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akjon\Downloads\"/>
    </mc:Choice>
  </mc:AlternateContent>
  <xr:revisionPtr revIDLastSave="0" documentId="8_{A01D614A-FA81-4749-A27B-FE866E1EE4AC}" xr6:coauthVersionLast="47" xr6:coauthVersionMax="47" xr10:uidLastSave="{00000000-0000-0000-0000-000000000000}"/>
  <workbookProtection workbookAlgorithmName="SHA-512" workbookHashValue="FyEf7E918W/UnSrhH5OPPE/fwDzM0jQ4kAyR1WGelmP029h5dlTY49O8wlX8uTGQ2o8IsK5h+qB+q+UXBnKt+w==" workbookSaltValue="n3Pkfj618NVd/qf4WSrjWw==" workbookSpinCount="100000" lockStructure="1"/>
  <bookViews>
    <workbookView xWindow="-108" yWindow="-108" windowWidth="30936" windowHeight="16776" tabRatio="892" xr2:uid="{00000000-000D-0000-FFFF-FFFF00000000}"/>
  </bookViews>
  <sheets>
    <sheet name="Cover" sheetId="37" r:id="rId1"/>
    <sheet name="Table of Contents" sheetId="14" r:id="rId2"/>
    <sheet name="Intro" sheetId="60" state="hidden" r:id="rId3"/>
    <sheet name="Count of Hospitals Check" sheetId="67" state="hidden" r:id="rId4"/>
    <sheet name="Macro Steps" sheetId="75" state="hidden" r:id="rId5"/>
    <sheet name="ControlSheet" sheetId="76" state="hidden" r:id="rId6"/>
    <sheet name="Cost Reports Data Pull Check" sheetId="68" state="hidden" r:id="rId7"/>
    <sheet name="Appendix A" sheetId="17" r:id="rId8"/>
    <sheet name="Appendix B" sheetId="18" r:id="rId9"/>
    <sheet name="Appendix C" sheetId="23" r:id="rId10"/>
    <sheet name="Appendix D" sheetId="26" r:id="rId11"/>
    <sheet name="Appendix E" sheetId="38" r:id="rId12"/>
    <sheet name="Appendix F" sheetId="78" r:id="rId13"/>
    <sheet name="Appendix G" sheetId="22" r:id="rId14"/>
    <sheet name="Appendix H" sheetId="39" r:id="rId15"/>
    <sheet name="Appendix I" sheetId="41" r:id="rId16"/>
    <sheet name="Appendix J" sheetId="42" r:id="rId17"/>
    <sheet name="Appendix K" sheetId="7" r:id="rId18"/>
    <sheet name="Appendix L" sheetId="29" r:id="rId19"/>
    <sheet name="Appendix M" sheetId="30" r:id="rId20"/>
    <sheet name="Appendix N" sheetId="31" r:id="rId21"/>
    <sheet name="Appendix O" sheetId="32" r:id="rId22"/>
    <sheet name="Appendix P" sheetId="36" r:id="rId23"/>
    <sheet name="Static Acute" sheetId="49" state="hidden" r:id="rId24"/>
    <sheet name="Static Non-Acute" sheetId="50" state="hidden" r:id="rId25"/>
    <sheet name="PTM Data" sheetId="79" state="hidden" r:id="rId26"/>
    <sheet name="CRM Current Year" sheetId="43" state="hidden" r:id="rId27"/>
    <sheet name="CRM Prior Year" sheetId="55" state="hidden" r:id="rId28"/>
    <sheet name="CRM 2 Years Prior" sheetId="51" state="hidden" r:id="rId29"/>
    <sheet name="CRM 3 Years Prior" sheetId="52" state="hidden" r:id="rId30"/>
    <sheet name="CRM 4 Years Prior" sheetId="53" state="hidden" r:id="rId31"/>
    <sheet name="SFS Current Year" sheetId="44" state="hidden" r:id="rId32"/>
    <sheet name="SFS Prior Year" sheetId="54" state="hidden" r:id="rId33"/>
    <sheet name="SFS 2 Years Prior" sheetId="56" state="hidden" r:id="rId34"/>
    <sheet name="SFS 3 Years Prior" sheetId="57" state="hidden" r:id="rId35"/>
    <sheet name="SFS 4 Years Prior" sheetId="58" state="hidden" r:id="rId36"/>
    <sheet name="Top DRGs" sheetId="45" state="hidden" r:id="rId37"/>
    <sheet name="Top Communities" sheetId="48" state="hidden" r:id="rId38"/>
    <sheet name="Top Zip Codes" sheetId="62" state="hidden" r:id="rId39"/>
    <sheet name="CMI Current Year" sheetId="47" state="hidden" r:id="rId40"/>
    <sheet name="CMI Prior Year" sheetId="63" state="hidden" r:id="rId41"/>
    <sheet name="CMI 2 Years Prior" sheetId="64" state="hidden" r:id="rId42"/>
    <sheet name="CMI 3 Years Prior" sheetId="65" state="hidden" r:id="rId43"/>
    <sheet name="CMI 4 Years Prior" sheetId="66" state="hidden" r:id="rId44"/>
    <sheet name="DRG Shortnames" sheetId="61" state="hidden" r:id="rId45"/>
    <sheet name="Relative Price" sheetId="46" state="hidden" r:id="rId46"/>
    <sheet name="SuppRev Current Year" sheetId="70" state="hidden" r:id="rId47"/>
    <sheet name="SuppRev Prior Year" sheetId="71" state="hidden" r:id="rId48"/>
    <sheet name="SuppRev 2 Years Prior" sheetId="72" state="hidden" r:id="rId49"/>
    <sheet name="SuppRev 3 Years Prior" sheetId="73" state="hidden" r:id="rId50"/>
    <sheet name="SuppRev 4 Years Prior" sheetId="74" state="hidden" r:id="rId51"/>
  </sheets>
  <definedNames>
    <definedName name="_xlnm._FilterDatabase" localSheetId="7" hidden="1">'Appendix A'!$A$1:$A$2</definedName>
    <definedName name="_xlnm._FilterDatabase" localSheetId="8" hidden="1">'Appendix B'!$A$1:$A$2</definedName>
    <definedName name="_xlnm._FilterDatabase" localSheetId="9" hidden="1">'Appendix C'!$A$1:$A$2</definedName>
    <definedName name="_xlnm._FilterDatabase" localSheetId="10" hidden="1">'Appendix D'!$A$1:$A$2</definedName>
    <definedName name="_xlnm._FilterDatabase" localSheetId="11" hidden="1">'Appendix E'!$A$1:$A$2</definedName>
    <definedName name="_xlnm._FilterDatabase" localSheetId="12" hidden="1">'Appendix F'!$A$1:$A$2</definedName>
    <definedName name="_xlnm._FilterDatabase" localSheetId="13" hidden="1">'Appendix G'!$A$1:$A$2</definedName>
    <definedName name="_xlnm._FilterDatabase" localSheetId="14" hidden="1">'Appendix H'!$A$1:$A$2</definedName>
    <definedName name="_xlnm._FilterDatabase" localSheetId="15" hidden="1">'Appendix I'!$A$1:$A$2</definedName>
    <definedName name="_xlnm._FilterDatabase" localSheetId="16" hidden="1">'Appendix J'!$A$1:$A$2</definedName>
    <definedName name="_xlnm._FilterDatabase" localSheetId="17" hidden="1">'Appendix K'!$A$1:$A$2</definedName>
    <definedName name="_xlnm._FilterDatabase" localSheetId="18" hidden="1">'Appendix L'!$A$1:$A$2</definedName>
    <definedName name="_xlnm._FilterDatabase" localSheetId="19" hidden="1">'Appendix M'!$A$1:$A$2</definedName>
    <definedName name="_xlnm._FilterDatabase" localSheetId="20" hidden="1">'Appendix N'!$A$1:$A$2</definedName>
    <definedName name="_xlnm._FilterDatabase" localSheetId="21" hidden="1">'Appendix O'!$A$1:$A$2</definedName>
    <definedName name="_xlnm._FilterDatabase" localSheetId="22" hidden="1">'Appendix P'!$A$1:$A$2</definedName>
    <definedName name="_xlnm._FilterDatabase" localSheetId="28" hidden="1">'CRM 2 Years Prior'!$A$5:$AI$106</definedName>
    <definedName name="_xlnm._FilterDatabase" localSheetId="36" hidden="1">'Top DRGs'!$A$1:$O$1</definedName>
    <definedName name="a" localSheetId="9">#REF!</definedName>
    <definedName name="a" localSheetId="10">#REF!</definedName>
    <definedName name="a" localSheetId="11">#REF!</definedName>
    <definedName name="a" localSheetId="13">#REF!</definedName>
    <definedName name="a" localSheetId="14">#REF!</definedName>
    <definedName name="a" localSheetId="15">#REF!</definedName>
    <definedName name="a" localSheetId="16">#REF!</definedName>
    <definedName name="a">#REF!</definedName>
    <definedName name="AcuteHosp" localSheetId="9">#REF!</definedName>
    <definedName name="AcuteHosp" localSheetId="10">#REF!</definedName>
    <definedName name="AcuteHosp" localSheetId="11">#REF!</definedName>
    <definedName name="AcuteHosp" localSheetId="13">#REF!</definedName>
    <definedName name="AcuteHosp" localSheetId="14">#REF!</definedName>
    <definedName name="AcuteHosp" localSheetId="15">#REF!</definedName>
    <definedName name="AcuteHosp" localSheetId="16">#REF!</definedName>
    <definedName name="AcuteHosp" localSheetId="1">#REF!</definedName>
    <definedName name="AcuteHosp">#REF!</definedName>
    <definedName name="AppendixNA1">'Appendix O'!$A$1</definedName>
    <definedName name="BedCounts">#REF!:OFFSET(#REF!,COUNT(#REF!),0)</definedName>
    <definedName name="BedNames">#REF!:OFFSET(#REF!,COUNT(#REF!),0)</definedName>
    <definedName name="Compare1" localSheetId="9">#REF!</definedName>
    <definedName name="Compare1" localSheetId="10">#REF!</definedName>
    <definedName name="Compare1" localSheetId="11">#REF!</definedName>
    <definedName name="Compare1" localSheetId="13">#REF!</definedName>
    <definedName name="Compare1" localSheetId="14">#REF!</definedName>
    <definedName name="Compare1" localSheetId="15">#REF!</definedName>
    <definedName name="Compare1" localSheetId="16">#REF!</definedName>
    <definedName name="Compare1" localSheetId="1">#REF!</definedName>
    <definedName name="Compare1">#REF!</definedName>
    <definedName name="Compare2" localSheetId="9">#REF!</definedName>
    <definedName name="Compare2" localSheetId="10">#REF!</definedName>
    <definedName name="Compare2" localSheetId="11">#REF!</definedName>
    <definedName name="Compare2" localSheetId="13">#REF!</definedName>
    <definedName name="Compare2" localSheetId="14">#REF!</definedName>
    <definedName name="Compare2" localSheetId="15">#REF!</definedName>
    <definedName name="Compare2" localSheetId="16">#REF!</definedName>
    <definedName name="Compare2" localSheetId="1">#REF!</definedName>
    <definedName name="Compare2">#REF!</definedName>
    <definedName name="Compare3" localSheetId="9">#REF!</definedName>
    <definedName name="Compare3" localSheetId="10">#REF!</definedName>
    <definedName name="Compare3" localSheetId="11">#REF!</definedName>
    <definedName name="Compare3" localSheetId="13">#REF!</definedName>
    <definedName name="Compare3" localSheetId="14">#REF!</definedName>
    <definedName name="Compare3" localSheetId="15">#REF!</definedName>
    <definedName name="Compare3" localSheetId="16">#REF!</definedName>
    <definedName name="Compare3" localSheetId="1">#REF!</definedName>
    <definedName name="Compare3">#REF!</definedName>
    <definedName name="Compare4" localSheetId="9">#REF!</definedName>
    <definedName name="Compare4" localSheetId="10">#REF!</definedName>
    <definedName name="Compare4" localSheetId="11">#REF!</definedName>
    <definedName name="Compare4" localSheetId="13">#REF!</definedName>
    <definedName name="Compare4" localSheetId="14">#REF!</definedName>
    <definedName name="Compare4" localSheetId="15">#REF!</definedName>
    <definedName name="Compare4" localSheetId="16">#REF!</definedName>
    <definedName name="Compare4" localSheetId="1">#REF!</definedName>
    <definedName name="Compare4">#REF!</definedName>
    <definedName name="Compare5" localSheetId="9">#REF!</definedName>
    <definedName name="Compare5" localSheetId="10">#REF!</definedName>
    <definedName name="Compare5" localSheetId="11">#REF!</definedName>
    <definedName name="Compare5" localSheetId="13">#REF!</definedName>
    <definedName name="Compare5" localSheetId="14">#REF!</definedName>
    <definedName name="Compare5" localSheetId="15">#REF!</definedName>
    <definedName name="Compare5" localSheetId="16">#REF!</definedName>
    <definedName name="Compare5" localSheetId="1">#REF!</definedName>
    <definedName name="Compare5">#REF!</definedName>
    <definedName name="Compare6" localSheetId="9">#REF!</definedName>
    <definedName name="Compare6" localSheetId="10">#REF!</definedName>
    <definedName name="Compare6" localSheetId="11">#REF!</definedName>
    <definedName name="Compare6" localSheetId="13">#REF!</definedName>
    <definedName name="Compare6" localSheetId="14">#REF!</definedName>
    <definedName name="Compare6" localSheetId="15">#REF!</definedName>
    <definedName name="Compare6" localSheetId="16">#REF!</definedName>
    <definedName name="Compare6" localSheetId="1">#REF!</definedName>
    <definedName name="Compare6">#REF!</definedName>
    <definedName name="Compare7" localSheetId="9">#REF!</definedName>
    <definedName name="Compare7" localSheetId="10">#REF!</definedName>
    <definedName name="Compare7" localSheetId="11">#REF!</definedName>
    <definedName name="Compare7" localSheetId="13">#REF!</definedName>
    <definedName name="Compare7" localSheetId="14">#REF!</definedName>
    <definedName name="Compare7" localSheetId="15">#REF!</definedName>
    <definedName name="Compare7" localSheetId="16">#REF!</definedName>
    <definedName name="Compare7" localSheetId="1">#REF!</definedName>
    <definedName name="Compare7">#REF!</definedName>
    <definedName name="counts">#REF!</definedName>
    <definedName name="FacId" localSheetId="7">#REF!</definedName>
    <definedName name="FACID" localSheetId="1">#REF!</definedName>
    <definedName name="FACID">#REF!</definedName>
    <definedName name="FACID2" localSheetId="9">#REF!</definedName>
    <definedName name="FACID2" localSheetId="10">#REF!</definedName>
    <definedName name="FACID2" localSheetId="11">#REF!</definedName>
    <definedName name="FACID2" localSheetId="13">#REF!</definedName>
    <definedName name="FACID2" localSheetId="14">#REF!</definedName>
    <definedName name="FACID2" localSheetId="15">#REF!</definedName>
    <definedName name="FACID2" localSheetId="16">#REF!</definedName>
    <definedName name="FACID2" localSheetId="1">#REF!</definedName>
    <definedName name="FACID2">#REF!</definedName>
    <definedName name="orgid" localSheetId="7">#REF!</definedName>
    <definedName name="ORGID" localSheetId="1">#REF!</definedName>
    <definedName name="ORGID">#REF!</definedName>
    <definedName name="ORGIDSAS" localSheetId="1">#REF!</definedName>
    <definedName name="ORGIDSAS">#REF!</definedName>
    <definedName name="_xlnm.Print_Area" localSheetId="7">'Appendix A'!$A$3:$L$3</definedName>
    <definedName name="_xlnm.Print_Titles" localSheetId="19">'Appendix M'!$A:$A</definedName>
    <definedName name="_xlnm.Print_Titles" localSheetId="20">'Appendix N'!$A:$A</definedName>
    <definedName name="_xlnm.Print_Titles" localSheetId="22">'Appendix P'!$A:$A</definedName>
    <definedName name="SASORGID" localSheetId="9">#REF!</definedName>
    <definedName name="SASORGID" localSheetId="10">#REF!</definedName>
    <definedName name="SASORGID" localSheetId="11">#REF!</definedName>
    <definedName name="SASORGID" localSheetId="13">#REF!</definedName>
    <definedName name="SASORGID" localSheetId="14">#REF!</definedName>
    <definedName name="SASORGID" localSheetId="15">#REF!</definedName>
    <definedName name="SASORGID" localSheetId="16">#REF!</definedName>
    <definedName name="SASORGID" localSheetId="1">#REF!</definedName>
    <definedName name="SASORGID">#REF!</definedName>
    <definedName name="TOP_30" localSheetId="9">TOP #REF!</definedName>
    <definedName name="TOP_30" localSheetId="10">TOP #REF!</definedName>
    <definedName name="TOP_30" localSheetId="11">TOP #REF!</definedName>
    <definedName name="TOP_30" localSheetId="13">TOP #REF!</definedName>
    <definedName name="TOP_30" localSheetId="14">TOP #REF!</definedName>
    <definedName name="TOP_30" localSheetId="15">TOP #REF!</definedName>
    <definedName name="TOP_30" localSheetId="16">TOP #REF!</definedName>
    <definedName name="TOP_30" localSheetId="1">TOP #REF!</definedName>
    <definedName name="TOP_30">TOP #REF!</definedName>
    <definedName name="TotalDis">#REF!:OFFSET(#REF!,COUNT(#REF!),0)</definedName>
    <definedName name="TownPercent" localSheetId="9">#REF!:OFFSET(#REF!,COUNT(#REF!),0)</definedName>
    <definedName name="TownPercent" localSheetId="10">#REF!:OFFSET(#REF!,COUNT(#REF!),0)</definedName>
    <definedName name="TownPercent" localSheetId="11">#REF!:OFFSET(#REF!,COUNT(#REF!),0)</definedName>
    <definedName name="TownPercent" localSheetId="13">#REF!:OFFSET(#REF!,COUNT(#REF!),0)</definedName>
    <definedName name="TownPercent" localSheetId="15">#REF!:OFFSET(#REF!,COUNT(#REF!),0)</definedName>
    <definedName name="TownPercent">#REF!:OFFSET(#REF!,COUNT(#REF!),0)</definedName>
    <definedName name="TYPE" localSheetId="7">#REF!</definedName>
    <definedName name="Type" localSheetId="1">#REF!</definedName>
    <definedName name="TYPE">#REF!</definedName>
    <definedName name="XaxisDischarges" localSheetId="9">OFFSET(#REF!,0,0,COUNT(#REF!),1)</definedName>
    <definedName name="XaxisDischarges" localSheetId="10">OFFSET(#REF!,0,0,COUNT(#REF!),1)</definedName>
    <definedName name="XaxisDischarges" localSheetId="11">OFFSET(#REF!,0,0,COUNT(#REF!),1)</definedName>
    <definedName name="XaxisDischarges" localSheetId="13">OFFSET(#REF!,0,0,COUNT(#REF!),1)</definedName>
    <definedName name="XaxisDischarges" localSheetId="14">OFFSET(#REF!,0,0,COUNT(#REF!),1)</definedName>
    <definedName name="XaxisDischarges" localSheetId="15">OFFSET(#REF!,0,0,COUNT(#REF!),1)</definedName>
    <definedName name="XaxisDischarges" localSheetId="16">OFFSET(#REF!,0,0,COUNT(#REF!),1)</definedName>
    <definedName name="XaxisDischarges" localSheetId="1">OFFSET(#REF!,0,0,COUNT(#REF!),1)</definedName>
    <definedName name="XaxisDischarges">OFFSET(#REF!,0,0,COUNT(#REF!),1)</definedName>
    <definedName name="YaxisDischarges" localSheetId="9">OFFSET(#REF!,0,0,COUNT(#REF!),1)</definedName>
    <definedName name="YaxisDischarges" localSheetId="10">OFFSET(#REF!,0,0,COUNT(#REF!),1)</definedName>
    <definedName name="YaxisDischarges" localSheetId="11">OFFSET(#REF!,0,0,COUNT(#REF!),1)</definedName>
    <definedName name="YaxisDischarges" localSheetId="13">OFFSET(#REF!,0,0,COUNT(#REF!),1)</definedName>
    <definedName name="YaxisDischarges" localSheetId="14">OFFSET(#REF!,0,0,COUNT(#REF!),1)</definedName>
    <definedName name="YaxisDischarges" localSheetId="15">OFFSET(#REF!,0,0,COUNT(#REF!),1)</definedName>
    <definedName name="YaxisDischarges" localSheetId="16">OFFSET(#REF!,0,0,COUNT(#REF!),1)</definedName>
    <definedName name="YaxisDischarges" localSheetId="1">OFFSET(#REF!,0,0,COUNT(#REF!),1)</definedName>
    <definedName name="YaxisDischarges">OFFSET(#REF!,0,0,COUNT(#REF!),1)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0" i="14" l="1"/>
  <c r="A98" i="14"/>
  <c r="A61" i="14"/>
  <c r="A72" i="14"/>
  <c r="O1602" i="45" l="1"/>
  <c r="O1603" i="45"/>
  <c r="O1604" i="45"/>
  <c r="O1605" i="45"/>
  <c r="O1606" i="45"/>
  <c r="O1607" i="45"/>
  <c r="O1608" i="45"/>
  <c r="O1609" i="45"/>
  <c r="O1610" i="45"/>
  <c r="O1611" i="45"/>
  <c r="O1612" i="45"/>
  <c r="O1613" i="45"/>
  <c r="O1614" i="45"/>
  <c r="O1615" i="45"/>
  <c r="O1616" i="45"/>
  <c r="O1617" i="45"/>
  <c r="O1618" i="45"/>
  <c r="O1619" i="45"/>
  <c r="O1620" i="45"/>
  <c r="O1621" i="45"/>
  <c r="O1622" i="45"/>
  <c r="O1623" i="45"/>
  <c r="O1624" i="45"/>
  <c r="O1625" i="45"/>
  <c r="O1626" i="45"/>
  <c r="O1627" i="45"/>
  <c r="O1628" i="45"/>
  <c r="O1629" i="45"/>
  <c r="O1630" i="45"/>
  <c r="O1631" i="45"/>
  <c r="O1632" i="45"/>
  <c r="O1633" i="45"/>
  <c r="O1634" i="45"/>
  <c r="O1635" i="45"/>
  <c r="O1636" i="45"/>
  <c r="O1637" i="45"/>
  <c r="O1638" i="45"/>
  <c r="O1639" i="45"/>
  <c r="O1640" i="45"/>
  <c r="O1641" i="45"/>
  <c r="O1642" i="45"/>
  <c r="O1643" i="45"/>
  <c r="O1644" i="45"/>
  <c r="O1645" i="45"/>
  <c r="O1646" i="45"/>
  <c r="O1647" i="45"/>
  <c r="O1648" i="45"/>
  <c r="O1649" i="45"/>
  <c r="O1650" i="45"/>
  <c r="O1651" i="45"/>
  <c r="O1652" i="45"/>
  <c r="O1653" i="45"/>
  <c r="O1654" i="45"/>
  <c r="O1655" i="45"/>
  <c r="O1656" i="45"/>
  <c r="O1657" i="45"/>
  <c r="O1658" i="45"/>
  <c r="O1659" i="45"/>
  <c r="O1660" i="45"/>
  <c r="O1661" i="45"/>
  <c r="O1662" i="45"/>
  <c r="O1663" i="45"/>
  <c r="O1664" i="45"/>
  <c r="O1665" i="45"/>
  <c r="O1666" i="45"/>
  <c r="O1667" i="45"/>
  <c r="O1668" i="45"/>
  <c r="O1669" i="45"/>
  <c r="O1670" i="45"/>
  <c r="O1671" i="45"/>
  <c r="O1672" i="45"/>
  <c r="O1673" i="45"/>
  <c r="O1674" i="45"/>
  <c r="O1675" i="45"/>
  <c r="O1676" i="45"/>
  <c r="O1677" i="45"/>
  <c r="O1678" i="45"/>
  <c r="O1679" i="45"/>
  <c r="O1680" i="45"/>
  <c r="O1681" i="45"/>
  <c r="O1682" i="45"/>
  <c r="O1683" i="45"/>
  <c r="O1684" i="45"/>
  <c r="O1685" i="45"/>
  <c r="O1686" i="45"/>
  <c r="O1687" i="45"/>
  <c r="O1688" i="45"/>
  <c r="O1689" i="45"/>
  <c r="O1690" i="45"/>
  <c r="O1691" i="45"/>
  <c r="O1692" i="45"/>
  <c r="O1693" i="45"/>
  <c r="O1694" i="45"/>
  <c r="O1695" i="45"/>
  <c r="O1696" i="45"/>
  <c r="O1697" i="45"/>
  <c r="O1698" i="45"/>
  <c r="O1699" i="45"/>
  <c r="O1700" i="45"/>
  <c r="O1701" i="45"/>
  <c r="O1702" i="45"/>
  <c r="O1703" i="45"/>
  <c r="O1704" i="45"/>
  <c r="O1705" i="45"/>
  <c r="O1706" i="45"/>
  <c r="O1707" i="45"/>
  <c r="O1708" i="45"/>
  <c r="O1709" i="45"/>
  <c r="O1710" i="45"/>
  <c r="O1711" i="45"/>
  <c r="O1712" i="45"/>
  <c r="O1713" i="45"/>
  <c r="O1714" i="45"/>
  <c r="O1715" i="45"/>
  <c r="O1716" i="45"/>
  <c r="O1717" i="45"/>
  <c r="O1718" i="45"/>
  <c r="O1719" i="45"/>
  <c r="O1720" i="45"/>
  <c r="O1721" i="45"/>
  <c r="O1722" i="45"/>
  <c r="O1723" i="45"/>
  <c r="O1724" i="45"/>
  <c r="O1725" i="45"/>
  <c r="O1726" i="45"/>
  <c r="O1727" i="45"/>
  <c r="O1728" i="45"/>
  <c r="O1729" i="45"/>
  <c r="O1730" i="45"/>
  <c r="O1731" i="45"/>
  <c r="O1732" i="45"/>
  <c r="O1733" i="45"/>
  <c r="O1734" i="45"/>
  <c r="O1735" i="45"/>
  <c r="O1736" i="45"/>
  <c r="O1737" i="45"/>
  <c r="O1738" i="45"/>
  <c r="O1739" i="45"/>
  <c r="O1740" i="45"/>
  <c r="O1741" i="45"/>
  <c r="O1742" i="45"/>
  <c r="O1743" i="45"/>
  <c r="O1744" i="45"/>
  <c r="O1745" i="45"/>
  <c r="O1746" i="45"/>
  <c r="O1747" i="45"/>
  <c r="O1748" i="45"/>
  <c r="O1749" i="45"/>
  <c r="O1750" i="45"/>
  <c r="O1751" i="45"/>
  <c r="O1752" i="45"/>
  <c r="O1753" i="45"/>
  <c r="O1754" i="45"/>
  <c r="O1755" i="45"/>
  <c r="O1756" i="45"/>
  <c r="O1757" i="45"/>
  <c r="O1758" i="45"/>
  <c r="O1759" i="45"/>
  <c r="O1760" i="45"/>
  <c r="O1761" i="45"/>
  <c r="O1762" i="45"/>
  <c r="O1763" i="45"/>
  <c r="O1764" i="45"/>
  <c r="O1765" i="45"/>
  <c r="O1766" i="45"/>
  <c r="O1767" i="45"/>
  <c r="O1768" i="45"/>
  <c r="O1769" i="45"/>
  <c r="O1770" i="45"/>
  <c r="O1771" i="45"/>
  <c r="O1772" i="45"/>
  <c r="O1773" i="45"/>
  <c r="O1774" i="45"/>
  <c r="O1775" i="45"/>
  <c r="O1776" i="45"/>
  <c r="O1777" i="45"/>
  <c r="O1778" i="45"/>
  <c r="O1779" i="45"/>
  <c r="O1780" i="45"/>
  <c r="O1781" i="45"/>
  <c r="O1782" i="45"/>
  <c r="O1783" i="45"/>
  <c r="O1784" i="45"/>
  <c r="O1785" i="45"/>
  <c r="O1786" i="45"/>
  <c r="O1787" i="45"/>
  <c r="O1788" i="45"/>
  <c r="O1789" i="45"/>
  <c r="O1790" i="45"/>
  <c r="O1791" i="45"/>
  <c r="O1792" i="45"/>
  <c r="O1793" i="45"/>
  <c r="O1794" i="45"/>
  <c r="O1795" i="45"/>
  <c r="O1796" i="45"/>
  <c r="O1797" i="45"/>
  <c r="O1798" i="45"/>
  <c r="O1799" i="45"/>
  <c r="O1800" i="45"/>
  <c r="O1801" i="45"/>
  <c r="O1802" i="45"/>
  <c r="O1803" i="45"/>
  <c r="O1804" i="45"/>
  <c r="O1805" i="45"/>
  <c r="O1806" i="45"/>
  <c r="O1807" i="45"/>
  <c r="O1808" i="45"/>
  <c r="O1809" i="45"/>
  <c r="O1810" i="45"/>
  <c r="O1811" i="45"/>
  <c r="O1812" i="45"/>
  <c r="O1813" i="45"/>
  <c r="O1814" i="45"/>
  <c r="O1815" i="45"/>
  <c r="O1816" i="45"/>
  <c r="O1817" i="45"/>
  <c r="O1818" i="45"/>
  <c r="O1819" i="45"/>
  <c r="O1820" i="45"/>
  <c r="O1821" i="45"/>
  <c r="O1822" i="45"/>
  <c r="O1823" i="45"/>
  <c r="O1824" i="45"/>
  <c r="O1825" i="45"/>
  <c r="O1826" i="45"/>
  <c r="O1827" i="45"/>
  <c r="O1828" i="45"/>
  <c r="O1829" i="45"/>
  <c r="O1830" i="45"/>
  <c r="O1831" i="45"/>
  <c r="O1832" i="45"/>
  <c r="O1833" i="45"/>
  <c r="O1834" i="45"/>
  <c r="O1835" i="45"/>
  <c r="O1836" i="45"/>
  <c r="O1837" i="45"/>
  <c r="O1838" i="45"/>
  <c r="O1839" i="45"/>
  <c r="O1840" i="45"/>
  <c r="O1841" i="45"/>
  <c r="O1842" i="45"/>
  <c r="O1843" i="45"/>
  <c r="O1844" i="45"/>
  <c r="O1845" i="45"/>
  <c r="O1846" i="45"/>
  <c r="O1847" i="45"/>
  <c r="O1848" i="45"/>
  <c r="O1849" i="45"/>
  <c r="O1850" i="45"/>
  <c r="O1851" i="45"/>
  <c r="O1852" i="45"/>
  <c r="O1853" i="45"/>
  <c r="O1854" i="45"/>
  <c r="O1855" i="45"/>
  <c r="O1856" i="45"/>
  <c r="O1857" i="45"/>
  <c r="O1858" i="45"/>
  <c r="O1859" i="45"/>
  <c r="O1860" i="45"/>
  <c r="O1861" i="45"/>
  <c r="O1862" i="45"/>
  <c r="O1863" i="45"/>
  <c r="O1864" i="45"/>
  <c r="O1865" i="45"/>
  <c r="O1866" i="45"/>
  <c r="O1867" i="45"/>
  <c r="O1868" i="45"/>
  <c r="O1869" i="45"/>
  <c r="O1870" i="45"/>
  <c r="O1871" i="45"/>
  <c r="O1872" i="45"/>
  <c r="O1873" i="45"/>
  <c r="O1874" i="45"/>
  <c r="O1875" i="45"/>
  <c r="O1876" i="45"/>
  <c r="O1877" i="45"/>
  <c r="O1878" i="45"/>
  <c r="O1879" i="45"/>
  <c r="O1880" i="45"/>
  <c r="O1881" i="45"/>
  <c r="O1882" i="45"/>
  <c r="O1883" i="45"/>
  <c r="O1884" i="45"/>
  <c r="O1885" i="45"/>
  <c r="O1886" i="45"/>
  <c r="O1887" i="45"/>
  <c r="O1888" i="45"/>
  <c r="O1889" i="45"/>
  <c r="O1890" i="45"/>
  <c r="O1891" i="45"/>
  <c r="O1892" i="45"/>
  <c r="O1893" i="45"/>
  <c r="O1894" i="45"/>
  <c r="O1895" i="45"/>
  <c r="O1896" i="45"/>
  <c r="O1897" i="45"/>
  <c r="O1898" i="45"/>
  <c r="O1899" i="45"/>
  <c r="O1900" i="45"/>
  <c r="O1901" i="45"/>
  <c r="O1902" i="45"/>
  <c r="O1903" i="45"/>
  <c r="O1904" i="45"/>
  <c r="O1905" i="45"/>
  <c r="O1906" i="45"/>
  <c r="O1907" i="45"/>
  <c r="O1908" i="45"/>
  <c r="O1909" i="45"/>
  <c r="O1910" i="45"/>
  <c r="O1911" i="45"/>
  <c r="O1912" i="45"/>
  <c r="O1913" i="45"/>
  <c r="O1914" i="45"/>
  <c r="O1915" i="45"/>
  <c r="O1916" i="45"/>
  <c r="O1917" i="45"/>
  <c r="O1918" i="45"/>
  <c r="O1919" i="45"/>
  <c r="O1920" i="45"/>
  <c r="O1921" i="45"/>
  <c r="O1922" i="45"/>
  <c r="O1923" i="45"/>
  <c r="O1924" i="45"/>
  <c r="O1925" i="45"/>
  <c r="O1926" i="45"/>
  <c r="O1927" i="45"/>
  <c r="O1928" i="45"/>
  <c r="O1929" i="45"/>
  <c r="O1930" i="45"/>
  <c r="O1931" i="45"/>
  <c r="O1932" i="45"/>
  <c r="O1933" i="45"/>
  <c r="O1934" i="45"/>
  <c r="O1935" i="45"/>
  <c r="O1936" i="45"/>
  <c r="O1937" i="45"/>
  <c r="O1938" i="45"/>
  <c r="O1939" i="45"/>
  <c r="O1940" i="45"/>
  <c r="O1941" i="45"/>
  <c r="O1942" i="45"/>
  <c r="O1943" i="45"/>
  <c r="O1944" i="45"/>
  <c r="O1945" i="45"/>
  <c r="O1946" i="45"/>
  <c r="O1947" i="45"/>
  <c r="O1948" i="45"/>
  <c r="O1949" i="45"/>
  <c r="O1950" i="45"/>
  <c r="O1951" i="45"/>
  <c r="O1952" i="45"/>
  <c r="O1953" i="45"/>
  <c r="O1954" i="45"/>
  <c r="O1955" i="45"/>
  <c r="O1956" i="45"/>
  <c r="O1957" i="45"/>
  <c r="O1958" i="45"/>
  <c r="O1959" i="45"/>
  <c r="O1960" i="45"/>
  <c r="O1961" i="45"/>
  <c r="O1962" i="45"/>
  <c r="O1963" i="45"/>
  <c r="O1964" i="45"/>
  <c r="O1965" i="45"/>
  <c r="O1966" i="45"/>
  <c r="O1967" i="45"/>
  <c r="O1968" i="45"/>
  <c r="O1969" i="45"/>
  <c r="O1970" i="45"/>
  <c r="O1971" i="45"/>
  <c r="O1972" i="45"/>
  <c r="O1973" i="45"/>
  <c r="O1974" i="45"/>
  <c r="O1975" i="45"/>
  <c r="O1976" i="45"/>
  <c r="O1977" i="45"/>
  <c r="O1978" i="45"/>
  <c r="O1979" i="45"/>
  <c r="O1980" i="45"/>
  <c r="O1981" i="45"/>
  <c r="O1982" i="45"/>
  <c r="O1983" i="45"/>
  <c r="O1984" i="45"/>
  <c r="O1985" i="45"/>
  <c r="O1986" i="45"/>
  <c r="O1987" i="45"/>
  <c r="O1988" i="45"/>
  <c r="O1989" i="45"/>
  <c r="O1990" i="45"/>
  <c r="O1991" i="45"/>
  <c r="O1992" i="45"/>
  <c r="O1993" i="45"/>
  <c r="O1994" i="45"/>
  <c r="O1995" i="45"/>
  <c r="O1996" i="45"/>
  <c r="O1997" i="45"/>
  <c r="O1998" i="45"/>
  <c r="O1999" i="45"/>
  <c r="O2000" i="45"/>
  <c r="O2001" i="45"/>
  <c r="O2002" i="45"/>
  <c r="O2003" i="45"/>
  <c r="O2004" i="45"/>
  <c r="O2005" i="45"/>
  <c r="O2006" i="45"/>
  <c r="O2007" i="45"/>
  <c r="O2008" i="45"/>
  <c r="O2009" i="45"/>
  <c r="O2010" i="45"/>
  <c r="O2011" i="45"/>
  <c r="O2012" i="45"/>
  <c r="O2013" i="45"/>
  <c r="O2014" i="45"/>
  <c r="O2015" i="45"/>
  <c r="O2016" i="45"/>
  <c r="O2017" i="45"/>
  <c r="O2018" i="45"/>
  <c r="O2019" i="45"/>
  <c r="O2020" i="45"/>
  <c r="O2021" i="45"/>
  <c r="O2022" i="45"/>
  <c r="O2023" i="45"/>
  <c r="O2024" i="45"/>
  <c r="O2025" i="45"/>
  <c r="O2026" i="45"/>
  <c r="O2027" i="45"/>
  <c r="O2028" i="45"/>
  <c r="O2029" i="45"/>
  <c r="O2030" i="45"/>
  <c r="O2031" i="45"/>
  <c r="O2032" i="45"/>
  <c r="O2033" i="45"/>
  <c r="O2034" i="45"/>
  <c r="O2035" i="45"/>
  <c r="O2036" i="45"/>
  <c r="O2037" i="45"/>
  <c r="O2038" i="45"/>
  <c r="O2039" i="45"/>
  <c r="O2040" i="45"/>
  <c r="O2041" i="45"/>
  <c r="O2042" i="45"/>
  <c r="O2043" i="45"/>
  <c r="O2044" i="45"/>
  <c r="O2045" i="45"/>
  <c r="O2046" i="45"/>
  <c r="O2047" i="45"/>
  <c r="O2048" i="45"/>
  <c r="O2049" i="45"/>
  <c r="O2050" i="45"/>
  <c r="O2051" i="45"/>
  <c r="O2052" i="45"/>
  <c r="O2053" i="45"/>
  <c r="O2054" i="45"/>
  <c r="O2055" i="45"/>
  <c r="O2056" i="45"/>
  <c r="O2057" i="45"/>
  <c r="O2058" i="45"/>
  <c r="O2059" i="45"/>
  <c r="O2060" i="45"/>
  <c r="O2061" i="45"/>
  <c r="O2062" i="45"/>
  <c r="O2063" i="45"/>
  <c r="O2064" i="45"/>
  <c r="O2065" i="45"/>
  <c r="O2066" i="45"/>
  <c r="O2067" i="45"/>
  <c r="O2068" i="45"/>
  <c r="O2069" i="45"/>
  <c r="O2070" i="45"/>
  <c r="O2071" i="45"/>
  <c r="O2072" i="45"/>
  <c r="O2073" i="45"/>
  <c r="O2074" i="45"/>
  <c r="O2075" i="45"/>
  <c r="O2076" i="45"/>
  <c r="O2077" i="45"/>
  <c r="O2078" i="45"/>
  <c r="O2079" i="45"/>
  <c r="O2080" i="45"/>
  <c r="O2081" i="45"/>
  <c r="O2082" i="45"/>
  <c r="O2083" i="45"/>
  <c r="O2084" i="45"/>
  <c r="O2085" i="45"/>
  <c r="O2086" i="45"/>
  <c r="O2087" i="45"/>
  <c r="O2088" i="45"/>
  <c r="O2089" i="45"/>
  <c r="O2090" i="45"/>
  <c r="O2091" i="45"/>
  <c r="O2092" i="45"/>
  <c r="O2093" i="45"/>
  <c r="O2094" i="45"/>
  <c r="O2095" i="45"/>
  <c r="O2096" i="45"/>
  <c r="O2097" i="45"/>
  <c r="O2098" i="45"/>
  <c r="O2099" i="45"/>
  <c r="O2100" i="45"/>
  <c r="O2101" i="45"/>
  <c r="O2102" i="45"/>
  <c r="O2103" i="45"/>
  <c r="O2104" i="45"/>
  <c r="O2105" i="45"/>
  <c r="O2106" i="45"/>
  <c r="O2107" i="45"/>
  <c r="O2108" i="45"/>
  <c r="O2109" i="45"/>
  <c r="O2110" i="45"/>
  <c r="O2111" i="45"/>
  <c r="O2112" i="45"/>
  <c r="O2113" i="45"/>
  <c r="O2114" i="45"/>
  <c r="O2115" i="45"/>
  <c r="O2116" i="45"/>
  <c r="O2117" i="45"/>
  <c r="O2118" i="45"/>
  <c r="O2119" i="45"/>
  <c r="O2120" i="45"/>
  <c r="O2121" i="45"/>
  <c r="O2122" i="45"/>
  <c r="O2123" i="45"/>
  <c r="O2124" i="45"/>
  <c r="O2125" i="45"/>
  <c r="O2126" i="45"/>
  <c r="O2127" i="45"/>
  <c r="O2128" i="45"/>
  <c r="O2129" i="45"/>
  <c r="O2130" i="45"/>
  <c r="O2131" i="45"/>
  <c r="O2132" i="45"/>
  <c r="O2133" i="45"/>
  <c r="O2134" i="45"/>
  <c r="O2135" i="45"/>
  <c r="O2136" i="45"/>
  <c r="O2137" i="45"/>
  <c r="O2138" i="45"/>
  <c r="O2139" i="45"/>
  <c r="O2140" i="45"/>
  <c r="O2141" i="45"/>
  <c r="O2142" i="45"/>
  <c r="O2143" i="45"/>
  <c r="O2144" i="45"/>
  <c r="O2145" i="45"/>
  <c r="O2146" i="45"/>
  <c r="O2147" i="45"/>
  <c r="O2148" i="45"/>
  <c r="O2149" i="45"/>
  <c r="O2150" i="45"/>
  <c r="O2151" i="45"/>
  <c r="O2152" i="45"/>
  <c r="O2153" i="45"/>
  <c r="O2154" i="45"/>
  <c r="O2155" i="45"/>
  <c r="O2156" i="45"/>
  <c r="O2157" i="45"/>
  <c r="O2158" i="45"/>
  <c r="O2159" i="45"/>
  <c r="O2160" i="45"/>
  <c r="O2161" i="45"/>
  <c r="O2162" i="45"/>
  <c r="O2163" i="45"/>
  <c r="O2164" i="45"/>
  <c r="O2165" i="45"/>
  <c r="O2166" i="45"/>
  <c r="O2167" i="45"/>
  <c r="O2168" i="45"/>
  <c r="O2169" i="45"/>
  <c r="O2170" i="45"/>
  <c r="O2171" i="45"/>
  <c r="O2172" i="45"/>
  <c r="O2173" i="45"/>
  <c r="O2174" i="45"/>
  <c r="O2175" i="45"/>
  <c r="O2176" i="45"/>
  <c r="O2177" i="45"/>
  <c r="O2178" i="45"/>
  <c r="O2179" i="45"/>
  <c r="O2180" i="45"/>
  <c r="O2181" i="45"/>
  <c r="O2182" i="45"/>
  <c r="O2183" i="45"/>
  <c r="O2184" i="45"/>
  <c r="O2185" i="45"/>
  <c r="O2186" i="45"/>
  <c r="O2187" i="45"/>
  <c r="O2188" i="45"/>
  <c r="O2189" i="45"/>
  <c r="O2190" i="45"/>
  <c r="O2191" i="45"/>
  <c r="O2192" i="45"/>
  <c r="O2193" i="45"/>
  <c r="O2194" i="45"/>
  <c r="O2195" i="45"/>
  <c r="O2196" i="45"/>
  <c r="O2197" i="45"/>
  <c r="O2198" i="45"/>
  <c r="O2199" i="45"/>
  <c r="O2200" i="45"/>
  <c r="O2201" i="45"/>
  <c r="O2202" i="45"/>
  <c r="O2203" i="45"/>
  <c r="O2204" i="45"/>
  <c r="O2205" i="45"/>
  <c r="O2206" i="45"/>
  <c r="O2207" i="45"/>
  <c r="O2208" i="45"/>
  <c r="O2209" i="45"/>
  <c r="O2210" i="45"/>
  <c r="O2211" i="45"/>
  <c r="O2212" i="45"/>
  <c r="O2213" i="45"/>
  <c r="O2214" i="45"/>
  <c r="O2215" i="45"/>
  <c r="O2216" i="45"/>
  <c r="O2217" i="45"/>
  <c r="O2218" i="45"/>
  <c r="O2219" i="45"/>
  <c r="O2220" i="45"/>
  <c r="O2221" i="45"/>
  <c r="O2222" i="45"/>
  <c r="O2223" i="45"/>
  <c r="O2224" i="45"/>
  <c r="O2225" i="45"/>
  <c r="O2226" i="45"/>
  <c r="O2227" i="45"/>
  <c r="O2228" i="45"/>
  <c r="O2229" i="45"/>
  <c r="O2230" i="45"/>
  <c r="O2231" i="45"/>
  <c r="O2232" i="45"/>
  <c r="O2233" i="45"/>
  <c r="O2234" i="45"/>
  <c r="O2235" i="45"/>
  <c r="O2236" i="45"/>
  <c r="O2237" i="45"/>
  <c r="O2238" i="45"/>
  <c r="O2239" i="45"/>
  <c r="O2240" i="45"/>
  <c r="O2241" i="45"/>
  <c r="O2242" i="45"/>
  <c r="O2243" i="45"/>
  <c r="O2244" i="45"/>
  <c r="O2245" i="45"/>
  <c r="O2246" i="45"/>
  <c r="O2247" i="45"/>
  <c r="O2248" i="45"/>
  <c r="O2249" i="45"/>
  <c r="O2250" i="45"/>
  <c r="O2251" i="45"/>
  <c r="O2252" i="45"/>
  <c r="O2253" i="45"/>
  <c r="O2254" i="45"/>
  <c r="O2255" i="45"/>
  <c r="O2256" i="45"/>
  <c r="O2257" i="45"/>
  <c r="O2258" i="45"/>
  <c r="O2259" i="45"/>
  <c r="O2260" i="45"/>
  <c r="O2261" i="45"/>
  <c r="O2262" i="45"/>
  <c r="O2263" i="45"/>
  <c r="O2264" i="45"/>
  <c r="O2265" i="45"/>
  <c r="O2266" i="45"/>
  <c r="O2267" i="45"/>
  <c r="O2268" i="45"/>
  <c r="O2269" i="45"/>
  <c r="O2270" i="45"/>
  <c r="O2271" i="45"/>
  <c r="O2272" i="45"/>
  <c r="O2273" i="45"/>
  <c r="O2274" i="45"/>
  <c r="O2275" i="45"/>
  <c r="O2276" i="45"/>
  <c r="O2277" i="45"/>
  <c r="O2278" i="45"/>
  <c r="O2279" i="45"/>
  <c r="O2280" i="45"/>
  <c r="O2281" i="45"/>
  <c r="O2282" i="45"/>
  <c r="O2283" i="45"/>
  <c r="O2284" i="45"/>
  <c r="O2285" i="45"/>
  <c r="O2286" i="45"/>
  <c r="O2287" i="45"/>
  <c r="O2288" i="45"/>
  <c r="O2289" i="45"/>
  <c r="O2290" i="45"/>
  <c r="O2291" i="45"/>
  <c r="O2292" i="45"/>
  <c r="O2293" i="45"/>
  <c r="O2294" i="45"/>
  <c r="O2295" i="45"/>
  <c r="O2296" i="45"/>
  <c r="O2297" i="45"/>
  <c r="O2298" i="45"/>
  <c r="O2299" i="45"/>
  <c r="O2300" i="45"/>
  <c r="O2301" i="45"/>
  <c r="O2302" i="45"/>
  <c r="O2303" i="45"/>
  <c r="O2304" i="45"/>
  <c r="O2305" i="45"/>
  <c r="O2306" i="45"/>
  <c r="O2307" i="45"/>
  <c r="O2308" i="45"/>
  <c r="O2309" i="45"/>
  <c r="O2310" i="45"/>
  <c r="O2311" i="45"/>
  <c r="O2312" i="45"/>
  <c r="O2313" i="45"/>
  <c r="O2314" i="45"/>
  <c r="O2315" i="45"/>
  <c r="O2316" i="45"/>
  <c r="O2317" i="45"/>
  <c r="O2318" i="45"/>
  <c r="O2319" i="45"/>
  <c r="O2320" i="45"/>
  <c r="O2321" i="45"/>
  <c r="O2322" i="45"/>
  <c r="O2323" i="45"/>
  <c r="O2324" i="45"/>
  <c r="O2325" i="45"/>
  <c r="O2326" i="45"/>
  <c r="O2327" i="45"/>
  <c r="O2328" i="45"/>
  <c r="O2329" i="45"/>
  <c r="O2330" i="45"/>
  <c r="O2331" i="45"/>
  <c r="O2332" i="45"/>
  <c r="O2333" i="45"/>
  <c r="O2334" i="45"/>
  <c r="O2335" i="45"/>
  <c r="O2336" i="45"/>
  <c r="O2337" i="45"/>
  <c r="O2338" i="45"/>
  <c r="O2339" i="45"/>
  <c r="O2340" i="45"/>
  <c r="O2341" i="45"/>
  <c r="O2342" i="45"/>
  <c r="O2343" i="45"/>
  <c r="O2344" i="45"/>
  <c r="O2345" i="45"/>
  <c r="O2346" i="45"/>
  <c r="O2347" i="45"/>
  <c r="O2348" i="45"/>
  <c r="O2349" i="45"/>
  <c r="O2350" i="45"/>
  <c r="O2351" i="45"/>
  <c r="O2352" i="45"/>
  <c r="O2353" i="45"/>
  <c r="O2354" i="45"/>
  <c r="O2355" i="45"/>
  <c r="O2356" i="45"/>
  <c r="O2357" i="45"/>
  <c r="O2358" i="45"/>
  <c r="O2359" i="45"/>
  <c r="O2360" i="45"/>
  <c r="O2361" i="45"/>
  <c r="O2362" i="45"/>
  <c r="O2363" i="45"/>
  <c r="O2364" i="45"/>
  <c r="O2365" i="45"/>
  <c r="O2366" i="45"/>
  <c r="O2367" i="45"/>
  <c r="O2368" i="45"/>
  <c r="O2369" i="45"/>
  <c r="O2370" i="45"/>
  <c r="O2371" i="45"/>
  <c r="O2372" i="45"/>
  <c r="O2373" i="45"/>
  <c r="O2374" i="45"/>
  <c r="O2375" i="45"/>
  <c r="O2376" i="45"/>
  <c r="O2377" i="45"/>
  <c r="O2378" i="45"/>
  <c r="O2379" i="45"/>
  <c r="O2380" i="45"/>
  <c r="O2381" i="45"/>
  <c r="O2382" i="45"/>
  <c r="O2383" i="45"/>
  <c r="O2384" i="45"/>
  <c r="O2385" i="45"/>
  <c r="O2386" i="45"/>
  <c r="O2387" i="45"/>
  <c r="O2388" i="45"/>
  <c r="O2389" i="45"/>
  <c r="O2390" i="45"/>
  <c r="O2391" i="45"/>
  <c r="O2392" i="45"/>
  <c r="O2393" i="45"/>
  <c r="O2394" i="45"/>
  <c r="O2395" i="45"/>
  <c r="O2396" i="45"/>
  <c r="O2397" i="45"/>
  <c r="O2398" i="45"/>
  <c r="O2399" i="45"/>
  <c r="O2400" i="45"/>
  <c r="O2401" i="45"/>
  <c r="O2402" i="45"/>
  <c r="O2403" i="45"/>
  <c r="O2404" i="45"/>
  <c r="O2405" i="45"/>
  <c r="O2406" i="45"/>
  <c r="O2407" i="45"/>
  <c r="O2408" i="45"/>
  <c r="O2409" i="45"/>
  <c r="O2410" i="45"/>
  <c r="O2411" i="45"/>
  <c r="O2412" i="45"/>
  <c r="O2413" i="45"/>
  <c r="O2414" i="45"/>
  <c r="O2415" i="45"/>
  <c r="O2416" i="45"/>
  <c r="O2417" i="45"/>
  <c r="O2418" i="45"/>
  <c r="O2419" i="45"/>
  <c r="O2420" i="45"/>
  <c r="O2421" i="45"/>
  <c r="O2422" i="45"/>
  <c r="O2423" i="45"/>
  <c r="O2424" i="45"/>
  <c r="O2425" i="45"/>
  <c r="O2426" i="45"/>
  <c r="O2427" i="45"/>
  <c r="O2428" i="45"/>
  <c r="O2429" i="45"/>
  <c r="O2430" i="45"/>
  <c r="O2431" i="45"/>
  <c r="O2432" i="45"/>
  <c r="O2433" i="45"/>
  <c r="O2434" i="45"/>
  <c r="O2435" i="45"/>
  <c r="O2436" i="45"/>
  <c r="O2437" i="45"/>
  <c r="O2438" i="45"/>
  <c r="O2439" i="45"/>
  <c r="O2440" i="45"/>
  <c r="O2441" i="45"/>
  <c r="O2442" i="45"/>
  <c r="O2443" i="45"/>
  <c r="O2444" i="45"/>
  <c r="O2445" i="45"/>
  <c r="O2446" i="45"/>
  <c r="O2447" i="45"/>
  <c r="O2448" i="45"/>
  <c r="O2449" i="45"/>
  <c r="O2450" i="45"/>
  <c r="O2451" i="45"/>
  <c r="O2452" i="45"/>
  <c r="O2453" i="45"/>
  <c r="O2454" i="45"/>
  <c r="O2455" i="45"/>
  <c r="O2456" i="45"/>
  <c r="O2457" i="45"/>
  <c r="O2458" i="45"/>
  <c r="O2459" i="45"/>
  <c r="O2460" i="45"/>
  <c r="O2461" i="45"/>
  <c r="O2462" i="45"/>
  <c r="O2463" i="45"/>
  <c r="O2464" i="45"/>
  <c r="O2465" i="45"/>
  <c r="O2466" i="45"/>
  <c r="O2467" i="45"/>
  <c r="O2468" i="45"/>
  <c r="O2469" i="45"/>
  <c r="O2470" i="45"/>
  <c r="O2471" i="45"/>
  <c r="O2472" i="45"/>
  <c r="O2473" i="45"/>
  <c r="O2474" i="45"/>
  <c r="O2475" i="45"/>
  <c r="O2476" i="45"/>
  <c r="O2477" i="45"/>
  <c r="O2478" i="45"/>
  <c r="O2479" i="45"/>
  <c r="O2480" i="45"/>
  <c r="O2481" i="45"/>
  <c r="O2482" i="45"/>
  <c r="O2483" i="45"/>
  <c r="O2484" i="45"/>
  <c r="O2485" i="45"/>
  <c r="O2486" i="45"/>
  <c r="O2487" i="45"/>
  <c r="O2488" i="45"/>
  <c r="O2489" i="45"/>
  <c r="O2490" i="45"/>
  <c r="O2491" i="45"/>
  <c r="O2492" i="45"/>
  <c r="O2493" i="45"/>
  <c r="O2494" i="45"/>
  <c r="O2495" i="45"/>
  <c r="O2496" i="45"/>
  <c r="O2497" i="45"/>
  <c r="O2498" i="45"/>
  <c r="O2499" i="45"/>
  <c r="O2500" i="45"/>
  <c r="O2501" i="45"/>
  <c r="O2502" i="45"/>
  <c r="O2503" i="45"/>
  <c r="O2504" i="45"/>
  <c r="O2505" i="45"/>
  <c r="O2506" i="45"/>
  <c r="O2507" i="45"/>
  <c r="O2508" i="45"/>
  <c r="O2509" i="45"/>
  <c r="O2510" i="45"/>
  <c r="O2511" i="45"/>
  <c r="O2512" i="45"/>
  <c r="O2513" i="45"/>
  <c r="O2514" i="45"/>
  <c r="O2515" i="45"/>
  <c r="O2516" i="45"/>
  <c r="O2517" i="45"/>
  <c r="O2518" i="45"/>
  <c r="O2519" i="45"/>
  <c r="O2520" i="45"/>
  <c r="O2521" i="45"/>
  <c r="O2522" i="45"/>
  <c r="O2523" i="45"/>
  <c r="O2524" i="45"/>
  <c r="O2525" i="45"/>
  <c r="O2526" i="45"/>
  <c r="O2527" i="45"/>
  <c r="O2528" i="45"/>
  <c r="O2529" i="45"/>
  <c r="O2530" i="45"/>
  <c r="O2531" i="45"/>
  <c r="O2532" i="45"/>
  <c r="O2533" i="45"/>
  <c r="O2534" i="45"/>
  <c r="O2535" i="45"/>
  <c r="O2536" i="45"/>
  <c r="O2537" i="45"/>
  <c r="O2538" i="45"/>
  <c r="O2539" i="45"/>
  <c r="O2540" i="45"/>
  <c r="O2541" i="45"/>
  <c r="O2542" i="45"/>
  <c r="O2543" i="45"/>
  <c r="O2544" i="45"/>
  <c r="O2545" i="45"/>
  <c r="O2546" i="45"/>
  <c r="O2547" i="45"/>
  <c r="O2548" i="45"/>
  <c r="O2549" i="45"/>
  <c r="O2550" i="45"/>
  <c r="O2551" i="45"/>
  <c r="O2552" i="45"/>
  <c r="O2553" i="45"/>
  <c r="O2554" i="45"/>
  <c r="O2555" i="45"/>
  <c r="O2556" i="45"/>
  <c r="O2557" i="45"/>
  <c r="O2558" i="45"/>
  <c r="O2559" i="45"/>
  <c r="O2560" i="45"/>
  <c r="O2561" i="45"/>
  <c r="O2562" i="45"/>
  <c r="O2563" i="45"/>
  <c r="O2564" i="45"/>
  <c r="O2565" i="45"/>
  <c r="O2566" i="45"/>
  <c r="O2567" i="45"/>
  <c r="O2568" i="45"/>
  <c r="O2569" i="45"/>
  <c r="O2570" i="45"/>
  <c r="O2571" i="45"/>
  <c r="O2572" i="45"/>
  <c r="O2573" i="45"/>
  <c r="O2574" i="45"/>
  <c r="O2575" i="45"/>
  <c r="O2576" i="45"/>
  <c r="O2577" i="45"/>
  <c r="O2578" i="45"/>
  <c r="O2579" i="45"/>
  <c r="O2580" i="45"/>
  <c r="O2581" i="45"/>
  <c r="O2582" i="45"/>
  <c r="O2583" i="45"/>
  <c r="O2584" i="45"/>
  <c r="O2585" i="45"/>
  <c r="O2586" i="45"/>
  <c r="O2587" i="45"/>
  <c r="O2588" i="45"/>
  <c r="O2589" i="45"/>
  <c r="O2590" i="45"/>
  <c r="O2591" i="45"/>
  <c r="O2592" i="45"/>
  <c r="O2593" i="45"/>
  <c r="O2594" i="45"/>
  <c r="O2595" i="45"/>
  <c r="O2596" i="45"/>
  <c r="O2597" i="45"/>
  <c r="O2598" i="45"/>
  <c r="O2599" i="45"/>
  <c r="O2600" i="45"/>
  <c r="O2601" i="45"/>
  <c r="O2602" i="45"/>
  <c r="O2603" i="45"/>
  <c r="O2604" i="45"/>
  <c r="O2605" i="45"/>
  <c r="O2606" i="45"/>
  <c r="O2607" i="45"/>
  <c r="O2608" i="45"/>
  <c r="O2609" i="45"/>
  <c r="O2610" i="45"/>
  <c r="O2611" i="45"/>
  <c r="O2612" i="45"/>
  <c r="O2613" i="45"/>
  <c r="O2614" i="45"/>
  <c r="O2615" i="45"/>
  <c r="O2616" i="45"/>
  <c r="O2617" i="45"/>
  <c r="O2618" i="45"/>
  <c r="O2619" i="45"/>
  <c r="O2620" i="45"/>
  <c r="O2621" i="45"/>
  <c r="O2622" i="45"/>
  <c r="O2623" i="45"/>
  <c r="O2624" i="45"/>
  <c r="O2625" i="45"/>
  <c r="O2626" i="45"/>
  <c r="O2627" i="45"/>
  <c r="O2628" i="45"/>
  <c r="O2629" i="45"/>
  <c r="O2630" i="45"/>
  <c r="O2631" i="45"/>
  <c r="O2632" i="45"/>
  <c r="O2633" i="45"/>
  <c r="O2634" i="45"/>
  <c r="O2635" i="45"/>
  <c r="O2636" i="45"/>
  <c r="O2637" i="45"/>
  <c r="O2638" i="45"/>
  <c r="O2639" i="45"/>
  <c r="O2640" i="45"/>
  <c r="O2641" i="45"/>
  <c r="O2642" i="45"/>
  <c r="O2643" i="45"/>
  <c r="O2644" i="45"/>
  <c r="O2645" i="45"/>
  <c r="O2646" i="45"/>
  <c r="O2647" i="45"/>
  <c r="O2648" i="45"/>
  <c r="O2649" i="45"/>
  <c r="O2650" i="45"/>
  <c r="O2651" i="45"/>
  <c r="O2652" i="45"/>
  <c r="O2653" i="45"/>
  <c r="O2654" i="45"/>
  <c r="O2655" i="45"/>
  <c r="O2656" i="45"/>
  <c r="O2657" i="45"/>
  <c r="O2658" i="45"/>
  <c r="O2659" i="45"/>
  <c r="O2660" i="45"/>
  <c r="O2661" i="45"/>
  <c r="O2662" i="45"/>
  <c r="O2663" i="45"/>
  <c r="O2664" i="45"/>
  <c r="O2665" i="45"/>
  <c r="O2666" i="45"/>
  <c r="O2667" i="45"/>
  <c r="O2668" i="45"/>
  <c r="O2669" i="45"/>
  <c r="O2670" i="45"/>
  <c r="O2671" i="45"/>
  <c r="O2672" i="45"/>
  <c r="O2673" i="45"/>
  <c r="O2674" i="45"/>
  <c r="O2675" i="45"/>
  <c r="O2676" i="45"/>
  <c r="O2677" i="45"/>
  <c r="O2678" i="45"/>
  <c r="O2679" i="45"/>
  <c r="O2680" i="45"/>
  <c r="O2681" i="45"/>
  <c r="O2682" i="45"/>
  <c r="O2683" i="45"/>
  <c r="O2684" i="45"/>
  <c r="O2685" i="45"/>
  <c r="O2686" i="45"/>
  <c r="O2687" i="45"/>
  <c r="O2688" i="45"/>
  <c r="O2689" i="45"/>
  <c r="O2690" i="45"/>
  <c r="O2691" i="45"/>
  <c r="O2692" i="45"/>
  <c r="O2693" i="45"/>
  <c r="O2694" i="45"/>
  <c r="O2695" i="45"/>
  <c r="O2696" i="45"/>
  <c r="O2697" i="45"/>
  <c r="O2698" i="45"/>
  <c r="O2699" i="45"/>
  <c r="O2700" i="45"/>
  <c r="O2701" i="45"/>
  <c r="O2702" i="45"/>
  <c r="O2703" i="45"/>
  <c r="O2704" i="45"/>
  <c r="O2705" i="45"/>
  <c r="O2706" i="45"/>
  <c r="O2707" i="45"/>
  <c r="O2708" i="45"/>
  <c r="O2709" i="45"/>
  <c r="O2710" i="45"/>
  <c r="O2711" i="45"/>
  <c r="O2712" i="45"/>
  <c r="O2713" i="45"/>
  <c r="O2714" i="45"/>
  <c r="O2715" i="45"/>
  <c r="O2716" i="45"/>
  <c r="O2717" i="45"/>
  <c r="O2718" i="45"/>
  <c r="O2719" i="45"/>
  <c r="O2720" i="45"/>
  <c r="O2721" i="45"/>
  <c r="O2722" i="45"/>
  <c r="O2723" i="45"/>
  <c r="O2724" i="45"/>
  <c r="O2725" i="45"/>
  <c r="O2726" i="45"/>
  <c r="O2727" i="45"/>
  <c r="O2728" i="45"/>
  <c r="O2729" i="45"/>
  <c r="O2730" i="45"/>
  <c r="O2731" i="45"/>
  <c r="O2732" i="45"/>
  <c r="O2733" i="45"/>
  <c r="O2734" i="45"/>
  <c r="O2735" i="45"/>
  <c r="O2736" i="45"/>
  <c r="O2737" i="45"/>
  <c r="O2738" i="45"/>
  <c r="O2739" i="45"/>
  <c r="O2740" i="45"/>
  <c r="O2741" i="45"/>
  <c r="O2742" i="45"/>
  <c r="O2743" i="45"/>
  <c r="O2744" i="45"/>
  <c r="O2745" i="45"/>
  <c r="O2746" i="45"/>
  <c r="O2747" i="45"/>
  <c r="O2748" i="45"/>
  <c r="O2749" i="45"/>
  <c r="O2750" i="45"/>
  <c r="O2751" i="45"/>
  <c r="O2752" i="45"/>
  <c r="O2753" i="45"/>
  <c r="O2754" i="45"/>
  <c r="O2755" i="45"/>
  <c r="O2756" i="45"/>
  <c r="O2757" i="45"/>
  <c r="O2758" i="45"/>
  <c r="O2759" i="45"/>
  <c r="O2760" i="45"/>
  <c r="O2761" i="45"/>
  <c r="O2762" i="45"/>
  <c r="O2763" i="45"/>
  <c r="O2764" i="45"/>
  <c r="O2765" i="45"/>
  <c r="O2766" i="45"/>
  <c r="O2767" i="45"/>
  <c r="O2768" i="45"/>
  <c r="O2769" i="45"/>
  <c r="O2770" i="45"/>
  <c r="O2771" i="45"/>
  <c r="O2772" i="45"/>
  <c r="O2773" i="45"/>
  <c r="O2774" i="45"/>
  <c r="O2775" i="45"/>
  <c r="O2776" i="45"/>
  <c r="O2777" i="45"/>
  <c r="O2778" i="45"/>
  <c r="O2779" i="45"/>
  <c r="O2780" i="45"/>
  <c r="O2781" i="45"/>
  <c r="O2782" i="45"/>
  <c r="O2783" i="45"/>
  <c r="O2784" i="45"/>
  <c r="O2785" i="45"/>
  <c r="O2786" i="45"/>
  <c r="O2787" i="45"/>
  <c r="O2788" i="45"/>
  <c r="O2789" i="45"/>
  <c r="O2790" i="45"/>
  <c r="O2791" i="45"/>
  <c r="O2792" i="45"/>
  <c r="O2793" i="45"/>
  <c r="O2794" i="45"/>
  <c r="O2795" i="45"/>
  <c r="O2796" i="45"/>
  <c r="O2797" i="45"/>
  <c r="O2798" i="45"/>
  <c r="O2799" i="45"/>
  <c r="O2800" i="45"/>
  <c r="O2801" i="45"/>
  <c r="O2802" i="45"/>
  <c r="O2803" i="45"/>
  <c r="O2804" i="45"/>
  <c r="O2805" i="45"/>
  <c r="O2806" i="45"/>
  <c r="O2807" i="45"/>
  <c r="O2808" i="45"/>
  <c r="O2809" i="45"/>
  <c r="O2810" i="45"/>
  <c r="O2811" i="45"/>
  <c r="O2812" i="45"/>
  <c r="O2813" i="45"/>
  <c r="O2814" i="45"/>
  <c r="O2815" i="45"/>
  <c r="O2816" i="45"/>
  <c r="O2817" i="45"/>
  <c r="O2818" i="45"/>
  <c r="O2819" i="45"/>
  <c r="O2820" i="45"/>
  <c r="O2821" i="45"/>
  <c r="O2822" i="45"/>
  <c r="O2823" i="45"/>
  <c r="O2824" i="45"/>
  <c r="O2825" i="45"/>
  <c r="O2826" i="45"/>
  <c r="O2827" i="45"/>
  <c r="O2828" i="45"/>
  <c r="O2829" i="45"/>
  <c r="O2830" i="45"/>
  <c r="O2831" i="45"/>
  <c r="O2832" i="45"/>
  <c r="O2833" i="45"/>
  <c r="O2834" i="45"/>
  <c r="O2835" i="45"/>
  <c r="O2836" i="45"/>
  <c r="O2837" i="45"/>
  <c r="O2838" i="45"/>
  <c r="O2839" i="45"/>
  <c r="O2840" i="45"/>
  <c r="O2841" i="45"/>
  <c r="O2842" i="45"/>
  <c r="O2843" i="45"/>
  <c r="O2844" i="45"/>
  <c r="O2845" i="45"/>
  <c r="O2846" i="45"/>
  <c r="O2847" i="45"/>
  <c r="O2848" i="45"/>
  <c r="O2849" i="45"/>
  <c r="O2850" i="45"/>
  <c r="O2851" i="45"/>
  <c r="O2852" i="45"/>
  <c r="O2853" i="45"/>
  <c r="O2854" i="45"/>
  <c r="O2855" i="45"/>
  <c r="O2856" i="45"/>
  <c r="O2857" i="45"/>
  <c r="O2858" i="45"/>
  <c r="O2859" i="45"/>
  <c r="O2860" i="45"/>
  <c r="O2861" i="45"/>
  <c r="O2862" i="45"/>
  <c r="O2863" i="45"/>
  <c r="O2864" i="45"/>
  <c r="O2865" i="45"/>
  <c r="O2866" i="45"/>
  <c r="O2867" i="45"/>
  <c r="O2868" i="45"/>
  <c r="O2869" i="45"/>
  <c r="O2870" i="45"/>
  <c r="O2871" i="45"/>
  <c r="O2872" i="45"/>
  <c r="O2873" i="45"/>
  <c r="O2874" i="45"/>
  <c r="O2875" i="45"/>
  <c r="O2876" i="45"/>
  <c r="O2877" i="45"/>
  <c r="O2878" i="45"/>
  <c r="O2879" i="45"/>
  <c r="O2880" i="45"/>
  <c r="O2881" i="45"/>
  <c r="O2882" i="45"/>
  <c r="O2883" i="45"/>
  <c r="O2884" i="45"/>
  <c r="O2885" i="45"/>
  <c r="O2886" i="45"/>
  <c r="O2887" i="45"/>
  <c r="O2888" i="45"/>
  <c r="O2889" i="45"/>
  <c r="O2890" i="45"/>
  <c r="O2891" i="45"/>
  <c r="O2892" i="45"/>
  <c r="O2893" i="45"/>
  <c r="O2894" i="45"/>
  <c r="O2895" i="45"/>
  <c r="O2896" i="45"/>
  <c r="O2897" i="45"/>
  <c r="O2898" i="45"/>
  <c r="O2899" i="45"/>
  <c r="O2900" i="45"/>
  <c r="O2901" i="45"/>
  <c r="O2902" i="45"/>
  <c r="O2903" i="45"/>
  <c r="O2904" i="45"/>
  <c r="O2905" i="45"/>
  <c r="O2906" i="45"/>
  <c r="O2907" i="45"/>
  <c r="O2908" i="45"/>
  <c r="O2909" i="45"/>
  <c r="O2910" i="45"/>
  <c r="O2911" i="45"/>
  <c r="O2912" i="45"/>
  <c r="O2913" i="45"/>
  <c r="O2914" i="45"/>
  <c r="O2915" i="45"/>
  <c r="O2916" i="45"/>
  <c r="O2917" i="45"/>
  <c r="O2918" i="45"/>
  <c r="O2919" i="45"/>
  <c r="O2920" i="45"/>
  <c r="O2921" i="45"/>
  <c r="O2922" i="45"/>
  <c r="O2923" i="45"/>
  <c r="O2924" i="45"/>
  <c r="O2925" i="45"/>
  <c r="O2926" i="45"/>
  <c r="O2927" i="45"/>
  <c r="O2928" i="45"/>
  <c r="O2929" i="45"/>
  <c r="O2930" i="45"/>
  <c r="O2931" i="45"/>
  <c r="O2932" i="45"/>
  <c r="O2933" i="45"/>
  <c r="O2934" i="45"/>
  <c r="O2935" i="45"/>
  <c r="O2936" i="45"/>
  <c r="O2937" i="45"/>
  <c r="O2938" i="45"/>
  <c r="O2939" i="45"/>
  <c r="O2940" i="45"/>
  <c r="O2941" i="45"/>
  <c r="O2942" i="45"/>
  <c r="O2943" i="45"/>
  <c r="O2944" i="45"/>
  <c r="O2945" i="45"/>
  <c r="O2946" i="45"/>
  <c r="O2947" i="45"/>
  <c r="O2948" i="45"/>
  <c r="O2949" i="45"/>
  <c r="O2950" i="45"/>
  <c r="O2951" i="45"/>
  <c r="O2952" i="45"/>
  <c r="O2953" i="45"/>
  <c r="O2954" i="45"/>
  <c r="O2955" i="45"/>
  <c r="O2956" i="45"/>
  <c r="O2957" i="45"/>
  <c r="O2958" i="45"/>
  <c r="O2959" i="45"/>
  <c r="O2960" i="45"/>
  <c r="O2961" i="45"/>
  <c r="O2962" i="45"/>
  <c r="O2963" i="45"/>
  <c r="O2964" i="45"/>
  <c r="O2965" i="45"/>
  <c r="O2966" i="45"/>
  <c r="O2967" i="45"/>
  <c r="O2968" i="45"/>
  <c r="O2969" i="45"/>
  <c r="O2970" i="45"/>
  <c r="O2971" i="45"/>
  <c r="O2972" i="45"/>
  <c r="O2973" i="45"/>
  <c r="O2974" i="45"/>
  <c r="O2975" i="45"/>
  <c r="O2976" i="45"/>
  <c r="O2977" i="45"/>
  <c r="O2978" i="45"/>
  <c r="O2979" i="45"/>
  <c r="O2980" i="45"/>
  <c r="O2981" i="45"/>
  <c r="O2982" i="45"/>
  <c r="O2983" i="45"/>
  <c r="O2984" i="45"/>
  <c r="O2985" i="45"/>
  <c r="O2986" i="45"/>
  <c r="O2987" i="45"/>
  <c r="O2988" i="45"/>
  <c r="O2989" i="45"/>
  <c r="O2990" i="45"/>
  <c r="O2991" i="45"/>
  <c r="O2992" i="45"/>
  <c r="O2993" i="45"/>
  <c r="O2994" i="45"/>
  <c r="O2995" i="45"/>
  <c r="O2996" i="45"/>
  <c r="O2997" i="45"/>
  <c r="O2998" i="45"/>
  <c r="O2999" i="45"/>
  <c r="O3000" i="45"/>
  <c r="O3001" i="45"/>
  <c r="O3002" i="45"/>
  <c r="O3003" i="45"/>
  <c r="O3004" i="45"/>
  <c r="O3005" i="45"/>
  <c r="O3006" i="45"/>
  <c r="O3007" i="45"/>
  <c r="O3008" i="45"/>
  <c r="O3009" i="45"/>
  <c r="O3010" i="45"/>
  <c r="O3011" i="45"/>
  <c r="O3012" i="45"/>
  <c r="O3013" i="45"/>
  <c r="O3014" i="45"/>
  <c r="O3015" i="45"/>
  <c r="O3016" i="45"/>
  <c r="O3017" i="45"/>
  <c r="O3018" i="45"/>
  <c r="O3019" i="45"/>
  <c r="O3020" i="45"/>
  <c r="O3021" i="45"/>
  <c r="O3022" i="45"/>
  <c r="O3023" i="45"/>
  <c r="O3024" i="45"/>
  <c r="O3025" i="45"/>
  <c r="O3026" i="45"/>
  <c r="O3027" i="45"/>
  <c r="O3028" i="45"/>
  <c r="O3029" i="45"/>
  <c r="O3030" i="45"/>
  <c r="O3031" i="45"/>
  <c r="O3032" i="45"/>
  <c r="O3033" i="45"/>
  <c r="O3034" i="45"/>
  <c r="O3035" i="45"/>
  <c r="O3036" i="45"/>
  <c r="O3037" i="45"/>
  <c r="O3038" i="45"/>
  <c r="O3039" i="45"/>
  <c r="O3040" i="45"/>
  <c r="O3041" i="45"/>
  <c r="O3042" i="45"/>
  <c r="O3043" i="45"/>
  <c r="O3044" i="45"/>
  <c r="O3045" i="45"/>
  <c r="O3046" i="45"/>
  <c r="O3047" i="45"/>
  <c r="O3048" i="45"/>
  <c r="O3049" i="45"/>
  <c r="O3050" i="45"/>
  <c r="O3051" i="45"/>
  <c r="O3052" i="45"/>
  <c r="O3053" i="45"/>
  <c r="O3054" i="45"/>
  <c r="O3055" i="45"/>
  <c r="O3056" i="45"/>
  <c r="O3057" i="45"/>
  <c r="O3058" i="45"/>
  <c r="O3059" i="45"/>
  <c r="O3060" i="45"/>
  <c r="O3061" i="45"/>
  <c r="O3062" i="45"/>
  <c r="O3063" i="45"/>
  <c r="O3064" i="45"/>
  <c r="O3065" i="45"/>
  <c r="O3066" i="45"/>
  <c r="O3067" i="45"/>
  <c r="O3068" i="45"/>
  <c r="O3069" i="45"/>
  <c r="O3070" i="45"/>
  <c r="O3071" i="45"/>
  <c r="O3072" i="45"/>
  <c r="O3073" i="45"/>
  <c r="O3074" i="45"/>
  <c r="O3075" i="45"/>
  <c r="O3076" i="45"/>
  <c r="O3077" i="45"/>
  <c r="O3078" i="45"/>
  <c r="O3079" i="45"/>
  <c r="O3080" i="45"/>
  <c r="O3081" i="45"/>
  <c r="O3082" i="45"/>
  <c r="O3083" i="45"/>
  <c r="O3084" i="45"/>
  <c r="O3085" i="45"/>
  <c r="O3086" i="45"/>
  <c r="O3087" i="45"/>
  <c r="O3088" i="45"/>
  <c r="O3089" i="45"/>
  <c r="O3090" i="45"/>
  <c r="O3091" i="45"/>
  <c r="O3092" i="45"/>
  <c r="O3093" i="45"/>
  <c r="O3094" i="45"/>
  <c r="O3095" i="45"/>
  <c r="O3096" i="45"/>
  <c r="O3097" i="45"/>
  <c r="O3098" i="45"/>
  <c r="O3099" i="45"/>
  <c r="O3100" i="45"/>
  <c r="O3101" i="45"/>
  <c r="O3102" i="45"/>
  <c r="O3103" i="45"/>
  <c r="O3104" i="45"/>
  <c r="O3105" i="45"/>
  <c r="O3106" i="45"/>
  <c r="O3107" i="45"/>
  <c r="O3108" i="45"/>
  <c r="O3109" i="45"/>
  <c r="O3110" i="45"/>
  <c r="O3111" i="45"/>
  <c r="O3112" i="45"/>
  <c r="O3113" i="45"/>
  <c r="O3114" i="45"/>
  <c r="O3115" i="45"/>
  <c r="O3116" i="45"/>
  <c r="O3117" i="45"/>
  <c r="O3118" i="45"/>
  <c r="O3119" i="45"/>
  <c r="O3120" i="45"/>
  <c r="O3121" i="45"/>
  <c r="O3122" i="45"/>
  <c r="O3123" i="45"/>
  <c r="O3124" i="45"/>
  <c r="O3125" i="45"/>
  <c r="O3126" i="45"/>
  <c r="O3127" i="45"/>
  <c r="O3128" i="45"/>
  <c r="O3129" i="45"/>
  <c r="O3130" i="45"/>
  <c r="O3131" i="45"/>
  <c r="O3132" i="45"/>
  <c r="O3133" i="45"/>
  <c r="O3134" i="45"/>
  <c r="O3135" i="45"/>
  <c r="O3136" i="45"/>
  <c r="O3137" i="45"/>
  <c r="O3138" i="45"/>
  <c r="O3139" i="45"/>
  <c r="O3140" i="45"/>
  <c r="O3141" i="45"/>
  <c r="O3142" i="45"/>
  <c r="O3143" i="45"/>
  <c r="O3144" i="45"/>
  <c r="O3145" i="45"/>
  <c r="O3146" i="45"/>
  <c r="O3147" i="45"/>
  <c r="O3148" i="45"/>
  <c r="O3149" i="45"/>
  <c r="O3150" i="45"/>
  <c r="O3151" i="45"/>
  <c r="O3152" i="45"/>
  <c r="O3153" i="45"/>
  <c r="O3154" i="45"/>
  <c r="O3155" i="45"/>
  <c r="O3156" i="45"/>
  <c r="O3157" i="45"/>
  <c r="O3158" i="45"/>
  <c r="O3159" i="45"/>
  <c r="O3160" i="45"/>
  <c r="O3161" i="45"/>
  <c r="O3162" i="45"/>
  <c r="O3163" i="45"/>
  <c r="O3164" i="45"/>
  <c r="O3165" i="45"/>
  <c r="O3166" i="45"/>
  <c r="O3167" i="45"/>
  <c r="O3168" i="45"/>
  <c r="O3169" i="45"/>
  <c r="O3170" i="45"/>
  <c r="O3171" i="45"/>
  <c r="O3172" i="45"/>
  <c r="O3173" i="45"/>
  <c r="O3174" i="45"/>
  <c r="O3175" i="45"/>
  <c r="O3176" i="45"/>
  <c r="O3177" i="45"/>
  <c r="O3178" i="45"/>
  <c r="O3179" i="45"/>
  <c r="O3180" i="45"/>
  <c r="O3181" i="45"/>
  <c r="O3182" i="45"/>
  <c r="O3183" i="45"/>
  <c r="O3184" i="45"/>
  <c r="O3185" i="45"/>
  <c r="O3186" i="45"/>
  <c r="O3187" i="45"/>
  <c r="O3188" i="45"/>
  <c r="O3189" i="45"/>
  <c r="O3190" i="45"/>
  <c r="O3191" i="45"/>
  <c r="O3192" i="45"/>
  <c r="O3193" i="45"/>
  <c r="O3194" i="45"/>
  <c r="O3195" i="45"/>
  <c r="O3196" i="45"/>
  <c r="O3197" i="45"/>
  <c r="O3198" i="45"/>
  <c r="O3199" i="45"/>
  <c r="O3200" i="45"/>
  <c r="O3201" i="45"/>
  <c r="O3202" i="45"/>
  <c r="O3203" i="45"/>
  <c r="O3204" i="45"/>
  <c r="O3205" i="45"/>
  <c r="O3206" i="45"/>
  <c r="O3207" i="45"/>
  <c r="O3208" i="45"/>
  <c r="O3209" i="45"/>
  <c r="O3210" i="45"/>
  <c r="O3211" i="45"/>
  <c r="O3212" i="45"/>
  <c r="O3213" i="45"/>
  <c r="O3214" i="45"/>
  <c r="O3215" i="45"/>
  <c r="O3216" i="45"/>
  <c r="O3217" i="45"/>
  <c r="O3218" i="45"/>
  <c r="O3219" i="45"/>
  <c r="O3220" i="45"/>
  <c r="O3221" i="45"/>
  <c r="O3222" i="45"/>
  <c r="O3223" i="45"/>
  <c r="O3224" i="45"/>
  <c r="O3225" i="45"/>
  <c r="O3226" i="45"/>
  <c r="O3227" i="45"/>
  <c r="O3228" i="45"/>
  <c r="O3229" i="45"/>
  <c r="O3230" i="45"/>
  <c r="O3231" i="45"/>
  <c r="O3232" i="45"/>
  <c r="O3233" i="45"/>
  <c r="O3234" i="45"/>
  <c r="O3235" i="45"/>
  <c r="O3236" i="45"/>
  <c r="O3237" i="45"/>
  <c r="O3238" i="45"/>
  <c r="O3239" i="45"/>
  <c r="O3240" i="45"/>
  <c r="O3241" i="45"/>
  <c r="O3242" i="45"/>
  <c r="O3243" i="45"/>
  <c r="O3244" i="45"/>
  <c r="O3245" i="45"/>
  <c r="O3246" i="45"/>
  <c r="O3247" i="45"/>
  <c r="O3248" i="45"/>
  <c r="O3249" i="45"/>
  <c r="O3250" i="45"/>
  <c r="O3251" i="45"/>
  <c r="O3252" i="45"/>
  <c r="O3253" i="45"/>
  <c r="O3254" i="45"/>
  <c r="O3255" i="45"/>
  <c r="O3256" i="45"/>
  <c r="O3257" i="45"/>
  <c r="O3258" i="45"/>
  <c r="O3259" i="45"/>
  <c r="O3260" i="45"/>
  <c r="O3261" i="45"/>
  <c r="O3262" i="45"/>
  <c r="O3263" i="45"/>
  <c r="O3264" i="45"/>
  <c r="O3265" i="45"/>
  <c r="O3266" i="45"/>
  <c r="O3267" i="45"/>
  <c r="O3268" i="45"/>
  <c r="O3269" i="45"/>
  <c r="O3270" i="45"/>
  <c r="O3271" i="45"/>
  <c r="O3272" i="45"/>
  <c r="O3273" i="45"/>
  <c r="O3274" i="45"/>
  <c r="O3275" i="45"/>
  <c r="O3276" i="45"/>
  <c r="O3277" i="45"/>
  <c r="O3278" i="45"/>
  <c r="O3279" i="45"/>
  <c r="O3280" i="45"/>
  <c r="O3281" i="45"/>
  <c r="O3282" i="45"/>
  <c r="O3283" i="45"/>
  <c r="O3284" i="45"/>
  <c r="O3285" i="45"/>
  <c r="O3286" i="45"/>
  <c r="O3287" i="45"/>
  <c r="O3288" i="45"/>
  <c r="O3289" i="45"/>
  <c r="O3290" i="45"/>
  <c r="O3291" i="45"/>
  <c r="O3292" i="45"/>
  <c r="O3293" i="45"/>
  <c r="O3294" i="45"/>
  <c r="O3295" i="45"/>
  <c r="O3296" i="45"/>
  <c r="O3297" i="45"/>
  <c r="O3298" i="45"/>
  <c r="O3299" i="45"/>
  <c r="O3300" i="45"/>
  <c r="O3301" i="45"/>
  <c r="O3302" i="45"/>
  <c r="O3303" i="45"/>
  <c r="O3304" i="45"/>
  <c r="O3305" i="45"/>
  <c r="O3306" i="45"/>
  <c r="O3307" i="45"/>
  <c r="O3308" i="45"/>
  <c r="O3309" i="45"/>
  <c r="O3310" i="45"/>
  <c r="O3311" i="45"/>
  <c r="O3312" i="45"/>
  <c r="O3313" i="45"/>
  <c r="O3314" i="45"/>
  <c r="O3315" i="45"/>
  <c r="O3316" i="45"/>
  <c r="O3317" i="45"/>
  <c r="O3318" i="45"/>
  <c r="O3319" i="45"/>
  <c r="O3320" i="45"/>
  <c r="O3321" i="45"/>
  <c r="O3322" i="45"/>
  <c r="O3323" i="45"/>
  <c r="O3324" i="45"/>
  <c r="O3325" i="45"/>
  <c r="O3326" i="45"/>
  <c r="O3327" i="45"/>
  <c r="O3328" i="45"/>
  <c r="O3329" i="45"/>
  <c r="O3330" i="45"/>
  <c r="O3331" i="45"/>
  <c r="O3332" i="45"/>
  <c r="O3333" i="45"/>
  <c r="O3334" i="45"/>
  <c r="O3335" i="45"/>
  <c r="O3336" i="45"/>
  <c r="O3337" i="45"/>
  <c r="O3338" i="45"/>
  <c r="O3339" i="45"/>
  <c r="O3340" i="45"/>
  <c r="O3341" i="45"/>
  <c r="O3342" i="45"/>
  <c r="O3343" i="45"/>
  <c r="O3344" i="45"/>
  <c r="O3345" i="45"/>
  <c r="O3346" i="45"/>
  <c r="O3347" i="45"/>
  <c r="O3348" i="45"/>
  <c r="O3349" i="45"/>
  <c r="O3350" i="45"/>
  <c r="O3351" i="45"/>
  <c r="O3352" i="45"/>
  <c r="O3353" i="45"/>
  <c r="O3354" i="45"/>
  <c r="O3355" i="45"/>
  <c r="O3356" i="45"/>
  <c r="O3357" i="45"/>
  <c r="O3358" i="45"/>
  <c r="O3359" i="45"/>
  <c r="O3360" i="45"/>
  <c r="O3361" i="45"/>
  <c r="O3362" i="45"/>
  <c r="O3363" i="45"/>
  <c r="O3364" i="45"/>
  <c r="O3365" i="45"/>
  <c r="O3366" i="45"/>
  <c r="O3367" i="45"/>
  <c r="O3368" i="45"/>
  <c r="O3369" i="45"/>
  <c r="O3370" i="45"/>
  <c r="O3371" i="45"/>
  <c r="O3372" i="45"/>
  <c r="O3373" i="45"/>
  <c r="O3374" i="45"/>
  <c r="O3375" i="45"/>
  <c r="O3376" i="45"/>
  <c r="O3377" i="45"/>
  <c r="O3378" i="45"/>
  <c r="O3379" i="45"/>
  <c r="O3380" i="45"/>
  <c r="O3381" i="45"/>
  <c r="O3382" i="45"/>
  <c r="O3383" i="45"/>
  <c r="O3384" i="45"/>
  <c r="O3385" i="45"/>
  <c r="O3386" i="45"/>
  <c r="O3387" i="45"/>
  <c r="O3388" i="45"/>
  <c r="O3389" i="45"/>
  <c r="O3390" i="45"/>
  <c r="O3391" i="45"/>
  <c r="O3392" i="45"/>
  <c r="O3393" i="45"/>
  <c r="O3394" i="45"/>
  <c r="O3395" i="45"/>
  <c r="O3396" i="45"/>
  <c r="O3397" i="45"/>
  <c r="O3398" i="45"/>
  <c r="O3399" i="45"/>
  <c r="O3400" i="45"/>
  <c r="O3401" i="45"/>
  <c r="O3402" i="45"/>
  <c r="O3403" i="45"/>
  <c r="O3404" i="45"/>
  <c r="O3405" i="45"/>
  <c r="O3406" i="45"/>
  <c r="O3407" i="45"/>
  <c r="O3408" i="45"/>
  <c r="O3409" i="45"/>
  <c r="O3410" i="45"/>
  <c r="O3411" i="45"/>
  <c r="O3412" i="45"/>
  <c r="O3413" i="45"/>
  <c r="O3414" i="45"/>
  <c r="O3415" i="45"/>
  <c r="O3416" i="45"/>
  <c r="O3417" i="45"/>
  <c r="O3418" i="45"/>
  <c r="O3419" i="45"/>
  <c r="O3420" i="45"/>
  <c r="O3421" i="45"/>
  <c r="O3422" i="45"/>
  <c r="O3423" i="45"/>
  <c r="O3424" i="45"/>
  <c r="O3425" i="45"/>
  <c r="O3426" i="45"/>
  <c r="O3427" i="45"/>
  <c r="O3428" i="45"/>
  <c r="O3429" i="45"/>
  <c r="O3430" i="45"/>
  <c r="O3431" i="45"/>
  <c r="O3432" i="45"/>
  <c r="O3433" i="45"/>
  <c r="O3434" i="45"/>
  <c r="O3435" i="45"/>
  <c r="O3436" i="45"/>
  <c r="O3437" i="45"/>
  <c r="O3438" i="45"/>
  <c r="O3439" i="45"/>
  <c r="O3440" i="45"/>
  <c r="O3441" i="45"/>
  <c r="O3442" i="45"/>
  <c r="O3443" i="45"/>
  <c r="O3444" i="45"/>
  <c r="O3445" i="45"/>
  <c r="O3446" i="45"/>
  <c r="O3447" i="45"/>
  <c r="O3448" i="45"/>
  <c r="O3449" i="45"/>
  <c r="O3450" i="45"/>
  <c r="O3451" i="45"/>
  <c r="O3452" i="45"/>
  <c r="O3453" i="45"/>
  <c r="O3454" i="45"/>
  <c r="O3455" i="45"/>
  <c r="O3456" i="45"/>
  <c r="O3457" i="45"/>
  <c r="O3458" i="45"/>
  <c r="O3459" i="45"/>
  <c r="O3460" i="45"/>
  <c r="O3461" i="45"/>
  <c r="O3462" i="45"/>
  <c r="O3463" i="45"/>
  <c r="O3464" i="45"/>
  <c r="O3465" i="45"/>
  <c r="O3466" i="45"/>
  <c r="O3467" i="45"/>
  <c r="O3468" i="45"/>
  <c r="O3469" i="45"/>
  <c r="O3470" i="45"/>
  <c r="O3471" i="45"/>
  <c r="O3472" i="45"/>
  <c r="O3473" i="45"/>
  <c r="O3474" i="45"/>
  <c r="O3475" i="45"/>
  <c r="O3476" i="45"/>
  <c r="O3477" i="45"/>
  <c r="O3478" i="45"/>
  <c r="O3479" i="45"/>
  <c r="O3480" i="45"/>
  <c r="O3481" i="45"/>
  <c r="O3482" i="45"/>
  <c r="O3483" i="45"/>
  <c r="O3484" i="45"/>
  <c r="O3485" i="45"/>
  <c r="O3486" i="45"/>
  <c r="O3487" i="45"/>
  <c r="O3488" i="45"/>
  <c r="O3489" i="45"/>
  <c r="O3490" i="45"/>
  <c r="O3491" i="45"/>
  <c r="O3492" i="45"/>
  <c r="O3493" i="45"/>
  <c r="O3494" i="45"/>
  <c r="O3495" i="45"/>
  <c r="O3496" i="45"/>
  <c r="O3497" i="45"/>
  <c r="O3498" i="45"/>
  <c r="O3499" i="45"/>
  <c r="O3500" i="45"/>
  <c r="O3501" i="45"/>
  <c r="O3502" i="45"/>
  <c r="O3503" i="45"/>
  <c r="O3504" i="45"/>
  <c r="O3505" i="45"/>
  <c r="O3506" i="45"/>
  <c r="O3507" i="45"/>
  <c r="O3508" i="45"/>
  <c r="O3509" i="45"/>
  <c r="O3510" i="45"/>
  <c r="O3511" i="45"/>
  <c r="O3512" i="45"/>
  <c r="O3513" i="45"/>
  <c r="O3514" i="45"/>
  <c r="O3515" i="45"/>
  <c r="O3516" i="45"/>
  <c r="O3517" i="45"/>
  <c r="O3518" i="45"/>
  <c r="O3519" i="45"/>
  <c r="O3520" i="45"/>
  <c r="O3521" i="45"/>
  <c r="O3522" i="45"/>
  <c r="O3523" i="45"/>
  <c r="O3524" i="45"/>
  <c r="O3525" i="45"/>
  <c r="O3526" i="45"/>
  <c r="O3527" i="45"/>
  <c r="O3528" i="45"/>
  <c r="O3529" i="45"/>
  <c r="O3530" i="45"/>
  <c r="O3531" i="45"/>
  <c r="O3532" i="45"/>
  <c r="O3533" i="45"/>
  <c r="O3534" i="45"/>
  <c r="O3535" i="45"/>
  <c r="O3536" i="45"/>
  <c r="O3537" i="45"/>
  <c r="O3538" i="45"/>
  <c r="O3539" i="45"/>
  <c r="O3540" i="45"/>
  <c r="O3541" i="45"/>
  <c r="O3542" i="45"/>
  <c r="O3543" i="45"/>
  <c r="O3544" i="45"/>
  <c r="O3545" i="45"/>
  <c r="O3546" i="45"/>
  <c r="O3547" i="45"/>
  <c r="O3548" i="45"/>
  <c r="O3549" i="45"/>
  <c r="O3550" i="45"/>
  <c r="O3551" i="45"/>
  <c r="O3552" i="45"/>
  <c r="O3553" i="45"/>
  <c r="O3554" i="45"/>
  <c r="O3555" i="45"/>
  <c r="O3556" i="45"/>
  <c r="O3557" i="45"/>
  <c r="O3558" i="45"/>
  <c r="O3559" i="45"/>
  <c r="O3560" i="45"/>
  <c r="O3561" i="45"/>
  <c r="O3562" i="45"/>
  <c r="O3563" i="45"/>
  <c r="O3564" i="45"/>
  <c r="O3565" i="45"/>
  <c r="O3566" i="45"/>
  <c r="O3567" i="45"/>
  <c r="O3568" i="45"/>
  <c r="O3569" i="45"/>
  <c r="O3570" i="45"/>
  <c r="O3571" i="45"/>
  <c r="O3572" i="45"/>
  <c r="O3573" i="45"/>
  <c r="O3574" i="45"/>
  <c r="O3575" i="45"/>
  <c r="O3576" i="45"/>
  <c r="O3577" i="45"/>
  <c r="O3578" i="45"/>
  <c r="O3579" i="45"/>
  <c r="O3580" i="45"/>
  <c r="O3581" i="45"/>
  <c r="O3582" i="45"/>
  <c r="O3583" i="45"/>
  <c r="O3584" i="45"/>
  <c r="O3585" i="45"/>
  <c r="O3586" i="45"/>
  <c r="O3587" i="45"/>
  <c r="O3588" i="45"/>
  <c r="O3589" i="45"/>
  <c r="O3590" i="45"/>
  <c r="O3591" i="45"/>
  <c r="O3592" i="45"/>
  <c r="O3593" i="45"/>
  <c r="O3594" i="45"/>
  <c r="O3595" i="45"/>
  <c r="O3596" i="45"/>
  <c r="O3597" i="45"/>
  <c r="O3598" i="45"/>
  <c r="O3599" i="45"/>
  <c r="O3600" i="45"/>
  <c r="O3601" i="45"/>
  <c r="O3602" i="45"/>
  <c r="O3603" i="45"/>
  <c r="O3604" i="45"/>
  <c r="O3605" i="45"/>
  <c r="O3606" i="45"/>
  <c r="O3607" i="45"/>
  <c r="O3608" i="45"/>
  <c r="O3609" i="45"/>
  <c r="O3610" i="45"/>
  <c r="O3611" i="45"/>
  <c r="O3612" i="45"/>
  <c r="O3613" i="45"/>
  <c r="O3614" i="45"/>
  <c r="O3615" i="45"/>
  <c r="O3616" i="45"/>
  <c r="O3617" i="45"/>
  <c r="O3618" i="45"/>
  <c r="O3619" i="45"/>
  <c r="O3620" i="45"/>
  <c r="O3621" i="45"/>
  <c r="O3622" i="45"/>
  <c r="O3623" i="45"/>
  <c r="O3624" i="45"/>
  <c r="O3625" i="45"/>
  <c r="O3626" i="45"/>
  <c r="O3627" i="45"/>
  <c r="O3628" i="45"/>
  <c r="O3629" i="45"/>
  <c r="O3630" i="45"/>
  <c r="O3631" i="45"/>
  <c r="O3632" i="45"/>
  <c r="O3633" i="45"/>
  <c r="O3634" i="45"/>
  <c r="O3635" i="45"/>
  <c r="O3636" i="45"/>
  <c r="O3637" i="45"/>
  <c r="O3638" i="45"/>
  <c r="O3639" i="45"/>
  <c r="O3640" i="45"/>
  <c r="O3641" i="45"/>
  <c r="O3642" i="45"/>
  <c r="O3643" i="45"/>
  <c r="O3644" i="45"/>
  <c r="O3645" i="45"/>
  <c r="O3646" i="45"/>
  <c r="O3647" i="45"/>
  <c r="O3648" i="45"/>
  <c r="O3649" i="45"/>
  <c r="O3650" i="45"/>
  <c r="O3651" i="45"/>
  <c r="O3652" i="45"/>
  <c r="O3653" i="45"/>
  <c r="O3654" i="45"/>
  <c r="O3655" i="45"/>
  <c r="O3656" i="45"/>
  <c r="O3657" i="45"/>
  <c r="O3658" i="45"/>
  <c r="O3659" i="45"/>
  <c r="O3660" i="45"/>
  <c r="O3661" i="45"/>
  <c r="O3662" i="45"/>
  <c r="O3663" i="45"/>
  <c r="O3664" i="45"/>
  <c r="O3665" i="45"/>
  <c r="O3666" i="45"/>
  <c r="O3667" i="45"/>
  <c r="O3668" i="45"/>
  <c r="O3669" i="45"/>
  <c r="O3670" i="45"/>
  <c r="O3671" i="45"/>
  <c r="O3672" i="45"/>
  <c r="O3673" i="45"/>
  <c r="O3674" i="45"/>
  <c r="O3675" i="45"/>
  <c r="O3676" i="45"/>
  <c r="O3677" i="45"/>
  <c r="O3678" i="45"/>
  <c r="O3679" i="45"/>
  <c r="O3680" i="45"/>
  <c r="O3681" i="45"/>
  <c r="O3682" i="45"/>
  <c r="O3683" i="45"/>
  <c r="O3684" i="45"/>
  <c r="O3685" i="45"/>
  <c r="O3686" i="45"/>
  <c r="O3687" i="45"/>
  <c r="O3688" i="45"/>
  <c r="O3689" i="45"/>
  <c r="O3690" i="45"/>
  <c r="O3691" i="45"/>
  <c r="O3692" i="45"/>
  <c r="O3693" i="45"/>
  <c r="O3694" i="45"/>
  <c r="O3695" i="45"/>
  <c r="O3696" i="45"/>
  <c r="O3697" i="45"/>
  <c r="O3698" i="45"/>
  <c r="O3699" i="45"/>
  <c r="O3700" i="45"/>
  <c r="O3701" i="45"/>
  <c r="O3702" i="45"/>
  <c r="O3703" i="45"/>
  <c r="O3704" i="45"/>
  <c r="O3705" i="45"/>
  <c r="O3706" i="45"/>
  <c r="O3707" i="45"/>
  <c r="O3708" i="45"/>
  <c r="O3709" i="45"/>
  <c r="O3710" i="45"/>
  <c r="O3711" i="45"/>
  <c r="O3712" i="45"/>
  <c r="O3713" i="45"/>
  <c r="O3714" i="45"/>
  <c r="O3715" i="45"/>
  <c r="O3716" i="45"/>
  <c r="O3717" i="45"/>
  <c r="O3718" i="45"/>
  <c r="O3719" i="45"/>
  <c r="O3720" i="45"/>
  <c r="O3721" i="45"/>
  <c r="O3722" i="45"/>
  <c r="O3723" i="45"/>
  <c r="O3724" i="45"/>
  <c r="O3725" i="45"/>
  <c r="O3726" i="45"/>
  <c r="O3727" i="45"/>
  <c r="O3728" i="45"/>
  <c r="O3729" i="45"/>
  <c r="O3730" i="45"/>
  <c r="O3731" i="45"/>
  <c r="O3732" i="45"/>
  <c r="O3733" i="45"/>
  <c r="O3734" i="45"/>
  <c r="O3735" i="45"/>
  <c r="O3736" i="45"/>
  <c r="O3737" i="45"/>
  <c r="O3738" i="45"/>
  <c r="O3739" i="45"/>
  <c r="O3740" i="45"/>
  <c r="O3741" i="45"/>
  <c r="O3742" i="45"/>
  <c r="O3743" i="45"/>
  <c r="O3744" i="45"/>
  <c r="O3745" i="45"/>
  <c r="O3746" i="45"/>
  <c r="O3747" i="45"/>
  <c r="O3748" i="45"/>
  <c r="O3749" i="45"/>
  <c r="O3750" i="45"/>
  <c r="O3751" i="45"/>
  <c r="O3752" i="45"/>
  <c r="O3753" i="45"/>
  <c r="O3754" i="45"/>
  <c r="O3755" i="45"/>
  <c r="O3756" i="45"/>
  <c r="O3757" i="45"/>
  <c r="O3758" i="45"/>
  <c r="O3759" i="45"/>
  <c r="O3760" i="45"/>
  <c r="O3761" i="45"/>
  <c r="O3762" i="45"/>
  <c r="O3763" i="45"/>
  <c r="O3764" i="45"/>
  <c r="O3765" i="45"/>
  <c r="O3766" i="45"/>
  <c r="O3767" i="45"/>
  <c r="O3768" i="45"/>
  <c r="O3769" i="45"/>
  <c r="O3770" i="45"/>
  <c r="O3771" i="45"/>
  <c r="O3772" i="45"/>
  <c r="O3773" i="45"/>
  <c r="O3774" i="45"/>
  <c r="O3775" i="45"/>
  <c r="O3776" i="45"/>
  <c r="O3777" i="45"/>
  <c r="O3778" i="45"/>
  <c r="O3779" i="45"/>
  <c r="O3780" i="45"/>
  <c r="O3781" i="45"/>
  <c r="O3782" i="45"/>
  <c r="O3783" i="45"/>
  <c r="O3784" i="45"/>
  <c r="O3785" i="45"/>
  <c r="O3786" i="45"/>
  <c r="O3787" i="45"/>
  <c r="O3788" i="45"/>
  <c r="O3789" i="45"/>
  <c r="O3790" i="45"/>
  <c r="O3791" i="45"/>
  <c r="O3792" i="45"/>
  <c r="O3793" i="45"/>
  <c r="O3794" i="45"/>
  <c r="O3795" i="45"/>
  <c r="O3796" i="45"/>
  <c r="O3797" i="45"/>
  <c r="O3798" i="45"/>
  <c r="O3799" i="45"/>
  <c r="O3800" i="45"/>
  <c r="O3801" i="45"/>
  <c r="O3802" i="45"/>
  <c r="O3803" i="45"/>
  <c r="O3804" i="45"/>
  <c r="O3805" i="45"/>
  <c r="O3806" i="45"/>
  <c r="O3807" i="45"/>
  <c r="O3808" i="45"/>
  <c r="O3809" i="45"/>
  <c r="O3810" i="45"/>
  <c r="O3811" i="45"/>
  <c r="O3812" i="45"/>
  <c r="O3813" i="45"/>
  <c r="O3814" i="45"/>
  <c r="O3815" i="45"/>
  <c r="O3816" i="45"/>
  <c r="O3817" i="45"/>
  <c r="O3818" i="45"/>
  <c r="O3819" i="45"/>
  <c r="O3820" i="45"/>
  <c r="O3821" i="45"/>
  <c r="O3822" i="45"/>
  <c r="O3823" i="45"/>
  <c r="O3824" i="45"/>
  <c r="O3825" i="45"/>
  <c r="O3826" i="45"/>
  <c r="O3827" i="45"/>
  <c r="O3828" i="45"/>
  <c r="O3829" i="45"/>
  <c r="O3830" i="45"/>
  <c r="O3831" i="45"/>
  <c r="O3832" i="45"/>
  <c r="O3833" i="45"/>
  <c r="O3834" i="45"/>
  <c r="O3835" i="45"/>
  <c r="O3836" i="45"/>
  <c r="O3837" i="45"/>
  <c r="O3838" i="45"/>
  <c r="O3839" i="45"/>
  <c r="O3840" i="45"/>
  <c r="O3841" i="45"/>
  <c r="O3842" i="45"/>
  <c r="O3843" i="45"/>
  <c r="O3844" i="45"/>
  <c r="O3845" i="45"/>
  <c r="O3846" i="45"/>
  <c r="O3847" i="45"/>
  <c r="O3848" i="45"/>
  <c r="O3849" i="45"/>
  <c r="O3850" i="45"/>
  <c r="O3851" i="45"/>
  <c r="O3852" i="45"/>
  <c r="O3853" i="45"/>
  <c r="O3854" i="45"/>
  <c r="O3855" i="45"/>
  <c r="O3856" i="45"/>
  <c r="O3857" i="45"/>
  <c r="O3858" i="45"/>
  <c r="O3859" i="45"/>
  <c r="O3860" i="45"/>
  <c r="O3861" i="45"/>
  <c r="O3862" i="45"/>
  <c r="O3863" i="45"/>
  <c r="O3864" i="45"/>
  <c r="O3865" i="45"/>
  <c r="O3866" i="45"/>
  <c r="O3867" i="45"/>
  <c r="O3868" i="45"/>
  <c r="O3869" i="45"/>
  <c r="O3870" i="45"/>
  <c r="O3871" i="45"/>
  <c r="O3872" i="45"/>
  <c r="O3873" i="45"/>
  <c r="O3874" i="45"/>
  <c r="O3875" i="45"/>
  <c r="O3876" i="45"/>
  <c r="O3877" i="45"/>
  <c r="O3878" i="45"/>
  <c r="O3879" i="45"/>
  <c r="O3880" i="45"/>
  <c r="O3881" i="45"/>
  <c r="O3882" i="45"/>
  <c r="O3883" i="45"/>
  <c r="O3884" i="45"/>
  <c r="O3885" i="45"/>
  <c r="O3886" i="45"/>
  <c r="O3887" i="45"/>
  <c r="O3888" i="45"/>
  <c r="O3889" i="45"/>
  <c r="O3890" i="45"/>
  <c r="O3891" i="45"/>
  <c r="O3892" i="45"/>
  <c r="O3893" i="45"/>
  <c r="O3894" i="45"/>
  <c r="O3895" i="45"/>
  <c r="O3896" i="45"/>
  <c r="O3897" i="45"/>
  <c r="O3898" i="45"/>
  <c r="O3899" i="45"/>
  <c r="O3900" i="45"/>
  <c r="O3901" i="45"/>
  <c r="O3902" i="45"/>
  <c r="O3903" i="45"/>
  <c r="O3904" i="45"/>
  <c r="O3905" i="45"/>
  <c r="O3906" i="45"/>
  <c r="O3907" i="45"/>
  <c r="O3908" i="45"/>
  <c r="O3909" i="45"/>
  <c r="O3910" i="45"/>
  <c r="O3911" i="45"/>
  <c r="O3912" i="45"/>
  <c r="O3913" i="45"/>
  <c r="O3914" i="45"/>
  <c r="O3915" i="45"/>
  <c r="O3916" i="45"/>
  <c r="O3917" i="45"/>
  <c r="O3918" i="45"/>
  <c r="O3919" i="45"/>
  <c r="O3920" i="45"/>
  <c r="O3921" i="45"/>
  <c r="O3922" i="45"/>
  <c r="O3923" i="45"/>
  <c r="O3924" i="45"/>
  <c r="O3925" i="45"/>
  <c r="O3926" i="45"/>
  <c r="O3927" i="45"/>
  <c r="O3928" i="45"/>
  <c r="O3929" i="45"/>
  <c r="O3930" i="45"/>
  <c r="O3931" i="45"/>
  <c r="O3932" i="45"/>
  <c r="O3933" i="45"/>
  <c r="O3934" i="45"/>
  <c r="O3935" i="45"/>
  <c r="O3936" i="45"/>
  <c r="O3937" i="45"/>
  <c r="O3938" i="45"/>
  <c r="O3939" i="45"/>
  <c r="O3940" i="45"/>
  <c r="O3941" i="45"/>
  <c r="O3942" i="45"/>
  <c r="O3943" i="45"/>
  <c r="O3944" i="45"/>
  <c r="O3945" i="45"/>
  <c r="O3946" i="45"/>
  <c r="O3947" i="45"/>
  <c r="O3948" i="45"/>
  <c r="O3949" i="45"/>
  <c r="O3950" i="45"/>
  <c r="O3951" i="45"/>
  <c r="O3952" i="45"/>
  <c r="O3953" i="45"/>
  <c r="O3954" i="45"/>
  <c r="O3955" i="45"/>
  <c r="O3956" i="45"/>
  <c r="O3957" i="45"/>
  <c r="O3958" i="45"/>
  <c r="O3959" i="45"/>
  <c r="O3960" i="45"/>
  <c r="O3961" i="45"/>
  <c r="O3962" i="45"/>
  <c r="O3963" i="45"/>
  <c r="O3964" i="45"/>
  <c r="O3965" i="45"/>
  <c r="O3966" i="45"/>
  <c r="O3967" i="45"/>
  <c r="O3968" i="45"/>
  <c r="O3969" i="45"/>
  <c r="O3970" i="45"/>
  <c r="O3971" i="45"/>
  <c r="O3972" i="45"/>
  <c r="O3973" i="45"/>
  <c r="O3974" i="45"/>
  <c r="O3975" i="45"/>
  <c r="O3976" i="45"/>
  <c r="O3977" i="45"/>
  <c r="O3978" i="45"/>
  <c r="O3979" i="45"/>
  <c r="O3980" i="45"/>
  <c r="O3981" i="45"/>
  <c r="O3982" i="45"/>
  <c r="O3983" i="45"/>
  <c r="O3984" i="45"/>
  <c r="O3985" i="45"/>
  <c r="O3986" i="45"/>
  <c r="O3987" i="45"/>
  <c r="O3988" i="45"/>
  <c r="O3989" i="45"/>
  <c r="O3990" i="45"/>
  <c r="O3991" i="45"/>
  <c r="O3992" i="45"/>
  <c r="O3993" i="45"/>
  <c r="O3994" i="45"/>
  <c r="O3995" i="45"/>
  <c r="O3996" i="45"/>
  <c r="O3997" i="45"/>
  <c r="O3998" i="45"/>
  <c r="O3999" i="45"/>
  <c r="O4000" i="45"/>
  <c r="O4001" i="45"/>
  <c r="O4002" i="45"/>
  <c r="O4003" i="45"/>
  <c r="O4004" i="45"/>
  <c r="O4005" i="45"/>
  <c r="O4006" i="45"/>
  <c r="O4007" i="45"/>
  <c r="O4008" i="45"/>
  <c r="O4009" i="45"/>
  <c r="O4010" i="45"/>
  <c r="O4011" i="45"/>
  <c r="O4012" i="45"/>
  <c r="O4013" i="45"/>
  <c r="O4014" i="45"/>
  <c r="O4015" i="45"/>
  <c r="O4016" i="45"/>
  <c r="O4017" i="45"/>
  <c r="O4018" i="45"/>
  <c r="O4019" i="45"/>
  <c r="O4020" i="45"/>
  <c r="O4021" i="45"/>
  <c r="O4022" i="45"/>
  <c r="O4023" i="45"/>
  <c r="O4024" i="45"/>
  <c r="O4025" i="45"/>
  <c r="O4026" i="45"/>
  <c r="O4027" i="45"/>
  <c r="O4028" i="45"/>
  <c r="O4029" i="45"/>
  <c r="O4030" i="45"/>
  <c r="O4031" i="45"/>
  <c r="O4032" i="45"/>
  <c r="O4033" i="45"/>
  <c r="O4034" i="45"/>
  <c r="O4035" i="45"/>
  <c r="O4036" i="45"/>
  <c r="O4037" i="45"/>
  <c r="O4038" i="45"/>
  <c r="O4039" i="45"/>
  <c r="O4040" i="45"/>
  <c r="O4041" i="45"/>
  <c r="O4042" i="45"/>
  <c r="O4043" i="45"/>
  <c r="O4044" i="45"/>
  <c r="O4045" i="45"/>
  <c r="O4046" i="45"/>
  <c r="O4047" i="45"/>
  <c r="O4048" i="45"/>
  <c r="O4049" i="45"/>
  <c r="O4050" i="45"/>
  <c r="O4051" i="45"/>
  <c r="O4052" i="45"/>
  <c r="O4053" i="45"/>
  <c r="O4054" i="45"/>
  <c r="O4055" i="45"/>
  <c r="O4056" i="45"/>
  <c r="O4057" i="45"/>
  <c r="O4058" i="45"/>
  <c r="O4059" i="45"/>
  <c r="O4060" i="45"/>
  <c r="O4061" i="45"/>
  <c r="O4062" i="45"/>
  <c r="O4063" i="45"/>
  <c r="O4064" i="45"/>
  <c r="O4065" i="45"/>
  <c r="O4066" i="45"/>
  <c r="O4067" i="45"/>
  <c r="O4068" i="45"/>
  <c r="O4069" i="45"/>
  <c r="O4070" i="45"/>
  <c r="O4071" i="45"/>
  <c r="O4072" i="45"/>
  <c r="O4073" i="45"/>
  <c r="O4074" i="45"/>
  <c r="O4075" i="45"/>
  <c r="O4076" i="45"/>
  <c r="O4077" i="45"/>
  <c r="O4078" i="45"/>
  <c r="O4079" i="45"/>
  <c r="O4080" i="45"/>
  <c r="O4081" i="45"/>
  <c r="O4082" i="45"/>
  <c r="O4083" i="45"/>
  <c r="O4084" i="45"/>
  <c r="O4085" i="45"/>
  <c r="O4086" i="45"/>
  <c r="O4087" i="45"/>
  <c r="O4088" i="45"/>
  <c r="O4089" i="45"/>
  <c r="O4090" i="45"/>
  <c r="O4091" i="45"/>
  <c r="O4092" i="45"/>
  <c r="O4093" i="45"/>
  <c r="O4094" i="45"/>
  <c r="O4095" i="45"/>
  <c r="O4096" i="45"/>
  <c r="O4097" i="45"/>
  <c r="O4098" i="45"/>
  <c r="O4099" i="45"/>
  <c r="O4100" i="45"/>
  <c r="O4101" i="45"/>
  <c r="O4102" i="45"/>
  <c r="O4103" i="45"/>
  <c r="O4104" i="45"/>
  <c r="O4105" i="45"/>
  <c r="O4106" i="45"/>
  <c r="O4107" i="45"/>
  <c r="O4108" i="45"/>
  <c r="O4109" i="45"/>
  <c r="O4110" i="45"/>
  <c r="O4111" i="45"/>
  <c r="O4112" i="45"/>
  <c r="O4113" i="45"/>
  <c r="O4114" i="45"/>
  <c r="O4115" i="45"/>
  <c r="O4116" i="45"/>
  <c r="O4117" i="45"/>
  <c r="O4118" i="45"/>
  <c r="O4119" i="45"/>
  <c r="O4120" i="45"/>
  <c r="O4121" i="45"/>
  <c r="O4122" i="45"/>
  <c r="O4123" i="45"/>
  <c r="O4124" i="45"/>
  <c r="O4125" i="45"/>
  <c r="O4126" i="45"/>
  <c r="O4127" i="45"/>
  <c r="O4128" i="45"/>
  <c r="O4129" i="45"/>
  <c r="O4130" i="45"/>
  <c r="O4131" i="45"/>
  <c r="O4132" i="45"/>
  <c r="O4133" i="45"/>
  <c r="O4134" i="45"/>
  <c r="O4135" i="45"/>
  <c r="O4136" i="45"/>
  <c r="O4137" i="45"/>
  <c r="O4138" i="45"/>
  <c r="O4139" i="45"/>
  <c r="O4140" i="45"/>
  <c r="O4141" i="45"/>
  <c r="O4142" i="45"/>
  <c r="O4143" i="45"/>
  <c r="O4144" i="45"/>
  <c r="O4145" i="45"/>
  <c r="O4146" i="45"/>
  <c r="O4147" i="45"/>
  <c r="O4148" i="45"/>
  <c r="O4149" i="45"/>
  <c r="O4150" i="45"/>
  <c r="O4151" i="45"/>
  <c r="O4152" i="45"/>
  <c r="O4153" i="45"/>
  <c r="O4154" i="45"/>
  <c r="O4155" i="45"/>
  <c r="O4156" i="45"/>
  <c r="O4157" i="45"/>
  <c r="O4158" i="45"/>
  <c r="O4159" i="45"/>
  <c r="O4160" i="45"/>
  <c r="O4161" i="45"/>
  <c r="O4162" i="45"/>
  <c r="O4163" i="45"/>
  <c r="O4164" i="45"/>
  <c r="O4165" i="45"/>
  <c r="O4166" i="45"/>
  <c r="O4167" i="45"/>
  <c r="O4168" i="45"/>
  <c r="O4169" i="45"/>
  <c r="O4170" i="45"/>
  <c r="O4171" i="45"/>
  <c r="O4172" i="45"/>
  <c r="O4173" i="45"/>
  <c r="O4174" i="45"/>
  <c r="O4175" i="45"/>
  <c r="O4176" i="45"/>
  <c r="O4177" i="45"/>
  <c r="O4178" i="45"/>
  <c r="O4179" i="45"/>
  <c r="O4180" i="45"/>
  <c r="O4181" i="45"/>
  <c r="O4182" i="45"/>
  <c r="O4183" i="45"/>
  <c r="O4184" i="45"/>
  <c r="O4185" i="45"/>
  <c r="O4186" i="45"/>
  <c r="O4187" i="45"/>
  <c r="O4188" i="45"/>
  <c r="O4189" i="45"/>
  <c r="O4190" i="45"/>
  <c r="O4191" i="45"/>
  <c r="O4192" i="45"/>
  <c r="O4193" i="45"/>
  <c r="O4194" i="45"/>
  <c r="O4195" i="45"/>
  <c r="O4196" i="45"/>
  <c r="O4197" i="45"/>
  <c r="O4198" i="45"/>
  <c r="O4199" i="45"/>
  <c r="O4200" i="45"/>
  <c r="O4201" i="45"/>
  <c r="O4202" i="45"/>
  <c r="O4203" i="45"/>
  <c r="O4204" i="45"/>
  <c r="O4205" i="45"/>
  <c r="O4206" i="45"/>
  <c r="O4207" i="45"/>
  <c r="O4208" i="45"/>
  <c r="O4209" i="45"/>
  <c r="O4210" i="45"/>
  <c r="O4211" i="45"/>
  <c r="O4212" i="45"/>
  <c r="O4213" i="45"/>
  <c r="O4214" i="45"/>
  <c r="O4215" i="45"/>
  <c r="O4216" i="45"/>
  <c r="O4217" i="45"/>
  <c r="O4218" i="45"/>
  <c r="O4219" i="45"/>
  <c r="O4220" i="45"/>
  <c r="O4221" i="45"/>
  <c r="O4222" i="45"/>
  <c r="O4223" i="45"/>
  <c r="O4224" i="45"/>
  <c r="O4225" i="45"/>
  <c r="O4226" i="45"/>
  <c r="O4227" i="45"/>
  <c r="O4228" i="45"/>
  <c r="O4229" i="45"/>
  <c r="O4230" i="45"/>
  <c r="O4231" i="45"/>
  <c r="O4232" i="45"/>
  <c r="O4233" i="45"/>
  <c r="O4234" i="45"/>
  <c r="O4235" i="45"/>
  <c r="O4236" i="45"/>
  <c r="O4237" i="45"/>
  <c r="O4238" i="45"/>
  <c r="O4239" i="45"/>
  <c r="O4240" i="45"/>
  <c r="O4241" i="45"/>
  <c r="O4242" i="45"/>
  <c r="O4243" i="45"/>
  <c r="O4244" i="45"/>
  <c r="O4245" i="45"/>
  <c r="O4246" i="45"/>
  <c r="O4247" i="45"/>
  <c r="O4248" i="45"/>
  <c r="O4249" i="45"/>
  <c r="O4250" i="45"/>
  <c r="O4251" i="45"/>
  <c r="O4252" i="45"/>
  <c r="O4253" i="45"/>
  <c r="O4254" i="45"/>
  <c r="O4255" i="45"/>
  <c r="O4256" i="45"/>
  <c r="O4257" i="45"/>
  <c r="O4258" i="45"/>
  <c r="O4259" i="45"/>
  <c r="O4260" i="45"/>
  <c r="O4261" i="45"/>
  <c r="O4262" i="45"/>
  <c r="O4263" i="45"/>
  <c r="O4264" i="45"/>
  <c r="O4265" i="45"/>
  <c r="O4266" i="45"/>
  <c r="O4267" i="45"/>
  <c r="O4268" i="45"/>
  <c r="O4269" i="45"/>
  <c r="O4270" i="45"/>
  <c r="O4271" i="45"/>
  <c r="O4272" i="45"/>
  <c r="O4273" i="45"/>
  <c r="O4274" i="45"/>
  <c r="O4275" i="45"/>
  <c r="O4276" i="45"/>
  <c r="O4277" i="45"/>
  <c r="O4278" i="45"/>
  <c r="O4279" i="45"/>
  <c r="O4280" i="45"/>
  <c r="O4281" i="45"/>
  <c r="O4282" i="45"/>
  <c r="O4283" i="45"/>
  <c r="O4284" i="45"/>
  <c r="O4285" i="45"/>
  <c r="O4286" i="45"/>
  <c r="O4287" i="45"/>
  <c r="O4288" i="45"/>
  <c r="O4289" i="45"/>
  <c r="O4290" i="45"/>
  <c r="O4291" i="45"/>
  <c r="O4292" i="45"/>
  <c r="O4293" i="45"/>
  <c r="O4294" i="45"/>
  <c r="O4295" i="45"/>
  <c r="O4296" i="45"/>
  <c r="O4297" i="45"/>
  <c r="O4298" i="45"/>
  <c r="O4299" i="45"/>
  <c r="O4300" i="45"/>
  <c r="O4301" i="45"/>
  <c r="O4302" i="45"/>
  <c r="O4303" i="45"/>
  <c r="O4304" i="45"/>
  <c r="O4305" i="45"/>
  <c r="O4306" i="45"/>
  <c r="O4307" i="45"/>
  <c r="O4308" i="45"/>
  <c r="O4309" i="45"/>
  <c r="O4310" i="45"/>
  <c r="O4311" i="45"/>
  <c r="O4312" i="45"/>
  <c r="O4313" i="45"/>
  <c r="O4314" i="45"/>
  <c r="O4315" i="45"/>
  <c r="O4316" i="45"/>
  <c r="O4317" i="45"/>
  <c r="O4318" i="45"/>
  <c r="O4319" i="45"/>
  <c r="O4320" i="45"/>
  <c r="O4321" i="45"/>
  <c r="O4322" i="45"/>
  <c r="O4323" i="45"/>
  <c r="O4324" i="45"/>
  <c r="O4325" i="45"/>
  <c r="O4326" i="45"/>
  <c r="O4327" i="45"/>
  <c r="O4328" i="45"/>
  <c r="O4329" i="45"/>
  <c r="O4330" i="45"/>
  <c r="O4331" i="45"/>
  <c r="O4332" i="45"/>
  <c r="O4333" i="45"/>
  <c r="O4334" i="45"/>
  <c r="O4335" i="45"/>
  <c r="O4336" i="45"/>
  <c r="O4337" i="45"/>
  <c r="O4338" i="45"/>
  <c r="O4339" i="45"/>
  <c r="O4340" i="45"/>
  <c r="O4341" i="45"/>
  <c r="O4342" i="45"/>
  <c r="O4343" i="45"/>
  <c r="O4344" i="45"/>
  <c r="O4345" i="45"/>
  <c r="O4346" i="45"/>
  <c r="O4347" i="45"/>
  <c r="O4348" i="45"/>
  <c r="O4349" i="45"/>
  <c r="O4350" i="45"/>
  <c r="O4351" i="45"/>
  <c r="O4352" i="45"/>
  <c r="O4353" i="45"/>
  <c r="O4354" i="45"/>
  <c r="O4355" i="45"/>
  <c r="O4356" i="45"/>
  <c r="O4357" i="45"/>
  <c r="O4358" i="45"/>
  <c r="O4359" i="45"/>
  <c r="O4360" i="45"/>
  <c r="O4361" i="45"/>
  <c r="O4362" i="45"/>
  <c r="O4363" i="45"/>
  <c r="O4364" i="45"/>
  <c r="O4365" i="45"/>
  <c r="O4366" i="45"/>
  <c r="O4367" i="45"/>
  <c r="O4368" i="45"/>
  <c r="O4369" i="45"/>
  <c r="O4370" i="45"/>
  <c r="O4371" i="45"/>
  <c r="O4372" i="45"/>
  <c r="O4373" i="45"/>
  <c r="O4374" i="45"/>
  <c r="O4375" i="45"/>
  <c r="O4376" i="45"/>
  <c r="O4377" i="45"/>
  <c r="O4378" i="45"/>
  <c r="O4379" i="45"/>
  <c r="O4380" i="45"/>
  <c r="O4381" i="45"/>
  <c r="O4382" i="45"/>
  <c r="O4383" i="45"/>
  <c r="O4384" i="45"/>
  <c r="O4385" i="45"/>
  <c r="O4386" i="45"/>
  <c r="O4387" i="45"/>
  <c r="O4388" i="45"/>
  <c r="O4389" i="45"/>
  <c r="O4390" i="45"/>
  <c r="O4391" i="45"/>
  <c r="O4392" i="45"/>
  <c r="O4393" i="45"/>
  <c r="O4394" i="45"/>
  <c r="O4395" i="45"/>
  <c r="O4396" i="45"/>
  <c r="O4397" i="45"/>
  <c r="O4398" i="45"/>
  <c r="O4399" i="45"/>
  <c r="O4400" i="45"/>
  <c r="O4401" i="45"/>
  <c r="O4402" i="45"/>
  <c r="O4403" i="45"/>
  <c r="O4404" i="45"/>
  <c r="O4405" i="45"/>
  <c r="O4406" i="45"/>
  <c r="O4407" i="45"/>
  <c r="O4408" i="45"/>
  <c r="O4409" i="45"/>
  <c r="O4410" i="45"/>
  <c r="O4411" i="45"/>
  <c r="O4412" i="45"/>
  <c r="O4413" i="45"/>
  <c r="O4414" i="45"/>
  <c r="O4415" i="45"/>
  <c r="O4416" i="45"/>
  <c r="O4417" i="45"/>
  <c r="O4418" i="45"/>
  <c r="O4419" i="45"/>
  <c r="O4420" i="45"/>
  <c r="O4421" i="45"/>
  <c r="O4422" i="45"/>
  <c r="O4423" i="45"/>
  <c r="O4424" i="45"/>
  <c r="O4425" i="45"/>
  <c r="O4426" i="45"/>
  <c r="O4427" i="45"/>
  <c r="O4428" i="45"/>
  <c r="O4429" i="45"/>
  <c r="O4430" i="45"/>
  <c r="O4431" i="45"/>
  <c r="O4432" i="45"/>
  <c r="O4433" i="45"/>
  <c r="O4434" i="45"/>
  <c r="O4435" i="45"/>
  <c r="O4436" i="45"/>
  <c r="O4437" i="45"/>
  <c r="O4438" i="45"/>
  <c r="O4439" i="45"/>
  <c r="O4440" i="45"/>
  <c r="O4441" i="45"/>
  <c r="O4442" i="45"/>
  <c r="O4443" i="45"/>
  <c r="O4444" i="45"/>
  <c r="O4445" i="45"/>
  <c r="O4446" i="45"/>
  <c r="O4447" i="45"/>
  <c r="O4448" i="45"/>
  <c r="O4449" i="45"/>
  <c r="O4450" i="45"/>
  <c r="O4451" i="45"/>
  <c r="O4452" i="45"/>
  <c r="O4453" i="45"/>
  <c r="O4454" i="45"/>
  <c r="O4455" i="45"/>
  <c r="O4456" i="45"/>
  <c r="O4457" i="45"/>
  <c r="O4458" i="45"/>
  <c r="O4459" i="45"/>
  <c r="O4460" i="45"/>
  <c r="O4461" i="45"/>
  <c r="O4462" i="45"/>
  <c r="O4463" i="45"/>
  <c r="O4464" i="45"/>
  <c r="O4465" i="45"/>
  <c r="O4466" i="45"/>
  <c r="O4467" i="45"/>
  <c r="O4468" i="45"/>
  <c r="O4469" i="45"/>
  <c r="O4470" i="45"/>
  <c r="O4471" i="45"/>
  <c r="O4472" i="45"/>
  <c r="O4473" i="45"/>
  <c r="O4474" i="45"/>
  <c r="O4475" i="45"/>
  <c r="O4476" i="45"/>
  <c r="O4477" i="45"/>
  <c r="O4478" i="45"/>
  <c r="O4479" i="45"/>
  <c r="O4480" i="45"/>
  <c r="O4481" i="45"/>
  <c r="O4482" i="45"/>
  <c r="O4483" i="45"/>
  <c r="O4484" i="45"/>
  <c r="O4485" i="45"/>
  <c r="O4486" i="45"/>
  <c r="O4487" i="45"/>
  <c r="O4488" i="45"/>
  <c r="O4489" i="45"/>
  <c r="O4490" i="45"/>
  <c r="O4491" i="45"/>
  <c r="O4492" i="45"/>
  <c r="O4493" i="45"/>
  <c r="O4494" i="45"/>
  <c r="O4495" i="45"/>
  <c r="O4496" i="45"/>
  <c r="O4497" i="45"/>
  <c r="O4498" i="45"/>
  <c r="O4499" i="45"/>
  <c r="O4500" i="45"/>
  <c r="O4501" i="45"/>
  <c r="O4502" i="45"/>
  <c r="O4503" i="45"/>
  <c r="O4504" i="45"/>
  <c r="O4505" i="45"/>
  <c r="O4506" i="45"/>
  <c r="O4507" i="45"/>
  <c r="O4508" i="45"/>
  <c r="O4509" i="45"/>
  <c r="O4510" i="45"/>
  <c r="O4511" i="45"/>
  <c r="O4512" i="45"/>
  <c r="O4513" i="45"/>
  <c r="O4514" i="45"/>
  <c r="O4515" i="45"/>
  <c r="O4516" i="45"/>
  <c r="O4517" i="45"/>
  <c r="O4518" i="45"/>
  <c r="O4519" i="45"/>
  <c r="O4520" i="45"/>
  <c r="O4521" i="45"/>
  <c r="O4522" i="45"/>
  <c r="O4523" i="45"/>
  <c r="O4524" i="45"/>
  <c r="O4525" i="45"/>
  <c r="O4526" i="45"/>
  <c r="O4527" i="45"/>
  <c r="O4528" i="45"/>
  <c r="O4529" i="45"/>
  <c r="O4530" i="45"/>
  <c r="O4531" i="45"/>
  <c r="O4532" i="45"/>
  <c r="O4533" i="45"/>
  <c r="O4534" i="45"/>
  <c r="O4535" i="45"/>
  <c r="O4536" i="45"/>
  <c r="O4537" i="45"/>
  <c r="O4538" i="45"/>
  <c r="O4539" i="45"/>
  <c r="O4540" i="45"/>
  <c r="O4541" i="45"/>
  <c r="O4542" i="45"/>
  <c r="O4543" i="45"/>
  <c r="O4544" i="45"/>
  <c r="O4545" i="45"/>
  <c r="O4546" i="45"/>
  <c r="O4547" i="45"/>
  <c r="O4548" i="45"/>
  <c r="O4549" i="45"/>
  <c r="O4550" i="45"/>
  <c r="O4551" i="45"/>
  <c r="O4552" i="45"/>
  <c r="O4553" i="45"/>
  <c r="O4554" i="45"/>
  <c r="O4555" i="45"/>
  <c r="O4556" i="45"/>
  <c r="O4557" i="45"/>
  <c r="O4558" i="45"/>
  <c r="O4559" i="45"/>
  <c r="O4560" i="45"/>
  <c r="O4561" i="45"/>
  <c r="O4562" i="45"/>
  <c r="O4563" i="45"/>
  <c r="O4564" i="45"/>
  <c r="O4565" i="45"/>
  <c r="O4566" i="45"/>
  <c r="O4567" i="45"/>
  <c r="O4568" i="45"/>
  <c r="O4569" i="45"/>
  <c r="O4570" i="45"/>
  <c r="O4571" i="45"/>
  <c r="O4572" i="45"/>
  <c r="O4573" i="45"/>
  <c r="O4574" i="45"/>
  <c r="O4575" i="45"/>
  <c r="O4576" i="45"/>
  <c r="O4577" i="45"/>
  <c r="O4578" i="45"/>
  <c r="O4579" i="45"/>
  <c r="O4580" i="45"/>
  <c r="O4581" i="45"/>
  <c r="O4582" i="45"/>
  <c r="O4583" i="45"/>
  <c r="O4584" i="45"/>
  <c r="O4585" i="45"/>
  <c r="O4586" i="45"/>
  <c r="O4587" i="45"/>
  <c r="O4588" i="45"/>
  <c r="O4589" i="45"/>
  <c r="O4590" i="45"/>
  <c r="O4591" i="45"/>
  <c r="O4592" i="45"/>
  <c r="O4593" i="45"/>
  <c r="O4594" i="45"/>
  <c r="O4595" i="45"/>
  <c r="O4596" i="45"/>
  <c r="O4597" i="45"/>
  <c r="O4598" i="45"/>
  <c r="O4599" i="45"/>
  <c r="O4600" i="45"/>
  <c r="O4601" i="45"/>
  <c r="O4602" i="45"/>
  <c r="O4603" i="45"/>
  <c r="O4604" i="45"/>
  <c r="O4605" i="45"/>
  <c r="O4606" i="45"/>
  <c r="O4607" i="45"/>
  <c r="O4608" i="45"/>
  <c r="O4609" i="45"/>
  <c r="O4610" i="45"/>
  <c r="O4611" i="45"/>
  <c r="O4612" i="45"/>
  <c r="O4613" i="45"/>
  <c r="O4614" i="45"/>
  <c r="O4615" i="45"/>
  <c r="O4616" i="45"/>
  <c r="O4617" i="45"/>
  <c r="O4618" i="45"/>
  <c r="O4619" i="45"/>
  <c r="O4620" i="45"/>
  <c r="O4621" i="45"/>
  <c r="O4622" i="45"/>
  <c r="O4623" i="45"/>
  <c r="O4624" i="45"/>
  <c r="O4625" i="45"/>
  <c r="O4626" i="45"/>
  <c r="O4627" i="45"/>
  <c r="O4628" i="45"/>
  <c r="O4629" i="45"/>
  <c r="O4630" i="45"/>
  <c r="O4631" i="45"/>
  <c r="O4632" i="45"/>
  <c r="O4633" i="45"/>
  <c r="O4634" i="45"/>
  <c r="O4635" i="45"/>
  <c r="O4636" i="45"/>
  <c r="O4637" i="45"/>
  <c r="O4638" i="45"/>
  <c r="O4639" i="45"/>
  <c r="O4640" i="45"/>
  <c r="O4641" i="45"/>
  <c r="O4642" i="45"/>
  <c r="O4643" i="45"/>
  <c r="O4644" i="45"/>
  <c r="O4645" i="45"/>
  <c r="O4646" i="45"/>
  <c r="O4647" i="45"/>
  <c r="O4648" i="45"/>
  <c r="O4649" i="45"/>
  <c r="O4650" i="45"/>
  <c r="O4651" i="45"/>
  <c r="O4652" i="45"/>
  <c r="O4653" i="45"/>
  <c r="O4654" i="45"/>
  <c r="O4655" i="45"/>
  <c r="O4656" i="45"/>
  <c r="O4657" i="45"/>
  <c r="O4658" i="45"/>
  <c r="O4659" i="45"/>
  <c r="O4660" i="45"/>
  <c r="O4661" i="45"/>
  <c r="O4662" i="45"/>
  <c r="O4663" i="45"/>
  <c r="O4664" i="45"/>
  <c r="O4665" i="45"/>
  <c r="O4666" i="45"/>
  <c r="O4667" i="45"/>
  <c r="O4668" i="45"/>
  <c r="O4669" i="45"/>
  <c r="O4670" i="45"/>
  <c r="O4671" i="45"/>
  <c r="O4672" i="45"/>
  <c r="O4673" i="45"/>
  <c r="O4674" i="45"/>
  <c r="O4675" i="45"/>
  <c r="O4676" i="45"/>
  <c r="O4677" i="45"/>
  <c r="O4678" i="45"/>
  <c r="O4679" i="45"/>
  <c r="O4680" i="45"/>
  <c r="O4681" i="45"/>
  <c r="O4682" i="45"/>
  <c r="O4683" i="45"/>
  <c r="O4684" i="45"/>
  <c r="O4685" i="45"/>
  <c r="O4686" i="45"/>
  <c r="O4687" i="45"/>
  <c r="O4688" i="45"/>
  <c r="O4689" i="45"/>
  <c r="O4690" i="45"/>
  <c r="O4691" i="45"/>
  <c r="O4692" i="45"/>
  <c r="O4693" i="45"/>
  <c r="O4694" i="45"/>
  <c r="O4695" i="45"/>
  <c r="O4696" i="45"/>
  <c r="O4697" i="45"/>
  <c r="O4698" i="45"/>
  <c r="O4699" i="45"/>
  <c r="O4700" i="45"/>
  <c r="O4701" i="45"/>
  <c r="O4702" i="45"/>
  <c r="O4703" i="45"/>
  <c r="O4704" i="45"/>
  <c r="O4705" i="45"/>
  <c r="O4706" i="45"/>
  <c r="O4707" i="45"/>
  <c r="O4708" i="45"/>
  <c r="O4709" i="45"/>
  <c r="O4710" i="45"/>
  <c r="O4711" i="45"/>
  <c r="O4712" i="45"/>
  <c r="O4713" i="45"/>
  <c r="O4714" i="45"/>
  <c r="O4715" i="45"/>
  <c r="O4716" i="45"/>
  <c r="O4717" i="45"/>
  <c r="O4718" i="45"/>
  <c r="O4719" i="45"/>
  <c r="O4720" i="45"/>
  <c r="O4721" i="45"/>
  <c r="O4722" i="45"/>
  <c r="O4723" i="45"/>
  <c r="O4724" i="45"/>
  <c r="O4725" i="45"/>
  <c r="O4726" i="45"/>
  <c r="O4727" i="45"/>
  <c r="O4728" i="45"/>
  <c r="O4729" i="45"/>
  <c r="O4730" i="45"/>
  <c r="O4731" i="45"/>
  <c r="O4732" i="45"/>
  <c r="O4733" i="45"/>
  <c r="O4734" i="45"/>
  <c r="O4735" i="45"/>
  <c r="O4736" i="45"/>
  <c r="O4737" i="45"/>
  <c r="O4738" i="45"/>
  <c r="O4739" i="45"/>
  <c r="O4740" i="45"/>
  <c r="O4741" i="45"/>
  <c r="O4742" i="45"/>
  <c r="O4743" i="45"/>
  <c r="O4744" i="45"/>
  <c r="O4745" i="45"/>
  <c r="O4746" i="45"/>
  <c r="O4747" i="45"/>
  <c r="O4748" i="45"/>
  <c r="O4749" i="45"/>
  <c r="O4750" i="45"/>
  <c r="O4751" i="45"/>
  <c r="O4752" i="45"/>
  <c r="O4753" i="45"/>
  <c r="O4754" i="45"/>
  <c r="O4755" i="45"/>
  <c r="O4756" i="45"/>
  <c r="O4757" i="45"/>
  <c r="O4758" i="45"/>
  <c r="O4759" i="45"/>
  <c r="O4760" i="45"/>
  <c r="O4761" i="45"/>
  <c r="O4762" i="45"/>
  <c r="O4763" i="45"/>
  <c r="O4764" i="45"/>
  <c r="O4765" i="45"/>
  <c r="O4766" i="45"/>
  <c r="O4767" i="45"/>
  <c r="O4768" i="45"/>
  <c r="O4769" i="45"/>
  <c r="O4770" i="45"/>
  <c r="O4771" i="45"/>
  <c r="O4772" i="45"/>
  <c r="O4773" i="45"/>
  <c r="O4774" i="45"/>
  <c r="O4775" i="45"/>
  <c r="O4776" i="45"/>
  <c r="O4777" i="45"/>
  <c r="O4778" i="45"/>
  <c r="O4779" i="45"/>
  <c r="O4780" i="45"/>
  <c r="O4781" i="45"/>
  <c r="O4782" i="45"/>
  <c r="O4783" i="45"/>
  <c r="O4784" i="45"/>
  <c r="O4785" i="45"/>
  <c r="O4786" i="45"/>
  <c r="O4787" i="45"/>
  <c r="O4788" i="45"/>
  <c r="O4789" i="45"/>
  <c r="O4790" i="45"/>
  <c r="O4791" i="45"/>
  <c r="O4792" i="45"/>
  <c r="O4793" i="45"/>
  <c r="O4794" i="45"/>
  <c r="O4795" i="45"/>
  <c r="O4796" i="45"/>
  <c r="O4797" i="45"/>
  <c r="O4798" i="45"/>
  <c r="O4799" i="45"/>
  <c r="O4800" i="45"/>
  <c r="O4801" i="45"/>
  <c r="O4802" i="45"/>
  <c r="O4803" i="45"/>
  <c r="O4804" i="45"/>
  <c r="O4805" i="45"/>
  <c r="O4806" i="45"/>
  <c r="O4807" i="45"/>
  <c r="O4808" i="45"/>
  <c r="O4809" i="45"/>
  <c r="O4810" i="45"/>
  <c r="O4811" i="45"/>
  <c r="O4812" i="45"/>
  <c r="O4813" i="45"/>
  <c r="O4814" i="45"/>
  <c r="O4815" i="45"/>
  <c r="O4816" i="45"/>
  <c r="O4817" i="45"/>
  <c r="O4818" i="45"/>
  <c r="O4819" i="45"/>
  <c r="O4820" i="45"/>
  <c r="O4821" i="45"/>
  <c r="O4822" i="45"/>
  <c r="O4823" i="45"/>
  <c r="O4824" i="45"/>
  <c r="O4825" i="45"/>
  <c r="O4826" i="45"/>
  <c r="O4827" i="45"/>
  <c r="O4828" i="45"/>
  <c r="O4829" i="45"/>
  <c r="O4830" i="45"/>
  <c r="O4831" i="45"/>
  <c r="O4832" i="45"/>
  <c r="O4833" i="45"/>
  <c r="O4834" i="45"/>
  <c r="O4835" i="45"/>
  <c r="O4836" i="45"/>
  <c r="O4837" i="45"/>
  <c r="O4838" i="45"/>
  <c r="O4839" i="45"/>
  <c r="O4840" i="45"/>
  <c r="O4841" i="45"/>
  <c r="O4842" i="45"/>
  <c r="O4843" i="45"/>
  <c r="O4844" i="45"/>
  <c r="O4845" i="45"/>
  <c r="O4846" i="45"/>
  <c r="O4847" i="45"/>
  <c r="O4848" i="45"/>
  <c r="O4849" i="45"/>
  <c r="O4850" i="45"/>
  <c r="O4851" i="45"/>
  <c r="O4852" i="45"/>
  <c r="O4853" i="45"/>
  <c r="O4854" i="45"/>
  <c r="O4855" i="45"/>
  <c r="O4856" i="45"/>
  <c r="O4857" i="45"/>
  <c r="O4858" i="45"/>
  <c r="O4859" i="45"/>
  <c r="O4860" i="45"/>
  <c r="O4861" i="45"/>
  <c r="O4862" i="45"/>
  <c r="O4863" i="45"/>
  <c r="O4864" i="45"/>
  <c r="O4865" i="45"/>
  <c r="O4866" i="45"/>
  <c r="O4867" i="45"/>
  <c r="O4868" i="45"/>
  <c r="O4869" i="45"/>
  <c r="O4870" i="45"/>
  <c r="O4871" i="45"/>
  <c r="O4872" i="45"/>
  <c r="O4873" i="45"/>
  <c r="O4874" i="45"/>
  <c r="O4875" i="45"/>
  <c r="O4876" i="45"/>
  <c r="O4877" i="45"/>
  <c r="O4878" i="45"/>
  <c r="O4879" i="45"/>
  <c r="O4880" i="45"/>
  <c r="O4881" i="45"/>
  <c r="O4882" i="45"/>
  <c r="O4883" i="45"/>
  <c r="O4884" i="45"/>
  <c r="O4885" i="45"/>
  <c r="O4886" i="45"/>
  <c r="O4887" i="45"/>
  <c r="O4888" i="45"/>
  <c r="O4889" i="45"/>
  <c r="O4890" i="45"/>
  <c r="O4891" i="45"/>
  <c r="O4892" i="45"/>
  <c r="O4893" i="45"/>
  <c r="O4894" i="45"/>
  <c r="O4895" i="45"/>
  <c r="O4896" i="45"/>
  <c r="O4897" i="45"/>
  <c r="O4898" i="45"/>
  <c r="O4899" i="45"/>
  <c r="O4900" i="45"/>
  <c r="O4901" i="45"/>
  <c r="O4902" i="45"/>
  <c r="O4903" i="45"/>
  <c r="O4904" i="45"/>
  <c r="O4905" i="45"/>
  <c r="O4906" i="45"/>
  <c r="O4907" i="45"/>
  <c r="O4908" i="45"/>
  <c r="O4909" i="45"/>
  <c r="O4910" i="45"/>
  <c r="O4911" i="45"/>
  <c r="O4912" i="45"/>
  <c r="O4913" i="45"/>
  <c r="O4914" i="45"/>
  <c r="O4915" i="45"/>
  <c r="O4916" i="45"/>
  <c r="O4917" i="45"/>
  <c r="O4918" i="45"/>
  <c r="O4919" i="45"/>
  <c r="O4920" i="45"/>
  <c r="O4921" i="45"/>
  <c r="O4922" i="45"/>
  <c r="O4923" i="45"/>
  <c r="O4924" i="45"/>
  <c r="O4925" i="45"/>
  <c r="O4926" i="45"/>
  <c r="O4927" i="45"/>
  <c r="O4928" i="45"/>
  <c r="O4929" i="45"/>
  <c r="O4930" i="45"/>
  <c r="O4931" i="45"/>
  <c r="O4932" i="45"/>
  <c r="O4933" i="45"/>
  <c r="O4934" i="45"/>
  <c r="O4935" i="45"/>
  <c r="O4936" i="45"/>
  <c r="O4937" i="45"/>
  <c r="O4938" i="45"/>
  <c r="O4939" i="45"/>
  <c r="O4940" i="45"/>
  <c r="O4941" i="45"/>
  <c r="O4942" i="45"/>
  <c r="O4943" i="45"/>
  <c r="O4944" i="45"/>
  <c r="O4945" i="45"/>
  <c r="O4946" i="45"/>
  <c r="O4947" i="45"/>
  <c r="O4948" i="45"/>
  <c r="O4949" i="45"/>
  <c r="O4950" i="45"/>
  <c r="O4951" i="45"/>
  <c r="O4952" i="45"/>
  <c r="O4953" i="45"/>
  <c r="O4954" i="45"/>
  <c r="O4955" i="45"/>
  <c r="O4956" i="45"/>
  <c r="O4957" i="45"/>
  <c r="O4958" i="45"/>
  <c r="O4959" i="45"/>
  <c r="O4960" i="45"/>
  <c r="O4961" i="45"/>
  <c r="O4962" i="45"/>
  <c r="O4963" i="45"/>
  <c r="O4964" i="45"/>
  <c r="O4965" i="45"/>
  <c r="O4966" i="45"/>
  <c r="O4967" i="45"/>
  <c r="O4968" i="45"/>
  <c r="O4969" i="45"/>
  <c r="O4970" i="45"/>
  <c r="O4971" i="45"/>
  <c r="O4972" i="45"/>
  <c r="O4973" i="45"/>
  <c r="O4974" i="45"/>
  <c r="O4975" i="45"/>
  <c r="O4976" i="45"/>
  <c r="O4977" i="45"/>
  <c r="O4978" i="45"/>
  <c r="O4979" i="45"/>
  <c r="O4980" i="45"/>
  <c r="O4981" i="45"/>
  <c r="O4982" i="45"/>
  <c r="O4983" i="45"/>
  <c r="O4984" i="45"/>
  <c r="O4985" i="45"/>
  <c r="O4986" i="45"/>
  <c r="O4987" i="45"/>
  <c r="O4988" i="45"/>
  <c r="O4989" i="45"/>
  <c r="O4990" i="45"/>
  <c r="O4991" i="45"/>
  <c r="O4992" i="45"/>
  <c r="O4993" i="45"/>
  <c r="O4994" i="45"/>
  <c r="O4995" i="45"/>
  <c r="O4996" i="45"/>
  <c r="O4997" i="45"/>
  <c r="O4998" i="45"/>
  <c r="O4999" i="45"/>
  <c r="O5000" i="45"/>
  <c r="O5001" i="45"/>
  <c r="O5002" i="45"/>
  <c r="O5003" i="45"/>
  <c r="O5004" i="45"/>
  <c r="O5005" i="45"/>
  <c r="O5006" i="45"/>
  <c r="O5007" i="45"/>
  <c r="O5008" i="45"/>
  <c r="O5009" i="45"/>
  <c r="O5010" i="45"/>
  <c r="O5011" i="45"/>
  <c r="O5012" i="45"/>
  <c r="O5013" i="45"/>
  <c r="O5014" i="45"/>
  <c r="O5015" i="45"/>
  <c r="O5016" i="45"/>
  <c r="O5017" i="45"/>
  <c r="O5018" i="45"/>
  <c r="O5019" i="45"/>
  <c r="O5020" i="45"/>
  <c r="O5021" i="45"/>
  <c r="O5022" i="45"/>
  <c r="O5023" i="45"/>
  <c r="O5024" i="45"/>
  <c r="O5025" i="45"/>
  <c r="O5026" i="45"/>
  <c r="O5027" i="45"/>
  <c r="O5028" i="45"/>
  <c r="O5029" i="45"/>
  <c r="O5030" i="45"/>
  <c r="O5031" i="45"/>
  <c r="O3" i="45" l="1"/>
  <c r="O4" i="45"/>
  <c r="O5" i="45"/>
  <c r="O6" i="45"/>
  <c r="O7"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201" i="45"/>
  <c r="O202" i="45"/>
  <c r="O203" i="45"/>
  <c r="O204" i="45"/>
  <c r="O205" i="45"/>
  <c r="O206" i="45"/>
  <c r="O207" i="45"/>
  <c r="O208" i="45"/>
  <c r="O209" i="45"/>
  <c r="O210" i="45"/>
  <c r="O211" i="45"/>
  <c r="O212" i="45"/>
  <c r="O213" i="45"/>
  <c r="O214" i="45"/>
  <c r="O215" i="45"/>
  <c r="O216" i="45"/>
  <c r="O217" i="45"/>
  <c r="O218" i="45"/>
  <c r="O219" i="45"/>
  <c r="O220" i="45"/>
  <c r="O221" i="45"/>
  <c r="O222" i="45"/>
  <c r="O223" i="45"/>
  <c r="O224" i="45"/>
  <c r="O225" i="45"/>
  <c r="O226" i="45"/>
  <c r="O227" i="45"/>
  <c r="O228" i="45"/>
  <c r="O229" i="45"/>
  <c r="O230" i="45"/>
  <c r="O231" i="45"/>
  <c r="O232" i="45"/>
  <c r="O233" i="45"/>
  <c r="O234" i="45"/>
  <c r="O235" i="45"/>
  <c r="O236" i="45"/>
  <c r="O237" i="45"/>
  <c r="O238" i="45"/>
  <c r="O239" i="45"/>
  <c r="O240" i="45"/>
  <c r="O241" i="45"/>
  <c r="O242" i="45"/>
  <c r="O243" i="45"/>
  <c r="O244" i="45"/>
  <c r="O245" i="45"/>
  <c r="O246" i="45"/>
  <c r="O247" i="45"/>
  <c r="O248" i="45"/>
  <c r="O249" i="45"/>
  <c r="O250" i="45"/>
  <c r="O251" i="45"/>
  <c r="O252" i="45"/>
  <c r="O253" i="45"/>
  <c r="O254" i="45"/>
  <c r="O255" i="45"/>
  <c r="O256" i="45"/>
  <c r="O257" i="45"/>
  <c r="O258" i="45"/>
  <c r="O259" i="45"/>
  <c r="O260" i="45"/>
  <c r="O261" i="45"/>
  <c r="O262" i="45"/>
  <c r="O263" i="45"/>
  <c r="O264" i="45"/>
  <c r="O265" i="45"/>
  <c r="O266" i="45"/>
  <c r="O267" i="45"/>
  <c r="O268" i="45"/>
  <c r="O269" i="45"/>
  <c r="O270" i="45"/>
  <c r="O271" i="45"/>
  <c r="O272" i="45"/>
  <c r="O273" i="45"/>
  <c r="O274" i="45"/>
  <c r="O275" i="45"/>
  <c r="O276" i="45"/>
  <c r="O277" i="45"/>
  <c r="O278" i="45"/>
  <c r="O279" i="45"/>
  <c r="O280" i="45"/>
  <c r="O281" i="45"/>
  <c r="O282" i="45"/>
  <c r="O283" i="45"/>
  <c r="O284" i="45"/>
  <c r="O285" i="45"/>
  <c r="O286" i="45"/>
  <c r="O287" i="45"/>
  <c r="O288" i="45"/>
  <c r="O289" i="45"/>
  <c r="O290" i="45"/>
  <c r="O291" i="45"/>
  <c r="O292" i="45"/>
  <c r="O293" i="45"/>
  <c r="O294" i="45"/>
  <c r="O295" i="45"/>
  <c r="O296" i="45"/>
  <c r="O297" i="45"/>
  <c r="O298" i="45"/>
  <c r="O299" i="45"/>
  <c r="O300" i="45"/>
  <c r="O301" i="45"/>
  <c r="O302" i="45"/>
  <c r="O303" i="45"/>
  <c r="O304" i="45"/>
  <c r="O305" i="45"/>
  <c r="O306" i="45"/>
  <c r="O307" i="45"/>
  <c r="O308" i="45"/>
  <c r="O309" i="45"/>
  <c r="O310" i="45"/>
  <c r="O311" i="45"/>
  <c r="O312" i="45"/>
  <c r="O313" i="45"/>
  <c r="O314" i="45"/>
  <c r="O315" i="45"/>
  <c r="O316" i="45"/>
  <c r="O317" i="45"/>
  <c r="O318" i="45"/>
  <c r="O319" i="45"/>
  <c r="O320" i="45"/>
  <c r="O321" i="45"/>
  <c r="O322" i="45"/>
  <c r="O323" i="45"/>
  <c r="O324" i="45"/>
  <c r="O325" i="45"/>
  <c r="O326" i="45"/>
  <c r="O327" i="45"/>
  <c r="O328" i="45"/>
  <c r="O329" i="45"/>
  <c r="O330" i="45"/>
  <c r="O331" i="45"/>
  <c r="O332" i="45"/>
  <c r="O333" i="45"/>
  <c r="O334" i="45"/>
  <c r="O335" i="45"/>
  <c r="O336" i="45"/>
  <c r="O337" i="45"/>
  <c r="O338" i="45"/>
  <c r="O339" i="45"/>
  <c r="O340" i="45"/>
  <c r="O341" i="45"/>
  <c r="O342" i="45"/>
  <c r="O343" i="45"/>
  <c r="O344" i="45"/>
  <c r="O345" i="45"/>
  <c r="O346" i="45"/>
  <c r="O347" i="45"/>
  <c r="O348" i="45"/>
  <c r="O349" i="45"/>
  <c r="O350" i="45"/>
  <c r="O351" i="45"/>
  <c r="O352" i="45"/>
  <c r="O353" i="45"/>
  <c r="O354" i="45"/>
  <c r="O355" i="45"/>
  <c r="O356" i="45"/>
  <c r="O357" i="45"/>
  <c r="O358" i="45"/>
  <c r="O359" i="45"/>
  <c r="O360" i="45"/>
  <c r="O361" i="45"/>
  <c r="O362" i="45"/>
  <c r="O363" i="45"/>
  <c r="O364" i="45"/>
  <c r="O365" i="45"/>
  <c r="O366" i="45"/>
  <c r="O367" i="45"/>
  <c r="O368" i="45"/>
  <c r="O369" i="45"/>
  <c r="O370" i="45"/>
  <c r="O371" i="45"/>
  <c r="O372" i="45"/>
  <c r="O373" i="45"/>
  <c r="O374" i="45"/>
  <c r="O375" i="45"/>
  <c r="O376" i="45"/>
  <c r="O377" i="45"/>
  <c r="O378" i="45"/>
  <c r="O379" i="45"/>
  <c r="O380" i="45"/>
  <c r="O381" i="45"/>
  <c r="O382" i="45"/>
  <c r="O383" i="45"/>
  <c r="O384" i="45"/>
  <c r="O385" i="45"/>
  <c r="O386" i="45"/>
  <c r="O387" i="45"/>
  <c r="O388" i="45"/>
  <c r="O389" i="45"/>
  <c r="O390" i="45"/>
  <c r="O391" i="45"/>
  <c r="O392" i="45"/>
  <c r="O393" i="45"/>
  <c r="O394" i="45"/>
  <c r="O395" i="45"/>
  <c r="O396" i="45"/>
  <c r="O397" i="45"/>
  <c r="O398" i="45"/>
  <c r="O399" i="45"/>
  <c r="O400" i="45"/>
  <c r="O401" i="45"/>
  <c r="O402" i="45"/>
  <c r="O403" i="45"/>
  <c r="O404" i="45"/>
  <c r="O405" i="45"/>
  <c r="O406" i="45"/>
  <c r="O407" i="45"/>
  <c r="O408" i="45"/>
  <c r="O409" i="45"/>
  <c r="O410" i="45"/>
  <c r="O411" i="45"/>
  <c r="O412" i="45"/>
  <c r="O413" i="45"/>
  <c r="O414" i="45"/>
  <c r="O415" i="45"/>
  <c r="O416" i="45"/>
  <c r="O417" i="45"/>
  <c r="O418" i="45"/>
  <c r="O419" i="45"/>
  <c r="O420" i="45"/>
  <c r="O421" i="45"/>
  <c r="O422" i="45"/>
  <c r="O423" i="45"/>
  <c r="O424" i="45"/>
  <c r="O425" i="45"/>
  <c r="O426" i="45"/>
  <c r="O427" i="45"/>
  <c r="O428" i="45"/>
  <c r="O429" i="45"/>
  <c r="O430" i="45"/>
  <c r="O431" i="45"/>
  <c r="O432" i="45"/>
  <c r="O433" i="45"/>
  <c r="O434" i="45"/>
  <c r="O435" i="45"/>
  <c r="O436" i="45"/>
  <c r="O437" i="45"/>
  <c r="O438" i="45"/>
  <c r="O439" i="45"/>
  <c r="O440" i="45"/>
  <c r="O441" i="45"/>
  <c r="O442" i="45"/>
  <c r="O443" i="45"/>
  <c r="O444" i="45"/>
  <c r="O445" i="45"/>
  <c r="O446" i="45"/>
  <c r="O447" i="45"/>
  <c r="O448" i="45"/>
  <c r="O449" i="45"/>
  <c r="O450" i="45"/>
  <c r="O451" i="45"/>
  <c r="O452" i="45"/>
  <c r="O453" i="45"/>
  <c r="O454" i="45"/>
  <c r="O455" i="45"/>
  <c r="O456" i="45"/>
  <c r="O457" i="45"/>
  <c r="O458" i="45"/>
  <c r="O459" i="45"/>
  <c r="O460" i="45"/>
  <c r="O461" i="45"/>
  <c r="O462" i="45"/>
  <c r="O463" i="45"/>
  <c r="O464" i="45"/>
  <c r="O465" i="45"/>
  <c r="O466" i="45"/>
  <c r="O467" i="45"/>
  <c r="O468" i="45"/>
  <c r="O469" i="45"/>
  <c r="O470" i="45"/>
  <c r="O471" i="45"/>
  <c r="O472" i="45"/>
  <c r="O473" i="45"/>
  <c r="O474" i="45"/>
  <c r="O475" i="45"/>
  <c r="O476" i="45"/>
  <c r="O477" i="45"/>
  <c r="O478" i="45"/>
  <c r="O479" i="45"/>
  <c r="O480" i="45"/>
  <c r="O481" i="45"/>
  <c r="O482" i="45"/>
  <c r="O483" i="45"/>
  <c r="O484" i="45"/>
  <c r="O485" i="45"/>
  <c r="O486" i="45"/>
  <c r="O487" i="45"/>
  <c r="O488" i="45"/>
  <c r="O489" i="45"/>
  <c r="O490" i="45"/>
  <c r="O491" i="45"/>
  <c r="O492" i="45"/>
  <c r="O493" i="45"/>
  <c r="O494" i="45"/>
  <c r="O495" i="45"/>
  <c r="O496" i="45"/>
  <c r="O497" i="45"/>
  <c r="O498" i="45"/>
  <c r="O499" i="45"/>
  <c r="O500" i="45"/>
  <c r="O501" i="45"/>
  <c r="O502" i="45"/>
  <c r="O503" i="45"/>
  <c r="O504" i="45"/>
  <c r="O505" i="45"/>
  <c r="O506" i="45"/>
  <c r="O507" i="45"/>
  <c r="O508" i="45"/>
  <c r="O509" i="45"/>
  <c r="O510" i="45"/>
  <c r="O511" i="45"/>
  <c r="O512" i="45"/>
  <c r="O513" i="45"/>
  <c r="O514" i="45"/>
  <c r="O515" i="45"/>
  <c r="O516" i="45"/>
  <c r="O517" i="45"/>
  <c r="O518" i="45"/>
  <c r="O519" i="45"/>
  <c r="O520" i="45"/>
  <c r="O521" i="45"/>
  <c r="O522" i="45"/>
  <c r="O523" i="45"/>
  <c r="O524" i="45"/>
  <c r="O525" i="45"/>
  <c r="O526" i="45"/>
  <c r="O527" i="45"/>
  <c r="O528" i="45"/>
  <c r="O529" i="45"/>
  <c r="O530" i="45"/>
  <c r="O531" i="45"/>
  <c r="O532" i="45"/>
  <c r="O533" i="45"/>
  <c r="O534" i="45"/>
  <c r="O535" i="45"/>
  <c r="O536" i="45"/>
  <c r="O537" i="45"/>
  <c r="O538" i="45"/>
  <c r="O539" i="45"/>
  <c r="O540" i="45"/>
  <c r="O541" i="45"/>
  <c r="O542" i="45"/>
  <c r="O543" i="45"/>
  <c r="O544" i="45"/>
  <c r="O545" i="45"/>
  <c r="O546" i="45"/>
  <c r="O547" i="45"/>
  <c r="O548" i="45"/>
  <c r="O549" i="45"/>
  <c r="O550" i="45"/>
  <c r="O551" i="45"/>
  <c r="O552" i="45"/>
  <c r="O553" i="45"/>
  <c r="O554" i="45"/>
  <c r="O555" i="45"/>
  <c r="O556" i="45"/>
  <c r="O557" i="45"/>
  <c r="O558" i="45"/>
  <c r="O559" i="45"/>
  <c r="O560" i="45"/>
  <c r="O561" i="45"/>
  <c r="O562" i="45"/>
  <c r="O563" i="45"/>
  <c r="O564" i="45"/>
  <c r="O565" i="45"/>
  <c r="O566" i="45"/>
  <c r="O567" i="45"/>
  <c r="O568" i="45"/>
  <c r="O569" i="45"/>
  <c r="O570" i="45"/>
  <c r="O571" i="45"/>
  <c r="O572" i="45"/>
  <c r="O573" i="45"/>
  <c r="O574" i="45"/>
  <c r="O575" i="45"/>
  <c r="O576" i="45"/>
  <c r="O577" i="45"/>
  <c r="O578" i="45"/>
  <c r="O579" i="45"/>
  <c r="O580" i="45"/>
  <c r="O581" i="45"/>
  <c r="O582" i="45"/>
  <c r="O583" i="45"/>
  <c r="O584" i="45"/>
  <c r="O585" i="45"/>
  <c r="O586" i="45"/>
  <c r="O587" i="45"/>
  <c r="O588" i="45"/>
  <c r="O589" i="45"/>
  <c r="O590" i="45"/>
  <c r="O591" i="45"/>
  <c r="O592" i="45"/>
  <c r="O593" i="45"/>
  <c r="O594" i="45"/>
  <c r="O595" i="45"/>
  <c r="O596" i="45"/>
  <c r="O597" i="45"/>
  <c r="O598" i="45"/>
  <c r="O599" i="45"/>
  <c r="O600" i="45"/>
  <c r="O601" i="45"/>
  <c r="O602" i="45"/>
  <c r="O603" i="45"/>
  <c r="O604" i="45"/>
  <c r="O605" i="45"/>
  <c r="O606" i="45"/>
  <c r="O607" i="45"/>
  <c r="O608" i="45"/>
  <c r="O609" i="45"/>
  <c r="O610" i="45"/>
  <c r="O611" i="45"/>
  <c r="O612" i="45"/>
  <c r="O613" i="45"/>
  <c r="O614" i="45"/>
  <c r="O615" i="45"/>
  <c r="O616" i="45"/>
  <c r="O617" i="45"/>
  <c r="O618" i="45"/>
  <c r="O619" i="45"/>
  <c r="O620" i="45"/>
  <c r="O621" i="45"/>
  <c r="O622" i="45"/>
  <c r="O623" i="45"/>
  <c r="O624" i="45"/>
  <c r="O625" i="45"/>
  <c r="O626" i="45"/>
  <c r="O627" i="45"/>
  <c r="O628" i="45"/>
  <c r="O629" i="45"/>
  <c r="O630" i="45"/>
  <c r="O631" i="45"/>
  <c r="O632" i="45"/>
  <c r="O633" i="45"/>
  <c r="O634" i="45"/>
  <c r="O635" i="45"/>
  <c r="O636" i="45"/>
  <c r="O637" i="45"/>
  <c r="O638" i="45"/>
  <c r="O639" i="45"/>
  <c r="O640" i="45"/>
  <c r="O641" i="45"/>
  <c r="O642" i="45"/>
  <c r="O643" i="45"/>
  <c r="O644" i="45"/>
  <c r="O645" i="45"/>
  <c r="O646" i="45"/>
  <c r="O647" i="45"/>
  <c r="O648" i="45"/>
  <c r="O649" i="45"/>
  <c r="O650" i="45"/>
  <c r="O651" i="45"/>
  <c r="O652" i="45"/>
  <c r="O653" i="45"/>
  <c r="O654" i="45"/>
  <c r="O655" i="45"/>
  <c r="O656" i="45"/>
  <c r="O657" i="45"/>
  <c r="O658" i="45"/>
  <c r="O659" i="45"/>
  <c r="O660" i="45"/>
  <c r="O661" i="45"/>
  <c r="O662" i="45"/>
  <c r="O663" i="45"/>
  <c r="O664" i="45"/>
  <c r="O665" i="45"/>
  <c r="O666" i="45"/>
  <c r="O667" i="45"/>
  <c r="O668" i="45"/>
  <c r="O669" i="45"/>
  <c r="O670" i="45"/>
  <c r="O671" i="45"/>
  <c r="O672" i="45"/>
  <c r="O673" i="45"/>
  <c r="O674" i="45"/>
  <c r="O675" i="45"/>
  <c r="O676" i="45"/>
  <c r="O677" i="45"/>
  <c r="O678" i="45"/>
  <c r="O679" i="45"/>
  <c r="O680" i="45"/>
  <c r="O681" i="45"/>
  <c r="O682" i="45"/>
  <c r="O683" i="45"/>
  <c r="O684" i="45"/>
  <c r="O685" i="45"/>
  <c r="O686" i="45"/>
  <c r="O687" i="45"/>
  <c r="O688" i="45"/>
  <c r="O689" i="45"/>
  <c r="O690" i="45"/>
  <c r="O691" i="45"/>
  <c r="O692" i="45"/>
  <c r="O693" i="45"/>
  <c r="O694" i="45"/>
  <c r="O695" i="45"/>
  <c r="O696" i="45"/>
  <c r="O697" i="45"/>
  <c r="O698" i="45"/>
  <c r="O699" i="45"/>
  <c r="O700" i="45"/>
  <c r="O701" i="45"/>
  <c r="O702" i="45"/>
  <c r="O703" i="45"/>
  <c r="O704" i="45"/>
  <c r="O705" i="45"/>
  <c r="O706" i="45"/>
  <c r="O707" i="45"/>
  <c r="O708" i="45"/>
  <c r="O709" i="45"/>
  <c r="O710" i="45"/>
  <c r="O711" i="45"/>
  <c r="O712" i="45"/>
  <c r="O713" i="45"/>
  <c r="O714" i="45"/>
  <c r="O715" i="45"/>
  <c r="O716" i="45"/>
  <c r="O717" i="45"/>
  <c r="O718" i="45"/>
  <c r="O719" i="45"/>
  <c r="O720" i="45"/>
  <c r="O721" i="45"/>
  <c r="O722" i="45"/>
  <c r="O723" i="45"/>
  <c r="O724" i="45"/>
  <c r="O725" i="45"/>
  <c r="O726" i="45"/>
  <c r="O727" i="45"/>
  <c r="O728" i="45"/>
  <c r="O729" i="45"/>
  <c r="O730" i="45"/>
  <c r="O731" i="45"/>
  <c r="O732" i="45"/>
  <c r="O733" i="45"/>
  <c r="O734" i="45"/>
  <c r="O735" i="45"/>
  <c r="O736" i="45"/>
  <c r="O737" i="45"/>
  <c r="O738" i="45"/>
  <c r="O739" i="45"/>
  <c r="O740" i="45"/>
  <c r="O741" i="45"/>
  <c r="O742" i="45"/>
  <c r="O743" i="45"/>
  <c r="O744" i="45"/>
  <c r="O745" i="45"/>
  <c r="O746" i="45"/>
  <c r="O747" i="45"/>
  <c r="O748" i="45"/>
  <c r="O749" i="45"/>
  <c r="O750" i="45"/>
  <c r="O751" i="45"/>
  <c r="O752" i="45"/>
  <c r="O753" i="45"/>
  <c r="O754" i="45"/>
  <c r="O755" i="45"/>
  <c r="O756" i="45"/>
  <c r="O757" i="45"/>
  <c r="O758" i="45"/>
  <c r="O759" i="45"/>
  <c r="O760" i="45"/>
  <c r="O761" i="45"/>
  <c r="O762" i="45"/>
  <c r="O763" i="45"/>
  <c r="O764" i="45"/>
  <c r="O765" i="45"/>
  <c r="O766" i="45"/>
  <c r="O767" i="45"/>
  <c r="O768" i="45"/>
  <c r="O769" i="45"/>
  <c r="O770" i="45"/>
  <c r="O771" i="45"/>
  <c r="O772" i="45"/>
  <c r="O773" i="45"/>
  <c r="O774" i="45"/>
  <c r="O775" i="45"/>
  <c r="O776" i="45"/>
  <c r="O777" i="45"/>
  <c r="O778" i="45"/>
  <c r="O779" i="45"/>
  <c r="O780" i="45"/>
  <c r="O781" i="45"/>
  <c r="O782" i="45"/>
  <c r="O783" i="45"/>
  <c r="O784" i="45"/>
  <c r="O785" i="45"/>
  <c r="O786" i="45"/>
  <c r="O787" i="45"/>
  <c r="O788" i="45"/>
  <c r="O789" i="45"/>
  <c r="O790" i="45"/>
  <c r="O791" i="45"/>
  <c r="O792" i="45"/>
  <c r="O793" i="45"/>
  <c r="O794" i="45"/>
  <c r="O795" i="45"/>
  <c r="O796" i="45"/>
  <c r="O797" i="45"/>
  <c r="O798" i="45"/>
  <c r="O799" i="45"/>
  <c r="O800" i="45"/>
  <c r="O801" i="45"/>
  <c r="O802" i="45"/>
  <c r="O803" i="45"/>
  <c r="O804" i="45"/>
  <c r="O805" i="45"/>
  <c r="O806" i="45"/>
  <c r="O807" i="45"/>
  <c r="O808" i="45"/>
  <c r="O809" i="45"/>
  <c r="O810" i="45"/>
  <c r="O811" i="45"/>
  <c r="O812" i="45"/>
  <c r="O813" i="45"/>
  <c r="O814" i="45"/>
  <c r="O815" i="45"/>
  <c r="O816" i="45"/>
  <c r="O817" i="45"/>
  <c r="O818" i="45"/>
  <c r="O819" i="45"/>
  <c r="O820" i="45"/>
  <c r="O821" i="45"/>
  <c r="O822" i="45"/>
  <c r="O823" i="45"/>
  <c r="O824" i="45"/>
  <c r="O825" i="45"/>
  <c r="O826" i="45"/>
  <c r="O827" i="45"/>
  <c r="O828" i="45"/>
  <c r="O829" i="45"/>
  <c r="O830" i="45"/>
  <c r="O831" i="45"/>
  <c r="O832" i="45"/>
  <c r="O833" i="45"/>
  <c r="O834" i="45"/>
  <c r="O835" i="45"/>
  <c r="O836" i="45"/>
  <c r="O837" i="45"/>
  <c r="O838" i="45"/>
  <c r="O839" i="45"/>
  <c r="O840" i="45"/>
  <c r="O841" i="45"/>
  <c r="O842" i="45"/>
  <c r="O843" i="45"/>
  <c r="O844" i="45"/>
  <c r="O845" i="45"/>
  <c r="O846" i="45"/>
  <c r="O847" i="45"/>
  <c r="O848" i="45"/>
  <c r="O849" i="45"/>
  <c r="O850" i="45"/>
  <c r="O851" i="45"/>
  <c r="O852" i="45"/>
  <c r="O853" i="45"/>
  <c r="O854" i="45"/>
  <c r="O855" i="45"/>
  <c r="O856" i="45"/>
  <c r="O857" i="45"/>
  <c r="O858" i="45"/>
  <c r="O859" i="45"/>
  <c r="O860" i="45"/>
  <c r="O861" i="45"/>
  <c r="O862" i="45"/>
  <c r="O863" i="45"/>
  <c r="O864" i="45"/>
  <c r="O865" i="45"/>
  <c r="O866" i="45"/>
  <c r="O867" i="45"/>
  <c r="O868" i="45"/>
  <c r="O869" i="45"/>
  <c r="O870" i="45"/>
  <c r="O871" i="45"/>
  <c r="O872" i="45"/>
  <c r="O873" i="45"/>
  <c r="O874" i="45"/>
  <c r="O875" i="45"/>
  <c r="O876" i="45"/>
  <c r="O877" i="45"/>
  <c r="O878" i="45"/>
  <c r="O879" i="45"/>
  <c r="O880" i="45"/>
  <c r="O881" i="45"/>
  <c r="O882" i="45"/>
  <c r="O883" i="45"/>
  <c r="O884" i="45"/>
  <c r="O885" i="45"/>
  <c r="O886" i="45"/>
  <c r="O887" i="45"/>
  <c r="O888" i="45"/>
  <c r="O889" i="45"/>
  <c r="O890" i="45"/>
  <c r="O891" i="45"/>
  <c r="O892" i="45"/>
  <c r="O893" i="45"/>
  <c r="O894" i="45"/>
  <c r="O895" i="45"/>
  <c r="O896" i="45"/>
  <c r="O897" i="45"/>
  <c r="O898" i="45"/>
  <c r="O899" i="45"/>
  <c r="O900" i="45"/>
  <c r="O901" i="45"/>
  <c r="O902" i="45"/>
  <c r="O903" i="45"/>
  <c r="O904" i="45"/>
  <c r="O905" i="45"/>
  <c r="O906" i="45"/>
  <c r="O907" i="45"/>
  <c r="O908" i="45"/>
  <c r="O909" i="45"/>
  <c r="O910" i="45"/>
  <c r="O911" i="45"/>
  <c r="O912" i="45"/>
  <c r="O913" i="45"/>
  <c r="O914" i="45"/>
  <c r="O915" i="45"/>
  <c r="O916" i="45"/>
  <c r="O917" i="45"/>
  <c r="O918" i="45"/>
  <c r="O919" i="45"/>
  <c r="O920" i="45"/>
  <c r="O921" i="45"/>
  <c r="O922" i="45"/>
  <c r="O923" i="45"/>
  <c r="O924" i="45"/>
  <c r="O925" i="45"/>
  <c r="O926" i="45"/>
  <c r="O927" i="45"/>
  <c r="O928" i="45"/>
  <c r="O929" i="45"/>
  <c r="O930" i="45"/>
  <c r="O931" i="45"/>
  <c r="O932" i="45"/>
  <c r="O933" i="45"/>
  <c r="O934" i="45"/>
  <c r="O935" i="45"/>
  <c r="O936" i="45"/>
  <c r="O937" i="45"/>
  <c r="O938" i="45"/>
  <c r="O939" i="45"/>
  <c r="O940" i="45"/>
  <c r="O941" i="45"/>
  <c r="O942" i="45"/>
  <c r="O943" i="45"/>
  <c r="O944" i="45"/>
  <c r="O945" i="45"/>
  <c r="O946" i="45"/>
  <c r="O947" i="45"/>
  <c r="O948" i="45"/>
  <c r="O949" i="45"/>
  <c r="O950" i="45"/>
  <c r="O951" i="45"/>
  <c r="O952" i="45"/>
  <c r="O953" i="45"/>
  <c r="O954" i="45"/>
  <c r="O955" i="45"/>
  <c r="O956" i="45"/>
  <c r="O957" i="45"/>
  <c r="O958" i="45"/>
  <c r="O959" i="45"/>
  <c r="O960" i="45"/>
  <c r="O961" i="45"/>
  <c r="O962" i="45"/>
  <c r="O963" i="45"/>
  <c r="O964" i="45"/>
  <c r="O965" i="45"/>
  <c r="O966" i="45"/>
  <c r="O967" i="45"/>
  <c r="O968" i="45"/>
  <c r="O969" i="45"/>
  <c r="O970" i="45"/>
  <c r="O971" i="45"/>
  <c r="O972" i="45"/>
  <c r="O973" i="45"/>
  <c r="O974" i="45"/>
  <c r="O975" i="45"/>
  <c r="O976" i="45"/>
  <c r="O977" i="45"/>
  <c r="O978" i="45"/>
  <c r="O979" i="45"/>
  <c r="O980" i="45"/>
  <c r="O981" i="45"/>
  <c r="O982" i="45"/>
  <c r="O983" i="45"/>
  <c r="O984" i="45"/>
  <c r="O985" i="45"/>
  <c r="O986" i="45"/>
  <c r="O987" i="45"/>
  <c r="O988" i="45"/>
  <c r="O989" i="45"/>
  <c r="O990" i="45"/>
  <c r="O991" i="45"/>
  <c r="O992" i="45"/>
  <c r="O993" i="45"/>
  <c r="O994" i="45"/>
  <c r="O995" i="45"/>
  <c r="O996" i="45"/>
  <c r="O997" i="45"/>
  <c r="O998" i="45"/>
  <c r="O999" i="45"/>
  <c r="O1000" i="45"/>
  <c r="O1001" i="45"/>
  <c r="O1002" i="45"/>
  <c r="O1003" i="45"/>
  <c r="O1004" i="45"/>
  <c r="O1005" i="45"/>
  <c r="O1006" i="45"/>
  <c r="O1007" i="45"/>
  <c r="O1008" i="45"/>
  <c r="O1009" i="45"/>
  <c r="O1010" i="45"/>
  <c r="O1011" i="45"/>
  <c r="O1012" i="45"/>
  <c r="O1013" i="45"/>
  <c r="O1014" i="45"/>
  <c r="O1015" i="45"/>
  <c r="O1016" i="45"/>
  <c r="O1017" i="45"/>
  <c r="O1018" i="45"/>
  <c r="O1019" i="45"/>
  <c r="O1020" i="45"/>
  <c r="O1021" i="45"/>
  <c r="O1022" i="45"/>
  <c r="O1023" i="45"/>
  <c r="O1024" i="45"/>
  <c r="O1025" i="45"/>
  <c r="O1026" i="45"/>
  <c r="O1027" i="45"/>
  <c r="O1028" i="45"/>
  <c r="O1029" i="45"/>
  <c r="O1030" i="45"/>
  <c r="O1031" i="45"/>
  <c r="O1032" i="45"/>
  <c r="O1033" i="45"/>
  <c r="O1034" i="45"/>
  <c r="O1035" i="45"/>
  <c r="O1036" i="45"/>
  <c r="O1037" i="45"/>
  <c r="O1038" i="45"/>
  <c r="O1039" i="45"/>
  <c r="O1040" i="45"/>
  <c r="O1041" i="45"/>
  <c r="O1042" i="45"/>
  <c r="O1043" i="45"/>
  <c r="O1044" i="45"/>
  <c r="O1045" i="45"/>
  <c r="O1046" i="45"/>
  <c r="O1047" i="45"/>
  <c r="O1048" i="45"/>
  <c r="O1049" i="45"/>
  <c r="O1050" i="45"/>
  <c r="O1051" i="45"/>
  <c r="O1052" i="45"/>
  <c r="O1053" i="45"/>
  <c r="O1054" i="45"/>
  <c r="O1055" i="45"/>
  <c r="O1056" i="45"/>
  <c r="O1057" i="45"/>
  <c r="O1058" i="45"/>
  <c r="O1059" i="45"/>
  <c r="O1060" i="45"/>
  <c r="O1061" i="45"/>
  <c r="O1062" i="45"/>
  <c r="O1063" i="45"/>
  <c r="O1064" i="45"/>
  <c r="O1065" i="45"/>
  <c r="O1066" i="45"/>
  <c r="O1067" i="45"/>
  <c r="O1068" i="45"/>
  <c r="O1069" i="45"/>
  <c r="O1070" i="45"/>
  <c r="O1071" i="45"/>
  <c r="O1072" i="45"/>
  <c r="O1073" i="45"/>
  <c r="O1074" i="45"/>
  <c r="O1075" i="45"/>
  <c r="O1076" i="45"/>
  <c r="O1077" i="45"/>
  <c r="O1078" i="45"/>
  <c r="O1079" i="45"/>
  <c r="O1080" i="45"/>
  <c r="O1081" i="45"/>
  <c r="O1082" i="45"/>
  <c r="O1083" i="45"/>
  <c r="O1084" i="45"/>
  <c r="O1085" i="45"/>
  <c r="O1086" i="45"/>
  <c r="O1087" i="45"/>
  <c r="O1088" i="45"/>
  <c r="O1089" i="45"/>
  <c r="O1090" i="45"/>
  <c r="O1091" i="45"/>
  <c r="O1092" i="45"/>
  <c r="O1093" i="45"/>
  <c r="O1094" i="45"/>
  <c r="O1095" i="45"/>
  <c r="O1096" i="45"/>
  <c r="O1097" i="45"/>
  <c r="O1098" i="45"/>
  <c r="O1099" i="45"/>
  <c r="O1100" i="45"/>
  <c r="O1101" i="45"/>
  <c r="O1102" i="45"/>
  <c r="O1103" i="45"/>
  <c r="O1104" i="45"/>
  <c r="O1105" i="45"/>
  <c r="O1106" i="45"/>
  <c r="O1107" i="45"/>
  <c r="O1108" i="45"/>
  <c r="O1109" i="45"/>
  <c r="O1110" i="45"/>
  <c r="O1111" i="45"/>
  <c r="O1112" i="45"/>
  <c r="O1113" i="45"/>
  <c r="O1114" i="45"/>
  <c r="O1115" i="45"/>
  <c r="O1116" i="45"/>
  <c r="O1117" i="45"/>
  <c r="O1118" i="45"/>
  <c r="O1119" i="45"/>
  <c r="O1120" i="45"/>
  <c r="O1121" i="45"/>
  <c r="O1122" i="45"/>
  <c r="O1123" i="45"/>
  <c r="O1124" i="45"/>
  <c r="O1125" i="45"/>
  <c r="O1126" i="45"/>
  <c r="O1127" i="45"/>
  <c r="O1128" i="45"/>
  <c r="O1129" i="45"/>
  <c r="O1130" i="45"/>
  <c r="O1131" i="45"/>
  <c r="O1132" i="45"/>
  <c r="O1133" i="45"/>
  <c r="O1134" i="45"/>
  <c r="O1135" i="45"/>
  <c r="O1136" i="45"/>
  <c r="O1137" i="45"/>
  <c r="O1138" i="45"/>
  <c r="O1139" i="45"/>
  <c r="O1140" i="45"/>
  <c r="O1141" i="45"/>
  <c r="O1142" i="45"/>
  <c r="O1143" i="45"/>
  <c r="O1144" i="45"/>
  <c r="O1145" i="45"/>
  <c r="O1146" i="45"/>
  <c r="O1147" i="45"/>
  <c r="O1148" i="45"/>
  <c r="O1149" i="45"/>
  <c r="O1150" i="45"/>
  <c r="O1151" i="45"/>
  <c r="O1152" i="45"/>
  <c r="O1153" i="45"/>
  <c r="O1154" i="45"/>
  <c r="O1155" i="45"/>
  <c r="O1156" i="45"/>
  <c r="O1157" i="45"/>
  <c r="O1158" i="45"/>
  <c r="O1159" i="45"/>
  <c r="O1160" i="45"/>
  <c r="O1161" i="45"/>
  <c r="O1162" i="45"/>
  <c r="O1163" i="45"/>
  <c r="O1164" i="45"/>
  <c r="O1165" i="45"/>
  <c r="O1166" i="45"/>
  <c r="O1167" i="45"/>
  <c r="O1168" i="45"/>
  <c r="O1169" i="45"/>
  <c r="O1170" i="45"/>
  <c r="O1171" i="45"/>
  <c r="O1172" i="45"/>
  <c r="O1173" i="45"/>
  <c r="O1174" i="45"/>
  <c r="O1175" i="45"/>
  <c r="O1176" i="45"/>
  <c r="O1177" i="45"/>
  <c r="O1178" i="45"/>
  <c r="O1179" i="45"/>
  <c r="O1180" i="45"/>
  <c r="O1181" i="45"/>
  <c r="O1182" i="45"/>
  <c r="O1183" i="45"/>
  <c r="O1184" i="45"/>
  <c r="O1185" i="45"/>
  <c r="O1186" i="45"/>
  <c r="O1187" i="45"/>
  <c r="O1188" i="45"/>
  <c r="O1189" i="45"/>
  <c r="O1190" i="45"/>
  <c r="O1191" i="45"/>
  <c r="O1192" i="45"/>
  <c r="O1193" i="45"/>
  <c r="O1194" i="45"/>
  <c r="O1195" i="45"/>
  <c r="O1196" i="45"/>
  <c r="O1197" i="45"/>
  <c r="O1198" i="45"/>
  <c r="O1199" i="45"/>
  <c r="O1200" i="45"/>
  <c r="O1201" i="45"/>
  <c r="O1202" i="45"/>
  <c r="O1203" i="45"/>
  <c r="O1204" i="45"/>
  <c r="O1205" i="45"/>
  <c r="O1206" i="45"/>
  <c r="O1207" i="45"/>
  <c r="O1208" i="45"/>
  <c r="O1209" i="45"/>
  <c r="O1210" i="45"/>
  <c r="O1211" i="45"/>
  <c r="O1212" i="45"/>
  <c r="O1213" i="45"/>
  <c r="O1214" i="45"/>
  <c r="O1215" i="45"/>
  <c r="O1216" i="45"/>
  <c r="O1217" i="45"/>
  <c r="O1218" i="45"/>
  <c r="O1219" i="45"/>
  <c r="O1220" i="45"/>
  <c r="O1221" i="45"/>
  <c r="O1222" i="45"/>
  <c r="O1223" i="45"/>
  <c r="O1224" i="45"/>
  <c r="O1225" i="45"/>
  <c r="O1226" i="45"/>
  <c r="O1227" i="45"/>
  <c r="O1228" i="45"/>
  <c r="O1229" i="45"/>
  <c r="O1230" i="45"/>
  <c r="O1231" i="45"/>
  <c r="O1232" i="45"/>
  <c r="O1233" i="45"/>
  <c r="O1234" i="45"/>
  <c r="O1235" i="45"/>
  <c r="O1236" i="45"/>
  <c r="O1237" i="45"/>
  <c r="O1238" i="45"/>
  <c r="O1239" i="45"/>
  <c r="O1240" i="45"/>
  <c r="O1241" i="45"/>
  <c r="O1242" i="45"/>
  <c r="O1243" i="45"/>
  <c r="O1244" i="45"/>
  <c r="O1245" i="45"/>
  <c r="O1246" i="45"/>
  <c r="O1247" i="45"/>
  <c r="O1248" i="45"/>
  <c r="O1249" i="45"/>
  <c r="O1250" i="45"/>
  <c r="O1251" i="45"/>
  <c r="O1252" i="45"/>
  <c r="O1253" i="45"/>
  <c r="O1254" i="45"/>
  <c r="O1255" i="45"/>
  <c r="O1256" i="45"/>
  <c r="O1257" i="45"/>
  <c r="O1258" i="45"/>
  <c r="O1259" i="45"/>
  <c r="O1260" i="45"/>
  <c r="O1261" i="45"/>
  <c r="O1262" i="45"/>
  <c r="O1263" i="45"/>
  <c r="O1264" i="45"/>
  <c r="O1265" i="45"/>
  <c r="O1266" i="45"/>
  <c r="O1267" i="45"/>
  <c r="O1268" i="45"/>
  <c r="O1269" i="45"/>
  <c r="O1270" i="45"/>
  <c r="O1271" i="45"/>
  <c r="O1272" i="45"/>
  <c r="O1273" i="45"/>
  <c r="O1274" i="45"/>
  <c r="O1275" i="45"/>
  <c r="O1276" i="45"/>
  <c r="O1277" i="45"/>
  <c r="O1278" i="45"/>
  <c r="O1279" i="45"/>
  <c r="O1280" i="45"/>
  <c r="O1281" i="45"/>
  <c r="O1282" i="45"/>
  <c r="O1283" i="45"/>
  <c r="O1284" i="45"/>
  <c r="O1285" i="45"/>
  <c r="O1286" i="45"/>
  <c r="O1287" i="45"/>
  <c r="O1288" i="45"/>
  <c r="O1289" i="45"/>
  <c r="O1290" i="45"/>
  <c r="O1291" i="45"/>
  <c r="O1292" i="45"/>
  <c r="O1293" i="45"/>
  <c r="O1294" i="45"/>
  <c r="O1295" i="45"/>
  <c r="O1296" i="45"/>
  <c r="O1297" i="45"/>
  <c r="O1298" i="45"/>
  <c r="O1299" i="45"/>
  <c r="O1300" i="45"/>
  <c r="O1301" i="45"/>
  <c r="O1302" i="45"/>
  <c r="O1303" i="45"/>
  <c r="O1304" i="45"/>
  <c r="O1305" i="45"/>
  <c r="O1306" i="45"/>
  <c r="O1307" i="45"/>
  <c r="O1308" i="45"/>
  <c r="O1309" i="45"/>
  <c r="O1310" i="45"/>
  <c r="O1311" i="45"/>
  <c r="O1312" i="45"/>
  <c r="O1313" i="45"/>
  <c r="O1314" i="45"/>
  <c r="O1315" i="45"/>
  <c r="O1316" i="45"/>
  <c r="O1317" i="45"/>
  <c r="O1318" i="45"/>
  <c r="O1319" i="45"/>
  <c r="O1320" i="45"/>
  <c r="O1321" i="45"/>
  <c r="O1322" i="45"/>
  <c r="O1323" i="45"/>
  <c r="O1324" i="45"/>
  <c r="O1325" i="45"/>
  <c r="O1326" i="45"/>
  <c r="O1327" i="45"/>
  <c r="O1328" i="45"/>
  <c r="O1329" i="45"/>
  <c r="O1330" i="45"/>
  <c r="O1331" i="45"/>
  <c r="O1332" i="45"/>
  <c r="O1333" i="45"/>
  <c r="O1334" i="45"/>
  <c r="O1335" i="45"/>
  <c r="O1336" i="45"/>
  <c r="O1337" i="45"/>
  <c r="O1338" i="45"/>
  <c r="O1339" i="45"/>
  <c r="O1340" i="45"/>
  <c r="O1341" i="45"/>
  <c r="O1342" i="45"/>
  <c r="O1343" i="45"/>
  <c r="O1344" i="45"/>
  <c r="O1345" i="45"/>
  <c r="O1346" i="45"/>
  <c r="O1347" i="45"/>
  <c r="O1348" i="45"/>
  <c r="O1349" i="45"/>
  <c r="O1350" i="45"/>
  <c r="O1351" i="45"/>
  <c r="O1352" i="45"/>
  <c r="O1353" i="45"/>
  <c r="O1354" i="45"/>
  <c r="O1355" i="45"/>
  <c r="O1356" i="45"/>
  <c r="O1357" i="45"/>
  <c r="O1358" i="45"/>
  <c r="O1359" i="45"/>
  <c r="O1360" i="45"/>
  <c r="O1361" i="45"/>
  <c r="O1362" i="45"/>
  <c r="O1363" i="45"/>
  <c r="O1364" i="45"/>
  <c r="O1365" i="45"/>
  <c r="O1366" i="45"/>
  <c r="O1367" i="45"/>
  <c r="O1368" i="45"/>
  <c r="O1369" i="45"/>
  <c r="O1370" i="45"/>
  <c r="O1371" i="45"/>
  <c r="O1372" i="45"/>
  <c r="O1373" i="45"/>
  <c r="O1374" i="45"/>
  <c r="O1375" i="45"/>
  <c r="O1376" i="45"/>
  <c r="O1377" i="45"/>
  <c r="O1378" i="45"/>
  <c r="O1379" i="45"/>
  <c r="O1380" i="45"/>
  <c r="O1381" i="45"/>
  <c r="O1382" i="45"/>
  <c r="O1383" i="45"/>
  <c r="O1384" i="45"/>
  <c r="O1385" i="45"/>
  <c r="O1386" i="45"/>
  <c r="O1387" i="45"/>
  <c r="O1388" i="45"/>
  <c r="O1389" i="45"/>
  <c r="O1390" i="45"/>
  <c r="O1391" i="45"/>
  <c r="O1392" i="45"/>
  <c r="O1393" i="45"/>
  <c r="O1394" i="45"/>
  <c r="O1395" i="45"/>
  <c r="O1396" i="45"/>
  <c r="O1397" i="45"/>
  <c r="O1398" i="45"/>
  <c r="O1399" i="45"/>
  <c r="O1400" i="45"/>
  <c r="O1401" i="45"/>
  <c r="O1402" i="45"/>
  <c r="O1403" i="45"/>
  <c r="O1404" i="45"/>
  <c r="O1405" i="45"/>
  <c r="O1406" i="45"/>
  <c r="O1407" i="45"/>
  <c r="O1408" i="45"/>
  <c r="O1409" i="45"/>
  <c r="O1410" i="45"/>
  <c r="O1411" i="45"/>
  <c r="O1412" i="45"/>
  <c r="O1413" i="45"/>
  <c r="O1414" i="45"/>
  <c r="O1415" i="45"/>
  <c r="O1416" i="45"/>
  <c r="O1417" i="45"/>
  <c r="O1418" i="45"/>
  <c r="O1419" i="45"/>
  <c r="O1420" i="45"/>
  <c r="O1421" i="45"/>
  <c r="O1422" i="45"/>
  <c r="O1423" i="45"/>
  <c r="O1424" i="45"/>
  <c r="O1425" i="45"/>
  <c r="O1426" i="45"/>
  <c r="O1427" i="45"/>
  <c r="O1428" i="45"/>
  <c r="O1429" i="45"/>
  <c r="O1430" i="45"/>
  <c r="O1431" i="45"/>
  <c r="O1432" i="45"/>
  <c r="O1433" i="45"/>
  <c r="O1434" i="45"/>
  <c r="O1435" i="45"/>
  <c r="O1436" i="45"/>
  <c r="O1437" i="45"/>
  <c r="O1438" i="45"/>
  <c r="O1439" i="45"/>
  <c r="O1440" i="45"/>
  <c r="O1441" i="45"/>
  <c r="O1442" i="45"/>
  <c r="O1443" i="45"/>
  <c r="O1444" i="45"/>
  <c r="O1445" i="45"/>
  <c r="O1446" i="45"/>
  <c r="O1447" i="45"/>
  <c r="O1448" i="45"/>
  <c r="O1449" i="45"/>
  <c r="O1450" i="45"/>
  <c r="O1451" i="45"/>
  <c r="O1452" i="45"/>
  <c r="O1453" i="45"/>
  <c r="O1454" i="45"/>
  <c r="O1455" i="45"/>
  <c r="O1456" i="45"/>
  <c r="O1457" i="45"/>
  <c r="O1458" i="45"/>
  <c r="O1459" i="45"/>
  <c r="O1460" i="45"/>
  <c r="O1461" i="45"/>
  <c r="O1462" i="45"/>
  <c r="O1463" i="45"/>
  <c r="O1464" i="45"/>
  <c r="O1465" i="45"/>
  <c r="O1466" i="45"/>
  <c r="O1467" i="45"/>
  <c r="O1468" i="45"/>
  <c r="O1469" i="45"/>
  <c r="O1470" i="45"/>
  <c r="O1471" i="45"/>
  <c r="O1472" i="45"/>
  <c r="O1473" i="45"/>
  <c r="O1474" i="45"/>
  <c r="O1475" i="45"/>
  <c r="O1476" i="45"/>
  <c r="O1477" i="45"/>
  <c r="O1478" i="45"/>
  <c r="O1479" i="45"/>
  <c r="O1480" i="45"/>
  <c r="O1481" i="45"/>
  <c r="O1482" i="45"/>
  <c r="O1483" i="45"/>
  <c r="O1484" i="45"/>
  <c r="O1485" i="45"/>
  <c r="O1486" i="45"/>
  <c r="O1487" i="45"/>
  <c r="O1488" i="45"/>
  <c r="O1489" i="45"/>
  <c r="O1490" i="45"/>
  <c r="O1491" i="45"/>
  <c r="O1492" i="45"/>
  <c r="O1493" i="45"/>
  <c r="O1494" i="45"/>
  <c r="O1495" i="45"/>
  <c r="O1496" i="45"/>
  <c r="O1497" i="45"/>
  <c r="O1498" i="45"/>
  <c r="O1499" i="45"/>
  <c r="O1500" i="45"/>
  <c r="O1501" i="45"/>
  <c r="O1502" i="45"/>
  <c r="O1503" i="45"/>
  <c r="O1504" i="45"/>
  <c r="O1505" i="45"/>
  <c r="O1506" i="45"/>
  <c r="O1507" i="45"/>
  <c r="O1508" i="45"/>
  <c r="O1509" i="45"/>
  <c r="O1510" i="45"/>
  <c r="O1511" i="45"/>
  <c r="O1512" i="45"/>
  <c r="O1513" i="45"/>
  <c r="O1514" i="45"/>
  <c r="O1515" i="45"/>
  <c r="O1516" i="45"/>
  <c r="O1517" i="45"/>
  <c r="O1518" i="45"/>
  <c r="O1519" i="45"/>
  <c r="O1520" i="45"/>
  <c r="O1521" i="45"/>
  <c r="O1522" i="45"/>
  <c r="O1523" i="45"/>
  <c r="O1524" i="45"/>
  <c r="O1525" i="45"/>
  <c r="O1526" i="45"/>
  <c r="O1527" i="45"/>
  <c r="O1528" i="45"/>
  <c r="O1529" i="45"/>
  <c r="O1530" i="45"/>
  <c r="O1531" i="45"/>
  <c r="O1532" i="45"/>
  <c r="O1533" i="45"/>
  <c r="O1534" i="45"/>
  <c r="O1535" i="45"/>
  <c r="O1536" i="45"/>
  <c r="O1537" i="45"/>
  <c r="O1538" i="45"/>
  <c r="O1539" i="45"/>
  <c r="O1540" i="45"/>
  <c r="O1541" i="45"/>
  <c r="O1542" i="45"/>
  <c r="O1543" i="45"/>
  <c r="O1544" i="45"/>
  <c r="O1545" i="45"/>
  <c r="O1546" i="45"/>
  <c r="O1547" i="45"/>
  <c r="O1548" i="45"/>
  <c r="O1549" i="45"/>
  <c r="O1550" i="45"/>
  <c r="O1551" i="45"/>
  <c r="O1552" i="45"/>
  <c r="O1553" i="45"/>
  <c r="O1554" i="45"/>
  <c r="O1555" i="45"/>
  <c r="O1556" i="45"/>
  <c r="O1557" i="45"/>
  <c r="O1558" i="45"/>
  <c r="O1559" i="45"/>
  <c r="O1560" i="45"/>
  <c r="O1561" i="45"/>
  <c r="O1562" i="45"/>
  <c r="O1563" i="45"/>
  <c r="O1564" i="45"/>
  <c r="O1565" i="45"/>
  <c r="O1566" i="45"/>
  <c r="O1567" i="45"/>
  <c r="O1568" i="45"/>
  <c r="O1569" i="45"/>
  <c r="O1570" i="45"/>
  <c r="O1571" i="45"/>
  <c r="O1572" i="45"/>
  <c r="O1573" i="45"/>
  <c r="O1574" i="45"/>
  <c r="O1575" i="45"/>
  <c r="O1576" i="45"/>
  <c r="O1577" i="45"/>
  <c r="O1578" i="45"/>
  <c r="O1579" i="45"/>
  <c r="O1580" i="45"/>
  <c r="O1581" i="45"/>
  <c r="O1582" i="45"/>
  <c r="O1583" i="45"/>
  <c r="O1584" i="45"/>
  <c r="O1585" i="45"/>
  <c r="O1586" i="45"/>
  <c r="O1587" i="45"/>
  <c r="O1588" i="45"/>
  <c r="O1589" i="45"/>
  <c r="O1590" i="45"/>
  <c r="O1591" i="45"/>
  <c r="O1592" i="45"/>
  <c r="O1593" i="45"/>
  <c r="O1594" i="45"/>
  <c r="O1595" i="45"/>
  <c r="O1596" i="45"/>
  <c r="O1597" i="45"/>
  <c r="O1598" i="45"/>
  <c r="O1599" i="45"/>
  <c r="O1600" i="45"/>
  <c r="O1601" i="45"/>
  <c r="O2" i="45"/>
  <c r="C3" i="67"/>
  <c r="D14" i="67" l="1"/>
  <c r="D3" i="67"/>
  <c r="B3" i="67"/>
  <c r="AQ3" i="67"/>
  <c r="AP3" i="67"/>
  <c r="AO3" i="67"/>
  <c r="AN3" i="67"/>
  <c r="AM3" i="67"/>
  <c r="AL3" i="67"/>
  <c r="AK3" i="67"/>
  <c r="AJ3" i="67"/>
  <c r="AI3" i="67"/>
  <c r="AH3" i="67"/>
  <c r="AG3" i="67"/>
  <c r="AV3" i="67" a="1"/>
  <c r="AV3" i="67" s="1"/>
  <c r="AF3" i="67" s="1"/>
  <c r="AU3" i="67" a="1"/>
  <c r="AU3" i="67" s="1"/>
  <c r="AE3" i="67" s="1"/>
  <c r="AT3" i="67" a="1"/>
  <c r="AT3" i="67" s="1"/>
  <c r="AD3" i="67" s="1"/>
  <c r="AC3" i="67"/>
  <c r="AB3" i="67"/>
  <c r="AA3" i="67"/>
  <c r="Z3" i="67"/>
  <c r="Y3" i="67"/>
  <c r="X3" i="67"/>
  <c r="W3" i="67"/>
  <c r="V3" i="67"/>
  <c r="U3" i="67"/>
  <c r="T3" i="67"/>
  <c r="S3" i="67" l="1"/>
  <c r="A5" i="14" l="1"/>
  <c r="C30" i="67" a="1"/>
  <c r="C30" i="67" s="1"/>
  <c r="C33" i="67" a="1"/>
  <c r="C33" i="67" s="1"/>
  <c r="C25" i="67"/>
  <c r="B8" i="68"/>
  <c r="C41" i="67" l="1"/>
  <c r="C40" i="67"/>
  <c r="C39" i="67"/>
  <c r="C38" i="67"/>
  <c r="C37" i="67"/>
  <c r="C36" i="67"/>
  <c r="C35" i="67" a="1"/>
  <c r="C35" i="67" s="1"/>
  <c r="C34" i="67" a="1"/>
  <c r="C34" i="67" s="1"/>
  <c r="C32" i="67" a="1"/>
  <c r="C32" i="67" s="1"/>
  <c r="C31" i="67" a="1"/>
  <c r="C31" i="67" s="1"/>
  <c r="C29" i="67"/>
  <c r="C28" i="67"/>
  <c r="C27" i="67"/>
  <c r="C26" i="67"/>
  <c r="C24" i="67"/>
  <c r="O3" i="67" l="1"/>
  <c r="D18" i="67"/>
  <c r="D19" i="67"/>
  <c r="D17" i="67"/>
  <c r="D16" i="67"/>
  <c r="D15" i="67"/>
  <c r="B7" i="68"/>
  <c r="B6" i="68"/>
  <c r="R3" i="67" l="1"/>
  <c r="Q3" i="67"/>
  <c r="P3" i="67"/>
  <c r="D13" i="67"/>
  <c r="D12" i="67"/>
  <c r="B16" i="67"/>
  <c r="B15" i="67"/>
  <c r="B14" i="67"/>
  <c r="B13" i="67"/>
  <c r="B12" i="67"/>
  <c r="B12" i="68"/>
  <c r="B11" i="68"/>
  <c r="B10" i="68"/>
  <c r="B9" i="68"/>
  <c r="I124" i="68"/>
  <c r="J124" i="68"/>
  <c r="K124" i="68"/>
  <c r="I125" i="68"/>
  <c r="J125" i="68"/>
  <c r="K125" i="68"/>
  <c r="I126" i="68"/>
  <c r="J126" i="68"/>
  <c r="K126" i="68"/>
  <c r="K192" i="68"/>
  <c r="J192" i="68"/>
  <c r="I192" i="68"/>
  <c r="K191" i="68"/>
  <c r="J191" i="68"/>
  <c r="I191" i="68"/>
  <c r="K190" i="68"/>
  <c r="J190" i="68"/>
  <c r="I190" i="68"/>
  <c r="K189" i="68"/>
  <c r="J189" i="68"/>
  <c r="I189" i="68"/>
  <c r="K188" i="68"/>
  <c r="J188" i="68"/>
  <c r="I188" i="68"/>
  <c r="K187" i="68"/>
  <c r="J187" i="68"/>
  <c r="I187" i="68"/>
  <c r="K186" i="68"/>
  <c r="J186" i="68"/>
  <c r="I186" i="68"/>
  <c r="K185" i="68"/>
  <c r="J185" i="68"/>
  <c r="I185" i="68"/>
  <c r="K184" i="68"/>
  <c r="J184" i="68"/>
  <c r="I184" i="68"/>
  <c r="K183" i="68"/>
  <c r="J183" i="68"/>
  <c r="I183" i="68"/>
  <c r="K182" i="68"/>
  <c r="J182" i="68"/>
  <c r="I182" i="68"/>
  <c r="K181" i="68"/>
  <c r="J181" i="68"/>
  <c r="I181" i="68"/>
  <c r="K180" i="68"/>
  <c r="J180" i="68"/>
  <c r="I180" i="68"/>
  <c r="K179" i="68"/>
  <c r="J179" i="68"/>
  <c r="I179" i="68"/>
  <c r="K178" i="68"/>
  <c r="J178" i="68"/>
  <c r="I178" i="68"/>
  <c r="K177" i="68"/>
  <c r="J177" i="68"/>
  <c r="I177" i="68"/>
  <c r="K176" i="68"/>
  <c r="J176" i="68"/>
  <c r="I176" i="68"/>
  <c r="K175" i="68"/>
  <c r="J175" i="68"/>
  <c r="I175" i="68"/>
  <c r="K174" i="68"/>
  <c r="J174" i="68"/>
  <c r="I174" i="68"/>
  <c r="K173" i="68"/>
  <c r="J173" i="68"/>
  <c r="I173" i="68"/>
  <c r="K172" i="68"/>
  <c r="J172" i="68"/>
  <c r="I172" i="68"/>
  <c r="K171" i="68"/>
  <c r="J171" i="68"/>
  <c r="I171" i="68"/>
  <c r="K170" i="68"/>
  <c r="J170" i="68"/>
  <c r="I170" i="68"/>
  <c r="K169" i="68"/>
  <c r="J169" i="68"/>
  <c r="I169" i="68"/>
  <c r="K168" i="68"/>
  <c r="J168" i="68"/>
  <c r="I168" i="68"/>
  <c r="K167" i="68"/>
  <c r="J167" i="68"/>
  <c r="I167" i="68"/>
  <c r="K166" i="68"/>
  <c r="J166" i="68"/>
  <c r="I166" i="68"/>
  <c r="K165" i="68"/>
  <c r="J165" i="68"/>
  <c r="I165" i="68"/>
  <c r="K164" i="68"/>
  <c r="J164" i="68"/>
  <c r="I164" i="68"/>
  <c r="K163" i="68"/>
  <c r="J163" i="68"/>
  <c r="I163" i="68"/>
  <c r="K162" i="68"/>
  <c r="J162" i="68"/>
  <c r="I162" i="68"/>
  <c r="K161" i="68"/>
  <c r="J161" i="68"/>
  <c r="I161" i="68"/>
  <c r="K160" i="68"/>
  <c r="J160" i="68"/>
  <c r="I160" i="68"/>
  <c r="K156" i="68"/>
  <c r="J156" i="68"/>
  <c r="I156" i="68"/>
  <c r="K155" i="68"/>
  <c r="J155" i="68"/>
  <c r="I155" i="68"/>
  <c r="K154" i="68"/>
  <c r="J154" i="68"/>
  <c r="I154" i="68"/>
  <c r="K153" i="68"/>
  <c r="J153" i="68"/>
  <c r="I153" i="68"/>
  <c r="K152" i="68"/>
  <c r="J152" i="68"/>
  <c r="I152" i="68"/>
  <c r="K151" i="68"/>
  <c r="J151" i="68"/>
  <c r="I151" i="68"/>
  <c r="K150" i="68"/>
  <c r="J150" i="68"/>
  <c r="I150" i="68"/>
  <c r="K149" i="68"/>
  <c r="J149" i="68"/>
  <c r="I149" i="68"/>
  <c r="K148" i="68"/>
  <c r="J148" i="68"/>
  <c r="I148" i="68"/>
  <c r="K147" i="68"/>
  <c r="J147" i="68"/>
  <c r="I147" i="68"/>
  <c r="K146" i="68"/>
  <c r="J146" i="68"/>
  <c r="I146" i="68"/>
  <c r="K145" i="68"/>
  <c r="J145" i="68"/>
  <c r="I145" i="68"/>
  <c r="K144" i="68"/>
  <c r="J144" i="68"/>
  <c r="I144" i="68"/>
  <c r="K143" i="68"/>
  <c r="J143" i="68"/>
  <c r="I143" i="68"/>
  <c r="K142" i="68"/>
  <c r="J142" i="68"/>
  <c r="I142" i="68"/>
  <c r="K141" i="68"/>
  <c r="J141" i="68"/>
  <c r="I141" i="68"/>
  <c r="K140" i="68"/>
  <c r="J140" i="68"/>
  <c r="I140" i="68"/>
  <c r="K139" i="68"/>
  <c r="J139" i="68"/>
  <c r="I139" i="68"/>
  <c r="K138" i="68"/>
  <c r="J138" i="68"/>
  <c r="I138" i="68"/>
  <c r="K137" i="68"/>
  <c r="J137" i="68"/>
  <c r="I137" i="68"/>
  <c r="K136" i="68"/>
  <c r="J136" i="68"/>
  <c r="I136" i="68"/>
  <c r="K135" i="68"/>
  <c r="J135" i="68"/>
  <c r="I135" i="68"/>
  <c r="K134" i="68"/>
  <c r="J134" i="68"/>
  <c r="I134" i="68"/>
  <c r="K133" i="68"/>
  <c r="J133" i="68"/>
  <c r="I133" i="68"/>
  <c r="K132" i="68"/>
  <c r="J132" i="68"/>
  <c r="I132" i="68"/>
  <c r="K131" i="68"/>
  <c r="J131" i="68"/>
  <c r="I131" i="68"/>
  <c r="K130" i="68"/>
  <c r="J130" i="68"/>
  <c r="I130" i="68"/>
  <c r="K129" i="68"/>
  <c r="J129" i="68"/>
  <c r="I129" i="68"/>
  <c r="K128" i="68"/>
  <c r="J128" i="68"/>
  <c r="I128" i="68"/>
  <c r="K127" i="68"/>
  <c r="J127" i="68"/>
  <c r="I127" i="68"/>
  <c r="K120" i="68"/>
  <c r="J120" i="68"/>
  <c r="I120" i="68"/>
  <c r="K119" i="68"/>
  <c r="J119" i="68"/>
  <c r="I119" i="68"/>
  <c r="K118" i="68"/>
  <c r="J118" i="68"/>
  <c r="I118" i="68"/>
  <c r="K117" i="68"/>
  <c r="J117" i="68"/>
  <c r="I117" i="68"/>
  <c r="K116" i="68"/>
  <c r="J116" i="68"/>
  <c r="I116" i="68"/>
  <c r="K115" i="68"/>
  <c r="J115" i="68"/>
  <c r="I115" i="68"/>
  <c r="K114" i="68"/>
  <c r="J114" i="68"/>
  <c r="I114" i="68"/>
  <c r="K113" i="68"/>
  <c r="J113" i="68"/>
  <c r="I113" i="68"/>
  <c r="K112" i="68"/>
  <c r="J112" i="68"/>
  <c r="I112" i="68"/>
  <c r="K111" i="68"/>
  <c r="J111" i="68"/>
  <c r="I111" i="68"/>
  <c r="K110" i="68"/>
  <c r="J110" i="68"/>
  <c r="I110" i="68"/>
  <c r="K109" i="68"/>
  <c r="J109" i="68"/>
  <c r="I109" i="68"/>
  <c r="K108" i="68"/>
  <c r="J108" i="68"/>
  <c r="I108" i="68"/>
  <c r="K107" i="68"/>
  <c r="J107" i="68"/>
  <c r="I107" i="68"/>
  <c r="K106" i="68"/>
  <c r="J106" i="68"/>
  <c r="I106" i="68"/>
  <c r="K105" i="68"/>
  <c r="J105" i="68"/>
  <c r="I105" i="68"/>
  <c r="K104" i="68"/>
  <c r="J104" i="68"/>
  <c r="I104" i="68"/>
  <c r="K103" i="68"/>
  <c r="J103" i="68"/>
  <c r="I103" i="68"/>
  <c r="K102" i="68"/>
  <c r="J102" i="68"/>
  <c r="I102" i="68"/>
  <c r="K101" i="68"/>
  <c r="J101" i="68"/>
  <c r="I101" i="68"/>
  <c r="K100" i="68"/>
  <c r="J100" i="68"/>
  <c r="I100" i="68"/>
  <c r="K99" i="68"/>
  <c r="J99" i="68"/>
  <c r="I99" i="68"/>
  <c r="K98" i="68"/>
  <c r="J98" i="68"/>
  <c r="I98" i="68"/>
  <c r="K97" i="68"/>
  <c r="J97" i="68"/>
  <c r="I97" i="68"/>
  <c r="K96" i="68"/>
  <c r="J96" i="68"/>
  <c r="I96" i="68"/>
  <c r="K95" i="68"/>
  <c r="J95" i="68"/>
  <c r="I95" i="68"/>
  <c r="K94" i="68"/>
  <c r="J94" i="68"/>
  <c r="I94" i="68"/>
  <c r="K93" i="68"/>
  <c r="J93" i="68"/>
  <c r="I93" i="68"/>
  <c r="K92" i="68"/>
  <c r="J92" i="68"/>
  <c r="I92" i="68"/>
  <c r="K91" i="68"/>
  <c r="J91" i="68"/>
  <c r="I91" i="68"/>
  <c r="K90" i="68"/>
  <c r="J90" i="68"/>
  <c r="I90" i="68"/>
  <c r="K89" i="68"/>
  <c r="J89" i="68"/>
  <c r="I89" i="68"/>
  <c r="K88" i="68"/>
  <c r="J88" i="68"/>
  <c r="I88" i="68"/>
  <c r="K84" i="68"/>
  <c r="J84" i="68"/>
  <c r="I84" i="68"/>
  <c r="K83" i="68"/>
  <c r="J83" i="68"/>
  <c r="I83" i="68"/>
  <c r="K82" i="68"/>
  <c r="J82" i="68"/>
  <c r="I82" i="68"/>
  <c r="K81" i="68"/>
  <c r="J81" i="68"/>
  <c r="I81" i="68"/>
  <c r="K80" i="68"/>
  <c r="J80" i="68"/>
  <c r="I80" i="68"/>
  <c r="K79" i="68"/>
  <c r="J79" i="68"/>
  <c r="I79" i="68"/>
  <c r="K78" i="68"/>
  <c r="J78" i="68"/>
  <c r="I78" i="68"/>
  <c r="K77" i="68"/>
  <c r="J77" i="68"/>
  <c r="I77" i="68"/>
  <c r="K76" i="68"/>
  <c r="J76" i="68"/>
  <c r="I76" i="68"/>
  <c r="K75" i="68"/>
  <c r="J75" i="68"/>
  <c r="I75" i="68"/>
  <c r="K74" i="68"/>
  <c r="J74" i="68"/>
  <c r="I74" i="68"/>
  <c r="K73" i="68"/>
  <c r="J73" i="68"/>
  <c r="I73" i="68"/>
  <c r="K72" i="68"/>
  <c r="J72" i="68"/>
  <c r="I72" i="68"/>
  <c r="K71" i="68"/>
  <c r="J71" i="68"/>
  <c r="I71" i="68"/>
  <c r="K70" i="68"/>
  <c r="J70" i="68"/>
  <c r="I70" i="68"/>
  <c r="K69" i="68"/>
  <c r="J69" i="68"/>
  <c r="I69" i="68"/>
  <c r="K68" i="68"/>
  <c r="J68" i="68"/>
  <c r="I68" i="68"/>
  <c r="K67" i="68"/>
  <c r="J67" i="68"/>
  <c r="I67" i="68"/>
  <c r="K66" i="68"/>
  <c r="J66" i="68"/>
  <c r="I66" i="68"/>
  <c r="K65" i="68"/>
  <c r="J65" i="68"/>
  <c r="I65" i="68"/>
  <c r="K64" i="68"/>
  <c r="J64" i="68"/>
  <c r="I64" i="68"/>
  <c r="K63" i="68"/>
  <c r="J63" i="68"/>
  <c r="I63" i="68"/>
  <c r="K62" i="68"/>
  <c r="J62" i="68"/>
  <c r="I62" i="68"/>
  <c r="K61" i="68"/>
  <c r="J61" i="68"/>
  <c r="I61" i="68"/>
  <c r="K60" i="68"/>
  <c r="J60" i="68"/>
  <c r="I60" i="68"/>
  <c r="K59" i="68"/>
  <c r="J59" i="68"/>
  <c r="I59" i="68"/>
  <c r="K58" i="68"/>
  <c r="J58" i="68"/>
  <c r="I58" i="68"/>
  <c r="K57" i="68"/>
  <c r="J57" i="68"/>
  <c r="I57" i="68"/>
  <c r="K56" i="68"/>
  <c r="J56" i="68"/>
  <c r="I56" i="68"/>
  <c r="K55" i="68"/>
  <c r="J55" i="68"/>
  <c r="I55" i="68"/>
  <c r="K54" i="68"/>
  <c r="J54" i="68"/>
  <c r="I54" i="68"/>
  <c r="K53" i="68"/>
  <c r="J53" i="68"/>
  <c r="I53" i="68"/>
  <c r="K52" i="68"/>
  <c r="J52" i="68"/>
  <c r="I52" i="68"/>
  <c r="I23" i="68"/>
  <c r="J23" i="68"/>
  <c r="K23" i="68"/>
  <c r="I24" i="68"/>
  <c r="J24" i="68"/>
  <c r="K24" i="68"/>
  <c r="I25" i="68"/>
  <c r="J25" i="68"/>
  <c r="K25" i="68"/>
  <c r="I16" i="68"/>
  <c r="K48" i="68"/>
  <c r="J48" i="68"/>
  <c r="I48" i="68"/>
  <c r="K47" i="68"/>
  <c r="J47" i="68"/>
  <c r="I47" i="68"/>
  <c r="K46" i="68"/>
  <c r="J46" i="68"/>
  <c r="I46" i="68"/>
  <c r="K45" i="68"/>
  <c r="J45" i="68"/>
  <c r="I45" i="68"/>
  <c r="K44" i="68"/>
  <c r="J44" i="68"/>
  <c r="I44" i="68"/>
  <c r="K43" i="68"/>
  <c r="J43" i="68"/>
  <c r="I43" i="68"/>
  <c r="K42" i="68"/>
  <c r="J42" i="68"/>
  <c r="I42" i="68"/>
  <c r="K41" i="68"/>
  <c r="J41" i="68"/>
  <c r="I41" i="68"/>
  <c r="K40" i="68"/>
  <c r="J40" i="68"/>
  <c r="I40" i="68"/>
  <c r="K39" i="68"/>
  <c r="J39" i="68"/>
  <c r="I39" i="68"/>
  <c r="K38" i="68"/>
  <c r="J38" i="68"/>
  <c r="I38" i="68"/>
  <c r="K37" i="68"/>
  <c r="J37" i="68"/>
  <c r="I37" i="68"/>
  <c r="K36" i="68"/>
  <c r="J36" i="68"/>
  <c r="I36" i="68"/>
  <c r="K35" i="68"/>
  <c r="J35" i="68"/>
  <c r="I35" i="68"/>
  <c r="K34" i="68"/>
  <c r="J34" i="68"/>
  <c r="I34" i="68"/>
  <c r="K33" i="68"/>
  <c r="J33" i="68"/>
  <c r="I33" i="68"/>
  <c r="K32" i="68"/>
  <c r="J32" i="68"/>
  <c r="I32" i="68"/>
  <c r="K31" i="68"/>
  <c r="J31" i="68"/>
  <c r="I31" i="68"/>
  <c r="K30" i="68"/>
  <c r="J30" i="68"/>
  <c r="I30" i="68"/>
  <c r="K29" i="68"/>
  <c r="J29" i="68"/>
  <c r="I29" i="68"/>
  <c r="K28" i="68"/>
  <c r="J28" i="68"/>
  <c r="I28" i="68"/>
  <c r="K27" i="68"/>
  <c r="J27" i="68"/>
  <c r="I27" i="68"/>
  <c r="K26" i="68"/>
  <c r="J26" i="68"/>
  <c r="I26" i="68"/>
  <c r="K22" i="68"/>
  <c r="J22" i="68"/>
  <c r="I22" i="68"/>
  <c r="K21" i="68"/>
  <c r="J21" i="68"/>
  <c r="I21" i="68"/>
  <c r="K20" i="68"/>
  <c r="J20" i="68"/>
  <c r="I20" i="68"/>
  <c r="K19" i="68"/>
  <c r="J19" i="68"/>
  <c r="I19" i="68"/>
  <c r="K18" i="68"/>
  <c r="J18" i="68"/>
  <c r="I18" i="68"/>
  <c r="K17" i="68"/>
  <c r="J17" i="68"/>
  <c r="I17" i="68"/>
  <c r="K16" i="68"/>
  <c r="J16" i="68"/>
  <c r="B3" i="68" l="1"/>
  <c r="I3" i="67" l="1"/>
  <c r="L3" i="67"/>
  <c r="K3" i="67"/>
  <c r="H3" i="67"/>
  <c r="A54" i="14" l="1"/>
  <c r="A43" i="14"/>
  <c r="B30" i="14"/>
  <c r="B18" i="14"/>
  <c r="A4" i="14"/>
  <c r="M3" i="67" l="1"/>
  <c r="E3" i="67"/>
  <c r="J3" i="67" l="1"/>
  <c r="F3" i="67" l="1"/>
  <c r="G3" i="6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<sst xmlns="http://schemas.openxmlformats.org/spreadsheetml/2006/main" count="47537" uniqueCount="3726">
  <si>
    <t>Center for Health Information and Analysis</t>
  </si>
  <si>
    <t>Massachusetts Hospital Profiles</t>
  </si>
  <si>
    <t>TABLE OF CONTENTS</t>
  </si>
  <si>
    <t>Appendix A – Overview</t>
  </si>
  <si>
    <r>
      <t>-</t>
    </r>
    <r>
      <rPr>
        <sz val="11"/>
        <color indexed="8"/>
        <rFont val="Arial Narrow"/>
        <family val="2"/>
      </rPr>
      <t xml:space="preserve">          </t>
    </r>
  </si>
  <si>
    <t>Cohort/Hospital Type</t>
  </si>
  <si>
    <t>Hospital City Location</t>
  </si>
  <si>
    <t>Region</t>
  </si>
  <si>
    <t>Trauma Level Designation (Adult)</t>
  </si>
  <si>
    <t>Trauma Level Designation (Pediatric)</t>
  </si>
  <si>
    <t>Hospital System Affiliation</t>
  </si>
  <si>
    <t>Tax Status</t>
  </si>
  <si>
    <t>Fiscal Year End</t>
  </si>
  <si>
    <t>Relative Price</t>
  </si>
  <si>
    <t>Case Mix Index</t>
  </si>
  <si>
    <t>Appendix B – Beds, Employees, and Payer Mix</t>
  </si>
  <si>
    <t>Total Licensed Beds</t>
  </si>
  <si>
    <t xml:space="preserve"> </t>
  </si>
  <si>
    <t>Total Available Beds</t>
  </si>
  <si>
    <t>Total Staffed Beds</t>
  </si>
  <si>
    <t>Percent Occupancy</t>
  </si>
  <si>
    <t>FTEs</t>
  </si>
  <si>
    <t>Inpatient GPSR</t>
  </si>
  <si>
    <t>Outpatient GPSR</t>
  </si>
  <si>
    <t>Total GPSR</t>
  </si>
  <si>
    <t>Inpatient NPSR</t>
  </si>
  <si>
    <t>Outpatient NPSR</t>
  </si>
  <si>
    <t>CMADs</t>
  </si>
  <si>
    <t>Operating Revenue</t>
  </si>
  <si>
    <t>COVID Funding as Operating Revenue</t>
  </si>
  <si>
    <t>Non-Operating Revenue</t>
  </si>
  <si>
    <t>Total Revenue</t>
  </si>
  <si>
    <t>Total Expenses</t>
  </si>
  <si>
    <t>Total Surplus</t>
  </si>
  <si>
    <t>Operating Margin</t>
  </si>
  <si>
    <t>Non-Operating Margin</t>
  </si>
  <si>
    <t>Total Margin</t>
  </si>
  <si>
    <t>Net Assets/Equity</t>
  </si>
  <si>
    <t>Current Ratio</t>
  </si>
  <si>
    <t>Cash Flow to Total Debt</t>
  </si>
  <si>
    <t>Equity Financing</t>
  </si>
  <si>
    <t>Average Age of Plant</t>
  </si>
  <si>
    <t>Discharges</t>
  </si>
  <si>
    <t>Inpatient Days</t>
  </si>
  <si>
    <t>Average Length of Stay</t>
  </si>
  <si>
    <t>ED Visits</t>
  </si>
  <si>
    <t>Outpatient Visits</t>
  </si>
  <si>
    <r>
      <t>-</t>
    </r>
    <r>
      <rPr>
        <sz val="11"/>
        <color indexed="8"/>
        <rFont val="Arial Narrow"/>
        <family val="2"/>
      </rPr>
      <t>         </t>
    </r>
  </si>
  <si>
    <t>Top 15 DRGs by Hospital</t>
  </si>
  <si>
    <t>Top 10 communities</t>
  </si>
  <si>
    <t>Top 15 zip codes</t>
  </si>
  <si>
    <t>Appendix J – Region Zip Codes</t>
  </si>
  <si>
    <t>USPS Community Postal Codes for Massachusetts; Related HPC Region</t>
  </si>
  <si>
    <t>Cohort Assignment</t>
  </si>
  <si>
    <t>Health System Affiliation</t>
  </si>
  <si>
    <t>Tax status</t>
  </si>
  <si>
    <t>Hospital City/Town Location</t>
  </si>
  <si>
    <t>Hospital County Location</t>
  </si>
  <si>
    <t xml:space="preserve">Total Staffed Beds </t>
  </si>
  <si>
    <t xml:space="preserve">Total Percent Occupancy </t>
  </si>
  <si>
    <t xml:space="preserve">Inpatient GPSR </t>
  </si>
  <si>
    <t xml:space="preserve">Outpatient GPSR </t>
  </si>
  <si>
    <t>-</t>
  </si>
  <si>
    <t xml:space="preserve">Total GPSR </t>
  </si>
  <si>
    <t xml:space="preserve">GPSR by Payer </t>
  </si>
  <si>
    <t xml:space="preserve">Average Length of Stay </t>
  </si>
  <si>
    <t xml:space="preserve">Total Discharges  </t>
  </si>
  <si>
    <t xml:space="preserve">Total Inpatient Days </t>
  </si>
  <si>
    <t xml:space="preserve">Total Outpatient Visits </t>
  </si>
  <si>
    <t xml:space="preserve">Net Inpatient Revenue </t>
  </si>
  <si>
    <t xml:space="preserve">Net Outpatient Revenue </t>
  </si>
  <si>
    <t xml:space="preserve">Total Operating Revenue </t>
  </si>
  <si>
    <t xml:space="preserve">Total Costs </t>
  </si>
  <si>
    <t xml:space="preserve">Total Unrestricted Revenue, Gains And Other Support </t>
  </si>
  <si>
    <t xml:space="preserve">Excess Of Revenue, Gains And Other Support Over Expenses </t>
  </si>
  <si>
    <t xml:space="preserve">Total Margin </t>
  </si>
  <si>
    <t>Net Patient Service Revenue</t>
  </si>
  <si>
    <t>ACUTE HOSPITAL</t>
  </si>
  <si>
    <t>Overview</t>
  </si>
  <si>
    <t>Hospital Name</t>
  </si>
  <si>
    <t>ORGID</t>
  </si>
  <si>
    <t>City/Town</t>
  </si>
  <si>
    <t xml:space="preserve">Adult Trauma  </t>
  </si>
  <si>
    <t xml:space="preserve">Pedi Trauma </t>
  </si>
  <si>
    <t xml:space="preserve">Tax Status </t>
  </si>
  <si>
    <t>FYE</t>
  </si>
  <si>
    <t>Beds, Employees, and Payer Mix</t>
  </si>
  <si>
    <t>Licensed Beds</t>
  </si>
  <si>
    <t>Available Beds</t>
  </si>
  <si>
    <t>Staffed Beds</t>
  </si>
  <si>
    <t>Number of FTEs</t>
  </si>
  <si>
    <t>Medicare Managed GPSR</t>
  </si>
  <si>
    <t>Medicare Non-Managed GPSR</t>
  </si>
  <si>
    <t>Medicaid Managed GPSR</t>
  </si>
  <si>
    <t>Medicaid Non-Managed GPSR</t>
  </si>
  <si>
    <t>Workers Comp GPSR</t>
  </si>
  <si>
    <t>Self-pay GPSR</t>
  </si>
  <si>
    <t>Other Government GPSR</t>
  </si>
  <si>
    <t>Commercial Managed Care GPSR</t>
  </si>
  <si>
    <t>Commercial Non-Managed Care GPSR</t>
  </si>
  <si>
    <t>Other GPSR</t>
  </si>
  <si>
    <t>ConnectorCare GPSR</t>
  </si>
  <si>
    <t>HSN (Health Safety Net) GPSR</t>
  </si>
  <si>
    <t>Name</t>
  </si>
  <si>
    <t xml:space="preserve">ORGID </t>
  </si>
  <si>
    <t>GPSR and NPSR</t>
  </si>
  <si>
    <t>Financial Performance</t>
  </si>
  <si>
    <t>Solvency/Liquidity</t>
  </si>
  <si>
    <t>Total Net Assets/Equity</t>
  </si>
  <si>
    <t>Debt Service Coverage</t>
  </si>
  <si>
    <t>Utilization</t>
  </si>
  <si>
    <t>Emergency Department Visits</t>
  </si>
  <si>
    <t>Inpatient Communities - Top 10 Communities by Hospital</t>
  </si>
  <si>
    <t>Inpatient Communities - Top 15 Zip Codes by Hospital</t>
  </si>
  <si>
    <t>Region Zip Codes</t>
  </si>
  <si>
    <t xml:space="preserve">Zip Code </t>
  </si>
  <si>
    <t xml:space="preserve">Community </t>
  </si>
  <si>
    <t xml:space="preserve">State </t>
  </si>
  <si>
    <t>Region (HPC)</t>
  </si>
  <si>
    <t xml:space="preserve">NON-ACUTE Hospitals                         </t>
  </si>
  <si>
    <t>At a Glance</t>
  </si>
  <si>
    <t>Org ID</t>
  </si>
  <si>
    <t>Cohort</t>
  </si>
  <si>
    <t>Health System</t>
  </si>
  <si>
    <t>County</t>
  </si>
  <si>
    <t>Payer Mix and Utilization</t>
  </si>
  <si>
    <t>Workers Compensation GPSR</t>
  </si>
  <si>
    <t>Self-Pay GPSR</t>
  </si>
  <si>
    <t>Health Safety Net (HSN) GPSR</t>
  </si>
  <si>
    <t>Discharges  Total</t>
  </si>
  <si>
    <t>Average Length of Stay (ALOS)</t>
  </si>
  <si>
    <t>Inpatient Days Total</t>
  </si>
  <si>
    <t>Outpatient Visits Total</t>
  </si>
  <si>
    <t>Revenue</t>
  </si>
  <si>
    <t>Net Inpatient Service Revenue</t>
  </si>
  <si>
    <t>Net Outpatient Service Revenue</t>
  </si>
  <si>
    <t>Total Operating Revenue</t>
  </si>
  <si>
    <t>Total Costs</t>
  </si>
  <si>
    <t>Total Unrestricted Revenue, Gains And Other Support</t>
  </si>
  <si>
    <t>Excess Of Revenue, Gains And Other Support Over Expenses</t>
  </si>
  <si>
    <t>Region (CHIA)</t>
  </si>
  <si>
    <t>State Operated Facilities</t>
  </si>
  <si>
    <t>Abington</t>
  </si>
  <si>
    <t>MA</t>
  </si>
  <si>
    <t>Metro South</t>
  </si>
  <si>
    <t>Accord</t>
  </si>
  <si>
    <t>South Shore</t>
  </si>
  <si>
    <t>Acton</t>
  </si>
  <si>
    <t>West Merrimack / Middlesex</t>
  </si>
  <si>
    <t>Northeastern Massachusetts</t>
  </si>
  <si>
    <t>Acushnet</t>
  </si>
  <si>
    <t>New Bedford</t>
  </si>
  <si>
    <t>Southcoast</t>
  </si>
  <si>
    <t>Adams</t>
  </si>
  <si>
    <t>Berkshires</t>
  </si>
  <si>
    <t>Western Massachusetts</t>
  </si>
  <si>
    <t>Agawam</t>
  </si>
  <si>
    <t>Pioneer Valley / Franklin</t>
  </si>
  <si>
    <t>Allston</t>
  </si>
  <si>
    <t>Metro Boston</t>
  </si>
  <si>
    <t>Amesbury</t>
  </si>
  <si>
    <t>Upper North Shore</t>
  </si>
  <si>
    <t>Amherst</t>
  </si>
  <si>
    <t>Andover</t>
  </si>
  <si>
    <t>East Merrimack</t>
  </si>
  <si>
    <t>Arlington</t>
  </si>
  <si>
    <t>Arlington Heights</t>
  </si>
  <si>
    <t>Ashburnham</t>
  </si>
  <si>
    <t>Central Massachusetts</t>
  </si>
  <si>
    <t>Ashby</t>
  </si>
  <si>
    <t>Ashfield</t>
  </si>
  <si>
    <t>Ashland</t>
  </si>
  <si>
    <t>Metro West</t>
  </si>
  <si>
    <t>Ashley Falls</t>
  </si>
  <si>
    <t>Assonet</t>
  </si>
  <si>
    <t>Fall River</t>
  </si>
  <si>
    <t>Athol</t>
  </si>
  <si>
    <t>Attleboro</t>
  </si>
  <si>
    <t>Norwood / Attleboro</t>
  </si>
  <si>
    <t>Attleboro Falls</t>
  </si>
  <si>
    <t>Auburn</t>
  </si>
  <si>
    <t>Auburndale</t>
  </si>
  <si>
    <t>Avon</t>
  </si>
  <si>
    <t>Ayer</t>
  </si>
  <si>
    <t>Babson Park</t>
  </si>
  <si>
    <t>Baldwinville</t>
  </si>
  <si>
    <t>Barnstable</t>
  </si>
  <si>
    <t>Cape and Islands</t>
  </si>
  <si>
    <t>Barre</t>
  </si>
  <si>
    <t>Becket</t>
  </si>
  <si>
    <t>Bedford</t>
  </si>
  <si>
    <t>Belchertown</t>
  </si>
  <si>
    <t>Bellingham</t>
  </si>
  <si>
    <t>Belmont</t>
  </si>
  <si>
    <t>Berkley</t>
  </si>
  <si>
    <t>Berkshire</t>
  </si>
  <si>
    <t>Berlin</t>
  </si>
  <si>
    <t>Bernardston</t>
  </si>
  <si>
    <t>Beverly</t>
  </si>
  <si>
    <t>Lower North Shore</t>
  </si>
  <si>
    <t>Billerica</t>
  </si>
  <si>
    <t>Blackstone</t>
  </si>
  <si>
    <t>Blandford</t>
  </si>
  <si>
    <t>Bolton</t>
  </si>
  <si>
    <t>Bondsville</t>
  </si>
  <si>
    <t>Boston</t>
  </si>
  <si>
    <t>Boxborough</t>
  </si>
  <si>
    <t>Boxford</t>
  </si>
  <si>
    <t>Boylston</t>
  </si>
  <si>
    <t>Braintree</t>
  </si>
  <si>
    <t>Brant Rock</t>
  </si>
  <si>
    <t>Brewster</t>
  </si>
  <si>
    <t>Bridgewater</t>
  </si>
  <si>
    <t>Brighton</t>
  </si>
  <si>
    <t>Brimfield</t>
  </si>
  <si>
    <t>Brockton</t>
  </si>
  <si>
    <t>Brookfield</t>
  </si>
  <si>
    <t>Brookline</t>
  </si>
  <si>
    <t>Brookline Village</t>
  </si>
  <si>
    <t>Bryantville</t>
  </si>
  <si>
    <t>Buckland</t>
  </si>
  <si>
    <t>Burlington</t>
  </si>
  <si>
    <t>Buzzards Bay</t>
  </si>
  <si>
    <t>Byfield</t>
  </si>
  <si>
    <t>Cambridge</t>
  </si>
  <si>
    <t>Canton</t>
  </si>
  <si>
    <t>Carlisle</t>
  </si>
  <si>
    <t>Carver</t>
  </si>
  <si>
    <t>Cataumet</t>
  </si>
  <si>
    <t>Centerville</t>
  </si>
  <si>
    <t>Charlemont</t>
  </si>
  <si>
    <t>Charlestown</t>
  </si>
  <si>
    <t>Charlton</t>
  </si>
  <si>
    <t>Charlton City</t>
  </si>
  <si>
    <t>Charlton Depot</t>
  </si>
  <si>
    <t>Chartley</t>
  </si>
  <si>
    <t>Chatham</t>
  </si>
  <si>
    <t>Chelmsford</t>
  </si>
  <si>
    <t>Chelsea</t>
  </si>
  <si>
    <t>Cherry Valley</t>
  </si>
  <si>
    <t>Cheshire</t>
  </si>
  <si>
    <t>Chester</t>
  </si>
  <si>
    <t>Chesterfield</t>
  </si>
  <si>
    <t>Chestnut Hill</t>
  </si>
  <si>
    <t>Chicopee</t>
  </si>
  <si>
    <t>Chilmark</t>
  </si>
  <si>
    <t>Clinton</t>
  </si>
  <si>
    <t>Cohasset</t>
  </si>
  <si>
    <t>Colrain</t>
  </si>
  <si>
    <t>Concord</t>
  </si>
  <si>
    <t>Conway</t>
  </si>
  <si>
    <t>Cotuit</t>
  </si>
  <si>
    <t>Cummaquid</t>
  </si>
  <si>
    <t>Cummington</t>
  </si>
  <si>
    <t>Cuttyhunk</t>
  </si>
  <si>
    <t>Dalton</t>
  </si>
  <si>
    <t>Danvers</t>
  </si>
  <si>
    <t>Dartmouth</t>
  </si>
  <si>
    <t>Dedham</t>
  </si>
  <si>
    <t>Deerfield</t>
  </si>
  <si>
    <t>Dennis</t>
  </si>
  <si>
    <t>Dennis Port</t>
  </si>
  <si>
    <t>Devens</t>
  </si>
  <si>
    <t>Dighton</t>
  </si>
  <si>
    <t>Dorchester</t>
  </si>
  <si>
    <t>Dorchester Center</t>
  </si>
  <si>
    <t>Douglas</t>
  </si>
  <si>
    <t>Dover</t>
  </si>
  <si>
    <t>Dracut</t>
  </si>
  <si>
    <t>Drury</t>
  </si>
  <si>
    <t>Dudley</t>
  </si>
  <si>
    <t>Dunstable</t>
  </si>
  <si>
    <t>Duxbury</t>
  </si>
  <si>
    <t>East Boston</t>
  </si>
  <si>
    <t>East Bridgewater</t>
  </si>
  <si>
    <t>East Brookfield</t>
  </si>
  <si>
    <t>East Dennis</t>
  </si>
  <si>
    <t>East Falmouth</t>
  </si>
  <si>
    <t>East Freetown</t>
  </si>
  <si>
    <t>East Longmeadow</t>
  </si>
  <si>
    <t>East Mansfield</t>
  </si>
  <si>
    <t>East Orleans</t>
  </si>
  <si>
    <t>East Otis</t>
  </si>
  <si>
    <t>East Princeton</t>
  </si>
  <si>
    <t>East Sandwich</t>
  </si>
  <si>
    <t>East Taunton</t>
  </si>
  <si>
    <t>East Templeton</t>
  </si>
  <si>
    <t>East Walpole</t>
  </si>
  <si>
    <t>East Wareham</t>
  </si>
  <si>
    <t>East Weymouth</t>
  </si>
  <si>
    <t>Eastham</t>
  </si>
  <si>
    <t>Easthampton</t>
  </si>
  <si>
    <t>Easton</t>
  </si>
  <si>
    <t>Edgartown</t>
  </si>
  <si>
    <t>Elmwood</t>
  </si>
  <si>
    <t>Erving</t>
  </si>
  <si>
    <t>Essex</t>
  </si>
  <si>
    <t>Everett</t>
  </si>
  <si>
    <t>Fairhaven</t>
  </si>
  <si>
    <t>Falmouth</t>
  </si>
  <si>
    <t>Fayville</t>
  </si>
  <si>
    <t>Feeding Hills</t>
  </si>
  <si>
    <t>Fiskdale</t>
  </si>
  <si>
    <t>Fitchburg</t>
  </si>
  <si>
    <t>Florence</t>
  </si>
  <si>
    <t>Forestdale</t>
  </si>
  <si>
    <t>Foxboro</t>
  </si>
  <si>
    <t>Framingham</t>
  </si>
  <si>
    <t>Franklin</t>
  </si>
  <si>
    <t>Gardner</t>
  </si>
  <si>
    <t>Georgetown</t>
  </si>
  <si>
    <t>Gilbertville</t>
  </si>
  <si>
    <t>Gill</t>
  </si>
  <si>
    <t>Glendale</t>
  </si>
  <si>
    <t>Gloucester</t>
  </si>
  <si>
    <t>Goshen</t>
  </si>
  <si>
    <t>Grafton</t>
  </si>
  <si>
    <t>Granby</t>
  </si>
  <si>
    <t>Granville</t>
  </si>
  <si>
    <t>Great Barrington</t>
  </si>
  <si>
    <t>Green Harbor</t>
  </si>
  <si>
    <t>Greenbush</t>
  </si>
  <si>
    <t>Greenfield</t>
  </si>
  <si>
    <t>Groton</t>
  </si>
  <si>
    <t>Groveland</t>
  </si>
  <si>
    <t>Hadley</t>
  </si>
  <si>
    <t>Halifax</t>
  </si>
  <si>
    <t>Hamilton</t>
  </si>
  <si>
    <t>Hampden</t>
  </si>
  <si>
    <t>Hanover</t>
  </si>
  <si>
    <t>Hanscom Afb</t>
  </si>
  <si>
    <t>Hanson</t>
  </si>
  <si>
    <t>Hardwick</t>
  </si>
  <si>
    <t>Harvard</t>
  </si>
  <si>
    <t>Harwich</t>
  </si>
  <si>
    <t>Harwich Port</t>
  </si>
  <si>
    <t>Hatfield</t>
  </si>
  <si>
    <t>Hathorne</t>
  </si>
  <si>
    <t>Haverhill</t>
  </si>
  <si>
    <t>Haydenville</t>
  </si>
  <si>
    <t>Heath</t>
  </si>
  <si>
    <t>Hingham</t>
  </si>
  <si>
    <t>Hinsdale</t>
  </si>
  <si>
    <t>Holbrook</t>
  </si>
  <si>
    <t>Holden</t>
  </si>
  <si>
    <t>Holland</t>
  </si>
  <si>
    <t>Holliston</t>
  </si>
  <si>
    <t>Holyoke</t>
  </si>
  <si>
    <t>Hopedale</t>
  </si>
  <si>
    <t>Hopkinton</t>
  </si>
  <si>
    <t>Housatonic</t>
  </si>
  <si>
    <t>Hubbardston</t>
  </si>
  <si>
    <t>Hudson</t>
  </si>
  <si>
    <t>Hull</t>
  </si>
  <si>
    <t>Humarock</t>
  </si>
  <si>
    <t>Huntington</t>
  </si>
  <si>
    <t>Hyannis</t>
  </si>
  <si>
    <t>Hyannis Port</t>
  </si>
  <si>
    <t>Hyde Park</t>
  </si>
  <si>
    <t>Indian Orchard</t>
  </si>
  <si>
    <t>Ipswich</t>
  </si>
  <si>
    <t>Jamaica Plain</t>
  </si>
  <si>
    <t>Jefferson</t>
  </si>
  <si>
    <t>Kingston</t>
  </si>
  <si>
    <t>Lake Pleasant</t>
  </si>
  <si>
    <t>Lakeville</t>
  </si>
  <si>
    <t>Lancaster</t>
  </si>
  <si>
    <t>Lanesboro</t>
  </si>
  <si>
    <t>Lawrence</t>
  </si>
  <si>
    <t>Lee</t>
  </si>
  <si>
    <t>Leeds</t>
  </si>
  <si>
    <t>Leicester</t>
  </si>
  <si>
    <t>Lenox</t>
  </si>
  <si>
    <t>Lenox Dale</t>
  </si>
  <si>
    <t>Leominster</t>
  </si>
  <si>
    <t>Leverett</t>
  </si>
  <si>
    <t>Lexington</t>
  </si>
  <si>
    <t>Lincoln</t>
  </si>
  <si>
    <t>Linwood</t>
  </si>
  <si>
    <t>Littleton</t>
  </si>
  <si>
    <t>Longmeadow</t>
  </si>
  <si>
    <t>Lowell</t>
  </si>
  <si>
    <t>Ludlow</t>
  </si>
  <si>
    <t>Lunenburg</t>
  </si>
  <si>
    <t>Lynn</t>
  </si>
  <si>
    <t>Lynnfield</t>
  </si>
  <si>
    <t>Malden</t>
  </si>
  <si>
    <t>Manchaug</t>
  </si>
  <si>
    <t>Manchester</t>
  </si>
  <si>
    <t>Manomet</t>
  </si>
  <si>
    <t>Mansfield</t>
  </si>
  <si>
    <t>Marblehead</t>
  </si>
  <si>
    <t>Marion</t>
  </si>
  <si>
    <t>Marlborough</t>
  </si>
  <si>
    <t>Marshfield</t>
  </si>
  <si>
    <t>Marshfield Hills</t>
  </si>
  <si>
    <t>Marstons Mills</t>
  </si>
  <si>
    <t>Mashpee</t>
  </si>
  <si>
    <t>Mattapan</t>
  </si>
  <si>
    <t>Mattapoisett</t>
  </si>
  <si>
    <t>Maynard</t>
  </si>
  <si>
    <t>Medfield</t>
  </si>
  <si>
    <t>Medford</t>
  </si>
  <si>
    <t>Medway</t>
  </si>
  <si>
    <t>Melrose</t>
  </si>
  <si>
    <t>Mendon</t>
  </si>
  <si>
    <t>Menemsha</t>
  </si>
  <si>
    <t>Merrimac</t>
  </si>
  <si>
    <t>Methuen</t>
  </si>
  <si>
    <t>Middleboro</t>
  </si>
  <si>
    <t>Middlefield</t>
  </si>
  <si>
    <t>Middleton</t>
  </si>
  <si>
    <t>Milford</t>
  </si>
  <si>
    <t>Mill River</t>
  </si>
  <si>
    <t>Millbury</t>
  </si>
  <si>
    <t>Millers Falls</t>
  </si>
  <si>
    <t>Millis</t>
  </si>
  <si>
    <t>Millville</t>
  </si>
  <si>
    <t>Milton</t>
  </si>
  <si>
    <t>Milton Village</t>
  </si>
  <si>
    <t>Minot</t>
  </si>
  <si>
    <t>Monponsett</t>
  </si>
  <si>
    <t>Monroe Bridge</t>
  </si>
  <si>
    <t>Monson</t>
  </si>
  <si>
    <t>Montague</t>
  </si>
  <si>
    <t>Monterey</t>
  </si>
  <si>
    <t>Monument Beach</t>
  </si>
  <si>
    <t>Nahant</t>
  </si>
  <si>
    <t>Nantucket</t>
  </si>
  <si>
    <t>Natick</t>
  </si>
  <si>
    <t>Needham</t>
  </si>
  <si>
    <t>Needham Heights</t>
  </si>
  <si>
    <t>New Braintree</t>
  </si>
  <si>
    <t>New Salem</t>
  </si>
  <si>
    <t>New Town</t>
  </si>
  <si>
    <t>Newbury</t>
  </si>
  <si>
    <t>Newburyport</t>
  </si>
  <si>
    <t>Newton</t>
  </si>
  <si>
    <t>Newton Center</t>
  </si>
  <si>
    <t>Newton Highlands</t>
  </si>
  <si>
    <t>Newton Lower Falls</t>
  </si>
  <si>
    <t>Newton Upper Falls</t>
  </si>
  <si>
    <t>Newtonville</t>
  </si>
  <si>
    <t>Nonantum</t>
  </si>
  <si>
    <t>Norfolk</t>
  </si>
  <si>
    <t>North Adams</t>
  </si>
  <si>
    <t>North Amherst</t>
  </si>
  <si>
    <t>North Andover</t>
  </si>
  <si>
    <t>North Attleboro</t>
  </si>
  <si>
    <t>North Billerica</t>
  </si>
  <si>
    <t>North Brookfield</t>
  </si>
  <si>
    <t>North Carver</t>
  </si>
  <si>
    <t>North Chatham</t>
  </si>
  <si>
    <t>North Chelmsford</t>
  </si>
  <si>
    <t>North Dartmouth</t>
  </si>
  <si>
    <t>North Dighton</t>
  </si>
  <si>
    <t>North Eastham</t>
  </si>
  <si>
    <t>North Easton</t>
  </si>
  <si>
    <t>North Egremont</t>
  </si>
  <si>
    <t>North Falmouth</t>
  </si>
  <si>
    <t>North Grafton</t>
  </si>
  <si>
    <t>North Hatfield</t>
  </si>
  <si>
    <t>North Marshfield</t>
  </si>
  <si>
    <t>North Oxford</t>
  </si>
  <si>
    <t>North Pembroke</t>
  </si>
  <si>
    <t>North Reading</t>
  </si>
  <si>
    <t>North Scituate</t>
  </si>
  <si>
    <t>North Truro</t>
  </si>
  <si>
    <t>North Uxbridge</t>
  </si>
  <si>
    <t>North Waltham</t>
  </si>
  <si>
    <t>North Weymouth</t>
  </si>
  <si>
    <t>Northampton</t>
  </si>
  <si>
    <t>Northborough</t>
  </si>
  <si>
    <t>Northbridge</t>
  </si>
  <si>
    <t>Northfield</t>
  </si>
  <si>
    <t>Norton</t>
  </si>
  <si>
    <t>Norwell</t>
  </si>
  <si>
    <t>Norwood</t>
  </si>
  <si>
    <t>Nutting Lake</t>
  </si>
  <si>
    <t>Oak Bluffs</t>
  </si>
  <si>
    <t>Oakham</t>
  </si>
  <si>
    <t>Ocean Bluff</t>
  </si>
  <si>
    <t>Onset</t>
  </si>
  <si>
    <t>Orange</t>
  </si>
  <si>
    <t>Orleans</t>
  </si>
  <si>
    <t>Osterville</t>
  </si>
  <si>
    <t>Otis</t>
  </si>
  <si>
    <t>Oxford</t>
  </si>
  <si>
    <t>Palmer</t>
  </si>
  <si>
    <t>Paxton</t>
  </si>
  <si>
    <t>Peabody</t>
  </si>
  <si>
    <t>Pembroke</t>
  </si>
  <si>
    <t>Pepperell</t>
  </si>
  <si>
    <t>Petersham</t>
  </si>
  <si>
    <t>Pinehurst</t>
  </si>
  <si>
    <t>Pittsfield</t>
  </si>
  <si>
    <t>Plainfield</t>
  </si>
  <si>
    <t>Plainville</t>
  </si>
  <si>
    <t>Plymouth</t>
  </si>
  <si>
    <t>Plympton</t>
  </si>
  <si>
    <t>Pocasset</t>
  </si>
  <si>
    <t>Prides Crossing</t>
  </si>
  <si>
    <t>Princeton</t>
  </si>
  <si>
    <t>Provincetown</t>
  </si>
  <si>
    <t>Quincy</t>
  </si>
  <si>
    <t>Randolph</t>
  </si>
  <si>
    <t>Raynham</t>
  </si>
  <si>
    <t>Raynham Center</t>
  </si>
  <si>
    <t>Reading</t>
  </si>
  <si>
    <t>Readville</t>
  </si>
  <si>
    <t>Rehoboth</t>
  </si>
  <si>
    <t>Revere</t>
  </si>
  <si>
    <t>Richmond</t>
  </si>
  <si>
    <t>Rochdale</t>
  </si>
  <si>
    <t>Rochester</t>
  </si>
  <si>
    <t>Rockland</t>
  </si>
  <si>
    <t>Rockport</t>
  </si>
  <si>
    <t>Roslindale</t>
  </si>
  <si>
    <t>Rowe</t>
  </si>
  <si>
    <t>Rowley</t>
  </si>
  <si>
    <t>Roxbury</t>
  </si>
  <si>
    <t>Roxbury Crossing</t>
  </si>
  <si>
    <t>Royalston</t>
  </si>
  <si>
    <t>Russell</t>
  </si>
  <si>
    <t>Rutland</t>
  </si>
  <si>
    <t>Sagamore</t>
  </si>
  <si>
    <t>Sagamore Beach</t>
  </si>
  <si>
    <t>Salem</t>
  </si>
  <si>
    <t>Salisbury</t>
  </si>
  <si>
    <t>Sandisfield</t>
  </si>
  <si>
    <t>Sandwich</t>
  </si>
  <si>
    <t>Saugus</t>
  </si>
  <si>
    <t>Savoy</t>
  </si>
  <si>
    <t>Scituate</t>
  </si>
  <si>
    <t>Seekonk</t>
  </si>
  <si>
    <t>Sharon</t>
  </si>
  <si>
    <t>Sheffield</t>
  </si>
  <si>
    <t>Shelburne Falls</t>
  </si>
  <si>
    <t>Sheldonville</t>
  </si>
  <si>
    <t>Sherborn</t>
  </si>
  <si>
    <t>Shirley</t>
  </si>
  <si>
    <t>Shrewsbury</t>
  </si>
  <si>
    <t>Shutesbury</t>
  </si>
  <si>
    <t>Siasconset</t>
  </si>
  <si>
    <t>Silver Beach</t>
  </si>
  <si>
    <t>Somerset</t>
  </si>
  <si>
    <t>Somerville</t>
  </si>
  <si>
    <t>South Barre</t>
  </si>
  <si>
    <t>South Carver</t>
  </si>
  <si>
    <t>South Chatham</t>
  </si>
  <si>
    <t>South Dartmouth</t>
  </si>
  <si>
    <t>South Deerfield</t>
  </si>
  <si>
    <t>South Dennis</t>
  </si>
  <si>
    <t>South Easton</t>
  </si>
  <si>
    <t>South Egremont</t>
  </si>
  <si>
    <t>South Grafton</t>
  </si>
  <si>
    <t>South Hadley</t>
  </si>
  <si>
    <t>South Hamilton</t>
  </si>
  <si>
    <t>South Harwich</t>
  </si>
  <si>
    <t>South Lancaster</t>
  </si>
  <si>
    <t>South Lee</t>
  </si>
  <si>
    <t>South Orleans</t>
  </si>
  <si>
    <t>South Walpole</t>
  </si>
  <si>
    <t>South Wellfleet</t>
  </si>
  <si>
    <t>South Weymouth</t>
  </si>
  <si>
    <t>South Yarmouth</t>
  </si>
  <si>
    <t>Southampton</t>
  </si>
  <si>
    <t>Southborough</t>
  </si>
  <si>
    <t>Southbridge</t>
  </si>
  <si>
    <t>Southfield</t>
  </si>
  <si>
    <t>Southwick</t>
  </si>
  <si>
    <t>Spencer</t>
  </si>
  <si>
    <t>Springfield</t>
  </si>
  <si>
    <t>Sterling</t>
  </si>
  <si>
    <t>Still River</t>
  </si>
  <si>
    <t>Stockbridge</t>
  </si>
  <si>
    <t>Stoneham</t>
  </si>
  <si>
    <t>Stoughton</t>
  </si>
  <si>
    <t>Stow</t>
  </si>
  <si>
    <t>Sturbridge</t>
  </si>
  <si>
    <t>Sudbury</t>
  </si>
  <si>
    <t>Sunderland</t>
  </si>
  <si>
    <t>Sutton</t>
  </si>
  <si>
    <t>Swampscott</t>
  </si>
  <si>
    <t>Swansea</t>
  </si>
  <si>
    <t>Taunton</t>
  </si>
  <si>
    <t>Templeton</t>
  </si>
  <si>
    <t>Tewksbury</t>
  </si>
  <si>
    <t>Thorndike</t>
  </si>
  <si>
    <t>Three Rivers</t>
  </si>
  <si>
    <t>Topsfield</t>
  </si>
  <si>
    <t>Townsend</t>
  </si>
  <si>
    <t>Truro</t>
  </si>
  <si>
    <t>Turners Falls</t>
  </si>
  <si>
    <t>Tyngsboro</t>
  </si>
  <si>
    <t>Tyringham</t>
  </si>
  <si>
    <t>Upton</t>
  </si>
  <si>
    <t>Uxbridge</t>
  </si>
  <si>
    <t>Village Of Nagog Woods</t>
  </si>
  <si>
    <t>Vineyard Haven</t>
  </si>
  <si>
    <t>Waban</t>
  </si>
  <si>
    <t>Wakefield</t>
  </si>
  <si>
    <t>Wales</t>
  </si>
  <si>
    <t>Walpole</t>
  </si>
  <si>
    <t>Waltham</t>
  </si>
  <si>
    <t>Ware</t>
  </si>
  <si>
    <t>Wareham</t>
  </si>
  <si>
    <t>Warren</t>
  </si>
  <si>
    <t>Warwick</t>
  </si>
  <si>
    <t>Watertown</t>
  </si>
  <si>
    <t>Waverley</t>
  </si>
  <si>
    <t>Wayland</t>
  </si>
  <si>
    <t>Webster</t>
  </si>
  <si>
    <t>Wellesley</t>
  </si>
  <si>
    <t>Wellesley Hills</t>
  </si>
  <si>
    <t>Wellfleet</t>
  </si>
  <si>
    <t>Wendell</t>
  </si>
  <si>
    <t>Wendell Depot</t>
  </si>
  <si>
    <t>Wenham</t>
  </si>
  <si>
    <t>West Barnstable</t>
  </si>
  <si>
    <t>West Boxford</t>
  </si>
  <si>
    <t>West Boylston</t>
  </si>
  <si>
    <t>West Bridgewater</t>
  </si>
  <si>
    <t>West Brookfield</t>
  </si>
  <si>
    <t>West Chatham</t>
  </si>
  <si>
    <t>West Chesterfield</t>
  </si>
  <si>
    <t>West Chop</t>
  </si>
  <si>
    <t>West Dennis</t>
  </si>
  <si>
    <t>West Falmouth</t>
  </si>
  <si>
    <t>West Groton</t>
  </si>
  <si>
    <t>West Harwich</t>
  </si>
  <si>
    <t>West Hatfield</t>
  </si>
  <si>
    <t>West Hyannisport</t>
  </si>
  <si>
    <t>West Medford</t>
  </si>
  <si>
    <t>West Millbury</t>
  </si>
  <si>
    <t>West Newbury</t>
  </si>
  <si>
    <t>West Newton</t>
  </si>
  <si>
    <t>West Roxbury</t>
  </si>
  <si>
    <t>West Springfield</t>
  </si>
  <si>
    <t>West Stockbridge</t>
  </si>
  <si>
    <t>West Tisbury</t>
  </si>
  <si>
    <t>West Townsend</t>
  </si>
  <si>
    <t>West Wareham</t>
  </si>
  <si>
    <t>West Warren</t>
  </si>
  <si>
    <t>West Yarmouth</t>
  </si>
  <si>
    <t>Westborough</t>
  </si>
  <si>
    <t>Westfield</t>
  </si>
  <si>
    <t>Westford</t>
  </si>
  <si>
    <t>Westminster</t>
  </si>
  <si>
    <t>Weston</t>
  </si>
  <si>
    <t>Westport</t>
  </si>
  <si>
    <t>Westport Point</t>
  </si>
  <si>
    <t>Westwood</t>
  </si>
  <si>
    <t>Weymouth</t>
  </si>
  <si>
    <t>Whately</t>
  </si>
  <si>
    <t>Wheelwright</t>
  </si>
  <si>
    <t>White Horse Beach</t>
  </si>
  <si>
    <t>Whitinsville</t>
  </si>
  <si>
    <t>Whitman</t>
  </si>
  <si>
    <t>Wilbraham</t>
  </si>
  <si>
    <t>Williamsburg</t>
  </si>
  <si>
    <t>Williamstown</t>
  </si>
  <si>
    <t>Wilmington</t>
  </si>
  <si>
    <t>Winchendon</t>
  </si>
  <si>
    <t>Winchendon Springs</t>
  </si>
  <si>
    <t>Winchester</t>
  </si>
  <si>
    <t>Windsor</t>
  </si>
  <si>
    <t>Winthrop</t>
  </si>
  <si>
    <t>Woburn</t>
  </si>
  <si>
    <t>Woods Hole</t>
  </si>
  <si>
    <t>Woodville</t>
  </si>
  <si>
    <t>Worcester</t>
  </si>
  <si>
    <t>Woronoco</t>
  </si>
  <si>
    <t>Worthington</t>
  </si>
  <si>
    <t>Wrentham</t>
  </si>
  <si>
    <t>Yarmouth Port</t>
  </si>
  <si>
    <t/>
  </si>
  <si>
    <t>Tab 3: Statistics</t>
  </si>
  <si>
    <t>Tab 4: Supplemental</t>
  </si>
  <si>
    <t>Tab 5: Stat and Revenue by Payer</t>
  </si>
  <si>
    <t>Row 500.00: Total (Line 1-19, Column 1-5)</t>
  </si>
  <si>
    <t>Row 500.00: TOTAL (Lines 1 to 13)</t>
  </si>
  <si>
    <t>Row 302.00: Inpatient and Outpatient GPSR  (lines 206 and 207)</t>
  </si>
  <si>
    <t>Column 1.00: Weighted Average Licensed Beds</t>
  </si>
  <si>
    <t>Column 2.00: Weighted Average Available Beds</t>
  </si>
  <si>
    <t>Column 3.00: Weighted Average Staffed Beds</t>
  </si>
  <si>
    <t xml:space="preserve">Column 6.00: Percentage Occupancy </t>
  </si>
  <si>
    <t>Column 1.00: Number of FTEs</t>
  </si>
  <si>
    <t xml:space="preserve">Column 1.00: Total Column 2 to 13 (excluding Column 14) </t>
  </si>
  <si>
    <t>Column 2.00: Medicare Managed</t>
  </si>
  <si>
    <t>Column 3.00: Medicare Non-Managed</t>
  </si>
  <si>
    <t>Column 4.00: Medicaid Managed (MCO)</t>
  </si>
  <si>
    <t>Column 5.00: Medicaid Non-Managed (MMIS/FFS)</t>
  </si>
  <si>
    <t>Column 6.00: Workers Comp</t>
  </si>
  <si>
    <t>Column 7.00: Self-pay</t>
  </si>
  <si>
    <t>Column 8.00: Other Government</t>
  </si>
  <si>
    <t>Column 9.00: Commercial Managed Care</t>
  </si>
  <si>
    <t>Column 10.00: Commercial Non-Managed Care</t>
  </si>
  <si>
    <t>Column 11.00: Other</t>
  </si>
  <si>
    <t>Column 12.00: ConnectorCare</t>
  </si>
  <si>
    <t>Column 13.00: HSN                (Health Safety Net)</t>
  </si>
  <si>
    <t>Anna Jaques Hospital</t>
  </si>
  <si>
    <t>Athol Memorial Hospital</t>
  </si>
  <si>
    <t>Baystate Franklin Medical Center</t>
  </si>
  <si>
    <t>Baystate Medical Center</t>
  </si>
  <si>
    <t>Baystate Noble Hospital</t>
  </si>
  <si>
    <t>Baystate Wing Hospital</t>
  </si>
  <si>
    <t>Berkshire Medical Center</t>
  </si>
  <si>
    <t>Beth Israel Deaconess Hospital - Milton</t>
  </si>
  <si>
    <t>Beth Israel Deaconess Hospital - Needham</t>
  </si>
  <si>
    <t>Beth Israel Deaconess Hospital - Plymouth</t>
  </si>
  <si>
    <t>Beth Israel Deaconess Medical Center</t>
  </si>
  <si>
    <t>Boston Children's Hospital</t>
  </si>
  <si>
    <t>Boston Medical Center</t>
  </si>
  <si>
    <t>Brigham and Women's Faulkner Hospital</t>
  </si>
  <si>
    <t>Brigham and Women's Hospital</t>
  </si>
  <si>
    <t>Cambridge Health Alliance</t>
  </si>
  <si>
    <t>Cape Cod Hospital</t>
  </si>
  <si>
    <t>Cooley Dckinson Hospital</t>
  </si>
  <si>
    <t>Dana-Farber Cancer Institute</t>
  </si>
  <si>
    <t>Emerson Hospital</t>
  </si>
  <si>
    <t>Fairview Hospital</t>
  </si>
  <si>
    <t>Falmouth Hospital</t>
  </si>
  <si>
    <t>Harrington Memorial Hospital</t>
  </si>
  <si>
    <t>HealthAlliance Clinton</t>
  </si>
  <si>
    <t>Heywood Hospital</t>
  </si>
  <si>
    <t>Holyoke Medical Center</t>
  </si>
  <si>
    <t>Lahey Hospital and Medical Center</t>
  </si>
  <si>
    <t>Lawrence General Hospital</t>
  </si>
  <si>
    <t>Lowell General Hospital</t>
  </si>
  <si>
    <t>Marlborough Hospital</t>
  </si>
  <si>
    <t>Martha's Vineyard Hospital</t>
  </si>
  <si>
    <t>Massachusetts Eye and Ear Infirmary</t>
  </si>
  <si>
    <t>Massachusetts General Hospital</t>
  </si>
  <si>
    <t>Melrose Wakefield Hospital</t>
  </si>
  <si>
    <t>Mercy Medical Center</t>
  </si>
  <si>
    <t>MetroWest Medical Center</t>
  </si>
  <si>
    <t>Milford Regional Medical Center</t>
  </si>
  <si>
    <t>Morton Hospital - A Steward Family Hospital Inc.</t>
  </si>
  <si>
    <t>Mount Auburn Hospital</t>
  </si>
  <si>
    <t>Nantucket Cottage Hospital</t>
  </si>
  <si>
    <t>Nashoba Valley Medical Center - A Steward Family Hospital Inc.</t>
  </si>
  <si>
    <t>New England Baptist Hospital</t>
  </si>
  <si>
    <t>Newton-Wellesley Hospital</t>
  </si>
  <si>
    <t>North Shore Medical Center</t>
  </si>
  <si>
    <t>Northeast Hospital</t>
  </si>
  <si>
    <t>Saint Vincent Hospital</t>
  </si>
  <si>
    <t>Shriners Hospitals for Children Boston</t>
  </si>
  <si>
    <t>Shriners Hospitals for Children Springfield</t>
  </si>
  <si>
    <t>Signature Healthcare Brockton Hospital</t>
  </si>
  <si>
    <t>South Shore Hospital</t>
  </si>
  <si>
    <t>Southcoast Hospitals Group</t>
  </si>
  <si>
    <t>Steward Carney Hospital Inc.</t>
  </si>
  <si>
    <t>Steward Good Samaritan Medical Center</t>
  </si>
  <si>
    <t>Steward Holy Family Hospital Inc.</t>
  </si>
  <si>
    <t>Steward Norwood Hospital Inc.</t>
  </si>
  <si>
    <t>Steward Saint Anne's Hospital Inc.</t>
  </si>
  <si>
    <t>Steward St.Elizabeth's Medical Center</t>
  </si>
  <si>
    <t>Sturdy Memorial Hospital</t>
  </si>
  <si>
    <t>Tufts Medical Center</t>
  </si>
  <si>
    <t>UMass Memorial Medical Center</t>
  </si>
  <si>
    <t>Lahey Health - Winchester Hospital</t>
  </si>
  <si>
    <t>Organization Name</t>
  </si>
  <si>
    <t>Organization Type</t>
  </si>
  <si>
    <t>HHS Org ID</t>
  </si>
  <si>
    <t>Submission Period Year</t>
  </si>
  <si>
    <r>
      <rPr>
        <b/>
        <sz val="8"/>
        <color rgb="FF000000"/>
        <rFont val="Segoe UI"/>
        <family val="2"/>
      </rPr>
      <t xml:space="preserve">Year Ending 
</t>
    </r>
    <r>
      <rPr>
        <b/>
        <sz val="8"/>
        <color rgb="FF000000"/>
        <rFont val="Segoe UI"/>
        <family val="2"/>
      </rPr>
      <t>Date</t>
    </r>
  </si>
  <si>
    <t>Org Quarter</t>
  </si>
  <si>
    <t>Number Of Months</t>
  </si>
  <si>
    <t>Quarter Range</t>
  </si>
  <si>
    <t>Cash and Cash Equivalents</t>
  </si>
  <si>
    <t>Short Term Investments</t>
  </si>
  <si>
    <t>Current Assets Whose Use is Limited</t>
  </si>
  <si>
    <t>Net Patient Accounts Receivable</t>
  </si>
  <si>
    <t>Receivables Due From Affiliates</t>
  </si>
  <si>
    <t>Third Party Settlements</t>
  </si>
  <si>
    <t>Other Current Assets</t>
  </si>
  <si>
    <t>Total Current Assets</t>
  </si>
  <si>
    <t>Non Current Assets Whose Use is Limited</t>
  </si>
  <si>
    <t>Contribution Receivables</t>
  </si>
  <si>
    <t>Interest in Net Assets</t>
  </si>
  <si>
    <t>Investment in Affiliates</t>
  </si>
  <si>
    <t>Gross Property Plant and Equipment</t>
  </si>
  <si>
    <t>Less Accumulated Depreciation</t>
  </si>
  <si>
    <t>Net Property Plant and Equipment</t>
  </si>
  <si>
    <t>Other Non Current Assets</t>
  </si>
  <si>
    <t>Total Non Current Assets</t>
  </si>
  <si>
    <t>Total Assets</t>
  </si>
  <si>
    <t>Current Long Term Debt</t>
  </si>
  <si>
    <t>Estimated Third Party Settlements</t>
  </si>
  <si>
    <t>Current Liabilities Due to Affiliates</t>
  </si>
  <si>
    <t>Other Current Liabilities</t>
  </si>
  <si>
    <t>Total Current Liabilities</t>
  </si>
  <si>
    <t>Long Term Debt Net of Current Portion</t>
  </si>
  <si>
    <t>Non Current Liabilities Due to Affiliates</t>
  </si>
  <si>
    <t>Other Non Current Liabilities</t>
  </si>
  <si>
    <t>Total Non Current Liabilities</t>
  </si>
  <si>
    <t>Total Liabilities</t>
  </si>
  <si>
    <t>Net Unrestricted Assets</t>
  </si>
  <si>
    <t>Net Temporarily Restricted Assets</t>
  </si>
  <si>
    <t>Net Permanently Restricted Assets</t>
  </si>
  <si>
    <t>Total Net Assets or Equity</t>
  </si>
  <si>
    <t>Total Liabilities And Net Assets or Equity</t>
  </si>
  <si>
    <t>Alternative Payment Methods</t>
  </si>
  <si>
    <t>Other Operating Revenue</t>
  </si>
  <si>
    <t xml:space="preserve">  Other Operating Revenue: Federal COVID-19 Relief Funds</t>
  </si>
  <si>
    <t xml:space="preserve">     Other Operating Revenue: State &amp; Other COVID-19 Relief Funds</t>
  </si>
  <si>
    <t>Net Assets Released From Restrictions Used for Operations</t>
  </si>
  <si>
    <t>Investment Income</t>
  </si>
  <si>
    <t>Net Contribution Revenue</t>
  </si>
  <si>
    <t>Unrealized Gains/Losses</t>
  </si>
  <si>
    <t>Non Operating Gains Losses</t>
  </si>
  <si>
    <t>Other Non-Operating Revenue</t>
  </si>
  <si>
    <t>Total Non Operating Revenue</t>
  </si>
  <si>
    <t>Total Unrestricted Revenue Gains and Other Support</t>
  </si>
  <si>
    <t>Salary and Benefit Expense</t>
  </si>
  <si>
    <t>Outside Medical and Pharmacy Services</t>
  </si>
  <si>
    <t>Depreciation and Amortization Expense</t>
  </si>
  <si>
    <t>Interest Expense</t>
  </si>
  <si>
    <t>Health Safety Net Assessment</t>
  </si>
  <si>
    <t>Other Operating Expenses</t>
  </si>
  <si>
    <t>Net Nonrecurring Gains and Losses</t>
  </si>
  <si>
    <t>Total Expenses Including Nonrecurring Gains Losses</t>
  </si>
  <si>
    <t>Total Excess of Revenue Gains and Other Support Over Expenses</t>
  </si>
  <si>
    <t>Transfers from to Parent and Affiliates</t>
  </si>
  <si>
    <t>Other Changes in Unrestricted Net Assets</t>
  </si>
  <si>
    <t>Sub Total Increase / Decrease in Unrestricted Net Assets</t>
  </si>
  <si>
    <t>Changes in Unrestricted Assets Related to Pension Activities</t>
  </si>
  <si>
    <t>Changes in Accounting Principles</t>
  </si>
  <si>
    <t>Total Increase or Decrease in Unrestricted Net Assets</t>
  </si>
  <si>
    <t xml:space="preserve">FINANCIAL METRICS (With COVID-19 Relief Funds)
Operating Margin </t>
  </si>
  <si>
    <r>
      <rPr>
        <b/>
        <sz val="8"/>
        <color rgb="FF000000"/>
        <rFont val="Segoe UI"/>
        <family val="2"/>
      </rPr>
      <t xml:space="preserve">FINANCIAL METRICS (With COVID-19 Relief Funds) 
</t>
    </r>
    <r>
      <rPr>
        <b/>
        <sz val="8"/>
        <color rgb="FF000000"/>
        <rFont val="Segoe UI"/>
        <family val="2"/>
      </rPr>
      <t xml:space="preserve">Non Operating Margin </t>
    </r>
  </si>
  <si>
    <t xml:space="preserve"> FINANCIAL METRICS (With COVID-19 Relief Funds)
Total Margin</t>
  </si>
  <si>
    <t xml:space="preserve"> FINANCIAL METRICS (With COVID-19 Relief Funds)
Current Ratio</t>
  </si>
  <si>
    <t xml:space="preserve"> FINANCIAL METRICS (With COVID-19 Relief Funds)
Days in Accounts Receivable</t>
  </si>
  <si>
    <t xml:space="preserve"> FINANCIAL METRICS (With COVID-19 Relief Funds)
Average Payment Period</t>
  </si>
  <si>
    <t xml:space="preserve"> FINANCIAL METRICS (With COVID-19 Relief Funds)
Debt Service Coverage Ratio</t>
  </si>
  <si>
    <t xml:space="preserve"> FINANCIAL METRICS (With COVID-19 Relief Funds)
Cash Flow to Total Debt</t>
  </si>
  <si>
    <t xml:space="preserve"> FINANCIAL METRICS (With COVID-19 Relief Funds)
Equity Financing Ratio </t>
  </si>
  <si>
    <t xml:space="preserve"> FINANCIAL METRICS (With COVID-19 Relief Funds)
Average Age of Plant</t>
  </si>
  <si>
    <r>
      <rPr>
        <b/>
        <sz val="8"/>
        <color rgb="FF000000"/>
        <rFont val="Segoe UI"/>
        <family val="2"/>
      </rPr>
      <t xml:space="preserve">FINANCIAL METRICS (With COVID-19 Relief Funds) 
</t>
    </r>
    <r>
      <rPr>
        <b/>
        <sz val="8"/>
        <color rgb="FF000000"/>
        <rFont val="Segoe UI"/>
        <family val="2"/>
      </rPr>
      <t>Days Cash on Hand</t>
    </r>
  </si>
  <si>
    <r>
      <rPr>
        <b/>
        <sz val="8"/>
        <color rgb="FF000000"/>
        <rFont val="Segoe UI"/>
        <family val="2"/>
      </rPr>
      <t xml:space="preserve">FINANCIAL METRICS (With COVID-19 Relief Funds)
</t>
    </r>
    <r>
      <rPr>
        <b/>
        <sz val="8"/>
        <color rgb="FF000000"/>
        <rFont val="Segoe UI"/>
        <family val="2"/>
      </rPr>
      <t>Long Term Debt to Total Capitalization</t>
    </r>
  </si>
  <si>
    <t xml:space="preserve"> FINANCIAL METRICS (Without COVID-19 Relief Funds) Total Excess of Revenue, Gains and Other Support Over Expenses (Without COVID-19 Relief Funds)</t>
  </si>
  <si>
    <t xml:space="preserve"> FINANCIAL METRICS (Without COVID-19 Relief Funds) Operating Margin (Without COVID-19 Relief Funds)</t>
  </si>
  <si>
    <t xml:space="preserve"> FINANCIAL METRICS (Without COVID-19 Relief Funds) Non-Operating Margin (Without COVID-19 Relief Funds)</t>
  </si>
  <si>
    <t xml:space="preserve"> FINANCIAL METRICS (Without COVID-19 Relief Funds) Total Margin (Without COVID-19 Relief Funds)</t>
  </si>
  <si>
    <t>Steward Carney Hospital</t>
  </si>
  <si>
    <t>AcuteHospital</t>
  </si>
  <si>
    <t>Dec 31</t>
  </si>
  <si>
    <t>Steward Holy Family Hospital</t>
  </si>
  <si>
    <t>Steward Norwood Hospital</t>
  </si>
  <si>
    <t>Steward Saint Anne's Hospital</t>
  </si>
  <si>
    <t>Steward St. Elizabeth's Medical Center</t>
  </si>
  <si>
    <t>Nashoba Valley Medical Center</t>
  </si>
  <si>
    <t>Morton Hospital</t>
  </si>
  <si>
    <t>Sep 30</t>
  </si>
  <si>
    <t>Cooley Dickinson Hospital</t>
  </si>
  <si>
    <t>HealthAlliance-Clinton Hospital</t>
  </si>
  <si>
    <t>Melrose-Wakefield Healthcare</t>
  </si>
  <si>
    <t>Jun 30</t>
  </si>
  <si>
    <t>Lahey Hospital &amp; Medical Center</t>
  </si>
  <si>
    <t>Winchester Hospital</t>
  </si>
  <si>
    <t>Hospital</t>
  </si>
  <si>
    <t>Large_Region</t>
  </si>
  <si>
    <t>drg_rank</t>
  </si>
  <si>
    <t>DRG_Abbrv_Name</t>
  </si>
  <si>
    <t>Neonate birthwt &gt;2499g, normal newborn or neonate w other problem</t>
  </si>
  <si>
    <t>Septicemia &amp; disseminated infections</t>
  </si>
  <si>
    <t>Vaginal delivery</t>
  </si>
  <si>
    <t>Bipolar disorders</t>
  </si>
  <si>
    <t>Major depressive disorders &amp; other/unspecified psychoses</t>
  </si>
  <si>
    <t>Cesarean delivery</t>
  </si>
  <si>
    <t>Major respiratory infections &amp; inflammations</t>
  </si>
  <si>
    <t>Heart failure</t>
  </si>
  <si>
    <t>Depression except major depressive disorder</t>
  </si>
  <si>
    <t>Knee joint replacement</t>
  </si>
  <si>
    <t>Chronic obstructive pulmonary disease</t>
  </si>
  <si>
    <t>Cardiac arrhythmia &amp; conduction disorders</t>
  </si>
  <si>
    <t>Hip joint replacement</t>
  </si>
  <si>
    <t>Other pneumonia</t>
  </si>
  <si>
    <t>Kidney &amp; urinary tract infections</t>
  </si>
  <si>
    <t>Alcohol abuse &amp; dependence</t>
  </si>
  <si>
    <t>Cellulitis &amp; other bacterial skin infections</t>
  </si>
  <si>
    <t>CVA &amp; precerebral occlusion w infarct</t>
  </si>
  <si>
    <t>Schizophrenia</t>
  </si>
  <si>
    <t>Other &amp; unspecified gastrointestinal hemorrhage</t>
  </si>
  <si>
    <t>Other back &amp; neck disorders, fractures &amp; injuries</t>
  </si>
  <si>
    <t>Diverticulitis &amp; diverticulosis</t>
  </si>
  <si>
    <t>Renal failure</t>
  </si>
  <si>
    <t>Other digestive system diagnoses</t>
  </si>
  <si>
    <t>Peptic ulcer &amp; gastritis</t>
  </si>
  <si>
    <t>Infectious &amp; parasitic diseases including HIV w O.R. procedure</t>
  </si>
  <si>
    <t>Acute anxiety &amp; delirium states</t>
  </si>
  <si>
    <t>Disorders of pancreas except malignancy</t>
  </si>
  <si>
    <t>Diabetes</t>
  </si>
  <si>
    <t>Athol Hospital</t>
  </si>
  <si>
    <t>Rehabilitation</t>
  </si>
  <si>
    <t>Pulmonary edema &amp; respiratory failure</t>
  </si>
  <si>
    <t>Intestinal obstruction</t>
  </si>
  <si>
    <t>Electrolyte disorders except hypovolemia related</t>
  </si>
  <si>
    <t>Hypovolemia &amp; related electrolyte disorders</t>
  </si>
  <si>
    <t>Poisoning of medicinal agents</t>
  </si>
  <si>
    <t>Percutaneous cardiovascular procedures w AMI</t>
  </si>
  <si>
    <t>Percutaneous cardiovascular procedures w/o AMI</t>
  </si>
  <si>
    <t>Acute myocardial infarction</t>
  </si>
  <si>
    <t>Other vascular procedures</t>
  </si>
  <si>
    <t>Seizure</t>
  </si>
  <si>
    <t>Major small &amp; large bowel procedures</t>
  </si>
  <si>
    <t>Cardiac catheterization w circ disord exc ischemic heart disease</t>
  </si>
  <si>
    <t>Extracranial vascular procedures</t>
  </si>
  <si>
    <t>Other aftercare &amp; convalescence</t>
  </si>
  <si>
    <t>Other disorders of nervous system</t>
  </si>
  <si>
    <t>Peripheral &amp; other vascular disorders</t>
  </si>
  <si>
    <t>Organic mental health disturbances</t>
  </si>
  <si>
    <t>Degenerative nervous system disorders exc mult sclerosis</t>
  </si>
  <si>
    <t>Drug &amp; alcohol abuse or dependence, left against medical advice</t>
  </si>
  <si>
    <t>Alcohol &amp; drug dependence w rehab or rehab/detox therapy</t>
  </si>
  <si>
    <t>Opioid abuse &amp; dependence</t>
  </si>
  <si>
    <t>Adjustment disorders &amp; neuroses except depressive diagnoses</t>
  </si>
  <si>
    <t>Other endocrine disorders</t>
  </si>
  <si>
    <t>Nontraumatic stupor &amp; coma</t>
  </si>
  <si>
    <t>Dorsal &amp; lumbar fusion proc except for curvature of back</t>
  </si>
  <si>
    <t>Chemotherapy</t>
  </si>
  <si>
    <t>Craniotomy except for trauma</t>
  </si>
  <si>
    <t>Major respiratory &amp; chest procedures</t>
  </si>
  <si>
    <t>Post-operative, post-traumatic, other device infections</t>
  </si>
  <si>
    <t>Knee &amp; lower leg procedures except foot</t>
  </si>
  <si>
    <t>Vaginal delivery w sterilization &amp;/or D&amp;C</t>
  </si>
  <si>
    <t>Procedures for obesity</t>
  </si>
  <si>
    <t>Pulmonary embolism</t>
  </si>
  <si>
    <t>Bronchiolitis &amp; RSV pneumonia</t>
  </si>
  <si>
    <t>Asthma</t>
  </si>
  <si>
    <t>Malnutrition, failure to thrive &amp; other nutritional disorders</t>
  </si>
  <si>
    <t>Dorsal &amp; lumbar fusion proc for curvature of back</t>
  </si>
  <si>
    <t>Major cardiothoracic repair of heart anomaly</t>
  </si>
  <si>
    <t>Sickle cell anemia crisis</t>
  </si>
  <si>
    <t>Infections of upper respiratory tract</t>
  </si>
  <si>
    <t>Viral illness</t>
  </si>
  <si>
    <t>Head trauma w coma &gt;1 hr or hemorrhage</t>
  </si>
  <si>
    <t>Bone marrow transplant</t>
  </si>
  <si>
    <t>Other respiratory &amp; chest procedures</t>
  </si>
  <si>
    <t>Major stomach, esophageal &amp; duodenal procedures</t>
  </si>
  <si>
    <t>Digestive malignancy</t>
  </si>
  <si>
    <t>Lymphoma, myeloma &amp; non-acute leukemia</t>
  </si>
  <si>
    <t>Nervous system malignancy</t>
  </si>
  <si>
    <t>Respiratory malignancy</t>
  </si>
  <si>
    <t>Malignancy of hepatobiliary system &amp; pancreas</t>
  </si>
  <si>
    <t>Transient ischemia</t>
  </si>
  <si>
    <t>Alcoholic liver disease</t>
  </si>
  <si>
    <t>Lahey Clinic</t>
  </si>
  <si>
    <t>Other major head &amp; neck procedures</t>
  </si>
  <si>
    <t>Orbital procedures</t>
  </si>
  <si>
    <t>Major cranial/facial bone procedures</t>
  </si>
  <si>
    <t>Other ear, nose, mouth &amp; throat procedures</t>
  </si>
  <si>
    <t>Other nervous system &amp; related procedures</t>
  </si>
  <si>
    <t>Eye procedures except orbit</t>
  </si>
  <si>
    <t>Major larynx &amp; trachea procedures</t>
  </si>
  <si>
    <t>Other ear, nose, mouth,throat &amp; cranial/facial diagnoses</t>
  </si>
  <si>
    <t>MelroseWakefield Healthcare</t>
  </si>
  <si>
    <t>Morton Hospital, A Steward Family Hospital</t>
  </si>
  <si>
    <t>Intervertebral disc excision &amp; decompression</t>
  </si>
  <si>
    <t>Other musculoskeletal system &amp; connective tissue procedures</t>
  </si>
  <si>
    <t>Shriners Hospitals for Children - Boston</t>
  </si>
  <si>
    <t>Major gastrointestinal &amp; peritoneal infections</t>
  </si>
  <si>
    <t>Major chest &amp; respiratory trauma</t>
  </si>
  <si>
    <t>primary_city</t>
  </si>
  <si>
    <t>zip_rank</t>
  </si>
  <si>
    <t>NewburyportMA</t>
  </si>
  <si>
    <t>AmesburyMA</t>
  </si>
  <si>
    <t>HaverhillMA</t>
  </si>
  <si>
    <t>SalisburyMA</t>
  </si>
  <si>
    <t>MerrimacMA</t>
  </si>
  <si>
    <t>GrovelandMA</t>
  </si>
  <si>
    <t>Seabrook</t>
  </si>
  <si>
    <t>SeabrookNH</t>
  </si>
  <si>
    <t>GeorgetownMA</t>
  </si>
  <si>
    <t>RowleyMA</t>
  </si>
  <si>
    <t>West NewburyMA</t>
  </si>
  <si>
    <t>NewburyMA</t>
  </si>
  <si>
    <t>ByfieldMA</t>
  </si>
  <si>
    <t>NewtonNH</t>
  </si>
  <si>
    <t>IpswichMA</t>
  </si>
  <si>
    <t>MethuenMA</t>
  </si>
  <si>
    <t>AtholMA</t>
  </si>
  <si>
    <t>OrangeMA</t>
  </si>
  <si>
    <t>GardnerMA</t>
  </si>
  <si>
    <t>WinchendonMA</t>
  </si>
  <si>
    <t>RoyalstonMA</t>
  </si>
  <si>
    <t>BaldwinvilleMA</t>
  </si>
  <si>
    <t>TempletonMA</t>
  </si>
  <si>
    <t>PetershamMA</t>
  </si>
  <si>
    <t>AshburnhamMA</t>
  </si>
  <si>
    <t>BarreMA</t>
  </si>
  <si>
    <t>ErvingMA</t>
  </si>
  <si>
    <t>FitchburgMA</t>
  </si>
  <si>
    <t>HubbardstonMA</t>
  </si>
  <si>
    <t>SpringfieldMA</t>
  </si>
  <si>
    <t>ChicopeeMA</t>
  </si>
  <si>
    <t>WestfieldMA</t>
  </si>
  <si>
    <t>West SpringfieldMA</t>
  </si>
  <si>
    <t>HolyokeMA</t>
  </si>
  <si>
    <t>AgawamMA</t>
  </si>
  <si>
    <t>East LongmeadowMA</t>
  </si>
  <si>
    <t>LudlowMA</t>
  </si>
  <si>
    <t>LongmeadowMA</t>
  </si>
  <si>
    <t>WilbrahamMA</t>
  </si>
  <si>
    <t>South HadleyMA</t>
  </si>
  <si>
    <t>Indian OrchardMA</t>
  </si>
  <si>
    <t>Feeding HillsMA</t>
  </si>
  <si>
    <t>BelchertownMA</t>
  </si>
  <si>
    <t>EasthamptonMA</t>
  </si>
  <si>
    <t>GreenfieldMA</t>
  </si>
  <si>
    <t>Turners FallsMA</t>
  </si>
  <si>
    <t>Shelburne FallsMA</t>
  </si>
  <si>
    <t>BernardstonMA</t>
  </si>
  <si>
    <t>NorthfieldMA</t>
  </si>
  <si>
    <t>South DeerfieldMA</t>
  </si>
  <si>
    <t>MontagueMA</t>
  </si>
  <si>
    <t>ColrainMA</t>
  </si>
  <si>
    <t>CharlemontMA</t>
  </si>
  <si>
    <t>GillMA</t>
  </si>
  <si>
    <t>Great BarringtonMA</t>
  </si>
  <si>
    <t>LeeMA</t>
  </si>
  <si>
    <t>PittsfieldMA</t>
  </si>
  <si>
    <t>SheffieldMA</t>
  </si>
  <si>
    <t>HousatonicMA</t>
  </si>
  <si>
    <t>LenoxMA</t>
  </si>
  <si>
    <t>StockbridgeMA</t>
  </si>
  <si>
    <t>SandisfieldMA</t>
  </si>
  <si>
    <t>OtisMA</t>
  </si>
  <si>
    <t>BostonMA</t>
  </si>
  <si>
    <t>DorchesterMA</t>
  </si>
  <si>
    <t>Jamaica PlainMA</t>
  </si>
  <si>
    <t>Dorchester CenterMA</t>
  </si>
  <si>
    <t>BrooklineMA</t>
  </si>
  <si>
    <t>RoslindaleMA</t>
  </si>
  <si>
    <t>Hyde ParkMA</t>
  </si>
  <si>
    <t>RoxburyMA</t>
  </si>
  <si>
    <t>West RoxburyMA</t>
  </si>
  <si>
    <t>QuincyMA</t>
  </si>
  <si>
    <t>CambridgeMA</t>
  </si>
  <si>
    <t>BrocktonMA</t>
  </si>
  <si>
    <t>DedhamMA</t>
  </si>
  <si>
    <t>NorwoodMA</t>
  </si>
  <si>
    <t>MattapanMA</t>
  </si>
  <si>
    <t>BridgewaterMA</t>
  </si>
  <si>
    <t>WhitmanMA</t>
  </si>
  <si>
    <t>East BridgewaterMA</t>
  </si>
  <si>
    <t>TauntonMA</t>
  </si>
  <si>
    <t>AbingtonMA</t>
  </si>
  <si>
    <t>StoughtonMA</t>
  </si>
  <si>
    <t>RocklandMA</t>
  </si>
  <si>
    <t>West BridgewaterMA</t>
  </si>
  <si>
    <t>HansonMA</t>
  </si>
  <si>
    <t>RandolphMA</t>
  </si>
  <si>
    <t>MiddleboroMA</t>
  </si>
  <si>
    <t>RaynhamMA</t>
  </si>
  <si>
    <t>HolbrookMA</t>
  </si>
  <si>
    <t>AvonMA</t>
  </si>
  <si>
    <t>HyannisMA</t>
  </si>
  <si>
    <t>South YarmouthMA</t>
  </si>
  <si>
    <t>West YarmouthMA</t>
  </si>
  <si>
    <t>CentervilleMA</t>
  </si>
  <si>
    <t>HarwichMA</t>
  </si>
  <si>
    <t>BrewsterMA</t>
  </si>
  <si>
    <t>South DennisMA</t>
  </si>
  <si>
    <t>MashpeeMA</t>
  </si>
  <si>
    <t>Yarmouth PortMA</t>
  </si>
  <si>
    <t>Marstons MillsMA</t>
  </si>
  <si>
    <t>East FalmouthMA</t>
  </si>
  <si>
    <t>OrleansMA</t>
  </si>
  <si>
    <t>SandwichMA</t>
  </si>
  <si>
    <t>ChathamMA</t>
  </si>
  <si>
    <t>EasthamMA</t>
  </si>
  <si>
    <t>FalmouthMA</t>
  </si>
  <si>
    <t>Buzzards BayMA</t>
  </si>
  <si>
    <t>PocassetMA</t>
  </si>
  <si>
    <t>North FalmouthMA</t>
  </si>
  <si>
    <t>ForestdaleMA</t>
  </si>
  <si>
    <t>Monument BeachMA</t>
  </si>
  <si>
    <t>CataumetMA</t>
  </si>
  <si>
    <t>West FalmouthMA</t>
  </si>
  <si>
    <t>East SandwichMA</t>
  </si>
  <si>
    <t>Woods HoleMA</t>
  </si>
  <si>
    <t>Fall RiverMA</t>
  </si>
  <si>
    <t>MiltonMA</t>
  </si>
  <si>
    <t>BraintreeMA</t>
  </si>
  <si>
    <t>LawrenceMA</t>
  </si>
  <si>
    <t>FraminghamMA</t>
  </si>
  <si>
    <t>LynnMA</t>
  </si>
  <si>
    <t>ManchesterNH</t>
  </si>
  <si>
    <t>New BedfordMA</t>
  </si>
  <si>
    <t>WorcesterMA</t>
  </si>
  <si>
    <t>LowellMA</t>
  </si>
  <si>
    <t>NorthamptonMA</t>
  </si>
  <si>
    <t>AmherstMA</t>
  </si>
  <si>
    <t>FlorenceMA</t>
  </si>
  <si>
    <t>HadleyMA</t>
  </si>
  <si>
    <t>LeedsMA</t>
  </si>
  <si>
    <t>SouthamptonMA</t>
  </si>
  <si>
    <t>HatfieldMA</t>
  </si>
  <si>
    <t>WilliamsburgMA</t>
  </si>
  <si>
    <t>WalpoleMA</t>
  </si>
  <si>
    <t>WatertownMA</t>
  </si>
  <si>
    <t>NeedhamMA</t>
  </si>
  <si>
    <t>WestwoodMA</t>
  </si>
  <si>
    <t>Needham HeightsMA</t>
  </si>
  <si>
    <t>MedfieldMA</t>
  </si>
  <si>
    <t>SharonMA</t>
  </si>
  <si>
    <t>NatickMA</t>
  </si>
  <si>
    <t>CantonMA</t>
  </si>
  <si>
    <t>DoverMA</t>
  </si>
  <si>
    <t>MillisMA</t>
  </si>
  <si>
    <t>WellesleyMA</t>
  </si>
  <si>
    <t>ActonMA</t>
  </si>
  <si>
    <t>ConcordMA</t>
  </si>
  <si>
    <t>MaynardMA</t>
  </si>
  <si>
    <t>WestfordMA</t>
  </si>
  <si>
    <t>LittletonMA</t>
  </si>
  <si>
    <t>LeominsterMA</t>
  </si>
  <si>
    <t>SudburyMA</t>
  </si>
  <si>
    <t>StowMA</t>
  </si>
  <si>
    <t>GrotonMA</t>
  </si>
  <si>
    <t>ChelmsfordMA</t>
  </si>
  <si>
    <t>AyerMA</t>
  </si>
  <si>
    <t>BoxboroughMA</t>
  </si>
  <si>
    <t>BedfordMA</t>
  </si>
  <si>
    <t>LunenburgMA</t>
  </si>
  <si>
    <t>Chestnut HillMA</t>
  </si>
  <si>
    <t>SouthbridgeMA</t>
  </si>
  <si>
    <t>WebsterMA</t>
  </si>
  <si>
    <t>DudleyMA</t>
  </si>
  <si>
    <t>CharltonMA</t>
  </si>
  <si>
    <t>SturbridgeMA</t>
  </si>
  <si>
    <t>SpencerMA</t>
  </si>
  <si>
    <t>OxfordMA</t>
  </si>
  <si>
    <t>BrookfieldMA</t>
  </si>
  <si>
    <t>North BrookfieldMA</t>
  </si>
  <si>
    <t>FiskdaleMA</t>
  </si>
  <si>
    <t>West BrookfieldMA</t>
  </si>
  <si>
    <t>HollandMA</t>
  </si>
  <si>
    <t>BrimfieldMA</t>
  </si>
  <si>
    <t>WestminsterMA</t>
  </si>
  <si>
    <t>Rindge</t>
  </si>
  <si>
    <t>RindgeNH</t>
  </si>
  <si>
    <t>SalemNH</t>
  </si>
  <si>
    <t>AndoverMA</t>
  </si>
  <si>
    <t>North AndoverMA</t>
  </si>
  <si>
    <t>Plaistow</t>
  </si>
  <si>
    <t>PlaistowNH</t>
  </si>
  <si>
    <t>Atkinson</t>
  </si>
  <si>
    <t>AtkinsonNH</t>
  </si>
  <si>
    <t>DracutMA</t>
  </si>
  <si>
    <t>Pelham</t>
  </si>
  <si>
    <t>PelhamNH</t>
  </si>
  <si>
    <t>Derry</t>
  </si>
  <si>
    <t>DerryNH</t>
  </si>
  <si>
    <t>GranbyMA</t>
  </si>
  <si>
    <t>PlymouthMA</t>
  </si>
  <si>
    <t>CarverMA</t>
  </si>
  <si>
    <t>KingstonMA</t>
  </si>
  <si>
    <t>DuxburyMA</t>
  </si>
  <si>
    <t>MarshfieldMA</t>
  </si>
  <si>
    <t>PembrokeMA</t>
  </si>
  <si>
    <t>HalifaxMA</t>
  </si>
  <si>
    <t>Sagamore BeachMA</t>
  </si>
  <si>
    <t>PlymptonMA</t>
  </si>
  <si>
    <t>WarehamMA</t>
  </si>
  <si>
    <t>LakevilleMA</t>
  </si>
  <si>
    <t>TewksburyMA</t>
  </si>
  <si>
    <t>TyngsboroMA</t>
  </si>
  <si>
    <t>North ChelmsfordMA</t>
  </si>
  <si>
    <t>North BillericaMA</t>
  </si>
  <si>
    <t>BillericaMA</t>
  </si>
  <si>
    <t>Nashua</t>
  </si>
  <si>
    <t>NashuaNH</t>
  </si>
  <si>
    <t>PepperellMA</t>
  </si>
  <si>
    <t>Vineyard HavenMA</t>
  </si>
  <si>
    <t>EdgartownMA</t>
  </si>
  <si>
    <t>Oak BluffsMA</t>
  </si>
  <si>
    <t>West TisburyMA</t>
  </si>
  <si>
    <t>ChilmarkMA</t>
  </si>
  <si>
    <t>NorthboroughMA</t>
  </si>
  <si>
    <t>RehobothMA</t>
  </si>
  <si>
    <t>WestonMA</t>
  </si>
  <si>
    <t>SomervilleMA</t>
  </si>
  <si>
    <t>WalthamMA</t>
  </si>
  <si>
    <t>RevereMA</t>
  </si>
  <si>
    <t>ChelseaMA</t>
  </si>
  <si>
    <t>MedfordMA</t>
  </si>
  <si>
    <t>EverettMA</t>
  </si>
  <si>
    <t>MaldenMA</t>
  </si>
  <si>
    <t>CharlestownMA</t>
  </si>
  <si>
    <t>WinthropMA</t>
  </si>
  <si>
    <t>SaugusMA</t>
  </si>
  <si>
    <t>PeabodyMA</t>
  </si>
  <si>
    <t>MilfordMA</t>
  </si>
  <si>
    <t>FranklinMA</t>
  </si>
  <si>
    <t>BellinghamMA</t>
  </si>
  <si>
    <t>UxbridgeMA</t>
  </si>
  <si>
    <t>WhitinsvilleMA</t>
  </si>
  <si>
    <t>MedwayMA</t>
  </si>
  <si>
    <t>BlackstoneMA</t>
  </si>
  <si>
    <t>HopkintonMA</t>
  </si>
  <si>
    <t>HopedaleMA</t>
  </si>
  <si>
    <t>NorthbridgeMA</t>
  </si>
  <si>
    <t>WrenthamMA</t>
  </si>
  <si>
    <t>MendonMA</t>
  </si>
  <si>
    <t>UptonMA</t>
  </si>
  <si>
    <t>DouglasMA</t>
  </si>
  <si>
    <t>HollistonMA</t>
  </si>
  <si>
    <t>WeymouthMA</t>
  </si>
  <si>
    <t>HinghamMA</t>
  </si>
  <si>
    <t>East TauntonMA</t>
  </si>
  <si>
    <t>NortonMA</t>
  </si>
  <si>
    <t>BerkleyMA</t>
  </si>
  <si>
    <t>North DightonMA</t>
  </si>
  <si>
    <t>AttleboroMA</t>
  </si>
  <si>
    <t>MansfieldMA</t>
  </si>
  <si>
    <t>DightonMA</t>
  </si>
  <si>
    <t>ArlingtonMA</t>
  </si>
  <si>
    <t>BelmontMA</t>
  </si>
  <si>
    <t>LexingtonMA</t>
  </si>
  <si>
    <t>BrightonMA</t>
  </si>
  <si>
    <t>WoburnMA</t>
  </si>
  <si>
    <t>AllstonMA</t>
  </si>
  <si>
    <t>WinchesterMA</t>
  </si>
  <si>
    <t>NantucketMA</t>
  </si>
  <si>
    <t>ShrewsburyMA</t>
  </si>
  <si>
    <t>Wellesley HillsMA</t>
  </si>
  <si>
    <t>West NewtonMA</t>
  </si>
  <si>
    <t>WaylandMA</t>
  </si>
  <si>
    <t>NewtonMA</t>
  </si>
  <si>
    <t>Newton CenterMA</t>
  </si>
  <si>
    <t>SouthwickMA</t>
  </si>
  <si>
    <t>RussellMA</t>
  </si>
  <si>
    <t>GranvilleMA</t>
  </si>
  <si>
    <t>HuntingtonMA</t>
  </si>
  <si>
    <t>ChesterMA</t>
  </si>
  <si>
    <t>BlandfordMA</t>
  </si>
  <si>
    <t>SomersetMA</t>
  </si>
  <si>
    <t>Tiverton</t>
  </si>
  <si>
    <t>TivertonRI</t>
  </si>
  <si>
    <t>WestportMA</t>
  </si>
  <si>
    <t>SwanseaMA</t>
  </si>
  <si>
    <t>North DartmouthMA</t>
  </si>
  <si>
    <t>South DartmouthMA</t>
  </si>
  <si>
    <t>FairhavenMA</t>
  </si>
  <si>
    <t>AcushnetMA</t>
  </si>
  <si>
    <t>Portsmouth</t>
  </si>
  <si>
    <t>PortsmouthRI</t>
  </si>
  <si>
    <t>East FreetownMA</t>
  </si>
  <si>
    <t>SalemMA</t>
  </si>
  <si>
    <t>MarbleheadMA</t>
  </si>
  <si>
    <t>SwampscottMA</t>
  </si>
  <si>
    <t>DanversMA</t>
  </si>
  <si>
    <t>BeverlyMA</t>
  </si>
  <si>
    <t>LynnfieldMA</t>
  </si>
  <si>
    <t>NahantMA</t>
  </si>
  <si>
    <t>MiddletonMA</t>
  </si>
  <si>
    <t>GloucesterMA</t>
  </si>
  <si>
    <t>South WeymouthMA</t>
  </si>
  <si>
    <t>ScituateMA</t>
  </si>
  <si>
    <t>East WeymouthMA</t>
  </si>
  <si>
    <t>HanoverMA</t>
  </si>
  <si>
    <t>HullMA</t>
  </si>
  <si>
    <t>AuburnMA</t>
  </si>
  <si>
    <t>MillburyMA</t>
  </si>
  <si>
    <t>HoldenMA</t>
  </si>
  <si>
    <t>LeicesterMA</t>
  </si>
  <si>
    <t>North AttleboroMA</t>
  </si>
  <si>
    <t>PlainvilleMA</t>
  </si>
  <si>
    <t>FoxboroMA</t>
  </si>
  <si>
    <t>SeekonkMA</t>
  </si>
  <si>
    <t>Pawtucket</t>
  </si>
  <si>
    <t>PawtucketRI</t>
  </si>
  <si>
    <t>Cumberland</t>
  </si>
  <si>
    <t>CumberlandRI</t>
  </si>
  <si>
    <t>Attleboro FallsMA</t>
  </si>
  <si>
    <t>MarlboroughMA</t>
  </si>
  <si>
    <t>HudsonMA</t>
  </si>
  <si>
    <t>WestboroughMA</t>
  </si>
  <si>
    <t>BerlinMA</t>
  </si>
  <si>
    <t>SouthboroughMA</t>
  </si>
  <si>
    <t>ClintonMA</t>
  </si>
  <si>
    <t>BoltonMA</t>
  </si>
  <si>
    <t>AshlandMA</t>
  </si>
  <si>
    <t>StonehamMA</t>
  </si>
  <si>
    <t>ReadingMA</t>
  </si>
  <si>
    <t>WilmingtonMA</t>
  </si>
  <si>
    <t>WakefieldMA</t>
  </si>
  <si>
    <t>North ReadingMA</t>
  </si>
  <si>
    <t>BurlingtonMA</t>
  </si>
  <si>
    <t>MelroseMA</t>
  </si>
  <si>
    <t>RockportMA</t>
  </si>
  <si>
    <t>South HamiltonMA</t>
  </si>
  <si>
    <t>TopsfieldMA</t>
  </si>
  <si>
    <t>ManchesterMA</t>
  </si>
  <si>
    <t>WenhamMA</t>
  </si>
  <si>
    <t>EssexMA</t>
  </si>
  <si>
    <t>East WarehamMA</t>
  </si>
  <si>
    <t>MattapoisettMA</t>
  </si>
  <si>
    <t>MarionMA</t>
  </si>
  <si>
    <t>North AdamsMA</t>
  </si>
  <si>
    <t>AdamsMA</t>
  </si>
  <si>
    <t>DaltonMA</t>
  </si>
  <si>
    <t>WilliamstownMA</t>
  </si>
  <si>
    <t>CheshireMA</t>
  </si>
  <si>
    <t>LanesboroMA</t>
  </si>
  <si>
    <t>HinsdaleMA</t>
  </si>
  <si>
    <t>BecketMA</t>
  </si>
  <si>
    <t>West StockbridgeMA</t>
  </si>
  <si>
    <t>Enfield</t>
  </si>
  <si>
    <t>EnfieldCT</t>
  </si>
  <si>
    <t>North EastonMA</t>
  </si>
  <si>
    <t>South EastonMA</t>
  </si>
  <si>
    <t>ShirleyMA</t>
  </si>
  <si>
    <t>TownsendMA</t>
  </si>
  <si>
    <t>HarvardMA</t>
  </si>
  <si>
    <t>Shriners Hospitals for Children - Springfield</t>
  </si>
  <si>
    <t>WareMA</t>
  </si>
  <si>
    <t>PalmerMA</t>
  </si>
  <si>
    <t>MonsonMA</t>
  </si>
  <si>
    <t>WarrenMA</t>
  </si>
  <si>
    <t>HampdenMA</t>
  </si>
  <si>
    <t>Three RiversMA</t>
  </si>
  <si>
    <t>LancasterMA</t>
  </si>
  <si>
    <t>SterlingMA</t>
  </si>
  <si>
    <t>AshbyMA</t>
  </si>
  <si>
    <t>CMAD</t>
  </si>
  <si>
    <t>CMI</t>
  </si>
  <si>
    <t>ZipCode_5dig</t>
  </si>
  <si>
    <t>state</t>
  </si>
  <si>
    <t>county</t>
  </si>
  <si>
    <t>tot_serv_areas</t>
  </si>
  <si>
    <t>PSA_yes</t>
  </si>
  <si>
    <t>prev_rank</t>
  </si>
  <si>
    <t>prev_PSA</t>
  </si>
  <si>
    <t>Essex County</t>
  </si>
  <si>
    <t>NH</t>
  </si>
  <si>
    <t>Rockingham County</t>
  </si>
  <si>
    <t>Worcester County</t>
  </si>
  <si>
    <t>Franklin County</t>
  </si>
  <si>
    <t>Hampden County</t>
  </si>
  <si>
    <t>Berkshire County</t>
  </si>
  <si>
    <t>Suffolk County</t>
  </si>
  <si>
    <t>Norfolk County</t>
  </si>
  <si>
    <t>Plymouth County</t>
  </si>
  <si>
    <t>Bristol County</t>
  </si>
  <si>
    <t>Barnstable County</t>
  </si>
  <si>
    <t>Middlesex County</t>
  </si>
  <si>
    <t>Hampshire County</t>
  </si>
  <si>
    <t>Cheshire County</t>
  </si>
  <si>
    <t>Hillsborough County</t>
  </si>
  <si>
    <t>Dukes County</t>
  </si>
  <si>
    <t>Nantucket County</t>
  </si>
  <si>
    <t>RI</t>
  </si>
  <si>
    <t>Newport County</t>
  </si>
  <si>
    <t>Providence County</t>
  </si>
  <si>
    <t xml:space="preserve">FACID </t>
  </si>
  <si>
    <t>Trauma Designation</t>
  </si>
  <si>
    <t>Multi or Single {CONFIRM ANNUALLY}</t>
  </si>
  <si>
    <t>Spec Pub Funding</t>
  </si>
  <si>
    <t>SPF commas</t>
  </si>
  <si>
    <t>SPF commas3</t>
  </si>
  <si>
    <t>Address</t>
  </si>
  <si>
    <t>Latitude</t>
  </si>
  <si>
    <t>Longitude</t>
  </si>
  <si>
    <t>System Name</t>
  </si>
  <si>
    <t>Community-High Public Payer Hospital</t>
  </si>
  <si>
    <t>Newburyport, MA</t>
  </si>
  <si>
    <t>Adult: Level 3</t>
  </si>
  <si>
    <t>Level 3</t>
  </si>
  <si>
    <t>Beth Israel Lahey Health</t>
  </si>
  <si>
    <t>Multiple</t>
  </si>
  <si>
    <t>Non-profit</t>
  </si>
  <si>
    <t>CHRTF°</t>
  </si>
  <si>
    <t xml:space="preserve">, </t>
  </si>
  <si>
    <t>25 HIGHLAND AVENUE, NEWBURYPORT, MA, 01950</t>
  </si>
  <si>
    <t>Athol, MA</t>
  </si>
  <si>
    <t>Not Applicable</t>
  </si>
  <si>
    <t>Heywood Healthcare</t>
  </si>
  <si>
    <t>2033 MAIN STREET, ATHOL, MA, 01331</t>
  </si>
  <si>
    <t>Greenfield, MA</t>
  </si>
  <si>
    <t xml:space="preserve">Baystate Health </t>
  </si>
  <si>
    <t>164 HIGH STREET, GREENFIELD, MA, 01301</t>
  </si>
  <si>
    <t>Teaching Hospital</t>
  </si>
  <si>
    <t>Springfield, MA</t>
  </si>
  <si>
    <t xml:space="preserve">Adult: Level 1, Pedi: Level 2 </t>
  </si>
  <si>
    <t>Level 1</t>
  </si>
  <si>
    <t xml:space="preserve">Level 2 </t>
  </si>
  <si>
    <t>HCIIη, CHRTF°</t>
  </si>
  <si>
    <t>759 CHESTNUT STREET, SPRINGFIELD, MA, 01199</t>
  </si>
  <si>
    <t>Westfield, MA</t>
  </si>
  <si>
    <t>115 WEST SILVER STREET, WESTFIELD, MA, 01086</t>
  </si>
  <si>
    <t>Palmer &amp; Ware, MA</t>
  </si>
  <si>
    <t>40 WRIGHT STREET, PALMER, MA, 01069</t>
  </si>
  <si>
    <t>Pittsfield, MA</t>
  </si>
  <si>
    <t>Berkshire Health Systems</t>
  </si>
  <si>
    <t>HCIIη</t>
  </si>
  <si>
    <t>725 NORTH STREET, PITTSFIELD, MA, 01201</t>
  </si>
  <si>
    <t>Community Hospital</t>
  </si>
  <si>
    <t>Milton, MA</t>
  </si>
  <si>
    <t>199 REEDSDALE ROAD, MILTON, MA, 02186</t>
  </si>
  <si>
    <t>Needham, MA</t>
  </si>
  <si>
    <t>148 CHESTNUT STREET, NEEDHAM, MA, 02492</t>
  </si>
  <si>
    <t>Plymouth, MA</t>
  </si>
  <si>
    <t>275 SANDWICH STREET, PLYMOUTH, MA, 02360</t>
  </si>
  <si>
    <t>Academic Medical Center</t>
  </si>
  <si>
    <t>Boston, MA</t>
  </si>
  <si>
    <t>Suffolk</t>
  </si>
  <si>
    <t>Adult: Level 1</t>
  </si>
  <si>
    <t>330 BROOKLINE AVENUE, BOSTON,, MA, 02215</t>
  </si>
  <si>
    <t>Specialty Hospital</t>
  </si>
  <si>
    <t xml:space="preserve">Pedi: Level 1 </t>
  </si>
  <si>
    <t xml:space="preserve">Level 1 </t>
  </si>
  <si>
    <t>Boston Children's Hospital and Subsid.</t>
  </si>
  <si>
    <t>Independent</t>
  </si>
  <si>
    <t>300 LONGWOOD AVENUE, BOSTON, MA, 02115</t>
  </si>
  <si>
    <t>Boston Medical Center Health System</t>
  </si>
  <si>
    <t>1 BOSTON MEDICAL CENTER PLACE, BOSTON, MA, 02118</t>
  </si>
  <si>
    <t>Mass General Brigham</t>
  </si>
  <si>
    <t>1153 CENTRE STREET, JAMAICA PLAIN, MA, 02130</t>
  </si>
  <si>
    <t>75 FRANCIS STREET, BOSTON, MA, 02115</t>
  </si>
  <si>
    <t>Cambridge, Somerville, &amp; Everett, MA</t>
  </si>
  <si>
    <t>Middlesex</t>
  </si>
  <si>
    <t>Municipal</t>
  </si>
  <si>
    <t>350 MAIN STREET, MALDEN, MA, 02148</t>
  </si>
  <si>
    <t>Hyannis, MA</t>
  </si>
  <si>
    <t>Cape Cod Healthcare</t>
  </si>
  <si>
    <t>27 PARK STREET, HYANNIS, MA, 02601</t>
  </si>
  <si>
    <t>Northampton, MA</t>
  </si>
  <si>
    <t>Hampshire</t>
  </si>
  <si>
    <t>30 LOCUST STREET, NORTHAMPTON, MA, 01060</t>
  </si>
  <si>
    <t>Dana-Farber Cancer Institute and Subsid.</t>
  </si>
  <si>
    <t>450 BROOKLINE AVE, BOSTON, MA, 02215</t>
  </si>
  <si>
    <t>Concord, MA</t>
  </si>
  <si>
    <t>Emerson Health System Inc. and Subsid.</t>
  </si>
  <si>
    <t>133 ORNC, CONCORD, MA, 01742</t>
  </si>
  <si>
    <t>Great Barrington, MA</t>
  </si>
  <si>
    <t>29 LEWIS AVE, GREAT BARRINGTON, MA, 01230</t>
  </si>
  <si>
    <t>Falmouth, MA</t>
  </si>
  <si>
    <t>100 TER HEUN DRIVE, FALMOUTH, MA, 02574</t>
  </si>
  <si>
    <t>Southbridge, MA</t>
  </si>
  <si>
    <t>UMass Memorial Health Care</t>
  </si>
  <si>
    <t>UMass Memorial Health Care 7/1/21</t>
  </si>
  <si>
    <t>100 SOUTH STREET, SOUTHBRIDGE, MA, 01550</t>
  </si>
  <si>
    <t>Leominster, Fitchburg &amp; Clinton, MA</t>
  </si>
  <si>
    <t>60 HOSPITAL ROAD, LEOMINSTER, MA, 01453</t>
  </si>
  <si>
    <t>Gardner, MA</t>
  </si>
  <si>
    <t>242 GREEN STREET, GARDNER, MA, 01440</t>
  </si>
  <si>
    <t>Holyoke, MA</t>
  </si>
  <si>
    <t>Valley Health System</t>
  </si>
  <si>
    <t>575 BEECH STREET, HOLYOKE, MA, 01040</t>
  </si>
  <si>
    <t>Burlington &amp; Peabody, MA</t>
  </si>
  <si>
    <t>41 MALL ROAD, BURLINGTON, MA, 01805</t>
  </si>
  <si>
    <t>Lawrence, MA</t>
  </si>
  <si>
    <t>Lawrence General Hospital and Affiliates</t>
  </si>
  <si>
    <t>ONE GENERAL STREET, LAWRENCE, MA, 01841</t>
  </si>
  <si>
    <t>Lowell,  MA</t>
  </si>
  <si>
    <t>Tufts Medicine</t>
  </si>
  <si>
    <t>295 VARNUM AVE, LOWELL, MA, 01854</t>
  </si>
  <si>
    <t>Marlborough, MA</t>
  </si>
  <si>
    <t>157 UNION STREET, MARLBOROUGH, MA, 01752</t>
  </si>
  <si>
    <t>Oak Bluffs, MA</t>
  </si>
  <si>
    <t>Dukes</t>
  </si>
  <si>
    <t>ONE HOSPITAL ROAD, OAK BLUFFS, MA, 02557</t>
  </si>
  <si>
    <t>243 CHARLES STREET, BOSTON, MA, 02114</t>
  </si>
  <si>
    <t xml:space="preserve">Adult: Level 1, Pedi: Level 1 </t>
  </si>
  <si>
    <t>55 FRUIT STREET, BOSTON, MA, 02114</t>
  </si>
  <si>
    <t>Medford &amp; Melrose, MA</t>
  </si>
  <si>
    <t>Melrose Wakefield Healthcare</t>
  </si>
  <si>
    <t>170 GOVERNORS AVE, MEDFORD, MA, 02155</t>
  </si>
  <si>
    <t>Trinity Health</t>
  </si>
  <si>
    <t>271 CAREW STREET, SPRINGFIELD, MA, 01102</t>
  </si>
  <si>
    <t>Framingham &amp; Natick, MA</t>
  </si>
  <si>
    <t>Tenet Healthcare</t>
  </si>
  <si>
    <t>For profit</t>
  </si>
  <si>
    <t>67 UNION STREET, NATICK, MA, 01760</t>
  </si>
  <si>
    <t>Milford, MA</t>
  </si>
  <si>
    <t>Milford Regional Medical Ctr, Inc. &amp; Affil.</t>
  </si>
  <si>
    <t>14 PROSPECT STREET, MILFORD, MA, 01757</t>
  </si>
  <si>
    <t>Taunton, MA</t>
  </si>
  <si>
    <t>Bristol</t>
  </si>
  <si>
    <t xml:space="preserve">Steward Health Care </t>
  </si>
  <si>
    <t>88 WASHINGTON STREET, TAUNTON, MA, 02780</t>
  </si>
  <si>
    <t>Cambridge, MA</t>
  </si>
  <si>
    <t>330 MOUNT AUBURN STREET, CAMBRIDGE, MA, 02238</t>
  </si>
  <si>
    <t>Nantucket, MA</t>
  </si>
  <si>
    <t>57 PROSPECT STREET, NANTUCKET, MA, 02554-2799</t>
  </si>
  <si>
    <t>Nashoba Valley Medical Center, A Steward Family Hospital</t>
  </si>
  <si>
    <t>Ayer, MA</t>
  </si>
  <si>
    <t>Steward Health Care</t>
  </si>
  <si>
    <t>200 GROTON ROAD, AYER, MA, 01432</t>
  </si>
  <si>
    <t>125 PARKER HILL AVENUE, BOSTON, MA, 02120</t>
  </si>
  <si>
    <t>Newton, MA</t>
  </si>
  <si>
    <t>2014 WASHINGTON STREET, NEWTON, MA, 02467</t>
  </si>
  <si>
    <t>Salem &amp; Lynn, MA</t>
  </si>
  <si>
    <t>81 HIGHLAND AVENUE, SALEM, MA, 01970</t>
  </si>
  <si>
    <t>Beverly &amp; Gloucester, MA</t>
  </si>
  <si>
    <t>85 HERRICK STREET, BEVERLY, MA, 01915-1777</t>
  </si>
  <si>
    <t>Worcester, MA</t>
  </si>
  <si>
    <t>123 SUMMER STREET, WORCESTER, MA, 01608</t>
  </si>
  <si>
    <t>Shriners Hospital for Children</t>
  </si>
  <si>
    <t>51 BLOSSOM STREET, BOSTON, MA, 02114</t>
  </si>
  <si>
    <t>Brockton, MA</t>
  </si>
  <si>
    <t>Signature Healthcare Corporation</t>
  </si>
  <si>
    <t>680 CENTRE STREET, BROCKTON, MA, 02302</t>
  </si>
  <si>
    <t>South Weymouth, MA</t>
  </si>
  <si>
    <t>Adult: Level 2</t>
  </si>
  <si>
    <t>Level 2</t>
  </si>
  <si>
    <t>South Shore Health System</t>
  </si>
  <si>
    <t>55 FOGG ROAD, SOUTH WEYMOUTH, MA, 02190</t>
  </si>
  <si>
    <t>Fall River, New Bedford, &amp; Wareham, MA</t>
  </si>
  <si>
    <t>Southcoast Health System</t>
  </si>
  <si>
    <t>363 HIGHLAND AVE, FALL RIVER, MA, 02720</t>
  </si>
  <si>
    <t>Dorchester, MA</t>
  </si>
  <si>
    <t>2100 DORCHESTER AVENUE, DORCHESTER, MA, 02124</t>
  </si>
  <si>
    <t>235 NORTH PEARL STREET, BROCKTON, MA, 02301</t>
  </si>
  <si>
    <t>Methuen, MA</t>
  </si>
  <si>
    <t>70 EAST STREET, METHUEN, MA, 01884-0156</t>
  </si>
  <si>
    <t>Norwood, MA</t>
  </si>
  <si>
    <t>800 WASHINGTON STREET, NORWOOD, MA, 02062</t>
  </si>
  <si>
    <t>Fall River, MA</t>
  </si>
  <si>
    <t>795 MIDDLE STREET, FALL RIVER, MA, 02721</t>
  </si>
  <si>
    <t>Brighton, MA</t>
  </si>
  <si>
    <t>736 CAMBRIDGE STREET, BOSTON, MA, 02135</t>
  </si>
  <si>
    <t>Attleboro, MA</t>
  </si>
  <si>
    <t>Sturdy Memorial Foundation</t>
  </si>
  <si>
    <t>211 PARK STREET, ATTLEBORO, MA, 02703</t>
  </si>
  <si>
    <t>800 WASHINGTON ST, BOSTON, MA, 02111</t>
  </si>
  <si>
    <t>55 LAKE AVE. NORTH, WORCESTER, MA, 01655</t>
  </si>
  <si>
    <t>Winchester, MA</t>
  </si>
  <si>
    <t>41 HIGHLAND AVENUE, WINCHESTER, MA, 01890</t>
  </si>
  <si>
    <t xml:space="preserve">Hospital </t>
  </si>
  <si>
    <t>Type</t>
  </si>
  <si>
    <t>City/State</t>
  </si>
  <si>
    <t>Larger Region</t>
  </si>
  <si>
    <t>Parent Company</t>
  </si>
  <si>
    <t>AdCare Hospital of Worcester Inc.</t>
  </si>
  <si>
    <t>AdCare Health Systems</t>
  </si>
  <si>
    <t>Arbour Hospital</t>
  </si>
  <si>
    <t>Behavioral Health Hospital</t>
  </si>
  <si>
    <t>Universal Health Service</t>
  </si>
  <si>
    <t>Arbour-Fuller Hospital</t>
  </si>
  <si>
    <t>Arbour-HRI Hospital</t>
  </si>
  <si>
    <t>Bournewood Hospital</t>
  </si>
  <si>
    <t>Cape Cod and The Islands Mental Health Center</t>
  </si>
  <si>
    <t>Commonwealth of Massachusetts</t>
  </si>
  <si>
    <t>Corrigan Mental Health Center</t>
  </si>
  <si>
    <t>Encompass Braintree Rehabilitation Hospital</t>
  </si>
  <si>
    <t>Rehabilitation Hospital</t>
  </si>
  <si>
    <t>Encompass Health</t>
  </si>
  <si>
    <t>Encompass New England Rehabilitation Hospital</t>
  </si>
  <si>
    <t>Encompass Rehabilitation Hospital of Western Massachusetts</t>
  </si>
  <si>
    <t>Fairlawn Rehabilitation Hospital, an affiliatee of Encompass Health</t>
  </si>
  <si>
    <t>Franciscan Hospital for Children</t>
  </si>
  <si>
    <t>Haverhill Pavilion Behavioral Health Hospital</t>
  </si>
  <si>
    <t>2XOB</t>
  </si>
  <si>
    <t>Acadia Healthcare</t>
  </si>
  <si>
    <t>Hebrew Rehabilitation Center</t>
  </si>
  <si>
    <t>Hebrew SeniorLife</t>
  </si>
  <si>
    <t>Hospital Behavioral Medicine</t>
  </si>
  <si>
    <t>N/A</t>
  </si>
  <si>
    <t>Southeast Regional Network</t>
  </si>
  <si>
    <t>Lemuel Shattuck Hospital</t>
  </si>
  <si>
    <t>McLean Hospital</t>
  </si>
  <si>
    <t>Miravista Behavioral Health Center</t>
  </si>
  <si>
    <t>2OZP</t>
  </si>
  <si>
    <t>Health Partners New England</t>
  </si>
  <si>
    <t>Taravista (Health Partners New England) - FY22</t>
  </si>
  <si>
    <t>New England Sinai Hospital - A Steward Family Hospital Inc.</t>
  </si>
  <si>
    <t>Chronic Care Hospital</t>
  </si>
  <si>
    <t>Steward Health Care System</t>
  </si>
  <si>
    <t>Pamhealth Stoughton</t>
  </si>
  <si>
    <t>Pamhealth</t>
  </si>
  <si>
    <t>Pappas Rehabilitation Hospital for Children</t>
  </si>
  <si>
    <t>Solomon Carter Fuller Mental Health Center</t>
  </si>
  <si>
    <t>Southcoast Behavioral Health</t>
  </si>
  <si>
    <t>2J6E</t>
  </si>
  <si>
    <t>Spaulding Hospital - Cambridge</t>
  </si>
  <si>
    <t>Spaulding Rehabilitation Hospital - Boston</t>
  </si>
  <si>
    <t>Spaulding Rehabilitation Hospital - Cape Cod</t>
  </si>
  <si>
    <t>2FXY</t>
  </si>
  <si>
    <t>Taravista Behavioral Health Center</t>
  </si>
  <si>
    <t>2AY6</t>
  </si>
  <si>
    <t>Taunton State Hospital</t>
  </si>
  <si>
    <t>Tewksbury Hospital</t>
  </si>
  <si>
    <t>Vibra Hospital of Southern Massachusetts</t>
  </si>
  <si>
    <t>Vibra Healthcare</t>
  </si>
  <si>
    <t>Vibra Hospital of Western Massachusetts</t>
  </si>
  <si>
    <t>Walden Behavioral Care LLC</t>
  </si>
  <si>
    <t>Walden Behavioral Care Inc</t>
  </si>
  <si>
    <t>Westborough Behavioral Healthcare Hospital</t>
  </si>
  <si>
    <t>2TYR</t>
  </si>
  <si>
    <t>Signature Healthcare</t>
  </si>
  <si>
    <t>Western Massachusetts Hospital</t>
  </si>
  <si>
    <t>Westwood Lodge Pembroke Hospital</t>
  </si>
  <si>
    <t>Whittier Rehabilitation Hospital - Bradford</t>
  </si>
  <si>
    <t>Whittier Health System</t>
  </si>
  <si>
    <t>Whittier Rehabilitation Hospital - Westborough</t>
  </si>
  <si>
    <t>293Q</t>
  </si>
  <si>
    <t>Worcester State Hospital</t>
  </si>
  <si>
    <t xml:space="preserve">DESCRIPTION </t>
  </si>
  <si>
    <t>Short Name</t>
  </si>
  <si>
    <t>Acute Kidney Injury</t>
  </si>
  <si>
    <t>Acute major eye infections</t>
  </si>
  <si>
    <t>Adjustment disorders &amp; neuroses except
depressive diagnoses</t>
  </si>
  <si>
    <t>Alcohol &amp; drug dependence w rehab or rehab/detox
therapy</t>
  </si>
  <si>
    <t>Cervical spinal fusion &amp; other back/neck proc exc
disc excis/decomp</t>
  </si>
  <si>
    <t>Cardiac catheterization for other non-coronary
conditions</t>
  </si>
  <si>
    <t>Cardiac valve procedures w/o AMI or complex PDX</t>
  </si>
  <si>
    <t>Cellulitis &amp; other skin infections</t>
  </si>
  <si>
    <t>Cellulitis &amp; Other Skin Infections</t>
  </si>
  <si>
    <t>Chemotherapy for acute leukemia</t>
  </si>
  <si>
    <t>Chemotherapy For Acute Leukemia</t>
  </si>
  <si>
    <t>Coronary bypass w/o AMI or complex PDX</t>
  </si>
  <si>
    <t>Dorsal &amp; lumbar fusion proc except for curvature of
back</t>
  </si>
  <si>
    <t>D &amp; L Fusion Exc Curvature</t>
  </si>
  <si>
    <t>Degenerative nervous system disorders exc mult
sclerosis</t>
  </si>
  <si>
    <t>Degen Nrvs Syst Exc Ms</t>
  </si>
  <si>
    <t>Drug &amp; alcohol abuse or dependence, left against
medical advice</t>
  </si>
  <si>
    <t>Drug/Alcohol Abuse, Lama</t>
  </si>
  <si>
    <t>Eye disorders except major infections</t>
  </si>
  <si>
    <t>Signs, symptoms &amp; other factors influencing health
status</t>
  </si>
  <si>
    <t>Factors Influ Hlth Status</t>
  </si>
  <si>
    <t>Fractures &amp; dislocations except femur, pelvis &amp;
back</t>
  </si>
  <si>
    <t>Fracture of femur</t>
  </si>
  <si>
    <t>Fracture of pelvis or dislocation of hip</t>
  </si>
  <si>
    <t>Hip and femur fracture repair</t>
  </si>
  <si>
    <t>Hip And Femur Fracture Repair</t>
  </si>
  <si>
    <t>Infectious &amp; parasitic diseases including HIV w
O.R. procedure</t>
  </si>
  <si>
    <t>INGUINAL, FEMORAL &amp; UMBILICAL HERNIA PROCEDURES</t>
  </si>
  <si>
    <t>Major depressive disorders &amp; other/unspecified
psychoses</t>
  </si>
  <si>
    <t>Major Depressive Disorders</t>
  </si>
  <si>
    <t>Major hematologic/immunologic diag exc sickle cell
crisis &amp; coagul</t>
  </si>
  <si>
    <t>Major Hem/Ig Dx Exc Sc</t>
  </si>
  <si>
    <t>Malnutrition, failure to thrive &amp; other nutritional
disorders</t>
  </si>
  <si>
    <t>Malnutrition, Fail To Thrive &amp; Other</t>
  </si>
  <si>
    <t>Moderately extensive procedure unrelated to
principal diagnosis</t>
  </si>
  <si>
    <t>Musculoskeletal malignancy &amp; pathol fracture d/t
muscskel malig</t>
  </si>
  <si>
    <t>Musc Malig &amp; Pathol Fract D/T Musc Malig</t>
  </si>
  <si>
    <t>Neonate birthwt &gt;2499g, normal newborn or
neonate w other problem</t>
  </si>
  <si>
    <t>Normal Neonate Birth</t>
  </si>
  <si>
    <t>O.R. procedure for other complications of treatment</t>
  </si>
  <si>
    <t>Other anemia &amp; disorders of blood &amp; blood-forming
organs</t>
  </si>
  <si>
    <t>Other Anemia And Blood Dis</t>
  </si>
  <si>
    <t>Other cardiothoracic &amp; thoracic vascular
procedures</t>
  </si>
  <si>
    <t>Other Chemotherapy</t>
  </si>
  <si>
    <t>Other ear, nose, mouth,throat &amp; cranial/facial
diagnoses</t>
  </si>
  <si>
    <t>Other Ear, Nose, Mouth, Throat, Cran/Fac Malig</t>
  </si>
  <si>
    <t>Other musculoskeletal system &amp; connective tissue
diagnoses</t>
  </si>
  <si>
    <t>Other musculoskeletal system &amp; connective tissue
procedures</t>
  </si>
  <si>
    <t>Other significant hip and femur surgery</t>
  </si>
  <si>
    <t>Other Significant Hip And Femur Surgery</t>
  </si>
  <si>
    <t>Other skin, subcutaneous tissue &amp; related
procedures</t>
  </si>
  <si>
    <t>Other O.R. procedures for
lymphatic/hematopoietic/other neoplasm</t>
  </si>
  <si>
    <t>Percutaneous coronary intervention w AMI</t>
  </si>
  <si>
    <t>Percutaneous coronary intervention w/o AMI</t>
  </si>
  <si>
    <t>Post-operative, post-traumatic, other device
infections</t>
  </si>
  <si>
    <t>Post-Op, Other Device Infect</t>
  </si>
  <si>
    <t>Post-op, post-trauma, other device infections w
O.R. procedure</t>
  </si>
  <si>
    <t>Procedure w diag of rehab, aftercare or oth contact
w health servic</t>
  </si>
  <si>
    <t>Procedure w diag of rehab, aftercare or Other contact
w health servic</t>
  </si>
  <si>
    <t>Respiratory Failure</t>
  </si>
  <si>
    <t>Shoulder, upper arm &amp; forearm procedures except
joint replaceme</t>
  </si>
  <si>
    <t>Shoulder &amp; elbow joint replacement</t>
  </si>
  <si>
    <t>Shoulder &amp; Elbow Joint Replacement</t>
  </si>
  <si>
    <t>Sinus &amp; mastoid procedures</t>
  </si>
  <si>
    <t>liver transplant &amp;/or intestinal transplant</t>
  </si>
  <si>
    <t>heart &amp;/or lung transplant</t>
  </si>
  <si>
    <t>tracheostomy w mv 96+ hours w extensive procedure or ecmo</t>
  </si>
  <si>
    <t>tracheostomy w mv 96+ hours w/o extensive procedure</t>
  </si>
  <si>
    <t>pancreas transplant</t>
  </si>
  <si>
    <t>craniotomy for trauma</t>
  </si>
  <si>
    <t>ventricular shunt procedures</t>
  </si>
  <si>
    <t>spinal procedures</t>
  </si>
  <si>
    <t>spinal disorders &amp; injuries</t>
  </si>
  <si>
    <t>degenerative nervous system disorders exc mult sclerosis</t>
  </si>
  <si>
    <t>multiple sclerosis &amp; other demyelinating diseases</t>
  </si>
  <si>
    <t>intracranial hemorrhage</t>
  </si>
  <si>
    <t>nonspecific cva &amp; precerebral occlusion w/o infarct</t>
  </si>
  <si>
    <t>transient ischemia</t>
  </si>
  <si>
    <t>peripheral, cranial &amp; autonomic nerve disorders</t>
  </si>
  <si>
    <t>bacterial &amp; tuberculous infections of nervous system</t>
  </si>
  <si>
    <t>non-bacterial infections of nervous system exc viral meningitis</t>
  </si>
  <si>
    <t>viral meningitis</t>
  </si>
  <si>
    <t>nontraumatic stupor &amp; coma</t>
  </si>
  <si>
    <t>migraine &amp; other headaches</t>
  </si>
  <si>
    <t>head trauma w coma &gt;1 hr or hemorrhage</t>
  </si>
  <si>
    <t>brain contusion/laceration &amp; complicated skull fx, coma &lt; 1 hr or no coma</t>
  </si>
  <si>
    <t>concussion, closed skull fx nos,uncomplicated intracranial injury, coma &lt;</t>
  </si>
  <si>
    <t xml:space="preserve">Concussion, Uncomp Intracranial Inj, Coma &lt; 1 hr </t>
  </si>
  <si>
    <t>facial bone procedures except major cranial/facial bone procedures</t>
  </si>
  <si>
    <t>cleft lip &amp; palate repair</t>
  </si>
  <si>
    <t>tonsil &amp; adenoid procedures</t>
  </si>
  <si>
    <t>ear, nose, mouth, throat, cranial/facial malignancies</t>
  </si>
  <si>
    <t>vertigo &amp; other labyrinth disorders</t>
  </si>
  <si>
    <t>infections of upper respiratory tract</t>
  </si>
  <si>
    <t>dental &amp; oral diseases &amp; injuries</t>
  </si>
  <si>
    <t>other ear, nose, mouth,throat &amp; cranial/facial diagnoses</t>
  </si>
  <si>
    <t>other respiratory &amp; chest procedures</t>
  </si>
  <si>
    <t>respiratory system diagnosis w ventilator support 96+ hours</t>
  </si>
  <si>
    <t>cystic fibrosis - pulmonary disease</t>
  </si>
  <si>
    <t>bpd &amp; oth chronic respiratory diseases arising in perinatal period</t>
  </si>
  <si>
    <t>pulmonary embolism</t>
  </si>
  <si>
    <t>major chest &amp; respiratory trauma</t>
  </si>
  <si>
    <t>bronchiolitis &amp; rsv pneumonia</t>
  </si>
  <si>
    <t>asthma</t>
  </si>
  <si>
    <t>interstitial lung disease</t>
  </si>
  <si>
    <t>Interstitial &amp; Alveolar Lung Diseases</t>
  </si>
  <si>
    <t>other respiratory diagnoses except signs, symptoms &amp; minor diagnoses</t>
  </si>
  <si>
    <t>respiratory signs, symptoms &amp; minor diagnoses</t>
  </si>
  <si>
    <t>cardiac defibrillator &amp; heart assist implant</t>
  </si>
  <si>
    <t>cardiac valve procedures w cardiac catheterization</t>
  </si>
  <si>
    <t>cardiac valve procedures w/o cardiac catheterization</t>
  </si>
  <si>
    <t>coronary bypass w cardiac cath or percutaneous cardiac procedure</t>
  </si>
  <si>
    <t>coronary bypass w/o cardiac cath or percutaneous cardiac procedure</t>
  </si>
  <si>
    <t>other cardiothoracic procedures</t>
  </si>
  <si>
    <t>major thoracic &amp; abdominal vascular procedures</t>
  </si>
  <si>
    <t>permanent cardiac pacemaker implant w ami, heart failure or shock</t>
  </si>
  <si>
    <t>perm cardiac pacemaker implant w/o ami, heart failure or shock</t>
  </si>
  <si>
    <t>other vascular procedures</t>
  </si>
  <si>
    <t>cardiac pacemaker &amp; defibrillator device replacement</t>
  </si>
  <si>
    <t>cardiac pacemaker &amp; defibrillator revision except device replacement</t>
  </si>
  <si>
    <t>other circulatory system procedures</t>
  </si>
  <si>
    <t>cardiac catheterization for ischemic heart disease</t>
  </si>
  <si>
    <t>acute &amp; subacute endocarditis</t>
  </si>
  <si>
    <t>cardiac arrest</t>
  </si>
  <si>
    <t>peripheral &amp; other vascular disorders</t>
  </si>
  <si>
    <t>angina pectoris &amp; coronary atherosclerosis</t>
  </si>
  <si>
    <t>hypertension</t>
  </si>
  <si>
    <t>Hypertension</t>
  </si>
  <si>
    <t>cardiac structural &amp; valvular disorders</t>
  </si>
  <si>
    <t>chest pain</t>
  </si>
  <si>
    <t>Chest pain</t>
  </si>
  <si>
    <t>syncope &amp; collapse</t>
  </si>
  <si>
    <t>cardiomyopathy</t>
  </si>
  <si>
    <t>Cardiomyopathy</t>
  </si>
  <si>
    <t>malfunction,reaction,complication of cardiac/vasc device or procedure</t>
  </si>
  <si>
    <t>other circulatory system diagnoses</t>
  </si>
  <si>
    <t>other stomach, esophageal &amp; duodenal procedures</t>
  </si>
  <si>
    <t>other small &amp; large bowel procedures</t>
  </si>
  <si>
    <t>peritoneal adhesiolysis</t>
  </si>
  <si>
    <t>appendectomy</t>
  </si>
  <si>
    <t>Appendectomy</t>
  </si>
  <si>
    <t>anal procedures</t>
  </si>
  <si>
    <t>hernia procedures except inguinal, femoral &amp; umbilical</t>
  </si>
  <si>
    <t>other digestive system &amp; abdominal procedures</t>
  </si>
  <si>
    <t>major esophageal disorders</t>
  </si>
  <si>
    <t>other esophageal disorders</t>
  </si>
  <si>
    <t>inflammatory bowel disease</t>
  </si>
  <si>
    <t>gastrointestinal vascular insufficiency</t>
  </si>
  <si>
    <t>major gastrointestinal &amp; peritoneal infections</t>
  </si>
  <si>
    <t>non-bacterial gastroenteritis, nausea &amp; vomiting</t>
  </si>
  <si>
    <t>abdominal pain</t>
  </si>
  <si>
    <t>malfunction, reaction &amp; complication of gi device or procedure</t>
  </si>
  <si>
    <t>other &amp; unspecified gastrointestinal hemorrhage</t>
  </si>
  <si>
    <t>major pancreas, liver &amp; shunt procedures</t>
  </si>
  <si>
    <t>major biliary tract procedures</t>
  </si>
  <si>
    <t>cholecystectomy except laparoscopic</t>
  </si>
  <si>
    <t>laparoscopic cholecystectomy</t>
  </si>
  <si>
    <t>other hepatobiliary, pancreas &amp; abdominal procedures</t>
  </si>
  <si>
    <t>hepatic coma &amp; other major acute liver disorders</t>
  </si>
  <si>
    <t>alcoholic liver disease</t>
  </si>
  <si>
    <t>other disorders of the liver</t>
  </si>
  <si>
    <t>disorders of gallbladder &amp; biliary tract</t>
  </si>
  <si>
    <t>amputation of lower limb except toes</t>
  </si>
  <si>
    <t>hip &amp; femur procedures for trauma except joint replacement</t>
  </si>
  <si>
    <t>hip &amp; femur procedures for non-trauma except joint replacement</t>
  </si>
  <si>
    <t>skin graft, except hand, for musculoskeletal &amp; connective tissue diagnose</t>
  </si>
  <si>
    <t xml:space="preserve">Skin Graft, exc Hand for Musc &amp; Conn Tiss </t>
  </si>
  <si>
    <t>foot &amp; toe procedures</t>
  </si>
  <si>
    <t>shoulder, upper arm &amp; forearm procedures</t>
  </si>
  <si>
    <t>hand &amp; wrist procedures</t>
  </si>
  <si>
    <t>tendon, muscle &amp; other soft tissue procedures</t>
  </si>
  <si>
    <t>other musculoskeletal system &amp; connective tissue procedures</t>
  </si>
  <si>
    <t>cervical spinal fusion &amp; other back/neck proc exc disc excis/decomp</t>
  </si>
  <si>
    <t>fractures &amp; dislocations except femur, pelvis &amp; back</t>
  </si>
  <si>
    <t>musculoskeletal malignancy &amp; pathol fracture d/t muscskel malig</t>
  </si>
  <si>
    <t>osteomyelitis, septic arthritis &amp; other musculoskeletal infections</t>
  </si>
  <si>
    <t>connective tissue disorders</t>
  </si>
  <si>
    <t>malfunction, reaction, complic of orthopedic device or procedure</t>
  </si>
  <si>
    <t>other musculoskeletal system &amp; connective tissue diagnoses</t>
  </si>
  <si>
    <t>skin graft for skin &amp; subcutaneous tissue diagnoses</t>
  </si>
  <si>
    <t>mastectomy procedures</t>
  </si>
  <si>
    <t>breast procedures except mastectomy</t>
  </si>
  <si>
    <t>other skin, subcutaneous tissue &amp; related procedures</t>
  </si>
  <si>
    <t>skin ulcers</t>
  </si>
  <si>
    <t>major skin disorders</t>
  </si>
  <si>
    <t>malignant breast disorders</t>
  </si>
  <si>
    <t>contusion, open wound &amp; other trauma to skin &amp; subcutaneous tissue</t>
  </si>
  <si>
    <t>other skin, subcutaneous tissue &amp; breast disorders</t>
  </si>
  <si>
    <t>pituitary &amp; adrenal procedures</t>
  </si>
  <si>
    <t>thyroid, parathyroid &amp; thyroglossal procedures</t>
  </si>
  <si>
    <t>other procedures for endocrine, nutritional &amp; metabolic disorders</t>
  </si>
  <si>
    <t>inborn errors of metabolism</t>
  </si>
  <si>
    <t>other endocrine disorders</t>
  </si>
  <si>
    <t>kidney transplant</t>
  </si>
  <si>
    <t>major bladder procedures</t>
  </si>
  <si>
    <t>kidney &amp; urinary tract procedures for malignancy</t>
  </si>
  <si>
    <t>kidney &amp; urinary tract procedures for nonmalignancy</t>
  </si>
  <si>
    <t>renal dialysis access device procedure only</t>
  </si>
  <si>
    <t>other bladder procedures</t>
  </si>
  <si>
    <t>urethral &amp; transurethral procedures</t>
  </si>
  <si>
    <t>other kidney, urinary tract &amp; related procedures</t>
  </si>
  <si>
    <t>renal failure</t>
  </si>
  <si>
    <t>kidney &amp; urinary tract malignancy</t>
  </si>
  <si>
    <t>nephritis &amp; nephrosis</t>
  </si>
  <si>
    <t>urinary stones &amp; acquired upper urinary tract obstruction</t>
  </si>
  <si>
    <t>malfunction, reaction, complic of genitourinary device or proc</t>
  </si>
  <si>
    <t>other kidney &amp; urinary tract diagnoses, signs &amp; symptoms</t>
  </si>
  <si>
    <t>major male pelvic procedures</t>
  </si>
  <si>
    <t>penis procedures</t>
  </si>
  <si>
    <t>transurethral prostatectomy</t>
  </si>
  <si>
    <t>testes &amp; scrotal procedures</t>
  </si>
  <si>
    <t>other male reproductive system &amp; related procedures</t>
  </si>
  <si>
    <t>malignancy, male reproductive system</t>
  </si>
  <si>
    <t>male reproductive system diagnoses except malignancy</t>
  </si>
  <si>
    <t>pelvic evisceration, radical hysterectomy &amp; other radical gyn procs</t>
  </si>
  <si>
    <t>uterine &amp; adnexa procedures for ovarian &amp; adnexal malignancy</t>
  </si>
  <si>
    <t>uterine &amp; adnexa procedures for non-ovarian &amp; non-adnexal malig</t>
  </si>
  <si>
    <t>uterine &amp; adnexa procedures for non-malignancy except leiomyoma</t>
  </si>
  <si>
    <t>female reproductive system reconstructive procedures</t>
  </si>
  <si>
    <t>dilation &amp; curettage for non-obstetric diagnoses</t>
  </si>
  <si>
    <t>other female reproductive system &amp; related procedures</t>
  </si>
  <si>
    <t>uterine &amp; adnexa procedures for leiomyoma</t>
  </si>
  <si>
    <t>female reproductive system malignancy</t>
  </si>
  <si>
    <t>female reproductive system infections</t>
  </si>
  <si>
    <t>menstrual &amp; other female reproductive system disorders</t>
  </si>
  <si>
    <t>vaginal delivery w sterilization &amp;/or d&amp;c</t>
  </si>
  <si>
    <t>vaginal delivery w complicating procedures exc sterilization &amp;/or d&amp;c</t>
  </si>
  <si>
    <t>d&amp;c, aspiration curettage or hysterotomy for obstetric diagnoses</t>
  </si>
  <si>
    <t>ectopic pregnancy procedure</t>
  </si>
  <si>
    <t>other o.r. proc for obstetric diagnoses except delivery diagnoses</t>
  </si>
  <si>
    <t>postpartum &amp; post abortion diagnoses w/o procedure</t>
  </si>
  <si>
    <t>threatened abortion</t>
  </si>
  <si>
    <t>Preterm Labor</t>
  </si>
  <si>
    <t>abortion w/o d&amp;c, aspiration curettage or hysterotomy</t>
  </si>
  <si>
    <t>false labor</t>
  </si>
  <si>
    <t>other antepartum diagnoses</t>
  </si>
  <si>
    <t>neonate, transferred &lt;5 days old, not born here</t>
  </si>
  <si>
    <t>neonate, transferred &lt; 5 days old, born here</t>
  </si>
  <si>
    <t>neonate w ecmo</t>
  </si>
  <si>
    <t>Neonate w ECMO</t>
  </si>
  <si>
    <t>neonate bwt &lt;1500g w major procedure</t>
  </si>
  <si>
    <t>neonate bwt &lt;500g</t>
  </si>
  <si>
    <t>Neonate bwt &lt;500g or GA &lt;24 weeks</t>
  </si>
  <si>
    <t>neonate birthwt 500-749g w/o major procedure</t>
  </si>
  <si>
    <t>neonate birthwt 750-999g w/o major procedure</t>
  </si>
  <si>
    <t>neonate bwt 1000-1249g w resp dist synd/oth maj resp or maj anom</t>
  </si>
  <si>
    <t>neonate birthwt 1000-1249g w or w/o other significant condition</t>
  </si>
  <si>
    <t>neonate bwt 1250-1499g w resp dist synd/oth maj resp or maj anom</t>
  </si>
  <si>
    <t>neonate bwt 1250-1499g w or w/o other significant condition</t>
  </si>
  <si>
    <t>neonate bwt 1500-2499g w major procedure</t>
  </si>
  <si>
    <t>neonate birthwt 1500-1999g w major anomaly</t>
  </si>
  <si>
    <t>neonate bwt 1500-1999g w resp dist synd/oth maj resp cond</t>
  </si>
  <si>
    <t>Neonate bwt 1500-1999g w resp dist synd/oth maj resp cond</t>
  </si>
  <si>
    <t>neonate birthwt 1500-1999g w congenital/perinatal infection</t>
  </si>
  <si>
    <t>Neonate birthwt 1500-1999g w congenital/perinatal infection</t>
  </si>
  <si>
    <t>neonate bwt 1500-1999g w or w/o other significant condition</t>
  </si>
  <si>
    <t>neonate bwt 2000-2499g w major anomaly</t>
  </si>
  <si>
    <t>neonate bwt 2000-2499g w resp dist synd/oth maj resp cond</t>
  </si>
  <si>
    <t>Neonate bwt 2000-2499g w resp dist synd/oth maj resp cond</t>
  </si>
  <si>
    <t>neonate bwt 2000-2499g w congenital/perinatal infection</t>
  </si>
  <si>
    <t>neonate bwt 2000-2499g w other significant condition</t>
  </si>
  <si>
    <t>neonate bwt 2000-2499g, normal newborn or neonate w other problem</t>
  </si>
  <si>
    <t>neonate birthwt &gt;2499g w major cardiovascular procedure</t>
  </si>
  <si>
    <t>neonate birthwt &gt;2499g w other major procedure</t>
  </si>
  <si>
    <t>neonate birthwt &gt;2499g w major anomaly</t>
  </si>
  <si>
    <t>neonate, birthwt &gt;2499g w resp dist synd/oth maj resp cond</t>
  </si>
  <si>
    <t>neonate birthwt &gt;2499g w congenital/perinatal infection</t>
  </si>
  <si>
    <t>neonate birthwt &gt;2499g w other significant condition</t>
  </si>
  <si>
    <t>splenectomy</t>
  </si>
  <si>
    <t>Splenectomy</t>
  </si>
  <si>
    <t>other procedures of blood &amp; blood-forming organs</t>
  </si>
  <si>
    <t>major hematologic/immunologic diag exc sickle cell crisis &amp; coagul</t>
  </si>
  <si>
    <t>coagulation &amp; platelet disorders</t>
  </si>
  <si>
    <t>other anemia &amp; disorders of blood &amp; blood-forming organs</t>
  </si>
  <si>
    <t>major o.r. procedures for lymphatic/hematopoietic/other neoplasms</t>
  </si>
  <si>
    <t>other o.r. procedures for lymphatic/hematopoietic/other neoplasms</t>
  </si>
  <si>
    <t>acute leukemia</t>
  </si>
  <si>
    <t>radiotherapy</t>
  </si>
  <si>
    <t>Radiotherapy</t>
  </si>
  <si>
    <t>chemotherapy</t>
  </si>
  <si>
    <t>lymphatic &amp; other malignancies &amp; neoplasms of uncertain behavior</t>
  </si>
  <si>
    <t>post-op, post-trauma, other device infections w o.r. procedure</t>
  </si>
  <si>
    <t>post-operative, post-traumatic, other device infections</t>
  </si>
  <si>
    <t>fever</t>
  </si>
  <si>
    <t>Fever</t>
  </si>
  <si>
    <t>viral illness</t>
  </si>
  <si>
    <t>other infectious &amp; parasitic diseases</t>
  </si>
  <si>
    <t>mental illness diagnosis w o.r. procedure</t>
  </si>
  <si>
    <t>disorders of personality &amp; impulse control</t>
  </si>
  <si>
    <t>adjustment disorders &amp; neuroses except depressive diagnoses</t>
  </si>
  <si>
    <t>acute anxiety &amp; delirium states</t>
  </si>
  <si>
    <t>childhood behavioral disorders</t>
  </si>
  <si>
    <t>eating disorders</t>
  </si>
  <si>
    <t>other mental health disorders</t>
  </si>
  <si>
    <t>cocaine abuse &amp; dependence</t>
  </si>
  <si>
    <t>other drug abuse &amp; dependence</t>
  </si>
  <si>
    <t>allergic reactions</t>
  </si>
  <si>
    <t>other complications of treatment</t>
  </si>
  <si>
    <t>other injury, poisoning &amp; toxic effect diagnoses</t>
  </si>
  <si>
    <t>toxic effects of non-medicinal substances</t>
  </si>
  <si>
    <t>Toxic effects of non-medicinal substances</t>
  </si>
  <si>
    <t>extensive 3rd degree burns w skin graft</t>
  </si>
  <si>
    <t>full thickness burns w skin graft</t>
  </si>
  <si>
    <t>extensive 3rd degree or full thickness burns w/o skin graft</t>
  </si>
  <si>
    <t>partial thickness burns w or w/o skin graft</t>
  </si>
  <si>
    <t>procedure w diag of rehab, aftercare or oth contact w health service</t>
  </si>
  <si>
    <t>signs, symptoms &amp; other factors influencing health status</t>
  </si>
  <si>
    <t>neonatal aftercare</t>
  </si>
  <si>
    <t>hiv w multiple major hiv related conditions</t>
  </si>
  <si>
    <t>hiv w major hiv related condition</t>
  </si>
  <si>
    <t>hiv w multiple significant hiv related conditions</t>
  </si>
  <si>
    <t>hiv w one signif hiv cond or w/o signif related cond</t>
  </si>
  <si>
    <t>craniotomy for multiple significant trauma</t>
  </si>
  <si>
    <t>extensive abdominal/thoracic procedures for mult significant trauma</t>
  </si>
  <si>
    <t>musculoskeletal &amp; other procedures for multiple significant trauma</t>
  </si>
  <si>
    <t>multiple significant trauma w/o o.r. procedure</t>
  </si>
  <si>
    <t>extensive procedure unrelated to principal diagnosis</t>
  </si>
  <si>
    <t>moderately extensive procedure unrelated to principal diagnosis</t>
  </si>
  <si>
    <t>nonextensive procedure unrelated to principal diagnosis</t>
  </si>
  <si>
    <t>principal diagnosis invalid as discharge diagnosis</t>
  </si>
  <si>
    <t>ungroupable</t>
  </si>
  <si>
    <t>Ungroupable</t>
  </si>
  <si>
    <t>Delivery DRGsᶲ⌂</t>
  </si>
  <si>
    <t>Make sure the column headers for the SFS pulls match to the HHSAnnualFinancialReport2024 version (i.e. add columns for Long Term Debt to Total Capitalization and Days Cash on Hand)</t>
  </si>
  <si>
    <t>Notes</t>
  </si>
  <si>
    <t>Row 91.00: Emergency</t>
  </si>
  <si>
    <t>Row 206.00: Inpatient GPSR</t>
  </si>
  <si>
    <t>Row 207.00: Outpatient GPSR</t>
  </si>
  <si>
    <t>Row 301.00: Outpatient Visits ( Lines 88 to 101)</t>
  </si>
  <si>
    <t>Row 303.00: Inpatient and Outpatient NPSR  (lines 208 and 209)</t>
  </si>
  <si>
    <t>Column 4.00: Inpatient Days</t>
  </si>
  <si>
    <t>Column 5.00: Discharges</t>
  </si>
  <si>
    <t>Column 8.00: Average Length of Stay</t>
  </si>
  <si>
    <t>Enter Year:</t>
  </si>
  <si>
    <t>Row 208.00: Inpatient NPSR (including Premium Revenue)</t>
  </si>
  <si>
    <t>Row 209.00: Outpatient NPSR  (including Premium Revenue)</t>
  </si>
  <si>
    <t>Data Year</t>
  </si>
  <si>
    <t>Hospital OrgID</t>
  </si>
  <si>
    <t>Hospital Cohort</t>
  </si>
  <si>
    <t>Hospital System</t>
  </si>
  <si>
    <t>Insurance Category</t>
  </si>
  <si>
    <t>Statewide (Cross-Payer) RP</t>
  </si>
  <si>
    <t>Cohort Median SRP</t>
  </si>
  <si>
    <t>Percent of Statewide Payments</t>
  </si>
  <si>
    <t>Commercial (self and fully insured)</t>
  </si>
  <si>
    <t>Harrington Healthcare System, Inc.</t>
  </si>
  <si>
    <t>Wellforce</t>
  </si>
  <si>
    <t>MelroseWakefield Healthcare (formerly Hallmark Health)</t>
  </si>
  <si>
    <t>Column 4.00: Medicaid Managed</t>
  </si>
  <si>
    <t>Column 5.00: Medicaid Non-Managed</t>
  </si>
  <si>
    <t>HealthAlliance Hospital</t>
  </si>
  <si>
    <t>Total Supplemental Revenue: Total</t>
  </si>
  <si>
    <t>Acute Hospital</t>
  </si>
  <si>
    <t>Curahealth Stoughton</t>
  </si>
  <si>
    <t>MiraVista Behavioral Health Center</t>
  </si>
  <si>
    <t>Soldiers' Home in Chelsea</t>
  </si>
  <si>
    <t>Soldiers' Home in Holyoke</t>
  </si>
  <si>
    <t>Tab 11: Financials</t>
  </si>
  <si>
    <t>Row 57.2: Total Operating Revenue</t>
  </si>
  <si>
    <t>Row 65: Total Unrestricted Revenue, Gains and Other Supports</t>
  </si>
  <si>
    <t>Row 73: Total Expenses</t>
  </si>
  <si>
    <t>Row 74: Excess of Revenue, Gains and Other Support Over Expenses</t>
  </si>
  <si>
    <t>Column 1: Data</t>
  </si>
  <si>
    <t>Ownership Change</t>
  </si>
  <si>
    <t>HFY End Date</t>
  </si>
  <si>
    <t>Zip Code Rank 1: Primary City</t>
  </si>
  <si>
    <t>Zip Code Rank 1: Zip Code</t>
  </si>
  <si>
    <t>Zip Code Rank 1: Discharges</t>
  </si>
  <si>
    <t>Row 11: Interns, Residents + Fellows</t>
  </si>
  <si>
    <t>Column 1: Number of FTEs</t>
  </si>
  <si>
    <t>Zip Code Rank 1: % of Zip Code</t>
  </si>
  <si>
    <t>Zip Code Rank 2: Primary City</t>
  </si>
  <si>
    <t>Zip Code Rank 2: Zip Code</t>
  </si>
  <si>
    <t>Zip Code Rank 2: Discharges</t>
  </si>
  <si>
    <t>Zip Code Rank 2: % of Zip Code</t>
  </si>
  <si>
    <t>Zip Code Rank 3: Primary City</t>
  </si>
  <si>
    <t>Zip Code Rank 3: Zip Code</t>
  </si>
  <si>
    <t>Zip Code Rank 3: Discharges</t>
  </si>
  <si>
    <t>Zip Code Rank 3: % of Zip Code</t>
  </si>
  <si>
    <t>Zip Code Rank 4: Primary City</t>
  </si>
  <si>
    <t>Zip Code Rank 4: Zip Code</t>
  </si>
  <si>
    <t>Zip Code Rank 4: Discharges</t>
  </si>
  <si>
    <t>Zip Code Rank 4: % of Zip Code</t>
  </si>
  <si>
    <t>Zip Code Rank 5: Primary City</t>
  </si>
  <si>
    <t>Zip Code Rank 5: Zip Code</t>
  </si>
  <si>
    <t>Zip Code Rank 5: Discharges</t>
  </si>
  <si>
    <t>Zip Code Rank 5: % of Zip Code</t>
  </si>
  <si>
    <t>Zip Code Rank 6: Primary City</t>
  </si>
  <si>
    <t>Zip Code Rank 6: Zip Code</t>
  </si>
  <si>
    <t>Zip Code Rank 6: Discharges</t>
  </si>
  <si>
    <t>Zip Code Rank 6: % of Zip Code</t>
  </si>
  <si>
    <t>Zip Code Rank 7: Primary City</t>
  </si>
  <si>
    <t>Zip Code Rank 7: Zip Code</t>
  </si>
  <si>
    <t>Zip Code Rank 7: Discharges</t>
  </si>
  <si>
    <t>Zip Code Rank 7: % of Zip Code</t>
  </si>
  <si>
    <t>Zip Code Rank 8: Primary City</t>
  </si>
  <si>
    <t>Zip Code Rank 8: Zip Code</t>
  </si>
  <si>
    <t>Zip Code Rank 8: Discharges</t>
  </si>
  <si>
    <t>Zip Code Rank 8: % of Zip Code</t>
  </si>
  <si>
    <t>Zip Code Rank 9: Primary City</t>
  </si>
  <si>
    <t>Zip Code Rank 9: Zip Code</t>
  </si>
  <si>
    <t>Zip Code Rank 9: Discharges</t>
  </si>
  <si>
    <t>Zip Code Rank 9: % of Zip Code</t>
  </si>
  <si>
    <t>Zip Code Rank 10: Primary City</t>
  </si>
  <si>
    <t>Zip Code Rank 10: Zip Code</t>
  </si>
  <si>
    <t>Zip Code Rank 10: Discharges</t>
  </si>
  <si>
    <t>Zip Code Rank 10: % of Zip Code</t>
  </si>
  <si>
    <t>Zip Code Rank 11: Primary City</t>
  </si>
  <si>
    <t>Zip Code Rank 11: Zip Code</t>
  </si>
  <si>
    <t>Zip Code Rank 11: Discharges</t>
  </si>
  <si>
    <t>Zip Code Rank 11: % of Zip Code</t>
  </si>
  <si>
    <t>Zip Code Rank 12: Primary City</t>
  </si>
  <si>
    <t>Zip Code Rank 12: Zip Code</t>
  </si>
  <si>
    <t>Zip Code Rank 12: Discharges</t>
  </si>
  <si>
    <t>Zip Code Rank 12: % of Zip Code</t>
  </si>
  <si>
    <t>Zip Code Rank 13: Primary City</t>
  </si>
  <si>
    <t>Zip Code Rank 13: Zip Code</t>
  </si>
  <si>
    <t>Zip Code Rank 13: Discharges</t>
  </si>
  <si>
    <t>Zip Code Rank 13: % of Zip Code</t>
  </si>
  <si>
    <t>Zip Code Rank 14: Primary City</t>
  </si>
  <si>
    <t>Zip Code Rank 14: Zip Code</t>
  </si>
  <si>
    <t>Zip Code Rank 14: Discharges</t>
  </si>
  <si>
    <t>Zip Code Rank 14: % of Zip Code</t>
  </si>
  <si>
    <t>Zip Code Rank 15: Primary City</t>
  </si>
  <si>
    <t>Zip Code Rank 15: Zip Code</t>
  </si>
  <si>
    <t>Zip Code Rank 15: Discharges</t>
  </si>
  <si>
    <t>Zip Code Rank 15: % of Zip Code</t>
  </si>
  <si>
    <t>DRG Rank 1: Name</t>
  </si>
  <si>
    <t>DRG Rank 1: Discharges</t>
  </si>
  <si>
    <t>DRG Rank 1: % of Hospital Discharges</t>
  </si>
  <si>
    <t>DRG Rank 2: Name</t>
  </si>
  <si>
    <t>DRG Rank 2: Discharges</t>
  </si>
  <si>
    <t>DRG Rank 2: % of Hospital Discharges</t>
  </si>
  <si>
    <t>DRG Rank 3: Name</t>
  </si>
  <si>
    <t>DRG Rank 3: Discharges</t>
  </si>
  <si>
    <t>DRG Rank 3: % of Hospital Discharges</t>
  </si>
  <si>
    <t>DRG Rank 4: Name</t>
  </si>
  <si>
    <t>DRG Rank 4: Discharges</t>
  </si>
  <si>
    <t>DRG Rank 4: % of Hospital Discharges</t>
  </si>
  <si>
    <t>DRG Rank 5: Name</t>
  </si>
  <si>
    <t>DRG Rank 5: Discharges</t>
  </si>
  <si>
    <t>DRG Rank 5: % of Hospital Discharges</t>
  </si>
  <si>
    <t>DRG Rank 6: Name</t>
  </si>
  <si>
    <t>DRG Rank 6: Discharges</t>
  </si>
  <si>
    <t>DRG Rank 6: % of Hospital Discharges</t>
  </si>
  <si>
    <t>DRG Rank 7: Name</t>
  </si>
  <si>
    <t>DRG Rank 7: Discharges</t>
  </si>
  <si>
    <t>DRG Rank 7: % of Hospital Discharges</t>
  </si>
  <si>
    <t>DRG Rank 8: Name</t>
  </si>
  <si>
    <t>DRG Rank 8: Discharges</t>
  </si>
  <si>
    <t>DRG Rank 8: % of Hospital Discharges</t>
  </si>
  <si>
    <t>DRG Rank 9: Name</t>
  </si>
  <si>
    <t>DRG Rank 9: Discharges</t>
  </si>
  <si>
    <t>DRG Rank 9: % of Hospital Discharges</t>
  </si>
  <si>
    <t>DRG Rank 10: Name</t>
  </si>
  <si>
    <t>DRG Rank 10: Discharges</t>
  </si>
  <si>
    <t>DRG Rank 10: % of Hospital Discharges</t>
  </si>
  <si>
    <t>DRG Rank 11: Name</t>
  </si>
  <si>
    <t>DRG Rank 11: Discharges</t>
  </si>
  <si>
    <t>DRG Rank 11: % of Hospital Discharges</t>
  </si>
  <si>
    <t>DRG Rank 12: Name</t>
  </si>
  <si>
    <t>DRG Rank 12: Discharges</t>
  </si>
  <si>
    <t>DRG Rank 12: % of Hospital Discharges</t>
  </si>
  <si>
    <t>DRG Rank 13: Name</t>
  </si>
  <si>
    <t>DRG Rank 13: Discharges</t>
  </si>
  <si>
    <t>DRG Rank 13: % of Hospital Discharges</t>
  </si>
  <si>
    <t>DRG Rank 14: Name</t>
  </si>
  <si>
    <t>DRG Rank 14: Discharges</t>
  </si>
  <si>
    <t>DRG Rank 14: % of Hospital Discharges</t>
  </si>
  <si>
    <t>DRG Rank 15: Name</t>
  </si>
  <si>
    <t>DRG Rank 15: Discharges</t>
  </si>
  <si>
    <t>DRG Rank 15: % of Hospital Discharges</t>
  </si>
  <si>
    <t>Community Rank 1: Name</t>
  </si>
  <si>
    <t>Community Rank 1: Discharges</t>
  </si>
  <si>
    <t>Community Rank 1: % of Hospital Discharges</t>
  </si>
  <si>
    <t>Community Rank 2: Name</t>
  </si>
  <si>
    <t>Community Rank 2: Discharges</t>
  </si>
  <si>
    <t>Community Rank 2: % of Hospital Discharges</t>
  </si>
  <si>
    <t>Community Rank 3: Name</t>
  </si>
  <si>
    <t>Community Rank 3: Discharges</t>
  </si>
  <si>
    <t>Community Rank 3: % of Hospital Discharges</t>
  </si>
  <si>
    <t>Community Rank 4: Name</t>
  </si>
  <si>
    <t>Community Rank 4: Discharges</t>
  </si>
  <si>
    <t>Community Rank 4: % of Hospital Discharges</t>
  </si>
  <si>
    <t>Community Rank 5: Name</t>
  </si>
  <si>
    <t>Community Rank 5: Discharges</t>
  </si>
  <si>
    <t>Community Rank 5: % of Hospital Discharges</t>
  </si>
  <si>
    <t>Community Rank 6: Name</t>
  </si>
  <si>
    <t>Community Rank 6: Discharges</t>
  </si>
  <si>
    <t>Community Rank 6: % of Hospital Discharges</t>
  </si>
  <si>
    <t>Community Rank 7: Name</t>
  </si>
  <si>
    <t>Community Rank 7: Discharges</t>
  </si>
  <si>
    <t>Community Rank 7: % of Hospital Discharges</t>
  </si>
  <si>
    <t>Community Rank 8: Name</t>
  </si>
  <si>
    <t>Community Rank 8: Discharges</t>
  </si>
  <si>
    <t>Community Rank 8: % of Hospital Discharges</t>
  </si>
  <si>
    <t>Community Rank 9: Name</t>
  </si>
  <si>
    <t>Community Rank 9: Discharges</t>
  </si>
  <si>
    <t>Community Rank 9: % of Hospital Discharges</t>
  </si>
  <si>
    <t>Community Rank 10: Name</t>
  </si>
  <si>
    <t>Community Rank 10: Discharges</t>
  </si>
  <si>
    <t>Community Rank 10: % of Hospital Discharges</t>
  </si>
  <si>
    <t>Publication Date:</t>
  </si>
  <si>
    <t>Case Mix Index (CMI)</t>
  </si>
  <si>
    <t>Write IFERRORs for all</t>
  </si>
  <si>
    <t>HPP Indicator*</t>
  </si>
  <si>
    <t>Teaching Hospital Indicator**</t>
  </si>
  <si>
    <t>* Hospital has 63% or greater of Gross Patient Service Revenue (GPSR) attributable to Medicare, MassHealth, and other government payers, including the Health Safety Net.</t>
  </si>
  <si>
    <t>** Hospital reports at least 25 full-time equivalent medical school residents per 100 inpatient beds in accordance with the Medicare Payment Advisory Commission (MedPAC).</t>
  </si>
  <si>
    <r>
      <t xml:space="preserve">Hospital </t>
    </r>
    <r>
      <rPr>
        <sz val="11"/>
        <color rgb="FF92D050"/>
        <rFont val="Arial Narrow"/>
        <family val="2"/>
      </rPr>
      <t>{CHECK ANNUALLY}</t>
    </r>
  </si>
  <si>
    <r>
      <t>Cohort</t>
    </r>
    <r>
      <rPr>
        <sz val="11"/>
        <color rgb="FFFF0000"/>
        <rFont val="Arial Narrow"/>
        <family val="2"/>
      </rPr>
      <t xml:space="preserve"> </t>
    </r>
    <r>
      <rPr>
        <sz val="11"/>
        <color rgb="FF92D050"/>
        <rFont val="Arial Narrow"/>
        <family val="2"/>
      </rPr>
      <t>{UPDATE ANNUALLY}</t>
    </r>
  </si>
  <si>
    <r>
      <t>City/State</t>
    </r>
    <r>
      <rPr>
        <sz val="11"/>
        <color rgb="FFFF0000"/>
        <rFont val="Arial Narrow"/>
        <family val="2"/>
      </rPr>
      <t xml:space="preserve"> </t>
    </r>
    <r>
      <rPr>
        <sz val="11"/>
        <color rgb="FF92D050"/>
        <rFont val="Arial Narrow"/>
        <family val="2"/>
      </rPr>
      <t>{DOUBLE CHECK for  mergers/closures}</t>
    </r>
  </si>
  <si>
    <r>
      <t xml:space="preserve">Multi-System Hospital </t>
    </r>
    <r>
      <rPr>
        <sz val="11"/>
        <color rgb="FFD3D3D3"/>
        <rFont val="Arial Narrow"/>
        <family val="2"/>
      </rPr>
      <t xml:space="preserve"> </t>
    </r>
    <r>
      <rPr>
        <sz val="11"/>
        <color rgb="FF92D050"/>
        <rFont val="Arial Narrow"/>
        <family val="2"/>
      </rPr>
      <t>{CONFIRM ANNUALLY}</t>
    </r>
  </si>
  <si>
    <t>Manually change the Org ID of Baystate Wing, HealthAlliance Clinton, and Corrigan MHC in older cost reports</t>
  </si>
  <si>
    <t>Tab:</t>
  </si>
  <si>
    <t>Hospital Count:</t>
  </si>
  <si>
    <t>Appendix A</t>
  </si>
  <si>
    <t>Appendix B</t>
  </si>
  <si>
    <t>Appendix C</t>
  </si>
  <si>
    <t>Appendix D</t>
  </si>
  <si>
    <t>Appendix E</t>
  </si>
  <si>
    <t>Appendix F</t>
  </si>
  <si>
    <t>Appendix G</t>
  </si>
  <si>
    <t>Appendix H</t>
  </si>
  <si>
    <t>Appendix I</t>
  </si>
  <si>
    <t>Appendix J</t>
  </si>
  <si>
    <t>Appendix K</t>
  </si>
  <si>
    <t>Appendix L</t>
  </si>
  <si>
    <t>Appendix M</t>
  </si>
  <si>
    <t>Appendix N</t>
  </si>
  <si>
    <t>Appendix O</t>
  </si>
  <si>
    <t>Static Acute</t>
  </si>
  <si>
    <t>CRM Current Year</t>
  </si>
  <si>
    <t>CRM Prior Year</t>
  </si>
  <si>
    <t>CRM 2 Years Prior</t>
  </si>
  <si>
    <t>CRM 3 Years Prior</t>
  </si>
  <si>
    <t>CRM 4 Years Prior</t>
  </si>
  <si>
    <t>SFS Current Year</t>
  </si>
  <si>
    <t>SFS Prior Year</t>
  </si>
  <si>
    <t>SFS 2 Years Prior</t>
  </si>
  <si>
    <t>SFS 3 Years Prior</t>
  </si>
  <si>
    <t>SFS 4 Years Prior</t>
  </si>
  <si>
    <t>Top Communities</t>
  </si>
  <si>
    <t>Top Zip Codes</t>
  </si>
  <si>
    <t>CMI Current Year</t>
  </si>
  <si>
    <t>CMI Prior Year</t>
  </si>
  <si>
    <t>CMI 2 Years Prior</t>
  </si>
  <si>
    <t>CMI 3 Years Prior</t>
  </si>
  <si>
    <t>CMI 4 Years Prior</t>
  </si>
  <si>
    <t>Notes if not matching Static Data Tab:</t>
  </si>
  <si>
    <t>Static Non-Acute - 
Non-State Operated</t>
  </si>
  <si>
    <t>Static Non-Acute - 
State Operated</t>
  </si>
  <si>
    <t>Top DRGs</t>
  </si>
  <si>
    <t>Return "1" if not matching</t>
  </si>
  <si>
    <t>Steward Norwood and Shriners Springfield Missing</t>
  </si>
  <si>
    <t>Steward Norwood Missing</t>
  </si>
  <si>
    <t>Shriners Boston and Springfield, Steward Norwood missing</t>
  </si>
  <si>
    <t>Soldiers' Home in Chelsea and Soldiers' Home in Holyoke included, Miravista missing</t>
  </si>
  <si>
    <t>High Point Hospital, Soldiers' Home in Chelsea and Soldiers' Home in Holyoke included, Miravista and Hospital Behavioral Medicine missing</t>
  </si>
  <si>
    <t>Checks North Shore's Org ID for CRM and HDD</t>
  </si>
  <si>
    <t>CRM (Expecting 345)</t>
  </si>
  <si>
    <t>Data Based on CRM Current Year</t>
  </si>
  <si>
    <t>Current Year Data Pull</t>
  </si>
  <si>
    <t>CRM Prior Year Data Pull</t>
  </si>
  <si>
    <t>Data Based on CRM Prior Year</t>
  </si>
  <si>
    <t>Data Based on CRM 2 Years Prior</t>
  </si>
  <si>
    <t>CRM 3 Years Prior Data Pull</t>
  </si>
  <si>
    <t>Data Based on CRM 3 Years Prior</t>
  </si>
  <si>
    <t>Data Based on CRM 4 Years Prior</t>
  </si>
  <si>
    <t>4 Years Prior Data Pull</t>
  </si>
  <si>
    <t>Count of Data Points (should all match)</t>
  </si>
  <si>
    <t>Data Points</t>
  </si>
  <si>
    <t>Data Based on CRM Current Year Tab</t>
  </si>
  <si>
    <t>Data Based on CRM Prior Year Tab</t>
  </si>
  <si>
    <t>Data Based on CRM 2 Years Prior Tab</t>
  </si>
  <si>
    <t>Data Based on CRM 3 Years Prior Tab</t>
  </si>
  <si>
    <t>Data Based on CRM 4 Years Prior Tab</t>
  </si>
  <si>
    <t>Column A of this Sheet (CRM Current Year)</t>
  </si>
  <si>
    <t>Column E of This Sheet (Current Year Data Pull)</t>
  </si>
  <si>
    <t>Do lists match?</t>
  </si>
  <si>
    <t>Supplemental Revenue</t>
  </si>
  <si>
    <t>Here is the list of data points to pull into the CRM Tabs. Once data in pulled, transpose-paste the tab, row and column information in the "X Year Data Pull" section and check the list match cell to see if data matches.</t>
  </si>
  <si>
    <t>Checks the CRM tabs for the hospitals whose ORG IDs have changed over the years. Each hospitals ORG ID listed on each cost report pull tab should match the ORG ID reported on the Static Data tab for that hospital. Any mismatching ORG IDs (will be red) will need to have their ORGs manually changed on its respective cost report pull tab to match the static data Org ID</t>
  </si>
  <si>
    <t>Tab</t>
  </si>
  <si>
    <t>Static Data</t>
  </si>
  <si>
    <t>HealthAlliance-Clinton</t>
  </si>
  <si>
    <t>*Trauma designations to match the current DPH website</t>
  </si>
  <si>
    <t>***Trauma designations to match the current DPH website</t>
  </si>
  <si>
    <t>Adult Trauma ***</t>
  </si>
  <si>
    <t>Pedi Trauma***</t>
  </si>
  <si>
    <t>SuppRev Current Year</t>
  </si>
  <si>
    <t>SuppRev Prior Year</t>
  </si>
  <si>
    <t>SuppRev 2 Years Prior</t>
  </si>
  <si>
    <t>SuppRev 3 Years Prior</t>
  </si>
  <si>
    <t>SuppRev 4 Years Prior</t>
  </si>
  <si>
    <t>HFY2022</t>
  </si>
  <si>
    <t>MelroseWakefield Hospital</t>
  </si>
  <si>
    <t>Acute &amp; subacute endocarditis</t>
  </si>
  <si>
    <t>Other female reproductive system &amp; related procedures</t>
  </si>
  <si>
    <t>Urethral &amp; transurethral procedures</t>
  </si>
  <si>
    <t>Other infectious &amp; parasitic diseases</t>
  </si>
  <si>
    <t>Cardiac structural &amp; valvular disorders</t>
  </si>
  <si>
    <t>Breast procedures except mastectomy</t>
  </si>
  <si>
    <t>Eating disorders</t>
  </si>
  <si>
    <t>Hepatic coma &amp; other major acute liver disorders</t>
  </si>
  <si>
    <t>Other esophageal disorders</t>
  </si>
  <si>
    <t>Hip &amp; Femur Fracture Repair</t>
  </si>
  <si>
    <t>Gastrointestinal vascular insufficiency</t>
  </si>
  <si>
    <t>Other skin, subcutaneous tissue &amp; breast disorders</t>
  </si>
  <si>
    <t>Connective tissue disorders</t>
  </si>
  <si>
    <t>Non-Hypovolemic Sodium Disorders</t>
  </si>
  <si>
    <t>Other circulatory system procedures</t>
  </si>
  <si>
    <t>Lower Extremity Arterial Procedures</t>
  </si>
  <si>
    <t>Other O.R. procedures for lymphatic/hematopoietic/other neoplasms</t>
  </si>
  <si>
    <t>Full thickness burns w skin graft</t>
  </si>
  <si>
    <t>Major Large Bowel Procedures</t>
  </si>
  <si>
    <t>Malignant breast disorders</t>
  </si>
  <si>
    <t>Nephritis &amp; nephrosis</t>
  </si>
  <si>
    <t>Cholecystectomy except laparoscopic</t>
  </si>
  <si>
    <t>Major Small Bowel Procedures</t>
  </si>
  <si>
    <t>Cardiac valve procedures w cardiac catheterization</t>
  </si>
  <si>
    <t>Respiratory signs, symptoms &amp; minor diagnoses</t>
  </si>
  <si>
    <t>Pituitary &amp; adrenal procedures</t>
  </si>
  <si>
    <t>Other Significant Hip &amp; Femur Surgery</t>
  </si>
  <si>
    <t>Other Peripheral Vascular Procedures</t>
  </si>
  <si>
    <t>Other digestive system &amp; abdominal procedures</t>
  </si>
  <si>
    <t>Other circulatory system diagnoses</t>
  </si>
  <si>
    <t>Mental illness diagnosis w O.R. procedure</t>
  </si>
  <si>
    <t>Disorders of personality &amp; impulse control</t>
  </si>
  <si>
    <t>Extensive procedure unrelated to principal diagnosis</t>
  </si>
  <si>
    <t>Coagulation &amp; platelet disorders</t>
  </si>
  <si>
    <t>Extensive 3rd degree burns w skin graft</t>
  </si>
  <si>
    <t>Ear, nose, mouth, throat, cranial/facial malignancies</t>
  </si>
  <si>
    <t>Other procedures of blood &amp; blood-forming organs</t>
  </si>
  <si>
    <t>HIV w multiple significant HIV related conditions</t>
  </si>
  <si>
    <t>Uterine &amp; adnexa procedures for leiomyoma</t>
  </si>
  <si>
    <t>Other injury, poisoning &amp; toxic effect diagnoses</t>
  </si>
  <si>
    <t>Tendon, muscle &amp; other soft tissue procedures</t>
  </si>
  <si>
    <t>Other complications of treatment</t>
  </si>
  <si>
    <t>Other disorders of the liver</t>
  </si>
  <si>
    <t>SunderlandMA</t>
  </si>
  <si>
    <t>South EgremontMA</t>
  </si>
  <si>
    <t>North EgremontMA</t>
  </si>
  <si>
    <t>CotuitMA</t>
  </si>
  <si>
    <t>NorfolkMA</t>
  </si>
  <si>
    <t>LincolnMA</t>
  </si>
  <si>
    <t>East BrookfieldMA</t>
  </si>
  <si>
    <t>Windham</t>
  </si>
  <si>
    <t>WindhamNH</t>
  </si>
  <si>
    <t>BoxfordMA</t>
  </si>
  <si>
    <t>Apo</t>
  </si>
  <si>
    <t>ApoAE</t>
  </si>
  <si>
    <t>Exeter</t>
  </si>
  <si>
    <t>ExeterNH</t>
  </si>
  <si>
    <t>AssonetMA</t>
  </si>
  <si>
    <t>SuttonMA</t>
  </si>
  <si>
    <t>RichmondMA</t>
  </si>
  <si>
    <t>ConcordNH</t>
  </si>
  <si>
    <t>BondsvilleMA</t>
  </si>
  <si>
    <t>01950</t>
  </si>
  <si>
    <t>01913</t>
  </si>
  <si>
    <t>01952</t>
  </si>
  <si>
    <t>01830</t>
  </si>
  <si>
    <t>01860</t>
  </si>
  <si>
    <t>01833</t>
  </si>
  <si>
    <t>03874</t>
  </si>
  <si>
    <t>01832</t>
  </si>
  <si>
    <t>01951</t>
  </si>
  <si>
    <t>01834</t>
  </si>
  <si>
    <t>01969</t>
  </si>
  <si>
    <t>01985</t>
  </si>
  <si>
    <t>01835</t>
  </si>
  <si>
    <t>01922</t>
  </si>
  <si>
    <t>01331</t>
  </si>
  <si>
    <t>01364</t>
  </si>
  <si>
    <t>01440</t>
  </si>
  <si>
    <t>01475</t>
  </si>
  <si>
    <t>01366</t>
  </si>
  <si>
    <t>01368</t>
  </si>
  <si>
    <t>01420</t>
  </si>
  <si>
    <t>01005</t>
  </si>
  <si>
    <t>01436</t>
  </si>
  <si>
    <t>01452</t>
  </si>
  <si>
    <t>01468</t>
  </si>
  <si>
    <t>01355</t>
  </si>
  <si>
    <t>01430</t>
  </si>
  <si>
    <t>01109</t>
  </si>
  <si>
    <t>01108</t>
  </si>
  <si>
    <t>01085</t>
  </si>
  <si>
    <t>01020</t>
  </si>
  <si>
    <t>01040</t>
  </si>
  <si>
    <t>01089</t>
  </si>
  <si>
    <t>01104</t>
  </si>
  <si>
    <t>01013</t>
  </si>
  <si>
    <t>01001</t>
  </si>
  <si>
    <t>01028</t>
  </si>
  <si>
    <t>01056</t>
  </si>
  <si>
    <t>01105</t>
  </si>
  <si>
    <t>01119</t>
  </si>
  <si>
    <t>01118</t>
  </si>
  <si>
    <t>01301</t>
  </si>
  <si>
    <t>01376</t>
  </si>
  <si>
    <t>01370</t>
  </si>
  <si>
    <t>01360</t>
  </si>
  <si>
    <t>01337</t>
  </si>
  <si>
    <t>01351</t>
  </si>
  <si>
    <t>01340</t>
  </si>
  <si>
    <t>01373</t>
  </si>
  <si>
    <t>01344</t>
  </si>
  <si>
    <t>01354</t>
  </si>
  <si>
    <t>01339</t>
  </si>
  <si>
    <t>01375</t>
  </si>
  <si>
    <t>01349</t>
  </si>
  <si>
    <t>01230</t>
  </si>
  <si>
    <t>01238</t>
  </si>
  <si>
    <t>01201</t>
  </si>
  <si>
    <t>01257</t>
  </si>
  <si>
    <t>01236</t>
  </si>
  <si>
    <t>01240</t>
  </si>
  <si>
    <t>01255</t>
  </si>
  <si>
    <t>01262</t>
  </si>
  <si>
    <t>01253</t>
  </si>
  <si>
    <t>01266</t>
  </si>
  <si>
    <t>01222</t>
  </si>
  <si>
    <t>01258</t>
  </si>
  <si>
    <t>01252</t>
  </si>
  <si>
    <t>01223</t>
  </si>
  <si>
    <t>02130</t>
  </si>
  <si>
    <t>02124</t>
  </si>
  <si>
    <t>02136</t>
  </si>
  <si>
    <t>02131</t>
  </si>
  <si>
    <t>02132</t>
  </si>
  <si>
    <t>02119</t>
  </si>
  <si>
    <t>02121</t>
  </si>
  <si>
    <t>02446</t>
  </si>
  <si>
    <t>02126</t>
  </si>
  <si>
    <t>02026</t>
  </si>
  <si>
    <t>02062</t>
  </si>
  <si>
    <t>02169</t>
  </si>
  <si>
    <t>02118</t>
  </si>
  <si>
    <t>02125</t>
  </si>
  <si>
    <t>02135</t>
  </si>
  <si>
    <t>02301</t>
  </si>
  <si>
    <t>02302</t>
  </si>
  <si>
    <t>02324</t>
  </si>
  <si>
    <t>02333</t>
  </si>
  <si>
    <t>02382</t>
  </si>
  <si>
    <t>02351</t>
  </si>
  <si>
    <t>02780</t>
  </si>
  <si>
    <t>02072</t>
  </si>
  <si>
    <t>02379</t>
  </si>
  <si>
    <t>02370</t>
  </si>
  <si>
    <t>02368</t>
  </si>
  <si>
    <t>02341</t>
  </si>
  <si>
    <t>02346</t>
  </si>
  <si>
    <t>02343</t>
  </si>
  <si>
    <t>02767</t>
  </si>
  <si>
    <t>02601</t>
  </si>
  <si>
    <t>02664</t>
  </si>
  <si>
    <t>02645</t>
  </si>
  <si>
    <t>02673</t>
  </si>
  <si>
    <t>02632</t>
  </si>
  <si>
    <t>02631</t>
  </si>
  <si>
    <t>02675</t>
  </si>
  <si>
    <t>02649</t>
  </si>
  <si>
    <t>02660</t>
  </si>
  <si>
    <t>02563</t>
  </si>
  <si>
    <t>02653</t>
  </si>
  <si>
    <t>02648</t>
  </si>
  <si>
    <t>02536</t>
  </si>
  <si>
    <t>02642</t>
  </si>
  <si>
    <t>02633</t>
  </si>
  <si>
    <t>02540</t>
  </si>
  <si>
    <t>02532</t>
  </si>
  <si>
    <t>02559</t>
  </si>
  <si>
    <t>02556</t>
  </si>
  <si>
    <t>02644</t>
  </si>
  <si>
    <t>02635</t>
  </si>
  <si>
    <t>02543</t>
  </si>
  <si>
    <t>02534</t>
  </si>
  <si>
    <t>02537</t>
  </si>
  <si>
    <t>02553</t>
  </si>
  <si>
    <t>02574</t>
  </si>
  <si>
    <t>02122</t>
  </si>
  <si>
    <t>02171</t>
  </si>
  <si>
    <t>02170</t>
  </si>
  <si>
    <t>02186</t>
  </si>
  <si>
    <t>01841</t>
  </si>
  <si>
    <t>01844</t>
  </si>
  <si>
    <t>01702</t>
  </si>
  <si>
    <t>02148</t>
  </si>
  <si>
    <t>02740</t>
  </si>
  <si>
    <t>02149</t>
  </si>
  <si>
    <t>02151</t>
  </si>
  <si>
    <t>02360</t>
  </si>
  <si>
    <t>01060</t>
  </si>
  <si>
    <t>01002</t>
  </si>
  <si>
    <t>01027</t>
  </si>
  <si>
    <t>01062</t>
  </si>
  <si>
    <t>01035</t>
  </si>
  <si>
    <t>01053</t>
  </si>
  <si>
    <t>01007</t>
  </si>
  <si>
    <t>01073</t>
  </si>
  <si>
    <t>01075</t>
  </si>
  <si>
    <t>01038</t>
  </si>
  <si>
    <t>01096</t>
  </si>
  <si>
    <t>01746</t>
  </si>
  <si>
    <t>02050</t>
  </si>
  <si>
    <t>02472</t>
  </si>
  <si>
    <t>01960</t>
  </si>
  <si>
    <t>02492</t>
  </si>
  <si>
    <t>02081</t>
  </si>
  <si>
    <t>02090</t>
  </si>
  <si>
    <t>02494</t>
  </si>
  <si>
    <t>02067</t>
  </si>
  <si>
    <t>02052</t>
  </si>
  <si>
    <t>01760</t>
  </si>
  <si>
    <t>02021</t>
  </si>
  <si>
    <t>02030</t>
  </si>
  <si>
    <t>02056</t>
  </si>
  <si>
    <t>02482</t>
  </si>
  <si>
    <t>01720</t>
  </si>
  <si>
    <t>01742</t>
  </si>
  <si>
    <t>01754</t>
  </si>
  <si>
    <t>01460</t>
  </si>
  <si>
    <t>01886</t>
  </si>
  <si>
    <t>01776</t>
  </si>
  <si>
    <t>01453</t>
  </si>
  <si>
    <t>01775</t>
  </si>
  <si>
    <t>01450</t>
  </si>
  <si>
    <t>01824</t>
  </si>
  <si>
    <t>01432</t>
  </si>
  <si>
    <t>01719</t>
  </si>
  <si>
    <t>01749</t>
  </si>
  <si>
    <t>01773</t>
  </si>
  <si>
    <t>02467</t>
  </si>
  <si>
    <t>02035</t>
  </si>
  <si>
    <t>02445</t>
  </si>
  <si>
    <t>01550</t>
  </si>
  <si>
    <t>01570</t>
  </si>
  <si>
    <t>01571</t>
  </si>
  <si>
    <t>01507</t>
  </si>
  <si>
    <t>01566</t>
  </si>
  <si>
    <t>01562</t>
  </si>
  <si>
    <t>01540</t>
  </si>
  <si>
    <t>01506</t>
  </si>
  <si>
    <t>01535</t>
  </si>
  <si>
    <t>01518</t>
  </si>
  <si>
    <t>01585</t>
  </si>
  <si>
    <t>01010</t>
  </si>
  <si>
    <t>01521</t>
  </si>
  <si>
    <t>01083</t>
  </si>
  <si>
    <t>01473</t>
  </si>
  <si>
    <t>03461</t>
  </si>
  <si>
    <t>03079</t>
  </si>
  <si>
    <t>01843</t>
  </si>
  <si>
    <t>01845</t>
  </si>
  <si>
    <t>01810</t>
  </si>
  <si>
    <t>01852</t>
  </si>
  <si>
    <t>03865</t>
  </si>
  <si>
    <t>01840</t>
  </si>
  <si>
    <t>03811</t>
  </si>
  <si>
    <t>01850</t>
  </si>
  <si>
    <t>01033</t>
  </si>
  <si>
    <t>01022</t>
  </si>
  <si>
    <t>02364</t>
  </si>
  <si>
    <t>02330</t>
  </si>
  <si>
    <t>02332</t>
  </si>
  <si>
    <t>02359</t>
  </si>
  <si>
    <t>02338</t>
  </si>
  <si>
    <t>02367</t>
  </si>
  <si>
    <t>02562</t>
  </si>
  <si>
    <t>02571</t>
  </si>
  <si>
    <t>02347</t>
  </si>
  <si>
    <t>01826</t>
  </si>
  <si>
    <t>01854</t>
  </si>
  <si>
    <t>01851</t>
  </si>
  <si>
    <t>01876</t>
  </si>
  <si>
    <t>01879</t>
  </si>
  <si>
    <t>01863</t>
  </si>
  <si>
    <t>01821</t>
  </si>
  <si>
    <t>01862</t>
  </si>
  <si>
    <t>03076</t>
  </si>
  <si>
    <t>01463</t>
  </si>
  <si>
    <t>02568</t>
  </si>
  <si>
    <t>02539</t>
  </si>
  <si>
    <t>02557</t>
  </si>
  <si>
    <t>02575</t>
  </si>
  <si>
    <t>02535</t>
  </si>
  <si>
    <t>01930</t>
  </si>
  <si>
    <t>02552</t>
  </si>
  <si>
    <t>01970</t>
  </si>
  <si>
    <t>01945</t>
  </si>
  <si>
    <t>02476</t>
  </si>
  <si>
    <t>02145</t>
  </si>
  <si>
    <t>02184</t>
  </si>
  <si>
    <t>02745</t>
  </si>
  <si>
    <t>02150</t>
  </si>
  <si>
    <t>02128</t>
  </si>
  <si>
    <t>02155</t>
  </si>
  <si>
    <t>02114</t>
  </si>
  <si>
    <t>02129</t>
  </si>
  <si>
    <t>02152</t>
  </si>
  <si>
    <t>01902</t>
  </si>
  <si>
    <t>01906</t>
  </si>
  <si>
    <t>02139</t>
  </si>
  <si>
    <t>01905</t>
  </si>
  <si>
    <t>01757</t>
  </si>
  <si>
    <t>02038</t>
  </si>
  <si>
    <t>02019</t>
  </si>
  <si>
    <t>01569</t>
  </si>
  <si>
    <t>02053</t>
  </si>
  <si>
    <t>01588</t>
  </si>
  <si>
    <t>01504</t>
  </si>
  <si>
    <t>01748</t>
  </si>
  <si>
    <t>01747</t>
  </si>
  <si>
    <t>01534</t>
  </si>
  <si>
    <t>01756</t>
  </si>
  <si>
    <t>02093</t>
  </si>
  <si>
    <t>01568</t>
  </si>
  <si>
    <t>02188</t>
  </si>
  <si>
    <t>02718</t>
  </si>
  <si>
    <t>02779</t>
  </si>
  <si>
    <t>02766</t>
  </si>
  <si>
    <t>02764</t>
  </si>
  <si>
    <t>02703</t>
  </si>
  <si>
    <t>02048</t>
  </si>
  <si>
    <t>02715</t>
  </si>
  <si>
    <t>02769</t>
  </si>
  <si>
    <t>02760</t>
  </si>
  <si>
    <t>02138</t>
  </si>
  <si>
    <t>02478</t>
  </si>
  <si>
    <t>02474</t>
  </si>
  <si>
    <t>02140</t>
  </si>
  <si>
    <t>02144</t>
  </si>
  <si>
    <t>02453</t>
  </si>
  <si>
    <t>02143</t>
  </si>
  <si>
    <t>02451</t>
  </si>
  <si>
    <t>02452</t>
  </si>
  <si>
    <t>02554</t>
  </si>
  <si>
    <t>02584</t>
  </si>
  <si>
    <t>02564</t>
  </si>
  <si>
    <t>01730</t>
  </si>
  <si>
    <t>01778</t>
  </si>
  <si>
    <t>02127</t>
  </si>
  <si>
    <t>NJ</t>
  </si>
  <si>
    <t>01545</t>
  </si>
  <si>
    <t>01701</t>
  </si>
  <si>
    <t>02176</t>
  </si>
  <si>
    <t>02111</t>
  </si>
  <si>
    <t>02116</t>
  </si>
  <si>
    <t>02481</t>
  </si>
  <si>
    <t>02465</t>
  </si>
  <si>
    <t>02458</t>
  </si>
  <si>
    <t>02459</t>
  </si>
  <si>
    <t>01077</t>
  </si>
  <si>
    <t>01030</t>
  </si>
  <si>
    <t>01071</t>
  </si>
  <si>
    <t>01011</t>
  </si>
  <si>
    <t>01050</t>
  </si>
  <si>
    <t>01199</t>
  </si>
  <si>
    <t>01034</t>
  </si>
  <si>
    <t>02721</t>
  </si>
  <si>
    <t>02724</t>
  </si>
  <si>
    <t>02720</t>
  </si>
  <si>
    <t>02723</t>
  </si>
  <si>
    <t>02878</t>
  </si>
  <si>
    <t>02790</t>
  </si>
  <si>
    <t>02726</t>
  </si>
  <si>
    <t>02777</t>
  </si>
  <si>
    <t>02747</t>
  </si>
  <si>
    <t>02748</t>
  </si>
  <si>
    <t>02725</t>
  </si>
  <si>
    <t>02719</t>
  </si>
  <si>
    <t>02746</t>
  </si>
  <si>
    <t>02043</t>
  </si>
  <si>
    <t>02190</t>
  </si>
  <si>
    <t>02066</t>
  </si>
  <si>
    <t>02189</t>
  </si>
  <si>
    <t>02339</t>
  </si>
  <si>
    <t>02134</t>
  </si>
  <si>
    <t>01604</t>
  </si>
  <si>
    <t>01603</t>
  </si>
  <si>
    <t>01610</t>
  </si>
  <si>
    <t>01605</t>
  </si>
  <si>
    <t>01501</t>
  </si>
  <si>
    <t>01602</t>
  </si>
  <si>
    <t>01606</t>
  </si>
  <si>
    <t>01609</t>
  </si>
  <si>
    <t>01527</t>
  </si>
  <si>
    <t>01520</t>
  </si>
  <si>
    <t>01608</t>
  </si>
  <si>
    <t>02762</t>
  </si>
  <si>
    <t>02771</t>
  </si>
  <si>
    <t>02763</t>
  </si>
  <si>
    <t>02864</t>
  </si>
  <si>
    <t>02861</t>
  </si>
  <si>
    <t>02860</t>
  </si>
  <si>
    <t>01752</t>
  </si>
  <si>
    <t>01532</t>
  </si>
  <si>
    <t>01581</t>
  </si>
  <si>
    <t>01772</t>
  </si>
  <si>
    <t>01503</t>
  </si>
  <si>
    <t>01510</t>
  </si>
  <si>
    <t>01740</t>
  </si>
  <si>
    <t>01801</t>
  </si>
  <si>
    <t>02180</t>
  </si>
  <si>
    <t>01867</t>
  </si>
  <si>
    <t>01887</t>
  </si>
  <si>
    <t>01890</t>
  </si>
  <si>
    <t>01880</t>
  </si>
  <si>
    <t>01864</t>
  </si>
  <si>
    <t>01803</t>
  </si>
  <si>
    <t>01904</t>
  </si>
  <si>
    <t>01907</t>
  </si>
  <si>
    <t>01923</t>
  </si>
  <si>
    <t>01915</t>
  </si>
  <si>
    <t>01901</t>
  </si>
  <si>
    <t>01908</t>
  </si>
  <si>
    <t>01940</t>
  </si>
  <si>
    <t>01949</t>
  </si>
  <si>
    <t>02141</t>
  </si>
  <si>
    <t>01721</t>
  </si>
  <si>
    <t>02054</t>
  </si>
  <si>
    <t>01938</t>
  </si>
  <si>
    <t>01966</t>
  </si>
  <si>
    <t>01982</t>
  </si>
  <si>
    <t>01983</t>
  </si>
  <si>
    <t>01944</t>
  </si>
  <si>
    <t>02744</t>
  </si>
  <si>
    <t>01247</t>
  </si>
  <si>
    <t>01220</t>
  </si>
  <si>
    <t>01226</t>
  </si>
  <si>
    <t>01267</t>
  </si>
  <si>
    <t>01225</t>
  </si>
  <si>
    <t>01237</t>
  </si>
  <si>
    <t>01235</t>
  </si>
  <si>
    <t>01202</t>
  </si>
  <si>
    <t>02421</t>
  </si>
  <si>
    <t>02420</t>
  </si>
  <si>
    <t>02356</t>
  </si>
  <si>
    <t>02375</t>
  </si>
  <si>
    <t>01469</t>
  </si>
  <si>
    <t>01464</t>
  </si>
  <si>
    <t>01462</t>
  </si>
  <si>
    <t>01451</t>
  </si>
  <si>
    <t>01474</t>
  </si>
  <si>
    <t>01082</t>
  </si>
  <si>
    <t>01069</t>
  </si>
  <si>
    <t>01095</t>
  </si>
  <si>
    <t>01057</t>
  </si>
  <si>
    <t>01036</t>
  </si>
  <si>
    <t>01080</t>
  </si>
  <si>
    <t>01564</t>
  </si>
  <si>
    <t>01523</t>
  </si>
  <si>
    <t>01431</t>
  </si>
  <si>
    <t>01541</t>
  </si>
  <si>
    <t xml:space="preserve">AtitaCare </t>
  </si>
  <si>
    <t>State-Operated Facility</t>
  </si>
  <si>
    <t>Haven't started collecting supplemental revenue for hospitals yet</t>
  </si>
  <si>
    <t>Shriners Springfield Missing</t>
  </si>
  <si>
    <t>Marlborough Hospital - A member of the UMASS Memorial Health Center</t>
  </si>
  <si>
    <t>Encompass Health Fairlawn Rehabilitation Hospital</t>
  </si>
  <si>
    <t>Kindred Hospital Northeast - Stoughton</t>
  </si>
  <si>
    <t>Inguinal, femoral &amp; umbilical hernia procedures</t>
  </si>
  <si>
    <t>Liver transplant &amp;/or intestinal transplant</t>
  </si>
  <si>
    <t>Heart &amp;/or lung transplant</t>
  </si>
  <si>
    <t>Pancreas transplant</t>
  </si>
  <si>
    <t>Craniotomy for trauma</t>
  </si>
  <si>
    <t>Ventricular shunt procedures</t>
  </si>
  <si>
    <t>Spinal procedures</t>
  </si>
  <si>
    <t>Spinal disorders &amp; injuries</t>
  </si>
  <si>
    <t>Degen nervous system disorders exc mult sclerosis</t>
  </si>
  <si>
    <t>Multiple sclerosis &amp; other demyelinating diseases</t>
  </si>
  <si>
    <t>Intracranial hemorrhage</t>
  </si>
  <si>
    <t>Nonspecific CVA &amp; precerebral occlusion w/o infarct</t>
  </si>
  <si>
    <t>Peripheral, cranial &amp; autonomic nerve disorders</t>
  </si>
  <si>
    <t>Non-bacterial infections of nervous system exc viral meningitis</t>
  </si>
  <si>
    <t>Viral meningitis</t>
  </si>
  <si>
    <t>Migraine &amp; other headaches</t>
  </si>
  <si>
    <t>Brain contu/lacer &amp; compl skull Fx, coma &lt;1 hr no coma</t>
  </si>
  <si>
    <t>Cleft lip &amp; palate repair</t>
  </si>
  <si>
    <t>Tonsil &amp; adenoid procedures</t>
  </si>
  <si>
    <t>Vertigo &amp; other labyrinth disorders</t>
  </si>
  <si>
    <t>Dental &amp; oral diseases &amp; injuries</t>
  </si>
  <si>
    <t>Other ear, nose, mouth,throat &amp; cranial/facial diag</t>
  </si>
  <si>
    <t>Respiratory system diagnosis w ventilator support 96+ hours</t>
  </si>
  <si>
    <t>Cystic fibrosis - pulmonary disease</t>
  </si>
  <si>
    <t>Other respiratory diagnoses except signs, symptoms &amp; minor diagnoses</t>
  </si>
  <si>
    <t>Cardiac defibrillator &amp; heart assist implant</t>
  </si>
  <si>
    <t>Other cardiothoracic procedures</t>
  </si>
  <si>
    <t>Major thoracic &amp; abdominal vascular procedures</t>
  </si>
  <si>
    <t>Perm cardiac pace implant w AMI, heart fail or shock</t>
  </si>
  <si>
    <t>Perm cardiac pacemaker implant w/o AMI, heart failure or shock</t>
  </si>
  <si>
    <t>Cardiac pacemaker &amp; defibrillator device replacement</t>
  </si>
  <si>
    <t>Cardiac pacemaker &amp; defib revis except device replace</t>
  </si>
  <si>
    <t>Cardiac catheterization for ischemic heart disease</t>
  </si>
  <si>
    <t>Cardiac arrest</t>
  </si>
  <si>
    <t>Angina pectoris &amp; coronary atherosclerosis</t>
  </si>
  <si>
    <t>Syncope &amp; collapse</t>
  </si>
  <si>
    <t>Malfunction,reaction,complication of cardiac/vasc device or procedure</t>
  </si>
  <si>
    <t>Other stomach, esophageal &amp; duodenal procedures</t>
  </si>
  <si>
    <t>Other small &amp; large bowel procedures</t>
  </si>
  <si>
    <t>Peritoneal adhesiolysis</t>
  </si>
  <si>
    <t>Anal procedures</t>
  </si>
  <si>
    <t>Hernia procedures except inguinal, femoral &amp; umbilical</t>
  </si>
  <si>
    <t>Major esophageal disorders</t>
  </si>
  <si>
    <t>Inflammatory bowel disease</t>
  </si>
  <si>
    <t>Non-bacterial gastroenteritis, nausea &amp; vomiting</t>
  </si>
  <si>
    <t>Abdominal pain</t>
  </si>
  <si>
    <t>Major pancreas, liver &amp; shunt procedures</t>
  </si>
  <si>
    <t>Major biliary tract procedures</t>
  </si>
  <si>
    <t>Laparoscopic cholecystectomy</t>
  </si>
  <si>
    <t>Other hepatobiliary, pancreas &amp; abdominal procedures</t>
  </si>
  <si>
    <t>Disorders of gallbladder &amp; biliary tract</t>
  </si>
  <si>
    <t>Amputation of lower limb except toes</t>
  </si>
  <si>
    <t>Hip &amp; femur procedures for trauma except joint replacement</t>
  </si>
  <si>
    <t>Foot &amp; toe procedures</t>
  </si>
  <si>
    <t>Shoulder, upper arm &amp; forearm procedures</t>
  </si>
  <si>
    <t>Hand &amp; wrist procedures</t>
  </si>
  <si>
    <t>Cervical spinal fusion &amp; other back/neck proc exc disc excis/decomp</t>
  </si>
  <si>
    <t>Fractures &amp; dislocations except femur, pelvis &amp; back</t>
  </si>
  <si>
    <t>Musculoskeletal malignancy &amp; pathol fracture d/t muscskel malig</t>
  </si>
  <si>
    <t>Osteomyelitis, septic arthritis &amp; other musculoskeletal infections</t>
  </si>
  <si>
    <t>Other musculoskeletal system &amp; connective tissue diagnoses</t>
  </si>
  <si>
    <t>Skin graft for skin &amp; subcutaneous tissue diagnoses</t>
  </si>
  <si>
    <t>Mastectomy procedures</t>
  </si>
  <si>
    <t>Other skin, subcutaneous tissue &amp; related procedures</t>
  </si>
  <si>
    <t>Skin ulcers</t>
  </si>
  <si>
    <t>Major skin disorders</t>
  </si>
  <si>
    <t>Contusion, open wound &amp; other trauma to skin &amp; subcutaneous tissue</t>
  </si>
  <si>
    <t>Thyroid, parathyroid &amp; thyroglossal procedures</t>
  </si>
  <si>
    <t>Other procedures for endocrine, nutritional &amp; metabolic disorders</t>
  </si>
  <si>
    <t>Inborn errors of metabolism</t>
  </si>
  <si>
    <t>Kidney transplant</t>
  </si>
  <si>
    <t>Major bladder procedures</t>
  </si>
  <si>
    <t>Kidney &amp; urinary tract procedures for malignancy</t>
  </si>
  <si>
    <t>Kidney &amp; urinary tract procedures for nonmalignancy</t>
  </si>
  <si>
    <t>Renal dialysis access device procedure only</t>
  </si>
  <si>
    <t>Other bladder procedures</t>
  </si>
  <si>
    <t>Other kidney, urinary tract &amp; related procedures</t>
  </si>
  <si>
    <t>Kidney &amp; urinary tract malignancy</t>
  </si>
  <si>
    <t>Urinary stones &amp; acquired upper urinary tract obstruction</t>
  </si>
  <si>
    <t>Malfunction, reaction, complic of genitourinary device or proc</t>
  </si>
  <si>
    <t>Other kidney &amp; urinary tract diagnoses, signs &amp; symptoms</t>
  </si>
  <si>
    <t>Major male pelvic procedures</t>
  </si>
  <si>
    <t>Penis procedures</t>
  </si>
  <si>
    <t>Transurethral prostatectomy</t>
  </si>
  <si>
    <t>Testes &amp; scrotal procedures</t>
  </si>
  <si>
    <t>Other male reproductive system &amp; related procedures</t>
  </si>
  <si>
    <t>Malignancy, male reproductive system</t>
  </si>
  <si>
    <t>Male reproductive system diagnoses except malignancy</t>
  </si>
  <si>
    <t>Uterine &amp; adnexa procedures for ovarian &amp; adnexal malignancy</t>
  </si>
  <si>
    <t>Uterine &amp; adnexa procedures for non-ovarian &amp; non-adnexal malig</t>
  </si>
  <si>
    <t>Uterine &amp; adnexa procedures for non-malignancy except leiomyoma</t>
  </si>
  <si>
    <t>Female reproductive system reconstructive procedures</t>
  </si>
  <si>
    <t>Dilation &amp; curettage for non-obstetric diagnoses</t>
  </si>
  <si>
    <t>Female reproductive system malignancy</t>
  </si>
  <si>
    <t>Female reproductive system infections</t>
  </si>
  <si>
    <t>Menstrual &amp; other female reproductive system disorders</t>
  </si>
  <si>
    <t>Vaginal delivery w complicating procedures exc sterilization &amp;/or D&amp;C</t>
  </si>
  <si>
    <t>D&amp;C, aspiration curettage or hysterotomy for obstetric diagnoses</t>
  </si>
  <si>
    <t>Ectopic pregnancy procedure</t>
  </si>
  <si>
    <t>Other O.R. proc for obstetric diagnoses except delivery diagnoses</t>
  </si>
  <si>
    <t>Postpartum &amp; post abortion diagnoses w/o procedure</t>
  </si>
  <si>
    <t>False labor</t>
  </si>
  <si>
    <t>Other antepartum diagnoses</t>
  </si>
  <si>
    <t>Neonate, transferred &lt;5 days old, not born here</t>
  </si>
  <si>
    <t>Neonate, transferred &lt; 5 days old, born here</t>
  </si>
  <si>
    <t>Neonate bwt &lt;1500g w major procedure</t>
  </si>
  <si>
    <t>Neonate birthwt 750-999g w/o major procedure</t>
  </si>
  <si>
    <t>Neonate bwt 1000-1249g w resp dist synd/oth maj resp or maj anom</t>
  </si>
  <si>
    <t>Neonate bwt 1250-1499g w resp dist synd/oth maj resp or maj anom</t>
  </si>
  <si>
    <t>Neonate bwt 1500-2499g w major procedure</t>
  </si>
  <si>
    <t>Neonate birthwt 1500-1999g w major anomaly</t>
  </si>
  <si>
    <t>Neonate bwt 1500-1999g w or w/o other significant condition</t>
  </si>
  <si>
    <t>Neonate bwt 2000-2499g w major anomaly</t>
  </si>
  <si>
    <t>Neonate birth w congenital/perinatal infection</t>
  </si>
  <si>
    <t>Neonate bwt 2000-2499g w other significant condition</t>
  </si>
  <si>
    <t>Neonate bwt 2000-2499g, normal newborn or neonate w other problem</t>
  </si>
  <si>
    <t>Neonate birthwt &gt;2499g w other major procedure</t>
  </si>
  <si>
    <t>Neonate birthwt &gt;2499g w major anomaly</t>
  </si>
  <si>
    <t>Neonate birth w resp dist synd/oth maj resp cond</t>
  </si>
  <si>
    <t>Neonate birthwt &gt;2499g w congenital/perinatal infection</t>
  </si>
  <si>
    <t>Neonate birth w other significant condition</t>
  </si>
  <si>
    <t>Major hematologic/immunologic diag exc sickle cell crisis &amp; coagul</t>
  </si>
  <si>
    <t>Other anemia &amp; disorders of blood &amp; blood-forming organs</t>
  </si>
  <si>
    <t>Major O.R. procedures for lymphatic/hematopoietic/other neoplasms</t>
  </si>
  <si>
    <t>Acute leukemia</t>
  </si>
  <si>
    <t>Lymphatic &amp; other maligs &amp; neoplasms of uncert behav</t>
  </si>
  <si>
    <t>Post-op, post-trauma, other device infections w O.R. procedure</t>
  </si>
  <si>
    <t>Childhood behavioral disorders</t>
  </si>
  <si>
    <t>Other mental health disorders</t>
  </si>
  <si>
    <t>Cocaine abuse &amp; dependence</t>
  </si>
  <si>
    <t>Other drug abuse &amp; dependence</t>
  </si>
  <si>
    <t>Allergic reactions</t>
  </si>
  <si>
    <t>Procedure w diag of rehab, aftercare or oth contact w health service</t>
  </si>
  <si>
    <t>Signs, symptoms &amp; other factors influencing health status</t>
  </si>
  <si>
    <t>Neonatal aftercare</t>
  </si>
  <si>
    <t>HIV w multiple major HIV related conditions</t>
  </si>
  <si>
    <t>HIV w major HIV related condition</t>
  </si>
  <si>
    <t>Craniotomy for multiple significant trauma</t>
  </si>
  <si>
    <t>Extensive abdominal/thoracic procedures for mult significant trauma</t>
  </si>
  <si>
    <t>Musculoskeletal &amp; other procedures for multiple significant trauma</t>
  </si>
  <si>
    <t>Multiple significant trauma w/o O.R. procedure</t>
  </si>
  <si>
    <t>Moderately extensive procedure unrelated to principal diagnosis</t>
  </si>
  <si>
    <t>Nonextensive procedure unrelated to principal diagnosis</t>
  </si>
  <si>
    <t>Principal diagnosis invalid as discharge diagnosis</t>
  </si>
  <si>
    <t>ALLOGENEIC BONE MARROW TRANSPLANT</t>
  </si>
  <si>
    <t>AUTOLOGOUS BONE MARROW TRANSPLANT OR T-CELL IMMUNOTHERAPY</t>
  </si>
  <si>
    <t>EXTRACORPOREAL MEMBRANE OXYGENATION (ECMO)</t>
  </si>
  <si>
    <t>ECMO</t>
  </si>
  <si>
    <t>OTHER OPEN CRANIOTOMY</t>
  </si>
  <si>
    <t>Other Open Craniotomy</t>
  </si>
  <si>
    <t>OTHER PERCUTANEOUS INTRACRANIAL PROCEDURES</t>
  </si>
  <si>
    <t>PERCUTANEOUS INTRACRANIAL AND EXTRACRANIAL VASCULAR PROCEDURES</t>
  </si>
  <si>
    <t>ANOXIC AND OTHER SEVERE BRAIN DAMAGE</t>
  </si>
  <si>
    <t>Anoxic And Other Severe Brain Damage</t>
  </si>
  <si>
    <t>ACUTE BRONCHITIS AND RELATED SYMPTOMS</t>
  </si>
  <si>
    <t>Acute Bronchitis And Related Symptoms</t>
  </si>
  <si>
    <t>EXTERNAL HEART ASSIST SYSTEMS</t>
  </si>
  <si>
    <t>External Heart Assist Systems</t>
  </si>
  <si>
    <t>DEFIBRILLATOR IMPLANTS</t>
  </si>
  <si>
    <t>Defibrillator Implants</t>
  </si>
  <si>
    <t>LOWER EXTREMITY ARTERIAL PROCEDURES</t>
  </si>
  <si>
    <t>OTHER PERIPHERAL VASCULAR PROCEDURES</t>
  </si>
  <si>
    <t>PERCUTANEOUS STRUCTURAL CARDIAC PROCEDURES</t>
  </si>
  <si>
    <t>MAJOR SMALL BOWEL PROCEDURES</t>
  </si>
  <si>
    <t>MAJOR LARGE BOWEL PROCEDURES</t>
  </si>
  <si>
    <t>GASTRIC FUNDOPLICATION</t>
  </si>
  <si>
    <t>Gastric Fundoplication</t>
  </si>
  <si>
    <t>APPENDECTOMY WITH COMPLEX PRINCIPAL DIAGNOSIS</t>
  </si>
  <si>
    <t>Appendectomy With Complex Principal Diagnosis</t>
  </si>
  <si>
    <t>APPENDECTOMY WITHOUT COMPLEX PRINCIPAL DIAGNOSIS</t>
  </si>
  <si>
    <t>Appendectomy Without Complex Principal Diagnosis</t>
  </si>
  <si>
    <t>SHOULDER AND ELBOW JOINT REPLACEMENT</t>
  </si>
  <si>
    <t>Shoulder And Elbow Joint Replacement</t>
  </si>
  <si>
    <t>NON-ELECTIVE OR COMPLEX HIP JOINT REPLACEMENT</t>
  </si>
  <si>
    <t>Non-Elective Or Complex Hip Joint Replacement</t>
  </si>
  <si>
    <t>ELECTIVE HIP JOINT REPLACEMENT</t>
  </si>
  <si>
    <t>Elective Hip Joint Replacement</t>
  </si>
  <si>
    <t>NON-ELECTIVE OR COMPLEX KNEE JOINT REPLACEMENT</t>
  </si>
  <si>
    <t>Non-Elective Or Complex Knee Joint Replacement</t>
  </si>
  <si>
    <t>ELECTIVE KNEE JOINT REPLACEMENT</t>
  </si>
  <si>
    <t>Elective Knee Joint Replacement</t>
  </si>
  <si>
    <t>NON-HYPOVOLEMIC SODIUM DISORDERS</t>
  </si>
  <si>
    <t>THYROID DISORDERS</t>
  </si>
  <si>
    <t>Thyroid Disorders</t>
  </si>
  <si>
    <t>ACUTE KIDNEY INJURY</t>
  </si>
  <si>
    <t>CHRONIC KIDNEY DISEASE</t>
  </si>
  <si>
    <t>Chronic Kidney Disease</t>
  </si>
  <si>
    <t>CESAREAN SECTION WITH STERILIZATION</t>
  </si>
  <si>
    <t>Cesarean Section With Sterilization</t>
  </si>
  <si>
    <t>ABORTION WITH D&amp;C, ASPIRATION CURETTAGE OR HYSTEROTOMY</t>
  </si>
  <si>
    <t>ANTEPARTUM WITH O.R. PROCEDURE</t>
  </si>
  <si>
    <t>POSTPARTUM AND POST ABORTION DIAGNOSIS WITH O.R. PROCEDURE</t>
  </si>
  <si>
    <t>Postpart &amp; Post Abortion Diag w/ O.R. Procedure</t>
  </si>
  <si>
    <t>CHEMOTHERAPY FOR ACUTE LEUKEMIA</t>
  </si>
  <si>
    <t>OTHER CHEMOTHERAPY</t>
  </si>
  <si>
    <t>EXTENSIVE O.R. PROCEDURES FOR OTHER COMPLICATIONS OF TREATMENT</t>
  </si>
  <si>
    <t>MODERATELY EXTENSIVE O.R. PROCEDURES FOR OTHER COMPLICATIONS OF TREATMENT</t>
  </si>
  <si>
    <t>NON-EXTENSIVE O.R. PROCEDURES FOR OTHER COMPLICATIONS OF TREATMENT</t>
  </si>
  <si>
    <t>HEMORRHAGE OR HEMATOMA DUE TO COMPLICATION</t>
  </si>
  <si>
    <t>Hemorrhage Or Hematoma Due To Complication</t>
  </si>
  <si>
    <t>INTENTIONAL SELF-HARM AND ATTEMPTED SUICIDE</t>
  </si>
  <si>
    <t>Intentional Self-Harm And Attempted Suicide</t>
  </si>
  <si>
    <t>Delivery Drgsᶲ⌂</t>
  </si>
  <si>
    <t>Link to instructions for macro:</t>
  </si>
  <si>
    <t>HDD (Expecting 345)</t>
  </si>
  <si>
    <t>Non-Extensive Or Procedures For Other Complications Of Treatment</t>
  </si>
  <si>
    <t>CELLULITIS &amp; OTHER SKIN INFECTIONS</t>
  </si>
  <si>
    <t>OTHER GASTROENTERITIS, NAUSEA &amp; VOMITING</t>
  </si>
  <si>
    <t>RESPIRATORY FAILURE</t>
  </si>
  <si>
    <t>PERCUTANEOUS CORONARY INTERVENTION W AMI</t>
  </si>
  <si>
    <t>PERCUTANEOUS CORONARY INTERVENTION W/O AMI</t>
  </si>
  <si>
    <t>CARDIAC CATHETERIZATION FOR OTHER NON-CORONARY CONDITIONS</t>
  </si>
  <si>
    <t>ALTERATION IN CONSCIOUSNESS</t>
  </si>
  <si>
    <t>CHOLECYSTECTOMY</t>
  </si>
  <si>
    <t>OTHER NON-HYPOVOLEMIC ELECTROLYTE DISORDERS</t>
  </si>
  <si>
    <t>CORONARY BYPASS W/O AMI OR COMPLEX PDX</t>
  </si>
  <si>
    <t>CARDIAC VALVE PROCEDURES W/O AMI OR COMPLEX PDX</t>
  </si>
  <si>
    <t>OTHER CARDIOTHORACIC &amp; THORACIC VASCULAR PROCEDURES</t>
  </si>
  <si>
    <t>BEHAVIORAL DISORDERS</t>
  </si>
  <si>
    <t>AUTOLOGOUS BONE MARROW TRANSPLANT</t>
  </si>
  <si>
    <t>ORBIT AND EYE PROCEDURES</t>
  </si>
  <si>
    <t>EYE INFECTIONS AND OTHER EYE DISORDERS</t>
  </si>
  <si>
    <t>PARTIAL THICKNESS BURNS W/O SKIN GRAFT</t>
  </si>
  <si>
    <t>CORONARY BYPASS W AMI OR COMPLEX PDX</t>
  </si>
  <si>
    <t>Hide, Protect andor CopyPaste Tabs.docx</t>
  </si>
  <si>
    <t>Intro</t>
  </si>
  <si>
    <t>Count of Hospitals Check</t>
  </si>
  <si>
    <t>Macro Steps</t>
  </si>
  <si>
    <t>Cost Reports Data Pull Check</t>
  </si>
  <si>
    <t>Static Non-Acute</t>
  </si>
  <si>
    <t>DRG Shortnames</t>
  </si>
  <si>
    <t>ControlSheet</t>
  </si>
  <si>
    <t>Range to Copy Paste</t>
  </si>
  <si>
    <t>Tabs to Hide</t>
  </si>
  <si>
    <t>Tabs to Protect</t>
  </si>
  <si>
    <t>Tabs to Copy+Paste</t>
  </si>
  <si>
    <r>
      <rPr>
        <sz val="8"/>
        <color rgb="FF000000"/>
        <rFont val="Segoe UI"/>
        <family val="2"/>
      </rPr>
      <t xml:space="preserve">10/01/2023-09/30/2024
</t>
    </r>
  </si>
  <si>
    <t>North Adams Regional Hospital</t>
  </si>
  <si>
    <r>
      <rPr>
        <sz val="8"/>
        <color rgb="FF000000"/>
        <rFont val="Segoe UI"/>
        <family val="2"/>
      </rPr>
      <t xml:space="preserve">07/01/2023-06/30/2024
</t>
    </r>
  </si>
  <si>
    <r>
      <rPr>
        <sz val="8"/>
        <color rgb="FF000000"/>
        <rFont val="Segoe UI"/>
        <family val="2"/>
      </rPr>
      <t xml:space="preserve">10/01/2022-09/30/2023
</t>
    </r>
  </si>
  <si>
    <r>
      <rPr>
        <sz val="8"/>
        <color rgb="FF000000"/>
        <rFont val="Segoe UI"/>
        <family val="2"/>
      </rPr>
      <t xml:space="preserve">01/01/2023-12/31/2023
</t>
    </r>
  </si>
  <si>
    <r>
      <rPr>
        <sz val="8"/>
        <color rgb="FF000000"/>
        <rFont val="Segoe UI"/>
        <family val="2"/>
      </rPr>
      <t xml:space="preserve">07/01/2022-06/30/2023
</t>
    </r>
  </si>
  <si>
    <r>
      <rPr>
        <sz val="8"/>
        <color rgb="FF000000"/>
        <rFont val="Segoe UI"/>
        <family val="2"/>
      </rPr>
      <t xml:space="preserve">10/01/2021-09/30/2022
</t>
    </r>
  </si>
  <si>
    <r>
      <rPr>
        <sz val="8"/>
        <color rgb="FF000000"/>
        <rFont val="Segoe UI"/>
        <family val="2"/>
      </rPr>
      <t xml:space="preserve">01/01/2022-12/31/2022
</t>
    </r>
  </si>
  <si>
    <r>
      <rPr>
        <sz val="8"/>
        <color rgb="FF000000"/>
        <rFont val="Segoe UI"/>
        <family val="2"/>
      </rPr>
      <t xml:space="preserve">07/01/2021-06/30/2022
</t>
    </r>
  </si>
  <si>
    <r>
      <rPr>
        <sz val="8"/>
        <color rgb="FF000000"/>
        <rFont val="Segoe UI"/>
        <family val="2"/>
      </rPr>
      <t xml:space="preserve">10/01/2020-09/30/2021
</t>
    </r>
  </si>
  <si>
    <r>
      <rPr>
        <sz val="8"/>
        <color rgb="FF000000"/>
        <rFont val="Segoe UI"/>
        <family val="2"/>
      </rPr>
      <t xml:space="preserve">01/01/2021-12/31/2021
</t>
    </r>
  </si>
  <si>
    <r>
      <rPr>
        <sz val="8"/>
        <color rgb="FF000000"/>
        <rFont val="Segoe UI"/>
        <family val="2"/>
      </rPr>
      <t xml:space="preserve">07/01/2020-06/30/2021
</t>
    </r>
  </si>
  <si>
    <r>
      <rPr>
        <sz val="8"/>
        <color rgb="FF000000"/>
        <rFont val="Segoe UI"/>
        <family val="2"/>
      </rPr>
      <t xml:space="preserve">10/01/2019-09/30/2020
</t>
    </r>
  </si>
  <si>
    <r>
      <rPr>
        <sz val="8"/>
        <color rgb="FF000000"/>
        <rFont val="Segoe UI"/>
        <family val="2"/>
      </rPr>
      <t xml:space="preserve">01/01/2020-12/31/2020
</t>
    </r>
  </si>
  <si>
    <r>
      <rPr>
        <sz val="8"/>
        <color rgb="FF000000"/>
        <rFont val="Segoe UI"/>
        <family val="2"/>
      </rPr>
      <t xml:space="preserve">07/01/2019-06/30/2020
</t>
    </r>
  </si>
  <si>
    <t>Update Complete?</t>
  </si>
  <si>
    <t>Yes</t>
  </si>
  <si>
    <t>Partially</t>
  </si>
  <si>
    <t>Missing hospitals</t>
  </si>
  <si>
    <t>updated using 4.11.25 FY23 cost report based w FY24 ownership</t>
  </si>
  <si>
    <t>Update date</t>
  </si>
  <si>
    <t>No data available</t>
  </si>
  <si>
    <t>Primary_OrgID</t>
  </si>
  <si>
    <t>Primary_Hospital</t>
  </si>
  <si>
    <t>Backup Data Updates Tracker</t>
  </si>
  <si>
    <t>aprdrg</t>
  </si>
  <si>
    <t>Discharges_by_Hospital</t>
  </si>
  <si>
    <t>Discharges_by_Large_Region</t>
  </si>
  <si>
    <t>Pct_Reg_Dis_at_Hosp_E_over_F</t>
  </si>
  <si>
    <t>Total_Hospital_Discharges</t>
  </si>
  <si>
    <t>Total_Large_Region_Discharges</t>
  </si>
  <si>
    <t>Total_DRG_Code_Discharges</t>
  </si>
  <si>
    <t>Year</t>
  </si>
  <si>
    <t>APRDRGVersion</t>
  </si>
  <si>
    <t>Neonate birthwt &gt;2499g w other significant condition</t>
  </si>
  <si>
    <t>Neonate, birthwt &gt;2499g w resp dist synd/oth maj resp cond</t>
  </si>
  <si>
    <t>CARDIAC CATHETERIZATION FOR CORONARY ARTERY DISEASE</t>
  </si>
  <si>
    <t>MAJOR ABDOMINAL VASCULAR PROCEDURES</t>
  </si>
  <si>
    <t>SHOULDER, UPPER ARM &amp; FOREARM PROCEDURES EXCEPT JOINT REPLACEMENT</t>
  </si>
  <si>
    <t>CARDIAC ARREST &amp; SHOCK</t>
  </si>
  <si>
    <t>Overdose</t>
  </si>
  <si>
    <t>Malfunction, reaction &amp; complication of GI device or procedure</t>
  </si>
  <si>
    <t>Malfunction, reaction, complic of orthopedic device or procedure</t>
  </si>
  <si>
    <t>TRACHEOSTOMY W MV 96+ HOURS W EXTENSIVE PROCEDURE</t>
  </si>
  <si>
    <t>Interstitial &amp; alveolar lung diseases</t>
  </si>
  <si>
    <t>Appendectomy W Comp Princ Diag</t>
  </si>
  <si>
    <t>Exten Or Proc For Other Comp Of Treat</t>
  </si>
  <si>
    <t>Bacterial &amp; tuberculous infections of nervous system</t>
  </si>
  <si>
    <t>BPD &amp; oth chronic respiratory diseases arising in perinatal period</t>
  </si>
  <si>
    <t>Mode Exten Or Proc For Other Comp Of Treat</t>
  </si>
  <si>
    <t>Concussion, closed skull Fx nos,uncomplicated intracranial injury, coma &lt; 1 hr or no coma</t>
  </si>
  <si>
    <t>Lymphatic &amp; other malignancies &amp; neoplasms of uncertain behavior</t>
  </si>
  <si>
    <t>CARDIAC VALVE PROCEDURES W AMI OR COMPLEX PDX</t>
  </si>
  <si>
    <t>Hemorrhage Or Hematoma Due To Comp</t>
  </si>
  <si>
    <t>Tracheostomy w MV 96+ hours w/o extensive procedure</t>
  </si>
  <si>
    <t>Preterm labor</t>
  </si>
  <si>
    <t>Neonate birthwt &gt;2499g w major cardiovascular procedure</t>
  </si>
  <si>
    <t>DENTAL DISEASES AND DISORDERS</t>
  </si>
  <si>
    <t>BURNS WITH SKIN GRAFT EXCEPT EXTENSIVE 3RD DEGREE BURNS</t>
  </si>
  <si>
    <t>ADRENAL PROCEDURES</t>
  </si>
  <si>
    <t>Appendectomy W/O Comp Princ Diag</t>
  </si>
  <si>
    <t>Skin graft, except hand, for musculoskeletal &amp; connective tissue diagnoses</t>
  </si>
  <si>
    <t>Discharges_by_City_at_Hospital</t>
  </si>
  <si>
    <t>CityandState</t>
  </si>
  <si>
    <t>Total_City_Discharges</t>
  </si>
  <si>
    <t>Pct_Hosp_Dis_in_City_D_over_F</t>
  </si>
  <si>
    <t>Pct_City_Dis_at_Hosp_D_over_H</t>
  </si>
  <si>
    <t>Suffield</t>
  </si>
  <si>
    <t>SuffieldCT</t>
  </si>
  <si>
    <t>Somers</t>
  </si>
  <si>
    <t>SomersCT</t>
  </si>
  <si>
    <t>ThorndikeMA</t>
  </si>
  <si>
    <t>West WarrenMA</t>
  </si>
  <si>
    <t>West Suffield</t>
  </si>
  <si>
    <t>West SuffieldCT</t>
  </si>
  <si>
    <t>Brattleboro</t>
  </si>
  <si>
    <t>BrattleboroVT</t>
  </si>
  <si>
    <t>ConwayMA</t>
  </si>
  <si>
    <t>Windsor Locks</t>
  </si>
  <si>
    <t>Windsor LocksCT</t>
  </si>
  <si>
    <t>DeerfieldMA</t>
  </si>
  <si>
    <t>Millers FallsMA</t>
  </si>
  <si>
    <t>ShutesburyMA</t>
  </si>
  <si>
    <t>Broad Brook</t>
  </si>
  <si>
    <t>Broad BrookCT</t>
  </si>
  <si>
    <t>East OtisMA</t>
  </si>
  <si>
    <t>WalesMA</t>
  </si>
  <si>
    <t>WorthingtonMA</t>
  </si>
  <si>
    <t>WindsorCT</t>
  </si>
  <si>
    <t>Ellington</t>
  </si>
  <si>
    <t>EllingtonCT</t>
  </si>
  <si>
    <t>WendellMA</t>
  </si>
  <si>
    <t>AshfieldMA</t>
  </si>
  <si>
    <t>HaydenvilleMA</t>
  </si>
  <si>
    <t>Stafford Springs</t>
  </si>
  <si>
    <t>Stafford SpringsCT</t>
  </si>
  <si>
    <t>RoweMA</t>
  </si>
  <si>
    <t>LeverettMA</t>
  </si>
  <si>
    <t>Roxbury CrossingMA</t>
  </si>
  <si>
    <t>Providence</t>
  </si>
  <si>
    <t>ProvidenceRI</t>
  </si>
  <si>
    <t>WarwickRI</t>
  </si>
  <si>
    <t>NorwellMA</t>
  </si>
  <si>
    <t>NewtonvilleMA</t>
  </si>
  <si>
    <t>Cranston</t>
  </si>
  <si>
    <t>CranstonRI</t>
  </si>
  <si>
    <t>Newton HighlandsMA</t>
  </si>
  <si>
    <t>North WeymouthMA</t>
  </si>
  <si>
    <t>AuburndaleMA</t>
  </si>
  <si>
    <t>DoverNH</t>
  </si>
  <si>
    <t>East WalpoleMA</t>
  </si>
  <si>
    <t>WabanMA</t>
  </si>
  <si>
    <t>CohassetMA</t>
  </si>
  <si>
    <t>BedfordNH</t>
  </si>
  <si>
    <t>RochesterNH</t>
  </si>
  <si>
    <t>Coventry</t>
  </si>
  <si>
    <t>CoventryRI</t>
  </si>
  <si>
    <t>Woonsocket</t>
  </si>
  <si>
    <t>WoonsocketRI</t>
  </si>
  <si>
    <t>Merrimack</t>
  </si>
  <si>
    <t>MerrimackNH</t>
  </si>
  <si>
    <t>PortsmouthNH</t>
  </si>
  <si>
    <t>Londonderry</t>
  </si>
  <si>
    <t>LondonderryNH</t>
  </si>
  <si>
    <t>West Warwick</t>
  </si>
  <si>
    <t>West WarwickRI</t>
  </si>
  <si>
    <t>WakefieldRI</t>
  </si>
  <si>
    <t>HudsonNH</t>
  </si>
  <si>
    <t>Newton Upper FallsMA</t>
  </si>
  <si>
    <t>North Kingstown</t>
  </si>
  <si>
    <t>North KingstownRI</t>
  </si>
  <si>
    <t>LincolnRI</t>
  </si>
  <si>
    <t>MilfordNH</t>
  </si>
  <si>
    <t>East Greenwich</t>
  </si>
  <si>
    <t>East GreenwichRI</t>
  </si>
  <si>
    <t>CarlisleMA</t>
  </si>
  <si>
    <t>Hampton</t>
  </si>
  <si>
    <t>HamptonNH</t>
  </si>
  <si>
    <t>SherbornMA</t>
  </si>
  <si>
    <t>Newton Lower FallsMA</t>
  </si>
  <si>
    <t>Weare</t>
  </si>
  <si>
    <t>WeareNH</t>
  </si>
  <si>
    <t>Barrington</t>
  </si>
  <si>
    <t>BarringtonRI</t>
  </si>
  <si>
    <t>Newport</t>
  </si>
  <si>
    <t>NewportRI</t>
  </si>
  <si>
    <t>Dennis PortMA</t>
  </si>
  <si>
    <t>Hampstead</t>
  </si>
  <si>
    <t>HampsteadNH</t>
  </si>
  <si>
    <t>Portland</t>
  </si>
  <si>
    <t>PortlandME</t>
  </si>
  <si>
    <t>RochesterMA</t>
  </si>
  <si>
    <t>OstervilleMA</t>
  </si>
  <si>
    <t>Wells</t>
  </si>
  <si>
    <t>WellsME</t>
  </si>
  <si>
    <t>Bangor</t>
  </si>
  <si>
    <t>BangorME</t>
  </si>
  <si>
    <t>Goffstown</t>
  </si>
  <si>
    <t>GoffstownNH</t>
  </si>
  <si>
    <t>DennisMA</t>
  </si>
  <si>
    <t>ProvincetownMA</t>
  </si>
  <si>
    <t>West BarnstableMA</t>
  </si>
  <si>
    <t>WellfleetMA</t>
  </si>
  <si>
    <t>Harwich PortMA</t>
  </si>
  <si>
    <t>West DennisMA</t>
  </si>
  <si>
    <t>BarnstableMA</t>
  </si>
  <si>
    <t>North ChathamMA</t>
  </si>
  <si>
    <t>West HarwichMA</t>
  </si>
  <si>
    <t>South ChathamMA</t>
  </si>
  <si>
    <t>East DennisMA</t>
  </si>
  <si>
    <t>North TruroMA</t>
  </si>
  <si>
    <t>North EasthamMA</t>
  </si>
  <si>
    <t>East OrleansMA</t>
  </si>
  <si>
    <t>TruroMA</t>
  </si>
  <si>
    <t>South OrleansMA</t>
  </si>
  <si>
    <t>CummaquidMA</t>
  </si>
  <si>
    <t>West ChathamMA</t>
  </si>
  <si>
    <t>South WellfleetMA</t>
  </si>
  <si>
    <t>West HyannisportMA</t>
  </si>
  <si>
    <t>ChesterfieldMA</t>
  </si>
  <si>
    <t>CummingtonMA</t>
  </si>
  <si>
    <t>WhatelyMA</t>
  </si>
  <si>
    <t>GoshenMA</t>
  </si>
  <si>
    <t>North HatfieldMA</t>
  </si>
  <si>
    <t>West HatfieldMA</t>
  </si>
  <si>
    <t>Hanscom AfbMA</t>
  </si>
  <si>
    <t>North Grosvenordale</t>
  </si>
  <si>
    <t>North GrosvenordaleCT</t>
  </si>
  <si>
    <t>Thompson</t>
  </si>
  <si>
    <t>ThompsonCT</t>
  </si>
  <si>
    <t>Woodstock</t>
  </si>
  <si>
    <t>WoodstockCT</t>
  </si>
  <si>
    <t>ManometMA</t>
  </si>
  <si>
    <t>West WarehamMA</t>
  </si>
  <si>
    <t>SagamoreMA</t>
  </si>
  <si>
    <t>OnsetMA</t>
  </si>
  <si>
    <t>DunstableMA</t>
  </si>
  <si>
    <t>Somersworth</t>
  </si>
  <si>
    <t>SomersworthNH</t>
  </si>
  <si>
    <t>Epping</t>
  </si>
  <si>
    <t>EppingNH</t>
  </si>
  <si>
    <t>AmherstNH</t>
  </si>
  <si>
    <t>Lewiston</t>
  </si>
  <si>
    <t>LewistonME</t>
  </si>
  <si>
    <t>Rye</t>
  </si>
  <si>
    <t>RyeNH</t>
  </si>
  <si>
    <t>Newmarket</t>
  </si>
  <si>
    <t>NewmarketNH</t>
  </si>
  <si>
    <t>Berwick</t>
  </si>
  <si>
    <t>BerwickME</t>
  </si>
  <si>
    <t>BarringtonNH</t>
  </si>
  <si>
    <t>Farmington</t>
  </si>
  <si>
    <t>FarmingtonNH</t>
  </si>
  <si>
    <t>Hollis</t>
  </si>
  <si>
    <t>HollisNH</t>
  </si>
  <si>
    <t>Kittery</t>
  </si>
  <si>
    <t>KitteryME</t>
  </si>
  <si>
    <t>Raymond</t>
  </si>
  <si>
    <t>RaymondNH</t>
  </si>
  <si>
    <t>BurlingtonVT</t>
  </si>
  <si>
    <t>AuburnME</t>
  </si>
  <si>
    <t>Danville</t>
  </si>
  <si>
    <t>DanvilleNH</t>
  </si>
  <si>
    <t>KingstonNH</t>
  </si>
  <si>
    <t>Sandown</t>
  </si>
  <si>
    <t>SandownNH</t>
  </si>
  <si>
    <t>South Berwick</t>
  </si>
  <si>
    <t>South BerwickME</t>
  </si>
  <si>
    <t>MillvilleMA</t>
  </si>
  <si>
    <t>South GraftonMA</t>
  </si>
  <si>
    <t>North Smithfield</t>
  </si>
  <si>
    <t>North SmithfieldRI</t>
  </si>
  <si>
    <t>GraftonMA</t>
  </si>
  <si>
    <t>North GraftonMA</t>
  </si>
  <si>
    <t>WarrenRI</t>
  </si>
  <si>
    <t>BristolRI</t>
  </si>
  <si>
    <t>Little Compton</t>
  </si>
  <si>
    <t>Little ComptonRI</t>
  </si>
  <si>
    <t>Brant RockMA</t>
  </si>
  <si>
    <t>BryantvilleMA</t>
  </si>
  <si>
    <t>Ocean BluffMA</t>
  </si>
  <si>
    <t>RutlandMA</t>
  </si>
  <si>
    <t>West BoylstonMA</t>
  </si>
  <si>
    <t>Cherry ValleyMA</t>
  </si>
  <si>
    <t>RochdaleMA</t>
  </si>
  <si>
    <t>PaxtonMA</t>
  </si>
  <si>
    <t>BoylstonMA</t>
  </si>
  <si>
    <t>North OxfordMA</t>
  </si>
  <si>
    <t>JeffersonMA</t>
  </si>
  <si>
    <t>OakhamMA</t>
  </si>
  <si>
    <t>PrincetonMA</t>
  </si>
  <si>
    <t>Putnam</t>
  </si>
  <si>
    <t>PutnamCT</t>
  </si>
  <si>
    <t>HathorneMA</t>
  </si>
  <si>
    <t>Middletown</t>
  </si>
  <si>
    <t>MiddletownRI</t>
  </si>
  <si>
    <t>Riverside</t>
  </si>
  <si>
    <t>RiversideRI</t>
  </si>
  <si>
    <t>Danielson</t>
  </si>
  <si>
    <t>DanielsonCT</t>
  </si>
  <si>
    <t>GilbertvilleMA</t>
  </si>
  <si>
    <t>New BraintreeMA</t>
  </si>
  <si>
    <t>South BarreMA</t>
  </si>
  <si>
    <t>Dayville</t>
  </si>
  <si>
    <t>DayvilleCT</t>
  </si>
  <si>
    <t>WindsorMA</t>
  </si>
  <si>
    <t>SavoyMA</t>
  </si>
  <si>
    <t>Stamford</t>
  </si>
  <si>
    <t>StamfordVT</t>
  </si>
  <si>
    <t>Laconia</t>
  </si>
  <si>
    <t>LaconiaNH</t>
  </si>
  <si>
    <t>South LancasterMA</t>
  </si>
  <si>
    <t>Total_Hosp_Discharges</t>
  </si>
  <si>
    <t>Total_zip_Discharges</t>
  </si>
  <si>
    <t>Pct_hosp_dis_by_city_E_over_H</t>
  </si>
  <si>
    <t>Pct_zip_dis_by_Hosp_E_over_J</t>
  </si>
  <si>
    <t>tot_hosp_pct_cumul</t>
  </si>
  <si>
    <t>prev_tot_hosp_pct_cumul</t>
  </si>
  <si>
    <t>01379</t>
  </si>
  <si>
    <t>01107</t>
  </si>
  <si>
    <t>01245</t>
  </si>
  <si>
    <t>02115</t>
  </si>
  <si>
    <t>03051</t>
  </si>
  <si>
    <t>03878</t>
  </si>
  <si>
    <t>Strafford County</t>
  </si>
  <si>
    <t>08540</t>
  </si>
  <si>
    <t>Mercer County</t>
  </si>
  <si>
    <t>05301</t>
  </si>
  <si>
    <t>VT</t>
  </si>
  <si>
    <t>Windham County</t>
  </si>
  <si>
    <t>08525</t>
  </si>
  <si>
    <t>Hopewell</t>
  </si>
  <si>
    <t>02493</t>
  </si>
  <si>
    <t>01008</t>
  </si>
  <si>
    <t>01984</t>
  </si>
  <si>
    <t>01151</t>
  </si>
  <si>
    <t>01092</t>
  </si>
  <si>
    <t>01583</t>
  </si>
  <si>
    <t>01070</t>
  </si>
  <si>
    <t>01256</t>
  </si>
  <si>
    <t>05201</t>
  </si>
  <si>
    <t>Bennington</t>
  </si>
  <si>
    <t>Bennington County</t>
  </si>
  <si>
    <t>05260</t>
  </si>
  <si>
    <t>North Pownal</t>
  </si>
  <si>
    <t>05261</t>
  </si>
  <si>
    <t>Pownal</t>
  </si>
  <si>
    <t>05350</t>
  </si>
  <si>
    <t>Readsboro</t>
  </si>
  <si>
    <t>07666</t>
  </si>
  <si>
    <t>Teaneck</t>
  </si>
  <si>
    <t>Bergen County</t>
  </si>
  <si>
    <t>Abortion with D&amp;C</t>
  </si>
  <si>
    <t>Abortion without D&amp;C, aspiration curettage or hystero</t>
  </si>
  <si>
    <t>Adjdisorders &amp; neuroses except depress diagnoses</t>
  </si>
  <si>
    <t>Adjustment disorders/Neuroses except depressive diagnoses</t>
  </si>
  <si>
    <t>Alcohol &amp; drug depend w rehab or rehab/detox therapy</t>
  </si>
  <si>
    <t>Alcohol &amp; Drug with Rehab</t>
  </si>
  <si>
    <t>ALLOGENEIC Bone Marrow Transplant</t>
  </si>
  <si>
    <t>Antepartum With O.R. procedure</t>
  </si>
  <si>
    <t>Bone MARROW Transplant or Tcell IMMUNOTHERAPY</t>
  </si>
  <si>
    <t>BPD &amp; oth chronic resp diseases arising in perinatal period</t>
  </si>
  <si>
    <t>C. Spinal Fusion &amp; Other procedures</t>
  </si>
  <si>
    <t>Card Cath for other Non-Corn Cond</t>
  </si>
  <si>
    <t>Cardiac catheterization - Other Non Coronary</t>
  </si>
  <si>
    <t>Cardiac catheterization with circ disord exc ischemic heart disease</t>
  </si>
  <si>
    <t>Cardiac Valve procedure without Ami Or Complex Pdx</t>
  </si>
  <si>
    <t>Cardiac valve procedures without cardiac catheterization</t>
  </si>
  <si>
    <t>Cervical spinal fusion &amp; other back/neck procedure exc disc excis/decomp</t>
  </si>
  <si>
    <t>Coronary bypass w cardiac cath or percutcardiac procedure</t>
  </si>
  <si>
    <t>Coronary Bypass without Ami Or Complex Pdx</t>
  </si>
  <si>
    <t>Coronary bypass without cardiac cath or percut cardiac procedure</t>
  </si>
  <si>
    <t>Dorsal &amp; Lumbar Fusion procedure Exc For Curvature Of Back</t>
  </si>
  <si>
    <t>Dorsal &amp; lumbar fusion procedure for curvature of back</t>
  </si>
  <si>
    <t>Extensive 3rd degree or full thickness burns without skin graft</t>
  </si>
  <si>
    <t>Extensive O.R. procedure For Other Comp</t>
  </si>
  <si>
    <t>Facial bone procedures except major cranial/facial bone procedure</t>
  </si>
  <si>
    <t>Hip &amp; femur procedure for non-trauma except joint repl</t>
  </si>
  <si>
    <t>HIV w one signif HIV cond or without signif related cond</t>
  </si>
  <si>
    <t>Infect &amp; Parasitic diseases Incl Hiv with O.R. procedure</t>
  </si>
  <si>
    <t>Lower Extremity Arterial procedures</t>
  </si>
  <si>
    <t>Major depress disorders &amp; other/unspecpsychoses</t>
  </si>
  <si>
    <t>Major Large Bowel procedures</t>
  </si>
  <si>
    <t>Major Small Bowel procedures</t>
  </si>
  <si>
    <t>Malf, reaction &amp; comp of GI device or procedure</t>
  </si>
  <si>
    <t>Malf, reaction, complic of orthodevice or procedure</t>
  </si>
  <si>
    <t>Malfunction, reaction, complic of genitourinary device or procedure</t>
  </si>
  <si>
    <t>Mod Ext procedure Unrel To Principal Diag</t>
  </si>
  <si>
    <t>Moderately Extensive O.R. procedure For Other Comp</t>
  </si>
  <si>
    <t>Multiple significant trauma without O.R. procedure</t>
  </si>
  <si>
    <t>Neonate Birth W Major Cardiovas procedure</t>
  </si>
  <si>
    <t>Neonate birthwt 1000-1249g w or without other significant condition</t>
  </si>
  <si>
    <t>Neonate birthwt 500-749g without major procedure</t>
  </si>
  <si>
    <t>Neonate birthwt 750-999g without major procedure</t>
  </si>
  <si>
    <t>Neonate bwt 1250-1499g w or without other significant condition</t>
  </si>
  <si>
    <t>Neonate bwt 1500-1999g w or without other significant condition</t>
  </si>
  <si>
    <t>Non-Ext or procedure for other Comp of Treat</t>
  </si>
  <si>
    <t>Non-Extensive O.R. procedure For Other Comp</t>
  </si>
  <si>
    <t>Nonspecific CVA &amp; precerebral occlusion without infarct</t>
  </si>
  <si>
    <t>O Cardiothoracic-&amp; Thoracic Vas procedure</t>
  </si>
  <si>
    <t>O Non-Hypo Elect Dis</t>
  </si>
  <si>
    <t>ORBIT AND EYE procedures</t>
  </si>
  <si>
    <t>Other Cardiothoracic &amp; Thoracic Vasc procedures</t>
  </si>
  <si>
    <t>Other gastroenteritis, nausea &amp; vomiting</t>
  </si>
  <si>
    <t>Other Gastroenteritis, Nausea &amp; Vomiting</t>
  </si>
  <si>
    <t>Other Muscl Sys &amp; Tis procedure</t>
  </si>
  <si>
    <t>Other musculoskel system &amp; connect tissue procedure</t>
  </si>
  <si>
    <t>Other O.R. procedure for obstetric diagnoses except delivery diagnoses</t>
  </si>
  <si>
    <t>Other O.R. procedures for lymph/hemat/other neoplasms</t>
  </si>
  <si>
    <t>Other Percutaneous Intracranial procedures</t>
  </si>
  <si>
    <t>Other Peripheral Vascular procedures</t>
  </si>
  <si>
    <t>Other Skin, Tis &amp; Rel procedures</t>
  </si>
  <si>
    <t>Othr O.R. procedures For Lymph/Hem</t>
  </si>
  <si>
    <t>P &amp;-Pos Abortion Di Pro</t>
  </si>
  <si>
    <t>Partial thickness burns w or without skin graft</t>
  </si>
  <si>
    <t>PARTIAL THICKNESS BURNS without SKIN GRAFT</t>
  </si>
  <si>
    <t>Pelvic evisceration, radical hysterectomy &amp; other radical GYN procedures</t>
  </si>
  <si>
    <t>Per Coronary Inter with Ami</t>
  </si>
  <si>
    <t>Per Coronary Inter without Ami</t>
  </si>
  <si>
    <t>Perc Intracran &amp; Extracran Vasc procedure</t>
  </si>
  <si>
    <t>Percutaneous cardiovascular procedures without AMI</t>
  </si>
  <si>
    <t>Percutaneous Structural Cardiac procedures</t>
  </si>
  <si>
    <t>Perm cardiac pacemaker implant without AMI, heart failure or shock</t>
  </si>
  <si>
    <t>Post-Op, Post-Trauma, Other Dev Inf with O.R. procedure</t>
  </si>
  <si>
    <t>Postpart &amp; Post Abortion Diag with O.R. procedure</t>
  </si>
  <si>
    <t>Postpartum &amp; post abortion diagnoses without procedure</t>
  </si>
  <si>
    <t xml:space="preserve">procedure w diag of rehab or aftercare </t>
  </si>
  <si>
    <t xml:space="preserve">procedure with Diag Of Rehab, Aftercare </t>
  </si>
  <si>
    <t>procedures for obesity</t>
  </si>
  <si>
    <t>Shoulder &amp; Arm procedures Exc Joint Replacement</t>
  </si>
  <si>
    <t>Tracheostomy w MV 96+ hours w exten procedure or ECMO</t>
  </si>
  <si>
    <t>Tracheostomy w MV 96+ hours without exten procedure</t>
  </si>
  <si>
    <t>Total_Discharges</t>
  </si>
  <si>
    <t>Total_Charges</t>
  </si>
  <si>
    <t>Total_Days</t>
  </si>
  <si>
    <t>Carney Hospital *</t>
  </si>
  <si>
    <t>Saint Anne's Hospital</t>
  </si>
  <si>
    <t>Nashoba Valley Medical Center *</t>
  </si>
  <si>
    <t xml:space="preserve">HealthAlliance-Clinton Hospital (formerly HealthAlliance Hospital) </t>
  </si>
  <si>
    <t>Boston Medical Center - Brighton</t>
  </si>
  <si>
    <t>Boston Medical Center - South</t>
  </si>
  <si>
    <t>Holy Family Hospital</t>
  </si>
  <si>
    <t>Lifespan Corporation</t>
  </si>
  <si>
    <t>All Payer</t>
  </si>
  <si>
    <t>Other</t>
  </si>
  <si>
    <t>Medicaid</t>
  </si>
  <si>
    <t>Medicare</t>
  </si>
  <si>
    <t>Commercial</t>
  </si>
  <si>
    <t>Valley Springs Behavioral Health Hospital</t>
  </si>
  <si>
    <t>Lifepoint Health</t>
  </si>
  <si>
    <t>Row 11.00: Interns, Residents + Fellows</t>
  </si>
  <si>
    <t>FY2024</t>
  </si>
  <si>
    <t>Western Massachusetts Behavioral Hospital</t>
  </si>
  <si>
    <t>FY2023</t>
  </si>
  <si>
    <t>FY2021</t>
  </si>
  <si>
    <t>FY2020</t>
  </si>
  <si>
    <r>
      <rPr>
        <sz val="8"/>
        <color rgb="FF000000"/>
        <rFont val="Segoe UI"/>
        <family val="2"/>
      </rPr>
      <t xml:space="preserve">01/01/2024-12/31/2024
</t>
    </r>
  </si>
  <si>
    <r>
      <rPr>
        <sz val="8"/>
        <color rgb="FF000000"/>
        <rFont val="Segoe UI"/>
        <family val="2"/>
      </rPr>
      <t xml:space="preserve">01/01/2024-09/30/2024
</t>
    </r>
  </si>
  <si>
    <t>For-profit</t>
  </si>
  <si>
    <t>Change in Ownership (FY20-FY24)</t>
  </si>
  <si>
    <t>HHS ORGID</t>
  </si>
  <si>
    <t>Notable Changes - can include ownership</t>
  </si>
  <si>
    <t>North Adams, MA</t>
  </si>
  <si>
    <t>Berkshire reopened in 2024</t>
  </si>
  <si>
    <t>North Adams Hospital</t>
  </si>
  <si>
    <t>71 HOSPITAL AVENUE, NORTH ADAMS, MA 01247</t>
  </si>
  <si>
    <t>Boston Children's</t>
  </si>
  <si>
    <t>Boston Children's Hospital - FY23</t>
  </si>
  <si>
    <t>Used to be called Western Massachusetts Behavioral Hospital, changed to Valley Springs as of 2024</t>
  </si>
  <si>
    <t>Whitter Rehabilitation Hospital - Westborough</t>
  </si>
  <si>
    <t>Inpatient and Outpatient Net Patient Service Revenue</t>
  </si>
  <si>
    <t>CMI (Case Mix)</t>
  </si>
  <si>
    <t>Inpatient Costs</t>
  </si>
  <si>
    <t>Outpatient Costs</t>
  </si>
  <si>
    <t>Total Medicare</t>
  </si>
  <si>
    <t>Total Medicaid</t>
  </si>
  <si>
    <t>Total Commercial</t>
  </si>
  <si>
    <t>All Other*</t>
  </si>
  <si>
    <t>Workers Comp</t>
  </si>
  <si>
    <t>Self-pay</t>
  </si>
  <si>
    <t>Other Government</t>
  </si>
  <si>
    <t>ConnectorCare</t>
  </si>
  <si>
    <t>HSN (Health Safety Net)</t>
  </si>
  <si>
    <t>Health Safety Net</t>
  </si>
  <si>
    <t>Medicare Managed</t>
  </si>
  <si>
    <t>Medicare Non-Managed</t>
  </si>
  <si>
    <t>Medicaid Managed (MCO)</t>
  </si>
  <si>
    <t>Medicaid Non-Managed (MMIS/FFS)</t>
  </si>
  <si>
    <t>Commercial Managed Care</t>
  </si>
  <si>
    <t>Commercial Non-Managed Care</t>
  </si>
  <si>
    <t>Hospital-wide***</t>
  </si>
  <si>
    <t xml:space="preserve"> Workers Comp</t>
  </si>
  <si>
    <t xml:space="preserve"> Self-pay</t>
  </si>
  <si>
    <t xml:space="preserve"> Other Government</t>
  </si>
  <si>
    <t xml:space="preserve"> Other</t>
  </si>
  <si>
    <t xml:space="preserve"> ConnectorCare</t>
  </si>
  <si>
    <t xml:space="preserve"> HSN (Health Safety Net)</t>
  </si>
  <si>
    <t>Appendix H – Services</t>
  </si>
  <si>
    <t>Appendix I – Inpatient Communities</t>
  </si>
  <si>
    <t>Appendix K – Region Zip Codes</t>
  </si>
  <si>
    <t xml:space="preserve">Appendix L – Non-Acute Hospital Demographics/ At a Glance </t>
  </si>
  <si>
    <t>Appendix O – Non-Acute Financial Performance</t>
  </si>
  <si>
    <t>Appendix P –  State Operated Facilities</t>
  </si>
  <si>
    <t>Provider Tax</t>
  </si>
  <si>
    <t>Revenue to Cost Ratio by Payer</t>
  </si>
  <si>
    <t>Inpatient and Outpatient Net Patient Service Revenue by Payer</t>
  </si>
  <si>
    <t>Supplemental Revenue by Payer</t>
  </si>
  <si>
    <t>Discharges by Payer</t>
  </si>
  <si>
    <t>Inpatient Costs by Payer</t>
  </si>
  <si>
    <t>Outpatient Costs by Payer</t>
  </si>
  <si>
    <t>Revenue to Cost Ratio</t>
  </si>
  <si>
    <t>Appendix C – Beds, Employees, and Payer Mix</t>
  </si>
  <si>
    <t>Outpatient Gross Patient Service Revenue by Payer</t>
  </si>
  <si>
    <t>Case Mix Index by Payer</t>
  </si>
  <si>
    <t xml:space="preserve">                 ACUTE HOSPITALS:  Appendix A to K</t>
  </si>
  <si>
    <t xml:space="preserve">                 NON-ACUTE HOSPITALS:  Appendix L to P</t>
  </si>
  <si>
    <t>Appendix P</t>
  </si>
  <si>
    <t>A1:CZ100</t>
  </si>
  <si>
    <t>January 29, 2026</t>
  </si>
  <si>
    <t>Revenue to Cost Ratio (NPSR / Costs)</t>
  </si>
  <si>
    <t>Revenue Amount Determination</t>
  </si>
  <si>
    <t>Inpatient: CMI by Payer</t>
  </si>
  <si>
    <t>Outpatient: GPSR by Payer</t>
  </si>
  <si>
    <t>Inpatient: Allocated Costs By Payer w Provider Tax Allocation</t>
  </si>
  <si>
    <t>Outpatient: Allocated Costs By Payer w Provider Tax Allocation</t>
  </si>
  <si>
    <t>Unallocated: Total</t>
  </si>
  <si>
    <t>HSN: Total</t>
  </si>
  <si>
    <t>Row 47.00: Discharges</t>
  </si>
  <si>
    <t>Cost allocations are an estimate and do not account for outlier patients.</t>
  </si>
  <si>
    <t>Amounts identified as prior year settlements have been removed from revenues.</t>
  </si>
  <si>
    <r>
      <t xml:space="preserve">Cambridge Health Alliance’s </t>
    </r>
    <r>
      <rPr>
        <sz val="10.5"/>
        <color theme="1"/>
        <rFont val="Arial"/>
        <family val="2"/>
      </rPr>
      <t>MMCE Incentive Payments were removed from supplemental revenue.</t>
    </r>
  </si>
  <si>
    <r>
      <t xml:space="preserve">Tufts Medical Center’s </t>
    </r>
    <r>
      <rPr>
        <sz val="10.5"/>
        <color theme="1"/>
        <rFont val="Arial"/>
        <family val="2"/>
      </rPr>
      <t>Pharmacy Revenue removed from Net Patient Service Revenue.</t>
    </r>
  </si>
  <si>
    <r>
      <t>UMass Memorial Medical Center and HealthAlliance Clinton’s</t>
    </r>
    <r>
      <rPr>
        <sz val="10.5"/>
        <color theme="1"/>
        <rFont val="Arial"/>
        <family val="2"/>
      </rPr>
      <t xml:space="preserve"> MSF: Medicaid Supplemental Funds removed from supplemental revenue.</t>
    </r>
  </si>
  <si>
    <t>Boston Children’s Hospital’s Medicare Revenue to Cost Ratio is impacted by Children’s Hospitals Graduate Medical Education revenue, which represents $21.8M of the Medicare revenue reported.</t>
  </si>
  <si>
    <t>Signature Healthcare Brockton Hospital closed due to fire in February 2023 and reopened in August 2024  This impacted its financial performance in HFY 2023 and HFY 2024.</t>
  </si>
  <si>
    <t>Payers included in All Other category: Workers Comp, Self-pay, Other Government, Other, ConnectorCare, HSN.</t>
  </si>
  <si>
    <t>Provider Tax was allocated directly to Medicaid</t>
  </si>
  <si>
    <t>There are some payers with reported discharges on the cost report but not in Case Mix. To account for these discharges, a proxy CMI was created for these payers. The proxy CMI used is the total CMI for the hospital</t>
  </si>
  <si>
    <t xml:space="preserve">Payers with fewer than 25 discharges from a hospital have been suppressed. </t>
  </si>
  <si>
    <r>
      <t xml:space="preserve">Data for </t>
    </r>
    <r>
      <rPr>
        <sz val="10.5"/>
        <color theme="1"/>
        <rFont val="Arial"/>
        <family val="2"/>
      </rPr>
      <t>Boston Medical Center’s non-hospital outpatient centers (CHC and FPP) removed from Gross Patient Service Revenue, Net Patient Service Revenue and Costs.</t>
    </r>
  </si>
  <si>
    <t>Data Notes:</t>
  </si>
  <si>
    <t xml:space="preserve">DRGs with fewer than 25 discharges from a hospital have been suppressed. </t>
  </si>
  <si>
    <t xml:space="preserve">Communities with fewer than 25 discharges from a hospital have been suppressed. </t>
  </si>
  <si>
    <t xml:space="preserve">Zip Codes with fewer than 25 discharges from a hospital have been suppressed. </t>
  </si>
  <si>
    <t>Brookline, MA</t>
  </si>
  <si>
    <t>Chestnut Hill, MA</t>
  </si>
  <si>
    <t>Pocasset, MA</t>
  </si>
  <si>
    <t>Braintree, MA</t>
  </si>
  <si>
    <t>Woburn, MA</t>
  </si>
  <si>
    <t>Ludlow, MA</t>
  </si>
  <si>
    <t>Haverhill, MA</t>
  </si>
  <si>
    <t>Roslindale, MA</t>
  </si>
  <si>
    <t>Jamaica Plain, MA</t>
  </si>
  <si>
    <t>Belmont, MA</t>
  </si>
  <si>
    <t>Stoughton, MA</t>
  </si>
  <si>
    <t>Canton, MA</t>
  </si>
  <si>
    <t>Dartmouth, MA</t>
  </si>
  <si>
    <t>Charlestown, MA</t>
  </si>
  <si>
    <t>East Sandwich, MA</t>
  </si>
  <si>
    <t>Devens, MA</t>
  </si>
  <si>
    <t>Tewksbury, MA</t>
  </si>
  <si>
    <t> Holyoke, MA</t>
  </si>
  <si>
    <t>New Bedford, MA</t>
  </si>
  <si>
    <t>Rochdale, MA</t>
  </si>
  <si>
    <t>Waltham, MA</t>
  </si>
  <si>
    <t>Westborough, MA</t>
  </si>
  <si>
    <t>Pembroke, MA</t>
  </si>
  <si>
    <t>Bradford, MA</t>
  </si>
  <si>
    <t>PTM Data</t>
  </si>
  <si>
    <t>Relative Price (CY23)</t>
  </si>
  <si>
    <t>X</t>
  </si>
  <si>
    <t>09/30/2024</t>
  </si>
  <si>
    <t>06/30/2024</t>
  </si>
  <si>
    <t>12/31/2024</t>
  </si>
  <si>
    <t>HFY24</t>
  </si>
  <si>
    <t>HFY23</t>
  </si>
  <si>
    <t>HFY20</t>
  </si>
  <si>
    <t>HFY21</t>
  </si>
  <si>
    <t>HFY22</t>
  </si>
  <si>
    <t>HFY2024 Revenue to Cost Ratio by Payer</t>
  </si>
  <si>
    <t>Amesbury, MA</t>
  </si>
  <si>
    <t>Salisbury, MA</t>
  </si>
  <si>
    <t>Merrimac, MA</t>
  </si>
  <si>
    <t>Seabrook, NH</t>
  </si>
  <si>
    <t>Groveland, MA</t>
  </si>
  <si>
    <t>West Newbury, MA</t>
  </si>
  <si>
    <t>Newbury, MA</t>
  </si>
  <si>
    <t>Georgetown, MA</t>
  </si>
  <si>
    <t>Orange, MA</t>
  </si>
  <si>
    <t>Turners Falls, MA</t>
  </si>
  <si>
    <t>Shelburne Falls, MA</t>
  </si>
  <si>
    <t>Northfield, MA</t>
  </si>
  <si>
    <t>South Deerfield, MA</t>
  </si>
  <si>
    <t>Bernardston, MA</t>
  </si>
  <si>
    <t>Erving, MA</t>
  </si>
  <si>
    <t>Montague, MA</t>
  </si>
  <si>
    <t>Chicopee, MA</t>
  </si>
  <si>
    <t>West Springfield, MA</t>
  </si>
  <si>
    <t>East Longmeadow, MA</t>
  </si>
  <si>
    <t>Agawam, MA</t>
  </si>
  <si>
    <t>Longmeadow, MA</t>
  </si>
  <si>
    <t>Wilbraham, MA</t>
  </si>
  <si>
    <t>Southwick, MA</t>
  </si>
  <si>
    <t>Feeding Hills, MA</t>
  </si>
  <si>
    <t>Russell, MA</t>
  </si>
  <si>
    <t>Chester, MA</t>
  </si>
  <si>
    <t>Ware, MA</t>
  </si>
  <si>
    <t>Palmer, MA</t>
  </si>
  <si>
    <t>Belchertown, MA</t>
  </si>
  <si>
    <t>Monson, MA</t>
  </si>
  <si>
    <t>West Brookfield, MA</t>
  </si>
  <si>
    <t>Warren, MA</t>
  </si>
  <si>
    <t>Hampden, MA</t>
  </si>
  <si>
    <t>Adams, MA</t>
  </si>
  <si>
    <t>Lenox, MA</t>
  </si>
  <si>
    <t>Dalton, MA</t>
  </si>
  <si>
    <t>Williamstown, MA</t>
  </si>
  <si>
    <t>Lee, MA</t>
  </si>
  <si>
    <t>Lanesboro, MA</t>
  </si>
  <si>
    <t>Cheshire, MA</t>
  </si>
  <si>
    <t>Quincy, MA</t>
  </si>
  <si>
    <t>Randolph, MA</t>
  </si>
  <si>
    <t>Hyde Park, MA</t>
  </si>
  <si>
    <t>Dorchester Center, MA</t>
  </si>
  <si>
    <t>Dedham, MA</t>
  </si>
  <si>
    <t>Walpole, MA</t>
  </si>
  <si>
    <t>Westwood, MA</t>
  </si>
  <si>
    <t>Needham Heights, MA</t>
  </si>
  <si>
    <t>Medfield, MA</t>
  </si>
  <si>
    <t>Sharon, MA</t>
  </si>
  <si>
    <t>Natick, MA</t>
  </si>
  <si>
    <t>Kingston, MA</t>
  </si>
  <si>
    <t>Middleboro, MA</t>
  </si>
  <si>
    <t>Carver, MA</t>
  </si>
  <si>
    <t>Duxbury, MA</t>
  </si>
  <si>
    <t>Marshfield, MA</t>
  </si>
  <si>
    <t>Halifax, MA</t>
  </si>
  <si>
    <t>Buzzards Bay, MA</t>
  </si>
  <si>
    <t>Sagamore Beach, MA</t>
  </si>
  <si>
    <t>Roxbury, MA</t>
  </si>
  <si>
    <t>Lowell, MA</t>
  </si>
  <si>
    <t>Lynn, MA</t>
  </si>
  <si>
    <t>Framingham, MA</t>
  </si>
  <si>
    <t>Manchester, NH</t>
  </si>
  <si>
    <t>Mattapan, MA</t>
  </si>
  <si>
    <t>Revere, MA</t>
  </si>
  <si>
    <t>Chelsea, MA</t>
  </si>
  <si>
    <t>West Roxbury, MA</t>
  </si>
  <si>
    <t>Everett, MA</t>
  </si>
  <si>
    <t>Somerville, MA</t>
  </si>
  <si>
    <t>Malden, MA</t>
  </si>
  <si>
    <t>Medford, MA</t>
  </si>
  <si>
    <t>South Yarmouth, MA</t>
  </si>
  <si>
    <t>Centerville, MA</t>
  </si>
  <si>
    <t>West Yarmouth, MA</t>
  </si>
  <si>
    <t>Harwich, MA</t>
  </si>
  <si>
    <t>Brewster, MA</t>
  </si>
  <si>
    <t>Yarmouth Port, MA</t>
  </si>
  <si>
    <t>Mashpee, MA</t>
  </si>
  <si>
    <t>South Dennis, MA</t>
  </si>
  <si>
    <t>East Falmouth, MA</t>
  </si>
  <si>
    <t>Amherst, MA</t>
  </si>
  <si>
    <t>Easthampton, MA</t>
  </si>
  <si>
    <t>Florence, MA</t>
  </si>
  <si>
    <t>Hadley, MA</t>
  </si>
  <si>
    <t>Leeds, MA</t>
  </si>
  <si>
    <t>Southampton, MA</t>
  </si>
  <si>
    <t>Hatfield, MA</t>
  </si>
  <si>
    <t>Acton, MA</t>
  </si>
  <si>
    <t>Maynard, MA</t>
  </si>
  <si>
    <t>Westford, MA</t>
  </si>
  <si>
    <t>Littleton, MA</t>
  </si>
  <si>
    <t>Sudbury, MA</t>
  </si>
  <si>
    <t>Leominster, MA</t>
  </si>
  <si>
    <t>Fitchburg, MA</t>
  </si>
  <si>
    <t>Groton, MA</t>
  </si>
  <si>
    <t>Sheffield, MA</t>
  </si>
  <si>
    <t>Housatonic, MA</t>
  </si>
  <si>
    <t>South Egremont, MA</t>
  </si>
  <si>
    <t>North Falmouth, MA</t>
  </si>
  <si>
    <t>Sandwich, MA</t>
  </si>
  <si>
    <t>Forestdale, MA</t>
  </si>
  <si>
    <t>Cataumet, MA</t>
  </si>
  <si>
    <t>Monument Beach, MA</t>
  </si>
  <si>
    <t>Webster, MA</t>
  </si>
  <si>
    <t>Dudley, MA</t>
  </si>
  <si>
    <t>Charlton, MA</t>
  </si>
  <si>
    <t>Sturbridge, MA</t>
  </si>
  <si>
    <t>Spencer, MA</t>
  </si>
  <si>
    <t>Oxford, MA</t>
  </si>
  <si>
    <t>Brookfield, MA</t>
  </si>
  <si>
    <t>Clinton, MA</t>
  </si>
  <si>
    <t>Lunenburg, MA</t>
  </si>
  <si>
    <t>Sterling, MA</t>
  </si>
  <si>
    <t>Lancaster, MA</t>
  </si>
  <si>
    <t>Westminster, MA</t>
  </si>
  <si>
    <t>Townsend, MA</t>
  </si>
  <si>
    <t>Winchendon, MA</t>
  </si>
  <si>
    <t>Templeton, MA</t>
  </si>
  <si>
    <t>Baldwinville, MA</t>
  </si>
  <si>
    <t>Ashburnham, MA</t>
  </si>
  <si>
    <t>Hubbardston, MA</t>
  </si>
  <si>
    <t>South Hadley, MA</t>
  </si>
  <si>
    <t>Granby, MA</t>
  </si>
  <si>
    <t>Billerica, MA</t>
  </si>
  <si>
    <t>Burlington, MA</t>
  </si>
  <si>
    <t>Peabody, MA</t>
  </si>
  <si>
    <t>Lexington, MA</t>
  </si>
  <si>
    <t>Wilmington, MA</t>
  </si>
  <si>
    <t>Arlington, MA</t>
  </si>
  <si>
    <t>Bedford, MA</t>
  </si>
  <si>
    <t>Reading, MA</t>
  </si>
  <si>
    <t>North Andover, MA</t>
  </si>
  <si>
    <t>Andover, MA</t>
  </si>
  <si>
    <t>Salem, NH</t>
  </si>
  <si>
    <t>Atkinson, NH</t>
  </si>
  <si>
    <t>Plaistow, NH</t>
  </si>
  <si>
    <t>Dracut, MA</t>
  </si>
  <si>
    <t>Chelmsford, MA</t>
  </si>
  <si>
    <t>Tyngsboro, MA</t>
  </si>
  <si>
    <t>North Chelmsford, MA</t>
  </si>
  <si>
    <t>North Billerica, MA</t>
  </si>
  <si>
    <t>Pelham, NH</t>
  </si>
  <si>
    <t>Hudson, MA</t>
  </si>
  <si>
    <t>Northborough, MA</t>
  </si>
  <si>
    <t>Southborough, MA</t>
  </si>
  <si>
    <t>Berlin, MA</t>
  </si>
  <si>
    <t>Shrewsbury, MA</t>
  </si>
  <si>
    <t>Vineyard Haven, MA</t>
  </si>
  <si>
    <t>Edgartown, MA</t>
  </si>
  <si>
    <t>West Tisbury, MA</t>
  </si>
  <si>
    <t>Chilmark, MA</t>
  </si>
  <si>
    <t>Winthrop, MA</t>
  </si>
  <si>
    <t>Melrose, MA</t>
  </si>
  <si>
    <t>Saugus, MA</t>
  </si>
  <si>
    <t>Wakefield, MA</t>
  </si>
  <si>
    <t>Stoneham, MA</t>
  </si>
  <si>
    <t>Indian Orchard, MA</t>
  </si>
  <si>
    <t>Ashland, MA</t>
  </si>
  <si>
    <t>Holliston, MA</t>
  </si>
  <si>
    <t>Hopkinton, MA</t>
  </si>
  <si>
    <t>Wayland, MA</t>
  </si>
  <si>
    <t>Franklin, MA</t>
  </si>
  <si>
    <t>Bellingham, MA</t>
  </si>
  <si>
    <t>Uxbridge, MA</t>
  </si>
  <si>
    <t>Medway, MA</t>
  </si>
  <si>
    <t>Whitinsville, MA</t>
  </si>
  <si>
    <t>Blackstone, MA</t>
  </si>
  <si>
    <t>Hopedale, MA</t>
  </si>
  <si>
    <t>Northbridge, MA</t>
  </si>
  <si>
    <t>Raynham, MA</t>
  </si>
  <si>
    <t>East Taunton, MA</t>
  </si>
  <si>
    <t>Bridgewater, MA</t>
  </si>
  <si>
    <t>Lakeville, MA</t>
  </si>
  <si>
    <t>Berkley, MA</t>
  </si>
  <si>
    <t>Norton, MA</t>
  </si>
  <si>
    <t>North Dighton, MA</t>
  </si>
  <si>
    <t>Watertown, MA</t>
  </si>
  <si>
    <t>Pepperell, MA</t>
  </si>
  <si>
    <t>Shirley, MA</t>
  </si>
  <si>
    <t>Wellesley Hills, MA</t>
  </si>
  <si>
    <t>West Newton, MA</t>
  </si>
  <si>
    <t>Salem, MA</t>
  </si>
  <si>
    <t>Marblehead, MA</t>
  </si>
  <si>
    <t>Swampscott, MA</t>
  </si>
  <si>
    <t>Danvers, MA</t>
  </si>
  <si>
    <t>Beverly, MA</t>
  </si>
  <si>
    <t>Nahant, MA</t>
  </si>
  <si>
    <t>Gloucester, MA</t>
  </si>
  <si>
    <t>Ipswich, MA</t>
  </si>
  <si>
    <t>Rockport, MA</t>
  </si>
  <si>
    <t>Middleton, MA</t>
  </si>
  <si>
    <t>South Hamilton, MA</t>
  </si>
  <si>
    <t>Auburn, MA</t>
  </si>
  <si>
    <t>Millbury, MA</t>
  </si>
  <si>
    <t>Holden, MA</t>
  </si>
  <si>
    <t>Whitman, MA</t>
  </si>
  <si>
    <t>East Bridgewater, MA</t>
  </si>
  <si>
    <t>Rockland, MA</t>
  </si>
  <si>
    <t>Hingham, MA</t>
  </si>
  <si>
    <t>Weymouth, MA</t>
  </si>
  <si>
    <t>Abington, MA</t>
  </si>
  <si>
    <t>East Weymouth, MA</t>
  </si>
  <si>
    <t>Fairhaven, MA</t>
  </si>
  <si>
    <t>North Dartmouth, MA</t>
  </si>
  <si>
    <t>Somerset, MA</t>
  </si>
  <si>
    <t>Westport, MA</t>
  </si>
  <si>
    <t>Wareham, MA</t>
  </si>
  <si>
    <t>Swansea, MA</t>
  </si>
  <si>
    <t>South Dartmouth, MA</t>
  </si>
  <si>
    <t>Acushnet, MA</t>
  </si>
  <si>
    <t>North Easton, MA</t>
  </si>
  <si>
    <t>West Bridgewater, MA</t>
  </si>
  <si>
    <t>South Easton, MA</t>
  </si>
  <si>
    <t>Tiverton, RI</t>
  </si>
  <si>
    <t>Allston, MA</t>
  </si>
  <si>
    <t>North Attleboro, MA</t>
  </si>
  <si>
    <t>Mansfield, MA</t>
  </si>
  <si>
    <t>Plainville, MA</t>
  </si>
  <si>
    <t>Foxboro, MA</t>
  </si>
  <si>
    <t>Wrentham, MA</t>
  </si>
  <si>
    <t>Rehoboth, MA</t>
  </si>
  <si>
    <t>Seekonk, MA</t>
  </si>
  <si>
    <t>North Reading, MA</t>
  </si>
  <si>
    <t>Rowley, MA</t>
  </si>
  <si>
    <t>Byfield, MA</t>
  </si>
  <si>
    <t>Colrain, MA</t>
  </si>
  <si>
    <t>Charlemont, MA</t>
  </si>
  <si>
    <t>Gill, MA</t>
  </si>
  <si>
    <t>Millers Falls, MA</t>
  </si>
  <si>
    <t>Blandford, MA</t>
  </si>
  <si>
    <t>Huntington, MA</t>
  </si>
  <si>
    <t>Granville, MA</t>
  </si>
  <si>
    <t>Three Rivers, MA</t>
  </si>
  <si>
    <t>West Warren, MA</t>
  </si>
  <si>
    <t>Brimfield, MA</t>
  </si>
  <si>
    <t>Hinsdale, MA</t>
  </si>
  <si>
    <t>Becket, MA</t>
  </si>
  <si>
    <t>West Stockbridge, MA</t>
  </si>
  <si>
    <t>Stockbridge, MA</t>
  </si>
  <si>
    <t>Holbrook, MA</t>
  </si>
  <si>
    <t>Millis, MA</t>
  </si>
  <si>
    <t>Dover, MA</t>
  </si>
  <si>
    <t>Norfolk, MA</t>
  </si>
  <si>
    <t>Plympton, MA</t>
  </si>
  <si>
    <t>Hanson, MA</t>
  </si>
  <si>
    <t>Marstons Mills, MA</t>
  </si>
  <si>
    <t>Orleans, MA</t>
  </si>
  <si>
    <t>Chatham, MA</t>
  </si>
  <si>
    <t>Eastham, MA</t>
  </si>
  <si>
    <t>Williamsburg, MA</t>
  </si>
  <si>
    <t>Sunderland, MA</t>
  </si>
  <si>
    <t>Stow, MA</t>
  </si>
  <si>
    <t>Boxborough, MA</t>
  </si>
  <si>
    <t>Cotuit, MA</t>
  </si>
  <si>
    <t>West Falmouth, MA</t>
  </si>
  <si>
    <t>Woods Hole, MA</t>
  </si>
  <si>
    <t>North Brookfield, MA</t>
  </si>
  <si>
    <t>Fiskdale, MA</t>
  </si>
  <si>
    <t>Holland, MA</t>
  </si>
  <si>
    <t>Ashby, MA</t>
  </si>
  <si>
    <t>West Boylston, MA</t>
  </si>
  <si>
    <t>Barre, MA</t>
  </si>
  <si>
    <t>Petersham, MA</t>
  </si>
  <si>
    <t>Hudson, NH</t>
  </si>
  <si>
    <t>Bolton, MA</t>
  </si>
  <si>
    <t>Lynnfield, MA</t>
  </si>
  <si>
    <t>Mendon, MA</t>
  </si>
  <si>
    <t>Upton, MA</t>
  </si>
  <si>
    <t>Dighton, MA</t>
  </si>
  <si>
    <t>Scituate, MA</t>
  </si>
  <si>
    <t>Weston, MA</t>
  </si>
  <si>
    <t>Topsfield, MA</t>
  </si>
  <si>
    <t>Manchester, MA</t>
  </si>
  <si>
    <t>Wenham, MA</t>
  </si>
  <si>
    <t>Hanover, MA</t>
  </si>
  <si>
    <t>Pawtucket, RI</t>
  </si>
  <si>
    <t>Attleboro Falls, MA</t>
  </si>
  <si>
    <t>Cumberland, RI</t>
  </si>
  <si>
    <t>04/30/2024</t>
  </si>
  <si>
    <t>08/31/2024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</si>
</sst>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General_)"/>
    <numFmt numFmtId="165" formatCode="&quot;$&quot;#,##0"/>
    <numFmt numFmtId="166" formatCode="0.0%"/>
    <numFmt numFmtId="167" formatCode="_(* #,##0_);_(* \(#,##0\);_(* &quot;-&quot;??_);_(@_)"/>
    <numFmt numFmtId="168" formatCode="_(&quot;$&quot;* #,##0_);_(&quot;$&quot;* \(#,##0\);_(&quot;$&quot;* &quot;-&quot;??_);_(@_)"/>
    <numFmt numFmtId="169" formatCode="0.0"/>
    <numFmt numFmtId="170" formatCode="00000"/>
    <numFmt numFmtId="171" formatCode="[$-10409]&quot;$&quot;#,##0;\(&quot;$&quot;#,##0\);&quot;&quot;"/>
    <numFmt numFmtId="172" formatCode="[$-10409]&quot;$&quot;#,##0;\(&quot;$&quot;#,##0\);&quot;-&quot;"/>
    <numFmt numFmtId="173" formatCode="[$-10409]#,##0.0%;\-#,##0.0%;&quot;&quot;"/>
    <numFmt numFmtId="174" formatCode="[$-10409]#,##0.0;\(#,##0.0\);&quot;-&quot;"/>
    <numFmt numFmtId="175" formatCode="[$-10409]#,##0;\(#,##0\);&quot;&quot;"/>
    <numFmt numFmtId="176" formatCode="[$-10409]#,##0.0;\(#,##0.0\)"/>
    <numFmt numFmtId="177" formatCode="[$-10409]#,##0;\(#,##0\)"/>
    <numFmt numFmtId="178" formatCode="0.000"/>
    <numFmt numFmtId="179" formatCode="[$-10409]\$#,##0;\(\$#,##0\);&quot;-&quot;"/>
    <numFmt numFmtId="180" formatCode="[$-10409]#,##0.000%;\-#,##0.000%;&quot;&quot;"/>
    <numFmt numFmtId="181" formatCode="m/d;@"/>
    <numFmt numFmtId="182" formatCode="_([$$-409]* #,##0_);_([$$-409]* \(#,##0\);_([$$-409]* &quot;-&quot;_);_(@_)"/>
  </numFmts>
  <fonts count="123" x14ac:knownFonts="1">
    <font>
      <sz val="11"/>
      <color theme="1"/>
      <name val="Calibri"/>
      <family val="2"/>
      <scheme val="minor"/>
    </font>
    <font>
      <sz val="11"/>
      <color theme="1"/>
      <name val="Calibri"/>
      <family val="2"/>
      <scheme val="minor"/>
    </font>
    <font>
      <sz val="9"/>
      <name val="Arial"/>
      <family val="2"/>
    </font>
    <font>
      <sz val="10"/>
      <name val="Arial"/>
      <family val="2"/>
    </font>
    <font>
      <sz val="11"/>
      <color indexed="8"/>
      <name val="Calibri"/>
      <family val="2"/>
    </font>
    <font>
      <sz val="12"/>
      <color theme="1"/>
      <name val="Arial"/>
      <family val="2"/>
    </font>
    <font>
      <sz val="11"/>
      <color indexed="9"/>
      <name val="Calibri"/>
      <family val="2"/>
    </font>
    <font>
      <sz val="12"/>
      <color theme="0"/>
      <name val="Arial"/>
      <family val="2"/>
    </font>
    <font>
      <sz val="9"/>
      <color indexed="8"/>
      <name val="Calibri"/>
      <family val="2"/>
      <scheme val="minor"/>
    </font>
    <font>
      <sz val="9"/>
      <color indexed="8"/>
      <name val="Calibri"/>
      <family val="2"/>
    </font>
    <font>
      <sz val="9"/>
      <color indexed="8"/>
      <name val="Arial"/>
      <family val="2"/>
    </font>
    <font>
      <sz val="11"/>
      <color indexed="14"/>
      <name val="Calibri"/>
      <family val="2"/>
    </font>
    <font>
      <sz val="12"/>
      <color rgb="FF9C0006"/>
      <name val="Arial"/>
      <family val="2"/>
    </font>
    <font>
      <b/>
      <sz val="11"/>
      <color indexed="52"/>
      <name val="Calibri"/>
      <family val="2"/>
    </font>
    <font>
      <b/>
      <sz val="12"/>
      <color rgb="FFFA7D00"/>
      <name val="Arial"/>
      <family val="2"/>
    </font>
    <font>
      <b/>
      <sz val="11"/>
      <color indexed="9"/>
      <name val="Calibri"/>
      <family val="2"/>
    </font>
    <font>
      <b/>
      <sz val="12"/>
      <color theme="0"/>
      <name val="Arial"/>
      <family val="2"/>
    </font>
    <font>
      <sz val="9"/>
      <name val="Calibri"/>
      <family val="2"/>
      <scheme val="minor"/>
    </font>
    <font>
      <sz val="9"/>
      <name val="Calibri"/>
      <family val="2"/>
    </font>
    <font>
      <sz val="9"/>
      <color indexed="9"/>
      <name val="Calibri"/>
      <family val="2"/>
    </font>
    <font>
      <sz val="9"/>
      <color indexed="9"/>
      <name val="Arial"/>
      <family val="2"/>
    </font>
    <font>
      <sz val="9"/>
      <color indexed="9"/>
      <name val="Calibri"/>
      <family val="2"/>
      <scheme val="minor"/>
    </font>
    <font>
      <sz val="9"/>
      <color indexed="51"/>
      <name val="Calibri"/>
      <family val="2"/>
      <scheme val="minor"/>
    </font>
    <font>
      <i/>
      <sz val="11"/>
      <color indexed="23"/>
      <name val="Calibri"/>
      <family val="2"/>
    </font>
    <font>
      <i/>
      <sz val="12"/>
      <color rgb="FF7F7F7F"/>
      <name val="Arial"/>
      <family val="2"/>
    </font>
    <font>
      <sz val="11"/>
      <color indexed="17"/>
      <name val="Calibri"/>
      <family val="2"/>
    </font>
    <font>
      <sz val="12"/>
      <color rgb="FF006100"/>
      <name val="Arial"/>
      <family val="2"/>
    </font>
    <font>
      <b/>
      <sz val="15"/>
      <color indexed="29"/>
      <name val="Calibri"/>
      <family val="2"/>
    </font>
    <font>
      <b/>
      <sz val="15"/>
      <color theme="3"/>
      <name val="Arial"/>
      <family val="2"/>
    </font>
    <font>
      <b/>
      <sz val="13"/>
      <color indexed="29"/>
      <name val="Calibri"/>
      <family val="2"/>
    </font>
    <font>
      <b/>
      <sz val="13"/>
      <color theme="3"/>
      <name val="Arial"/>
      <family val="2"/>
    </font>
    <font>
      <b/>
      <sz val="11"/>
      <color indexed="29"/>
      <name val="Calibri"/>
      <family val="2"/>
    </font>
    <font>
      <b/>
      <sz val="11"/>
      <color theme="3"/>
      <name val="Arial"/>
      <family val="2"/>
    </font>
    <font>
      <u/>
      <sz val="11"/>
      <color theme="10"/>
      <name val="Calibri"/>
      <family val="2"/>
      <scheme val="minor"/>
    </font>
    <font>
      <sz val="11"/>
      <color indexed="62"/>
      <name val="Calibri"/>
      <family val="2"/>
    </font>
    <font>
      <sz val="12"/>
      <color rgb="FF3F3F76"/>
      <name val="Arial"/>
      <family val="2"/>
    </font>
    <font>
      <b/>
      <i/>
      <sz val="11"/>
      <color theme="1"/>
      <name val="Calibri"/>
      <family val="2"/>
      <scheme val="minor"/>
    </font>
    <font>
      <b/>
      <i/>
      <sz val="10"/>
      <name val="Arial"/>
      <family val="2"/>
    </font>
    <font>
      <u/>
      <sz val="11"/>
      <color theme="1"/>
      <name val="Calibri"/>
      <family val="2"/>
      <scheme val="minor"/>
    </font>
    <font>
      <u/>
      <sz val="10"/>
      <name val="Arial"/>
      <family val="2"/>
    </font>
    <font>
      <sz val="11"/>
      <color indexed="52"/>
      <name val="Calibri"/>
      <family val="2"/>
    </font>
    <font>
      <sz val="12"/>
      <color rgb="FFFA7D00"/>
      <name val="Arial"/>
      <family val="2"/>
    </font>
    <font>
      <sz val="11"/>
      <color indexed="60"/>
      <name val="Calibri"/>
      <family val="2"/>
    </font>
    <font>
      <sz val="12"/>
      <color rgb="FF9C6500"/>
      <name val="Arial"/>
      <family val="2"/>
    </font>
    <font>
      <sz val="9"/>
      <color theme="1"/>
      <name val="Calibri"/>
      <family val="2"/>
      <scheme val="minor"/>
    </font>
    <font>
      <sz val="10"/>
      <name val="Courier"/>
      <family val="3"/>
    </font>
    <font>
      <sz val="10"/>
      <name val="MS Sans Serif"/>
      <family val="2"/>
    </font>
    <font>
      <sz val="11"/>
      <color rgb="FF000000"/>
      <name val="Calibri"/>
      <family val="2"/>
      <scheme val="minor"/>
    </font>
    <font>
      <b/>
      <sz val="9.75"/>
      <name val="Arial"/>
      <family val="2"/>
    </font>
    <font>
      <b/>
      <sz val="11"/>
      <color indexed="63"/>
      <name val="Calibri"/>
      <family val="2"/>
    </font>
    <font>
      <b/>
      <sz val="12"/>
      <color rgb="FF3F3F3F"/>
      <name val="Arial"/>
      <family val="2"/>
    </font>
    <font>
      <b/>
      <sz val="18"/>
      <color indexed="29"/>
      <name val="Cambria"/>
      <family val="2"/>
    </font>
    <font>
      <b/>
      <sz val="11"/>
      <color indexed="8"/>
      <name val="Calibri"/>
      <family val="2"/>
    </font>
    <font>
      <b/>
      <sz val="12"/>
      <color theme="1"/>
      <name val="Arial"/>
      <family val="2"/>
    </font>
    <font>
      <sz val="11"/>
      <color indexed="32"/>
      <name val="Calibri"/>
      <family val="2"/>
    </font>
    <font>
      <sz val="12"/>
      <color rgb="FFFF0000"/>
      <name val="Arial"/>
      <family val="2"/>
    </font>
    <font>
      <b/>
      <sz val="11"/>
      <name val="Arial Narrow"/>
      <family val="2"/>
    </font>
    <font>
      <sz val="11"/>
      <name val="Arial Narrow"/>
      <family val="2"/>
    </font>
    <font>
      <sz val="11"/>
      <color theme="1"/>
      <name val="Arial Narrow"/>
      <family val="2"/>
    </font>
    <font>
      <b/>
      <sz val="11"/>
      <color theme="1"/>
      <name val="Arial Narrow"/>
      <family val="2"/>
    </font>
    <font>
      <sz val="10"/>
      <color theme="1"/>
      <name val="Arial Narrow"/>
      <family val="2"/>
    </font>
    <font>
      <b/>
      <sz val="18"/>
      <color theme="3"/>
      <name val="Arial Narrow"/>
      <family val="2"/>
    </font>
    <font>
      <b/>
      <sz val="18"/>
      <color theme="1"/>
      <name val="Arial Narrow"/>
      <family val="2"/>
    </font>
    <font>
      <sz val="11"/>
      <color indexed="8"/>
      <name val="Arial Narrow"/>
      <family val="2"/>
    </font>
    <font>
      <b/>
      <sz val="11"/>
      <color rgb="FFFF0000"/>
      <name val="Arial Narrow"/>
      <family val="2"/>
    </font>
    <font>
      <sz val="12"/>
      <color theme="1"/>
      <name val="Arial Narrow"/>
      <family val="2"/>
    </font>
    <font>
      <b/>
      <sz val="12"/>
      <color theme="0"/>
      <name val="Arial Narrow"/>
      <family val="2"/>
    </font>
    <font>
      <sz val="11"/>
      <color theme="0"/>
      <name val="Arial Narrow"/>
      <family val="2"/>
    </font>
    <font>
      <b/>
      <u/>
      <sz val="11"/>
      <color theme="4"/>
      <name val="Arial Narrow"/>
      <family val="2"/>
    </font>
    <font>
      <b/>
      <sz val="11"/>
      <color theme="4"/>
      <name val="Arial Narrow"/>
      <family val="2"/>
    </font>
    <font>
      <sz val="18"/>
      <color theme="1"/>
      <name val="Arial Narrow"/>
      <family val="2"/>
    </font>
    <font>
      <sz val="18"/>
      <color theme="9" tint="-0.249977111117893"/>
      <name val="Arial Narrow"/>
      <family val="2"/>
    </font>
    <font>
      <sz val="11"/>
      <color rgb="FFFF0000"/>
      <name val="Arial Narrow"/>
      <family val="2"/>
    </font>
    <font>
      <strike/>
      <sz val="11"/>
      <color theme="1"/>
      <name val="Arial Narrow"/>
      <family val="2"/>
    </font>
    <font>
      <b/>
      <u/>
      <sz val="11"/>
      <color theme="10"/>
      <name val="Arial Narrow"/>
      <family val="2"/>
    </font>
    <font>
      <sz val="8"/>
      <name val="Calibri"/>
      <family val="2"/>
      <scheme val="minor"/>
    </font>
    <font>
      <sz val="11"/>
      <color rgb="FF000000"/>
      <name val="Arial Narrow"/>
      <family val="2"/>
    </font>
    <font>
      <b/>
      <sz val="12"/>
      <color rgb="FFFF0000"/>
      <name val="Arial Narrow"/>
      <family val="2"/>
    </font>
    <font>
      <b/>
      <sz val="11"/>
      <color rgb="FF333333"/>
      <name val="Arial Narrow"/>
      <family val="2"/>
    </font>
    <font>
      <sz val="10"/>
      <color rgb="FF000000"/>
      <name val="Arial"/>
      <family val="2"/>
    </font>
    <font>
      <sz val="11"/>
      <name val="Calibri"/>
      <family val="2"/>
    </font>
    <font>
      <b/>
      <sz val="11"/>
      <color rgb="FF000000"/>
      <name val="Arial Narrow"/>
      <family val="2"/>
    </font>
    <font>
      <b/>
      <i/>
      <sz val="11"/>
      <color theme="1"/>
      <name val="Arial Narrow"/>
      <family val="2"/>
    </font>
    <font>
      <sz val="11"/>
      <name val="Calibri"/>
      <family val="2"/>
    </font>
    <font>
      <b/>
      <i/>
      <sz val="10"/>
      <color rgb="FF000000"/>
      <name val="Arial"/>
      <family val="2"/>
    </font>
    <font>
      <i/>
      <sz val="10"/>
      <color rgb="FF000000"/>
      <name val="Arial"/>
      <family val="2"/>
    </font>
    <font>
      <b/>
      <sz val="8"/>
      <color rgb="FF000000"/>
      <name val="Segoe UI"/>
      <family val="2"/>
    </font>
    <font>
      <sz val="8"/>
      <color rgb="FF000000"/>
      <name val="Segoe UI"/>
      <family val="2"/>
    </font>
    <font>
      <b/>
      <sz val="11"/>
      <color rgb="FFFFFFFF"/>
      <name val="Calibri"/>
      <family val="2"/>
    </font>
    <font>
      <b/>
      <sz val="11"/>
      <color theme="0"/>
      <name val="Arial"/>
      <family val="2"/>
    </font>
    <font>
      <b/>
      <sz val="8"/>
      <color rgb="FF000000"/>
      <name val="Arial"/>
      <family val="2"/>
    </font>
    <font>
      <b/>
      <i/>
      <sz val="10"/>
      <color rgb="FF000000"/>
      <name val="Arial"/>
      <family val="2"/>
    </font>
    <font>
      <i/>
      <sz val="10"/>
      <color rgb="FF000000"/>
      <name val="Arial"/>
      <family val="2"/>
    </font>
    <font>
      <b/>
      <sz val="11"/>
      <color theme="1"/>
      <name val="Calibri"/>
      <family val="2"/>
      <scheme val="minor"/>
    </font>
    <font>
      <sz val="11"/>
      <color rgb="FF92D050"/>
      <name val="Arial Narrow"/>
      <family val="2"/>
    </font>
    <font>
      <sz val="11"/>
      <color rgb="FFD3D3D3"/>
      <name val="Arial Narrow"/>
      <family val="2"/>
    </font>
    <font>
      <b/>
      <i/>
      <sz val="11"/>
      <color rgb="FF000000"/>
      <name val="Arial Narrow"/>
      <family val="2"/>
    </font>
    <font>
      <sz val="11"/>
      <color rgb="FF333333"/>
      <name val="Arial Narrow"/>
      <family val="2"/>
    </font>
    <font>
      <i/>
      <sz val="11"/>
      <color rgb="FF000000"/>
      <name val="Arial Narrow"/>
      <family val="2"/>
    </font>
    <font>
      <sz val="11"/>
      <color theme="1"/>
      <name val="Arial Narrow"/>
      <family val="2"/>
    </font>
    <font>
      <sz val="11"/>
      <color rgb="FF000000"/>
      <name val="Arial Narrow"/>
      <family val="2"/>
    </font>
    <font>
      <b/>
      <sz val="10"/>
      <color rgb="FF000000"/>
      <name val="Arial"/>
      <family val="2"/>
    </font>
    <font>
      <b/>
      <sz val="11"/>
      <color theme="1"/>
      <name val="Arial Narrow"/>
      <family val="2"/>
    </font>
    <font>
      <b/>
      <sz val="8"/>
      <color rgb="FF000000"/>
      <name val="Arial"/>
      <family val="2"/>
    </font>
    <font>
      <b/>
      <sz val="8"/>
      <color rgb="FF000000"/>
      <name val="Segoe UI"/>
      <family val="2"/>
    </font>
    <font>
      <sz val="8"/>
      <color rgb="FF000000"/>
      <name val="Segoe UI"/>
      <family val="2"/>
    </font>
    <font>
      <b/>
      <u/>
      <sz val="11"/>
      <color theme="10"/>
      <name val="Calibri"/>
      <family val="2"/>
      <scheme val="minor"/>
    </font>
    <font>
      <sz val="11"/>
      <name val="Calibri"/>
      <family val="2"/>
      <scheme val="minor"/>
    </font>
    <font>
      <b/>
      <sz val="11"/>
      <color theme="0"/>
      <name val="Calibri"/>
      <family val="2"/>
      <scheme val="minor"/>
    </font>
    <font>
      <sz val="11"/>
      <color rgb="FF000000"/>
      <name val="Calibri"/>
      <family val="2"/>
    </font>
    <font>
      <b/>
      <i/>
      <sz val="10"/>
      <color rgb="FF000000"/>
      <name val="Arial"/>
      <family val="2"/>
    </font>
    <font>
      <sz val="10"/>
      <color rgb="FF000000"/>
      <name val="Arial"/>
      <family val="2"/>
    </font>
    <font>
      <sz val="11"/>
      <color theme="1"/>
      <name val="Arial Narrow"/>
      <family val="2"/>
    </font>
    <font>
      <b/>
      <u/>
      <sz val="11"/>
      <color theme="4"/>
      <name val="Arial Narrow"/>
      <family val="2"/>
    </font>
    <font>
      <b/>
      <sz val="14"/>
      <name val="Arial Narrow"/>
      <family val="2"/>
    </font>
    <font>
      <sz val="14"/>
      <name val="Arial Narrow"/>
      <family val="2"/>
    </font>
    <font>
      <b/>
      <sz val="14"/>
      <color theme="1"/>
      <name val="Calibri"/>
      <family val="2"/>
    </font>
    <font>
      <sz val="14"/>
      <name val="Calibri"/>
      <family val="2"/>
    </font>
    <font>
      <b/>
      <sz val="14"/>
      <color theme="1"/>
      <name val="Arial Narrow"/>
      <family val="2"/>
    </font>
    <font>
      <sz val="14"/>
      <color rgb="FFFF0000"/>
      <name val="Arial Narrow"/>
      <family val="2"/>
    </font>
    <font>
      <i/>
      <sz val="11"/>
      <color theme="1"/>
      <name val="Arial Narrow"/>
      <family val="2"/>
    </font>
    <font>
      <i/>
      <sz val="11"/>
      <name val="Calibri"/>
      <family val="2"/>
    </font>
    <font>
      <sz val="10.5"/>
      <color theme="1"/>
      <name val="Arial"/>
      <family val="2"/>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28"/>
      </patternFill>
    </fill>
    <fill>
      <patternFill patternType="solid">
        <fgColor indexed="41"/>
      </patternFill>
    </fill>
    <fill>
      <patternFill patternType="solid">
        <fgColor indexed="47"/>
      </patternFill>
    </fill>
    <fill>
      <patternFill patternType="solid">
        <fgColor indexed="24"/>
      </patternFill>
    </fill>
    <fill>
      <patternFill patternType="solid">
        <fgColor indexed="22"/>
      </patternFill>
    </fill>
    <fill>
      <patternFill patternType="solid">
        <fgColor indexed="44"/>
      </patternFill>
    </fill>
    <fill>
      <patternFill patternType="solid">
        <fgColor indexed="31"/>
      </patternFill>
    </fill>
    <fill>
      <patternFill patternType="solid">
        <fgColor indexed="19"/>
      </patternFill>
    </fill>
    <fill>
      <patternFill patternType="solid">
        <fgColor indexed="25"/>
      </patternFill>
    </fill>
    <fill>
      <patternFill patternType="solid">
        <fgColor indexed="54"/>
      </patternFill>
    </fill>
    <fill>
      <patternFill patternType="solid">
        <fgColor indexed="49"/>
      </patternFill>
    </fill>
    <fill>
      <patternFill patternType="solid">
        <fgColor indexed="53"/>
      </patternFill>
    </fill>
    <fill>
      <patternFill patternType="solid">
        <fgColor indexed="13"/>
        <bgColor indexed="64"/>
      </patternFill>
    </fill>
    <fill>
      <patternFill patternType="solid">
        <fgColor indexed="13"/>
      </patternFill>
    </fill>
    <fill>
      <patternFill patternType="solid">
        <fgColor indexed="45"/>
      </patternFill>
    </fill>
    <fill>
      <patternFill patternType="solid">
        <fgColor indexed="55"/>
      </patternFill>
    </fill>
    <fill>
      <patternFill patternType="solid">
        <fgColor indexed="11"/>
        <bgColor indexed="64"/>
      </patternFill>
    </fill>
    <fill>
      <patternFill patternType="solid">
        <fgColor indexed="10"/>
        <bgColor indexed="64"/>
      </patternFill>
    </fill>
    <fill>
      <patternFill patternType="solid">
        <fgColor indexed="10"/>
      </patternFill>
    </fill>
    <fill>
      <patternFill patternType="solid">
        <fgColor indexed="11"/>
      </patternFill>
    </fill>
    <fill>
      <patternFill patternType="solid">
        <fgColor indexed="42"/>
      </patternFill>
    </fill>
    <fill>
      <patternFill patternType="solid">
        <fgColor indexed="43"/>
      </patternFill>
    </fill>
    <fill>
      <patternFill patternType="solid">
        <fgColor indexed="15"/>
        <bgColor indexed="64"/>
      </patternFill>
    </fill>
    <fill>
      <patternFill patternType="solid">
        <fgColor indexed="15"/>
      </patternFill>
    </fill>
    <fill>
      <patternFill patternType="solid">
        <fgColor indexed="22"/>
        <bgColor indexed="64"/>
      </patternFill>
    </fill>
    <fill>
      <patternFill patternType="solid">
        <fgColor indexed="9"/>
        <bgColor indexed="64"/>
      </patternFill>
    </fill>
    <fill>
      <patternFill patternType="lightUp">
        <fgColor indexed="8"/>
      </patternFill>
    </fill>
    <fill>
      <patternFill patternType="lightUp">
        <fgColor indexed="10"/>
      </patternFill>
    </fill>
    <fill>
      <patternFill patternType="lightUp">
        <fgColor indexed="8"/>
        <bgColor indexed="15"/>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rgb="FFA0A0A4"/>
        <bgColor indexed="64"/>
      </patternFill>
    </fill>
    <fill>
      <patternFill patternType="solid">
        <fgColor rgb="FFB0C4DE"/>
        <bgColor rgb="FFB0C4DE"/>
      </patternFill>
    </fill>
    <fill>
      <patternFill patternType="solid">
        <fgColor rgb="FFF9F9F9"/>
        <bgColor rgb="FFF9F9F9"/>
      </patternFill>
    </fill>
    <fill>
      <patternFill patternType="solid">
        <fgColor rgb="FFFDE9D9"/>
        <bgColor rgb="FFFDE9D9"/>
      </patternFill>
    </fill>
    <fill>
      <patternFill patternType="solid">
        <fgColor rgb="FFFFFFFF"/>
        <bgColor rgb="FFFFFFFF"/>
      </patternFill>
    </fill>
    <fill>
      <patternFill patternType="solid">
        <fgColor rgb="FF4F81BD"/>
        <bgColor rgb="FF4F81BD"/>
      </patternFill>
    </fill>
    <fill>
      <patternFill patternType="solid">
        <fgColor rgb="FFFFFF00"/>
        <bgColor rgb="FF000000"/>
      </patternFill>
    </fill>
    <fill>
      <patternFill patternType="solid">
        <fgColor rgb="FFB8CCE4"/>
        <bgColor rgb="FFB8CCE4"/>
      </patternFill>
    </fill>
    <fill>
      <patternFill patternType="solid">
        <fgColor rgb="FFDCE6F1"/>
        <bgColor rgb="FFDCE6F1"/>
      </patternFill>
    </fill>
    <fill>
      <patternFill patternType="solid">
        <fgColor theme="3" tint="0.79998168889431442"/>
        <bgColor indexed="64"/>
      </patternFill>
    </fill>
    <fill>
      <patternFill patternType="solid">
        <fgColor rgb="FF4472C4"/>
        <bgColor rgb="FF4472C4"/>
      </patternFill>
    </fill>
    <fill>
      <patternFill patternType="solid">
        <fgColor rgb="FF00548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4" tint="0.79998168889431442"/>
        <bgColor theme="4" tint="0.79998168889431442"/>
      </patternFill>
    </fill>
    <fill>
      <patternFill patternType="solid">
        <fgColor rgb="FFFFFFFF"/>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6" tint="0.7999816888943144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4"/>
      </bottom>
      <diagonal/>
    </border>
    <border>
      <left/>
      <right/>
      <top/>
      <bottom style="medium">
        <color indexed="2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24"/>
      </top>
      <bottom style="double">
        <color indexed="2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auto="1"/>
      </left>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top style="thin">
        <color rgb="FFD3D3D3"/>
      </top>
      <bottom style="thin">
        <color rgb="FFD3D3D3"/>
      </bottom>
      <diagonal/>
    </border>
    <border>
      <left/>
      <right/>
      <top style="thin">
        <color theme="4" tint="0.39997558519241921"/>
      </top>
      <bottom/>
      <diagonal/>
    </border>
    <border>
      <left style="thin">
        <color rgb="FF000000"/>
      </left>
      <right style="thin">
        <color rgb="FFD3D3D3"/>
      </right>
      <top style="thin">
        <color rgb="FFD3D3D3"/>
      </top>
      <bottom style="thin">
        <color rgb="FFD3D3D3"/>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top/>
      <bottom style="thick">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indexed="64"/>
      </left>
      <right/>
      <top style="thin">
        <color rgb="FFD3D3D3"/>
      </top>
      <bottom style="thin">
        <color rgb="FFD3D3D3"/>
      </bottom>
      <diagonal/>
    </border>
    <border>
      <left style="thin">
        <color rgb="FF8EA9DB"/>
      </left>
      <right/>
      <top/>
      <bottom style="thin">
        <color rgb="FF8EA9DB"/>
      </bottom>
      <diagonal/>
    </border>
    <border>
      <left/>
      <right/>
      <top/>
      <bottom style="thin">
        <color rgb="FF8EA9DB"/>
      </bottom>
      <diagonal/>
    </border>
    <border>
      <left style="thin">
        <color rgb="FFC1C1C1"/>
      </left>
      <right style="thin">
        <color rgb="FFC1C1C1"/>
      </right>
      <top style="thin">
        <color rgb="FFC1C1C1"/>
      </top>
      <bottom style="thin">
        <color rgb="FFC1C1C1"/>
      </bottom>
      <diagonal/>
    </border>
    <border>
      <left style="thin">
        <color theme="6"/>
      </left>
      <right style="thin">
        <color theme="6"/>
      </right>
      <top style="thin">
        <color theme="6"/>
      </top>
      <bottom style="medium">
        <color theme="6"/>
      </bottom>
      <diagonal/>
    </border>
    <border>
      <left style="medium">
        <color indexed="64"/>
      </left>
      <right style="medium">
        <color indexed="64"/>
      </right>
      <top style="medium">
        <color indexed="64"/>
      </top>
      <bottom style="medium">
        <color indexed="64"/>
      </bottom>
      <diagonal/>
    </border>
    <border>
      <left style="thin">
        <color rgb="FFD3D3D3"/>
      </left>
      <right/>
      <top/>
      <bottom style="thin">
        <color rgb="FFD3D3D3"/>
      </bottom>
      <diagonal/>
    </border>
    <border>
      <left style="thin">
        <color rgb="FFD3D3D3"/>
      </left>
      <right style="thin">
        <color rgb="FFD3D3D3"/>
      </right>
      <top/>
      <bottom style="thin">
        <color rgb="FFD3D3D3"/>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style="medium">
        <color indexed="64"/>
      </left>
      <right/>
      <top style="medium">
        <color indexed="64"/>
      </top>
      <bottom style="medium">
        <color indexed="64"/>
      </bottom>
      <diagonal/>
    </border>
    <border>
      <left style="thin">
        <color rgb="FF000000"/>
      </left>
      <right style="thin">
        <color rgb="FFD3D3D3"/>
      </right>
      <top/>
      <bottom style="thin">
        <color rgb="FFD3D3D3"/>
      </bottom>
      <diagonal/>
    </border>
    <border>
      <left style="dashed">
        <color rgb="FF000000"/>
      </left>
      <right style="dashed">
        <color rgb="FF000000"/>
      </right>
      <top/>
      <bottom style="dashed">
        <color rgb="FF000000"/>
      </bottom>
      <diagonal/>
    </border>
    <border>
      <left style="dashed">
        <color rgb="FF000000"/>
      </left>
      <right style="dashed">
        <color rgb="FF000000"/>
      </right>
      <top style="dashed">
        <color rgb="FF000000"/>
      </top>
      <bottom style="dashed">
        <color rgb="FF000000"/>
      </bottom>
      <diagonal/>
    </border>
  </borders>
  <cellStyleXfs count="266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8"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2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5" fillId="2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5" fillId="30"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11" borderId="0" applyNumberFormat="0" applyBorder="0" applyAlignment="0" applyProtection="0"/>
    <xf numFmtId="0" fontId="4" fillId="3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5" fillId="19"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5" fillId="23"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5" fillId="27" borderId="0" applyNumberFormat="0" applyBorder="0" applyAlignment="0" applyProtection="0"/>
    <xf numFmtId="0" fontId="4" fillId="3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5" fillId="31" borderId="0" applyNumberFormat="0" applyBorder="0" applyAlignment="0" applyProtection="0"/>
    <xf numFmtId="0" fontId="4"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12" borderId="0" applyNumberFormat="0" applyBorder="0" applyAlignment="0" applyProtection="0"/>
    <xf numFmtId="0" fontId="6" fillId="37"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7" fillId="16"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7" fillId="20" borderId="0" applyNumberFormat="0" applyBorder="0" applyAlignment="0" applyProtection="0"/>
    <xf numFmtId="0" fontId="6" fillId="40"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7" fillId="24"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28"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7" fillId="32"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7" fillId="9"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7" fillId="13"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7" fillId="17"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7" fillId="21"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7" fillId="25"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 fillId="29" borderId="0" applyNumberFormat="0" applyBorder="0" applyAlignment="0" applyProtection="0"/>
    <xf numFmtId="0" fontId="6" fillId="45" borderId="0" applyNumberFormat="0" applyBorder="0" applyAlignment="0" applyProtection="0"/>
    <xf numFmtId="0" fontId="8" fillId="46" borderId="10"/>
    <xf numFmtId="0" fontId="9" fillId="46" borderId="10"/>
    <xf numFmtId="0" fontId="10" fillId="47" borderId="11"/>
    <xf numFmtId="0" fontId="10" fillId="47" borderId="11"/>
    <xf numFmtId="0" fontId="9" fillId="46" borderId="10"/>
    <xf numFmtId="0" fontId="8" fillId="46" borderId="10"/>
    <xf numFmtId="0" fontId="10" fillId="47" borderId="11"/>
    <xf numFmtId="0" fontId="10" fillId="47" borderId="11"/>
    <xf numFmtId="0" fontId="8" fillId="46" borderId="10"/>
    <xf numFmtId="0" fontId="11" fillId="48" borderId="0" applyNumberFormat="0" applyBorder="0" applyAlignment="0" applyProtection="0"/>
    <xf numFmtId="0" fontId="11" fillId="48" borderId="0" applyNumberFormat="0" applyBorder="0" applyAlignment="0" applyProtection="0"/>
    <xf numFmtId="0" fontId="12" fillId="3" borderId="0" applyNumberFormat="0" applyBorder="0" applyAlignment="0" applyProtection="0"/>
    <xf numFmtId="0" fontId="13" fillId="33" borderId="12" applyNumberFormat="0" applyAlignment="0" applyProtection="0"/>
    <xf numFmtId="0" fontId="13" fillId="33" borderId="12" applyNumberFormat="0" applyAlignment="0" applyProtection="0"/>
    <xf numFmtId="0" fontId="13" fillId="33" borderId="12" applyNumberFormat="0" applyAlignment="0" applyProtection="0"/>
    <xf numFmtId="0" fontId="14" fillId="6" borderId="4" applyNumberFormat="0" applyAlignment="0" applyProtection="0"/>
    <xf numFmtId="0" fontId="13" fillId="33" borderId="12" applyNumberFormat="0" applyAlignment="0" applyProtection="0"/>
    <xf numFmtId="0" fontId="15" fillId="49" borderId="13" applyNumberFormat="0" applyAlignment="0" applyProtection="0"/>
    <xf numFmtId="0" fontId="15" fillId="49" borderId="13" applyNumberFormat="0" applyAlignment="0" applyProtection="0"/>
    <xf numFmtId="0" fontId="15" fillId="49" borderId="13" applyNumberFormat="0" applyAlignment="0" applyProtection="0"/>
    <xf numFmtId="0" fontId="16" fillId="7" borderId="7" applyNumberFormat="0" applyAlignment="0" applyProtection="0"/>
    <xf numFmtId="0" fontId="15" fillId="49" borderId="1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10"/>
    <xf numFmtId="0" fontId="18" fillId="0" borderId="10"/>
    <xf numFmtId="0" fontId="2" fillId="0" borderId="11"/>
    <xf numFmtId="0" fontId="18" fillId="0" borderId="10"/>
    <xf numFmtId="0" fontId="18" fillId="0" borderId="10"/>
    <xf numFmtId="0" fontId="18" fillId="0" borderId="10"/>
    <xf numFmtId="0" fontId="17" fillId="0" borderId="10"/>
    <xf numFmtId="0" fontId="2" fillId="0" borderId="11"/>
    <xf numFmtId="0" fontId="17" fillId="0" borderId="10"/>
    <xf numFmtId="0" fontId="8" fillId="50" borderId="10"/>
    <xf numFmtId="0" fontId="19" fillId="51" borderId="10"/>
    <xf numFmtId="0" fontId="20" fillId="52" borderId="11"/>
    <xf numFmtId="0" fontId="19" fillId="51" borderId="10"/>
    <xf numFmtId="0" fontId="21" fillId="51" borderId="10"/>
    <xf numFmtId="0" fontId="20" fillId="52" borderId="11"/>
    <xf numFmtId="0" fontId="21" fillId="51" borderId="10"/>
    <xf numFmtId="0" fontId="21" fillId="51" borderId="10"/>
    <xf numFmtId="0" fontId="9" fillId="50" borderId="10"/>
    <xf numFmtId="0" fontId="10" fillId="53" borderId="11"/>
    <xf numFmtId="0" fontId="10" fillId="53" borderId="11"/>
    <xf numFmtId="0" fontId="9" fillId="50" borderId="10"/>
    <xf numFmtId="0" fontId="8" fillId="50" borderId="10"/>
    <xf numFmtId="0" fontId="10" fillId="53" borderId="11"/>
    <xf numFmtId="0" fontId="10" fillId="53" borderId="11"/>
    <xf numFmtId="0" fontId="8" fillId="50" borderId="10"/>
    <xf numFmtId="0" fontId="22" fillId="0" borderId="1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17" fillId="0" borderId="10"/>
    <xf numFmtId="0" fontId="18" fillId="0" borderId="10"/>
    <xf numFmtId="0" fontId="2" fillId="0" borderId="11"/>
    <xf numFmtId="0" fontId="18" fillId="0" borderId="10"/>
    <xf numFmtId="0" fontId="18" fillId="0" borderId="10"/>
    <xf numFmtId="0" fontId="18" fillId="0" borderId="10"/>
    <xf numFmtId="0" fontId="18" fillId="0" borderId="11"/>
    <xf numFmtId="0" fontId="18" fillId="0" borderId="11"/>
    <xf numFmtId="0" fontId="17" fillId="0" borderId="10"/>
    <xf numFmtId="0" fontId="2" fillId="0" borderId="11"/>
    <xf numFmtId="0" fontId="17" fillId="0" borderId="1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6" fillId="2" borderId="0" applyNumberFormat="0" applyBorder="0" applyAlignment="0" applyProtection="0"/>
    <xf numFmtId="0" fontId="25" fillId="54" borderId="0" applyNumberFormat="0" applyBorder="0" applyAlignment="0" applyProtection="0"/>
    <xf numFmtId="0" fontId="27" fillId="0" borderId="14" applyNumberFormat="0" applyFill="0" applyAlignment="0" applyProtection="0"/>
    <xf numFmtId="0" fontId="27" fillId="0" borderId="14" applyNumberFormat="0" applyFill="0" applyAlignment="0" applyProtection="0"/>
    <xf numFmtId="0" fontId="28" fillId="0" borderId="1"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2"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2" fillId="0" borderId="3"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6" borderId="12" applyNumberFormat="0" applyAlignment="0" applyProtection="0"/>
    <xf numFmtId="0" fontId="34" fillId="36" borderId="12" applyNumberFormat="0" applyAlignment="0" applyProtection="0"/>
    <xf numFmtId="0" fontId="34" fillId="36" borderId="12" applyNumberFormat="0" applyAlignment="0" applyProtection="0"/>
    <xf numFmtId="0" fontId="35" fillId="5" borderId="4" applyNumberFormat="0" applyAlignment="0" applyProtection="0"/>
    <xf numFmtId="0" fontId="34" fillId="36" borderId="12" applyNumberFormat="0" applyAlignment="0" applyProtection="0"/>
    <xf numFmtId="0" fontId="36" fillId="0" borderId="0"/>
    <xf numFmtId="0" fontId="36" fillId="0" borderId="0"/>
    <xf numFmtId="0" fontId="37" fillId="0" borderId="0"/>
    <xf numFmtId="0" fontId="37" fillId="0" borderId="0"/>
    <xf numFmtId="0" fontId="38" fillId="0" borderId="0"/>
    <xf numFmtId="0" fontId="38" fillId="0" borderId="0"/>
    <xf numFmtId="0" fontId="39" fillId="0" borderId="0"/>
    <xf numFmtId="0" fontId="39" fillId="0" borderId="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1" fillId="0" borderId="6" applyNumberFormat="0" applyFill="0" applyAlignment="0" applyProtection="0"/>
    <xf numFmtId="0" fontId="40" fillId="0" borderId="16" applyNumberFormat="0" applyFill="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3" fillId="4" borderId="0" applyNumberFormat="0" applyBorder="0" applyAlignment="0" applyProtection="0"/>
    <xf numFmtId="0" fontId="42" fillId="55" borderId="0" applyNumberFormat="0" applyBorder="0" applyAlignment="0" applyProtection="0"/>
    <xf numFmtId="0" fontId="8" fillId="56" borderId="10"/>
    <xf numFmtId="0" fontId="9" fillId="56" borderId="10"/>
    <xf numFmtId="0" fontId="10" fillId="57" borderId="11"/>
    <xf numFmtId="0" fontId="10" fillId="57" borderId="11"/>
    <xf numFmtId="0" fontId="9" fillId="56" borderId="10"/>
    <xf numFmtId="0" fontId="8" fillId="56" borderId="10"/>
    <xf numFmtId="0" fontId="10" fillId="57" borderId="11"/>
    <xf numFmtId="0" fontId="10" fillId="57" borderId="11"/>
    <xf numFmtId="0" fontId="8" fillId="56" borderId="10"/>
    <xf numFmtId="0" fontId="44" fillId="58" borderId="10"/>
    <xf numFmtId="0" fontId="44" fillId="59" borderId="10"/>
    <xf numFmtId="0" fontId="2" fillId="33" borderId="11"/>
    <xf numFmtId="0" fontId="2" fillId="33" borderId="11"/>
    <xf numFmtId="0" fontId="1" fillId="60" borderId="10"/>
    <xf numFmtId="0" fontId="1" fillId="60" borderId="10"/>
    <xf numFmtId="0" fontId="3" fillId="60" borderId="11"/>
    <xf numFmtId="0" fontId="3" fillId="60" borderId="11"/>
    <xf numFmtId="0" fontId="3" fillId="60" borderId="11"/>
    <xf numFmtId="0" fontId="44" fillId="58" borderId="10"/>
    <xf numFmtId="0" fontId="44" fillId="58" borderId="10"/>
    <xf numFmtId="0" fontId="2" fillId="38" borderId="11"/>
    <xf numFmtId="0" fontId="2" fillId="38" borderId="11"/>
    <xf numFmtId="0" fontId="44" fillId="61" borderId="10"/>
    <xf numFmtId="0" fontId="44" fillId="61" borderId="10"/>
    <xf numFmtId="0" fontId="2" fillId="61" borderId="11"/>
    <xf numFmtId="0" fontId="2" fillId="61" borderId="11"/>
    <xf numFmtId="0" fontId="1" fillId="62" borderId="10"/>
    <xf numFmtId="0" fontId="3" fillId="0" borderId="0"/>
    <xf numFmtId="164" fontId="45" fillId="0" borderId="0"/>
    <xf numFmtId="0" fontId="1" fillId="0" borderId="0"/>
    <xf numFmtId="0" fontId="46" fillId="0" borderId="0"/>
    <xf numFmtId="0" fontId="47" fillId="0" borderId="0"/>
    <xf numFmtId="0" fontId="48" fillId="0" borderId="0"/>
    <xf numFmtId="0" fontId="3"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48" fillId="55" borderId="17" applyNumberFormat="0" applyFont="0" applyAlignment="0" applyProtection="0"/>
    <xf numFmtId="0" fontId="48" fillId="55" borderId="17" applyNumberFormat="0" applyFont="0" applyAlignment="0" applyProtection="0"/>
    <xf numFmtId="0" fontId="5" fillId="8" borderId="8" applyNumberFormat="0" applyFont="0" applyAlignment="0" applyProtection="0"/>
    <xf numFmtId="0" fontId="44" fillId="46" borderId="10"/>
    <xf numFmtId="0" fontId="44" fillId="46" borderId="10"/>
    <xf numFmtId="0" fontId="2" fillId="47" borderId="11"/>
    <xf numFmtId="0" fontId="18" fillId="47" borderId="11"/>
    <xf numFmtId="0" fontId="18" fillId="47" borderId="11"/>
    <xf numFmtId="0" fontId="2" fillId="47" borderId="11"/>
    <xf numFmtId="0" fontId="49" fillId="33" borderId="18" applyNumberFormat="0" applyAlignment="0" applyProtection="0"/>
    <xf numFmtId="0" fontId="49" fillId="33" borderId="18" applyNumberFormat="0" applyAlignment="0" applyProtection="0"/>
    <xf numFmtId="0" fontId="49" fillId="33" borderId="18" applyNumberFormat="0" applyAlignment="0" applyProtection="0"/>
    <xf numFmtId="0" fontId="50" fillId="6" borderId="5" applyNumberFormat="0" applyAlignment="0" applyProtection="0"/>
    <xf numFmtId="0" fontId="49" fillId="33" borderId="1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36" fillId="0" borderId="0"/>
    <xf numFmtId="0" fontId="36" fillId="0" borderId="0"/>
    <xf numFmtId="0" fontId="37" fillId="0" borderId="0"/>
    <xf numFmtId="0" fontId="37" fillId="0" borderId="0"/>
    <xf numFmtId="0" fontId="51" fillId="0" borderId="0" applyNumberFormat="0" applyFill="0" applyBorder="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2" fillId="0" borderId="19" applyNumberFormat="0" applyFill="0" applyAlignment="0" applyProtection="0"/>
    <xf numFmtId="0" fontId="53" fillId="0" borderId="9" applyNumberFormat="0" applyFill="0" applyAlignment="0" applyProtection="0"/>
    <xf numFmtId="0" fontId="52" fillId="0" borderId="1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8" fillId="50" borderId="10"/>
    <xf numFmtId="0" fontId="21" fillId="51" borderId="10"/>
    <xf numFmtId="0" fontId="44" fillId="58" borderId="10"/>
    <xf numFmtId="0" fontId="33" fillId="0" borderId="0" applyNumberFormat="0" applyFill="0" applyBorder="0" applyAlignment="0" applyProtection="0"/>
    <xf numFmtId="44" fontId="1" fillId="0" borderId="0" applyFont="0" applyFill="0" applyBorder="0" applyAlignment="0" applyProtection="0"/>
    <xf numFmtId="0" fontId="1" fillId="38" borderId="0">
      <alignment wrapText="1"/>
    </xf>
    <xf numFmtId="0" fontId="8" fillId="46" borderId="10"/>
    <xf numFmtId="0" fontId="17" fillId="0" borderId="10"/>
    <xf numFmtId="0" fontId="8" fillId="50" borderId="10"/>
    <xf numFmtId="0" fontId="21" fillId="51" borderId="10"/>
    <xf numFmtId="0" fontId="17" fillId="0" borderId="10"/>
    <xf numFmtId="0" fontId="8" fillId="56" borderId="10"/>
    <xf numFmtId="0" fontId="44" fillId="58" borderId="10"/>
    <xf numFmtId="0" fontId="1" fillId="60" borderId="10"/>
    <xf numFmtId="0" fontId="44" fillId="58" borderId="10"/>
    <xf numFmtId="0" fontId="44" fillId="61" borderId="10"/>
    <xf numFmtId="0" fontId="44" fillId="46" borderId="10"/>
    <xf numFmtId="0" fontId="1" fillId="60" borderId="10"/>
    <xf numFmtId="0" fontId="9" fillId="46" borderId="10"/>
    <xf numFmtId="0" fontId="9" fillId="46" borderId="10"/>
    <xf numFmtId="0" fontId="8" fillId="46" borderId="10"/>
    <xf numFmtId="0" fontId="8" fillId="46" borderId="10"/>
    <xf numFmtId="0" fontId="8" fillId="56" borderId="10"/>
    <xf numFmtId="0" fontId="18" fillId="0" borderId="10"/>
    <xf numFmtId="0" fontId="18" fillId="0" borderId="10"/>
    <xf numFmtId="0" fontId="18" fillId="0" borderId="10"/>
    <xf numFmtId="0" fontId="18" fillId="0" borderId="10"/>
    <xf numFmtId="0" fontId="17" fillId="0" borderId="10"/>
    <xf numFmtId="0" fontId="17" fillId="0" borderId="10"/>
    <xf numFmtId="0" fontId="17" fillId="0" borderId="10"/>
    <xf numFmtId="0" fontId="19" fillId="51" borderId="10"/>
    <xf numFmtId="0" fontId="19" fillId="51" borderId="10"/>
    <xf numFmtId="0" fontId="21" fillId="51" borderId="10"/>
    <xf numFmtId="0" fontId="21" fillId="51" borderId="10"/>
    <xf numFmtId="0" fontId="21" fillId="51" borderId="10"/>
    <xf numFmtId="0" fontId="9" fillId="50" borderId="10"/>
    <xf numFmtId="0" fontId="9" fillId="50" borderId="10"/>
    <xf numFmtId="0" fontId="8" fillId="50" borderId="10"/>
    <xf numFmtId="0" fontId="8" fillId="50" borderId="10"/>
    <xf numFmtId="0" fontId="8" fillId="50" borderId="10"/>
    <xf numFmtId="0" fontId="18" fillId="0" borderId="10"/>
    <xf numFmtId="0" fontId="18" fillId="0" borderId="10"/>
    <xf numFmtId="0" fontId="18" fillId="0" borderId="10"/>
    <xf numFmtId="0" fontId="18" fillId="0" borderId="10"/>
    <xf numFmtId="0" fontId="17" fillId="0" borderId="10"/>
    <xf numFmtId="0" fontId="17" fillId="0" borderId="10"/>
    <xf numFmtId="0" fontId="44" fillId="58" borderId="10"/>
    <xf numFmtId="0" fontId="22" fillId="0" borderId="10"/>
    <xf numFmtId="0" fontId="9" fillId="56" borderId="10"/>
    <xf numFmtId="0" fontId="9" fillId="56" borderId="10"/>
    <xf numFmtId="0" fontId="8" fillId="56" borderId="10"/>
    <xf numFmtId="0" fontId="8" fillId="56" borderId="10"/>
    <xf numFmtId="0" fontId="44" fillId="61" borderId="10"/>
    <xf numFmtId="0" fontId="44" fillId="59" borderId="10"/>
    <xf numFmtId="0" fontId="1" fillId="60" borderId="10"/>
    <xf numFmtId="0" fontId="44" fillId="58" borderId="10"/>
    <xf numFmtId="0" fontId="44" fillId="58" borderId="10"/>
    <xf numFmtId="0" fontId="8" fillId="46" borderId="10"/>
    <xf numFmtId="0" fontId="44" fillId="61" borderId="10"/>
    <xf numFmtId="0" fontId="1" fillId="62" borderId="10"/>
    <xf numFmtId="0" fontId="44" fillId="46" borderId="10"/>
    <xf numFmtId="0" fontId="44" fillId="46" borderId="10"/>
    <xf numFmtId="0" fontId="17" fillId="0" borderId="10"/>
    <xf numFmtId="0" fontId="17" fillId="0" borderId="10"/>
    <xf numFmtId="0" fontId="1" fillId="60" borderId="10"/>
    <xf numFmtId="0" fontId="1" fillId="60" borderId="10"/>
    <xf numFmtId="0" fontId="44" fillId="46" borderId="10"/>
    <xf numFmtId="0" fontId="44" fillId="46" borderId="10"/>
    <xf numFmtId="0" fontId="1" fillId="62" borderId="10"/>
    <xf numFmtId="0" fontId="44" fillId="61" borderId="10"/>
    <xf numFmtId="0" fontId="8" fillId="46" borderId="10"/>
    <xf numFmtId="0" fontId="44" fillId="58" borderId="10"/>
    <xf numFmtId="0" fontId="1" fillId="60" borderId="10"/>
    <xf numFmtId="0" fontId="44" fillId="59" borderId="10"/>
    <xf numFmtId="0" fontId="44" fillId="61" borderId="10"/>
    <xf numFmtId="0" fontId="8" fillId="56" borderId="10"/>
    <xf numFmtId="0" fontId="8" fillId="56" borderId="10"/>
    <xf numFmtId="0" fontId="9" fillId="56" borderId="10"/>
    <xf numFmtId="0" fontId="9" fillId="56" borderId="10"/>
    <xf numFmtId="0" fontId="22" fillId="0" borderId="10"/>
    <xf numFmtId="0" fontId="44" fillId="58" borderId="10"/>
    <xf numFmtId="0" fontId="17" fillId="0" borderId="10"/>
    <xf numFmtId="0" fontId="17" fillId="0" borderId="10"/>
    <xf numFmtId="0" fontId="18" fillId="0" borderId="10"/>
    <xf numFmtId="0" fontId="18" fillId="0" borderId="10"/>
    <xf numFmtId="0" fontId="18" fillId="0" borderId="10"/>
    <xf numFmtId="0" fontId="18" fillId="0" borderId="10"/>
    <xf numFmtId="0" fontId="8" fillId="50" borderId="10"/>
    <xf numFmtId="0" fontId="8" fillId="50" borderId="10"/>
    <xf numFmtId="0" fontId="9" fillId="50" borderId="10"/>
    <xf numFmtId="0" fontId="9" fillId="50" borderId="10"/>
    <xf numFmtId="0" fontId="21" fillId="51" borderId="10"/>
    <xf numFmtId="0" fontId="21" fillId="51" borderId="10"/>
    <xf numFmtId="0" fontId="19" fillId="51" borderId="10"/>
    <xf numFmtId="0" fontId="19" fillId="51" borderId="10"/>
    <xf numFmtId="0" fontId="17" fillId="0" borderId="10"/>
    <xf numFmtId="0" fontId="17" fillId="0" borderId="10"/>
    <xf numFmtId="0" fontId="17" fillId="0" borderId="10"/>
    <xf numFmtId="0" fontId="18" fillId="0" borderId="10"/>
    <xf numFmtId="0" fontId="18" fillId="0" borderId="10"/>
    <xf numFmtId="0" fontId="18" fillId="0" borderId="10"/>
    <xf numFmtId="0" fontId="18" fillId="0" borderId="10"/>
    <xf numFmtId="0" fontId="8" fillId="56" borderId="10"/>
    <xf numFmtId="0" fontId="8" fillId="46" borderId="10"/>
    <xf numFmtId="0" fontId="8" fillId="46" borderId="10"/>
    <xf numFmtId="0" fontId="9" fillId="46" borderId="10"/>
    <xf numFmtId="0" fontId="9" fillId="46" borderId="10"/>
    <xf numFmtId="0" fontId="1" fillId="60" borderId="10"/>
    <xf numFmtId="0" fontId="1" fillId="60" borderId="10"/>
    <xf numFmtId="0" fontId="1" fillId="60" borderId="10"/>
    <xf numFmtId="0" fontId="22" fillId="0" borderId="10"/>
    <xf numFmtId="0" fontId="17" fillId="0" borderId="26"/>
    <xf numFmtId="0" fontId="17" fillId="0" borderId="26"/>
    <xf numFmtId="0" fontId="19" fillId="51" borderId="26"/>
    <xf numFmtId="0" fontId="19" fillId="51" borderId="26"/>
    <xf numFmtId="0" fontId="21" fillId="51" borderId="26"/>
    <xf numFmtId="0" fontId="21" fillId="51" borderId="26"/>
    <xf numFmtId="0" fontId="21" fillId="51" borderId="26"/>
    <xf numFmtId="0" fontId="9" fillId="50" borderId="26"/>
    <xf numFmtId="0" fontId="9" fillId="50" borderId="26"/>
    <xf numFmtId="0" fontId="8" fillId="50" borderId="26"/>
    <xf numFmtId="0" fontId="8" fillId="50" borderId="26"/>
    <xf numFmtId="0" fontId="8" fillId="50" borderId="26"/>
    <xf numFmtId="0" fontId="18" fillId="0" borderId="26"/>
    <xf numFmtId="0" fontId="18" fillId="0" borderId="26"/>
    <xf numFmtId="0" fontId="18" fillId="0" borderId="26"/>
    <xf numFmtId="0" fontId="18" fillId="0" borderId="26"/>
    <xf numFmtId="0" fontId="17" fillId="0" borderId="26"/>
    <xf numFmtId="0" fontId="17" fillId="0" borderId="26"/>
    <xf numFmtId="0" fontId="44" fillId="58" borderId="26"/>
    <xf numFmtId="0" fontId="22" fillId="0" borderId="26"/>
    <xf numFmtId="0" fontId="9" fillId="56" borderId="26"/>
    <xf numFmtId="0" fontId="9" fillId="56" borderId="26"/>
    <xf numFmtId="0" fontId="8" fillId="56" borderId="26"/>
    <xf numFmtId="0" fontId="8" fillId="56" borderId="26"/>
    <xf numFmtId="0" fontId="44" fillId="61" borderId="26"/>
    <xf numFmtId="0" fontId="44" fillId="59" borderId="26"/>
    <xf numFmtId="0" fontId="1" fillId="60" borderId="26"/>
    <xf numFmtId="0" fontId="44" fillId="58" borderId="26"/>
    <xf numFmtId="0" fontId="44" fillId="58" borderId="26"/>
    <xf numFmtId="0" fontId="8" fillId="46" borderId="26"/>
    <xf numFmtId="0" fontId="44" fillId="61" borderId="26"/>
    <xf numFmtId="0" fontId="1" fillId="62" borderId="26"/>
    <xf numFmtId="0" fontId="44" fillId="46" borderId="26"/>
    <xf numFmtId="0" fontId="44" fillId="46" borderId="26"/>
    <xf numFmtId="0" fontId="1" fillId="60" borderId="26"/>
    <xf numFmtId="0" fontId="1" fillId="60" borderId="26"/>
    <xf numFmtId="0" fontId="17" fillId="0" borderId="26"/>
    <xf numFmtId="0" fontId="17" fillId="0" borderId="26"/>
    <xf numFmtId="0" fontId="44" fillId="46" borderId="26"/>
    <xf numFmtId="0" fontId="44" fillId="46" borderId="26"/>
    <xf numFmtId="0" fontId="1" fillId="62" borderId="26"/>
    <xf numFmtId="0" fontId="44" fillId="61" borderId="26"/>
    <xf numFmtId="0" fontId="8" fillId="46" borderId="26"/>
    <xf numFmtId="0" fontId="44" fillId="58" borderId="26"/>
    <xf numFmtId="0" fontId="44" fillId="58" borderId="26"/>
    <xf numFmtId="0" fontId="1" fillId="60" borderId="26"/>
    <xf numFmtId="0" fontId="44" fillId="59" borderId="26"/>
    <xf numFmtId="0" fontId="44" fillId="61" borderId="26"/>
    <xf numFmtId="0" fontId="8" fillId="56" borderId="26"/>
    <xf numFmtId="0" fontId="8" fillId="56" borderId="26"/>
    <xf numFmtId="0" fontId="9" fillId="56" borderId="26"/>
    <xf numFmtId="0" fontId="9" fillId="56" borderId="26"/>
    <xf numFmtId="0" fontId="22" fillId="0" borderId="26"/>
    <xf numFmtId="0" fontId="44" fillId="58" borderId="26"/>
    <xf numFmtId="0" fontId="17" fillId="0" borderId="26"/>
    <xf numFmtId="0" fontId="17" fillId="0" borderId="26"/>
    <xf numFmtId="0" fontId="18" fillId="0" borderId="26"/>
    <xf numFmtId="0" fontId="18" fillId="0" borderId="26"/>
    <xf numFmtId="0" fontId="18" fillId="0" borderId="26"/>
    <xf numFmtId="0" fontId="18" fillId="0" borderId="26"/>
    <xf numFmtId="0" fontId="8" fillId="50" borderId="26"/>
    <xf numFmtId="0" fontId="8" fillId="50" borderId="26"/>
    <xf numFmtId="0" fontId="8" fillId="50" borderId="26"/>
    <xf numFmtId="0" fontId="9" fillId="50" borderId="26"/>
    <xf numFmtId="0" fontId="9" fillId="50" borderId="26"/>
    <xf numFmtId="0" fontId="21" fillId="51" borderId="26"/>
    <xf numFmtId="0" fontId="21" fillId="51" borderId="26"/>
    <xf numFmtId="0" fontId="21" fillId="51" borderId="26"/>
    <xf numFmtId="0" fontId="19" fillId="51" borderId="26"/>
    <xf numFmtId="0" fontId="19" fillId="51" borderId="26"/>
    <xf numFmtId="0" fontId="17" fillId="0" borderId="26"/>
    <xf numFmtId="0" fontId="17" fillId="0" borderId="26"/>
    <xf numFmtId="0" fontId="17" fillId="0" borderId="26"/>
    <xf numFmtId="0" fontId="18" fillId="0" borderId="26"/>
    <xf numFmtId="0" fontId="18" fillId="0" borderId="26"/>
    <xf numFmtId="0" fontId="18" fillId="0" borderId="26"/>
    <xf numFmtId="0" fontId="18" fillId="0" borderId="26"/>
    <xf numFmtId="0" fontId="8" fillId="56" borderId="26"/>
    <xf numFmtId="0" fontId="8" fillId="46" borderId="26"/>
    <xf numFmtId="0" fontId="8" fillId="46" borderId="26"/>
    <xf numFmtId="0" fontId="9" fillId="46" borderId="26"/>
    <xf numFmtId="0" fontId="9" fillId="46" borderId="26"/>
    <xf numFmtId="0" fontId="1" fillId="60" borderId="26"/>
    <xf numFmtId="0" fontId="17" fillId="0" borderId="26"/>
    <xf numFmtId="0" fontId="18" fillId="0" borderId="26"/>
    <xf numFmtId="0" fontId="18" fillId="0" borderId="26"/>
    <xf numFmtId="0" fontId="18" fillId="0" borderId="26"/>
    <xf numFmtId="0" fontId="18" fillId="0" borderId="26"/>
    <xf numFmtId="0" fontId="8" fillId="56" borderId="26"/>
    <xf numFmtId="0" fontId="8" fillId="46" borderId="26"/>
    <xf numFmtId="0" fontId="8" fillId="46" borderId="26"/>
    <xf numFmtId="0" fontId="9" fillId="46" borderId="26"/>
    <xf numFmtId="0" fontId="9" fillId="46" borderId="26"/>
    <xf numFmtId="0" fontId="1" fillId="60" borderId="26"/>
    <xf numFmtId="0" fontId="1" fillId="60" borderId="26"/>
    <xf numFmtId="0" fontId="1" fillId="60" borderId="26"/>
    <xf numFmtId="0" fontId="47" fillId="0" borderId="0"/>
  </cellStyleXfs>
  <cellXfs count="415">
    <xf numFmtId="0" fontId="0" fillId="0" borderId="0" xfId="0"/>
    <xf numFmtId="0" fontId="56" fillId="0" borderId="0" xfId="0" applyFont="1"/>
    <xf numFmtId="0" fontId="57" fillId="0" borderId="0" xfId="0" applyFont="1"/>
    <xf numFmtId="0" fontId="58" fillId="0" borderId="0" xfId="0" applyFont="1"/>
    <xf numFmtId="0" fontId="57" fillId="0" borderId="0" xfId="0" applyFont="1" applyAlignment="1">
      <alignment horizontal="center"/>
    </xf>
    <xf numFmtId="0" fontId="58" fillId="0" borderId="20" xfId="0" applyFont="1" applyBorder="1"/>
    <xf numFmtId="0" fontId="59" fillId="0" borderId="0" xfId="0" applyFont="1" applyAlignment="1">
      <alignment horizontal="center"/>
    </xf>
    <xf numFmtId="165" fontId="58" fillId="0" borderId="0" xfId="0" applyNumberFormat="1" applyFont="1"/>
    <xf numFmtId="0" fontId="60" fillId="0" borderId="0" xfId="0" applyFont="1"/>
    <xf numFmtId="0" fontId="62" fillId="0" borderId="0" xfId="0" applyFont="1"/>
    <xf numFmtId="0" fontId="58" fillId="0" borderId="0" xfId="0" quotePrefix="1" applyFont="1" applyAlignment="1">
      <alignment horizontal="left" vertical="center" indent="5"/>
    </xf>
    <xf numFmtId="0" fontId="58" fillId="0" borderId="0" xfId="0" quotePrefix="1" applyFont="1" applyAlignment="1">
      <alignment vertical="center"/>
    </xf>
    <xf numFmtId="0" fontId="58" fillId="0" borderId="0" xfId="0" applyFont="1" applyAlignment="1">
      <alignment horizontal="left" vertical="center" indent="12"/>
    </xf>
    <xf numFmtId="0" fontId="58" fillId="0" borderId="0" xfId="0" applyFont="1" applyAlignment="1">
      <alignment vertical="center"/>
    </xf>
    <xf numFmtId="0" fontId="56" fillId="0" borderId="0" xfId="0" applyFont="1" applyAlignment="1">
      <alignment horizontal="center"/>
    </xf>
    <xf numFmtId="0" fontId="59" fillId="0" borderId="0" xfId="0" applyFont="1"/>
    <xf numFmtId="166" fontId="58" fillId="0" borderId="0" xfId="2" applyNumberFormat="1" applyFont="1"/>
    <xf numFmtId="37" fontId="58" fillId="0" borderId="0" xfId="0" applyNumberFormat="1" applyFont="1"/>
    <xf numFmtId="3" fontId="58" fillId="0" borderId="0" xfId="0" applyNumberFormat="1" applyFont="1"/>
    <xf numFmtId="14" fontId="58" fillId="0" borderId="0" xfId="0" applyNumberFormat="1" applyFont="1"/>
    <xf numFmtId="9" fontId="58" fillId="0" borderId="0" xfId="0" applyNumberFormat="1" applyFont="1"/>
    <xf numFmtId="0" fontId="0" fillId="63" borderId="0" xfId="0" applyFill="1"/>
    <xf numFmtId="0" fontId="64" fillId="0" borderId="0" xfId="0" applyFont="1"/>
    <xf numFmtId="0" fontId="58" fillId="0" borderId="0" xfId="0" applyFont="1" applyAlignment="1">
      <alignment horizontal="left"/>
    </xf>
    <xf numFmtId="0" fontId="65" fillId="0" borderId="0" xfId="0" applyFont="1"/>
    <xf numFmtId="0" fontId="66" fillId="64" borderId="0" xfId="0" applyFont="1" applyFill="1"/>
    <xf numFmtId="0" fontId="67" fillId="64" borderId="0" xfId="0" applyFont="1" applyFill="1"/>
    <xf numFmtId="0" fontId="69" fillId="0" borderId="0" xfId="0" applyFont="1"/>
    <xf numFmtId="0" fontId="70" fillId="0" borderId="0" xfId="0" applyFont="1"/>
    <xf numFmtId="0" fontId="70" fillId="0" borderId="20" xfId="0" applyFont="1" applyBorder="1"/>
    <xf numFmtId="0" fontId="72" fillId="0" borderId="0" xfId="0" applyFont="1"/>
    <xf numFmtId="38" fontId="58" fillId="0" borderId="0" xfId="0" applyNumberFormat="1" applyFont="1"/>
    <xf numFmtId="9" fontId="58" fillId="0" borderId="0" xfId="2" applyFont="1"/>
    <xf numFmtId="0" fontId="58" fillId="65" borderId="0" xfId="0" applyFont="1" applyFill="1"/>
    <xf numFmtId="9" fontId="58" fillId="65" borderId="0" xfId="0" applyNumberFormat="1" applyFont="1" applyFill="1"/>
    <xf numFmtId="167" fontId="58" fillId="0" borderId="0" xfId="1" applyNumberFormat="1" applyFont="1" applyFill="1"/>
    <xf numFmtId="0" fontId="68" fillId="0" borderId="0" xfId="2460" applyFont="1"/>
    <xf numFmtId="0" fontId="68" fillId="0" borderId="0" xfId="2460" applyFont="1" applyAlignment="1">
      <alignment horizontal="left"/>
    </xf>
    <xf numFmtId="0" fontId="68" fillId="0" borderId="0" xfId="2460" applyFont="1" applyAlignment="1">
      <alignment horizontal="left" vertical="center"/>
    </xf>
    <xf numFmtId="0" fontId="73" fillId="0" borderId="0" xfId="0" applyFont="1"/>
    <xf numFmtId="0" fontId="68" fillId="0" borderId="0" xfId="2460" applyFont="1" applyFill="1"/>
    <xf numFmtId="0" fontId="74" fillId="0" borderId="0" xfId="2460" applyFont="1"/>
    <xf numFmtId="166" fontId="58" fillId="0" borderId="0" xfId="0" applyNumberFormat="1" applyFont="1"/>
    <xf numFmtId="0" fontId="74" fillId="0" borderId="0" xfId="2460" applyFont="1" applyAlignment="1">
      <alignment horizontal="left"/>
    </xf>
    <xf numFmtId="169" fontId="58" fillId="0" borderId="0" xfId="0" applyNumberFormat="1" applyFont="1"/>
    <xf numFmtId="9" fontId="58" fillId="65" borderId="0" xfId="2" applyFont="1" applyFill="1"/>
    <xf numFmtId="0" fontId="77" fillId="64" borderId="0" xfId="0" applyFont="1" applyFill="1"/>
    <xf numFmtId="6" fontId="79" fillId="0" borderId="27" xfId="0" applyNumberFormat="1" applyFont="1" applyBorder="1" applyAlignment="1">
      <alignment horizontal="right" vertical="top" wrapText="1" readingOrder="1"/>
    </xf>
    <xf numFmtId="0" fontId="80" fillId="0" borderId="0" xfId="0" applyFont="1"/>
    <xf numFmtId="9" fontId="58" fillId="0" borderId="0" xfId="2" applyFont="1" applyFill="1"/>
    <xf numFmtId="0" fontId="58" fillId="66" borderId="0" xfId="0" applyFont="1" applyFill="1"/>
    <xf numFmtId="0" fontId="58" fillId="0" borderId="0" xfId="0" applyFont="1" applyAlignment="1">
      <alignment horizontal="center"/>
    </xf>
    <xf numFmtId="0" fontId="58" fillId="0" borderId="0" xfId="0" applyFont="1" applyAlignment="1">
      <alignment horizontal="right"/>
    </xf>
    <xf numFmtId="0" fontId="59" fillId="0" borderId="0" xfId="0" applyFont="1" applyAlignment="1">
      <alignment horizontal="right"/>
    </xf>
    <xf numFmtId="0" fontId="59" fillId="0" borderId="0" xfId="0" applyFont="1" applyAlignment="1">
      <alignment horizontal="left" vertical="center"/>
    </xf>
    <xf numFmtId="1" fontId="58" fillId="0" borderId="0" xfId="0" applyNumberFormat="1" applyFont="1"/>
    <xf numFmtId="0" fontId="58" fillId="0" borderId="0" xfId="0" applyFont="1" applyAlignment="1">
      <alignment horizontal="center" vertical="center"/>
    </xf>
    <xf numFmtId="167" fontId="57" fillId="0" borderId="0" xfId="1" applyNumberFormat="1" applyFont="1"/>
    <xf numFmtId="167" fontId="58" fillId="0" borderId="0" xfId="1" applyNumberFormat="1" applyFont="1"/>
    <xf numFmtId="10" fontId="0" fillId="0" borderId="0" xfId="2" applyNumberFormat="1" applyFont="1"/>
    <xf numFmtId="43" fontId="58" fillId="0" borderId="0" xfId="1" applyFont="1"/>
    <xf numFmtId="167" fontId="58" fillId="65" borderId="0" xfId="1" applyNumberFormat="1" applyFont="1" applyFill="1"/>
    <xf numFmtId="10" fontId="58" fillId="0" borderId="0" xfId="2" applyNumberFormat="1" applyFont="1"/>
    <xf numFmtId="165" fontId="58" fillId="0" borderId="0" xfId="1" applyNumberFormat="1" applyFont="1"/>
    <xf numFmtId="0" fontId="83" fillId="0" borderId="0" xfId="0" applyFont="1"/>
    <xf numFmtId="0" fontId="84" fillId="0" borderId="31" xfId="0" applyFont="1" applyBorder="1" applyAlignment="1">
      <alignment vertical="top" wrapText="1" readingOrder="1"/>
    </xf>
    <xf numFmtId="0" fontId="85" fillId="0" borderId="28" xfId="0" applyFont="1" applyBorder="1" applyAlignment="1">
      <alignment vertical="top" wrapText="1" readingOrder="1"/>
    </xf>
    <xf numFmtId="0" fontId="85" fillId="0" borderId="27" xfId="0" applyFont="1" applyBorder="1" applyAlignment="1">
      <alignment vertical="top" wrapText="1" readingOrder="1"/>
    </xf>
    <xf numFmtId="0" fontId="84" fillId="0" borderId="28" xfId="0" applyFont="1" applyBorder="1" applyAlignment="1">
      <alignment horizontal="center" vertical="top" wrapText="1" readingOrder="1"/>
    </xf>
    <xf numFmtId="0" fontId="84" fillId="0" borderId="27" xfId="0" applyFont="1" applyBorder="1" applyAlignment="1">
      <alignment vertical="top" wrapText="1" readingOrder="1"/>
    </xf>
    <xf numFmtId="0" fontId="85" fillId="0" borderId="31" xfId="0" applyFont="1" applyBorder="1" applyAlignment="1">
      <alignment horizontal="center" vertical="top" wrapText="1" readingOrder="1"/>
    </xf>
    <xf numFmtId="0" fontId="86" fillId="67" borderId="27" xfId="0" applyFont="1" applyFill="1" applyBorder="1" applyAlignment="1">
      <alignment horizontal="center" vertical="top" wrapText="1" readingOrder="1"/>
    </xf>
    <xf numFmtId="0" fontId="87" fillId="68" borderId="27" xfId="0" applyFont="1" applyFill="1" applyBorder="1" applyAlignment="1">
      <alignment horizontal="center" vertical="top" wrapText="1" readingOrder="1"/>
    </xf>
    <xf numFmtId="171" fontId="87" fillId="68" borderId="27" xfId="0" applyNumberFormat="1" applyFont="1" applyFill="1" applyBorder="1" applyAlignment="1">
      <alignment horizontal="right" vertical="top" wrapText="1" readingOrder="1"/>
    </xf>
    <xf numFmtId="172" fontId="87" fillId="69" borderId="27" xfId="0" applyNumberFormat="1" applyFont="1" applyFill="1" applyBorder="1" applyAlignment="1">
      <alignment horizontal="right" vertical="top" wrapText="1" readingOrder="1"/>
    </xf>
    <xf numFmtId="173" fontId="87" fillId="69" borderId="27" xfId="0" applyNumberFormat="1" applyFont="1" applyFill="1" applyBorder="1" applyAlignment="1">
      <alignment horizontal="right" vertical="top" wrapText="1" readingOrder="1"/>
    </xf>
    <xf numFmtId="174" fontId="87" fillId="69" borderId="27" xfId="0" applyNumberFormat="1" applyFont="1" applyFill="1" applyBorder="1" applyAlignment="1">
      <alignment horizontal="right" vertical="top" wrapText="1" readingOrder="1"/>
    </xf>
    <xf numFmtId="175" fontId="87" fillId="69" borderId="27" xfId="0" applyNumberFormat="1" applyFont="1" applyFill="1" applyBorder="1" applyAlignment="1">
      <alignment horizontal="right" vertical="top" wrapText="1" readingOrder="1"/>
    </xf>
    <xf numFmtId="176" fontId="87" fillId="69" borderId="27" xfId="0" applyNumberFormat="1" applyFont="1" applyFill="1" applyBorder="1" applyAlignment="1">
      <alignment horizontal="right" vertical="top" wrapText="1" readingOrder="1"/>
    </xf>
    <xf numFmtId="177" fontId="87" fillId="69" borderId="27" xfId="0" applyNumberFormat="1" applyFont="1" applyFill="1" applyBorder="1" applyAlignment="1">
      <alignment horizontal="right" vertical="top" wrapText="1" readingOrder="1"/>
    </xf>
    <xf numFmtId="0" fontId="87" fillId="69" borderId="27" xfId="0" applyFont="1" applyFill="1" applyBorder="1" applyAlignment="1">
      <alignment horizontal="right" vertical="top" wrapText="1" readingOrder="1"/>
    </xf>
    <xf numFmtId="0" fontId="87" fillId="70" borderId="27" xfId="0" applyFont="1" applyFill="1" applyBorder="1" applyAlignment="1">
      <alignment horizontal="center" vertical="top" wrapText="1" readingOrder="1"/>
    </xf>
    <xf numFmtId="171" fontId="87" fillId="70" borderId="27" xfId="0" applyNumberFormat="1" applyFont="1" applyFill="1" applyBorder="1" applyAlignment="1">
      <alignment horizontal="right" vertical="top" wrapText="1" readingOrder="1"/>
    </xf>
    <xf numFmtId="166" fontId="0" fillId="0" borderId="0" xfId="2" applyNumberFormat="1" applyFont="1"/>
    <xf numFmtId="0" fontId="88" fillId="76" borderId="39" xfId="0" applyFont="1" applyFill="1" applyBorder="1" applyAlignment="1">
      <alignment wrapText="1"/>
    </xf>
    <xf numFmtId="0" fontId="88" fillId="76" borderId="40" xfId="0" applyFont="1" applyFill="1" applyBorder="1" applyAlignment="1">
      <alignment wrapText="1"/>
    </xf>
    <xf numFmtId="0" fontId="0" fillId="0" borderId="0" xfId="0" applyAlignment="1">
      <alignment wrapText="1"/>
    </xf>
    <xf numFmtId="0" fontId="89" fillId="77" borderId="42" xfId="0" applyFont="1" applyFill="1" applyBorder="1" applyAlignment="1">
      <alignment horizontal="center" vertical="center" wrapText="1"/>
    </xf>
    <xf numFmtId="178" fontId="89" fillId="77" borderId="42" xfId="0" applyNumberFormat="1" applyFont="1" applyFill="1" applyBorder="1" applyAlignment="1">
      <alignment horizontal="center" vertical="center" wrapText="1"/>
    </xf>
    <xf numFmtId="10" fontId="89" fillId="77" borderId="42" xfId="2" applyNumberFormat="1" applyFont="1" applyFill="1" applyBorder="1" applyAlignment="1">
      <alignment horizontal="center" vertical="center" wrapText="1"/>
    </xf>
    <xf numFmtId="0" fontId="0" fillId="0" borderId="0" xfId="2" applyNumberFormat="1" applyFont="1"/>
    <xf numFmtId="178" fontId="0" fillId="0" borderId="0" xfId="0" applyNumberFormat="1"/>
    <xf numFmtId="0" fontId="90" fillId="67" borderId="27" xfId="0" applyFont="1" applyFill="1" applyBorder="1" applyAlignment="1">
      <alignment horizontal="center" vertical="top" wrapText="1" readingOrder="1"/>
    </xf>
    <xf numFmtId="0" fontId="87" fillId="0" borderId="27" xfId="0" applyFont="1" applyBorder="1" applyAlignment="1">
      <alignment horizontal="center" vertical="top" wrapText="1" readingOrder="1"/>
    </xf>
    <xf numFmtId="179" fontId="87" fillId="69" borderId="27" xfId="0" applyNumberFormat="1" applyFont="1" applyFill="1" applyBorder="1" applyAlignment="1">
      <alignment horizontal="right" vertical="top" wrapText="1" readingOrder="1"/>
    </xf>
    <xf numFmtId="165" fontId="58" fillId="0" borderId="0" xfId="2461" applyNumberFormat="1" applyFont="1"/>
    <xf numFmtId="0" fontId="79" fillId="0" borderId="27" xfId="0" applyFont="1" applyBorder="1" applyAlignment="1">
      <alignment vertical="top" wrapText="1" readingOrder="1"/>
    </xf>
    <xf numFmtId="0" fontId="79" fillId="0" borderId="28" xfId="0" applyFont="1" applyBorder="1" applyAlignment="1">
      <alignment vertical="top" wrapText="1" readingOrder="1"/>
    </xf>
    <xf numFmtId="0" fontId="79" fillId="0" borderId="28" xfId="0" applyFont="1" applyBorder="1" applyAlignment="1">
      <alignment horizontal="center" vertical="top" wrapText="1" readingOrder="1"/>
    </xf>
    <xf numFmtId="0" fontId="79" fillId="0" borderId="27" xfId="0" applyFont="1" applyBorder="1" applyAlignment="1">
      <alignment horizontal="right" vertical="top" wrapText="1" readingOrder="1"/>
    </xf>
    <xf numFmtId="3" fontId="79" fillId="0" borderId="27" xfId="0" applyNumberFormat="1" applyFont="1" applyBorder="1" applyAlignment="1">
      <alignment horizontal="right" vertical="top" wrapText="1" readingOrder="1"/>
    </xf>
    <xf numFmtId="4" fontId="79" fillId="0" borderId="27" xfId="0" applyNumberFormat="1" applyFont="1" applyBorder="1" applyAlignment="1">
      <alignment horizontal="right" vertical="top" wrapText="1" readingOrder="1"/>
    </xf>
    <xf numFmtId="0" fontId="91" fillId="0" borderId="31" xfId="0" applyFont="1" applyBorder="1" applyAlignment="1">
      <alignment vertical="top" wrapText="1" readingOrder="1"/>
    </xf>
    <xf numFmtId="0" fontId="92" fillId="0" borderId="31" xfId="0" applyFont="1" applyBorder="1" applyAlignment="1">
      <alignment horizontal="center" vertical="top" wrapText="1" readingOrder="1"/>
    </xf>
    <xf numFmtId="165" fontId="57" fillId="0" borderId="0" xfId="0" applyNumberFormat="1" applyFont="1"/>
    <xf numFmtId="1" fontId="76" fillId="0" borderId="29" xfId="0" applyNumberFormat="1" applyFont="1" applyBorder="1" applyAlignment="1">
      <alignment vertical="top" wrapText="1" readingOrder="1"/>
    </xf>
    <xf numFmtId="0" fontId="76" fillId="0" borderId="27" xfId="2" applyNumberFormat="1" applyFont="1" applyBorder="1" applyAlignment="1">
      <alignment horizontal="right" vertical="top" wrapText="1" readingOrder="1"/>
    </xf>
    <xf numFmtId="165" fontId="58" fillId="0" borderId="0" xfId="2461" applyNumberFormat="1" applyFont="1" applyFill="1" applyBorder="1" applyAlignment="1">
      <alignment horizontal="right"/>
    </xf>
    <xf numFmtId="167" fontId="59" fillId="0" borderId="0" xfId="1" applyNumberFormat="1" applyFont="1" applyAlignment="1">
      <alignment horizontal="right"/>
    </xf>
    <xf numFmtId="167" fontId="59" fillId="0" borderId="0" xfId="1" applyNumberFormat="1" applyFont="1"/>
    <xf numFmtId="167" fontId="58" fillId="0" borderId="0" xfId="1" applyNumberFormat="1" applyFont="1" applyFill="1" applyAlignment="1">
      <alignment horizontal="right"/>
    </xf>
    <xf numFmtId="165" fontId="59" fillId="0" borderId="0" xfId="1" applyNumberFormat="1" applyFont="1"/>
    <xf numFmtId="165" fontId="58" fillId="0" borderId="0" xfId="1" applyNumberFormat="1" applyFont="1" applyFill="1" applyAlignment="1">
      <alignment horizontal="right"/>
    </xf>
    <xf numFmtId="165" fontId="58" fillId="0" borderId="0" xfId="2461" applyNumberFormat="1" applyFont="1" applyFill="1" applyBorder="1" applyAlignment="1"/>
    <xf numFmtId="10" fontId="58" fillId="0" borderId="0" xfId="2" applyNumberFormat="1" applyFont="1" applyFill="1" applyBorder="1" applyAlignment="1">
      <alignment horizontal="right"/>
    </xf>
    <xf numFmtId="14" fontId="59" fillId="0" borderId="0" xfId="0" applyNumberFormat="1" applyFont="1" applyAlignment="1">
      <alignment horizontal="center"/>
    </xf>
    <xf numFmtId="2" fontId="57" fillId="0" borderId="0" xfId="0" applyNumberFormat="1" applyFont="1"/>
    <xf numFmtId="0" fontId="71" fillId="0" borderId="0" xfId="0" applyFont="1" applyAlignment="1">
      <alignment horizontal="left"/>
    </xf>
    <xf numFmtId="0" fontId="76" fillId="0" borderId="0" xfId="0" applyFont="1"/>
    <xf numFmtId="0" fontId="59" fillId="0" borderId="0" xfId="0" applyFont="1" applyAlignment="1">
      <alignment wrapText="1"/>
    </xf>
    <xf numFmtId="0" fontId="58" fillId="0" borderId="0" xfId="0" applyFont="1" applyAlignment="1">
      <alignment horizontal="center" wrapText="1"/>
    </xf>
    <xf numFmtId="0" fontId="58" fillId="0" borderId="0" xfId="0" applyFont="1" applyAlignment="1">
      <alignment wrapText="1"/>
    </xf>
    <xf numFmtId="0" fontId="57" fillId="0" borderId="0" xfId="0" applyFont="1" applyAlignment="1">
      <alignment horizontal="center" wrapText="1"/>
    </xf>
    <xf numFmtId="0" fontId="56" fillId="0" borderId="0" xfId="0" applyFont="1" applyAlignment="1">
      <alignment wrapText="1"/>
    </xf>
    <xf numFmtId="0" fontId="72" fillId="0" borderId="0" xfId="0" applyFont="1" applyAlignment="1">
      <alignment wrapText="1"/>
    </xf>
    <xf numFmtId="166" fontId="57" fillId="0" borderId="0" xfId="2" applyNumberFormat="1" applyFont="1" applyAlignment="1">
      <alignment horizontal="center" vertical="top"/>
    </xf>
    <xf numFmtId="0" fontId="57" fillId="0" borderId="0" xfId="0" applyFont="1" applyAlignment="1">
      <alignment horizontal="center" vertical="top"/>
    </xf>
    <xf numFmtId="167" fontId="59" fillId="0" borderId="0" xfId="1" applyNumberFormat="1" applyFont="1" applyFill="1" applyAlignment="1">
      <alignment horizontal="left"/>
    </xf>
    <xf numFmtId="0" fontId="57" fillId="0" borderId="0" xfId="2460" applyFont="1" applyFill="1"/>
    <xf numFmtId="9" fontId="57" fillId="0" borderId="0" xfId="2" applyFont="1" applyFill="1"/>
    <xf numFmtId="167" fontId="57" fillId="0" borderId="0" xfId="1" applyNumberFormat="1" applyFont="1" applyFill="1"/>
    <xf numFmtId="0" fontId="82" fillId="0" borderId="0" xfId="0" applyFont="1" applyAlignment="1">
      <alignment horizontal="center" wrapText="1"/>
    </xf>
    <xf numFmtId="2" fontId="58" fillId="0" borderId="0" xfId="0" applyNumberFormat="1" applyFont="1"/>
    <xf numFmtId="9" fontId="58" fillId="0" borderId="0" xfId="2" applyFont="1" applyBorder="1"/>
    <xf numFmtId="167" fontId="58" fillId="0" borderId="0" xfId="1" applyNumberFormat="1" applyFont="1" applyBorder="1"/>
    <xf numFmtId="167" fontId="58" fillId="65" borderId="0" xfId="1" applyNumberFormat="1" applyFont="1" applyFill="1" applyBorder="1"/>
    <xf numFmtId="170" fontId="58" fillId="0" borderId="0" xfId="0" applyNumberFormat="1" applyFont="1"/>
    <xf numFmtId="0" fontId="59" fillId="0" borderId="43" xfId="0" applyFont="1" applyBorder="1" applyAlignment="1">
      <alignment horizontal="center"/>
    </xf>
    <xf numFmtId="0" fontId="93" fillId="0" borderId="0" xfId="0" applyFont="1" applyAlignment="1">
      <alignment horizontal="left" vertical="center" indent="1"/>
    </xf>
    <xf numFmtId="165" fontId="59" fillId="0" borderId="43" xfId="0" applyNumberFormat="1" applyFont="1" applyBorder="1" applyAlignment="1">
      <alignment horizontal="center"/>
    </xf>
    <xf numFmtId="0" fontId="56" fillId="0" borderId="43" xfId="0" applyFont="1" applyBorder="1" applyAlignment="1">
      <alignment horizontal="left"/>
    </xf>
    <xf numFmtId="167" fontId="56" fillId="0" borderId="43" xfId="1" applyNumberFormat="1" applyFont="1" applyBorder="1" applyAlignment="1">
      <alignment horizontal="left"/>
    </xf>
    <xf numFmtId="9" fontId="56" fillId="0" borderId="43" xfId="2" applyFont="1" applyBorder="1" applyAlignment="1">
      <alignment horizontal="left"/>
    </xf>
    <xf numFmtId="0" fontId="78" fillId="0" borderId="0" xfId="0" applyFont="1" applyAlignment="1">
      <alignment horizontal="left" vertical="center"/>
    </xf>
    <xf numFmtId="0" fontId="56" fillId="0" borderId="0" xfId="0" applyFont="1" applyAlignment="1">
      <alignment horizontal="left" vertical="center"/>
    </xf>
    <xf numFmtId="14" fontId="58" fillId="0" borderId="0" xfId="0" applyNumberFormat="1" applyFont="1" applyAlignment="1">
      <alignment horizontal="right"/>
    </xf>
    <xf numFmtId="10" fontId="58" fillId="0" borderId="0" xfId="0" applyNumberFormat="1" applyFont="1"/>
    <xf numFmtId="10" fontId="58" fillId="0" borderId="0" xfId="2" applyNumberFormat="1" applyFont="1" applyFill="1"/>
    <xf numFmtId="167" fontId="59" fillId="0" borderId="0" xfId="1" applyNumberFormat="1" applyFont="1" applyAlignment="1">
      <alignment horizontal="center"/>
    </xf>
    <xf numFmtId="10" fontId="59" fillId="0" borderId="0" xfId="2" applyNumberFormat="1" applyFont="1" applyAlignment="1">
      <alignment horizontal="center"/>
    </xf>
    <xf numFmtId="0" fontId="59" fillId="0" borderId="43" xfId="0" applyFont="1" applyBorder="1"/>
    <xf numFmtId="167" fontId="59" fillId="0" borderId="43" xfId="1" applyNumberFormat="1" applyFont="1" applyBorder="1"/>
    <xf numFmtId="10" fontId="59" fillId="0" borderId="43" xfId="2" applyNumberFormat="1" applyFont="1" applyBorder="1"/>
    <xf numFmtId="170" fontId="57" fillId="0" borderId="0" xfId="0" applyNumberFormat="1" applyFont="1"/>
    <xf numFmtId="170" fontId="57" fillId="0" borderId="0" xfId="2" applyNumberFormat="1" applyFont="1" applyFill="1"/>
    <xf numFmtId="9" fontId="57" fillId="0" borderId="0" xfId="2" applyFont="1"/>
    <xf numFmtId="170" fontId="57" fillId="0" borderId="0" xfId="2" applyNumberFormat="1" applyFont="1"/>
    <xf numFmtId="168" fontId="58" fillId="0" borderId="0" xfId="2461" applyNumberFormat="1" applyFont="1" applyAlignment="1">
      <alignment horizontal="left"/>
    </xf>
    <xf numFmtId="0" fontId="58" fillId="0" borderId="0" xfId="2461" applyNumberFormat="1" applyFont="1" applyAlignment="1">
      <alignment horizontal="right"/>
    </xf>
    <xf numFmtId="167" fontId="58" fillId="0" borderId="0" xfId="1" applyNumberFormat="1" applyFont="1" applyAlignment="1">
      <alignment horizontal="right"/>
    </xf>
    <xf numFmtId="165" fontId="58" fillId="0" borderId="0" xfId="1" applyNumberFormat="1" applyFont="1" applyAlignment="1">
      <alignment horizontal="right"/>
    </xf>
    <xf numFmtId="0" fontId="56" fillId="71" borderId="32" xfId="0" applyFont="1" applyFill="1" applyBorder="1"/>
    <xf numFmtId="0" fontId="56" fillId="71" borderId="33" xfId="0" applyFont="1" applyFill="1" applyBorder="1"/>
    <xf numFmtId="0" fontId="81" fillId="71" borderId="33" xfId="0" applyFont="1" applyFill="1" applyBorder="1"/>
    <xf numFmtId="0" fontId="81" fillId="72" borderId="33" xfId="0" applyFont="1" applyFill="1" applyBorder="1"/>
    <xf numFmtId="0" fontId="96" fillId="72" borderId="33" xfId="0" applyFont="1" applyFill="1" applyBorder="1"/>
    <xf numFmtId="0" fontId="81" fillId="71" borderId="34" xfId="0" applyFont="1" applyFill="1" applyBorder="1"/>
    <xf numFmtId="168" fontId="76" fillId="0" borderId="0" xfId="0" applyNumberFormat="1" applyFont="1"/>
    <xf numFmtId="168" fontId="57" fillId="0" borderId="0" xfId="0" applyNumberFormat="1" applyFont="1"/>
    <xf numFmtId="1" fontId="97" fillId="75" borderId="22" xfId="0" applyNumberFormat="1" applyFont="1" applyFill="1" applyBorder="1"/>
    <xf numFmtId="1" fontId="97" fillId="75" borderId="23" xfId="0" applyNumberFormat="1" applyFont="1" applyFill="1" applyBorder="1" applyAlignment="1">
      <alignment horizontal="left"/>
    </xf>
    <xf numFmtId="1" fontId="97" fillId="75" borderId="23" xfId="0" applyNumberFormat="1" applyFont="1" applyFill="1" applyBorder="1"/>
    <xf numFmtId="1" fontId="57" fillId="75" borderId="23" xfId="0" applyNumberFormat="1" applyFont="1" applyFill="1" applyBorder="1"/>
    <xf numFmtId="14" fontId="57" fillId="75" borderId="23" xfId="0" applyNumberFormat="1" applyFont="1" applyFill="1" applyBorder="1"/>
    <xf numFmtId="0" fontId="58" fillId="75" borderId="0" xfId="0" applyFont="1" applyFill="1"/>
    <xf numFmtId="1" fontId="58" fillId="0" borderId="0" xfId="0" applyNumberFormat="1" applyFont="1" applyAlignment="1">
      <alignment horizontal="right"/>
    </xf>
    <xf numFmtId="0" fontId="76" fillId="0" borderId="27" xfId="0" applyFont="1" applyBorder="1" applyAlignment="1">
      <alignment vertical="top" wrapText="1" readingOrder="1"/>
    </xf>
    <xf numFmtId="0" fontId="76" fillId="0" borderId="28" xfId="0" applyFont="1" applyBorder="1" applyAlignment="1">
      <alignment vertical="top" wrapText="1" readingOrder="1"/>
    </xf>
    <xf numFmtId="0" fontId="81" fillId="0" borderId="31" xfId="0" applyFont="1" applyBorder="1" applyAlignment="1">
      <alignment vertical="top" wrapText="1" readingOrder="1"/>
    </xf>
    <xf numFmtId="0" fontId="96" fillId="0" borderId="31" xfId="0" applyFont="1" applyBorder="1" applyAlignment="1">
      <alignment vertical="top" wrapText="1" readingOrder="1"/>
    </xf>
    <xf numFmtId="0" fontId="98" fillId="0" borderId="27" xfId="0" applyFont="1" applyBorder="1" applyAlignment="1">
      <alignment vertical="top" wrapText="1" readingOrder="1"/>
    </xf>
    <xf numFmtId="0" fontId="98" fillId="0" borderId="28" xfId="0" applyFont="1" applyBorder="1" applyAlignment="1">
      <alignment vertical="top" wrapText="1" readingOrder="1"/>
    </xf>
    <xf numFmtId="9" fontId="56" fillId="0" borderId="43" xfId="2" applyFont="1" applyFill="1" applyBorder="1" applyAlignment="1">
      <alignment horizontal="left"/>
    </xf>
    <xf numFmtId="167" fontId="56" fillId="0" borderId="43" xfId="1" applyNumberFormat="1" applyFont="1" applyFill="1" applyBorder="1" applyAlignment="1">
      <alignment horizontal="left"/>
    </xf>
    <xf numFmtId="1" fontId="76" fillId="0" borderId="44" xfId="0" applyNumberFormat="1" applyFont="1" applyBorder="1" applyAlignment="1">
      <alignment vertical="top" wrapText="1" readingOrder="1"/>
    </xf>
    <xf numFmtId="0" fontId="57" fillId="0" borderId="0" xfId="0" applyFont="1" applyAlignment="1">
      <alignment wrapText="1"/>
    </xf>
    <xf numFmtId="0" fontId="81" fillId="0" borderId="0" xfId="0" applyFont="1" applyAlignment="1">
      <alignment horizontal="center" wrapText="1"/>
    </xf>
    <xf numFmtId="0" fontId="59" fillId="0" borderId="0" xfId="0" applyFont="1" applyAlignment="1">
      <alignment horizontal="left"/>
    </xf>
    <xf numFmtId="167" fontId="59" fillId="0" borderId="43" xfId="1" applyNumberFormat="1" applyFont="1" applyBorder="1" applyAlignment="1">
      <alignment horizontal="center"/>
    </xf>
    <xf numFmtId="165" fontId="59" fillId="0" borderId="43" xfId="1" applyNumberFormat="1" applyFont="1" applyBorder="1" applyAlignment="1">
      <alignment horizontal="center"/>
    </xf>
    <xf numFmtId="165" fontId="59" fillId="0" borderId="43" xfId="0" applyNumberFormat="1" applyFont="1" applyBorder="1" applyAlignment="1">
      <alignment horizontal="center" wrapText="1"/>
    </xf>
    <xf numFmtId="0" fontId="59" fillId="0" borderId="43" xfId="0" applyFont="1" applyBorder="1" applyAlignment="1">
      <alignment horizontal="center" wrapText="1"/>
    </xf>
    <xf numFmtId="165" fontId="59" fillId="0" borderId="43" xfId="2461" applyNumberFormat="1" applyFont="1" applyFill="1" applyBorder="1" applyAlignment="1">
      <alignment horizontal="center"/>
    </xf>
    <xf numFmtId="168" fontId="59" fillId="0" borderId="43" xfId="2461" applyNumberFormat="1" applyFont="1" applyFill="1" applyBorder="1" applyAlignment="1">
      <alignment horizontal="center"/>
    </xf>
    <xf numFmtId="167" fontId="57" fillId="0" borderId="0" xfId="1" applyNumberFormat="1" applyFont="1" applyAlignment="1">
      <alignment horizontal="center"/>
    </xf>
    <xf numFmtId="1" fontId="0" fillId="0" borderId="0" xfId="0" applyNumberFormat="1"/>
    <xf numFmtId="0" fontId="99" fillId="0" borderId="0" xfId="0" applyFont="1"/>
    <xf numFmtId="1" fontId="99" fillId="0" borderId="0" xfId="0" applyNumberFormat="1" applyFont="1"/>
    <xf numFmtId="166" fontId="99" fillId="0" borderId="0" xfId="0" applyNumberFormat="1" applyFont="1"/>
    <xf numFmtId="169" fontId="99" fillId="0" borderId="0" xfId="0" applyNumberFormat="1" applyFont="1"/>
    <xf numFmtId="165" fontId="99" fillId="0" borderId="0" xfId="0" applyNumberFormat="1" applyFont="1"/>
    <xf numFmtId="165" fontId="99" fillId="0" borderId="0" xfId="2461" applyNumberFormat="1" applyFont="1"/>
    <xf numFmtId="0" fontId="0" fillId="0" borderId="20" xfId="0" applyBorder="1"/>
    <xf numFmtId="0" fontId="0" fillId="0" borderId="21" xfId="0" applyBorder="1"/>
    <xf numFmtId="1" fontId="0" fillId="0" borderId="21" xfId="0" applyNumberFormat="1" applyBorder="1"/>
    <xf numFmtId="0" fontId="0" fillId="0" borderId="26" xfId="0" applyBorder="1"/>
    <xf numFmtId="0" fontId="93" fillId="0" borderId="0" xfId="0" applyFont="1" applyAlignment="1">
      <alignment wrapText="1"/>
    </xf>
    <xf numFmtId="0" fontId="0" fillId="79" borderId="20" xfId="0" applyFill="1" applyBorder="1"/>
    <xf numFmtId="0" fontId="0" fillId="80" borderId="20" xfId="0" applyFill="1" applyBorder="1"/>
    <xf numFmtId="0" fontId="0" fillId="82" borderId="20" xfId="0" applyFill="1" applyBorder="1"/>
    <xf numFmtId="0" fontId="0" fillId="83" borderId="20" xfId="0" applyFill="1" applyBorder="1"/>
    <xf numFmtId="0" fontId="0" fillId="84" borderId="20" xfId="0" applyFill="1" applyBorder="1"/>
    <xf numFmtId="0" fontId="0" fillId="85" borderId="20" xfId="0" applyFill="1" applyBorder="1"/>
    <xf numFmtId="0" fontId="0" fillId="0" borderId="26" xfId="0" applyBorder="1" applyAlignment="1">
      <alignment wrapText="1"/>
    </xf>
    <xf numFmtId="0" fontId="0" fillId="0" borderId="21" xfId="0" applyBorder="1" applyAlignment="1">
      <alignment wrapText="1"/>
    </xf>
    <xf numFmtId="0" fontId="0" fillId="81" borderId="20" xfId="0" applyFill="1" applyBorder="1"/>
    <xf numFmtId="0" fontId="0" fillId="86" borderId="47" xfId="0" applyFill="1" applyBorder="1"/>
    <xf numFmtId="0" fontId="0" fillId="86" borderId="20" xfId="0" applyFill="1" applyBorder="1" applyAlignment="1">
      <alignment wrapText="1"/>
    </xf>
    <xf numFmtId="0" fontId="0" fillId="86" borderId="46" xfId="0" applyFill="1" applyBorder="1" applyAlignment="1">
      <alignment wrapText="1"/>
    </xf>
    <xf numFmtId="0" fontId="93" fillId="0" borderId="0" xfId="0" applyFont="1"/>
    <xf numFmtId="0" fontId="0" fillId="0" borderId="0" xfId="0" applyProtection="1">
      <protection locked="0"/>
    </xf>
    <xf numFmtId="0" fontId="84" fillId="0" borderId="24" xfId="0" applyFont="1" applyBorder="1" applyAlignment="1">
      <alignment vertical="top" wrapText="1" readingOrder="1"/>
    </xf>
    <xf numFmtId="0" fontId="0" fillId="0" borderId="24" xfId="0" applyBorder="1"/>
    <xf numFmtId="0" fontId="101" fillId="0" borderId="24" xfId="0" applyFont="1" applyBorder="1" applyAlignment="1">
      <alignment vertical="top" wrapText="1" readingOrder="1"/>
    </xf>
    <xf numFmtId="0" fontId="79" fillId="0" borderId="24" xfId="0" applyFont="1" applyBorder="1" applyAlignment="1">
      <alignment vertical="top" wrapText="1" readingOrder="1"/>
    </xf>
    <xf numFmtId="0" fontId="0" fillId="78" borderId="0" xfId="0" applyFill="1"/>
    <xf numFmtId="0" fontId="0" fillId="84" borderId="0" xfId="0" applyFill="1"/>
    <xf numFmtId="0" fontId="0" fillId="85" borderId="0" xfId="0" applyFill="1"/>
    <xf numFmtId="0" fontId="0" fillId="82" borderId="26" xfId="0" applyFill="1" applyBorder="1"/>
    <xf numFmtId="0" fontId="0" fillId="0" borderId="47" xfId="0" applyBorder="1"/>
    <xf numFmtId="0" fontId="0" fillId="0" borderId="46" xfId="0" applyBorder="1"/>
    <xf numFmtId="0" fontId="93" fillId="88" borderId="24" xfId="0" applyFont="1" applyFill="1" applyBorder="1"/>
    <xf numFmtId="0" fontId="93" fillId="88" borderId="24" xfId="0" applyFont="1" applyFill="1" applyBorder="1" applyAlignment="1">
      <alignment horizontal="center"/>
    </xf>
    <xf numFmtId="0" fontId="93" fillId="88" borderId="24" xfId="0" applyFont="1" applyFill="1" applyBorder="1" applyAlignment="1">
      <alignment horizontal="right"/>
    </xf>
    <xf numFmtId="165" fontId="58" fillId="0" borderId="0" xfId="2461" applyNumberFormat="1" applyFont="1" applyAlignment="1">
      <alignment horizontal="right"/>
    </xf>
    <xf numFmtId="167" fontId="59" fillId="0" borderId="43" xfId="1" applyNumberFormat="1" applyFont="1" applyFill="1" applyBorder="1" applyAlignment="1">
      <alignment horizontal="center"/>
    </xf>
    <xf numFmtId="0" fontId="103" fillId="67" borderId="27" xfId="0" applyFont="1" applyFill="1" applyBorder="1" applyAlignment="1">
      <alignment horizontal="center" vertical="top" wrapText="1" readingOrder="1"/>
    </xf>
    <xf numFmtId="0" fontId="104" fillId="67" borderId="27" xfId="0" applyFont="1" applyFill="1" applyBorder="1" applyAlignment="1">
      <alignment horizontal="center" vertical="top" wrapText="1" readingOrder="1"/>
    </xf>
    <xf numFmtId="0" fontId="105" fillId="0" borderId="27" xfId="0" applyFont="1" applyBorder="1" applyAlignment="1">
      <alignment horizontal="center" vertical="top" wrapText="1" readingOrder="1"/>
    </xf>
    <xf numFmtId="179" fontId="105" fillId="69" borderId="27" xfId="0" applyNumberFormat="1" applyFont="1" applyFill="1" applyBorder="1" applyAlignment="1">
      <alignment horizontal="right" vertical="top" wrapText="1" readingOrder="1"/>
    </xf>
    <xf numFmtId="10" fontId="76" fillId="0" borderId="45" xfId="2" applyNumberFormat="1" applyFont="1" applyBorder="1" applyAlignment="1">
      <alignment horizontal="right" vertical="top" wrapText="1" readingOrder="1"/>
    </xf>
    <xf numFmtId="10" fontId="58" fillId="0" borderId="0" xfId="2" applyNumberFormat="1" applyFont="1" applyAlignment="1">
      <alignment horizontal="right"/>
    </xf>
    <xf numFmtId="167" fontId="84" fillId="0" borderId="31" xfId="1" applyNumberFormat="1" applyFont="1" applyBorder="1" applyAlignment="1">
      <alignment vertical="top" wrapText="1" readingOrder="1"/>
    </xf>
    <xf numFmtId="167" fontId="85" fillId="0" borderId="31" xfId="1" applyNumberFormat="1" applyFont="1" applyBorder="1" applyAlignment="1">
      <alignment horizontal="center" vertical="top" wrapText="1" readingOrder="1"/>
    </xf>
    <xf numFmtId="167" fontId="80" fillId="0" borderId="0" xfId="1" applyNumberFormat="1" applyFont="1"/>
    <xf numFmtId="165" fontId="58" fillId="0" borderId="0" xfId="2461" applyNumberFormat="1" applyFont="1" applyFill="1" applyAlignment="1">
      <alignment horizontal="right"/>
    </xf>
    <xf numFmtId="43" fontId="59" fillId="0" borderId="43" xfId="1" applyFont="1" applyBorder="1" applyAlignment="1">
      <alignment horizontal="center"/>
    </xf>
    <xf numFmtId="167" fontId="56" fillId="0" borderId="0" xfId="1" applyNumberFormat="1" applyFont="1"/>
    <xf numFmtId="167" fontId="72" fillId="0" borderId="0" xfId="1" applyNumberFormat="1" applyFont="1"/>
    <xf numFmtId="167" fontId="56" fillId="0" borderId="0" xfId="1" applyNumberFormat="1" applyFont="1" applyAlignment="1">
      <alignment horizontal="center"/>
    </xf>
    <xf numFmtId="167" fontId="57" fillId="0" borderId="30" xfId="1" applyNumberFormat="1" applyFont="1" applyBorder="1"/>
    <xf numFmtId="165" fontId="58" fillId="0" borderId="0" xfId="1" applyNumberFormat="1" applyFont="1" applyAlignment="1">
      <alignment wrapText="1"/>
    </xf>
    <xf numFmtId="43" fontId="58" fillId="0" borderId="0" xfId="1" applyFont="1" applyFill="1"/>
    <xf numFmtId="165" fontId="72" fillId="0" borderId="0" xfId="1" applyNumberFormat="1" applyFont="1"/>
    <xf numFmtId="165" fontId="57" fillId="0" borderId="0" xfId="1" applyNumberFormat="1" applyFont="1"/>
    <xf numFmtId="43" fontId="76" fillId="0" borderId="45" xfId="1" applyFont="1" applyBorder="1" applyAlignment="1">
      <alignment horizontal="right" vertical="top" wrapText="1" readingOrder="1"/>
    </xf>
    <xf numFmtId="43" fontId="100" fillId="0" borderId="45" xfId="1" applyFont="1" applyBorder="1" applyAlignment="1">
      <alignment horizontal="right" vertical="top" wrapText="1" readingOrder="1"/>
    </xf>
    <xf numFmtId="43" fontId="76" fillId="0" borderId="27" xfId="1" applyFont="1" applyBorder="1" applyAlignment="1">
      <alignment horizontal="right" vertical="top" wrapText="1" readingOrder="1"/>
    </xf>
    <xf numFmtId="167" fontId="59" fillId="0" borderId="43" xfId="1" applyNumberFormat="1" applyFont="1" applyBorder="1" applyAlignment="1">
      <alignment horizontal="center" wrapText="1"/>
    </xf>
    <xf numFmtId="167" fontId="76" fillId="0" borderId="45" xfId="1" applyNumberFormat="1" applyFont="1" applyBorder="1" applyAlignment="1">
      <alignment horizontal="right" vertical="top" wrapText="1" readingOrder="1"/>
    </xf>
    <xf numFmtId="167" fontId="100" fillId="0" borderId="45" xfId="1" applyNumberFormat="1" applyFont="1" applyBorder="1" applyAlignment="1">
      <alignment horizontal="right" vertical="top" wrapText="1" readingOrder="1"/>
    </xf>
    <xf numFmtId="167" fontId="76" fillId="0" borderId="27" xfId="1" applyNumberFormat="1" applyFont="1" applyBorder="1" applyAlignment="1">
      <alignment horizontal="right" vertical="top" wrapText="1" readingOrder="1"/>
    </xf>
    <xf numFmtId="165" fontId="81" fillId="0" borderId="43" xfId="0" applyNumberFormat="1" applyFont="1" applyBorder="1" applyAlignment="1">
      <alignment horizontal="center" wrapText="1"/>
    </xf>
    <xf numFmtId="165" fontId="76" fillId="0" borderId="45" xfId="0" applyNumberFormat="1" applyFont="1" applyBorder="1" applyAlignment="1">
      <alignment horizontal="right" vertical="top" wrapText="1" readingOrder="1"/>
    </xf>
    <xf numFmtId="165" fontId="100" fillId="0" borderId="45" xfId="0" applyNumberFormat="1" applyFont="1" applyBorder="1" applyAlignment="1">
      <alignment horizontal="right" vertical="top" wrapText="1" readingOrder="1"/>
    </xf>
    <xf numFmtId="165" fontId="76" fillId="0" borderId="27" xfId="0" applyNumberFormat="1" applyFont="1" applyBorder="1" applyAlignment="1">
      <alignment horizontal="right" vertical="top" wrapText="1" readingOrder="1"/>
    </xf>
    <xf numFmtId="167" fontId="59" fillId="0" borderId="43" xfId="1" applyNumberFormat="1" applyFont="1" applyFill="1" applyBorder="1" applyAlignment="1">
      <alignment horizontal="center" wrapText="1"/>
    </xf>
    <xf numFmtId="167" fontId="76" fillId="0" borderId="45" xfId="1" applyNumberFormat="1" applyFont="1" applyFill="1" applyBorder="1" applyAlignment="1">
      <alignment horizontal="right" vertical="top" wrapText="1" readingOrder="1"/>
    </xf>
    <xf numFmtId="167" fontId="76" fillId="0" borderId="27" xfId="1" applyNumberFormat="1" applyFont="1" applyFill="1" applyBorder="1" applyAlignment="1">
      <alignment horizontal="right" vertical="top" wrapText="1" readingOrder="1"/>
    </xf>
    <xf numFmtId="165" fontId="58" fillId="0" borderId="0" xfId="0" applyNumberFormat="1" applyFont="1" applyAlignment="1">
      <alignment horizontal="center"/>
    </xf>
    <xf numFmtId="165" fontId="58" fillId="0" borderId="0" xfId="0" applyNumberFormat="1" applyFont="1" applyAlignment="1">
      <alignment wrapText="1"/>
    </xf>
    <xf numFmtId="43" fontId="59" fillId="0" borderId="0" xfId="1" applyFont="1" applyAlignment="1">
      <alignment horizontal="right"/>
    </xf>
    <xf numFmtId="43" fontId="58" fillId="0" borderId="0" xfId="1" applyFont="1" applyAlignment="1">
      <alignment horizontal="right"/>
    </xf>
    <xf numFmtId="0" fontId="106" fillId="0" borderId="0" xfId="2460" applyFont="1"/>
    <xf numFmtId="165" fontId="59" fillId="0" borderId="51" xfId="1" applyNumberFormat="1" applyFont="1" applyBorder="1" applyAlignment="1">
      <alignment horizontal="center"/>
    </xf>
    <xf numFmtId="43" fontId="59" fillId="0" borderId="51" xfId="1" applyFont="1" applyBorder="1" applyAlignment="1">
      <alignment horizontal="center"/>
    </xf>
    <xf numFmtId="0" fontId="57" fillId="0" borderId="0" xfId="1" applyNumberFormat="1" applyFont="1"/>
    <xf numFmtId="10" fontId="57" fillId="0" borderId="0" xfId="2" applyNumberFormat="1" applyFont="1"/>
    <xf numFmtId="0" fontId="0" fillId="89" borderId="56" xfId="0" applyFill="1" applyBorder="1"/>
    <xf numFmtId="0" fontId="0" fillId="0" borderId="56" xfId="0" applyBorder="1"/>
    <xf numFmtId="0" fontId="0" fillId="0" borderId="57" xfId="0" applyBorder="1"/>
    <xf numFmtId="0" fontId="0" fillId="89" borderId="58" xfId="0" applyFill="1" applyBorder="1"/>
    <xf numFmtId="0" fontId="33" fillId="0" borderId="0" xfId="2460"/>
    <xf numFmtId="0" fontId="0" fillId="90" borderId="0" xfId="0" applyFill="1"/>
    <xf numFmtId="170" fontId="0" fillId="0" borderId="0" xfId="0" applyNumberFormat="1"/>
    <xf numFmtId="171" fontId="87" fillId="68" borderId="27" xfId="0" applyNumberFormat="1" applyFont="1" applyFill="1" applyBorder="1" applyAlignment="1">
      <alignment vertical="top" wrapText="1" readingOrder="1"/>
    </xf>
    <xf numFmtId="180" fontId="87" fillId="69" borderId="27" xfId="0" applyNumberFormat="1" applyFont="1" applyFill="1" applyBorder="1" applyAlignment="1">
      <alignment horizontal="right" vertical="top" wrapText="1" readingOrder="1"/>
    </xf>
    <xf numFmtId="171" fontId="87" fillId="70" borderId="27" xfId="0" applyNumberFormat="1" applyFont="1" applyFill="1" applyBorder="1" applyAlignment="1">
      <alignment vertical="top" wrapText="1" readingOrder="1"/>
    </xf>
    <xf numFmtId="0" fontId="2" fillId="73" borderId="35" xfId="0" applyFont="1" applyFill="1" applyBorder="1"/>
    <xf numFmtId="0" fontId="2" fillId="73" borderId="36" xfId="0" applyFont="1" applyFill="1" applyBorder="1"/>
    <xf numFmtId="0" fontId="79" fillId="73" borderId="36" xfId="0" applyFont="1" applyFill="1" applyBorder="1"/>
    <xf numFmtId="14" fontId="79" fillId="73" borderId="36" xfId="0" applyNumberFormat="1" applyFont="1" applyFill="1" applyBorder="1"/>
    <xf numFmtId="0" fontId="79" fillId="73" borderId="37" xfId="0" applyFont="1" applyFill="1" applyBorder="1"/>
    <xf numFmtId="0" fontId="2" fillId="74" borderId="35" xfId="0" applyFont="1" applyFill="1" applyBorder="1"/>
    <xf numFmtId="0" fontId="2" fillId="74" borderId="36" xfId="0" applyFont="1" applyFill="1" applyBorder="1"/>
    <xf numFmtId="0" fontId="79" fillId="74" borderId="36" xfId="0" applyFont="1" applyFill="1" applyBorder="1"/>
    <xf numFmtId="14" fontId="79" fillId="74" borderId="36" xfId="0" applyNumberFormat="1" applyFont="1" applyFill="1" applyBorder="1"/>
    <xf numFmtId="0" fontId="79" fillId="74" borderId="37" xfId="0" applyFont="1" applyFill="1" applyBorder="1"/>
    <xf numFmtId="1" fontId="1" fillId="0" borderId="38" xfId="1506" applyNumberFormat="1" applyBorder="1" applyAlignment="1">
      <alignment vertical="top" wrapText="1" readingOrder="1"/>
    </xf>
    <xf numFmtId="0" fontId="107" fillId="0" borderId="0" xfId="0" applyFont="1" applyAlignment="1">
      <alignment horizontal="center" vertical="center"/>
    </xf>
    <xf numFmtId="14" fontId="0" fillId="0" borderId="0" xfId="0" applyNumberFormat="1"/>
    <xf numFmtId="1" fontId="0" fillId="0" borderId="26" xfId="0" applyNumberFormat="1" applyBorder="1"/>
    <xf numFmtId="1" fontId="1" fillId="0" borderId="26" xfId="1506" applyNumberFormat="1" applyBorder="1" applyAlignment="1">
      <alignment vertical="top" wrapText="1" readingOrder="1"/>
    </xf>
    <xf numFmtId="0" fontId="107" fillId="0" borderId="0" xfId="0" applyFont="1"/>
    <xf numFmtId="1" fontId="0" fillId="0" borderId="38" xfId="0" applyNumberFormat="1" applyBorder="1"/>
    <xf numFmtId="1" fontId="0" fillId="0" borderId="25" xfId="0" applyNumberFormat="1" applyBorder="1"/>
    <xf numFmtId="1" fontId="47" fillId="0" borderId="25" xfId="0" applyNumberFormat="1" applyFont="1" applyBorder="1" applyAlignment="1">
      <alignment vertical="top" wrapText="1" readingOrder="1"/>
    </xf>
    <xf numFmtId="0" fontId="0" fillId="0" borderId="41" xfId="0" applyBorder="1" applyAlignment="1">
      <alignment wrapText="1"/>
    </xf>
    <xf numFmtId="0" fontId="0" fillId="92" borderId="61" xfId="0" applyFill="1" applyBorder="1" applyAlignment="1">
      <alignment horizontal="left"/>
    </xf>
    <xf numFmtId="0" fontId="0" fillId="0" borderId="61" xfId="0" applyBorder="1"/>
    <xf numFmtId="0" fontId="0" fillId="91" borderId="61" xfId="0" applyFill="1" applyBorder="1"/>
    <xf numFmtId="0" fontId="0" fillId="0" borderId="61" xfId="0" applyBorder="1" applyAlignment="1">
      <alignment wrapText="1"/>
    </xf>
    <xf numFmtId="0" fontId="0" fillId="91" borderId="61" xfId="0" applyFill="1" applyBorder="1" applyAlignment="1">
      <alignment wrapText="1"/>
    </xf>
    <xf numFmtId="167" fontId="58" fillId="0" borderId="0" xfId="1" applyNumberFormat="1" applyFont="1" applyAlignment="1">
      <alignment horizontal="left" indent="2"/>
    </xf>
    <xf numFmtId="166" fontId="58" fillId="0" borderId="0" xfId="2" applyNumberFormat="1" applyFont="1" applyBorder="1"/>
    <xf numFmtId="0" fontId="93" fillId="89" borderId="0" xfId="0" applyFont="1" applyFill="1"/>
    <xf numFmtId="0" fontId="93" fillId="93" borderId="0" xfId="0" applyFont="1" applyFill="1"/>
    <xf numFmtId="0" fontId="0" fillId="89" borderId="0" xfId="0" applyFill="1" applyAlignment="1">
      <alignment horizontal="left" vertical="center"/>
    </xf>
    <xf numFmtId="181" fontId="0" fillId="0" borderId="0" xfId="0" applyNumberFormat="1"/>
    <xf numFmtId="0" fontId="109" fillId="0" borderId="62" xfId="0" applyFont="1" applyBorder="1" applyAlignment="1">
      <alignment wrapText="1"/>
    </xf>
    <xf numFmtId="0" fontId="109" fillId="0" borderId="63" xfId="0" applyFont="1" applyBorder="1" applyAlignment="1">
      <alignment wrapText="1"/>
    </xf>
    <xf numFmtId="0" fontId="110" fillId="0" borderId="31" xfId="0" applyFont="1" applyBorder="1" applyAlignment="1">
      <alignment vertical="top" wrapText="1" readingOrder="1"/>
    </xf>
    <xf numFmtId="0" fontId="111" fillId="0" borderId="27" xfId="0" applyFont="1" applyBorder="1" applyAlignment="1">
      <alignment vertical="top" wrapText="1" readingOrder="1"/>
    </xf>
    <xf numFmtId="0" fontId="111" fillId="0" borderId="28" xfId="0" applyFont="1" applyBorder="1" applyAlignment="1">
      <alignment horizontal="center" vertical="top" wrapText="1" readingOrder="1"/>
    </xf>
    <xf numFmtId="0" fontId="111" fillId="0" borderId="27" xfId="0" applyFont="1" applyBorder="1" applyAlignment="1">
      <alignment horizontal="right" vertical="top" wrapText="1" readingOrder="1"/>
    </xf>
    <xf numFmtId="3" fontId="111" fillId="0" borderId="27" xfId="0" applyNumberFormat="1" applyFont="1" applyBorder="1" applyAlignment="1">
      <alignment horizontal="right" vertical="top" wrapText="1" readingOrder="1"/>
    </xf>
    <xf numFmtId="6" fontId="111" fillId="0" borderId="27" xfId="0" applyNumberFormat="1" applyFont="1" applyBorder="1" applyAlignment="1">
      <alignment horizontal="right" vertical="top" wrapText="1" readingOrder="1"/>
    </xf>
    <xf numFmtId="4" fontId="111" fillId="0" borderId="27" xfId="0" applyNumberFormat="1" applyFont="1" applyBorder="1" applyAlignment="1">
      <alignment horizontal="right" vertical="top" wrapText="1" readingOrder="1"/>
    </xf>
    <xf numFmtId="1" fontId="107" fillId="0" borderId="0" xfId="0" applyNumberFormat="1" applyFont="1" applyAlignment="1">
      <alignment horizontal="center" vertical="center"/>
    </xf>
    <xf numFmtId="1" fontId="1" fillId="0" borderId="0" xfId="0" applyNumberFormat="1" applyFont="1"/>
    <xf numFmtId="0" fontId="2" fillId="0" borderId="36" xfId="0" applyFont="1" applyBorder="1"/>
    <xf numFmtId="0" fontId="2" fillId="0" borderId="35" xfId="0" applyFont="1" applyBorder="1"/>
    <xf numFmtId="0" fontId="79" fillId="0" borderId="36" xfId="0" applyFont="1" applyBorder="1"/>
    <xf numFmtId="14" fontId="79" fillId="0" borderId="36" xfId="0" applyNumberFormat="1" applyFont="1" applyBorder="1"/>
    <xf numFmtId="0" fontId="79" fillId="0" borderId="37" xfId="0" applyFont="1" applyBorder="1"/>
    <xf numFmtId="0" fontId="112" fillId="0" borderId="0" xfId="0" applyFont="1"/>
    <xf numFmtId="1" fontId="112" fillId="0" borderId="0" xfId="0" applyNumberFormat="1" applyFont="1"/>
    <xf numFmtId="165" fontId="112" fillId="0" borderId="0" xfId="2461" applyNumberFormat="1" applyFont="1" applyAlignment="1">
      <alignment horizontal="right"/>
    </xf>
    <xf numFmtId="165" fontId="59" fillId="0" borderId="43" xfId="0" applyNumberFormat="1" applyFont="1" applyBorder="1" applyAlignment="1">
      <alignment wrapText="1"/>
    </xf>
    <xf numFmtId="165" fontId="59" fillId="0" borderId="64" xfId="0" applyNumberFormat="1" applyFont="1" applyBorder="1" applyAlignment="1">
      <alignment wrapText="1"/>
    </xf>
    <xf numFmtId="165" fontId="59" fillId="0" borderId="60" xfId="0" applyNumberFormat="1" applyFont="1" applyBorder="1" applyAlignment="1">
      <alignment horizontal="center" wrapText="1"/>
    </xf>
    <xf numFmtId="0" fontId="59" fillId="0" borderId="51" xfId="0" applyFont="1" applyBorder="1" applyAlignment="1">
      <alignment horizontal="center" wrapText="1"/>
    </xf>
    <xf numFmtId="2" fontId="80" fillId="0" borderId="0" xfId="0" applyNumberFormat="1" applyFont="1" applyAlignment="1">
      <alignment wrapText="1"/>
    </xf>
    <xf numFmtId="182" fontId="58" fillId="0" borderId="0" xfId="0" applyNumberFormat="1" applyFont="1" applyAlignment="1">
      <alignment horizontal="right"/>
    </xf>
    <xf numFmtId="42" fontId="58" fillId="0" borderId="0" xfId="0" applyNumberFormat="1" applyFont="1" applyAlignment="1">
      <alignment horizontal="center"/>
    </xf>
    <xf numFmtId="44" fontId="80" fillId="0" borderId="0" xfId="0" applyNumberFormat="1" applyFont="1" applyAlignment="1">
      <alignment wrapText="1"/>
    </xf>
    <xf numFmtId="0" fontId="80" fillId="0" borderId="0" xfId="0" applyFont="1" applyAlignment="1">
      <alignment horizontal="center" wrapText="1"/>
    </xf>
    <xf numFmtId="3" fontId="80" fillId="0" borderId="0" xfId="0" applyNumberFormat="1" applyFont="1" applyAlignment="1">
      <alignment horizontal="center" wrapText="1"/>
    </xf>
    <xf numFmtId="0" fontId="113" fillId="0" borderId="0" xfId="2460" applyFont="1"/>
    <xf numFmtId="0" fontId="106" fillId="0" borderId="0" xfId="2460" applyFont="1" applyFill="1"/>
    <xf numFmtId="0" fontId="106" fillId="0" borderId="0" xfId="2460" applyFont="1" applyAlignment="1">
      <alignment horizontal="left" vertical="center"/>
    </xf>
    <xf numFmtId="0" fontId="106" fillId="0" borderId="0" xfId="2460" applyFont="1" applyAlignment="1">
      <alignment horizontal="left"/>
    </xf>
    <xf numFmtId="15" fontId="0" fillId="0" borderId="0" xfId="0" quotePrefix="1" applyNumberFormat="1"/>
    <xf numFmtId="0" fontId="114" fillId="0" borderId="0" xfId="0" applyFont="1" applyAlignment="1">
      <alignment vertical="center" wrapText="1"/>
    </xf>
    <xf numFmtId="0" fontId="115" fillId="0" borderId="0" xfId="0" applyFont="1" applyAlignment="1">
      <alignment horizontal="center" vertical="center" wrapText="1"/>
    </xf>
    <xf numFmtId="0" fontId="116" fillId="94" borderId="0" xfId="0" applyFont="1" applyFill="1" applyAlignment="1">
      <alignment vertical="center"/>
    </xf>
    <xf numFmtId="0" fontId="117" fillId="94" borderId="0" xfId="0" applyFont="1" applyFill="1" applyAlignment="1">
      <alignment vertical="center" wrapText="1"/>
    </xf>
    <xf numFmtId="0" fontId="118" fillId="95" borderId="0" xfId="0" applyFont="1" applyFill="1" applyAlignment="1">
      <alignment vertical="center"/>
    </xf>
    <xf numFmtId="0" fontId="119" fillId="95" borderId="0" xfId="0" applyFont="1" applyFill="1" applyAlignment="1">
      <alignment vertical="center" wrapText="1"/>
    </xf>
    <xf numFmtId="0" fontId="117" fillId="95" borderId="0" xfId="0" applyFont="1" applyFill="1" applyAlignment="1">
      <alignment vertical="center" wrapText="1"/>
    </xf>
    <xf numFmtId="0" fontId="116" fillId="82" borderId="0" xfId="0" applyFont="1" applyFill="1" applyAlignment="1">
      <alignment vertical="center"/>
    </xf>
    <xf numFmtId="0" fontId="116" fillId="96" borderId="0" xfId="0" applyFont="1" applyFill="1" applyAlignment="1">
      <alignment vertical="center"/>
    </xf>
    <xf numFmtId="0" fontId="117" fillId="96" borderId="0" xfId="0" applyFont="1" applyFill="1" applyAlignment="1">
      <alignment vertical="center" wrapText="1"/>
    </xf>
    <xf numFmtId="0" fontId="116" fillId="97" borderId="0" xfId="0" applyFont="1" applyFill="1" applyAlignment="1">
      <alignment vertical="center"/>
    </xf>
    <xf numFmtId="0" fontId="117" fillId="97" borderId="0" xfId="0" applyFont="1" applyFill="1" applyAlignment="1">
      <alignment vertical="center" wrapText="1"/>
    </xf>
    <xf numFmtId="0" fontId="116" fillId="98" borderId="0" xfId="0" applyFont="1" applyFill="1" applyAlignment="1">
      <alignment vertical="center"/>
    </xf>
    <xf numFmtId="0" fontId="117" fillId="98" borderId="0" xfId="0" applyFont="1" applyFill="1" applyAlignment="1">
      <alignment vertical="center" wrapText="1"/>
    </xf>
    <xf numFmtId="0" fontId="117" fillId="0" borderId="0" xfId="0" applyFont="1" applyAlignment="1">
      <alignment vertical="center" wrapText="1"/>
    </xf>
    <xf numFmtId="0" fontId="80" fillId="0" borderId="0" xfId="0" applyFont="1" applyAlignment="1">
      <alignment wrapText="1"/>
    </xf>
    <xf numFmtId="0" fontId="85" fillId="0" borderId="0" xfId="0" applyFont="1" applyAlignment="1">
      <alignment vertical="top" readingOrder="1"/>
    </xf>
    <xf numFmtId="0" fontId="85" fillId="0" borderId="65" xfId="0" applyFont="1" applyBorder="1" applyAlignment="1">
      <alignment vertical="top" wrapText="1" readingOrder="1"/>
    </xf>
    <xf numFmtId="0" fontId="85" fillId="0" borderId="31" xfId="0" applyFont="1" applyBorder="1" applyAlignment="1">
      <alignment vertical="top" wrapText="1" readingOrder="1"/>
    </xf>
    <xf numFmtId="0" fontId="80" fillId="0" borderId="66" xfId="0" applyFont="1" applyBorder="1"/>
    <xf numFmtId="0" fontId="85" fillId="0" borderId="66" xfId="0" applyFont="1" applyBorder="1" applyAlignment="1">
      <alignment vertical="top" readingOrder="1"/>
    </xf>
    <xf numFmtId="0" fontId="85" fillId="0" borderId="67" xfId="0" applyFont="1" applyBorder="1" applyAlignment="1">
      <alignment vertical="top" readingOrder="1"/>
    </xf>
    <xf numFmtId="165" fontId="58" fillId="0" borderId="67" xfId="0" applyNumberFormat="1" applyFont="1" applyBorder="1"/>
    <xf numFmtId="165" fontId="120" fillId="0" borderId="67" xfId="0" applyNumberFormat="1" applyFont="1" applyBorder="1"/>
    <xf numFmtId="0" fontId="121" fillId="0" borderId="0" xfId="0" applyFont="1" applyAlignment="1">
      <alignment vertical="top" wrapText="1"/>
    </xf>
    <xf numFmtId="0" fontId="56" fillId="0" borderId="0" xfId="0" applyFont="1" applyAlignment="1">
      <alignment horizontal="center" wrapText="1"/>
    </xf>
    <xf numFmtId="182" fontId="58" fillId="0" borderId="0" xfId="0" applyNumberFormat="1" applyFont="1" applyAlignment="1">
      <alignment horizontal="right" wrapText="1"/>
    </xf>
    <xf numFmtId="42" fontId="58" fillId="0" borderId="0" xfId="0" applyNumberFormat="1" applyFont="1" applyAlignment="1">
      <alignment horizontal="center" wrapText="1"/>
    </xf>
    <xf numFmtId="165" fontId="80" fillId="0" borderId="0" xfId="0" applyNumberFormat="1" applyFont="1" applyAlignment="1">
      <alignment wrapText="1"/>
    </xf>
    <xf numFmtId="4" fontId="80" fillId="0" borderId="0" xfId="0" applyNumberFormat="1" applyFont="1" applyAlignment="1">
      <alignment wrapText="1"/>
    </xf>
    <xf numFmtId="0" fontId="57" fillId="0" borderId="0" xfId="0" applyFont="1" applyAlignment="1">
      <alignment horizontal="center" wrapText="1"/>
    </xf>
    <xf numFmtId="0" fontId="69" fillId="0" borderId="0" xfId="0" applyFont="1" applyAlignment="1">
      <alignment horizontal="center" wrapText="1"/>
    </xf>
    <xf numFmtId="0" fontId="61" fillId="0" borderId="0" xfId="0" applyFont="1" applyAlignment="1">
      <alignment horizontal="left"/>
    </xf>
    <xf numFmtId="0" fontId="74" fillId="0" borderId="0" xfId="2460" applyFont="1" applyFill="1" applyAlignment="1"/>
    <xf numFmtId="0" fontId="108" fillId="64" borderId="0" xfId="0" applyFont="1" applyFill="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55" xfId="0" applyBorder="1" applyAlignment="1">
      <alignment horizontal="center"/>
    </xf>
    <xf numFmtId="0" fontId="93" fillId="0" borderId="52" xfId="0" applyFont="1" applyBorder="1" applyAlignment="1">
      <alignment horizontal="center"/>
    </xf>
    <xf numFmtId="0" fontId="93" fillId="0" borderId="53" xfId="0" applyFont="1" applyBorder="1" applyAlignment="1">
      <alignment horizontal="center"/>
    </xf>
    <xf numFmtId="0" fontId="93" fillId="0" borderId="54" xfId="0" applyFont="1" applyBorder="1" applyAlignment="1">
      <alignment horizontal="center"/>
    </xf>
    <xf numFmtId="0" fontId="93" fillId="0" borderId="22" xfId="0" applyFont="1" applyBorder="1" applyAlignment="1">
      <alignment horizontal="center" wrapText="1"/>
    </xf>
    <xf numFmtId="0" fontId="93" fillId="0" borderId="23" xfId="0" applyFont="1" applyBorder="1" applyAlignment="1">
      <alignment horizontal="center" wrapText="1"/>
    </xf>
    <xf numFmtId="0" fontId="93" fillId="0" borderId="55" xfId="0" applyFont="1" applyBorder="1" applyAlignment="1">
      <alignment horizontal="center" wrapText="1"/>
    </xf>
    <xf numFmtId="0" fontId="93" fillId="87" borderId="0" xfId="0" applyFont="1" applyFill="1" applyAlignment="1">
      <alignment horizontal="left" vertical="top"/>
    </xf>
    <xf numFmtId="0" fontId="93" fillId="0" borderId="24" xfId="0" applyFont="1" applyBorder="1" applyAlignment="1">
      <alignment horizontal="center"/>
    </xf>
    <xf numFmtId="43" fontId="59" fillId="0" borderId="43" xfId="1" applyFont="1" applyBorder="1" applyAlignment="1">
      <alignment horizontal="center"/>
    </xf>
    <xf numFmtId="165" fontId="59" fillId="0" borderId="43" xfId="1" applyNumberFormat="1" applyFont="1" applyBorder="1" applyAlignment="1">
      <alignment horizontal="center"/>
    </xf>
    <xf numFmtId="165" fontId="102" fillId="0" borderId="43" xfId="1" applyNumberFormat="1" applyFont="1" applyBorder="1" applyAlignment="1">
      <alignment horizontal="center"/>
    </xf>
    <xf numFmtId="165" fontId="59" fillId="0" borderId="48" xfId="0" applyNumberFormat="1" applyFont="1" applyBorder="1" applyAlignment="1">
      <alignment horizontal="center"/>
    </xf>
    <xf numFmtId="165" fontId="59" fillId="0" borderId="49" xfId="0" applyNumberFormat="1" applyFont="1" applyBorder="1" applyAlignment="1">
      <alignment horizontal="center"/>
    </xf>
    <xf numFmtId="165" fontId="59" fillId="0" borderId="50" xfId="0" applyNumberFormat="1" applyFont="1" applyBorder="1" applyAlignment="1">
      <alignment horizontal="center"/>
    </xf>
    <xf numFmtId="10" fontId="59" fillId="0" borderId="48" xfId="2" applyNumberFormat="1" applyFont="1" applyBorder="1" applyAlignment="1">
      <alignment horizontal="center"/>
    </xf>
    <xf numFmtId="10" fontId="59" fillId="0" borderId="49" xfId="2" applyNumberFormat="1" applyFont="1" applyBorder="1" applyAlignment="1">
      <alignment horizontal="center"/>
    </xf>
    <xf numFmtId="10" fontId="59" fillId="0" borderId="50" xfId="2" applyNumberFormat="1" applyFont="1" applyBorder="1" applyAlignment="1">
      <alignment horizontal="center"/>
    </xf>
    <xf numFmtId="165" fontId="59" fillId="0" borderId="43" xfId="0" applyNumberFormat="1" applyFont="1" applyBorder="1" applyAlignment="1">
      <alignment horizontal="center"/>
    </xf>
    <xf numFmtId="167" fontId="59" fillId="0" borderId="43" xfId="1" applyNumberFormat="1" applyFont="1" applyFill="1" applyBorder="1" applyAlignment="1">
      <alignment horizontal="center"/>
    </xf>
    <xf numFmtId="167" fontId="59" fillId="0" borderId="43" xfId="1" applyNumberFormat="1" applyFont="1" applyBorder="1" applyAlignment="1">
      <alignment horizontal="center"/>
    </xf>
    <xf numFmtId="165" fontId="59" fillId="0" borderId="43" xfId="0" applyNumberFormat="1" applyFont="1" applyBorder="1" applyAlignment="1">
      <alignment horizontal="center" wrapText="1"/>
    </xf>
    <xf numFmtId="0" fontId="59" fillId="0" borderId="43" xfId="0" applyFont="1" applyBorder="1" applyAlignment="1">
      <alignment horizontal="center"/>
    </xf>
    <xf numFmtId="167" fontId="59" fillId="0" borderId="59" xfId="1" applyNumberFormat="1" applyFont="1" applyBorder="1" applyAlignment="1">
      <alignment horizontal="center"/>
    </xf>
    <xf numFmtId="167" fontId="59" fillId="0" borderId="60" xfId="1" applyNumberFormat="1" applyFont="1" applyBorder="1" applyAlignment="1">
      <alignment horizontal="center"/>
    </xf>
  </cellXfs>
  <cellStyles count="2665">
    <cellStyle name="20% - Accent1 2" xfId="3" xr:uid="{00000000-0005-0000-0000-000000000000}"/>
    <cellStyle name="20% - Accent1 2 2" xfId="4" xr:uid="{00000000-0005-0000-0000-000001000000}"/>
    <cellStyle name="20% - Accent1 2 2 2" xfId="5" xr:uid="{00000000-0005-0000-0000-000002000000}"/>
    <cellStyle name="20% - Accent1 2 3" xfId="6" xr:uid="{00000000-0005-0000-0000-000003000000}"/>
    <cellStyle name="20% - Accent1 2 3 2" xfId="7" xr:uid="{00000000-0005-0000-0000-000004000000}"/>
    <cellStyle name="20% - Accent1 2 4" xfId="8" xr:uid="{00000000-0005-0000-0000-000005000000}"/>
    <cellStyle name="20% - Accent1 2 5" xfId="9" xr:uid="{00000000-0005-0000-0000-000006000000}"/>
    <cellStyle name="20% - Accent2 2" xfId="10" xr:uid="{00000000-0005-0000-0000-000007000000}"/>
    <cellStyle name="20% - Accent2 2 2" xfId="11" xr:uid="{00000000-0005-0000-0000-000008000000}"/>
    <cellStyle name="20% - Accent2 2 2 2" xfId="12" xr:uid="{00000000-0005-0000-0000-000009000000}"/>
    <cellStyle name="20% - Accent2 2 3" xfId="13" xr:uid="{00000000-0005-0000-0000-00000A000000}"/>
    <cellStyle name="20% - Accent2 2 3 2" xfId="14" xr:uid="{00000000-0005-0000-0000-00000B000000}"/>
    <cellStyle name="20% - Accent2 2 4" xfId="15" xr:uid="{00000000-0005-0000-0000-00000C000000}"/>
    <cellStyle name="20% - Accent2 2 5" xfId="16" xr:uid="{00000000-0005-0000-0000-00000D000000}"/>
    <cellStyle name="20% - Accent3 2" xfId="17" xr:uid="{00000000-0005-0000-0000-00000E000000}"/>
    <cellStyle name="20% - Accent3 2 2" xfId="18" xr:uid="{00000000-0005-0000-0000-00000F000000}"/>
    <cellStyle name="20% - Accent3 2 2 2" xfId="19" xr:uid="{00000000-0005-0000-0000-000010000000}"/>
    <cellStyle name="20% - Accent3 2 3" xfId="20" xr:uid="{00000000-0005-0000-0000-000011000000}"/>
    <cellStyle name="20% - Accent3 2 3 2" xfId="21" xr:uid="{00000000-0005-0000-0000-000012000000}"/>
    <cellStyle name="20% - Accent3 2 4" xfId="22" xr:uid="{00000000-0005-0000-0000-000013000000}"/>
    <cellStyle name="20% - Accent3 2 5" xfId="23" xr:uid="{00000000-0005-0000-0000-000014000000}"/>
    <cellStyle name="20% - Accent4 2" xfId="24" xr:uid="{00000000-0005-0000-0000-000015000000}"/>
    <cellStyle name="20% - Accent4 2 2" xfId="25" xr:uid="{00000000-0005-0000-0000-000016000000}"/>
    <cellStyle name="20% - Accent4 2 2 2" xfId="26" xr:uid="{00000000-0005-0000-0000-000017000000}"/>
    <cellStyle name="20% - Accent4 2 3" xfId="27" xr:uid="{00000000-0005-0000-0000-000018000000}"/>
    <cellStyle name="20% - Accent4 2 3 2" xfId="28" xr:uid="{00000000-0005-0000-0000-000019000000}"/>
    <cellStyle name="20% - Accent4 2 4" xfId="29" xr:uid="{00000000-0005-0000-0000-00001A000000}"/>
    <cellStyle name="20% - Accent4 2 5" xfId="30" xr:uid="{00000000-0005-0000-0000-00001B000000}"/>
    <cellStyle name="20% - Accent5 2" xfId="31" xr:uid="{00000000-0005-0000-0000-00001C000000}"/>
    <cellStyle name="20% - Accent5 2 2" xfId="32" xr:uid="{00000000-0005-0000-0000-00001D000000}"/>
    <cellStyle name="20% - Accent5 2 2 2" xfId="33" xr:uid="{00000000-0005-0000-0000-00001E000000}"/>
    <cellStyle name="20% - Accent5 2 3" xfId="34" xr:uid="{00000000-0005-0000-0000-00001F000000}"/>
    <cellStyle name="20% - Accent5 2 3 2" xfId="35" xr:uid="{00000000-0005-0000-0000-000020000000}"/>
    <cellStyle name="20% - Accent5 2 4" xfId="36" xr:uid="{00000000-0005-0000-0000-000021000000}"/>
    <cellStyle name="20% - Accent5 2 5" xfId="37" xr:uid="{00000000-0005-0000-0000-000022000000}"/>
    <cellStyle name="20% - Accent6 2" xfId="38" xr:uid="{00000000-0005-0000-0000-000023000000}"/>
    <cellStyle name="20% - Accent6 2 2" xfId="39" xr:uid="{00000000-0005-0000-0000-000024000000}"/>
    <cellStyle name="20% - Accent6 2 2 2" xfId="40" xr:uid="{00000000-0005-0000-0000-000025000000}"/>
    <cellStyle name="20% - Accent6 2 3" xfId="41" xr:uid="{00000000-0005-0000-0000-000026000000}"/>
    <cellStyle name="20% - Accent6 2 3 2" xfId="42" xr:uid="{00000000-0005-0000-0000-000027000000}"/>
    <cellStyle name="20% - Accent6 2 4" xfId="43" xr:uid="{00000000-0005-0000-0000-000028000000}"/>
    <cellStyle name="20% - Accent6 2 5" xfId="44" xr:uid="{00000000-0005-0000-0000-000029000000}"/>
    <cellStyle name="40% - Accent1 2" xfId="45" xr:uid="{00000000-0005-0000-0000-00002A000000}"/>
    <cellStyle name="40% - Accent1 2 2" xfId="46" xr:uid="{00000000-0005-0000-0000-00002B000000}"/>
    <cellStyle name="40% - Accent1 2 2 2" xfId="47" xr:uid="{00000000-0005-0000-0000-00002C000000}"/>
    <cellStyle name="40% - Accent1 2 3" xfId="48" xr:uid="{00000000-0005-0000-0000-00002D000000}"/>
    <cellStyle name="40% - Accent1 2 3 2" xfId="49" xr:uid="{00000000-0005-0000-0000-00002E000000}"/>
    <cellStyle name="40% - Accent1 2 4" xfId="50" xr:uid="{00000000-0005-0000-0000-00002F000000}"/>
    <cellStyle name="40% - Accent1 2 5" xfId="51" xr:uid="{00000000-0005-0000-0000-000030000000}"/>
    <cellStyle name="40% - Accent2 2" xfId="52" xr:uid="{00000000-0005-0000-0000-000031000000}"/>
    <cellStyle name="40% - Accent2 2 2" xfId="53" xr:uid="{00000000-0005-0000-0000-000032000000}"/>
    <cellStyle name="40% - Accent2 2 2 2" xfId="54" xr:uid="{00000000-0005-0000-0000-000033000000}"/>
    <cellStyle name="40% - Accent2 2 3" xfId="55" xr:uid="{00000000-0005-0000-0000-000034000000}"/>
    <cellStyle name="40% - Accent2 2 3 2" xfId="56" xr:uid="{00000000-0005-0000-0000-000035000000}"/>
    <cellStyle name="40% - Accent2 2 4" xfId="57" xr:uid="{00000000-0005-0000-0000-000036000000}"/>
    <cellStyle name="40% - Accent2 2 5" xfId="58" xr:uid="{00000000-0005-0000-0000-000037000000}"/>
    <cellStyle name="40% - Accent3 2" xfId="59" xr:uid="{00000000-0005-0000-0000-000038000000}"/>
    <cellStyle name="40% - Accent3 2 2" xfId="60" xr:uid="{00000000-0005-0000-0000-000039000000}"/>
    <cellStyle name="40% - Accent3 2 2 2" xfId="61" xr:uid="{00000000-0005-0000-0000-00003A000000}"/>
    <cellStyle name="40% - Accent3 2 3" xfId="62" xr:uid="{00000000-0005-0000-0000-00003B000000}"/>
    <cellStyle name="40% - Accent3 2 3 2" xfId="63" xr:uid="{00000000-0005-0000-0000-00003C000000}"/>
    <cellStyle name="40% - Accent3 2 4" xfId="64" xr:uid="{00000000-0005-0000-0000-00003D000000}"/>
    <cellStyle name="40% - Accent3 2 5" xfId="65" xr:uid="{00000000-0005-0000-0000-00003E000000}"/>
    <cellStyle name="40% - Accent4 2" xfId="66" xr:uid="{00000000-0005-0000-0000-00003F000000}"/>
    <cellStyle name="40% - Accent4 2 2" xfId="67" xr:uid="{00000000-0005-0000-0000-000040000000}"/>
    <cellStyle name="40% - Accent4 2 2 2" xfId="68" xr:uid="{00000000-0005-0000-0000-000041000000}"/>
    <cellStyle name="40% - Accent4 2 3" xfId="69" xr:uid="{00000000-0005-0000-0000-000042000000}"/>
    <cellStyle name="40% - Accent4 2 3 2" xfId="70" xr:uid="{00000000-0005-0000-0000-000043000000}"/>
    <cellStyle name="40% - Accent4 2 4" xfId="71" xr:uid="{00000000-0005-0000-0000-000044000000}"/>
    <cellStyle name="40% - Accent4 2 5" xfId="72" xr:uid="{00000000-0005-0000-0000-000045000000}"/>
    <cellStyle name="40% - Accent5 2" xfId="73" xr:uid="{00000000-0005-0000-0000-000046000000}"/>
    <cellStyle name="40% - Accent5 2 2" xfId="74" xr:uid="{00000000-0005-0000-0000-000047000000}"/>
    <cellStyle name="40% - Accent5 2 2 2" xfId="75" xr:uid="{00000000-0005-0000-0000-000048000000}"/>
    <cellStyle name="40% - Accent5 2 3" xfId="76" xr:uid="{00000000-0005-0000-0000-000049000000}"/>
    <cellStyle name="40% - Accent5 2 3 2" xfId="77" xr:uid="{00000000-0005-0000-0000-00004A000000}"/>
    <cellStyle name="40% - Accent5 2 4" xfId="78" xr:uid="{00000000-0005-0000-0000-00004B000000}"/>
    <cellStyle name="40% - Accent5 2 5" xfId="79" xr:uid="{00000000-0005-0000-0000-00004C000000}"/>
    <cellStyle name="40% - Accent6 2" xfId="80" xr:uid="{00000000-0005-0000-0000-00004D000000}"/>
    <cellStyle name="40% - Accent6 2 2" xfId="81" xr:uid="{00000000-0005-0000-0000-00004E000000}"/>
    <cellStyle name="40% - Accent6 2 2 2" xfId="82" xr:uid="{00000000-0005-0000-0000-00004F000000}"/>
    <cellStyle name="40% - Accent6 2 3" xfId="83" xr:uid="{00000000-0005-0000-0000-000050000000}"/>
    <cellStyle name="40% - Accent6 2 3 2" xfId="84" xr:uid="{00000000-0005-0000-0000-000051000000}"/>
    <cellStyle name="40% - Accent6 2 4" xfId="85" xr:uid="{00000000-0005-0000-0000-000052000000}"/>
    <cellStyle name="40% - Accent6 2 5" xfId="86" xr:uid="{00000000-0005-0000-0000-000053000000}"/>
    <cellStyle name="60% - Accent1 2" xfId="87" xr:uid="{00000000-0005-0000-0000-000054000000}"/>
    <cellStyle name="60% - Accent1 2 2" xfId="88" xr:uid="{00000000-0005-0000-0000-000055000000}"/>
    <cellStyle name="60% - Accent1 2 2 2" xfId="89" xr:uid="{00000000-0005-0000-0000-000056000000}"/>
    <cellStyle name="60% - Accent1 2 3" xfId="90" xr:uid="{00000000-0005-0000-0000-000057000000}"/>
    <cellStyle name="60% - Accent1 2 4" xfId="91" xr:uid="{00000000-0005-0000-0000-000058000000}"/>
    <cellStyle name="60% - Accent2 2" xfId="92" xr:uid="{00000000-0005-0000-0000-000059000000}"/>
    <cellStyle name="60% - Accent2 2 2" xfId="93" xr:uid="{00000000-0005-0000-0000-00005A000000}"/>
    <cellStyle name="60% - Accent2 2 2 2" xfId="94" xr:uid="{00000000-0005-0000-0000-00005B000000}"/>
    <cellStyle name="60% - Accent2 2 3" xfId="95" xr:uid="{00000000-0005-0000-0000-00005C000000}"/>
    <cellStyle name="60% - Accent2 2 4" xfId="96" xr:uid="{00000000-0005-0000-0000-00005D000000}"/>
    <cellStyle name="60% - Accent3 2" xfId="97" xr:uid="{00000000-0005-0000-0000-00005E000000}"/>
    <cellStyle name="60% - Accent3 2 2" xfId="98" xr:uid="{00000000-0005-0000-0000-00005F000000}"/>
    <cellStyle name="60% - Accent3 2 2 2" xfId="99" xr:uid="{00000000-0005-0000-0000-000060000000}"/>
    <cellStyle name="60% - Accent3 2 3" xfId="100" xr:uid="{00000000-0005-0000-0000-000061000000}"/>
    <cellStyle name="60% - Accent3 2 4" xfId="101" xr:uid="{00000000-0005-0000-0000-000062000000}"/>
    <cellStyle name="60% - Accent4 2" xfId="102" xr:uid="{00000000-0005-0000-0000-000063000000}"/>
    <cellStyle name="60% - Accent4 2 2" xfId="103" xr:uid="{00000000-0005-0000-0000-000064000000}"/>
    <cellStyle name="60% - Accent4 2 2 2" xfId="104" xr:uid="{00000000-0005-0000-0000-000065000000}"/>
    <cellStyle name="60% - Accent4 2 3" xfId="105" xr:uid="{00000000-0005-0000-0000-000066000000}"/>
    <cellStyle name="60% - Accent4 2 4" xfId="106" xr:uid="{00000000-0005-0000-0000-000067000000}"/>
    <cellStyle name="60% - Accent5 2" xfId="107" xr:uid="{00000000-0005-0000-0000-000068000000}"/>
    <cellStyle name="60% - Accent5 2 2" xfId="108" xr:uid="{00000000-0005-0000-0000-000069000000}"/>
    <cellStyle name="60% - Accent5 2 2 2" xfId="109" xr:uid="{00000000-0005-0000-0000-00006A000000}"/>
    <cellStyle name="60% - Accent5 2 3" xfId="110" xr:uid="{00000000-0005-0000-0000-00006B000000}"/>
    <cellStyle name="60% - Accent5 2 4" xfId="111" xr:uid="{00000000-0005-0000-0000-00006C000000}"/>
    <cellStyle name="60% - Accent6 2" xfId="112" xr:uid="{00000000-0005-0000-0000-00006D000000}"/>
    <cellStyle name="60% - Accent6 2 2" xfId="113" xr:uid="{00000000-0005-0000-0000-00006E000000}"/>
    <cellStyle name="60% - Accent6 2 2 2" xfId="114" xr:uid="{00000000-0005-0000-0000-00006F000000}"/>
    <cellStyle name="60% - Accent6 2 3" xfId="115" xr:uid="{00000000-0005-0000-0000-000070000000}"/>
    <cellStyle name="60% - Accent6 2 4" xfId="116" xr:uid="{00000000-0005-0000-0000-000071000000}"/>
    <cellStyle name="Accent1 2" xfId="117" xr:uid="{00000000-0005-0000-0000-000072000000}"/>
    <cellStyle name="Accent1 2 2" xfId="118" xr:uid="{00000000-0005-0000-0000-000073000000}"/>
    <cellStyle name="Accent1 2 2 2" xfId="119" xr:uid="{00000000-0005-0000-0000-000074000000}"/>
    <cellStyle name="Accent1 2 3" xfId="120" xr:uid="{00000000-0005-0000-0000-000075000000}"/>
    <cellStyle name="Accent1 2 4" xfId="121" xr:uid="{00000000-0005-0000-0000-000076000000}"/>
    <cellStyle name="Accent2 2" xfId="122" xr:uid="{00000000-0005-0000-0000-000077000000}"/>
    <cellStyle name="Accent2 2 2" xfId="123" xr:uid="{00000000-0005-0000-0000-000078000000}"/>
    <cellStyle name="Accent2 2 2 2" xfId="124" xr:uid="{00000000-0005-0000-0000-000079000000}"/>
    <cellStyle name="Accent2 2 3" xfId="125" xr:uid="{00000000-0005-0000-0000-00007A000000}"/>
    <cellStyle name="Accent2 2 4" xfId="126" xr:uid="{00000000-0005-0000-0000-00007B000000}"/>
    <cellStyle name="Accent3 2" xfId="127" xr:uid="{00000000-0005-0000-0000-00007C000000}"/>
    <cellStyle name="Accent3 2 2" xfId="128" xr:uid="{00000000-0005-0000-0000-00007D000000}"/>
    <cellStyle name="Accent3 2 2 2" xfId="129" xr:uid="{00000000-0005-0000-0000-00007E000000}"/>
    <cellStyle name="Accent3 2 3" xfId="130" xr:uid="{00000000-0005-0000-0000-00007F000000}"/>
    <cellStyle name="Accent3 2 4" xfId="131" xr:uid="{00000000-0005-0000-0000-000080000000}"/>
    <cellStyle name="Accent4 2" xfId="132" xr:uid="{00000000-0005-0000-0000-000081000000}"/>
    <cellStyle name="Accent4 2 2" xfId="133" xr:uid="{00000000-0005-0000-0000-000082000000}"/>
    <cellStyle name="Accent4 2 2 2" xfId="134" xr:uid="{00000000-0005-0000-0000-000083000000}"/>
    <cellStyle name="Accent4 2 3" xfId="135" xr:uid="{00000000-0005-0000-0000-000084000000}"/>
    <cellStyle name="Accent4 2 4" xfId="136" xr:uid="{00000000-0005-0000-0000-000085000000}"/>
    <cellStyle name="Accent5 2" xfId="137" xr:uid="{00000000-0005-0000-0000-000086000000}"/>
    <cellStyle name="Accent5 2 2" xfId="138" xr:uid="{00000000-0005-0000-0000-000087000000}"/>
    <cellStyle name="Accent5 2 2 2" xfId="139" xr:uid="{00000000-0005-0000-0000-000088000000}"/>
    <cellStyle name="Accent5 2 3" xfId="140" xr:uid="{00000000-0005-0000-0000-000089000000}"/>
    <cellStyle name="Accent5 2 4" xfId="141" xr:uid="{00000000-0005-0000-0000-00008A000000}"/>
    <cellStyle name="Accent6 2" xfId="142" xr:uid="{00000000-0005-0000-0000-00008B000000}"/>
    <cellStyle name="Accent6 2 2" xfId="143" xr:uid="{00000000-0005-0000-0000-00008C000000}"/>
    <cellStyle name="Accent6 2 2 2" xfId="144" xr:uid="{00000000-0005-0000-0000-00008D000000}"/>
    <cellStyle name="Accent6 2 3" xfId="145" xr:uid="{00000000-0005-0000-0000-00008E000000}"/>
    <cellStyle name="Accent6 2 4" xfId="146" xr:uid="{00000000-0005-0000-0000-00008F000000}"/>
    <cellStyle name="AsFiled" xfId="147" xr:uid="{00000000-0005-0000-0000-000090000000}"/>
    <cellStyle name="AsFiled 2" xfId="148" xr:uid="{00000000-0005-0000-0000-000091000000}"/>
    <cellStyle name="AsFiled 2 2" xfId="149" xr:uid="{00000000-0005-0000-0000-000092000000}"/>
    <cellStyle name="AsFiled 2 2 2" xfId="150" xr:uid="{00000000-0005-0000-0000-000093000000}"/>
    <cellStyle name="AsFiled 2 3" xfId="151" xr:uid="{00000000-0005-0000-0000-000094000000}"/>
    <cellStyle name="AsFiled 2 3 2" xfId="2562" xr:uid="{00000000-0005-0000-0000-000095000000}"/>
    <cellStyle name="AsFiled 2 3 2 2" xfId="2659" xr:uid="{00000000-0005-0000-0000-000096000000}"/>
    <cellStyle name="AsFiled 2 3 3" xfId="2476" xr:uid="{00000000-0005-0000-0000-000097000000}"/>
    <cellStyle name="AsFiled 2 3 3 2" xfId="2648" xr:uid="{00000000-0005-0000-0000-000098000000}"/>
    <cellStyle name="AsFiled 2 4" xfId="2563" xr:uid="{00000000-0005-0000-0000-000099000000}"/>
    <cellStyle name="AsFiled 2 4 2" xfId="2660" xr:uid="{00000000-0005-0000-0000-00009A000000}"/>
    <cellStyle name="AsFiled 2 5" xfId="2475" xr:uid="{00000000-0005-0000-0000-00009B000000}"/>
    <cellStyle name="AsFiled 2 5 2" xfId="2649" xr:uid="{00000000-0005-0000-0000-00009C000000}"/>
    <cellStyle name="AsFiled 3" xfId="152" xr:uid="{00000000-0005-0000-0000-00009D000000}"/>
    <cellStyle name="AsFiled 3 2" xfId="2561" xr:uid="{00000000-0005-0000-0000-00009E000000}"/>
    <cellStyle name="AsFiled 3 2 2" xfId="2658" xr:uid="{00000000-0005-0000-0000-00009F000000}"/>
    <cellStyle name="AsFiled 3 3" xfId="2477" xr:uid="{00000000-0005-0000-0000-0000A0000000}"/>
    <cellStyle name="AsFiled 3 3 2" xfId="2647" xr:uid="{00000000-0005-0000-0000-0000A1000000}"/>
    <cellStyle name="AsFiled 4" xfId="153" xr:uid="{00000000-0005-0000-0000-0000A2000000}"/>
    <cellStyle name="AsFiled 4 2" xfId="154" xr:uid="{00000000-0005-0000-0000-0000A3000000}"/>
    <cellStyle name="AsFiled 5" xfId="155" xr:uid="{00000000-0005-0000-0000-0000A4000000}"/>
    <cellStyle name="AsFiled 5 2" xfId="2560" xr:uid="{00000000-0005-0000-0000-0000A5000000}"/>
    <cellStyle name="AsFiled 5 2 2" xfId="2657" xr:uid="{00000000-0005-0000-0000-0000A6000000}"/>
    <cellStyle name="AsFiled 5 3" xfId="2478" xr:uid="{00000000-0005-0000-0000-0000A7000000}"/>
    <cellStyle name="AsFiled 5 3 2" xfId="2646" xr:uid="{00000000-0005-0000-0000-0000A8000000}"/>
    <cellStyle name="AsFiled 6" xfId="2527" xr:uid="{00000000-0005-0000-0000-0000A9000000}"/>
    <cellStyle name="AsFiled 6 2" xfId="2597" xr:uid="{00000000-0005-0000-0000-0000AA000000}"/>
    <cellStyle name="AsFiled 7" xfId="2514" xr:uid="{00000000-0005-0000-0000-0000AB000000}"/>
    <cellStyle name="AsFiled 7 2" xfId="2610" xr:uid="{00000000-0005-0000-0000-0000AC000000}"/>
    <cellStyle name="AsFiled_AAG Adjusted Cost per Day" xfId="2463" xr:uid="{00000000-0005-0000-0000-0000AD000000}"/>
    <cellStyle name="Bad 2" xfId="156" xr:uid="{00000000-0005-0000-0000-0000AE000000}"/>
    <cellStyle name="Bad 2 2" xfId="157" xr:uid="{00000000-0005-0000-0000-0000AF000000}"/>
    <cellStyle name="Bad 2 3" xfId="158" xr:uid="{00000000-0005-0000-0000-0000B0000000}"/>
    <cellStyle name="Calculation 2" xfId="159" xr:uid="{00000000-0005-0000-0000-0000B1000000}"/>
    <cellStyle name="Calculation 2 2" xfId="160" xr:uid="{00000000-0005-0000-0000-0000B2000000}"/>
    <cellStyle name="Calculation 2 2 2" xfId="161" xr:uid="{00000000-0005-0000-0000-0000B3000000}"/>
    <cellStyle name="Calculation 2 3" xfId="162" xr:uid="{00000000-0005-0000-0000-0000B4000000}"/>
    <cellStyle name="Calculation 2 4" xfId="163" xr:uid="{00000000-0005-0000-0000-0000B5000000}"/>
    <cellStyle name="Check Cell 2" xfId="164" xr:uid="{00000000-0005-0000-0000-0000B6000000}"/>
    <cellStyle name="Check Cell 2 2" xfId="165" xr:uid="{00000000-0005-0000-0000-0000B7000000}"/>
    <cellStyle name="Check Cell 2 2 2" xfId="166" xr:uid="{00000000-0005-0000-0000-0000B8000000}"/>
    <cellStyle name="Check Cell 2 3" xfId="167" xr:uid="{00000000-0005-0000-0000-0000B9000000}"/>
    <cellStyle name="Check Cell 2 4" xfId="168" xr:uid="{00000000-0005-0000-0000-0000BA000000}"/>
    <cellStyle name="Comma" xfId="1" builtinId="3"/>
    <cellStyle name="Comma 10" xfId="169" xr:uid="{00000000-0005-0000-0000-0000BC000000}"/>
    <cellStyle name="Comma 10 2" xfId="170" xr:uid="{00000000-0005-0000-0000-0000BD000000}"/>
    <cellStyle name="Comma 11" xfId="171" xr:uid="{00000000-0005-0000-0000-0000BE000000}"/>
    <cellStyle name="Comma 11 2" xfId="172" xr:uid="{00000000-0005-0000-0000-0000BF000000}"/>
    <cellStyle name="Comma 12" xfId="173" xr:uid="{00000000-0005-0000-0000-0000C0000000}"/>
    <cellStyle name="Comma 12 2" xfId="174" xr:uid="{00000000-0005-0000-0000-0000C1000000}"/>
    <cellStyle name="Comma 13" xfId="175" xr:uid="{00000000-0005-0000-0000-0000C2000000}"/>
    <cellStyle name="Comma 13 2" xfId="176" xr:uid="{00000000-0005-0000-0000-0000C3000000}"/>
    <cellStyle name="Comma 14" xfId="177" xr:uid="{00000000-0005-0000-0000-0000C4000000}"/>
    <cellStyle name="Comma 14 2" xfId="178" xr:uid="{00000000-0005-0000-0000-0000C5000000}"/>
    <cellStyle name="Comma 15" xfId="179" xr:uid="{00000000-0005-0000-0000-0000C6000000}"/>
    <cellStyle name="Comma 15 2" xfId="180" xr:uid="{00000000-0005-0000-0000-0000C7000000}"/>
    <cellStyle name="Comma 16" xfId="181" xr:uid="{00000000-0005-0000-0000-0000C8000000}"/>
    <cellStyle name="Comma 16 2" xfId="182" xr:uid="{00000000-0005-0000-0000-0000C9000000}"/>
    <cellStyle name="Comma 17" xfId="183" xr:uid="{00000000-0005-0000-0000-0000CA000000}"/>
    <cellStyle name="Comma 18" xfId="184" xr:uid="{00000000-0005-0000-0000-0000CB000000}"/>
    <cellStyle name="Comma 19" xfId="185" xr:uid="{00000000-0005-0000-0000-0000CC000000}"/>
    <cellStyle name="Comma 2" xfId="186" xr:uid="{00000000-0005-0000-0000-0000CD000000}"/>
    <cellStyle name="Comma 2 10" xfId="187" xr:uid="{00000000-0005-0000-0000-0000CE000000}"/>
    <cellStyle name="Comma 2 11" xfId="188" xr:uid="{00000000-0005-0000-0000-0000CF000000}"/>
    <cellStyle name="Comma 2 11 2" xfId="189" xr:uid="{00000000-0005-0000-0000-0000D0000000}"/>
    <cellStyle name="Comma 2 12" xfId="190" xr:uid="{00000000-0005-0000-0000-0000D1000000}"/>
    <cellStyle name="Comma 2 13" xfId="191" xr:uid="{00000000-0005-0000-0000-0000D2000000}"/>
    <cellStyle name="Comma 2 13 2" xfId="192" xr:uid="{00000000-0005-0000-0000-0000D3000000}"/>
    <cellStyle name="Comma 2 14" xfId="193" xr:uid="{00000000-0005-0000-0000-0000D4000000}"/>
    <cellStyle name="Comma 2 2" xfId="194" xr:uid="{00000000-0005-0000-0000-0000D5000000}"/>
    <cellStyle name="Comma 2 2 10" xfId="195" xr:uid="{00000000-0005-0000-0000-0000D6000000}"/>
    <cellStyle name="Comma 2 2 10 2" xfId="196" xr:uid="{00000000-0005-0000-0000-0000D7000000}"/>
    <cellStyle name="Comma 2 2 11" xfId="197" xr:uid="{00000000-0005-0000-0000-0000D8000000}"/>
    <cellStyle name="Comma 2 2 2" xfId="198" xr:uid="{00000000-0005-0000-0000-0000D9000000}"/>
    <cellStyle name="Comma 2 2 2 2" xfId="199" xr:uid="{00000000-0005-0000-0000-0000DA000000}"/>
    <cellStyle name="Comma 2 2 2 2 2" xfId="200" xr:uid="{00000000-0005-0000-0000-0000DB000000}"/>
    <cellStyle name="Comma 2 2 2 2 2 2" xfId="201" xr:uid="{00000000-0005-0000-0000-0000DC000000}"/>
    <cellStyle name="Comma 2 2 2 2 2 2 2" xfId="202" xr:uid="{00000000-0005-0000-0000-0000DD000000}"/>
    <cellStyle name="Comma 2 2 2 2 2 2 2 2" xfId="203" xr:uid="{00000000-0005-0000-0000-0000DE000000}"/>
    <cellStyle name="Comma 2 2 2 2 2 2 2 2 2" xfId="204" xr:uid="{00000000-0005-0000-0000-0000DF000000}"/>
    <cellStyle name="Comma 2 2 2 2 2 2 2 3" xfId="205" xr:uid="{00000000-0005-0000-0000-0000E0000000}"/>
    <cellStyle name="Comma 2 2 2 2 2 2 3" xfId="206" xr:uid="{00000000-0005-0000-0000-0000E1000000}"/>
    <cellStyle name="Comma 2 2 2 2 2 2 4" xfId="207" xr:uid="{00000000-0005-0000-0000-0000E2000000}"/>
    <cellStyle name="Comma 2 2 2 2 2 2 4 2" xfId="208" xr:uid="{00000000-0005-0000-0000-0000E3000000}"/>
    <cellStyle name="Comma 2 2 2 2 2 2 5" xfId="209" xr:uid="{00000000-0005-0000-0000-0000E4000000}"/>
    <cellStyle name="Comma 2 2 2 2 2 3" xfId="210" xr:uid="{00000000-0005-0000-0000-0000E5000000}"/>
    <cellStyle name="Comma 2 2 2 2 2 3 2" xfId="211" xr:uid="{00000000-0005-0000-0000-0000E6000000}"/>
    <cellStyle name="Comma 2 2 2 2 2 3 2 2" xfId="212" xr:uid="{00000000-0005-0000-0000-0000E7000000}"/>
    <cellStyle name="Comma 2 2 2 2 2 3 3" xfId="213" xr:uid="{00000000-0005-0000-0000-0000E8000000}"/>
    <cellStyle name="Comma 2 2 2 2 2 4" xfId="214" xr:uid="{00000000-0005-0000-0000-0000E9000000}"/>
    <cellStyle name="Comma 2 2 2 2 2 5" xfId="215" xr:uid="{00000000-0005-0000-0000-0000EA000000}"/>
    <cellStyle name="Comma 2 2 2 2 2 5 2" xfId="216" xr:uid="{00000000-0005-0000-0000-0000EB000000}"/>
    <cellStyle name="Comma 2 2 2 2 2 6" xfId="217" xr:uid="{00000000-0005-0000-0000-0000EC000000}"/>
    <cellStyle name="Comma 2 2 2 2 3" xfId="218" xr:uid="{00000000-0005-0000-0000-0000ED000000}"/>
    <cellStyle name="Comma 2 2 2 2 3 2" xfId="219" xr:uid="{00000000-0005-0000-0000-0000EE000000}"/>
    <cellStyle name="Comma 2 2 2 2 3 2 2" xfId="220" xr:uid="{00000000-0005-0000-0000-0000EF000000}"/>
    <cellStyle name="Comma 2 2 2 2 3 2 2 2" xfId="221" xr:uid="{00000000-0005-0000-0000-0000F0000000}"/>
    <cellStyle name="Comma 2 2 2 2 3 2 3" xfId="222" xr:uid="{00000000-0005-0000-0000-0000F1000000}"/>
    <cellStyle name="Comma 2 2 2 2 3 3" xfId="223" xr:uid="{00000000-0005-0000-0000-0000F2000000}"/>
    <cellStyle name="Comma 2 2 2 2 3 4" xfId="224" xr:uid="{00000000-0005-0000-0000-0000F3000000}"/>
    <cellStyle name="Comma 2 2 2 2 3 4 2" xfId="225" xr:uid="{00000000-0005-0000-0000-0000F4000000}"/>
    <cellStyle name="Comma 2 2 2 2 3 5" xfId="226" xr:uid="{00000000-0005-0000-0000-0000F5000000}"/>
    <cellStyle name="Comma 2 2 2 2 4" xfId="227" xr:uid="{00000000-0005-0000-0000-0000F6000000}"/>
    <cellStyle name="Comma 2 2 2 2 4 2" xfId="228" xr:uid="{00000000-0005-0000-0000-0000F7000000}"/>
    <cellStyle name="Comma 2 2 2 2 4 2 2" xfId="229" xr:uid="{00000000-0005-0000-0000-0000F8000000}"/>
    <cellStyle name="Comma 2 2 2 2 4 3" xfId="230" xr:uid="{00000000-0005-0000-0000-0000F9000000}"/>
    <cellStyle name="Comma 2 2 2 2 5" xfId="231" xr:uid="{00000000-0005-0000-0000-0000FA000000}"/>
    <cellStyle name="Comma 2 2 2 2 6" xfId="232" xr:uid="{00000000-0005-0000-0000-0000FB000000}"/>
    <cellStyle name="Comma 2 2 2 2 6 2" xfId="233" xr:uid="{00000000-0005-0000-0000-0000FC000000}"/>
    <cellStyle name="Comma 2 2 2 2 7" xfId="234" xr:uid="{00000000-0005-0000-0000-0000FD000000}"/>
    <cellStyle name="Comma 2 2 2 3" xfId="235" xr:uid="{00000000-0005-0000-0000-0000FE000000}"/>
    <cellStyle name="Comma 2 2 2 3 2" xfId="236" xr:uid="{00000000-0005-0000-0000-0000FF000000}"/>
    <cellStyle name="Comma 2 2 2 3 2 2" xfId="237" xr:uid="{00000000-0005-0000-0000-000000010000}"/>
    <cellStyle name="Comma 2 2 2 3 2 2 2" xfId="238" xr:uid="{00000000-0005-0000-0000-000001010000}"/>
    <cellStyle name="Comma 2 2 2 3 2 2 2 2" xfId="239" xr:uid="{00000000-0005-0000-0000-000002010000}"/>
    <cellStyle name="Comma 2 2 2 3 2 2 3" xfId="240" xr:uid="{00000000-0005-0000-0000-000003010000}"/>
    <cellStyle name="Comma 2 2 2 3 2 3" xfId="241" xr:uid="{00000000-0005-0000-0000-000004010000}"/>
    <cellStyle name="Comma 2 2 2 3 2 4" xfId="242" xr:uid="{00000000-0005-0000-0000-000005010000}"/>
    <cellStyle name="Comma 2 2 2 3 2 4 2" xfId="243" xr:uid="{00000000-0005-0000-0000-000006010000}"/>
    <cellStyle name="Comma 2 2 2 3 2 5" xfId="244" xr:uid="{00000000-0005-0000-0000-000007010000}"/>
    <cellStyle name="Comma 2 2 2 3 3" xfId="245" xr:uid="{00000000-0005-0000-0000-000008010000}"/>
    <cellStyle name="Comma 2 2 2 3 3 2" xfId="246" xr:uid="{00000000-0005-0000-0000-000009010000}"/>
    <cellStyle name="Comma 2 2 2 3 3 2 2" xfId="247" xr:uid="{00000000-0005-0000-0000-00000A010000}"/>
    <cellStyle name="Comma 2 2 2 3 3 3" xfId="248" xr:uid="{00000000-0005-0000-0000-00000B010000}"/>
    <cellStyle name="Comma 2 2 2 3 4" xfId="249" xr:uid="{00000000-0005-0000-0000-00000C010000}"/>
    <cellStyle name="Comma 2 2 2 3 5" xfId="250" xr:uid="{00000000-0005-0000-0000-00000D010000}"/>
    <cellStyle name="Comma 2 2 2 3 5 2" xfId="251" xr:uid="{00000000-0005-0000-0000-00000E010000}"/>
    <cellStyle name="Comma 2 2 2 3 6" xfId="252" xr:uid="{00000000-0005-0000-0000-00000F010000}"/>
    <cellStyle name="Comma 2 2 2 4" xfId="253" xr:uid="{00000000-0005-0000-0000-000010010000}"/>
    <cellStyle name="Comma 2 2 2 4 2" xfId="254" xr:uid="{00000000-0005-0000-0000-000011010000}"/>
    <cellStyle name="Comma 2 2 2 4 2 2" xfId="255" xr:uid="{00000000-0005-0000-0000-000012010000}"/>
    <cellStyle name="Comma 2 2 2 4 2 2 2" xfId="256" xr:uid="{00000000-0005-0000-0000-000013010000}"/>
    <cellStyle name="Comma 2 2 2 4 2 3" xfId="257" xr:uid="{00000000-0005-0000-0000-000014010000}"/>
    <cellStyle name="Comma 2 2 2 4 3" xfId="258" xr:uid="{00000000-0005-0000-0000-000015010000}"/>
    <cellStyle name="Comma 2 2 2 4 4" xfId="259" xr:uid="{00000000-0005-0000-0000-000016010000}"/>
    <cellStyle name="Comma 2 2 2 4 4 2" xfId="260" xr:uid="{00000000-0005-0000-0000-000017010000}"/>
    <cellStyle name="Comma 2 2 2 4 5" xfId="261" xr:uid="{00000000-0005-0000-0000-000018010000}"/>
    <cellStyle name="Comma 2 2 2 5" xfId="262" xr:uid="{00000000-0005-0000-0000-000019010000}"/>
    <cellStyle name="Comma 2 2 2 5 2" xfId="263" xr:uid="{00000000-0005-0000-0000-00001A010000}"/>
    <cellStyle name="Comma 2 2 2 5 2 2" xfId="264" xr:uid="{00000000-0005-0000-0000-00001B010000}"/>
    <cellStyle name="Comma 2 2 2 5 3" xfId="265" xr:uid="{00000000-0005-0000-0000-00001C010000}"/>
    <cellStyle name="Comma 2 2 2 6" xfId="266" xr:uid="{00000000-0005-0000-0000-00001D010000}"/>
    <cellStyle name="Comma 2 2 2 7" xfId="267" xr:uid="{00000000-0005-0000-0000-00001E010000}"/>
    <cellStyle name="Comma 2 2 2 7 2" xfId="268" xr:uid="{00000000-0005-0000-0000-00001F010000}"/>
    <cellStyle name="Comma 2 2 2 8" xfId="269" xr:uid="{00000000-0005-0000-0000-000020010000}"/>
    <cellStyle name="Comma 2 2 3" xfId="270" xr:uid="{00000000-0005-0000-0000-000021010000}"/>
    <cellStyle name="Comma 2 2 3 2" xfId="271" xr:uid="{00000000-0005-0000-0000-000022010000}"/>
    <cellStyle name="Comma 2 2 3 2 2" xfId="272" xr:uid="{00000000-0005-0000-0000-000023010000}"/>
    <cellStyle name="Comma 2 2 3 2 2 2" xfId="273" xr:uid="{00000000-0005-0000-0000-000024010000}"/>
    <cellStyle name="Comma 2 2 3 2 2 2 2" xfId="274" xr:uid="{00000000-0005-0000-0000-000025010000}"/>
    <cellStyle name="Comma 2 2 3 2 2 2 2 2" xfId="275" xr:uid="{00000000-0005-0000-0000-000026010000}"/>
    <cellStyle name="Comma 2 2 3 2 2 2 2 2 2" xfId="276" xr:uid="{00000000-0005-0000-0000-000027010000}"/>
    <cellStyle name="Comma 2 2 3 2 2 2 2 3" xfId="277" xr:uid="{00000000-0005-0000-0000-000028010000}"/>
    <cellStyle name="Comma 2 2 3 2 2 2 3" xfId="278" xr:uid="{00000000-0005-0000-0000-000029010000}"/>
    <cellStyle name="Comma 2 2 3 2 2 2 4" xfId="279" xr:uid="{00000000-0005-0000-0000-00002A010000}"/>
    <cellStyle name="Comma 2 2 3 2 2 2 4 2" xfId="280" xr:uid="{00000000-0005-0000-0000-00002B010000}"/>
    <cellStyle name="Comma 2 2 3 2 2 2 5" xfId="281" xr:uid="{00000000-0005-0000-0000-00002C010000}"/>
    <cellStyle name="Comma 2 2 3 2 2 3" xfId="282" xr:uid="{00000000-0005-0000-0000-00002D010000}"/>
    <cellStyle name="Comma 2 2 3 2 2 3 2" xfId="283" xr:uid="{00000000-0005-0000-0000-00002E010000}"/>
    <cellStyle name="Comma 2 2 3 2 2 3 2 2" xfId="284" xr:uid="{00000000-0005-0000-0000-00002F010000}"/>
    <cellStyle name="Comma 2 2 3 2 2 3 3" xfId="285" xr:uid="{00000000-0005-0000-0000-000030010000}"/>
    <cellStyle name="Comma 2 2 3 2 2 4" xfId="286" xr:uid="{00000000-0005-0000-0000-000031010000}"/>
    <cellStyle name="Comma 2 2 3 2 2 5" xfId="287" xr:uid="{00000000-0005-0000-0000-000032010000}"/>
    <cellStyle name="Comma 2 2 3 2 2 5 2" xfId="288" xr:uid="{00000000-0005-0000-0000-000033010000}"/>
    <cellStyle name="Comma 2 2 3 2 2 6" xfId="289" xr:uid="{00000000-0005-0000-0000-000034010000}"/>
    <cellStyle name="Comma 2 2 3 2 3" xfId="290" xr:uid="{00000000-0005-0000-0000-000035010000}"/>
    <cellStyle name="Comma 2 2 3 2 3 2" xfId="291" xr:uid="{00000000-0005-0000-0000-000036010000}"/>
    <cellStyle name="Comma 2 2 3 2 3 2 2" xfId="292" xr:uid="{00000000-0005-0000-0000-000037010000}"/>
    <cellStyle name="Comma 2 2 3 2 3 2 2 2" xfId="293" xr:uid="{00000000-0005-0000-0000-000038010000}"/>
    <cellStyle name="Comma 2 2 3 2 3 2 3" xfId="294" xr:uid="{00000000-0005-0000-0000-000039010000}"/>
    <cellStyle name="Comma 2 2 3 2 3 3" xfId="295" xr:uid="{00000000-0005-0000-0000-00003A010000}"/>
    <cellStyle name="Comma 2 2 3 2 3 4" xfId="296" xr:uid="{00000000-0005-0000-0000-00003B010000}"/>
    <cellStyle name="Comma 2 2 3 2 3 4 2" xfId="297" xr:uid="{00000000-0005-0000-0000-00003C010000}"/>
    <cellStyle name="Comma 2 2 3 2 3 5" xfId="298" xr:uid="{00000000-0005-0000-0000-00003D010000}"/>
    <cellStyle name="Comma 2 2 3 2 4" xfId="299" xr:uid="{00000000-0005-0000-0000-00003E010000}"/>
    <cellStyle name="Comma 2 2 3 2 4 2" xfId="300" xr:uid="{00000000-0005-0000-0000-00003F010000}"/>
    <cellStyle name="Comma 2 2 3 2 4 2 2" xfId="301" xr:uid="{00000000-0005-0000-0000-000040010000}"/>
    <cellStyle name="Comma 2 2 3 2 4 3" xfId="302" xr:uid="{00000000-0005-0000-0000-000041010000}"/>
    <cellStyle name="Comma 2 2 3 2 5" xfId="303" xr:uid="{00000000-0005-0000-0000-000042010000}"/>
    <cellStyle name="Comma 2 2 3 2 6" xfId="304" xr:uid="{00000000-0005-0000-0000-000043010000}"/>
    <cellStyle name="Comma 2 2 3 2 6 2" xfId="305" xr:uid="{00000000-0005-0000-0000-000044010000}"/>
    <cellStyle name="Comma 2 2 3 2 7" xfId="306" xr:uid="{00000000-0005-0000-0000-000045010000}"/>
    <cellStyle name="Comma 2 2 3 3" xfId="307" xr:uid="{00000000-0005-0000-0000-000046010000}"/>
    <cellStyle name="Comma 2 2 3 3 2" xfId="308" xr:uid="{00000000-0005-0000-0000-000047010000}"/>
    <cellStyle name="Comma 2 2 3 3 2 2" xfId="309" xr:uid="{00000000-0005-0000-0000-000048010000}"/>
    <cellStyle name="Comma 2 2 3 3 2 2 2" xfId="310" xr:uid="{00000000-0005-0000-0000-000049010000}"/>
    <cellStyle name="Comma 2 2 3 3 2 2 2 2" xfId="311" xr:uid="{00000000-0005-0000-0000-00004A010000}"/>
    <cellStyle name="Comma 2 2 3 3 2 2 3" xfId="312" xr:uid="{00000000-0005-0000-0000-00004B010000}"/>
    <cellStyle name="Comma 2 2 3 3 2 3" xfId="313" xr:uid="{00000000-0005-0000-0000-00004C010000}"/>
    <cellStyle name="Comma 2 2 3 3 2 4" xfId="314" xr:uid="{00000000-0005-0000-0000-00004D010000}"/>
    <cellStyle name="Comma 2 2 3 3 2 4 2" xfId="315" xr:uid="{00000000-0005-0000-0000-00004E010000}"/>
    <cellStyle name="Comma 2 2 3 3 2 5" xfId="316" xr:uid="{00000000-0005-0000-0000-00004F010000}"/>
    <cellStyle name="Comma 2 2 3 3 3" xfId="317" xr:uid="{00000000-0005-0000-0000-000050010000}"/>
    <cellStyle name="Comma 2 2 3 3 3 2" xfId="318" xr:uid="{00000000-0005-0000-0000-000051010000}"/>
    <cellStyle name="Comma 2 2 3 3 3 2 2" xfId="319" xr:uid="{00000000-0005-0000-0000-000052010000}"/>
    <cellStyle name="Comma 2 2 3 3 3 3" xfId="320" xr:uid="{00000000-0005-0000-0000-000053010000}"/>
    <cellStyle name="Comma 2 2 3 3 4" xfId="321" xr:uid="{00000000-0005-0000-0000-000054010000}"/>
    <cellStyle name="Comma 2 2 3 3 5" xfId="322" xr:uid="{00000000-0005-0000-0000-000055010000}"/>
    <cellStyle name="Comma 2 2 3 3 5 2" xfId="323" xr:uid="{00000000-0005-0000-0000-000056010000}"/>
    <cellStyle name="Comma 2 2 3 3 6" xfId="324" xr:uid="{00000000-0005-0000-0000-000057010000}"/>
    <cellStyle name="Comma 2 2 3 4" xfId="325" xr:uid="{00000000-0005-0000-0000-000058010000}"/>
    <cellStyle name="Comma 2 2 3 4 2" xfId="326" xr:uid="{00000000-0005-0000-0000-000059010000}"/>
    <cellStyle name="Comma 2 2 3 4 2 2" xfId="327" xr:uid="{00000000-0005-0000-0000-00005A010000}"/>
    <cellStyle name="Comma 2 2 3 4 2 2 2" xfId="328" xr:uid="{00000000-0005-0000-0000-00005B010000}"/>
    <cellStyle name="Comma 2 2 3 4 2 3" xfId="329" xr:uid="{00000000-0005-0000-0000-00005C010000}"/>
    <cellStyle name="Comma 2 2 3 4 3" xfId="330" xr:uid="{00000000-0005-0000-0000-00005D010000}"/>
    <cellStyle name="Comma 2 2 3 4 4" xfId="331" xr:uid="{00000000-0005-0000-0000-00005E010000}"/>
    <cellStyle name="Comma 2 2 3 4 4 2" xfId="332" xr:uid="{00000000-0005-0000-0000-00005F010000}"/>
    <cellStyle name="Comma 2 2 3 4 5" xfId="333" xr:uid="{00000000-0005-0000-0000-000060010000}"/>
    <cellStyle name="Comma 2 2 3 5" xfId="334" xr:uid="{00000000-0005-0000-0000-000061010000}"/>
    <cellStyle name="Comma 2 2 3 5 2" xfId="335" xr:uid="{00000000-0005-0000-0000-000062010000}"/>
    <cellStyle name="Comma 2 2 3 5 2 2" xfId="336" xr:uid="{00000000-0005-0000-0000-000063010000}"/>
    <cellStyle name="Comma 2 2 3 5 3" xfId="337" xr:uid="{00000000-0005-0000-0000-000064010000}"/>
    <cellStyle name="Comma 2 2 3 6" xfId="338" xr:uid="{00000000-0005-0000-0000-000065010000}"/>
    <cellStyle name="Comma 2 2 3 7" xfId="339" xr:uid="{00000000-0005-0000-0000-000066010000}"/>
    <cellStyle name="Comma 2 2 3 7 2" xfId="340" xr:uid="{00000000-0005-0000-0000-000067010000}"/>
    <cellStyle name="Comma 2 2 3 8" xfId="341" xr:uid="{00000000-0005-0000-0000-000068010000}"/>
    <cellStyle name="Comma 2 2 4" xfId="342" xr:uid="{00000000-0005-0000-0000-000069010000}"/>
    <cellStyle name="Comma 2 2 4 2" xfId="343" xr:uid="{00000000-0005-0000-0000-00006A010000}"/>
    <cellStyle name="Comma 2 2 4 2 2" xfId="344" xr:uid="{00000000-0005-0000-0000-00006B010000}"/>
    <cellStyle name="Comma 2 2 4 2 2 2" xfId="345" xr:uid="{00000000-0005-0000-0000-00006C010000}"/>
    <cellStyle name="Comma 2 2 4 2 2 2 2" xfId="346" xr:uid="{00000000-0005-0000-0000-00006D010000}"/>
    <cellStyle name="Comma 2 2 4 2 2 2 2 2" xfId="347" xr:uid="{00000000-0005-0000-0000-00006E010000}"/>
    <cellStyle name="Comma 2 2 4 2 2 2 2 2 2" xfId="348" xr:uid="{00000000-0005-0000-0000-00006F010000}"/>
    <cellStyle name="Comma 2 2 4 2 2 2 2 3" xfId="349" xr:uid="{00000000-0005-0000-0000-000070010000}"/>
    <cellStyle name="Comma 2 2 4 2 2 2 3" xfId="350" xr:uid="{00000000-0005-0000-0000-000071010000}"/>
    <cellStyle name="Comma 2 2 4 2 2 2 4" xfId="351" xr:uid="{00000000-0005-0000-0000-000072010000}"/>
    <cellStyle name="Comma 2 2 4 2 2 2 4 2" xfId="352" xr:uid="{00000000-0005-0000-0000-000073010000}"/>
    <cellStyle name="Comma 2 2 4 2 2 2 5" xfId="353" xr:uid="{00000000-0005-0000-0000-000074010000}"/>
    <cellStyle name="Comma 2 2 4 2 2 3" xfId="354" xr:uid="{00000000-0005-0000-0000-000075010000}"/>
    <cellStyle name="Comma 2 2 4 2 2 3 2" xfId="355" xr:uid="{00000000-0005-0000-0000-000076010000}"/>
    <cellStyle name="Comma 2 2 4 2 2 3 2 2" xfId="356" xr:uid="{00000000-0005-0000-0000-000077010000}"/>
    <cellStyle name="Comma 2 2 4 2 2 3 3" xfId="357" xr:uid="{00000000-0005-0000-0000-000078010000}"/>
    <cellStyle name="Comma 2 2 4 2 2 4" xfId="358" xr:uid="{00000000-0005-0000-0000-000079010000}"/>
    <cellStyle name="Comma 2 2 4 2 2 5" xfId="359" xr:uid="{00000000-0005-0000-0000-00007A010000}"/>
    <cellStyle name="Comma 2 2 4 2 2 5 2" xfId="360" xr:uid="{00000000-0005-0000-0000-00007B010000}"/>
    <cellStyle name="Comma 2 2 4 2 2 6" xfId="361" xr:uid="{00000000-0005-0000-0000-00007C010000}"/>
    <cellStyle name="Comma 2 2 4 2 3" xfId="362" xr:uid="{00000000-0005-0000-0000-00007D010000}"/>
    <cellStyle name="Comma 2 2 4 2 3 2" xfId="363" xr:uid="{00000000-0005-0000-0000-00007E010000}"/>
    <cellStyle name="Comma 2 2 4 2 3 2 2" xfId="364" xr:uid="{00000000-0005-0000-0000-00007F010000}"/>
    <cellStyle name="Comma 2 2 4 2 3 2 2 2" xfId="365" xr:uid="{00000000-0005-0000-0000-000080010000}"/>
    <cellStyle name="Comma 2 2 4 2 3 2 3" xfId="366" xr:uid="{00000000-0005-0000-0000-000081010000}"/>
    <cellStyle name="Comma 2 2 4 2 3 3" xfId="367" xr:uid="{00000000-0005-0000-0000-000082010000}"/>
    <cellStyle name="Comma 2 2 4 2 3 4" xfId="368" xr:uid="{00000000-0005-0000-0000-000083010000}"/>
    <cellStyle name="Comma 2 2 4 2 3 4 2" xfId="369" xr:uid="{00000000-0005-0000-0000-000084010000}"/>
    <cellStyle name="Comma 2 2 4 2 3 5" xfId="370" xr:uid="{00000000-0005-0000-0000-000085010000}"/>
    <cellStyle name="Comma 2 2 4 2 4" xfId="371" xr:uid="{00000000-0005-0000-0000-000086010000}"/>
    <cellStyle name="Comma 2 2 4 2 4 2" xfId="372" xr:uid="{00000000-0005-0000-0000-000087010000}"/>
    <cellStyle name="Comma 2 2 4 2 4 2 2" xfId="373" xr:uid="{00000000-0005-0000-0000-000088010000}"/>
    <cellStyle name="Comma 2 2 4 2 4 3" xfId="374" xr:uid="{00000000-0005-0000-0000-000089010000}"/>
    <cellStyle name="Comma 2 2 4 2 5" xfId="375" xr:uid="{00000000-0005-0000-0000-00008A010000}"/>
    <cellStyle name="Comma 2 2 4 2 6" xfId="376" xr:uid="{00000000-0005-0000-0000-00008B010000}"/>
    <cellStyle name="Comma 2 2 4 2 6 2" xfId="377" xr:uid="{00000000-0005-0000-0000-00008C010000}"/>
    <cellStyle name="Comma 2 2 4 2 7" xfId="378" xr:uid="{00000000-0005-0000-0000-00008D010000}"/>
    <cellStyle name="Comma 2 2 4 3" xfId="379" xr:uid="{00000000-0005-0000-0000-00008E010000}"/>
    <cellStyle name="Comma 2 2 4 3 2" xfId="380" xr:uid="{00000000-0005-0000-0000-00008F010000}"/>
    <cellStyle name="Comma 2 2 4 3 2 2" xfId="381" xr:uid="{00000000-0005-0000-0000-000090010000}"/>
    <cellStyle name="Comma 2 2 4 3 2 2 2" xfId="382" xr:uid="{00000000-0005-0000-0000-000091010000}"/>
    <cellStyle name="Comma 2 2 4 3 2 2 2 2" xfId="383" xr:uid="{00000000-0005-0000-0000-000092010000}"/>
    <cellStyle name="Comma 2 2 4 3 2 2 3" xfId="384" xr:uid="{00000000-0005-0000-0000-000093010000}"/>
    <cellStyle name="Comma 2 2 4 3 2 3" xfId="385" xr:uid="{00000000-0005-0000-0000-000094010000}"/>
    <cellStyle name="Comma 2 2 4 3 2 4" xfId="386" xr:uid="{00000000-0005-0000-0000-000095010000}"/>
    <cellStyle name="Comma 2 2 4 3 2 4 2" xfId="387" xr:uid="{00000000-0005-0000-0000-000096010000}"/>
    <cellStyle name="Comma 2 2 4 3 2 5" xfId="388" xr:uid="{00000000-0005-0000-0000-000097010000}"/>
    <cellStyle name="Comma 2 2 4 3 3" xfId="389" xr:uid="{00000000-0005-0000-0000-000098010000}"/>
    <cellStyle name="Comma 2 2 4 3 3 2" xfId="390" xr:uid="{00000000-0005-0000-0000-000099010000}"/>
    <cellStyle name="Comma 2 2 4 3 3 2 2" xfId="391" xr:uid="{00000000-0005-0000-0000-00009A010000}"/>
    <cellStyle name="Comma 2 2 4 3 3 3" xfId="392" xr:uid="{00000000-0005-0000-0000-00009B010000}"/>
    <cellStyle name="Comma 2 2 4 3 4" xfId="393" xr:uid="{00000000-0005-0000-0000-00009C010000}"/>
    <cellStyle name="Comma 2 2 4 3 5" xfId="394" xr:uid="{00000000-0005-0000-0000-00009D010000}"/>
    <cellStyle name="Comma 2 2 4 3 5 2" xfId="395" xr:uid="{00000000-0005-0000-0000-00009E010000}"/>
    <cellStyle name="Comma 2 2 4 3 6" xfId="396" xr:uid="{00000000-0005-0000-0000-00009F010000}"/>
    <cellStyle name="Comma 2 2 4 4" xfId="397" xr:uid="{00000000-0005-0000-0000-0000A0010000}"/>
    <cellStyle name="Comma 2 2 4 4 2" xfId="398" xr:uid="{00000000-0005-0000-0000-0000A1010000}"/>
    <cellStyle name="Comma 2 2 4 4 2 2" xfId="399" xr:uid="{00000000-0005-0000-0000-0000A2010000}"/>
    <cellStyle name="Comma 2 2 4 4 2 2 2" xfId="400" xr:uid="{00000000-0005-0000-0000-0000A3010000}"/>
    <cellStyle name="Comma 2 2 4 4 2 3" xfId="401" xr:uid="{00000000-0005-0000-0000-0000A4010000}"/>
    <cellStyle name="Comma 2 2 4 4 3" xfId="402" xr:uid="{00000000-0005-0000-0000-0000A5010000}"/>
    <cellStyle name="Comma 2 2 4 4 4" xfId="403" xr:uid="{00000000-0005-0000-0000-0000A6010000}"/>
    <cellStyle name="Comma 2 2 4 4 4 2" xfId="404" xr:uid="{00000000-0005-0000-0000-0000A7010000}"/>
    <cellStyle name="Comma 2 2 4 4 5" xfId="405" xr:uid="{00000000-0005-0000-0000-0000A8010000}"/>
    <cellStyle name="Comma 2 2 4 5" xfId="406" xr:uid="{00000000-0005-0000-0000-0000A9010000}"/>
    <cellStyle name="Comma 2 2 4 5 2" xfId="407" xr:uid="{00000000-0005-0000-0000-0000AA010000}"/>
    <cellStyle name="Comma 2 2 4 5 2 2" xfId="408" xr:uid="{00000000-0005-0000-0000-0000AB010000}"/>
    <cellStyle name="Comma 2 2 4 5 3" xfId="409" xr:uid="{00000000-0005-0000-0000-0000AC010000}"/>
    <cellStyle name="Comma 2 2 4 6" xfId="410" xr:uid="{00000000-0005-0000-0000-0000AD010000}"/>
    <cellStyle name="Comma 2 2 4 7" xfId="411" xr:uid="{00000000-0005-0000-0000-0000AE010000}"/>
    <cellStyle name="Comma 2 2 4 7 2" xfId="412" xr:uid="{00000000-0005-0000-0000-0000AF010000}"/>
    <cellStyle name="Comma 2 2 4 8" xfId="413" xr:uid="{00000000-0005-0000-0000-0000B0010000}"/>
    <cellStyle name="Comma 2 2 5" xfId="414" xr:uid="{00000000-0005-0000-0000-0000B1010000}"/>
    <cellStyle name="Comma 2 2 5 2" xfId="415" xr:uid="{00000000-0005-0000-0000-0000B2010000}"/>
    <cellStyle name="Comma 2 2 5 2 2" xfId="416" xr:uid="{00000000-0005-0000-0000-0000B3010000}"/>
    <cellStyle name="Comma 2 2 5 2 2 2" xfId="417" xr:uid="{00000000-0005-0000-0000-0000B4010000}"/>
    <cellStyle name="Comma 2 2 5 2 2 2 2" xfId="418" xr:uid="{00000000-0005-0000-0000-0000B5010000}"/>
    <cellStyle name="Comma 2 2 5 2 2 2 2 2" xfId="419" xr:uid="{00000000-0005-0000-0000-0000B6010000}"/>
    <cellStyle name="Comma 2 2 5 2 2 2 3" xfId="420" xr:uid="{00000000-0005-0000-0000-0000B7010000}"/>
    <cellStyle name="Comma 2 2 5 2 2 3" xfId="421" xr:uid="{00000000-0005-0000-0000-0000B8010000}"/>
    <cellStyle name="Comma 2 2 5 2 2 4" xfId="422" xr:uid="{00000000-0005-0000-0000-0000B9010000}"/>
    <cellStyle name="Comma 2 2 5 2 2 4 2" xfId="423" xr:uid="{00000000-0005-0000-0000-0000BA010000}"/>
    <cellStyle name="Comma 2 2 5 2 2 5" xfId="424" xr:uid="{00000000-0005-0000-0000-0000BB010000}"/>
    <cellStyle name="Comma 2 2 5 2 3" xfId="425" xr:uid="{00000000-0005-0000-0000-0000BC010000}"/>
    <cellStyle name="Comma 2 2 5 2 3 2" xfId="426" xr:uid="{00000000-0005-0000-0000-0000BD010000}"/>
    <cellStyle name="Comma 2 2 5 2 3 2 2" xfId="427" xr:uid="{00000000-0005-0000-0000-0000BE010000}"/>
    <cellStyle name="Comma 2 2 5 2 3 3" xfId="428" xr:uid="{00000000-0005-0000-0000-0000BF010000}"/>
    <cellStyle name="Comma 2 2 5 2 4" xfId="429" xr:uid="{00000000-0005-0000-0000-0000C0010000}"/>
    <cellStyle name="Comma 2 2 5 2 5" xfId="430" xr:uid="{00000000-0005-0000-0000-0000C1010000}"/>
    <cellStyle name="Comma 2 2 5 2 5 2" xfId="431" xr:uid="{00000000-0005-0000-0000-0000C2010000}"/>
    <cellStyle name="Comma 2 2 5 2 6" xfId="432" xr:uid="{00000000-0005-0000-0000-0000C3010000}"/>
    <cellStyle name="Comma 2 2 5 3" xfId="433" xr:uid="{00000000-0005-0000-0000-0000C4010000}"/>
    <cellStyle name="Comma 2 2 5 3 2" xfId="434" xr:uid="{00000000-0005-0000-0000-0000C5010000}"/>
    <cellStyle name="Comma 2 2 5 3 2 2" xfId="435" xr:uid="{00000000-0005-0000-0000-0000C6010000}"/>
    <cellStyle name="Comma 2 2 5 3 2 2 2" xfId="436" xr:uid="{00000000-0005-0000-0000-0000C7010000}"/>
    <cellStyle name="Comma 2 2 5 3 2 3" xfId="437" xr:uid="{00000000-0005-0000-0000-0000C8010000}"/>
    <cellStyle name="Comma 2 2 5 3 3" xfId="438" xr:uid="{00000000-0005-0000-0000-0000C9010000}"/>
    <cellStyle name="Comma 2 2 5 3 4" xfId="439" xr:uid="{00000000-0005-0000-0000-0000CA010000}"/>
    <cellStyle name="Comma 2 2 5 3 4 2" xfId="440" xr:uid="{00000000-0005-0000-0000-0000CB010000}"/>
    <cellStyle name="Comma 2 2 5 3 5" xfId="441" xr:uid="{00000000-0005-0000-0000-0000CC010000}"/>
    <cellStyle name="Comma 2 2 5 4" xfId="442" xr:uid="{00000000-0005-0000-0000-0000CD010000}"/>
    <cellStyle name="Comma 2 2 5 4 2" xfId="443" xr:uid="{00000000-0005-0000-0000-0000CE010000}"/>
    <cellStyle name="Comma 2 2 5 4 2 2" xfId="444" xr:uid="{00000000-0005-0000-0000-0000CF010000}"/>
    <cellStyle name="Comma 2 2 5 4 3" xfId="445" xr:uid="{00000000-0005-0000-0000-0000D0010000}"/>
    <cellStyle name="Comma 2 2 5 5" xfId="446" xr:uid="{00000000-0005-0000-0000-0000D1010000}"/>
    <cellStyle name="Comma 2 2 5 6" xfId="447" xr:uid="{00000000-0005-0000-0000-0000D2010000}"/>
    <cellStyle name="Comma 2 2 5 6 2" xfId="448" xr:uid="{00000000-0005-0000-0000-0000D3010000}"/>
    <cellStyle name="Comma 2 2 5 7" xfId="449" xr:uid="{00000000-0005-0000-0000-0000D4010000}"/>
    <cellStyle name="Comma 2 2 6" xfId="450" xr:uid="{00000000-0005-0000-0000-0000D5010000}"/>
    <cellStyle name="Comma 2 2 6 2" xfId="451" xr:uid="{00000000-0005-0000-0000-0000D6010000}"/>
    <cellStyle name="Comma 2 2 6 2 2" xfId="452" xr:uid="{00000000-0005-0000-0000-0000D7010000}"/>
    <cellStyle name="Comma 2 2 6 2 2 2" xfId="453" xr:uid="{00000000-0005-0000-0000-0000D8010000}"/>
    <cellStyle name="Comma 2 2 6 2 2 2 2" xfId="454" xr:uid="{00000000-0005-0000-0000-0000D9010000}"/>
    <cellStyle name="Comma 2 2 6 2 2 3" xfId="455" xr:uid="{00000000-0005-0000-0000-0000DA010000}"/>
    <cellStyle name="Comma 2 2 6 2 3" xfId="456" xr:uid="{00000000-0005-0000-0000-0000DB010000}"/>
    <cellStyle name="Comma 2 2 6 2 4" xfId="457" xr:uid="{00000000-0005-0000-0000-0000DC010000}"/>
    <cellStyle name="Comma 2 2 6 2 4 2" xfId="458" xr:uid="{00000000-0005-0000-0000-0000DD010000}"/>
    <cellStyle name="Comma 2 2 6 2 5" xfId="459" xr:uid="{00000000-0005-0000-0000-0000DE010000}"/>
    <cellStyle name="Comma 2 2 6 3" xfId="460" xr:uid="{00000000-0005-0000-0000-0000DF010000}"/>
    <cellStyle name="Comma 2 2 6 3 2" xfId="461" xr:uid="{00000000-0005-0000-0000-0000E0010000}"/>
    <cellStyle name="Comma 2 2 6 3 2 2" xfId="462" xr:uid="{00000000-0005-0000-0000-0000E1010000}"/>
    <cellStyle name="Comma 2 2 6 3 3" xfId="463" xr:uid="{00000000-0005-0000-0000-0000E2010000}"/>
    <cellStyle name="Comma 2 2 6 4" xfId="464" xr:uid="{00000000-0005-0000-0000-0000E3010000}"/>
    <cellStyle name="Comma 2 2 6 5" xfId="465" xr:uid="{00000000-0005-0000-0000-0000E4010000}"/>
    <cellStyle name="Comma 2 2 6 5 2" xfId="466" xr:uid="{00000000-0005-0000-0000-0000E5010000}"/>
    <cellStyle name="Comma 2 2 6 6" xfId="467" xr:uid="{00000000-0005-0000-0000-0000E6010000}"/>
    <cellStyle name="Comma 2 2 7" xfId="468" xr:uid="{00000000-0005-0000-0000-0000E7010000}"/>
    <cellStyle name="Comma 2 2 7 2" xfId="469" xr:uid="{00000000-0005-0000-0000-0000E8010000}"/>
    <cellStyle name="Comma 2 2 7 2 2" xfId="470" xr:uid="{00000000-0005-0000-0000-0000E9010000}"/>
    <cellStyle name="Comma 2 2 7 2 2 2" xfId="471" xr:uid="{00000000-0005-0000-0000-0000EA010000}"/>
    <cellStyle name="Comma 2 2 7 2 3" xfId="472" xr:uid="{00000000-0005-0000-0000-0000EB010000}"/>
    <cellStyle name="Comma 2 2 7 3" xfId="473" xr:uid="{00000000-0005-0000-0000-0000EC010000}"/>
    <cellStyle name="Comma 2 2 7 4" xfId="474" xr:uid="{00000000-0005-0000-0000-0000ED010000}"/>
    <cellStyle name="Comma 2 2 7 4 2" xfId="475" xr:uid="{00000000-0005-0000-0000-0000EE010000}"/>
    <cellStyle name="Comma 2 2 7 5" xfId="476" xr:uid="{00000000-0005-0000-0000-0000EF010000}"/>
    <cellStyle name="Comma 2 2 8" xfId="477" xr:uid="{00000000-0005-0000-0000-0000F0010000}"/>
    <cellStyle name="Comma 2 2 8 2" xfId="478" xr:uid="{00000000-0005-0000-0000-0000F1010000}"/>
    <cellStyle name="Comma 2 2 8 2 2" xfId="479" xr:uid="{00000000-0005-0000-0000-0000F2010000}"/>
    <cellStyle name="Comma 2 2 8 3" xfId="480" xr:uid="{00000000-0005-0000-0000-0000F3010000}"/>
    <cellStyle name="Comma 2 2 9" xfId="481" xr:uid="{00000000-0005-0000-0000-0000F4010000}"/>
    <cellStyle name="Comma 2 3" xfId="482" xr:uid="{00000000-0005-0000-0000-0000F5010000}"/>
    <cellStyle name="Comma 2 3 2" xfId="483" xr:uid="{00000000-0005-0000-0000-0000F6010000}"/>
    <cellStyle name="Comma 2 3 2 2" xfId="484" xr:uid="{00000000-0005-0000-0000-0000F7010000}"/>
    <cellStyle name="Comma 2 3 2 2 2" xfId="485" xr:uid="{00000000-0005-0000-0000-0000F8010000}"/>
    <cellStyle name="Comma 2 3 2 2 2 2" xfId="486" xr:uid="{00000000-0005-0000-0000-0000F9010000}"/>
    <cellStyle name="Comma 2 3 2 2 2 2 2" xfId="487" xr:uid="{00000000-0005-0000-0000-0000FA010000}"/>
    <cellStyle name="Comma 2 3 2 2 2 2 2 2" xfId="488" xr:uid="{00000000-0005-0000-0000-0000FB010000}"/>
    <cellStyle name="Comma 2 3 2 2 2 2 3" xfId="489" xr:uid="{00000000-0005-0000-0000-0000FC010000}"/>
    <cellStyle name="Comma 2 3 2 2 2 3" xfId="490" xr:uid="{00000000-0005-0000-0000-0000FD010000}"/>
    <cellStyle name="Comma 2 3 2 2 2 4" xfId="491" xr:uid="{00000000-0005-0000-0000-0000FE010000}"/>
    <cellStyle name="Comma 2 3 2 2 2 4 2" xfId="492" xr:uid="{00000000-0005-0000-0000-0000FF010000}"/>
    <cellStyle name="Comma 2 3 2 2 2 5" xfId="493" xr:uid="{00000000-0005-0000-0000-000000020000}"/>
    <cellStyle name="Comma 2 3 2 2 3" xfId="494" xr:uid="{00000000-0005-0000-0000-000001020000}"/>
    <cellStyle name="Comma 2 3 2 2 3 2" xfId="495" xr:uid="{00000000-0005-0000-0000-000002020000}"/>
    <cellStyle name="Comma 2 3 2 2 3 2 2" xfId="496" xr:uid="{00000000-0005-0000-0000-000003020000}"/>
    <cellStyle name="Comma 2 3 2 2 3 3" xfId="497" xr:uid="{00000000-0005-0000-0000-000004020000}"/>
    <cellStyle name="Comma 2 3 2 2 4" xfId="498" xr:uid="{00000000-0005-0000-0000-000005020000}"/>
    <cellStyle name="Comma 2 3 2 2 5" xfId="499" xr:uid="{00000000-0005-0000-0000-000006020000}"/>
    <cellStyle name="Comma 2 3 2 2 5 2" xfId="500" xr:uid="{00000000-0005-0000-0000-000007020000}"/>
    <cellStyle name="Comma 2 3 2 2 6" xfId="501" xr:uid="{00000000-0005-0000-0000-000008020000}"/>
    <cellStyle name="Comma 2 3 2 3" xfId="502" xr:uid="{00000000-0005-0000-0000-000009020000}"/>
    <cellStyle name="Comma 2 3 2 3 2" xfId="503" xr:uid="{00000000-0005-0000-0000-00000A020000}"/>
    <cellStyle name="Comma 2 3 2 3 2 2" xfId="504" xr:uid="{00000000-0005-0000-0000-00000B020000}"/>
    <cellStyle name="Comma 2 3 2 3 2 2 2" xfId="505" xr:uid="{00000000-0005-0000-0000-00000C020000}"/>
    <cellStyle name="Comma 2 3 2 3 2 3" xfId="506" xr:uid="{00000000-0005-0000-0000-00000D020000}"/>
    <cellStyle name="Comma 2 3 2 3 3" xfId="507" xr:uid="{00000000-0005-0000-0000-00000E020000}"/>
    <cellStyle name="Comma 2 3 2 3 4" xfId="508" xr:uid="{00000000-0005-0000-0000-00000F020000}"/>
    <cellStyle name="Comma 2 3 2 3 4 2" xfId="509" xr:uid="{00000000-0005-0000-0000-000010020000}"/>
    <cellStyle name="Comma 2 3 2 3 5" xfId="510" xr:uid="{00000000-0005-0000-0000-000011020000}"/>
    <cellStyle name="Comma 2 3 2 4" xfId="511" xr:uid="{00000000-0005-0000-0000-000012020000}"/>
    <cellStyle name="Comma 2 3 2 4 2" xfId="512" xr:uid="{00000000-0005-0000-0000-000013020000}"/>
    <cellStyle name="Comma 2 3 2 4 2 2" xfId="513" xr:uid="{00000000-0005-0000-0000-000014020000}"/>
    <cellStyle name="Comma 2 3 2 4 3" xfId="514" xr:uid="{00000000-0005-0000-0000-000015020000}"/>
    <cellStyle name="Comma 2 3 2 5" xfId="515" xr:uid="{00000000-0005-0000-0000-000016020000}"/>
    <cellStyle name="Comma 2 3 2 6" xfId="516" xr:uid="{00000000-0005-0000-0000-000017020000}"/>
    <cellStyle name="Comma 2 3 2 6 2" xfId="517" xr:uid="{00000000-0005-0000-0000-000018020000}"/>
    <cellStyle name="Comma 2 3 2 7" xfId="518" xr:uid="{00000000-0005-0000-0000-000019020000}"/>
    <cellStyle name="Comma 2 3 3" xfId="519" xr:uid="{00000000-0005-0000-0000-00001A020000}"/>
    <cellStyle name="Comma 2 3 3 2" xfId="520" xr:uid="{00000000-0005-0000-0000-00001B020000}"/>
    <cellStyle name="Comma 2 3 3 2 2" xfId="521" xr:uid="{00000000-0005-0000-0000-00001C020000}"/>
    <cellStyle name="Comma 2 3 3 2 2 2" xfId="522" xr:uid="{00000000-0005-0000-0000-00001D020000}"/>
    <cellStyle name="Comma 2 3 3 2 2 2 2" xfId="523" xr:uid="{00000000-0005-0000-0000-00001E020000}"/>
    <cellStyle name="Comma 2 3 3 2 2 3" xfId="524" xr:uid="{00000000-0005-0000-0000-00001F020000}"/>
    <cellStyle name="Comma 2 3 3 2 3" xfId="525" xr:uid="{00000000-0005-0000-0000-000020020000}"/>
    <cellStyle name="Comma 2 3 3 2 4" xfId="526" xr:uid="{00000000-0005-0000-0000-000021020000}"/>
    <cellStyle name="Comma 2 3 3 2 4 2" xfId="527" xr:uid="{00000000-0005-0000-0000-000022020000}"/>
    <cellStyle name="Comma 2 3 3 2 5" xfId="528" xr:uid="{00000000-0005-0000-0000-000023020000}"/>
    <cellStyle name="Comma 2 3 3 3" xfId="529" xr:uid="{00000000-0005-0000-0000-000024020000}"/>
    <cellStyle name="Comma 2 3 3 3 2" xfId="530" xr:uid="{00000000-0005-0000-0000-000025020000}"/>
    <cellStyle name="Comma 2 3 3 3 2 2" xfId="531" xr:uid="{00000000-0005-0000-0000-000026020000}"/>
    <cellStyle name="Comma 2 3 3 3 3" xfId="532" xr:uid="{00000000-0005-0000-0000-000027020000}"/>
    <cellStyle name="Comma 2 3 3 4" xfId="533" xr:uid="{00000000-0005-0000-0000-000028020000}"/>
    <cellStyle name="Comma 2 3 3 5" xfId="534" xr:uid="{00000000-0005-0000-0000-000029020000}"/>
    <cellStyle name="Comma 2 3 3 5 2" xfId="535" xr:uid="{00000000-0005-0000-0000-00002A020000}"/>
    <cellStyle name="Comma 2 3 3 6" xfId="536" xr:uid="{00000000-0005-0000-0000-00002B020000}"/>
    <cellStyle name="Comma 2 3 4" xfId="537" xr:uid="{00000000-0005-0000-0000-00002C020000}"/>
    <cellStyle name="Comma 2 3 4 2" xfId="538" xr:uid="{00000000-0005-0000-0000-00002D020000}"/>
    <cellStyle name="Comma 2 3 4 2 2" xfId="539" xr:uid="{00000000-0005-0000-0000-00002E020000}"/>
    <cellStyle name="Comma 2 3 4 2 2 2" xfId="540" xr:uid="{00000000-0005-0000-0000-00002F020000}"/>
    <cellStyle name="Comma 2 3 4 2 3" xfId="541" xr:uid="{00000000-0005-0000-0000-000030020000}"/>
    <cellStyle name="Comma 2 3 4 3" xfId="542" xr:uid="{00000000-0005-0000-0000-000031020000}"/>
    <cellStyle name="Comma 2 3 4 4" xfId="543" xr:uid="{00000000-0005-0000-0000-000032020000}"/>
    <cellStyle name="Comma 2 3 4 4 2" xfId="544" xr:uid="{00000000-0005-0000-0000-000033020000}"/>
    <cellStyle name="Comma 2 3 4 5" xfId="545" xr:uid="{00000000-0005-0000-0000-000034020000}"/>
    <cellStyle name="Comma 2 3 5" xfId="546" xr:uid="{00000000-0005-0000-0000-000035020000}"/>
    <cellStyle name="Comma 2 3 5 2" xfId="547" xr:uid="{00000000-0005-0000-0000-000036020000}"/>
    <cellStyle name="Comma 2 3 5 2 2" xfId="548" xr:uid="{00000000-0005-0000-0000-000037020000}"/>
    <cellStyle name="Comma 2 3 5 3" xfId="549" xr:uid="{00000000-0005-0000-0000-000038020000}"/>
    <cellStyle name="Comma 2 3 6" xfId="550" xr:uid="{00000000-0005-0000-0000-000039020000}"/>
    <cellStyle name="Comma 2 3 7" xfId="551" xr:uid="{00000000-0005-0000-0000-00003A020000}"/>
    <cellStyle name="Comma 2 3 7 2" xfId="552" xr:uid="{00000000-0005-0000-0000-00003B020000}"/>
    <cellStyle name="Comma 2 3 8" xfId="553" xr:uid="{00000000-0005-0000-0000-00003C020000}"/>
    <cellStyle name="Comma 2 4" xfId="554" xr:uid="{00000000-0005-0000-0000-00003D020000}"/>
    <cellStyle name="Comma 2 4 2" xfId="555" xr:uid="{00000000-0005-0000-0000-00003E020000}"/>
    <cellStyle name="Comma 2 4 2 2" xfId="556" xr:uid="{00000000-0005-0000-0000-00003F020000}"/>
    <cellStyle name="Comma 2 4 2 2 2" xfId="557" xr:uid="{00000000-0005-0000-0000-000040020000}"/>
    <cellStyle name="Comma 2 4 2 2 2 2" xfId="558" xr:uid="{00000000-0005-0000-0000-000041020000}"/>
    <cellStyle name="Comma 2 4 2 2 2 2 2" xfId="559" xr:uid="{00000000-0005-0000-0000-000042020000}"/>
    <cellStyle name="Comma 2 4 2 2 2 2 2 2" xfId="560" xr:uid="{00000000-0005-0000-0000-000043020000}"/>
    <cellStyle name="Comma 2 4 2 2 2 2 3" xfId="561" xr:uid="{00000000-0005-0000-0000-000044020000}"/>
    <cellStyle name="Comma 2 4 2 2 2 3" xfId="562" xr:uid="{00000000-0005-0000-0000-000045020000}"/>
    <cellStyle name="Comma 2 4 2 2 2 4" xfId="563" xr:uid="{00000000-0005-0000-0000-000046020000}"/>
    <cellStyle name="Comma 2 4 2 2 2 4 2" xfId="564" xr:uid="{00000000-0005-0000-0000-000047020000}"/>
    <cellStyle name="Comma 2 4 2 2 2 5" xfId="565" xr:uid="{00000000-0005-0000-0000-000048020000}"/>
    <cellStyle name="Comma 2 4 2 2 3" xfId="566" xr:uid="{00000000-0005-0000-0000-000049020000}"/>
    <cellStyle name="Comma 2 4 2 2 3 2" xfId="567" xr:uid="{00000000-0005-0000-0000-00004A020000}"/>
    <cellStyle name="Comma 2 4 2 2 3 2 2" xfId="568" xr:uid="{00000000-0005-0000-0000-00004B020000}"/>
    <cellStyle name="Comma 2 4 2 2 3 3" xfId="569" xr:uid="{00000000-0005-0000-0000-00004C020000}"/>
    <cellStyle name="Comma 2 4 2 2 4" xfId="570" xr:uid="{00000000-0005-0000-0000-00004D020000}"/>
    <cellStyle name="Comma 2 4 2 2 5" xfId="571" xr:uid="{00000000-0005-0000-0000-00004E020000}"/>
    <cellStyle name="Comma 2 4 2 2 5 2" xfId="572" xr:uid="{00000000-0005-0000-0000-00004F020000}"/>
    <cellStyle name="Comma 2 4 2 2 6" xfId="573" xr:uid="{00000000-0005-0000-0000-000050020000}"/>
    <cellStyle name="Comma 2 4 2 3" xfId="574" xr:uid="{00000000-0005-0000-0000-000051020000}"/>
    <cellStyle name="Comma 2 4 2 3 2" xfId="575" xr:uid="{00000000-0005-0000-0000-000052020000}"/>
    <cellStyle name="Comma 2 4 2 3 2 2" xfId="576" xr:uid="{00000000-0005-0000-0000-000053020000}"/>
    <cellStyle name="Comma 2 4 2 3 2 2 2" xfId="577" xr:uid="{00000000-0005-0000-0000-000054020000}"/>
    <cellStyle name="Comma 2 4 2 3 2 3" xfId="578" xr:uid="{00000000-0005-0000-0000-000055020000}"/>
    <cellStyle name="Comma 2 4 2 3 3" xfId="579" xr:uid="{00000000-0005-0000-0000-000056020000}"/>
    <cellStyle name="Comma 2 4 2 3 4" xfId="580" xr:uid="{00000000-0005-0000-0000-000057020000}"/>
    <cellStyle name="Comma 2 4 2 3 4 2" xfId="581" xr:uid="{00000000-0005-0000-0000-000058020000}"/>
    <cellStyle name="Comma 2 4 2 3 5" xfId="582" xr:uid="{00000000-0005-0000-0000-000059020000}"/>
    <cellStyle name="Comma 2 4 2 4" xfId="583" xr:uid="{00000000-0005-0000-0000-00005A020000}"/>
    <cellStyle name="Comma 2 4 2 4 2" xfId="584" xr:uid="{00000000-0005-0000-0000-00005B020000}"/>
    <cellStyle name="Comma 2 4 2 4 2 2" xfId="585" xr:uid="{00000000-0005-0000-0000-00005C020000}"/>
    <cellStyle name="Comma 2 4 2 4 3" xfId="586" xr:uid="{00000000-0005-0000-0000-00005D020000}"/>
    <cellStyle name="Comma 2 4 2 5" xfId="587" xr:uid="{00000000-0005-0000-0000-00005E020000}"/>
    <cellStyle name="Comma 2 4 2 6" xfId="588" xr:uid="{00000000-0005-0000-0000-00005F020000}"/>
    <cellStyle name="Comma 2 4 2 6 2" xfId="589" xr:uid="{00000000-0005-0000-0000-000060020000}"/>
    <cellStyle name="Comma 2 4 2 7" xfId="590" xr:uid="{00000000-0005-0000-0000-000061020000}"/>
    <cellStyle name="Comma 2 4 3" xfId="591" xr:uid="{00000000-0005-0000-0000-000062020000}"/>
    <cellStyle name="Comma 2 4 3 2" xfId="592" xr:uid="{00000000-0005-0000-0000-000063020000}"/>
    <cellStyle name="Comma 2 4 3 2 2" xfId="593" xr:uid="{00000000-0005-0000-0000-000064020000}"/>
    <cellStyle name="Comma 2 4 3 2 2 2" xfId="594" xr:uid="{00000000-0005-0000-0000-000065020000}"/>
    <cellStyle name="Comma 2 4 3 2 2 2 2" xfId="595" xr:uid="{00000000-0005-0000-0000-000066020000}"/>
    <cellStyle name="Comma 2 4 3 2 2 3" xfId="596" xr:uid="{00000000-0005-0000-0000-000067020000}"/>
    <cellStyle name="Comma 2 4 3 2 3" xfId="597" xr:uid="{00000000-0005-0000-0000-000068020000}"/>
    <cellStyle name="Comma 2 4 3 2 4" xfId="598" xr:uid="{00000000-0005-0000-0000-000069020000}"/>
    <cellStyle name="Comma 2 4 3 2 4 2" xfId="599" xr:uid="{00000000-0005-0000-0000-00006A020000}"/>
    <cellStyle name="Comma 2 4 3 2 5" xfId="600" xr:uid="{00000000-0005-0000-0000-00006B020000}"/>
    <cellStyle name="Comma 2 4 3 3" xfId="601" xr:uid="{00000000-0005-0000-0000-00006C020000}"/>
    <cellStyle name="Comma 2 4 3 3 2" xfId="602" xr:uid="{00000000-0005-0000-0000-00006D020000}"/>
    <cellStyle name="Comma 2 4 3 3 2 2" xfId="603" xr:uid="{00000000-0005-0000-0000-00006E020000}"/>
    <cellStyle name="Comma 2 4 3 3 3" xfId="604" xr:uid="{00000000-0005-0000-0000-00006F020000}"/>
    <cellStyle name="Comma 2 4 3 4" xfId="605" xr:uid="{00000000-0005-0000-0000-000070020000}"/>
    <cellStyle name="Comma 2 4 3 5" xfId="606" xr:uid="{00000000-0005-0000-0000-000071020000}"/>
    <cellStyle name="Comma 2 4 3 5 2" xfId="607" xr:uid="{00000000-0005-0000-0000-000072020000}"/>
    <cellStyle name="Comma 2 4 3 6" xfId="608" xr:uid="{00000000-0005-0000-0000-000073020000}"/>
    <cellStyle name="Comma 2 4 4" xfId="609" xr:uid="{00000000-0005-0000-0000-000074020000}"/>
    <cellStyle name="Comma 2 4 4 2" xfId="610" xr:uid="{00000000-0005-0000-0000-000075020000}"/>
    <cellStyle name="Comma 2 4 4 2 2" xfId="611" xr:uid="{00000000-0005-0000-0000-000076020000}"/>
    <cellStyle name="Comma 2 4 4 2 2 2" xfId="612" xr:uid="{00000000-0005-0000-0000-000077020000}"/>
    <cellStyle name="Comma 2 4 4 2 3" xfId="613" xr:uid="{00000000-0005-0000-0000-000078020000}"/>
    <cellStyle name="Comma 2 4 4 3" xfId="614" xr:uid="{00000000-0005-0000-0000-000079020000}"/>
    <cellStyle name="Comma 2 4 4 4" xfId="615" xr:uid="{00000000-0005-0000-0000-00007A020000}"/>
    <cellStyle name="Comma 2 4 4 4 2" xfId="616" xr:uid="{00000000-0005-0000-0000-00007B020000}"/>
    <cellStyle name="Comma 2 4 4 5" xfId="617" xr:uid="{00000000-0005-0000-0000-00007C020000}"/>
    <cellStyle name="Comma 2 4 5" xfId="618" xr:uid="{00000000-0005-0000-0000-00007D020000}"/>
    <cellStyle name="Comma 2 4 5 2" xfId="619" xr:uid="{00000000-0005-0000-0000-00007E020000}"/>
    <cellStyle name="Comma 2 4 5 2 2" xfId="620" xr:uid="{00000000-0005-0000-0000-00007F020000}"/>
    <cellStyle name="Comma 2 4 5 3" xfId="621" xr:uid="{00000000-0005-0000-0000-000080020000}"/>
    <cellStyle name="Comma 2 4 6" xfId="622" xr:uid="{00000000-0005-0000-0000-000081020000}"/>
    <cellStyle name="Comma 2 4 7" xfId="623" xr:uid="{00000000-0005-0000-0000-000082020000}"/>
    <cellStyle name="Comma 2 4 7 2" xfId="624" xr:uid="{00000000-0005-0000-0000-000083020000}"/>
    <cellStyle name="Comma 2 4 8" xfId="625" xr:uid="{00000000-0005-0000-0000-000084020000}"/>
    <cellStyle name="Comma 2 5" xfId="626" xr:uid="{00000000-0005-0000-0000-000085020000}"/>
    <cellStyle name="Comma 2 5 2" xfId="627" xr:uid="{00000000-0005-0000-0000-000086020000}"/>
    <cellStyle name="Comma 2 5 2 2" xfId="628" xr:uid="{00000000-0005-0000-0000-000087020000}"/>
    <cellStyle name="Comma 2 5 2 2 2" xfId="629" xr:uid="{00000000-0005-0000-0000-000088020000}"/>
    <cellStyle name="Comma 2 5 2 2 2 2" xfId="630" xr:uid="{00000000-0005-0000-0000-000089020000}"/>
    <cellStyle name="Comma 2 5 2 2 2 2 2" xfId="631" xr:uid="{00000000-0005-0000-0000-00008A020000}"/>
    <cellStyle name="Comma 2 5 2 2 2 2 2 2" xfId="632" xr:uid="{00000000-0005-0000-0000-00008B020000}"/>
    <cellStyle name="Comma 2 5 2 2 2 2 3" xfId="633" xr:uid="{00000000-0005-0000-0000-00008C020000}"/>
    <cellStyle name="Comma 2 5 2 2 2 3" xfId="634" xr:uid="{00000000-0005-0000-0000-00008D020000}"/>
    <cellStyle name="Comma 2 5 2 2 2 4" xfId="635" xr:uid="{00000000-0005-0000-0000-00008E020000}"/>
    <cellStyle name="Comma 2 5 2 2 2 4 2" xfId="636" xr:uid="{00000000-0005-0000-0000-00008F020000}"/>
    <cellStyle name="Comma 2 5 2 2 2 5" xfId="637" xr:uid="{00000000-0005-0000-0000-000090020000}"/>
    <cellStyle name="Comma 2 5 2 2 3" xfId="638" xr:uid="{00000000-0005-0000-0000-000091020000}"/>
    <cellStyle name="Comma 2 5 2 2 3 2" xfId="639" xr:uid="{00000000-0005-0000-0000-000092020000}"/>
    <cellStyle name="Comma 2 5 2 2 3 2 2" xfId="640" xr:uid="{00000000-0005-0000-0000-000093020000}"/>
    <cellStyle name="Comma 2 5 2 2 3 3" xfId="641" xr:uid="{00000000-0005-0000-0000-000094020000}"/>
    <cellStyle name="Comma 2 5 2 2 4" xfId="642" xr:uid="{00000000-0005-0000-0000-000095020000}"/>
    <cellStyle name="Comma 2 5 2 2 5" xfId="643" xr:uid="{00000000-0005-0000-0000-000096020000}"/>
    <cellStyle name="Comma 2 5 2 2 5 2" xfId="644" xr:uid="{00000000-0005-0000-0000-000097020000}"/>
    <cellStyle name="Comma 2 5 2 2 6" xfId="645" xr:uid="{00000000-0005-0000-0000-000098020000}"/>
    <cellStyle name="Comma 2 5 2 3" xfId="646" xr:uid="{00000000-0005-0000-0000-000099020000}"/>
    <cellStyle name="Comma 2 5 2 3 2" xfId="647" xr:uid="{00000000-0005-0000-0000-00009A020000}"/>
    <cellStyle name="Comma 2 5 2 3 2 2" xfId="648" xr:uid="{00000000-0005-0000-0000-00009B020000}"/>
    <cellStyle name="Comma 2 5 2 3 2 2 2" xfId="649" xr:uid="{00000000-0005-0000-0000-00009C020000}"/>
    <cellStyle name="Comma 2 5 2 3 2 3" xfId="650" xr:uid="{00000000-0005-0000-0000-00009D020000}"/>
    <cellStyle name="Comma 2 5 2 3 3" xfId="651" xr:uid="{00000000-0005-0000-0000-00009E020000}"/>
    <cellStyle name="Comma 2 5 2 3 4" xfId="652" xr:uid="{00000000-0005-0000-0000-00009F020000}"/>
    <cellStyle name="Comma 2 5 2 3 4 2" xfId="653" xr:uid="{00000000-0005-0000-0000-0000A0020000}"/>
    <cellStyle name="Comma 2 5 2 3 5" xfId="654" xr:uid="{00000000-0005-0000-0000-0000A1020000}"/>
    <cellStyle name="Comma 2 5 2 4" xfId="655" xr:uid="{00000000-0005-0000-0000-0000A2020000}"/>
    <cellStyle name="Comma 2 5 2 4 2" xfId="656" xr:uid="{00000000-0005-0000-0000-0000A3020000}"/>
    <cellStyle name="Comma 2 5 2 4 2 2" xfId="657" xr:uid="{00000000-0005-0000-0000-0000A4020000}"/>
    <cellStyle name="Comma 2 5 2 4 3" xfId="658" xr:uid="{00000000-0005-0000-0000-0000A5020000}"/>
    <cellStyle name="Comma 2 5 2 5" xfId="659" xr:uid="{00000000-0005-0000-0000-0000A6020000}"/>
    <cellStyle name="Comma 2 5 2 6" xfId="660" xr:uid="{00000000-0005-0000-0000-0000A7020000}"/>
    <cellStyle name="Comma 2 5 2 6 2" xfId="661" xr:uid="{00000000-0005-0000-0000-0000A8020000}"/>
    <cellStyle name="Comma 2 5 2 7" xfId="662" xr:uid="{00000000-0005-0000-0000-0000A9020000}"/>
    <cellStyle name="Comma 2 5 3" xfId="663" xr:uid="{00000000-0005-0000-0000-0000AA020000}"/>
    <cellStyle name="Comma 2 5 3 2" xfId="664" xr:uid="{00000000-0005-0000-0000-0000AB020000}"/>
    <cellStyle name="Comma 2 5 3 2 2" xfId="665" xr:uid="{00000000-0005-0000-0000-0000AC020000}"/>
    <cellStyle name="Comma 2 5 3 2 2 2" xfId="666" xr:uid="{00000000-0005-0000-0000-0000AD020000}"/>
    <cellStyle name="Comma 2 5 3 2 2 2 2" xfId="667" xr:uid="{00000000-0005-0000-0000-0000AE020000}"/>
    <cellStyle name="Comma 2 5 3 2 2 3" xfId="668" xr:uid="{00000000-0005-0000-0000-0000AF020000}"/>
    <cellStyle name="Comma 2 5 3 2 3" xfId="669" xr:uid="{00000000-0005-0000-0000-0000B0020000}"/>
    <cellStyle name="Comma 2 5 3 2 4" xfId="670" xr:uid="{00000000-0005-0000-0000-0000B1020000}"/>
    <cellStyle name="Comma 2 5 3 2 4 2" xfId="671" xr:uid="{00000000-0005-0000-0000-0000B2020000}"/>
    <cellStyle name="Comma 2 5 3 2 5" xfId="672" xr:uid="{00000000-0005-0000-0000-0000B3020000}"/>
    <cellStyle name="Comma 2 5 3 3" xfId="673" xr:uid="{00000000-0005-0000-0000-0000B4020000}"/>
    <cellStyle name="Comma 2 5 3 3 2" xfId="674" xr:uid="{00000000-0005-0000-0000-0000B5020000}"/>
    <cellStyle name="Comma 2 5 3 3 2 2" xfId="675" xr:uid="{00000000-0005-0000-0000-0000B6020000}"/>
    <cellStyle name="Comma 2 5 3 3 3" xfId="676" xr:uid="{00000000-0005-0000-0000-0000B7020000}"/>
    <cellStyle name="Comma 2 5 3 4" xfId="677" xr:uid="{00000000-0005-0000-0000-0000B8020000}"/>
    <cellStyle name="Comma 2 5 3 5" xfId="678" xr:uid="{00000000-0005-0000-0000-0000B9020000}"/>
    <cellStyle name="Comma 2 5 3 5 2" xfId="679" xr:uid="{00000000-0005-0000-0000-0000BA020000}"/>
    <cellStyle name="Comma 2 5 3 6" xfId="680" xr:uid="{00000000-0005-0000-0000-0000BB020000}"/>
    <cellStyle name="Comma 2 5 4" xfId="681" xr:uid="{00000000-0005-0000-0000-0000BC020000}"/>
    <cellStyle name="Comma 2 5 4 2" xfId="682" xr:uid="{00000000-0005-0000-0000-0000BD020000}"/>
    <cellStyle name="Comma 2 5 4 2 2" xfId="683" xr:uid="{00000000-0005-0000-0000-0000BE020000}"/>
    <cellStyle name="Comma 2 5 4 2 2 2" xfId="684" xr:uid="{00000000-0005-0000-0000-0000BF020000}"/>
    <cellStyle name="Comma 2 5 4 2 3" xfId="685" xr:uid="{00000000-0005-0000-0000-0000C0020000}"/>
    <cellStyle name="Comma 2 5 4 3" xfId="686" xr:uid="{00000000-0005-0000-0000-0000C1020000}"/>
    <cellStyle name="Comma 2 5 4 4" xfId="687" xr:uid="{00000000-0005-0000-0000-0000C2020000}"/>
    <cellStyle name="Comma 2 5 4 4 2" xfId="688" xr:uid="{00000000-0005-0000-0000-0000C3020000}"/>
    <cellStyle name="Comma 2 5 4 5" xfId="689" xr:uid="{00000000-0005-0000-0000-0000C4020000}"/>
    <cellStyle name="Comma 2 5 5" xfId="690" xr:uid="{00000000-0005-0000-0000-0000C5020000}"/>
    <cellStyle name="Comma 2 5 5 2" xfId="691" xr:uid="{00000000-0005-0000-0000-0000C6020000}"/>
    <cellStyle name="Comma 2 5 5 2 2" xfId="692" xr:uid="{00000000-0005-0000-0000-0000C7020000}"/>
    <cellStyle name="Comma 2 5 5 3" xfId="693" xr:uid="{00000000-0005-0000-0000-0000C8020000}"/>
    <cellStyle name="Comma 2 5 6" xfId="694" xr:uid="{00000000-0005-0000-0000-0000C9020000}"/>
    <cellStyle name="Comma 2 5 7" xfId="695" xr:uid="{00000000-0005-0000-0000-0000CA020000}"/>
    <cellStyle name="Comma 2 5 7 2" xfId="696" xr:uid="{00000000-0005-0000-0000-0000CB020000}"/>
    <cellStyle name="Comma 2 5 8" xfId="697" xr:uid="{00000000-0005-0000-0000-0000CC020000}"/>
    <cellStyle name="Comma 2 6" xfId="698" xr:uid="{00000000-0005-0000-0000-0000CD020000}"/>
    <cellStyle name="Comma 2 6 2" xfId="699" xr:uid="{00000000-0005-0000-0000-0000CE020000}"/>
    <cellStyle name="Comma 2 6 2 2" xfId="700" xr:uid="{00000000-0005-0000-0000-0000CF020000}"/>
    <cellStyle name="Comma 2 6 2 2 2" xfId="701" xr:uid="{00000000-0005-0000-0000-0000D0020000}"/>
    <cellStyle name="Comma 2 6 2 2 2 2" xfId="702" xr:uid="{00000000-0005-0000-0000-0000D1020000}"/>
    <cellStyle name="Comma 2 6 2 2 2 2 2" xfId="703" xr:uid="{00000000-0005-0000-0000-0000D2020000}"/>
    <cellStyle name="Comma 2 6 2 2 2 3" xfId="704" xr:uid="{00000000-0005-0000-0000-0000D3020000}"/>
    <cellStyle name="Comma 2 6 2 2 3" xfId="705" xr:uid="{00000000-0005-0000-0000-0000D4020000}"/>
    <cellStyle name="Comma 2 6 2 2 4" xfId="706" xr:uid="{00000000-0005-0000-0000-0000D5020000}"/>
    <cellStyle name="Comma 2 6 2 2 4 2" xfId="707" xr:uid="{00000000-0005-0000-0000-0000D6020000}"/>
    <cellStyle name="Comma 2 6 2 2 5" xfId="708" xr:uid="{00000000-0005-0000-0000-0000D7020000}"/>
    <cellStyle name="Comma 2 6 2 3" xfId="709" xr:uid="{00000000-0005-0000-0000-0000D8020000}"/>
    <cellStyle name="Comma 2 6 2 3 2" xfId="710" xr:uid="{00000000-0005-0000-0000-0000D9020000}"/>
    <cellStyle name="Comma 2 6 2 3 2 2" xfId="711" xr:uid="{00000000-0005-0000-0000-0000DA020000}"/>
    <cellStyle name="Comma 2 6 2 3 3" xfId="712" xr:uid="{00000000-0005-0000-0000-0000DB020000}"/>
    <cellStyle name="Comma 2 6 2 4" xfId="713" xr:uid="{00000000-0005-0000-0000-0000DC020000}"/>
    <cellStyle name="Comma 2 6 2 5" xfId="714" xr:uid="{00000000-0005-0000-0000-0000DD020000}"/>
    <cellStyle name="Comma 2 6 2 5 2" xfId="715" xr:uid="{00000000-0005-0000-0000-0000DE020000}"/>
    <cellStyle name="Comma 2 6 2 6" xfId="716" xr:uid="{00000000-0005-0000-0000-0000DF020000}"/>
    <cellStyle name="Comma 2 6 3" xfId="717" xr:uid="{00000000-0005-0000-0000-0000E0020000}"/>
    <cellStyle name="Comma 2 6 3 2" xfId="718" xr:uid="{00000000-0005-0000-0000-0000E1020000}"/>
    <cellStyle name="Comma 2 6 3 2 2" xfId="719" xr:uid="{00000000-0005-0000-0000-0000E2020000}"/>
    <cellStyle name="Comma 2 6 3 2 2 2" xfId="720" xr:uid="{00000000-0005-0000-0000-0000E3020000}"/>
    <cellStyle name="Comma 2 6 3 2 3" xfId="721" xr:uid="{00000000-0005-0000-0000-0000E4020000}"/>
    <cellStyle name="Comma 2 6 3 3" xfId="722" xr:uid="{00000000-0005-0000-0000-0000E5020000}"/>
    <cellStyle name="Comma 2 6 3 4" xfId="723" xr:uid="{00000000-0005-0000-0000-0000E6020000}"/>
    <cellStyle name="Comma 2 6 3 4 2" xfId="724" xr:uid="{00000000-0005-0000-0000-0000E7020000}"/>
    <cellStyle name="Comma 2 6 3 5" xfId="725" xr:uid="{00000000-0005-0000-0000-0000E8020000}"/>
    <cellStyle name="Comma 2 6 4" xfId="726" xr:uid="{00000000-0005-0000-0000-0000E9020000}"/>
    <cellStyle name="Comma 2 6 4 2" xfId="727" xr:uid="{00000000-0005-0000-0000-0000EA020000}"/>
    <cellStyle name="Comma 2 6 4 2 2" xfId="728" xr:uid="{00000000-0005-0000-0000-0000EB020000}"/>
    <cellStyle name="Comma 2 6 4 3" xfId="729" xr:uid="{00000000-0005-0000-0000-0000EC020000}"/>
    <cellStyle name="Comma 2 6 5" xfId="730" xr:uid="{00000000-0005-0000-0000-0000ED020000}"/>
    <cellStyle name="Comma 2 6 6" xfId="731" xr:uid="{00000000-0005-0000-0000-0000EE020000}"/>
    <cellStyle name="Comma 2 6 6 2" xfId="732" xr:uid="{00000000-0005-0000-0000-0000EF020000}"/>
    <cellStyle name="Comma 2 6 7" xfId="733" xr:uid="{00000000-0005-0000-0000-0000F0020000}"/>
    <cellStyle name="Comma 2 7" xfId="734" xr:uid="{00000000-0005-0000-0000-0000F1020000}"/>
    <cellStyle name="Comma 2 7 2" xfId="735" xr:uid="{00000000-0005-0000-0000-0000F2020000}"/>
    <cellStyle name="Comma 2 7 2 2" xfId="736" xr:uid="{00000000-0005-0000-0000-0000F3020000}"/>
    <cellStyle name="Comma 2 7 2 2 2" xfId="737" xr:uid="{00000000-0005-0000-0000-0000F4020000}"/>
    <cellStyle name="Comma 2 7 2 2 2 2" xfId="738" xr:uid="{00000000-0005-0000-0000-0000F5020000}"/>
    <cellStyle name="Comma 2 7 2 2 3" xfId="739" xr:uid="{00000000-0005-0000-0000-0000F6020000}"/>
    <cellStyle name="Comma 2 7 2 3" xfId="740" xr:uid="{00000000-0005-0000-0000-0000F7020000}"/>
    <cellStyle name="Comma 2 7 2 4" xfId="741" xr:uid="{00000000-0005-0000-0000-0000F8020000}"/>
    <cellStyle name="Comma 2 7 2 4 2" xfId="742" xr:uid="{00000000-0005-0000-0000-0000F9020000}"/>
    <cellStyle name="Comma 2 7 2 5" xfId="743" xr:uid="{00000000-0005-0000-0000-0000FA020000}"/>
    <cellStyle name="Comma 2 7 3" xfId="744" xr:uid="{00000000-0005-0000-0000-0000FB020000}"/>
    <cellStyle name="Comma 2 7 3 2" xfId="745" xr:uid="{00000000-0005-0000-0000-0000FC020000}"/>
    <cellStyle name="Comma 2 7 3 2 2" xfId="746" xr:uid="{00000000-0005-0000-0000-0000FD020000}"/>
    <cellStyle name="Comma 2 7 3 3" xfId="747" xr:uid="{00000000-0005-0000-0000-0000FE020000}"/>
    <cellStyle name="Comma 2 7 4" xfId="748" xr:uid="{00000000-0005-0000-0000-0000FF020000}"/>
    <cellStyle name="Comma 2 7 5" xfId="749" xr:uid="{00000000-0005-0000-0000-000000030000}"/>
    <cellStyle name="Comma 2 7 5 2" xfId="750" xr:uid="{00000000-0005-0000-0000-000001030000}"/>
    <cellStyle name="Comma 2 7 6" xfId="751" xr:uid="{00000000-0005-0000-0000-000002030000}"/>
    <cellStyle name="Comma 2 8" xfId="752" xr:uid="{00000000-0005-0000-0000-000003030000}"/>
    <cellStyle name="Comma 2 8 2" xfId="753" xr:uid="{00000000-0005-0000-0000-000004030000}"/>
    <cellStyle name="Comma 2 8 2 2" xfId="754" xr:uid="{00000000-0005-0000-0000-000005030000}"/>
    <cellStyle name="Comma 2 8 2 2 2" xfId="755" xr:uid="{00000000-0005-0000-0000-000006030000}"/>
    <cellStyle name="Comma 2 8 2 3" xfId="756" xr:uid="{00000000-0005-0000-0000-000007030000}"/>
    <cellStyle name="Comma 2 8 3" xfId="757" xr:uid="{00000000-0005-0000-0000-000008030000}"/>
    <cellStyle name="Comma 2 8 4" xfId="758" xr:uid="{00000000-0005-0000-0000-000009030000}"/>
    <cellStyle name="Comma 2 8 4 2" xfId="759" xr:uid="{00000000-0005-0000-0000-00000A030000}"/>
    <cellStyle name="Comma 2 8 5" xfId="760" xr:uid="{00000000-0005-0000-0000-00000B030000}"/>
    <cellStyle name="Comma 2 9" xfId="761" xr:uid="{00000000-0005-0000-0000-00000C030000}"/>
    <cellStyle name="Comma 2 9 2" xfId="762" xr:uid="{00000000-0005-0000-0000-00000D030000}"/>
    <cellStyle name="Comma 2 9 2 2" xfId="763" xr:uid="{00000000-0005-0000-0000-00000E030000}"/>
    <cellStyle name="Comma 2 9 3" xfId="764" xr:uid="{00000000-0005-0000-0000-00000F030000}"/>
    <cellStyle name="Comma 20" xfId="765" xr:uid="{00000000-0005-0000-0000-000010030000}"/>
    <cellStyle name="Comma 21" xfId="766" xr:uid="{00000000-0005-0000-0000-000011030000}"/>
    <cellStyle name="Comma 22" xfId="767" xr:uid="{00000000-0005-0000-0000-000012030000}"/>
    <cellStyle name="Comma 23" xfId="768" xr:uid="{00000000-0005-0000-0000-000013030000}"/>
    <cellStyle name="Comma 3" xfId="769" xr:uid="{00000000-0005-0000-0000-000014030000}"/>
    <cellStyle name="Comma 3 2" xfId="770" xr:uid="{00000000-0005-0000-0000-000015030000}"/>
    <cellStyle name="Comma 4" xfId="771" xr:uid="{00000000-0005-0000-0000-000016030000}"/>
    <cellStyle name="Comma 5" xfId="772" xr:uid="{00000000-0005-0000-0000-000017030000}"/>
    <cellStyle name="Comma 6" xfId="773" xr:uid="{00000000-0005-0000-0000-000018030000}"/>
    <cellStyle name="Comma 7" xfId="774" xr:uid="{00000000-0005-0000-0000-000019030000}"/>
    <cellStyle name="Comma 8" xfId="775" xr:uid="{00000000-0005-0000-0000-00001A030000}"/>
    <cellStyle name="Comma 9" xfId="776" xr:uid="{00000000-0005-0000-0000-00001B030000}"/>
    <cellStyle name="Comma 9 2" xfId="777" xr:uid="{00000000-0005-0000-0000-00001C030000}"/>
    <cellStyle name="ComparesEq" xfId="778" xr:uid="{00000000-0005-0000-0000-00001D030000}"/>
    <cellStyle name="ComparesEq 2" xfId="779" xr:uid="{00000000-0005-0000-0000-00001E030000}"/>
    <cellStyle name="ComparesEq 2 2" xfId="780" xr:uid="{00000000-0005-0000-0000-00001F030000}"/>
    <cellStyle name="ComparesEq 2 3" xfId="781" xr:uid="{00000000-0005-0000-0000-000020030000}"/>
    <cellStyle name="ComparesEq 2 3 2" xfId="782" xr:uid="{00000000-0005-0000-0000-000021030000}"/>
    <cellStyle name="ComparesEq 2 3 2 2" xfId="2556" xr:uid="{00000000-0005-0000-0000-000022030000}"/>
    <cellStyle name="ComparesEq 2 3 2 2 2" xfId="2653" xr:uid="{00000000-0005-0000-0000-000023030000}"/>
    <cellStyle name="ComparesEq 2 3 2 3" xfId="2482" xr:uid="{00000000-0005-0000-0000-000024030000}"/>
    <cellStyle name="ComparesEq 2 3 2 3 2" xfId="2642" xr:uid="{00000000-0005-0000-0000-000025030000}"/>
    <cellStyle name="ComparesEq 2 3 3" xfId="2557" xr:uid="{00000000-0005-0000-0000-000026030000}"/>
    <cellStyle name="ComparesEq 2 3 3 2" xfId="2654" xr:uid="{00000000-0005-0000-0000-000027030000}"/>
    <cellStyle name="ComparesEq 2 3 4" xfId="2481" xr:uid="{00000000-0005-0000-0000-000028030000}"/>
    <cellStyle name="ComparesEq 2 3 4 2" xfId="2643" xr:uid="{00000000-0005-0000-0000-000029030000}"/>
    <cellStyle name="ComparesEq 2 4" xfId="783" xr:uid="{00000000-0005-0000-0000-00002A030000}"/>
    <cellStyle name="ComparesEq 2 4 2" xfId="2555" xr:uid="{00000000-0005-0000-0000-00002B030000}"/>
    <cellStyle name="ComparesEq 2 4 2 2" xfId="2652" xr:uid="{00000000-0005-0000-0000-00002C030000}"/>
    <cellStyle name="ComparesEq 2 4 3" xfId="2483" xr:uid="{00000000-0005-0000-0000-00002D030000}"/>
    <cellStyle name="ComparesEq 2 4 3 2" xfId="2641" xr:uid="{00000000-0005-0000-0000-00002E030000}"/>
    <cellStyle name="ComparesEq 2 5" xfId="2558" xr:uid="{00000000-0005-0000-0000-00002F030000}"/>
    <cellStyle name="ComparesEq 2 5 2" xfId="2655" xr:uid="{00000000-0005-0000-0000-000030030000}"/>
    <cellStyle name="ComparesEq 2 6" xfId="2480" xr:uid="{00000000-0005-0000-0000-000031030000}"/>
    <cellStyle name="ComparesEq 2 6 2" xfId="2644" xr:uid="{00000000-0005-0000-0000-000032030000}"/>
    <cellStyle name="ComparesEq 3" xfId="784" xr:uid="{00000000-0005-0000-0000-000033030000}"/>
    <cellStyle name="ComparesEq 3 2" xfId="2554" xr:uid="{00000000-0005-0000-0000-000034030000}"/>
    <cellStyle name="ComparesEq 3 2 2" xfId="2651" xr:uid="{00000000-0005-0000-0000-000035030000}"/>
    <cellStyle name="ComparesEq 3 3" xfId="2484" xr:uid="{00000000-0005-0000-0000-000036030000}"/>
    <cellStyle name="ComparesEq 3 3 2" xfId="2640" xr:uid="{00000000-0005-0000-0000-000037030000}"/>
    <cellStyle name="ComparesEq 4" xfId="785" xr:uid="{00000000-0005-0000-0000-000038030000}"/>
    <cellStyle name="ComparesEq 5" xfId="786" xr:uid="{00000000-0005-0000-0000-000039030000}"/>
    <cellStyle name="ComparesEq 5 2" xfId="2553" xr:uid="{00000000-0005-0000-0000-00003A030000}"/>
    <cellStyle name="ComparesEq 5 2 2" xfId="2568" xr:uid="{00000000-0005-0000-0000-00003B030000}"/>
    <cellStyle name="ComparesEq 5 3" xfId="2485" xr:uid="{00000000-0005-0000-0000-00003C030000}"/>
    <cellStyle name="ComparesEq 5 3 2" xfId="2639" xr:uid="{00000000-0005-0000-0000-00003D030000}"/>
    <cellStyle name="ComparesEq 6" xfId="2520" xr:uid="{00000000-0005-0000-0000-00003E030000}"/>
    <cellStyle name="ComparesEq 6 2" xfId="2604" xr:uid="{00000000-0005-0000-0000-00003F030000}"/>
    <cellStyle name="ComparesEq 7" xfId="2519" xr:uid="{00000000-0005-0000-0000-000040030000}"/>
    <cellStyle name="ComparesEq 7 2" xfId="2605" xr:uid="{00000000-0005-0000-0000-000041030000}"/>
    <cellStyle name="ComparesEq_AAG Adjusted Cost per Day" xfId="2464" xr:uid="{00000000-0005-0000-0000-000042030000}"/>
    <cellStyle name="ComparesHi" xfId="787" xr:uid="{00000000-0005-0000-0000-000043030000}"/>
    <cellStyle name="ComparesHi 2" xfId="788" xr:uid="{00000000-0005-0000-0000-000044030000}"/>
    <cellStyle name="ComparesHi 2 2" xfId="789" xr:uid="{00000000-0005-0000-0000-000045030000}"/>
    <cellStyle name="ComparesHi 2 3" xfId="790" xr:uid="{00000000-0005-0000-0000-000046030000}"/>
    <cellStyle name="ComparesHi 2 3 2" xfId="2550" xr:uid="{00000000-0005-0000-0000-000047030000}"/>
    <cellStyle name="ComparesHi 2 3 2 2" xfId="2571" xr:uid="{00000000-0005-0000-0000-000048030000}"/>
    <cellStyle name="ComparesHi 2 3 3" xfId="2488" xr:uid="{00000000-0005-0000-0000-000049030000}"/>
    <cellStyle name="ComparesHi 2 3 3 2" xfId="2636" xr:uid="{00000000-0005-0000-0000-00004A030000}"/>
    <cellStyle name="ComparesHi 2 4" xfId="2551" xr:uid="{00000000-0005-0000-0000-00004B030000}"/>
    <cellStyle name="ComparesHi 2 4 2" xfId="2570" xr:uid="{00000000-0005-0000-0000-00004C030000}"/>
    <cellStyle name="ComparesHi 2 5" xfId="2487" xr:uid="{00000000-0005-0000-0000-00004D030000}"/>
    <cellStyle name="ComparesHi 2 5 2" xfId="2637" xr:uid="{00000000-0005-0000-0000-00004E030000}"/>
    <cellStyle name="ComparesHi 3" xfId="791" xr:uid="{00000000-0005-0000-0000-00004F030000}"/>
    <cellStyle name="ComparesHi 3 2" xfId="2549" xr:uid="{00000000-0005-0000-0000-000050030000}"/>
    <cellStyle name="ComparesHi 3 2 2" xfId="2572" xr:uid="{00000000-0005-0000-0000-000051030000}"/>
    <cellStyle name="ComparesHi 3 3" xfId="2489" xr:uid="{00000000-0005-0000-0000-000052030000}"/>
    <cellStyle name="ComparesHi 3 3 2" xfId="2635" xr:uid="{00000000-0005-0000-0000-000053030000}"/>
    <cellStyle name="ComparesHi 4" xfId="792" xr:uid="{00000000-0005-0000-0000-000054030000}"/>
    <cellStyle name="ComparesHi 5" xfId="793" xr:uid="{00000000-0005-0000-0000-000055030000}"/>
    <cellStyle name="ComparesHi 5 2" xfId="2548" xr:uid="{00000000-0005-0000-0000-000056030000}"/>
    <cellStyle name="ComparesHi 5 2 2" xfId="2573" xr:uid="{00000000-0005-0000-0000-000057030000}"/>
    <cellStyle name="ComparesHi 5 3" xfId="2490" xr:uid="{00000000-0005-0000-0000-000058030000}"/>
    <cellStyle name="ComparesHi 5 3 2" xfId="2634" xr:uid="{00000000-0005-0000-0000-000059030000}"/>
    <cellStyle name="ComparesHi 6" xfId="2457" xr:uid="{00000000-0005-0000-0000-00005A030000}"/>
    <cellStyle name="ComparesHi 6 2" xfId="2579" xr:uid="{00000000-0005-0000-0000-00005B030000}"/>
    <cellStyle name="ComparesHi 7" xfId="2496" xr:uid="{00000000-0005-0000-0000-00005C030000}"/>
    <cellStyle name="ComparesHi 7 2" xfId="2628" xr:uid="{00000000-0005-0000-0000-00005D030000}"/>
    <cellStyle name="ComparesHi_AAG Adjusted Cost per Day" xfId="2465" xr:uid="{00000000-0005-0000-0000-00005E030000}"/>
    <cellStyle name="ComparesLo" xfId="794" xr:uid="{00000000-0005-0000-0000-00005F030000}"/>
    <cellStyle name="ComparesLo 2" xfId="795" xr:uid="{00000000-0005-0000-0000-000060030000}"/>
    <cellStyle name="ComparesLo 2 2" xfId="796" xr:uid="{00000000-0005-0000-0000-000061030000}"/>
    <cellStyle name="ComparesLo 2 2 2" xfId="797" xr:uid="{00000000-0005-0000-0000-000062030000}"/>
    <cellStyle name="ComparesLo 2 3" xfId="798" xr:uid="{00000000-0005-0000-0000-000063030000}"/>
    <cellStyle name="ComparesLo 2 3 2" xfId="2546" xr:uid="{00000000-0005-0000-0000-000064030000}"/>
    <cellStyle name="ComparesLo 2 3 2 2" xfId="2576" xr:uid="{00000000-0005-0000-0000-000065030000}"/>
    <cellStyle name="ComparesLo 2 3 3" xfId="2493" xr:uid="{00000000-0005-0000-0000-000066030000}"/>
    <cellStyle name="ComparesLo 2 3 3 2" xfId="2631" xr:uid="{00000000-0005-0000-0000-000067030000}"/>
    <cellStyle name="ComparesLo 2 4" xfId="2547" xr:uid="{00000000-0005-0000-0000-000068030000}"/>
    <cellStyle name="ComparesLo 2 4 2" xfId="2575" xr:uid="{00000000-0005-0000-0000-000069030000}"/>
    <cellStyle name="ComparesLo 2 5" xfId="2492" xr:uid="{00000000-0005-0000-0000-00006A030000}"/>
    <cellStyle name="ComparesLo 2 5 2" xfId="2632" xr:uid="{00000000-0005-0000-0000-00006B030000}"/>
    <cellStyle name="ComparesLo 3" xfId="799" xr:uid="{00000000-0005-0000-0000-00006C030000}"/>
    <cellStyle name="ComparesLo 3 2" xfId="2545" xr:uid="{00000000-0005-0000-0000-00006D030000}"/>
    <cellStyle name="ComparesLo 3 2 2" xfId="2577" xr:uid="{00000000-0005-0000-0000-00006E030000}"/>
    <cellStyle name="ComparesLo 3 3" xfId="2494" xr:uid="{00000000-0005-0000-0000-00006F030000}"/>
    <cellStyle name="ComparesLo 3 3 2" xfId="2630" xr:uid="{00000000-0005-0000-0000-000070030000}"/>
    <cellStyle name="ComparesLo 4" xfId="800" xr:uid="{00000000-0005-0000-0000-000071030000}"/>
    <cellStyle name="ComparesLo 4 2" xfId="801" xr:uid="{00000000-0005-0000-0000-000072030000}"/>
    <cellStyle name="ComparesLo 5" xfId="802" xr:uid="{00000000-0005-0000-0000-000073030000}"/>
    <cellStyle name="ComparesLo 5 2" xfId="2544" xr:uid="{00000000-0005-0000-0000-000074030000}"/>
    <cellStyle name="ComparesLo 5 2 2" xfId="2578" xr:uid="{00000000-0005-0000-0000-000075030000}"/>
    <cellStyle name="ComparesLo 5 3" xfId="2495" xr:uid="{00000000-0005-0000-0000-000076030000}"/>
    <cellStyle name="ComparesLo 5 3 2" xfId="2629" xr:uid="{00000000-0005-0000-0000-000077030000}"/>
    <cellStyle name="ComparesLo 6" xfId="2458" xr:uid="{00000000-0005-0000-0000-000078030000}"/>
    <cellStyle name="ComparesLo 6 2" xfId="2574" xr:uid="{00000000-0005-0000-0000-000079030000}"/>
    <cellStyle name="ComparesLo 7" xfId="2491" xr:uid="{00000000-0005-0000-0000-00007A030000}"/>
    <cellStyle name="ComparesLo 7 2" xfId="2633" xr:uid="{00000000-0005-0000-0000-00007B030000}"/>
    <cellStyle name="ComparesLo_AAG Adjusted Cost per Day" xfId="2466" xr:uid="{00000000-0005-0000-0000-00007C030000}"/>
    <cellStyle name="ComparesUneq" xfId="803" xr:uid="{00000000-0005-0000-0000-00007D030000}"/>
    <cellStyle name="ComparesUneq 2" xfId="2536" xr:uid="{00000000-0005-0000-0000-00007E030000}"/>
    <cellStyle name="ComparesUneq 2 2" xfId="2587" xr:uid="{00000000-0005-0000-0000-00007F030000}"/>
    <cellStyle name="ComparesUneq 3" xfId="2504" xr:uid="{00000000-0005-0000-0000-000080030000}"/>
    <cellStyle name="ComparesUneq 3 2" xfId="2620" xr:uid="{00000000-0005-0000-0000-000081030000}"/>
    <cellStyle name="ComparesUneq_Downloads 2012 to 2016" xfId="2567" xr:uid="{00000000-0005-0000-0000-000082030000}"/>
    <cellStyle name="Currency" xfId="2461" builtinId="4"/>
    <cellStyle name="Currency 10" xfId="804" xr:uid="{00000000-0005-0000-0000-000084030000}"/>
    <cellStyle name="Currency 10 2" xfId="805" xr:uid="{00000000-0005-0000-0000-000085030000}"/>
    <cellStyle name="Currency 11" xfId="806" xr:uid="{00000000-0005-0000-0000-000086030000}"/>
    <cellStyle name="Currency 11 2" xfId="807" xr:uid="{00000000-0005-0000-0000-000087030000}"/>
    <cellStyle name="Currency 12" xfId="808" xr:uid="{00000000-0005-0000-0000-000088030000}"/>
    <cellStyle name="Currency 12 2" xfId="809" xr:uid="{00000000-0005-0000-0000-000089030000}"/>
    <cellStyle name="Currency 13" xfId="810" xr:uid="{00000000-0005-0000-0000-00008A030000}"/>
    <cellStyle name="Currency 13 2" xfId="811" xr:uid="{00000000-0005-0000-0000-00008B030000}"/>
    <cellStyle name="Currency 14" xfId="812" xr:uid="{00000000-0005-0000-0000-00008C030000}"/>
    <cellStyle name="Currency 14 2" xfId="813" xr:uid="{00000000-0005-0000-0000-00008D030000}"/>
    <cellStyle name="Currency 15" xfId="814" xr:uid="{00000000-0005-0000-0000-00008E030000}"/>
    <cellStyle name="Currency 15 2" xfId="815" xr:uid="{00000000-0005-0000-0000-00008F030000}"/>
    <cellStyle name="Currency 16" xfId="816" xr:uid="{00000000-0005-0000-0000-000090030000}"/>
    <cellStyle name="Currency 17" xfId="817" xr:uid="{00000000-0005-0000-0000-000091030000}"/>
    <cellStyle name="Currency 18" xfId="818" xr:uid="{00000000-0005-0000-0000-000092030000}"/>
    <cellStyle name="Currency 19" xfId="819" xr:uid="{00000000-0005-0000-0000-000093030000}"/>
    <cellStyle name="Currency 2" xfId="820" xr:uid="{00000000-0005-0000-0000-000094030000}"/>
    <cellStyle name="Currency 2 10" xfId="821" xr:uid="{00000000-0005-0000-0000-000095030000}"/>
    <cellStyle name="Currency 2 11" xfId="822" xr:uid="{00000000-0005-0000-0000-000096030000}"/>
    <cellStyle name="Currency 2 11 2" xfId="823" xr:uid="{00000000-0005-0000-0000-000097030000}"/>
    <cellStyle name="Currency 2 12" xfId="824" xr:uid="{00000000-0005-0000-0000-000098030000}"/>
    <cellStyle name="Currency 2 13" xfId="825" xr:uid="{00000000-0005-0000-0000-000099030000}"/>
    <cellStyle name="Currency 2 13 2" xfId="826" xr:uid="{00000000-0005-0000-0000-00009A030000}"/>
    <cellStyle name="Currency 2 14" xfId="827" xr:uid="{00000000-0005-0000-0000-00009B030000}"/>
    <cellStyle name="Currency 2 2" xfId="828" xr:uid="{00000000-0005-0000-0000-00009C030000}"/>
    <cellStyle name="Currency 2 2 10" xfId="829" xr:uid="{00000000-0005-0000-0000-00009D030000}"/>
    <cellStyle name="Currency 2 2 10 2" xfId="830" xr:uid="{00000000-0005-0000-0000-00009E030000}"/>
    <cellStyle name="Currency 2 2 11" xfId="831" xr:uid="{00000000-0005-0000-0000-00009F030000}"/>
    <cellStyle name="Currency 2 2 2" xfId="832" xr:uid="{00000000-0005-0000-0000-0000A0030000}"/>
    <cellStyle name="Currency 2 2 2 2" xfId="833" xr:uid="{00000000-0005-0000-0000-0000A1030000}"/>
    <cellStyle name="Currency 2 2 2 2 2" xfId="834" xr:uid="{00000000-0005-0000-0000-0000A2030000}"/>
    <cellStyle name="Currency 2 2 2 2 2 2" xfId="835" xr:uid="{00000000-0005-0000-0000-0000A3030000}"/>
    <cellStyle name="Currency 2 2 2 2 2 2 2" xfId="836" xr:uid="{00000000-0005-0000-0000-0000A4030000}"/>
    <cellStyle name="Currency 2 2 2 2 2 2 2 2" xfId="837" xr:uid="{00000000-0005-0000-0000-0000A5030000}"/>
    <cellStyle name="Currency 2 2 2 2 2 2 2 2 2" xfId="838" xr:uid="{00000000-0005-0000-0000-0000A6030000}"/>
    <cellStyle name="Currency 2 2 2 2 2 2 2 3" xfId="839" xr:uid="{00000000-0005-0000-0000-0000A7030000}"/>
    <cellStyle name="Currency 2 2 2 2 2 2 3" xfId="840" xr:uid="{00000000-0005-0000-0000-0000A8030000}"/>
    <cellStyle name="Currency 2 2 2 2 2 2 4" xfId="841" xr:uid="{00000000-0005-0000-0000-0000A9030000}"/>
    <cellStyle name="Currency 2 2 2 2 2 2 4 2" xfId="842" xr:uid="{00000000-0005-0000-0000-0000AA030000}"/>
    <cellStyle name="Currency 2 2 2 2 2 2 5" xfId="843" xr:uid="{00000000-0005-0000-0000-0000AB030000}"/>
    <cellStyle name="Currency 2 2 2 2 2 3" xfId="844" xr:uid="{00000000-0005-0000-0000-0000AC030000}"/>
    <cellStyle name="Currency 2 2 2 2 2 3 2" xfId="845" xr:uid="{00000000-0005-0000-0000-0000AD030000}"/>
    <cellStyle name="Currency 2 2 2 2 2 3 2 2" xfId="846" xr:uid="{00000000-0005-0000-0000-0000AE030000}"/>
    <cellStyle name="Currency 2 2 2 2 2 3 3" xfId="847" xr:uid="{00000000-0005-0000-0000-0000AF030000}"/>
    <cellStyle name="Currency 2 2 2 2 2 4" xfId="848" xr:uid="{00000000-0005-0000-0000-0000B0030000}"/>
    <cellStyle name="Currency 2 2 2 2 2 5" xfId="849" xr:uid="{00000000-0005-0000-0000-0000B1030000}"/>
    <cellStyle name="Currency 2 2 2 2 2 5 2" xfId="850" xr:uid="{00000000-0005-0000-0000-0000B2030000}"/>
    <cellStyle name="Currency 2 2 2 2 2 6" xfId="851" xr:uid="{00000000-0005-0000-0000-0000B3030000}"/>
    <cellStyle name="Currency 2 2 2 2 3" xfId="852" xr:uid="{00000000-0005-0000-0000-0000B4030000}"/>
    <cellStyle name="Currency 2 2 2 2 3 2" xfId="853" xr:uid="{00000000-0005-0000-0000-0000B5030000}"/>
    <cellStyle name="Currency 2 2 2 2 3 2 2" xfId="854" xr:uid="{00000000-0005-0000-0000-0000B6030000}"/>
    <cellStyle name="Currency 2 2 2 2 3 2 2 2" xfId="855" xr:uid="{00000000-0005-0000-0000-0000B7030000}"/>
    <cellStyle name="Currency 2 2 2 2 3 2 3" xfId="856" xr:uid="{00000000-0005-0000-0000-0000B8030000}"/>
    <cellStyle name="Currency 2 2 2 2 3 3" xfId="857" xr:uid="{00000000-0005-0000-0000-0000B9030000}"/>
    <cellStyle name="Currency 2 2 2 2 3 4" xfId="858" xr:uid="{00000000-0005-0000-0000-0000BA030000}"/>
    <cellStyle name="Currency 2 2 2 2 3 4 2" xfId="859" xr:uid="{00000000-0005-0000-0000-0000BB030000}"/>
    <cellStyle name="Currency 2 2 2 2 3 5" xfId="860" xr:uid="{00000000-0005-0000-0000-0000BC030000}"/>
    <cellStyle name="Currency 2 2 2 2 4" xfId="861" xr:uid="{00000000-0005-0000-0000-0000BD030000}"/>
    <cellStyle name="Currency 2 2 2 2 4 2" xfId="862" xr:uid="{00000000-0005-0000-0000-0000BE030000}"/>
    <cellStyle name="Currency 2 2 2 2 4 2 2" xfId="863" xr:uid="{00000000-0005-0000-0000-0000BF030000}"/>
    <cellStyle name="Currency 2 2 2 2 4 3" xfId="864" xr:uid="{00000000-0005-0000-0000-0000C0030000}"/>
    <cellStyle name="Currency 2 2 2 2 5" xfId="865" xr:uid="{00000000-0005-0000-0000-0000C1030000}"/>
    <cellStyle name="Currency 2 2 2 2 6" xfId="866" xr:uid="{00000000-0005-0000-0000-0000C2030000}"/>
    <cellStyle name="Currency 2 2 2 2 6 2" xfId="867" xr:uid="{00000000-0005-0000-0000-0000C3030000}"/>
    <cellStyle name="Currency 2 2 2 2 7" xfId="868" xr:uid="{00000000-0005-0000-0000-0000C4030000}"/>
    <cellStyle name="Currency 2 2 2 3" xfId="869" xr:uid="{00000000-0005-0000-0000-0000C5030000}"/>
    <cellStyle name="Currency 2 2 2 3 2" xfId="870" xr:uid="{00000000-0005-0000-0000-0000C6030000}"/>
    <cellStyle name="Currency 2 2 2 3 2 2" xfId="871" xr:uid="{00000000-0005-0000-0000-0000C7030000}"/>
    <cellStyle name="Currency 2 2 2 3 2 2 2" xfId="872" xr:uid="{00000000-0005-0000-0000-0000C8030000}"/>
    <cellStyle name="Currency 2 2 2 3 2 2 2 2" xfId="873" xr:uid="{00000000-0005-0000-0000-0000C9030000}"/>
    <cellStyle name="Currency 2 2 2 3 2 2 3" xfId="874" xr:uid="{00000000-0005-0000-0000-0000CA030000}"/>
    <cellStyle name="Currency 2 2 2 3 2 3" xfId="875" xr:uid="{00000000-0005-0000-0000-0000CB030000}"/>
    <cellStyle name="Currency 2 2 2 3 2 4" xfId="876" xr:uid="{00000000-0005-0000-0000-0000CC030000}"/>
    <cellStyle name="Currency 2 2 2 3 2 4 2" xfId="877" xr:uid="{00000000-0005-0000-0000-0000CD030000}"/>
    <cellStyle name="Currency 2 2 2 3 2 5" xfId="878" xr:uid="{00000000-0005-0000-0000-0000CE030000}"/>
    <cellStyle name="Currency 2 2 2 3 3" xfId="879" xr:uid="{00000000-0005-0000-0000-0000CF030000}"/>
    <cellStyle name="Currency 2 2 2 3 3 2" xfId="880" xr:uid="{00000000-0005-0000-0000-0000D0030000}"/>
    <cellStyle name="Currency 2 2 2 3 3 2 2" xfId="881" xr:uid="{00000000-0005-0000-0000-0000D1030000}"/>
    <cellStyle name="Currency 2 2 2 3 3 3" xfId="882" xr:uid="{00000000-0005-0000-0000-0000D2030000}"/>
    <cellStyle name="Currency 2 2 2 3 4" xfId="883" xr:uid="{00000000-0005-0000-0000-0000D3030000}"/>
    <cellStyle name="Currency 2 2 2 3 5" xfId="884" xr:uid="{00000000-0005-0000-0000-0000D4030000}"/>
    <cellStyle name="Currency 2 2 2 3 5 2" xfId="885" xr:uid="{00000000-0005-0000-0000-0000D5030000}"/>
    <cellStyle name="Currency 2 2 2 3 6" xfId="886" xr:uid="{00000000-0005-0000-0000-0000D6030000}"/>
    <cellStyle name="Currency 2 2 2 4" xfId="887" xr:uid="{00000000-0005-0000-0000-0000D7030000}"/>
    <cellStyle name="Currency 2 2 2 4 2" xfId="888" xr:uid="{00000000-0005-0000-0000-0000D8030000}"/>
    <cellStyle name="Currency 2 2 2 4 2 2" xfId="889" xr:uid="{00000000-0005-0000-0000-0000D9030000}"/>
    <cellStyle name="Currency 2 2 2 4 2 2 2" xfId="890" xr:uid="{00000000-0005-0000-0000-0000DA030000}"/>
    <cellStyle name="Currency 2 2 2 4 2 3" xfId="891" xr:uid="{00000000-0005-0000-0000-0000DB030000}"/>
    <cellStyle name="Currency 2 2 2 4 3" xfId="892" xr:uid="{00000000-0005-0000-0000-0000DC030000}"/>
    <cellStyle name="Currency 2 2 2 4 4" xfId="893" xr:uid="{00000000-0005-0000-0000-0000DD030000}"/>
    <cellStyle name="Currency 2 2 2 4 4 2" xfId="894" xr:uid="{00000000-0005-0000-0000-0000DE030000}"/>
    <cellStyle name="Currency 2 2 2 4 5" xfId="895" xr:uid="{00000000-0005-0000-0000-0000DF030000}"/>
    <cellStyle name="Currency 2 2 2 5" xfId="896" xr:uid="{00000000-0005-0000-0000-0000E0030000}"/>
    <cellStyle name="Currency 2 2 2 5 2" xfId="897" xr:uid="{00000000-0005-0000-0000-0000E1030000}"/>
    <cellStyle name="Currency 2 2 2 5 2 2" xfId="898" xr:uid="{00000000-0005-0000-0000-0000E2030000}"/>
    <cellStyle name="Currency 2 2 2 5 3" xfId="899" xr:uid="{00000000-0005-0000-0000-0000E3030000}"/>
    <cellStyle name="Currency 2 2 2 6" xfId="900" xr:uid="{00000000-0005-0000-0000-0000E4030000}"/>
    <cellStyle name="Currency 2 2 2 7" xfId="901" xr:uid="{00000000-0005-0000-0000-0000E5030000}"/>
    <cellStyle name="Currency 2 2 2 7 2" xfId="902" xr:uid="{00000000-0005-0000-0000-0000E6030000}"/>
    <cellStyle name="Currency 2 2 2 8" xfId="903" xr:uid="{00000000-0005-0000-0000-0000E7030000}"/>
    <cellStyle name="Currency 2 2 3" xfId="904" xr:uid="{00000000-0005-0000-0000-0000E8030000}"/>
    <cellStyle name="Currency 2 2 3 2" xfId="905" xr:uid="{00000000-0005-0000-0000-0000E9030000}"/>
    <cellStyle name="Currency 2 2 3 2 2" xfId="906" xr:uid="{00000000-0005-0000-0000-0000EA030000}"/>
    <cellStyle name="Currency 2 2 3 2 2 2" xfId="907" xr:uid="{00000000-0005-0000-0000-0000EB030000}"/>
    <cellStyle name="Currency 2 2 3 2 2 2 2" xfId="908" xr:uid="{00000000-0005-0000-0000-0000EC030000}"/>
    <cellStyle name="Currency 2 2 3 2 2 2 2 2" xfId="909" xr:uid="{00000000-0005-0000-0000-0000ED030000}"/>
    <cellStyle name="Currency 2 2 3 2 2 2 2 2 2" xfId="910" xr:uid="{00000000-0005-0000-0000-0000EE030000}"/>
    <cellStyle name="Currency 2 2 3 2 2 2 2 3" xfId="911" xr:uid="{00000000-0005-0000-0000-0000EF030000}"/>
    <cellStyle name="Currency 2 2 3 2 2 2 3" xfId="912" xr:uid="{00000000-0005-0000-0000-0000F0030000}"/>
    <cellStyle name="Currency 2 2 3 2 2 2 4" xfId="913" xr:uid="{00000000-0005-0000-0000-0000F1030000}"/>
    <cellStyle name="Currency 2 2 3 2 2 2 4 2" xfId="914" xr:uid="{00000000-0005-0000-0000-0000F2030000}"/>
    <cellStyle name="Currency 2 2 3 2 2 2 5" xfId="915" xr:uid="{00000000-0005-0000-0000-0000F3030000}"/>
    <cellStyle name="Currency 2 2 3 2 2 3" xfId="916" xr:uid="{00000000-0005-0000-0000-0000F4030000}"/>
    <cellStyle name="Currency 2 2 3 2 2 3 2" xfId="917" xr:uid="{00000000-0005-0000-0000-0000F5030000}"/>
    <cellStyle name="Currency 2 2 3 2 2 3 2 2" xfId="918" xr:uid="{00000000-0005-0000-0000-0000F6030000}"/>
    <cellStyle name="Currency 2 2 3 2 2 3 3" xfId="919" xr:uid="{00000000-0005-0000-0000-0000F7030000}"/>
    <cellStyle name="Currency 2 2 3 2 2 4" xfId="920" xr:uid="{00000000-0005-0000-0000-0000F8030000}"/>
    <cellStyle name="Currency 2 2 3 2 2 5" xfId="921" xr:uid="{00000000-0005-0000-0000-0000F9030000}"/>
    <cellStyle name="Currency 2 2 3 2 2 5 2" xfId="922" xr:uid="{00000000-0005-0000-0000-0000FA030000}"/>
    <cellStyle name="Currency 2 2 3 2 2 6" xfId="923" xr:uid="{00000000-0005-0000-0000-0000FB030000}"/>
    <cellStyle name="Currency 2 2 3 2 3" xfId="924" xr:uid="{00000000-0005-0000-0000-0000FC030000}"/>
    <cellStyle name="Currency 2 2 3 2 3 2" xfId="925" xr:uid="{00000000-0005-0000-0000-0000FD030000}"/>
    <cellStyle name="Currency 2 2 3 2 3 2 2" xfId="926" xr:uid="{00000000-0005-0000-0000-0000FE030000}"/>
    <cellStyle name="Currency 2 2 3 2 3 2 2 2" xfId="927" xr:uid="{00000000-0005-0000-0000-0000FF030000}"/>
    <cellStyle name="Currency 2 2 3 2 3 2 3" xfId="928" xr:uid="{00000000-0005-0000-0000-000000040000}"/>
    <cellStyle name="Currency 2 2 3 2 3 3" xfId="929" xr:uid="{00000000-0005-0000-0000-000001040000}"/>
    <cellStyle name="Currency 2 2 3 2 3 4" xfId="930" xr:uid="{00000000-0005-0000-0000-000002040000}"/>
    <cellStyle name="Currency 2 2 3 2 3 4 2" xfId="931" xr:uid="{00000000-0005-0000-0000-000003040000}"/>
    <cellStyle name="Currency 2 2 3 2 3 5" xfId="932" xr:uid="{00000000-0005-0000-0000-000004040000}"/>
    <cellStyle name="Currency 2 2 3 2 4" xfId="933" xr:uid="{00000000-0005-0000-0000-000005040000}"/>
    <cellStyle name="Currency 2 2 3 2 4 2" xfId="934" xr:uid="{00000000-0005-0000-0000-000006040000}"/>
    <cellStyle name="Currency 2 2 3 2 4 2 2" xfId="935" xr:uid="{00000000-0005-0000-0000-000007040000}"/>
    <cellStyle name="Currency 2 2 3 2 4 3" xfId="936" xr:uid="{00000000-0005-0000-0000-000008040000}"/>
    <cellStyle name="Currency 2 2 3 2 5" xfId="937" xr:uid="{00000000-0005-0000-0000-000009040000}"/>
    <cellStyle name="Currency 2 2 3 2 6" xfId="938" xr:uid="{00000000-0005-0000-0000-00000A040000}"/>
    <cellStyle name="Currency 2 2 3 2 6 2" xfId="939" xr:uid="{00000000-0005-0000-0000-00000B040000}"/>
    <cellStyle name="Currency 2 2 3 2 7" xfId="940" xr:uid="{00000000-0005-0000-0000-00000C040000}"/>
    <cellStyle name="Currency 2 2 3 3" xfId="941" xr:uid="{00000000-0005-0000-0000-00000D040000}"/>
    <cellStyle name="Currency 2 2 3 3 2" xfId="942" xr:uid="{00000000-0005-0000-0000-00000E040000}"/>
    <cellStyle name="Currency 2 2 3 3 2 2" xfId="943" xr:uid="{00000000-0005-0000-0000-00000F040000}"/>
    <cellStyle name="Currency 2 2 3 3 2 2 2" xfId="944" xr:uid="{00000000-0005-0000-0000-000010040000}"/>
    <cellStyle name="Currency 2 2 3 3 2 2 2 2" xfId="945" xr:uid="{00000000-0005-0000-0000-000011040000}"/>
    <cellStyle name="Currency 2 2 3 3 2 2 3" xfId="946" xr:uid="{00000000-0005-0000-0000-000012040000}"/>
    <cellStyle name="Currency 2 2 3 3 2 3" xfId="947" xr:uid="{00000000-0005-0000-0000-000013040000}"/>
    <cellStyle name="Currency 2 2 3 3 2 4" xfId="948" xr:uid="{00000000-0005-0000-0000-000014040000}"/>
    <cellStyle name="Currency 2 2 3 3 2 4 2" xfId="949" xr:uid="{00000000-0005-0000-0000-000015040000}"/>
    <cellStyle name="Currency 2 2 3 3 2 5" xfId="950" xr:uid="{00000000-0005-0000-0000-000016040000}"/>
    <cellStyle name="Currency 2 2 3 3 3" xfId="951" xr:uid="{00000000-0005-0000-0000-000017040000}"/>
    <cellStyle name="Currency 2 2 3 3 3 2" xfId="952" xr:uid="{00000000-0005-0000-0000-000018040000}"/>
    <cellStyle name="Currency 2 2 3 3 3 2 2" xfId="953" xr:uid="{00000000-0005-0000-0000-000019040000}"/>
    <cellStyle name="Currency 2 2 3 3 3 3" xfId="954" xr:uid="{00000000-0005-0000-0000-00001A040000}"/>
    <cellStyle name="Currency 2 2 3 3 4" xfId="955" xr:uid="{00000000-0005-0000-0000-00001B040000}"/>
    <cellStyle name="Currency 2 2 3 3 5" xfId="956" xr:uid="{00000000-0005-0000-0000-00001C040000}"/>
    <cellStyle name="Currency 2 2 3 3 5 2" xfId="957" xr:uid="{00000000-0005-0000-0000-00001D040000}"/>
    <cellStyle name="Currency 2 2 3 3 6" xfId="958" xr:uid="{00000000-0005-0000-0000-00001E040000}"/>
    <cellStyle name="Currency 2 2 3 4" xfId="959" xr:uid="{00000000-0005-0000-0000-00001F040000}"/>
    <cellStyle name="Currency 2 2 3 4 2" xfId="960" xr:uid="{00000000-0005-0000-0000-000020040000}"/>
    <cellStyle name="Currency 2 2 3 4 2 2" xfId="961" xr:uid="{00000000-0005-0000-0000-000021040000}"/>
    <cellStyle name="Currency 2 2 3 4 2 2 2" xfId="962" xr:uid="{00000000-0005-0000-0000-000022040000}"/>
    <cellStyle name="Currency 2 2 3 4 2 3" xfId="963" xr:uid="{00000000-0005-0000-0000-000023040000}"/>
    <cellStyle name="Currency 2 2 3 4 3" xfId="964" xr:uid="{00000000-0005-0000-0000-000024040000}"/>
    <cellStyle name="Currency 2 2 3 4 4" xfId="965" xr:uid="{00000000-0005-0000-0000-000025040000}"/>
    <cellStyle name="Currency 2 2 3 4 4 2" xfId="966" xr:uid="{00000000-0005-0000-0000-000026040000}"/>
    <cellStyle name="Currency 2 2 3 4 5" xfId="967" xr:uid="{00000000-0005-0000-0000-000027040000}"/>
    <cellStyle name="Currency 2 2 3 5" xfId="968" xr:uid="{00000000-0005-0000-0000-000028040000}"/>
    <cellStyle name="Currency 2 2 3 5 2" xfId="969" xr:uid="{00000000-0005-0000-0000-000029040000}"/>
    <cellStyle name="Currency 2 2 3 5 2 2" xfId="970" xr:uid="{00000000-0005-0000-0000-00002A040000}"/>
    <cellStyle name="Currency 2 2 3 5 3" xfId="971" xr:uid="{00000000-0005-0000-0000-00002B040000}"/>
    <cellStyle name="Currency 2 2 3 6" xfId="972" xr:uid="{00000000-0005-0000-0000-00002C040000}"/>
    <cellStyle name="Currency 2 2 3 7" xfId="973" xr:uid="{00000000-0005-0000-0000-00002D040000}"/>
    <cellStyle name="Currency 2 2 3 7 2" xfId="974" xr:uid="{00000000-0005-0000-0000-00002E040000}"/>
    <cellStyle name="Currency 2 2 3 8" xfId="975" xr:uid="{00000000-0005-0000-0000-00002F040000}"/>
    <cellStyle name="Currency 2 2 4" xfId="976" xr:uid="{00000000-0005-0000-0000-000030040000}"/>
    <cellStyle name="Currency 2 2 4 2" xfId="977" xr:uid="{00000000-0005-0000-0000-000031040000}"/>
    <cellStyle name="Currency 2 2 4 2 2" xfId="978" xr:uid="{00000000-0005-0000-0000-000032040000}"/>
    <cellStyle name="Currency 2 2 4 2 2 2" xfId="979" xr:uid="{00000000-0005-0000-0000-000033040000}"/>
    <cellStyle name="Currency 2 2 4 2 2 2 2" xfId="980" xr:uid="{00000000-0005-0000-0000-000034040000}"/>
    <cellStyle name="Currency 2 2 4 2 2 2 2 2" xfId="981" xr:uid="{00000000-0005-0000-0000-000035040000}"/>
    <cellStyle name="Currency 2 2 4 2 2 2 2 2 2" xfId="982" xr:uid="{00000000-0005-0000-0000-000036040000}"/>
    <cellStyle name="Currency 2 2 4 2 2 2 2 3" xfId="983" xr:uid="{00000000-0005-0000-0000-000037040000}"/>
    <cellStyle name="Currency 2 2 4 2 2 2 3" xfId="984" xr:uid="{00000000-0005-0000-0000-000038040000}"/>
    <cellStyle name="Currency 2 2 4 2 2 2 4" xfId="985" xr:uid="{00000000-0005-0000-0000-000039040000}"/>
    <cellStyle name="Currency 2 2 4 2 2 2 4 2" xfId="986" xr:uid="{00000000-0005-0000-0000-00003A040000}"/>
    <cellStyle name="Currency 2 2 4 2 2 2 5" xfId="987" xr:uid="{00000000-0005-0000-0000-00003B040000}"/>
    <cellStyle name="Currency 2 2 4 2 2 3" xfId="988" xr:uid="{00000000-0005-0000-0000-00003C040000}"/>
    <cellStyle name="Currency 2 2 4 2 2 3 2" xfId="989" xr:uid="{00000000-0005-0000-0000-00003D040000}"/>
    <cellStyle name="Currency 2 2 4 2 2 3 2 2" xfId="990" xr:uid="{00000000-0005-0000-0000-00003E040000}"/>
    <cellStyle name="Currency 2 2 4 2 2 3 3" xfId="991" xr:uid="{00000000-0005-0000-0000-00003F040000}"/>
    <cellStyle name="Currency 2 2 4 2 2 4" xfId="992" xr:uid="{00000000-0005-0000-0000-000040040000}"/>
    <cellStyle name="Currency 2 2 4 2 2 5" xfId="993" xr:uid="{00000000-0005-0000-0000-000041040000}"/>
    <cellStyle name="Currency 2 2 4 2 2 5 2" xfId="994" xr:uid="{00000000-0005-0000-0000-000042040000}"/>
    <cellStyle name="Currency 2 2 4 2 2 6" xfId="995" xr:uid="{00000000-0005-0000-0000-000043040000}"/>
    <cellStyle name="Currency 2 2 4 2 3" xfId="996" xr:uid="{00000000-0005-0000-0000-000044040000}"/>
    <cellStyle name="Currency 2 2 4 2 3 2" xfId="997" xr:uid="{00000000-0005-0000-0000-000045040000}"/>
    <cellStyle name="Currency 2 2 4 2 3 2 2" xfId="998" xr:uid="{00000000-0005-0000-0000-000046040000}"/>
    <cellStyle name="Currency 2 2 4 2 3 2 2 2" xfId="999" xr:uid="{00000000-0005-0000-0000-000047040000}"/>
    <cellStyle name="Currency 2 2 4 2 3 2 3" xfId="1000" xr:uid="{00000000-0005-0000-0000-000048040000}"/>
    <cellStyle name="Currency 2 2 4 2 3 3" xfId="1001" xr:uid="{00000000-0005-0000-0000-000049040000}"/>
    <cellStyle name="Currency 2 2 4 2 3 4" xfId="1002" xr:uid="{00000000-0005-0000-0000-00004A040000}"/>
    <cellStyle name="Currency 2 2 4 2 3 4 2" xfId="1003" xr:uid="{00000000-0005-0000-0000-00004B040000}"/>
    <cellStyle name="Currency 2 2 4 2 3 5" xfId="1004" xr:uid="{00000000-0005-0000-0000-00004C040000}"/>
    <cellStyle name="Currency 2 2 4 2 4" xfId="1005" xr:uid="{00000000-0005-0000-0000-00004D040000}"/>
    <cellStyle name="Currency 2 2 4 2 4 2" xfId="1006" xr:uid="{00000000-0005-0000-0000-00004E040000}"/>
    <cellStyle name="Currency 2 2 4 2 4 2 2" xfId="1007" xr:uid="{00000000-0005-0000-0000-00004F040000}"/>
    <cellStyle name="Currency 2 2 4 2 4 3" xfId="1008" xr:uid="{00000000-0005-0000-0000-000050040000}"/>
    <cellStyle name="Currency 2 2 4 2 5" xfId="1009" xr:uid="{00000000-0005-0000-0000-000051040000}"/>
    <cellStyle name="Currency 2 2 4 2 6" xfId="1010" xr:uid="{00000000-0005-0000-0000-000052040000}"/>
    <cellStyle name="Currency 2 2 4 2 6 2" xfId="1011" xr:uid="{00000000-0005-0000-0000-000053040000}"/>
    <cellStyle name="Currency 2 2 4 2 7" xfId="1012" xr:uid="{00000000-0005-0000-0000-000054040000}"/>
    <cellStyle name="Currency 2 2 4 3" xfId="1013" xr:uid="{00000000-0005-0000-0000-000055040000}"/>
    <cellStyle name="Currency 2 2 4 3 2" xfId="1014" xr:uid="{00000000-0005-0000-0000-000056040000}"/>
    <cellStyle name="Currency 2 2 4 3 2 2" xfId="1015" xr:uid="{00000000-0005-0000-0000-000057040000}"/>
    <cellStyle name="Currency 2 2 4 3 2 2 2" xfId="1016" xr:uid="{00000000-0005-0000-0000-000058040000}"/>
    <cellStyle name="Currency 2 2 4 3 2 2 2 2" xfId="1017" xr:uid="{00000000-0005-0000-0000-000059040000}"/>
    <cellStyle name="Currency 2 2 4 3 2 2 3" xfId="1018" xr:uid="{00000000-0005-0000-0000-00005A040000}"/>
    <cellStyle name="Currency 2 2 4 3 2 3" xfId="1019" xr:uid="{00000000-0005-0000-0000-00005B040000}"/>
    <cellStyle name="Currency 2 2 4 3 2 4" xfId="1020" xr:uid="{00000000-0005-0000-0000-00005C040000}"/>
    <cellStyle name="Currency 2 2 4 3 2 4 2" xfId="1021" xr:uid="{00000000-0005-0000-0000-00005D040000}"/>
    <cellStyle name="Currency 2 2 4 3 2 5" xfId="1022" xr:uid="{00000000-0005-0000-0000-00005E040000}"/>
    <cellStyle name="Currency 2 2 4 3 3" xfId="1023" xr:uid="{00000000-0005-0000-0000-00005F040000}"/>
    <cellStyle name="Currency 2 2 4 3 3 2" xfId="1024" xr:uid="{00000000-0005-0000-0000-000060040000}"/>
    <cellStyle name="Currency 2 2 4 3 3 2 2" xfId="1025" xr:uid="{00000000-0005-0000-0000-000061040000}"/>
    <cellStyle name="Currency 2 2 4 3 3 3" xfId="1026" xr:uid="{00000000-0005-0000-0000-000062040000}"/>
    <cellStyle name="Currency 2 2 4 3 4" xfId="1027" xr:uid="{00000000-0005-0000-0000-000063040000}"/>
    <cellStyle name="Currency 2 2 4 3 5" xfId="1028" xr:uid="{00000000-0005-0000-0000-000064040000}"/>
    <cellStyle name="Currency 2 2 4 3 5 2" xfId="1029" xr:uid="{00000000-0005-0000-0000-000065040000}"/>
    <cellStyle name="Currency 2 2 4 3 6" xfId="1030" xr:uid="{00000000-0005-0000-0000-000066040000}"/>
    <cellStyle name="Currency 2 2 4 4" xfId="1031" xr:uid="{00000000-0005-0000-0000-000067040000}"/>
    <cellStyle name="Currency 2 2 4 4 2" xfId="1032" xr:uid="{00000000-0005-0000-0000-000068040000}"/>
    <cellStyle name="Currency 2 2 4 4 2 2" xfId="1033" xr:uid="{00000000-0005-0000-0000-000069040000}"/>
    <cellStyle name="Currency 2 2 4 4 2 2 2" xfId="1034" xr:uid="{00000000-0005-0000-0000-00006A040000}"/>
    <cellStyle name="Currency 2 2 4 4 2 3" xfId="1035" xr:uid="{00000000-0005-0000-0000-00006B040000}"/>
    <cellStyle name="Currency 2 2 4 4 3" xfId="1036" xr:uid="{00000000-0005-0000-0000-00006C040000}"/>
    <cellStyle name="Currency 2 2 4 4 4" xfId="1037" xr:uid="{00000000-0005-0000-0000-00006D040000}"/>
    <cellStyle name="Currency 2 2 4 4 4 2" xfId="1038" xr:uid="{00000000-0005-0000-0000-00006E040000}"/>
    <cellStyle name="Currency 2 2 4 4 5" xfId="1039" xr:uid="{00000000-0005-0000-0000-00006F040000}"/>
    <cellStyle name="Currency 2 2 4 5" xfId="1040" xr:uid="{00000000-0005-0000-0000-000070040000}"/>
    <cellStyle name="Currency 2 2 4 5 2" xfId="1041" xr:uid="{00000000-0005-0000-0000-000071040000}"/>
    <cellStyle name="Currency 2 2 4 5 2 2" xfId="1042" xr:uid="{00000000-0005-0000-0000-000072040000}"/>
    <cellStyle name="Currency 2 2 4 5 3" xfId="1043" xr:uid="{00000000-0005-0000-0000-000073040000}"/>
    <cellStyle name="Currency 2 2 4 6" xfId="1044" xr:uid="{00000000-0005-0000-0000-000074040000}"/>
    <cellStyle name="Currency 2 2 4 7" xfId="1045" xr:uid="{00000000-0005-0000-0000-000075040000}"/>
    <cellStyle name="Currency 2 2 4 7 2" xfId="1046" xr:uid="{00000000-0005-0000-0000-000076040000}"/>
    <cellStyle name="Currency 2 2 4 8" xfId="1047" xr:uid="{00000000-0005-0000-0000-000077040000}"/>
    <cellStyle name="Currency 2 2 5" xfId="1048" xr:uid="{00000000-0005-0000-0000-000078040000}"/>
    <cellStyle name="Currency 2 2 5 2" xfId="1049" xr:uid="{00000000-0005-0000-0000-000079040000}"/>
    <cellStyle name="Currency 2 2 5 2 2" xfId="1050" xr:uid="{00000000-0005-0000-0000-00007A040000}"/>
    <cellStyle name="Currency 2 2 5 2 2 2" xfId="1051" xr:uid="{00000000-0005-0000-0000-00007B040000}"/>
    <cellStyle name="Currency 2 2 5 2 2 2 2" xfId="1052" xr:uid="{00000000-0005-0000-0000-00007C040000}"/>
    <cellStyle name="Currency 2 2 5 2 2 2 2 2" xfId="1053" xr:uid="{00000000-0005-0000-0000-00007D040000}"/>
    <cellStyle name="Currency 2 2 5 2 2 2 3" xfId="1054" xr:uid="{00000000-0005-0000-0000-00007E040000}"/>
    <cellStyle name="Currency 2 2 5 2 2 3" xfId="1055" xr:uid="{00000000-0005-0000-0000-00007F040000}"/>
    <cellStyle name="Currency 2 2 5 2 2 4" xfId="1056" xr:uid="{00000000-0005-0000-0000-000080040000}"/>
    <cellStyle name="Currency 2 2 5 2 2 4 2" xfId="1057" xr:uid="{00000000-0005-0000-0000-000081040000}"/>
    <cellStyle name="Currency 2 2 5 2 2 5" xfId="1058" xr:uid="{00000000-0005-0000-0000-000082040000}"/>
    <cellStyle name="Currency 2 2 5 2 3" xfId="1059" xr:uid="{00000000-0005-0000-0000-000083040000}"/>
    <cellStyle name="Currency 2 2 5 2 3 2" xfId="1060" xr:uid="{00000000-0005-0000-0000-000084040000}"/>
    <cellStyle name="Currency 2 2 5 2 3 2 2" xfId="1061" xr:uid="{00000000-0005-0000-0000-000085040000}"/>
    <cellStyle name="Currency 2 2 5 2 3 3" xfId="1062" xr:uid="{00000000-0005-0000-0000-000086040000}"/>
    <cellStyle name="Currency 2 2 5 2 4" xfId="1063" xr:uid="{00000000-0005-0000-0000-000087040000}"/>
    <cellStyle name="Currency 2 2 5 2 5" xfId="1064" xr:uid="{00000000-0005-0000-0000-000088040000}"/>
    <cellStyle name="Currency 2 2 5 2 5 2" xfId="1065" xr:uid="{00000000-0005-0000-0000-000089040000}"/>
    <cellStyle name="Currency 2 2 5 2 6" xfId="1066" xr:uid="{00000000-0005-0000-0000-00008A040000}"/>
    <cellStyle name="Currency 2 2 5 3" xfId="1067" xr:uid="{00000000-0005-0000-0000-00008B040000}"/>
    <cellStyle name="Currency 2 2 5 3 2" xfId="1068" xr:uid="{00000000-0005-0000-0000-00008C040000}"/>
    <cellStyle name="Currency 2 2 5 3 2 2" xfId="1069" xr:uid="{00000000-0005-0000-0000-00008D040000}"/>
    <cellStyle name="Currency 2 2 5 3 2 2 2" xfId="1070" xr:uid="{00000000-0005-0000-0000-00008E040000}"/>
    <cellStyle name="Currency 2 2 5 3 2 3" xfId="1071" xr:uid="{00000000-0005-0000-0000-00008F040000}"/>
    <cellStyle name="Currency 2 2 5 3 3" xfId="1072" xr:uid="{00000000-0005-0000-0000-000090040000}"/>
    <cellStyle name="Currency 2 2 5 3 4" xfId="1073" xr:uid="{00000000-0005-0000-0000-000091040000}"/>
    <cellStyle name="Currency 2 2 5 3 4 2" xfId="1074" xr:uid="{00000000-0005-0000-0000-000092040000}"/>
    <cellStyle name="Currency 2 2 5 3 5" xfId="1075" xr:uid="{00000000-0005-0000-0000-000093040000}"/>
    <cellStyle name="Currency 2 2 5 4" xfId="1076" xr:uid="{00000000-0005-0000-0000-000094040000}"/>
    <cellStyle name="Currency 2 2 5 4 2" xfId="1077" xr:uid="{00000000-0005-0000-0000-000095040000}"/>
    <cellStyle name="Currency 2 2 5 4 2 2" xfId="1078" xr:uid="{00000000-0005-0000-0000-000096040000}"/>
    <cellStyle name="Currency 2 2 5 4 3" xfId="1079" xr:uid="{00000000-0005-0000-0000-000097040000}"/>
    <cellStyle name="Currency 2 2 5 5" xfId="1080" xr:uid="{00000000-0005-0000-0000-000098040000}"/>
    <cellStyle name="Currency 2 2 5 6" xfId="1081" xr:uid="{00000000-0005-0000-0000-000099040000}"/>
    <cellStyle name="Currency 2 2 5 6 2" xfId="1082" xr:uid="{00000000-0005-0000-0000-00009A040000}"/>
    <cellStyle name="Currency 2 2 5 7" xfId="1083" xr:uid="{00000000-0005-0000-0000-00009B040000}"/>
    <cellStyle name="Currency 2 2 6" xfId="1084" xr:uid="{00000000-0005-0000-0000-00009C040000}"/>
    <cellStyle name="Currency 2 2 6 2" xfId="1085" xr:uid="{00000000-0005-0000-0000-00009D040000}"/>
    <cellStyle name="Currency 2 2 6 2 2" xfId="1086" xr:uid="{00000000-0005-0000-0000-00009E040000}"/>
    <cellStyle name="Currency 2 2 6 2 2 2" xfId="1087" xr:uid="{00000000-0005-0000-0000-00009F040000}"/>
    <cellStyle name="Currency 2 2 6 2 2 2 2" xfId="1088" xr:uid="{00000000-0005-0000-0000-0000A0040000}"/>
    <cellStyle name="Currency 2 2 6 2 2 3" xfId="1089" xr:uid="{00000000-0005-0000-0000-0000A1040000}"/>
    <cellStyle name="Currency 2 2 6 2 3" xfId="1090" xr:uid="{00000000-0005-0000-0000-0000A2040000}"/>
    <cellStyle name="Currency 2 2 6 2 4" xfId="1091" xr:uid="{00000000-0005-0000-0000-0000A3040000}"/>
    <cellStyle name="Currency 2 2 6 2 4 2" xfId="1092" xr:uid="{00000000-0005-0000-0000-0000A4040000}"/>
    <cellStyle name="Currency 2 2 6 2 5" xfId="1093" xr:uid="{00000000-0005-0000-0000-0000A5040000}"/>
    <cellStyle name="Currency 2 2 6 3" xfId="1094" xr:uid="{00000000-0005-0000-0000-0000A6040000}"/>
    <cellStyle name="Currency 2 2 6 3 2" xfId="1095" xr:uid="{00000000-0005-0000-0000-0000A7040000}"/>
    <cellStyle name="Currency 2 2 6 3 2 2" xfId="1096" xr:uid="{00000000-0005-0000-0000-0000A8040000}"/>
    <cellStyle name="Currency 2 2 6 3 3" xfId="1097" xr:uid="{00000000-0005-0000-0000-0000A9040000}"/>
    <cellStyle name="Currency 2 2 6 4" xfId="1098" xr:uid="{00000000-0005-0000-0000-0000AA040000}"/>
    <cellStyle name="Currency 2 2 6 5" xfId="1099" xr:uid="{00000000-0005-0000-0000-0000AB040000}"/>
    <cellStyle name="Currency 2 2 6 5 2" xfId="1100" xr:uid="{00000000-0005-0000-0000-0000AC040000}"/>
    <cellStyle name="Currency 2 2 6 6" xfId="1101" xr:uid="{00000000-0005-0000-0000-0000AD040000}"/>
    <cellStyle name="Currency 2 2 7" xfId="1102" xr:uid="{00000000-0005-0000-0000-0000AE040000}"/>
    <cellStyle name="Currency 2 2 7 2" xfId="1103" xr:uid="{00000000-0005-0000-0000-0000AF040000}"/>
    <cellStyle name="Currency 2 2 7 2 2" xfId="1104" xr:uid="{00000000-0005-0000-0000-0000B0040000}"/>
    <cellStyle name="Currency 2 2 7 2 2 2" xfId="1105" xr:uid="{00000000-0005-0000-0000-0000B1040000}"/>
    <cellStyle name="Currency 2 2 7 2 3" xfId="1106" xr:uid="{00000000-0005-0000-0000-0000B2040000}"/>
    <cellStyle name="Currency 2 2 7 3" xfId="1107" xr:uid="{00000000-0005-0000-0000-0000B3040000}"/>
    <cellStyle name="Currency 2 2 7 4" xfId="1108" xr:uid="{00000000-0005-0000-0000-0000B4040000}"/>
    <cellStyle name="Currency 2 2 7 4 2" xfId="1109" xr:uid="{00000000-0005-0000-0000-0000B5040000}"/>
    <cellStyle name="Currency 2 2 7 5" xfId="1110" xr:uid="{00000000-0005-0000-0000-0000B6040000}"/>
    <cellStyle name="Currency 2 2 8" xfId="1111" xr:uid="{00000000-0005-0000-0000-0000B7040000}"/>
    <cellStyle name="Currency 2 2 8 2" xfId="1112" xr:uid="{00000000-0005-0000-0000-0000B8040000}"/>
    <cellStyle name="Currency 2 2 8 2 2" xfId="1113" xr:uid="{00000000-0005-0000-0000-0000B9040000}"/>
    <cellStyle name="Currency 2 2 8 3" xfId="1114" xr:uid="{00000000-0005-0000-0000-0000BA040000}"/>
    <cellStyle name="Currency 2 2 9" xfId="1115" xr:uid="{00000000-0005-0000-0000-0000BB040000}"/>
    <cellStyle name="Currency 2 3" xfId="1116" xr:uid="{00000000-0005-0000-0000-0000BC040000}"/>
    <cellStyle name="Currency 2 3 2" xfId="1117" xr:uid="{00000000-0005-0000-0000-0000BD040000}"/>
    <cellStyle name="Currency 2 3 2 2" xfId="1118" xr:uid="{00000000-0005-0000-0000-0000BE040000}"/>
    <cellStyle name="Currency 2 3 2 2 2" xfId="1119" xr:uid="{00000000-0005-0000-0000-0000BF040000}"/>
    <cellStyle name="Currency 2 3 2 2 2 2" xfId="1120" xr:uid="{00000000-0005-0000-0000-0000C0040000}"/>
    <cellStyle name="Currency 2 3 2 2 2 2 2" xfId="1121" xr:uid="{00000000-0005-0000-0000-0000C1040000}"/>
    <cellStyle name="Currency 2 3 2 2 2 2 2 2" xfId="1122" xr:uid="{00000000-0005-0000-0000-0000C2040000}"/>
    <cellStyle name="Currency 2 3 2 2 2 2 3" xfId="1123" xr:uid="{00000000-0005-0000-0000-0000C3040000}"/>
    <cellStyle name="Currency 2 3 2 2 2 3" xfId="1124" xr:uid="{00000000-0005-0000-0000-0000C4040000}"/>
    <cellStyle name="Currency 2 3 2 2 2 4" xfId="1125" xr:uid="{00000000-0005-0000-0000-0000C5040000}"/>
    <cellStyle name="Currency 2 3 2 2 2 4 2" xfId="1126" xr:uid="{00000000-0005-0000-0000-0000C6040000}"/>
    <cellStyle name="Currency 2 3 2 2 2 5" xfId="1127" xr:uid="{00000000-0005-0000-0000-0000C7040000}"/>
    <cellStyle name="Currency 2 3 2 2 3" xfId="1128" xr:uid="{00000000-0005-0000-0000-0000C8040000}"/>
    <cellStyle name="Currency 2 3 2 2 3 2" xfId="1129" xr:uid="{00000000-0005-0000-0000-0000C9040000}"/>
    <cellStyle name="Currency 2 3 2 2 3 2 2" xfId="1130" xr:uid="{00000000-0005-0000-0000-0000CA040000}"/>
    <cellStyle name="Currency 2 3 2 2 3 3" xfId="1131" xr:uid="{00000000-0005-0000-0000-0000CB040000}"/>
    <cellStyle name="Currency 2 3 2 2 4" xfId="1132" xr:uid="{00000000-0005-0000-0000-0000CC040000}"/>
    <cellStyle name="Currency 2 3 2 2 5" xfId="1133" xr:uid="{00000000-0005-0000-0000-0000CD040000}"/>
    <cellStyle name="Currency 2 3 2 2 5 2" xfId="1134" xr:uid="{00000000-0005-0000-0000-0000CE040000}"/>
    <cellStyle name="Currency 2 3 2 2 6" xfId="1135" xr:uid="{00000000-0005-0000-0000-0000CF040000}"/>
    <cellStyle name="Currency 2 3 2 3" xfId="1136" xr:uid="{00000000-0005-0000-0000-0000D0040000}"/>
    <cellStyle name="Currency 2 3 2 3 2" xfId="1137" xr:uid="{00000000-0005-0000-0000-0000D1040000}"/>
    <cellStyle name="Currency 2 3 2 3 2 2" xfId="1138" xr:uid="{00000000-0005-0000-0000-0000D2040000}"/>
    <cellStyle name="Currency 2 3 2 3 2 2 2" xfId="1139" xr:uid="{00000000-0005-0000-0000-0000D3040000}"/>
    <cellStyle name="Currency 2 3 2 3 2 3" xfId="1140" xr:uid="{00000000-0005-0000-0000-0000D4040000}"/>
    <cellStyle name="Currency 2 3 2 3 3" xfId="1141" xr:uid="{00000000-0005-0000-0000-0000D5040000}"/>
    <cellStyle name="Currency 2 3 2 3 4" xfId="1142" xr:uid="{00000000-0005-0000-0000-0000D6040000}"/>
    <cellStyle name="Currency 2 3 2 3 4 2" xfId="1143" xr:uid="{00000000-0005-0000-0000-0000D7040000}"/>
    <cellStyle name="Currency 2 3 2 3 5" xfId="1144" xr:uid="{00000000-0005-0000-0000-0000D8040000}"/>
    <cellStyle name="Currency 2 3 2 4" xfId="1145" xr:uid="{00000000-0005-0000-0000-0000D9040000}"/>
    <cellStyle name="Currency 2 3 2 4 2" xfId="1146" xr:uid="{00000000-0005-0000-0000-0000DA040000}"/>
    <cellStyle name="Currency 2 3 2 4 2 2" xfId="1147" xr:uid="{00000000-0005-0000-0000-0000DB040000}"/>
    <cellStyle name="Currency 2 3 2 4 3" xfId="1148" xr:uid="{00000000-0005-0000-0000-0000DC040000}"/>
    <cellStyle name="Currency 2 3 2 5" xfId="1149" xr:uid="{00000000-0005-0000-0000-0000DD040000}"/>
    <cellStyle name="Currency 2 3 2 6" xfId="1150" xr:uid="{00000000-0005-0000-0000-0000DE040000}"/>
    <cellStyle name="Currency 2 3 2 6 2" xfId="1151" xr:uid="{00000000-0005-0000-0000-0000DF040000}"/>
    <cellStyle name="Currency 2 3 2 7" xfId="1152" xr:uid="{00000000-0005-0000-0000-0000E0040000}"/>
    <cellStyle name="Currency 2 3 3" xfId="1153" xr:uid="{00000000-0005-0000-0000-0000E1040000}"/>
    <cellStyle name="Currency 2 3 3 2" xfId="1154" xr:uid="{00000000-0005-0000-0000-0000E2040000}"/>
    <cellStyle name="Currency 2 3 3 2 2" xfId="1155" xr:uid="{00000000-0005-0000-0000-0000E3040000}"/>
    <cellStyle name="Currency 2 3 3 2 2 2" xfId="1156" xr:uid="{00000000-0005-0000-0000-0000E4040000}"/>
    <cellStyle name="Currency 2 3 3 2 2 2 2" xfId="1157" xr:uid="{00000000-0005-0000-0000-0000E5040000}"/>
    <cellStyle name="Currency 2 3 3 2 2 3" xfId="1158" xr:uid="{00000000-0005-0000-0000-0000E6040000}"/>
    <cellStyle name="Currency 2 3 3 2 3" xfId="1159" xr:uid="{00000000-0005-0000-0000-0000E7040000}"/>
    <cellStyle name="Currency 2 3 3 2 4" xfId="1160" xr:uid="{00000000-0005-0000-0000-0000E8040000}"/>
    <cellStyle name="Currency 2 3 3 2 4 2" xfId="1161" xr:uid="{00000000-0005-0000-0000-0000E9040000}"/>
    <cellStyle name="Currency 2 3 3 2 5" xfId="1162" xr:uid="{00000000-0005-0000-0000-0000EA040000}"/>
    <cellStyle name="Currency 2 3 3 3" xfId="1163" xr:uid="{00000000-0005-0000-0000-0000EB040000}"/>
    <cellStyle name="Currency 2 3 3 3 2" xfId="1164" xr:uid="{00000000-0005-0000-0000-0000EC040000}"/>
    <cellStyle name="Currency 2 3 3 3 2 2" xfId="1165" xr:uid="{00000000-0005-0000-0000-0000ED040000}"/>
    <cellStyle name="Currency 2 3 3 3 3" xfId="1166" xr:uid="{00000000-0005-0000-0000-0000EE040000}"/>
    <cellStyle name="Currency 2 3 3 4" xfId="1167" xr:uid="{00000000-0005-0000-0000-0000EF040000}"/>
    <cellStyle name="Currency 2 3 3 5" xfId="1168" xr:uid="{00000000-0005-0000-0000-0000F0040000}"/>
    <cellStyle name="Currency 2 3 3 5 2" xfId="1169" xr:uid="{00000000-0005-0000-0000-0000F1040000}"/>
    <cellStyle name="Currency 2 3 3 6" xfId="1170" xr:uid="{00000000-0005-0000-0000-0000F2040000}"/>
    <cellStyle name="Currency 2 3 4" xfId="1171" xr:uid="{00000000-0005-0000-0000-0000F3040000}"/>
    <cellStyle name="Currency 2 3 4 2" xfId="1172" xr:uid="{00000000-0005-0000-0000-0000F4040000}"/>
    <cellStyle name="Currency 2 3 4 2 2" xfId="1173" xr:uid="{00000000-0005-0000-0000-0000F5040000}"/>
    <cellStyle name="Currency 2 3 4 2 2 2" xfId="1174" xr:uid="{00000000-0005-0000-0000-0000F6040000}"/>
    <cellStyle name="Currency 2 3 4 2 3" xfId="1175" xr:uid="{00000000-0005-0000-0000-0000F7040000}"/>
    <cellStyle name="Currency 2 3 4 3" xfId="1176" xr:uid="{00000000-0005-0000-0000-0000F8040000}"/>
    <cellStyle name="Currency 2 3 4 4" xfId="1177" xr:uid="{00000000-0005-0000-0000-0000F9040000}"/>
    <cellStyle name="Currency 2 3 4 4 2" xfId="1178" xr:uid="{00000000-0005-0000-0000-0000FA040000}"/>
    <cellStyle name="Currency 2 3 4 5" xfId="1179" xr:uid="{00000000-0005-0000-0000-0000FB040000}"/>
    <cellStyle name="Currency 2 3 5" xfId="1180" xr:uid="{00000000-0005-0000-0000-0000FC040000}"/>
    <cellStyle name="Currency 2 3 5 2" xfId="1181" xr:uid="{00000000-0005-0000-0000-0000FD040000}"/>
    <cellStyle name="Currency 2 3 5 2 2" xfId="1182" xr:uid="{00000000-0005-0000-0000-0000FE040000}"/>
    <cellStyle name="Currency 2 3 5 3" xfId="1183" xr:uid="{00000000-0005-0000-0000-0000FF040000}"/>
    <cellStyle name="Currency 2 3 6" xfId="1184" xr:uid="{00000000-0005-0000-0000-000000050000}"/>
    <cellStyle name="Currency 2 3 7" xfId="1185" xr:uid="{00000000-0005-0000-0000-000001050000}"/>
    <cellStyle name="Currency 2 3 7 2" xfId="1186" xr:uid="{00000000-0005-0000-0000-000002050000}"/>
    <cellStyle name="Currency 2 3 8" xfId="1187" xr:uid="{00000000-0005-0000-0000-000003050000}"/>
    <cellStyle name="Currency 2 4" xfId="1188" xr:uid="{00000000-0005-0000-0000-000004050000}"/>
    <cellStyle name="Currency 2 4 2" xfId="1189" xr:uid="{00000000-0005-0000-0000-000005050000}"/>
    <cellStyle name="Currency 2 4 2 2" xfId="1190" xr:uid="{00000000-0005-0000-0000-000006050000}"/>
    <cellStyle name="Currency 2 4 2 2 2" xfId="1191" xr:uid="{00000000-0005-0000-0000-000007050000}"/>
    <cellStyle name="Currency 2 4 2 2 2 2" xfId="1192" xr:uid="{00000000-0005-0000-0000-000008050000}"/>
    <cellStyle name="Currency 2 4 2 2 2 2 2" xfId="1193" xr:uid="{00000000-0005-0000-0000-000009050000}"/>
    <cellStyle name="Currency 2 4 2 2 2 2 2 2" xfId="1194" xr:uid="{00000000-0005-0000-0000-00000A050000}"/>
    <cellStyle name="Currency 2 4 2 2 2 2 3" xfId="1195" xr:uid="{00000000-0005-0000-0000-00000B050000}"/>
    <cellStyle name="Currency 2 4 2 2 2 3" xfId="1196" xr:uid="{00000000-0005-0000-0000-00000C050000}"/>
    <cellStyle name="Currency 2 4 2 2 2 4" xfId="1197" xr:uid="{00000000-0005-0000-0000-00000D050000}"/>
    <cellStyle name="Currency 2 4 2 2 2 4 2" xfId="1198" xr:uid="{00000000-0005-0000-0000-00000E050000}"/>
    <cellStyle name="Currency 2 4 2 2 2 5" xfId="1199" xr:uid="{00000000-0005-0000-0000-00000F050000}"/>
    <cellStyle name="Currency 2 4 2 2 3" xfId="1200" xr:uid="{00000000-0005-0000-0000-000010050000}"/>
    <cellStyle name="Currency 2 4 2 2 3 2" xfId="1201" xr:uid="{00000000-0005-0000-0000-000011050000}"/>
    <cellStyle name="Currency 2 4 2 2 3 2 2" xfId="1202" xr:uid="{00000000-0005-0000-0000-000012050000}"/>
    <cellStyle name="Currency 2 4 2 2 3 3" xfId="1203" xr:uid="{00000000-0005-0000-0000-000013050000}"/>
    <cellStyle name="Currency 2 4 2 2 4" xfId="1204" xr:uid="{00000000-0005-0000-0000-000014050000}"/>
    <cellStyle name="Currency 2 4 2 2 5" xfId="1205" xr:uid="{00000000-0005-0000-0000-000015050000}"/>
    <cellStyle name="Currency 2 4 2 2 5 2" xfId="1206" xr:uid="{00000000-0005-0000-0000-000016050000}"/>
    <cellStyle name="Currency 2 4 2 2 6" xfId="1207" xr:uid="{00000000-0005-0000-0000-000017050000}"/>
    <cellStyle name="Currency 2 4 2 3" xfId="1208" xr:uid="{00000000-0005-0000-0000-000018050000}"/>
    <cellStyle name="Currency 2 4 2 3 2" xfId="1209" xr:uid="{00000000-0005-0000-0000-000019050000}"/>
    <cellStyle name="Currency 2 4 2 3 2 2" xfId="1210" xr:uid="{00000000-0005-0000-0000-00001A050000}"/>
    <cellStyle name="Currency 2 4 2 3 2 2 2" xfId="1211" xr:uid="{00000000-0005-0000-0000-00001B050000}"/>
    <cellStyle name="Currency 2 4 2 3 2 3" xfId="1212" xr:uid="{00000000-0005-0000-0000-00001C050000}"/>
    <cellStyle name="Currency 2 4 2 3 3" xfId="1213" xr:uid="{00000000-0005-0000-0000-00001D050000}"/>
    <cellStyle name="Currency 2 4 2 3 4" xfId="1214" xr:uid="{00000000-0005-0000-0000-00001E050000}"/>
    <cellStyle name="Currency 2 4 2 3 4 2" xfId="1215" xr:uid="{00000000-0005-0000-0000-00001F050000}"/>
    <cellStyle name="Currency 2 4 2 3 5" xfId="1216" xr:uid="{00000000-0005-0000-0000-000020050000}"/>
    <cellStyle name="Currency 2 4 2 4" xfId="1217" xr:uid="{00000000-0005-0000-0000-000021050000}"/>
    <cellStyle name="Currency 2 4 2 4 2" xfId="1218" xr:uid="{00000000-0005-0000-0000-000022050000}"/>
    <cellStyle name="Currency 2 4 2 4 2 2" xfId="1219" xr:uid="{00000000-0005-0000-0000-000023050000}"/>
    <cellStyle name="Currency 2 4 2 4 3" xfId="1220" xr:uid="{00000000-0005-0000-0000-000024050000}"/>
    <cellStyle name="Currency 2 4 2 5" xfId="1221" xr:uid="{00000000-0005-0000-0000-000025050000}"/>
    <cellStyle name="Currency 2 4 2 6" xfId="1222" xr:uid="{00000000-0005-0000-0000-000026050000}"/>
    <cellStyle name="Currency 2 4 2 6 2" xfId="1223" xr:uid="{00000000-0005-0000-0000-000027050000}"/>
    <cellStyle name="Currency 2 4 2 7" xfId="1224" xr:uid="{00000000-0005-0000-0000-000028050000}"/>
    <cellStyle name="Currency 2 4 3" xfId="1225" xr:uid="{00000000-0005-0000-0000-000029050000}"/>
    <cellStyle name="Currency 2 4 3 2" xfId="1226" xr:uid="{00000000-0005-0000-0000-00002A050000}"/>
    <cellStyle name="Currency 2 4 3 2 2" xfId="1227" xr:uid="{00000000-0005-0000-0000-00002B050000}"/>
    <cellStyle name="Currency 2 4 3 2 2 2" xfId="1228" xr:uid="{00000000-0005-0000-0000-00002C050000}"/>
    <cellStyle name="Currency 2 4 3 2 2 2 2" xfId="1229" xr:uid="{00000000-0005-0000-0000-00002D050000}"/>
    <cellStyle name="Currency 2 4 3 2 2 3" xfId="1230" xr:uid="{00000000-0005-0000-0000-00002E050000}"/>
    <cellStyle name="Currency 2 4 3 2 3" xfId="1231" xr:uid="{00000000-0005-0000-0000-00002F050000}"/>
    <cellStyle name="Currency 2 4 3 2 4" xfId="1232" xr:uid="{00000000-0005-0000-0000-000030050000}"/>
    <cellStyle name="Currency 2 4 3 2 4 2" xfId="1233" xr:uid="{00000000-0005-0000-0000-000031050000}"/>
    <cellStyle name="Currency 2 4 3 2 5" xfId="1234" xr:uid="{00000000-0005-0000-0000-000032050000}"/>
    <cellStyle name="Currency 2 4 3 3" xfId="1235" xr:uid="{00000000-0005-0000-0000-000033050000}"/>
    <cellStyle name="Currency 2 4 3 3 2" xfId="1236" xr:uid="{00000000-0005-0000-0000-000034050000}"/>
    <cellStyle name="Currency 2 4 3 3 2 2" xfId="1237" xr:uid="{00000000-0005-0000-0000-000035050000}"/>
    <cellStyle name="Currency 2 4 3 3 3" xfId="1238" xr:uid="{00000000-0005-0000-0000-000036050000}"/>
    <cellStyle name="Currency 2 4 3 4" xfId="1239" xr:uid="{00000000-0005-0000-0000-000037050000}"/>
    <cellStyle name="Currency 2 4 3 5" xfId="1240" xr:uid="{00000000-0005-0000-0000-000038050000}"/>
    <cellStyle name="Currency 2 4 3 5 2" xfId="1241" xr:uid="{00000000-0005-0000-0000-000039050000}"/>
    <cellStyle name="Currency 2 4 3 6" xfId="1242" xr:uid="{00000000-0005-0000-0000-00003A050000}"/>
    <cellStyle name="Currency 2 4 4" xfId="1243" xr:uid="{00000000-0005-0000-0000-00003B050000}"/>
    <cellStyle name="Currency 2 4 4 2" xfId="1244" xr:uid="{00000000-0005-0000-0000-00003C050000}"/>
    <cellStyle name="Currency 2 4 4 2 2" xfId="1245" xr:uid="{00000000-0005-0000-0000-00003D050000}"/>
    <cellStyle name="Currency 2 4 4 2 2 2" xfId="1246" xr:uid="{00000000-0005-0000-0000-00003E050000}"/>
    <cellStyle name="Currency 2 4 4 2 3" xfId="1247" xr:uid="{00000000-0005-0000-0000-00003F050000}"/>
    <cellStyle name="Currency 2 4 4 3" xfId="1248" xr:uid="{00000000-0005-0000-0000-000040050000}"/>
    <cellStyle name="Currency 2 4 4 4" xfId="1249" xr:uid="{00000000-0005-0000-0000-000041050000}"/>
    <cellStyle name="Currency 2 4 4 4 2" xfId="1250" xr:uid="{00000000-0005-0000-0000-000042050000}"/>
    <cellStyle name="Currency 2 4 4 5" xfId="1251" xr:uid="{00000000-0005-0000-0000-000043050000}"/>
    <cellStyle name="Currency 2 4 5" xfId="1252" xr:uid="{00000000-0005-0000-0000-000044050000}"/>
    <cellStyle name="Currency 2 4 5 2" xfId="1253" xr:uid="{00000000-0005-0000-0000-000045050000}"/>
    <cellStyle name="Currency 2 4 5 2 2" xfId="1254" xr:uid="{00000000-0005-0000-0000-000046050000}"/>
    <cellStyle name="Currency 2 4 5 3" xfId="1255" xr:uid="{00000000-0005-0000-0000-000047050000}"/>
    <cellStyle name="Currency 2 4 6" xfId="1256" xr:uid="{00000000-0005-0000-0000-000048050000}"/>
    <cellStyle name="Currency 2 4 7" xfId="1257" xr:uid="{00000000-0005-0000-0000-000049050000}"/>
    <cellStyle name="Currency 2 4 7 2" xfId="1258" xr:uid="{00000000-0005-0000-0000-00004A050000}"/>
    <cellStyle name="Currency 2 4 8" xfId="1259" xr:uid="{00000000-0005-0000-0000-00004B050000}"/>
    <cellStyle name="Currency 2 5" xfId="1260" xr:uid="{00000000-0005-0000-0000-00004C050000}"/>
    <cellStyle name="Currency 2 5 2" xfId="1261" xr:uid="{00000000-0005-0000-0000-00004D050000}"/>
    <cellStyle name="Currency 2 5 2 2" xfId="1262" xr:uid="{00000000-0005-0000-0000-00004E050000}"/>
    <cellStyle name="Currency 2 5 2 2 2" xfId="1263" xr:uid="{00000000-0005-0000-0000-00004F050000}"/>
    <cellStyle name="Currency 2 5 2 2 2 2" xfId="1264" xr:uid="{00000000-0005-0000-0000-000050050000}"/>
    <cellStyle name="Currency 2 5 2 2 2 2 2" xfId="1265" xr:uid="{00000000-0005-0000-0000-000051050000}"/>
    <cellStyle name="Currency 2 5 2 2 2 2 2 2" xfId="1266" xr:uid="{00000000-0005-0000-0000-000052050000}"/>
    <cellStyle name="Currency 2 5 2 2 2 2 3" xfId="1267" xr:uid="{00000000-0005-0000-0000-000053050000}"/>
    <cellStyle name="Currency 2 5 2 2 2 3" xfId="1268" xr:uid="{00000000-0005-0000-0000-000054050000}"/>
    <cellStyle name="Currency 2 5 2 2 2 4" xfId="1269" xr:uid="{00000000-0005-0000-0000-000055050000}"/>
    <cellStyle name="Currency 2 5 2 2 2 4 2" xfId="1270" xr:uid="{00000000-0005-0000-0000-000056050000}"/>
    <cellStyle name="Currency 2 5 2 2 2 5" xfId="1271" xr:uid="{00000000-0005-0000-0000-000057050000}"/>
    <cellStyle name="Currency 2 5 2 2 3" xfId="1272" xr:uid="{00000000-0005-0000-0000-000058050000}"/>
    <cellStyle name="Currency 2 5 2 2 3 2" xfId="1273" xr:uid="{00000000-0005-0000-0000-000059050000}"/>
    <cellStyle name="Currency 2 5 2 2 3 2 2" xfId="1274" xr:uid="{00000000-0005-0000-0000-00005A050000}"/>
    <cellStyle name="Currency 2 5 2 2 3 3" xfId="1275" xr:uid="{00000000-0005-0000-0000-00005B050000}"/>
    <cellStyle name="Currency 2 5 2 2 4" xfId="1276" xr:uid="{00000000-0005-0000-0000-00005C050000}"/>
    <cellStyle name="Currency 2 5 2 2 5" xfId="1277" xr:uid="{00000000-0005-0000-0000-00005D050000}"/>
    <cellStyle name="Currency 2 5 2 2 5 2" xfId="1278" xr:uid="{00000000-0005-0000-0000-00005E050000}"/>
    <cellStyle name="Currency 2 5 2 2 6" xfId="1279" xr:uid="{00000000-0005-0000-0000-00005F050000}"/>
    <cellStyle name="Currency 2 5 2 3" xfId="1280" xr:uid="{00000000-0005-0000-0000-000060050000}"/>
    <cellStyle name="Currency 2 5 2 3 2" xfId="1281" xr:uid="{00000000-0005-0000-0000-000061050000}"/>
    <cellStyle name="Currency 2 5 2 3 2 2" xfId="1282" xr:uid="{00000000-0005-0000-0000-000062050000}"/>
    <cellStyle name="Currency 2 5 2 3 2 2 2" xfId="1283" xr:uid="{00000000-0005-0000-0000-000063050000}"/>
    <cellStyle name="Currency 2 5 2 3 2 3" xfId="1284" xr:uid="{00000000-0005-0000-0000-000064050000}"/>
    <cellStyle name="Currency 2 5 2 3 3" xfId="1285" xr:uid="{00000000-0005-0000-0000-000065050000}"/>
    <cellStyle name="Currency 2 5 2 3 4" xfId="1286" xr:uid="{00000000-0005-0000-0000-000066050000}"/>
    <cellStyle name="Currency 2 5 2 3 4 2" xfId="1287" xr:uid="{00000000-0005-0000-0000-000067050000}"/>
    <cellStyle name="Currency 2 5 2 3 5" xfId="1288" xr:uid="{00000000-0005-0000-0000-000068050000}"/>
    <cellStyle name="Currency 2 5 2 4" xfId="1289" xr:uid="{00000000-0005-0000-0000-000069050000}"/>
    <cellStyle name="Currency 2 5 2 4 2" xfId="1290" xr:uid="{00000000-0005-0000-0000-00006A050000}"/>
    <cellStyle name="Currency 2 5 2 4 2 2" xfId="1291" xr:uid="{00000000-0005-0000-0000-00006B050000}"/>
    <cellStyle name="Currency 2 5 2 4 3" xfId="1292" xr:uid="{00000000-0005-0000-0000-00006C050000}"/>
    <cellStyle name="Currency 2 5 2 5" xfId="1293" xr:uid="{00000000-0005-0000-0000-00006D050000}"/>
    <cellStyle name="Currency 2 5 2 6" xfId="1294" xr:uid="{00000000-0005-0000-0000-00006E050000}"/>
    <cellStyle name="Currency 2 5 2 6 2" xfId="1295" xr:uid="{00000000-0005-0000-0000-00006F050000}"/>
    <cellStyle name="Currency 2 5 2 7" xfId="1296" xr:uid="{00000000-0005-0000-0000-000070050000}"/>
    <cellStyle name="Currency 2 5 3" xfId="1297" xr:uid="{00000000-0005-0000-0000-000071050000}"/>
    <cellStyle name="Currency 2 5 3 2" xfId="1298" xr:uid="{00000000-0005-0000-0000-000072050000}"/>
    <cellStyle name="Currency 2 5 3 2 2" xfId="1299" xr:uid="{00000000-0005-0000-0000-000073050000}"/>
    <cellStyle name="Currency 2 5 3 2 2 2" xfId="1300" xr:uid="{00000000-0005-0000-0000-000074050000}"/>
    <cellStyle name="Currency 2 5 3 2 2 2 2" xfId="1301" xr:uid="{00000000-0005-0000-0000-000075050000}"/>
    <cellStyle name="Currency 2 5 3 2 2 3" xfId="1302" xr:uid="{00000000-0005-0000-0000-000076050000}"/>
    <cellStyle name="Currency 2 5 3 2 3" xfId="1303" xr:uid="{00000000-0005-0000-0000-000077050000}"/>
    <cellStyle name="Currency 2 5 3 2 4" xfId="1304" xr:uid="{00000000-0005-0000-0000-000078050000}"/>
    <cellStyle name="Currency 2 5 3 2 4 2" xfId="1305" xr:uid="{00000000-0005-0000-0000-000079050000}"/>
    <cellStyle name="Currency 2 5 3 2 5" xfId="1306" xr:uid="{00000000-0005-0000-0000-00007A050000}"/>
    <cellStyle name="Currency 2 5 3 3" xfId="1307" xr:uid="{00000000-0005-0000-0000-00007B050000}"/>
    <cellStyle name="Currency 2 5 3 3 2" xfId="1308" xr:uid="{00000000-0005-0000-0000-00007C050000}"/>
    <cellStyle name="Currency 2 5 3 3 2 2" xfId="1309" xr:uid="{00000000-0005-0000-0000-00007D050000}"/>
    <cellStyle name="Currency 2 5 3 3 3" xfId="1310" xr:uid="{00000000-0005-0000-0000-00007E050000}"/>
    <cellStyle name="Currency 2 5 3 4" xfId="1311" xr:uid="{00000000-0005-0000-0000-00007F050000}"/>
    <cellStyle name="Currency 2 5 3 5" xfId="1312" xr:uid="{00000000-0005-0000-0000-000080050000}"/>
    <cellStyle name="Currency 2 5 3 5 2" xfId="1313" xr:uid="{00000000-0005-0000-0000-000081050000}"/>
    <cellStyle name="Currency 2 5 3 6" xfId="1314" xr:uid="{00000000-0005-0000-0000-000082050000}"/>
    <cellStyle name="Currency 2 5 4" xfId="1315" xr:uid="{00000000-0005-0000-0000-000083050000}"/>
    <cellStyle name="Currency 2 5 4 2" xfId="1316" xr:uid="{00000000-0005-0000-0000-000084050000}"/>
    <cellStyle name="Currency 2 5 4 2 2" xfId="1317" xr:uid="{00000000-0005-0000-0000-000085050000}"/>
    <cellStyle name="Currency 2 5 4 2 2 2" xfId="1318" xr:uid="{00000000-0005-0000-0000-000086050000}"/>
    <cellStyle name="Currency 2 5 4 2 3" xfId="1319" xr:uid="{00000000-0005-0000-0000-000087050000}"/>
    <cellStyle name="Currency 2 5 4 3" xfId="1320" xr:uid="{00000000-0005-0000-0000-000088050000}"/>
    <cellStyle name="Currency 2 5 4 4" xfId="1321" xr:uid="{00000000-0005-0000-0000-000089050000}"/>
    <cellStyle name="Currency 2 5 4 4 2" xfId="1322" xr:uid="{00000000-0005-0000-0000-00008A050000}"/>
    <cellStyle name="Currency 2 5 4 5" xfId="1323" xr:uid="{00000000-0005-0000-0000-00008B050000}"/>
    <cellStyle name="Currency 2 5 5" xfId="1324" xr:uid="{00000000-0005-0000-0000-00008C050000}"/>
    <cellStyle name="Currency 2 5 5 2" xfId="1325" xr:uid="{00000000-0005-0000-0000-00008D050000}"/>
    <cellStyle name="Currency 2 5 5 2 2" xfId="1326" xr:uid="{00000000-0005-0000-0000-00008E050000}"/>
    <cellStyle name="Currency 2 5 5 3" xfId="1327" xr:uid="{00000000-0005-0000-0000-00008F050000}"/>
    <cellStyle name="Currency 2 5 6" xfId="1328" xr:uid="{00000000-0005-0000-0000-000090050000}"/>
    <cellStyle name="Currency 2 5 7" xfId="1329" xr:uid="{00000000-0005-0000-0000-000091050000}"/>
    <cellStyle name="Currency 2 5 7 2" xfId="1330" xr:uid="{00000000-0005-0000-0000-000092050000}"/>
    <cellStyle name="Currency 2 5 8" xfId="1331" xr:uid="{00000000-0005-0000-0000-000093050000}"/>
    <cellStyle name="Currency 2 6" xfId="1332" xr:uid="{00000000-0005-0000-0000-000094050000}"/>
    <cellStyle name="Currency 2 6 2" xfId="1333" xr:uid="{00000000-0005-0000-0000-000095050000}"/>
    <cellStyle name="Currency 2 6 2 2" xfId="1334" xr:uid="{00000000-0005-0000-0000-000096050000}"/>
    <cellStyle name="Currency 2 6 2 2 2" xfId="1335" xr:uid="{00000000-0005-0000-0000-000097050000}"/>
    <cellStyle name="Currency 2 6 2 2 2 2" xfId="1336" xr:uid="{00000000-0005-0000-0000-000098050000}"/>
    <cellStyle name="Currency 2 6 2 2 2 2 2" xfId="1337" xr:uid="{00000000-0005-0000-0000-000099050000}"/>
    <cellStyle name="Currency 2 6 2 2 2 3" xfId="1338" xr:uid="{00000000-0005-0000-0000-00009A050000}"/>
    <cellStyle name="Currency 2 6 2 2 3" xfId="1339" xr:uid="{00000000-0005-0000-0000-00009B050000}"/>
    <cellStyle name="Currency 2 6 2 2 4" xfId="1340" xr:uid="{00000000-0005-0000-0000-00009C050000}"/>
    <cellStyle name="Currency 2 6 2 2 4 2" xfId="1341" xr:uid="{00000000-0005-0000-0000-00009D050000}"/>
    <cellStyle name="Currency 2 6 2 2 5" xfId="1342" xr:uid="{00000000-0005-0000-0000-00009E050000}"/>
    <cellStyle name="Currency 2 6 2 3" xfId="1343" xr:uid="{00000000-0005-0000-0000-00009F050000}"/>
    <cellStyle name="Currency 2 6 2 3 2" xfId="1344" xr:uid="{00000000-0005-0000-0000-0000A0050000}"/>
    <cellStyle name="Currency 2 6 2 3 2 2" xfId="1345" xr:uid="{00000000-0005-0000-0000-0000A1050000}"/>
    <cellStyle name="Currency 2 6 2 3 3" xfId="1346" xr:uid="{00000000-0005-0000-0000-0000A2050000}"/>
    <cellStyle name="Currency 2 6 2 4" xfId="1347" xr:uid="{00000000-0005-0000-0000-0000A3050000}"/>
    <cellStyle name="Currency 2 6 2 5" xfId="1348" xr:uid="{00000000-0005-0000-0000-0000A4050000}"/>
    <cellStyle name="Currency 2 6 2 5 2" xfId="1349" xr:uid="{00000000-0005-0000-0000-0000A5050000}"/>
    <cellStyle name="Currency 2 6 2 6" xfId="1350" xr:uid="{00000000-0005-0000-0000-0000A6050000}"/>
    <cellStyle name="Currency 2 6 3" xfId="1351" xr:uid="{00000000-0005-0000-0000-0000A7050000}"/>
    <cellStyle name="Currency 2 6 3 2" xfId="1352" xr:uid="{00000000-0005-0000-0000-0000A8050000}"/>
    <cellStyle name="Currency 2 6 3 2 2" xfId="1353" xr:uid="{00000000-0005-0000-0000-0000A9050000}"/>
    <cellStyle name="Currency 2 6 3 2 2 2" xfId="1354" xr:uid="{00000000-0005-0000-0000-0000AA050000}"/>
    <cellStyle name="Currency 2 6 3 2 3" xfId="1355" xr:uid="{00000000-0005-0000-0000-0000AB050000}"/>
    <cellStyle name="Currency 2 6 3 3" xfId="1356" xr:uid="{00000000-0005-0000-0000-0000AC050000}"/>
    <cellStyle name="Currency 2 6 3 4" xfId="1357" xr:uid="{00000000-0005-0000-0000-0000AD050000}"/>
    <cellStyle name="Currency 2 6 3 4 2" xfId="1358" xr:uid="{00000000-0005-0000-0000-0000AE050000}"/>
    <cellStyle name="Currency 2 6 3 5" xfId="1359" xr:uid="{00000000-0005-0000-0000-0000AF050000}"/>
    <cellStyle name="Currency 2 6 4" xfId="1360" xr:uid="{00000000-0005-0000-0000-0000B0050000}"/>
    <cellStyle name="Currency 2 6 4 2" xfId="1361" xr:uid="{00000000-0005-0000-0000-0000B1050000}"/>
    <cellStyle name="Currency 2 6 4 2 2" xfId="1362" xr:uid="{00000000-0005-0000-0000-0000B2050000}"/>
    <cellStyle name="Currency 2 6 4 3" xfId="1363" xr:uid="{00000000-0005-0000-0000-0000B3050000}"/>
    <cellStyle name="Currency 2 6 5" xfId="1364" xr:uid="{00000000-0005-0000-0000-0000B4050000}"/>
    <cellStyle name="Currency 2 6 6" xfId="1365" xr:uid="{00000000-0005-0000-0000-0000B5050000}"/>
    <cellStyle name="Currency 2 6 6 2" xfId="1366" xr:uid="{00000000-0005-0000-0000-0000B6050000}"/>
    <cellStyle name="Currency 2 6 7" xfId="1367" xr:uid="{00000000-0005-0000-0000-0000B7050000}"/>
    <cellStyle name="Currency 2 7" xfId="1368" xr:uid="{00000000-0005-0000-0000-0000B8050000}"/>
    <cellStyle name="Currency 2 7 2" xfId="1369" xr:uid="{00000000-0005-0000-0000-0000B9050000}"/>
    <cellStyle name="Currency 2 7 2 2" xfId="1370" xr:uid="{00000000-0005-0000-0000-0000BA050000}"/>
    <cellStyle name="Currency 2 7 2 2 2" xfId="1371" xr:uid="{00000000-0005-0000-0000-0000BB050000}"/>
    <cellStyle name="Currency 2 7 2 2 2 2" xfId="1372" xr:uid="{00000000-0005-0000-0000-0000BC050000}"/>
    <cellStyle name="Currency 2 7 2 2 3" xfId="1373" xr:uid="{00000000-0005-0000-0000-0000BD050000}"/>
    <cellStyle name="Currency 2 7 2 3" xfId="1374" xr:uid="{00000000-0005-0000-0000-0000BE050000}"/>
    <cellStyle name="Currency 2 7 2 4" xfId="1375" xr:uid="{00000000-0005-0000-0000-0000BF050000}"/>
    <cellStyle name="Currency 2 7 2 4 2" xfId="1376" xr:uid="{00000000-0005-0000-0000-0000C0050000}"/>
    <cellStyle name="Currency 2 7 2 5" xfId="1377" xr:uid="{00000000-0005-0000-0000-0000C1050000}"/>
    <cellStyle name="Currency 2 7 3" xfId="1378" xr:uid="{00000000-0005-0000-0000-0000C2050000}"/>
    <cellStyle name="Currency 2 7 3 2" xfId="1379" xr:uid="{00000000-0005-0000-0000-0000C3050000}"/>
    <cellStyle name="Currency 2 7 3 2 2" xfId="1380" xr:uid="{00000000-0005-0000-0000-0000C4050000}"/>
    <cellStyle name="Currency 2 7 3 3" xfId="1381" xr:uid="{00000000-0005-0000-0000-0000C5050000}"/>
    <cellStyle name="Currency 2 7 4" xfId="1382" xr:uid="{00000000-0005-0000-0000-0000C6050000}"/>
    <cellStyle name="Currency 2 7 5" xfId="1383" xr:uid="{00000000-0005-0000-0000-0000C7050000}"/>
    <cellStyle name="Currency 2 7 5 2" xfId="1384" xr:uid="{00000000-0005-0000-0000-0000C8050000}"/>
    <cellStyle name="Currency 2 7 6" xfId="1385" xr:uid="{00000000-0005-0000-0000-0000C9050000}"/>
    <cellStyle name="Currency 2 8" xfId="1386" xr:uid="{00000000-0005-0000-0000-0000CA050000}"/>
    <cellStyle name="Currency 2 8 2" xfId="1387" xr:uid="{00000000-0005-0000-0000-0000CB050000}"/>
    <cellStyle name="Currency 2 8 2 2" xfId="1388" xr:uid="{00000000-0005-0000-0000-0000CC050000}"/>
    <cellStyle name="Currency 2 8 2 2 2" xfId="1389" xr:uid="{00000000-0005-0000-0000-0000CD050000}"/>
    <cellStyle name="Currency 2 8 2 3" xfId="1390" xr:uid="{00000000-0005-0000-0000-0000CE050000}"/>
    <cellStyle name="Currency 2 8 3" xfId="1391" xr:uid="{00000000-0005-0000-0000-0000CF050000}"/>
    <cellStyle name="Currency 2 8 4" xfId="1392" xr:uid="{00000000-0005-0000-0000-0000D0050000}"/>
    <cellStyle name="Currency 2 8 4 2" xfId="1393" xr:uid="{00000000-0005-0000-0000-0000D1050000}"/>
    <cellStyle name="Currency 2 8 5" xfId="1394" xr:uid="{00000000-0005-0000-0000-0000D2050000}"/>
    <cellStyle name="Currency 2 9" xfId="1395" xr:uid="{00000000-0005-0000-0000-0000D3050000}"/>
    <cellStyle name="Currency 2 9 2" xfId="1396" xr:uid="{00000000-0005-0000-0000-0000D4050000}"/>
    <cellStyle name="Currency 2 9 2 2" xfId="1397" xr:uid="{00000000-0005-0000-0000-0000D5050000}"/>
    <cellStyle name="Currency 2 9 3" xfId="1398" xr:uid="{00000000-0005-0000-0000-0000D6050000}"/>
    <cellStyle name="Currency 20" xfId="1399" xr:uid="{00000000-0005-0000-0000-0000D7050000}"/>
    <cellStyle name="Currency 21" xfId="1400" xr:uid="{00000000-0005-0000-0000-0000D8050000}"/>
    <cellStyle name="Currency 22" xfId="1401" xr:uid="{00000000-0005-0000-0000-0000D9050000}"/>
    <cellStyle name="Currency 3" xfId="1402" xr:uid="{00000000-0005-0000-0000-0000DA050000}"/>
    <cellStyle name="Currency 3 2" xfId="1403" xr:uid="{00000000-0005-0000-0000-0000DB050000}"/>
    <cellStyle name="Currency 4" xfId="1404" xr:uid="{00000000-0005-0000-0000-0000DC050000}"/>
    <cellStyle name="Currency 5" xfId="1405" xr:uid="{00000000-0005-0000-0000-0000DD050000}"/>
    <cellStyle name="Currency 6" xfId="1406" xr:uid="{00000000-0005-0000-0000-0000DE050000}"/>
    <cellStyle name="Currency 7" xfId="1407" xr:uid="{00000000-0005-0000-0000-0000DF050000}"/>
    <cellStyle name="Currency 8" xfId="1408" xr:uid="{00000000-0005-0000-0000-0000E0050000}"/>
    <cellStyle name="Currency 9" xfId="1409" xr:uid="{00000000-0005-0000-0000-0000E1050000}"/>
    <cellStyle name="Currency 9 2" xfId="1410" xr:uid="{00000000-0005-0000-0000-0000E2050000}"/>
    <cellStyle name="Explanatory Text 2" xfId="1411" xr:uid="{00000000-0005-0000-0000-0000E3050000}"/>
    <cellStyle name="Explanatory Text 2 2" xfId="1412" xr:uid="{00000000-0005-0000-0000-0000E4050000}"/>
    <cellStyle name="Explanatory Text 2 2 2" xfId="1413" xr:uid="{00000000-0005-0000-0000-0000E5050000}"/>
    <cellStyle name="Explanatory Text 2 3" xfId="1414" xr:uid="{00000000-0005-0000-0000-0000E6050000}"/>
    <cellStyle name="Explanatory Text 2 4" xfId="1415" xr:uid="{00000000-0005-0000-0000-0000E7050000}"/>
    <cellStyle name="FAANormal" xfId="1416" xr:uid="{00000000-0005-0000-0000-0000E8050000}"/>
    <cellStyle name="FAANormal 2" xfId="1417" xr:uid="{00000000-0005-0000-0000-0000E9050000}"/>
    <cellStyle name="FAANormal 2 2" xfId="1418" xr:uid="{00000000-0005-0000-0000-0000EA050000}"/>
    <cellStyle name="FAANormal 2 3" xfId="1419" xr:uid="{00000000-0005-0000-0000-0000EB050000}"/>
    <cellStyle name="FAANormal 2 3 2" xfId="1420" xr:uid="{00000000-0005-0000-0000-0000EC050000}"/>
    <cellStyle name="FAANormal 2 3 2 2" xfId="2541" xr:uid="{00000000-0005-0000-0000-0000ED050000}"/>
    <cellStyle name="FAANormal 2 3 2 2 2" xfId="2582" xr:uid="{00000000-0005-0000-0000-0000EE050000}"/>
    <cellStyle name="FAANormal 2 3 2 3" xfId="2499" xr:uid="{00000000-0005-0000-0000-0000EF050000}"/>
    <cellStyle name="FAANormal 2 3 2 3 2" xfId="2625" xr:uid="{00000000-0005-0000-0000-0000F0050000}"/>
    <cellStyle name="FAANormal 2 3 3" xfId="2542" xr:uid="{00000000-0005-0000-0000-0000F1050000}"/>
    <cellStyle name="FAANormal 2 3 3 2" xfId="2581" xr:uid="{00000000-0005-0000-0000-0000F2050000}"/>
    <cellStyle name="FAANormal 2 3 4" xfId="2498" xr:uid="{00000000-0005-0000-0000-0000F3050000}"/>
    <cellStyle name="FAANormal 2 3 4 2" xfId="2626" xr:uid="{00000000-0005-0000-0000-0000F4050000}"/>
    <cellStyle name="FAANormal 2 4" xfId="1421" xr:uid="{00000000-0005-0000-0000-0000F5050000}"/>
    <cellStyle name="FAANormal 2 4 2" xfId="2540" xr:uid="{00000000-0005-0000-0000-0000F6050000}"/>
    <cellStyle name="FAANormal 2 4 2 2" xfId="2583" xr:uid="{00000000-0005-0000-0000-0000F7050000}"/>
    <cellStyle name="FAANormal 2 4 3" xfId="2500" xr:uid="{00000000-0005-0000-0000-0000F8050000}"/>
    <cellStyle name="FAANormal 2 4 3 2" xfId="2624" xr:uid="{00000000-0005-0000-0000-0000F9050000}"/>
    <cellStyle name="FAANormal 2 5" xfId="2543" xr:uid="{00000000-0005-0000-0000-0000FA050000}"/>
    <cellStyle name="FAANormal 2 5 2" xfId="2580" xr:uid="{00000000-0005-0000-0000-0000FB050000}"/>
    <cellStyle name="FAANormal 2 6" xfId="2497" xr:uid="{00000000-0005-0000-0000-0000FC050000}"/>
    <cellStyle name="FAANormal 2 6 2" xfId="2627" xr:uid="{00000000-0005-0000-0000-0000FD050000}"/>
    <cellStyle name="FAANormal 3" xfId="1422" xr:uid="{00000000-0005-0000-0000-0000FE050000}"/>
    <cellStyle name="FAANormal 3 2" xfId="1423" xr:uid="{00000000-0005-0000-0000-0000FF050000}"/>
    <cellStyle name="FAANormal 4" xfId="1424" xr:uid="{00000000-0005-0000-0000-000000060000}"/>
    <cellStyle name="FAANormal 4 2" xfId="2539" xr:uid="{00000000-0005-0000-0000-000001060000}"/>
    <cellStyle name="FAANormal 4 2 2" xfId="2584" xr:uid="{00000000-0005-0000-0000-000002060000}"/>
    <cellStyle name="FAANormal 4 3" xfId="2501" xr:uid="{00000000-0005-0000-0000-000003060000}"/>
    <cellStyle name="FAANormal 4 3 2" xfId="2623" xr:uid="{00000000-0005-0000-0000-000004060000}"/>
    <cellStyle name="FAANormal 5" xfId="1425" xr:uid="{00000000-0005-0000-0000-000005060000}"/>
    <cellStyle name="FAANormal 6" xfId="1426" xr:uid="{00000000-0005-0000-0000-000006060000}"/>
    <cellStyle name="FAANormal 6 2" xfId="2538" xr:uid="{00000000-0005-0000-0000-000007060000}"/>
    <cellStyle name="FAANormal 6 2 2" xfId="2585" xr:uid="{00000000-0005-0000-0000-000008060000}"/>
    <cellStyle name="FAANormal 6 3" xfId="2502" xr:uid="{00000000-0005-0000-0000-000009060000}"/>
    <cellStyle name="FAANormal 6 3 2" xfId="2622" xr:uid="{00000000-0005-0000-0000-00000A060000}"/>
    <cellStyle name="FAANormal 7" xfId="2552" xr:uid="{00000000-0005-0000-0000-00000B060000}"/>
    <cellStyle name="FAANormal 7 2" xfId="2569" xr:uid="{00000000-0005-0000-0000-00000C060000}"/>
    <cellStyle name="FAANormal 8" xfId="2486" xr:uid="{00000000-0005-0000-0000-00000D060000}"/>
    <cellStyle name="FAANormal 8 2" xfId="2638" xr:uid="{00000000-0005-0000-0000-00000E060000}"/>
    <cellStyle name="FAANormal_AAG Adjusted Cost per Day" xfId="2467" xr:uid="{00000000-0005-0000-0000-00000F060000}"/>
    <cellStyle name="Good 2" xfId="1427" xr:uid="{00000000-0005-0000-0000-000010060000}"/>
    <cellStyle name="Good 2 2" xfId="1428" xr:uid="{00000000-0005-0000-0000-000011060000}"/>
    <cellStyle name="Good 2 2 2" xfId="1429" xr:uid="{00000000-0005-0000-0000-000012060000}"/>
    <cellStyle name="Good 2 3" xfId="1430" xr:uid="{00000000-0005-0000-0000-000013060000}"/>
    <cellStyle name="Good 2 4" xfId="1431" xr:uid="{00000000-0005-0000-0000-000014060000}"/>
    <cellStyle name="Heading 1 2" xfId="1432" xr:uid="{00000000-0005-0000-0000-000015060000}"/>
    <cellStyle name="Heading 1 2 2" xfId="1433" xr:uid="{00000000-0005-0000-0000-000016060000}"/>
    <cellStyle name="Heading 1 2 3" xfId="1434" xr:uid="{00000000-0005-0000-0000-000017060000}"/>
    <cellStyle name="Heading 2 2" xfId="1435" xr:uid="{00000000-0005-0000-0000-000018060000}"/>
    <cellStyle name="Heading 2 2 2" xfId="1436" xr:uid="{00000000-0005-0000-0000-000019060000}"/>
    <cellStyle name="Heading 2 2 3" xfId="1437" xr:uid="{00000000-0005-0000-0000-00001A060000}"/>
    <cellStyle name="Heading 3 2" xfId="1438" xr:uid="{00000000-0005-0000-0000-00001B060000}"/>
    <cellStyle name="Heading 3 2 2" xfId="1439" xr:uid="{00000000-0005-0000-0000-00001C060000}"/>
    <cellStyle name="Heading 3 2 3" xfId="1440" xr:uid="{00000000-0005-0000-0000-00001D060000}"/>
    <cellStyle name="Heading 4 2" xfId="1441" xr:uid="{00000000-0005-0000-0000-00001E060000}"/>
    <cellStyle name="Heading 4 2 2" xfId="1442" xr:uid="{00000000-0005-0000-0000-00001F060000}"/>
    <cellStyle name="Heading 4 2 3" xfId="1443" xr:uid="{00000000-0005-0000-0000-000020060000}"/>
    <cellStyle name="Hyperlink" xfId="2460" builtinId="8"/>
    <cellStyle name="Hyperlink 2" xfId="1444" xr:uid="{00000000-0005-0000-0000-000022060000}"/>
    <cellStyle name="Hyperlink 3" xfId="1445" xr:uid="{00000000-0005-0000-0000-000023060000}"/>
    <cellStyle name="Hyperlink 4" xfId="1446" xr:uid="{00000000-0005-0000-0000-000024060000}"/>
    <cellStyle name="Input 2" xfId="1447" xr:uid="{00000000-0005-0000-0000-000025060000}"/>
    <cellStyle name="Input 2 2" xfId="1448" xr:uid="{00000000-0005-0000-0000-000026060000}"/>
    <cellStyle name="Input 2 2 2" xfId="1449" xr:uid="{00000000-0005-0000-0000-000027060000}"/>
    <cellStyle name="Input 2 3" xfId="1450" xr:uid="{00000000-0005-0000-0000-000028060000}"/>
    <cellStyle name="Input 2 4" xfId="1451" xr:uid="{00000000-0005-0000-0000-000029060000}"/>
    <cellStyle name="LabelHighlights" xfId="1452" xr:uid="{00000000-0005-0000-0000-00002A060000}"/>
    <cellStyle name="LabelHighlights 2" xfId="1453" xr:uid="{00000000-0005-0000-0000-00002B060000}"/>
    <cellStyle name="LabelHighlights 2 2" xfId="1454" xr:uid="{00000000-0005-0000-0000-00002C060000}"/>
    <cellStyle name="LabelHighlights 3" xfId="1455" xr:uid="{00000000-0005-0000-0000-00002D060000}"/>
    <cellStyle name="LabelsPresent" xfId="1456" xr:uid="{00000000-0005-0000-0000-00002E060000}"/>
    <cellStyle name="LabelsPresent 2" xfId="1457" xr:uid="{00000000-0005-0000-0000-00002F060000}"/>
    <cellStyle name="LabelsPresent 2 2" xfId="1458" xr:uid="{00000000-0005-0000-0000-000030060000}"/>
    <cellStyle name="LabelsPresent 3" xfId="1459" xr:uid="{00000000-0005-0000-0000-000031060000}"/>
    <cellStyle name="Linked Cell 2" xfId="1460" xr:uid="{00000000-0005-0000-0000-000032060000}"/>
    <cellStyle name="Linked Cell 2 2" xfId="1461" xr:uid="{00000000-0005-0000-0000-000033060000}"/>
    <cellStyle name="Linked Cell 2 2 2" xfId="1462" xr:uid="{00000000-0005-0000-0000-000034060000}"/>
    <cellStyle name="Linked Cell 2 3" xfId="1463" xr:uid="{00000000-0005-0000-0000-000035060000}"/>
    <cellStyle name="Linked Cell 2 4" xfId="1464" xr:uid="{00000000-0005-0000-0000-000036060000}"/>
    <cellStyle name="Neutral 2" xfId="1465" xr:uid="{00000000-0005-0000-0000-000037060000}"/>
    <cellStyle name="Neutral 2 2" xfId="1466" xr:uid="{00000000-0005-0000-0000-000038060000}"/>
    <cellStyle name="Neutral 2 2 2" xfId="1467" xr:uid="{00000000-0005-0000-0000-000039060000}"/>
    <cellStyle name="Neutral 2 3" xfId="1468" xr:uid="{00000000-0005-0000-0000-00003A060000}"/>
    <cellStyle name="Neutral 2 4" xfId="1469" xr:uid="{00000000-0005-0000-0000-00003B060000}"/>
    <cellStyle name="NoCompareToValue" xfId="1470" xr:uid="{00000000-0005-0000-0000-00003C060000}"/>
    <cellStyle name="NoCompareToValue 2" xfId="1471" xr:uid="{00000000-0005-0000-0000-00003D060000}"/>
    <cellStyle name="NoCompareToValue 2 2" xfId="1472" xr:uid="{00000000-0005-0000-0000-00003E060000}"/>
    <cellStyle name="NoCompareToValue 2 2 2" xfId="1473" xr:uid="{00000000-0005-0000-0000-00003F060000}"/>
    <cellStyle name="NoCompareToValue 2 3" xfId="1474" xr:uid="{00000000-0005-0000-0000-000040060000}"/>
    <cellStyle name="NoCompareToValue 2 3 2" xfId="2534" xr:uid="{00000000-0005-0000-0000-000041060000}"/>
    <cellStyle name="NoCompareToValue 2 3 2 2" xfId="2589" xr:uid="{00000000-0005-0000-0000-000042060000}"/>
    <cellStyle name="NoCompareToValue 2 3 3" xfId="2506" xr:uid="{00000000-0005-0000-0000-000043060000}"/>
    <cellStyle name="NoCompareToValue 2 3 3 2" xfId="2618" xr:uid="{00000000-0005-0000-0000-000044060000}"/>
    <cellStyle name="NoCompareToValue 2 4" xfId="2535" xr:uid="{00000000-0005-0000-0000-000045060000}"/>
    <cellStyle name="NoCompareToValue 2 4 2" xfId="2588" xr:uid="{00000000-0005-0000-0000-000046060000}"/>
    <cellStyle name="NoCompareToValue 2 5" xfId="2505" xr:uid="{00000000-0005-0000-0000-000047060000}"/>
    <cellStyle name="NoCompareToValue 2 5 2" xfId="2619" xr:uid="{00000000-0005-0000-0000-000048060000}"/>
    <cellStyle name="NoCompareToValue 3" xfId="1475" xr:uid="{00000000-0005-0000-0000-000049060000}"/>
    <cellStyle name="NoCompareToValue 3 2" xfId="2533" xr:uid="{00000000-0005-0000-0000-00004A060000}"/>
    <cellStyle name="NoCompareToValue 3 2 2" xfId="2590" xr:uid="{00000000-0005-0000-0000-00004B060000}"/>
    <cellStyle name="NoCompareToValue 3 3" xfId="2507" xr:uid="{00000000-0005-0000-0000-00004C060000}"/>
    <cellStyle name="NoCompareToValue 3 3 2" xfId="2617" xr:uid="{00000000-0005-0000-0000-00004D060000}"/>
    <cellStyle name="NoCompareToValue 4" xfId="1476" xr:uid="{00000000-0005-0000-0000-00004E060000}"/>
    <cellStyle name="NoCompareToValue 4 2" xfId="1477" xr:uid="{00000000-0005-0000-0000-00004F060000}"/>
    <cellStyle name="NoCompareToValue 5" xfId="1478" xr:uid="{00000000-0005-0000-0000-000050060000}"/>
    <cellStyle name="NoCompareToValue 5 2" xfId="2532" xr:uid="{00000000-0005-0000-0000-000051060000}"/>
    <cellStyle name="NoCompareToValue 5 2 2" xfId="2591" xr:uid="{00000000-0005-0000-0000-000052060000}"/>
    <cellStyle name="NoCompareToValue 5 3" xfId="2508" xr:uid="{00000000-0005-0000-0000-000053060000}"/>
    <cellStyle name="NoCompareToValue 5 3 2" xfId="2616" xr:uid="{00000000-0005-0000-0000-000054060000}"/>
    <cellStyle name="NoCompareToValue 6" xfId="2559" xr:uid="{00000000-0005-0000-0000-000055060000}"/>
    <cellStyle name="NoCompareToValue 6 2" xfId="2656" xr:uid="{00000000-0005-0000-0000-000056060000}"/>
    <cellStyle name="NoCompareToValue 7" xfId="2479" xr:uid="{00000000-0005-0000-0000-000057060000}"/>
    <cellStyle name="NoCompareToValue 7 2" xfId="2645" xr:uid="{00000000-0005-0000-0000-000058060000}"/>
    <cellStyle name="NoCompareToValue_AAG Adjusted Cost per Day" xfId="2468" xr:uid="{00000000-0005-0000-0000-000059060000}"/>
    <cellStyle name="NoDataFound" xfId="1479" xr:uid="{00000000-0005-0000-0000-00005A060000}"/>
    <cellStyle name="NoDataFound 2" xfId="1480" xr:uid="{00000000-0005-0000-0000-00005B060000}"/>
    <cellStyle name="NoDataFound 2 2" xfId="1481" xr:uid="{00000000-0005-0000-0000-00005C060000}"/>
    <cellStyle name="NoDataFound 2 3" xfId="2530" xr:uid="{00000000-0005-0000-0000-00005D060000}"/>
    <cellStyle name="NoDataFound 2 3 2" xfId="2593" xr:uid="{00000000-0005-0000-0000-00005E060000}"/>
    <cellStyle name="NoDataFound 2 4" xfId="2510" xr:uid="{00000000-0005-0000-0000-00005F060000}"/>
    <cellStyle name="NoDataFound 2 4 2" xfId="2614" xr:uid="{00000000-0005-0000-0000-000060060000}"/>
    <cellStyle name="NoDataFound 3" xfId="1482" xr:uid="{00000000-0005-0000-0000-000061060000}"/>
    <cellStyle name="NoDataFound 4" xfId="2459" xr:uid="{00000000-0005-0000-0000-000062060000}"/>
    <cellStyle name="NoDataFound 4 2" xfId="2595" xr:uid="{00000000-0005-0000-0000-000063060000}"/>
    <cellStyle name="NoDataFound 5" xfId="2512" xr:uid="{00000000-0005-0000-0000-000064060000}"/>
    <cellStyle name="NoDataFound 5 2" xfId="2612" xr:uid="{00000000-0005-0000-0000-000065060000}"/>
    <cellStyle name="NoDataFound_AAG Adjusted Cost per Day" xfId="2469" xr:uid="{00000000-0005-0000-0000-000066060000}"/>
    <cellStyle name="NoDataInFY" xfId="1483" xr:uid="{00000000-0005-0000-0000-000067060000}"/>
    <cellStyle name="NoDataInFY 10" xfId="2474" xr:uid="{00000000-0005-0000-0000-000068060000}"/>
    <cellStyle name="NoDataInFY 10 2" xfId="2650" xr:uid="{00000000-0005-0000-0000-000069060000}"/>
    <cellStyle name="NoDataInFy 2" xfId="1484" xr:uid="{00000000-0005-0000-0000-00006A060000}"/>
    <cellStyle name="NoDataInFy 2 2" xfId="1485" xr:uid="{00000000-0005-0000-0000-00006B060000}"/>
    <cellStyle name="NoDataInFy 2 3" xfId="2529" xr:uid="{00000000-0005-0000-0000-00006C060000}"/>
    <cellStyle name="NoDataInFy 2 3 2" xfId="2594" xr:uid="{00000000-0005-0000-0000-00006D060000}"/>
    <cellStyle name="NoDataInFy 2 4" xfId="2511" xr:uid="{00000000-0005-0000-0000-00006E060000}"/>
    <cellStyle name="NoDataInFy 2 4 2" xfId="2613" xr:uid="{00000000-0005-0000-0000-00006F060000}"/>
    <cellStyle name="NoDataInFy 3" xfId="1486" xr:uid="{00000000-0005-0000-0000-000070060000}"/>
    <cellStyle name="NoDataInFy 4" xfId="1487" xr:uid="{00000000-0005-0000-0000-000071060000}"/>
    <cellStyle name="NoDataInFY 5" xfId="2564" xr:uid="{00000000-0005-0000-0000-000072060000}"/>
    <cellStyle name="NoDataInFY 5 2" xfId="2661" xr:uid="{00000000-0005-0000-0000-000073060000}"/>
    <cellStyle name="NoDataInFY 6" xfId="2521" xr:uid="{00000000-0005-0000-0000-000074060000}"/>
    <cellStyle name="NoDataInFY 6 2" xfId="2603" xr:uid="{00000000-0005-0000-0000-000075060000}"/>
    <cellStyle name="NoDataInFY 7" xfId="2566" xr:uid="{00000000-0005-0000-0000-000076060000}"/>
    <cellStyle name="NoDataInFY 7 2" xfId="2663" xr:uid="{00000000-0005-0000-0000-000077060000}"/>
    <cellStyle name="NoDataInFY 8" xfId="2522" xr:uid="{00000000-0005-0000-0000-000078060000}"/>
    <cellStyle name="NoDataInFY 8 2" xfId="2602" xr:uid="{00000000-0005-0000-0000-000079060000}"/>
    <cellStyle name="NoDataInFY 9" xfId="2565" xr:uid="{00000000-0005-0000-0000-00007A060000}"/>
    <cellStyle name="NoDataInFY 9 2" xfId="2662" xr:uid="{00000000-0005-0000-0000-00007B060000}"/>
    <cellStyle name="NoDataInFY_AAG Adjusted Cost per Day" xfId="2470" xr:uid="{00000000-0005-0000-0000-00007C060000}"/>
    <cellStyle name="NoFileFound" xfId="1488" xr:uid="{00000000-0005-0000-0000-00007D060000}"/>
    <cellStyle name="NoFileFound 2" xfId="1489" xr:uid="{00000000-0005-0000-0000-00007E060000}"/>
    <cellStyle name="NoFileFound 2 2" xfId="1490" xr:uid="{00000000-0005-0000-0000-00007F060000}"/>
    <cellStyle name="NoFileFound 2 3" xfId="2528" xr:uid="{00000000-0005-0000-0000-000080060000}"/>
    <cellStyle name="NoFileFound 2 3 2" xfId="2596" xr:uid="{00000000-0005-0000-0000-000081060000}"/>
    <cellStyle name="NoFileFound 2 4" xfId="2513" xr:uid="{00000000-0005-0000-0000-000082060000}"/>
    <cellStyle name="NoFileFound 2 4 2" xfId="2611" xr:uid="{00000000-0005-0000-0000-000083060000}"/>
    <cellStyle name="NoFileFound 3" xfId="1491" xr:uid="{00000000-0005-0000-0000-000084060000}"/>
    <cellStyle name="NoFileFound 4" xfId="2537" xr:uid="{00000000-0005-0000-0000-000085060000}"/>
    <cellStyle name="NoFileFound 4 2" xfId="2586" xr:uid="{00000000-0005-0000-0000-000086060000}"/>
    <cellStyle name="NoFileFound 5" xfId="2503" xr:uid="{00000000-0005-0000-0000-000087060000}"/>
    <cellStyle name="NoFileFound 5 2" xfId="2621" xr:uid="{00000000-0005-0000-0000-000088060000}"/>
    <cellStyle name="NoFileFound_AAG Adjusted Cost per Day" xfId="2471" xr:uid="{00000000-0005-0000-0000-000089060000}"/>
    <cellStyle name="NoFiling" xfId="1492" xr:uid="{00000000-0005-0000-0000-00008A060000}"/>
    <cellStyle name="NoFiling 2" xfId="1493" xr:uid="{00000000-0005-0000-0000-00008B060000}"/>
    <cellStyle name="NoFiling 2 2" xfId="1494" xr:uid="{00000000-0005-0000-0000-00008C060000}"/>
    <cellStyle name="NoFiling 2 3" xfId="2526" xr:uid="{00000000-0005-0000-0000-00008D060000}"/>
    <cellStyle name="NoFiling 2 3 2" xfId="2598" xr:uid="{00000000-0005-0000-0000-00008E060000}"/>
    <cellStyle name="NoFiling 2 4" xfId="2515" xr:uid="{00000000-0005-0000-0000-00008F060000}"/>
    <cellStyle name="NoFiling 2 4 2" xfId="2609" xr:uid="{00000000-0005-0000-0000-000090060000}"/>
    <cellStyle name="NoFiling 3" xfId="1495" xr:uid="{00000000-0005-0000-0000-000091060000}"/>
    <cellStyle name="NoFiling 4" xfId="2531" xr:uid="{00000000-0005-0000-0000-000092060000}"/>
    <cellStyle name="NoFiling 4 2" xfId="2592" xr:uid="{00000000-0005-0000-0000-000093060000}"/>
    <cellStyle name="NoFiling 5" xfId="2509" xr:uid="{00000000-0005-0000-0000-000094060000}"/>
    <cellStyle name="NoFiling 5 2" xfId="2615" xr:uid="{00000000-0005-0000-0000-000095060000}"/>
    <cellStyle name="NoFiling_AAG Adjusted Cost per Day" xfId="2472" xr:uid="{00000000-0005-0000-0000-000096060000}"/>
    <cellStyle name="NoLegacyDataInFY" xfId="1496" xr:uid="{00000000-0005-0000-0000-000097060000}"/>
    <cellStyle name="NoLegacyDataInFY 2" xfId="2525" xr:uid="{00000000-0005-0000-0000-000098060000}"/>
    <cellStyle name="NoLegacyDataInFY 2 2" xfId="2599" xr:uid="{00000000-0005-0000-0000-000099060000}"/>
    <cellStyle name="NoLegacyDataInFY 3" xfId="2516" xr:uid="{00000000-0005-0000-0000-00009A060000}"/>
    <cellStyle name="NoLegacyDataInFY 3 2" xfId="2608" xr:uid="{00000000-0005-0000-0000-00009B060000}"/>
    <cellStyle name="Normal" xfId="0" builtinId="0"/>
    <cellStyle name="Normal 10" xfId="1497" xr:uid="{00000000-0005-0000-0000-00009D060000}"/>
    <cellStyle name="Normal 11" xfId="1498" xr:uid="{00000000-0005-0000-0000-00009E060000}"/>
    <cellStyle name="Normal 12" xfId="1499" xr:uid="{00000000-0005-0000-0000-00009F060000}"/>
    <cellStyle name="Normal 13" xfId="1500" xr:uid="{00000000-0005-0000-0000-0000A0060000}"/>
    <cellStyle name="Normal 14" xfId="1501" xr:uid="{00000000-0005-0000-0000-0000A1060000}"/>
    <cellStyle name="Normal 2" xfId="1502" xr:uid="{00000000-0005-0000-0000-0000A2060000}"/>
    <cellStyle name="Normal 2 10" xfId="1503" xr:uid="{00000000-0005-0000-0000-0000A3060000}"/>
    <cellStyle name="Normal 2 11" xfId="1504" xr:uid="{00000000-0005-0000-0000-0000A4060000}"/>
    <cellStyle name="Normal 2 12" xfId="1505" xr:uid="{00000000-0005-0000-0000-0000A5060000}"/>
    <cellStyle name="Normal 2 13" xfId="2664" xr:uid="{968509A5-CF71-4276-8FAC-56930D1C7DC5}"/>
    <cellStyle name="Normal 2 2" xfId="1506" xr:uid="{00000000-0005-0000-0000-0000A6060000}"/>
    <cellStyle name="Normal 2 2 2" xfId="1507" xr:uid="{00000000-0005-0000-0000-0000A7060000}"/>
    <cellStyle name="Normal 2 2 2 2" xfId="1508" xr:uid="{00000000-0005-0000-0000-0000A8060000}"/>
    <cellStyle name="Normal 2 2 2 2 2" xfId="1509" xr:uid="{00000000-0005-0000-0000-0000A9060000}"/>
    <cellStyle name="Normal 2 2 2 2 2 2" xfId="1510" xr:uid="{00000000-0005-0000-0000-0000AA060000}"/>
    <cellStyle name="Normal 2 2 2 2 2 2 2" xfId="1511" xr:uid="{00000000-0005-0000-0000-0000AB060000}"/>
    <cellStyle name="Normal 2 2 2 2 2 3" xfId="1512" xr:uid="{00000000-0005-0000-0000-0000AC060000}"/>
    <cellStyle name="Normal 2 2 2 2 3" xfId="1513" xr:uid="{00000000-0005-0000-0000-0000AD060000}"/>
    <cellStyle name="Normal 2 2 2 2 3 2" xfId="1514" xr:uid="{00000000-0005-0000-0000-0000AE060000}"/>
    <cellStyle name="Normal 2 2 2 2 4" xfId="1515" xr:uid="{00000000-0005-0000-0000-0000AF060000}"/>
    <cellStyle name="Normal 2 2 2 3" xfId="1516" xr:uid="{00000000-0005-0000-0000-0000B0060000}"/>
    <cellStyle name="Normal 2 2 2 3 2" xfId="1517" xr:uid="{00000000-0005-0000-0000-0000B1060000}"/>
    <cellStyle name="Normal 2 2 2 3 2 2" xfId="1518" xr:uid="{00000000-0005-0000-0000-0000B2060000}"/>
    <cellStyle name="Normal 2 2 2 3 3" xfId="1519" xr:uid="{00000000-0005-0000-0000-0000B3060000}"/>
    <cellStyle name="Normal 2 2 2 4" xfId="1520" xr:uid="{00000000-0005-0000-0000-0000B4060000}"/>
    <cellStyle name="Normal 2 2 2 4 2" xfId="1521" xr:uid="{00000000-0005-0000-0000-0000B5060000}"/>
    <cellStyle name="Normal 2 2 2 5" xfId="1522" xr:uid="{00000000-0005-0000-0000-0000B6060000}"/>
    <cellStyle name="Normal 2 2 3" xfId="1523" xr:uid="{00000000-0005-0000-0000-0000B7060000}"/>
    <cellStyle name="Normal 2 2 3 2" xfId="1524" xr:uid="{00000000-0005-0000-0000-0000B8060000}"/>
    <cellStyle name="Normal 2 2 3 2 2" xfId="1525" xr:uid="{00000000-0005-0000-0000-0000B9060000}"/>
    <cellStyle name="Normal 2 2 3 2 2 2" xfId="1526" xr:uid="{00000000-0005-0000-0000-0000BA060000}"/>
    <cellStyle name="Normal 2 2 3 2 2 2 2" xfId="1527" xr:uid="{00000000-0005-0000-0000-0000BB060000}"/>
    <cellStyle name="Normal 2 2 3 2 2 3" xfId="1528" xr:uid="{00000000-0005-0000-0000-0000BC060000}"/>
    <cellStyle name="Normal 2 2 3 2 3" xfId="1529" xr:uid="{00000000-0005-0000-0000-0000BD060000}"/>
    <cellStyle name="Normal 2 2 3 2 3 2" xfId="1530" xr:uid="{00000000-0005-0000-0000-0000BE060000}"/>
    <cellStyle name="Normal 2 2 3 2 4" xfId="1531" xr:uid="{00000000-0005-0000-0000-0000BF060000}"/>
    <cellStyle name="Normal 2 2 3 3" xfId="1532" xr:uid="{00000000-0005-0000-0000-0000C0060000}"/>
    <cellStyle name="Normal 2 2 3 3 2" xfId="1533" xr:uid="{00000000-0005-0000-0000-0000C1060000}"/>
    <cellStyle name="Normal 2 2 3 3 2 2" xfId="1534" xr:uid="{00000000-0005-0000-0000-0000C2060000}"/>
    <cellStyle name="Normal 2 2 3 3 3" xfId="1535" xr:uid="{00000000-0005-0000-0000-0000C3060000}"/>
    <cellStyle name="Normal 2 2 3 4" xfId="1536" xr:uid="{00000000-0005-0000-0000-0000C4060000}"/>
    <cellStyle name="Normal 2 2 3 4 2" xfId="1537" xr:uid="{00000000-0005-0000-0000-0000C5060000}"/>
    <cellStyle name="Normal 2 2 3 5" xfId="1538" xr:uid="{00000000-0005-0000-0000-0000C6060000}"/>
    <cellStyle name="Normal 2 2 4" xfId="1539" xr:uid="{00000000-0005-0000-0000-0000C7060000}"/>
    <cellStyle name="Normal 2 2 4 2" xfId="1540" xr:uid="{00000000-0005-0000-0000-0000C8060000}"/>
    <cellStyle name="Normal 2 2 4 2 2" xfId="1541" xr:uid="{00000000-0005-0000-0000-0000C9060000}"/>
    <cellStyle name="Normal 2 2 4 2 2 2" xfId="1542" xr:uid="{00000000-0005-0000-0000-0000CA060000}"/>
    <cellStyle name="Normal 2 2 4 2 3" xfId="1543" xr:uid="{00000000-0005-0000-0000-0000CB060000}"/>
    <cellStyle name="Normal 2 2 4 3" xfId="1544" xr:uid="{00000000-0005-0000-0000-0000CC060000}"/>
    <cellStyle name="Normal 2 2 4 3 2" xfId="1545" xr:uid="{00000000-0005-0000-0000-0000CD060000}"/>
    <cellStyle name="Normal 2 2 4 4" xfId="1546" xr:uid="{00000000-0005-0000-0000-0000CE060000}"/>
    <cellStyle name="Normal 2 2 5" xfId="1547" xr:uid="{00000000-0005-0000-0000-0000CF060000}"/>
    <cellStyle name="Normal 2 2 5 2" xfId="1548" xr:uid="{00000000-0005-0000-0000-0000D0060000}"/>
    <cellStyle name="Normal 2 2 5 2 2" xfId="1549" xr:uid="{00000000-0005-0000-0000-0000D1060000}"/>
    <cellStyle name="Normal 2 2 5 3" xfId="1550" xr:uid="{00000000-0005-0000-0000-0000D2060000}"/>
    <cellStyle name="Normal 2 2 6" xfId="1551" xr:uid="{00000000-0005-0000-0000-0000D3060000}"/>
    <cellStyle name="Normal 2 2 6 2" xfId="1552" xr:uid="{00000000-0005-0000-0000-0000D4060000}"/>
    <cellStyle name="Normal 2 2 7" xfId="1553" xr:uid="{00000000-0005-0000-0000-0000D5060000}"/>
    <cellStyle name="Normal 2 3" xfId="1554" xr:uid="{00000000-0005-0000-0000-0000D6060000}"/>
    <cellStyle name="Normal 2 3 2" xfId="1555" xr:uid="{00000000-0005-0000-0000-0000D7060000}"/>
    <cellStyle name="Normal 2 3 2 2" xfId="1556" xr:uid="{00000000-0005-0000-0000-0000D8060000}"/>
    <cellStyle name="Normal 2 3 2 2 2" xfId="1557" xr:uid="{00000000-0005-0000-0000-0000D9060000}"/>
    <cellStyle name="Normal 2 3 2 2 2 2" xfId="1558" xr:uid="{00000000-0005-0000-0000-0000DA060000}"/>
    <cellStyle name="Normal 2 3 2 2 3" xfId="1559" xr:uid="{00000000-0005-0000-0000-0000DB060000}"/>
    <cellStyle name="Normal 2 3 2 3" xfId="1560" xr:uid="{00000000-0005-0000-0000-0000DC060000}"/>
    <cellStyle name="Normal 2 3 2 3 2" xfId="1561" xr:uid="{00000000-0005-0000-0000-0000DD060000}"/>
    <cellStyle name="Normal 2 3 2 4" xfId="1562" xr:uid="{00000000-0005-0000-0000-0000DE060000}"/>
    <cellStyle name="Normal 2 3 3" xfId="1563" xr:uid="{00000000-0005-0000-0000-0000DF060000}"/>
    <cellStyle name="Normal 2 3 3 2" xfId="1564" xr:uid="{00000000-0005-0000-0000-0000E0060000}"/>
    <cellStyle name="Normal 2 3 3 2 2" xfId="1565" xr:uid="{00000000-0005-0000-0000-0000E1060000}"/>
    <cellStyle name="Normal 2 3 3 3" xfId="1566" xr:uid="{00000000-0005-0000-0000-0000E2060000}"/>
    <cellStyle name="Normal 2 3 4" xfId="1567" xr:uid="{00000000-0005-0000-0000-0000E3060000}"/>
    <cellStyle name="Normal 2 3 4 2" xfId="1568" xr:uid="{00000000-0005-0000-0000-0000E4060000}"/>
    <cellStyle name="Normal 2 3 5" xfId="1569" xr:uid="{00000000-0005-0000-0000-0000E5060000}"/>
    <cellStyle name="Normal 2 4" xfId="1570" xr:uid="{00000000-0005-0000-0000-0000E6060000}"/>
    <cellStyle name="Normal 2 4 2" xfId="1571" xr:uid="{00000000-0005-0000-0000-0000E7060000}"/>
    <cellStyle name="Normal 2 4 2 2" xfId="1572" xr:uid="{00000000-0005-0000-0000-0000E8060000}"/>
    <cellStyle name="Normal 2 4 2 2 2" xfId="1573" xr:uid="{00000000-0005-0000-0000-0000E9060000}"/>
    <cellStyle name="Normal 2 4 2 2 2 2" xfId="1574" xr:uid="{00000000-0005-0000-0000-0000EA060000}"/>
    <cellStyle name="Normal 2 4 2 2 3" xfId="1575" xr:uid="{00000000-0005-0000-0000-0000EB060000}"/>
    <cellStyle name="Normal 2 4 2 3" xfId="1576" xr:uid="{00000000-0005-0000-0000-0000EC060000}"/>
    <cellStyle name="Normal 2 4 2 3 2" xfId="1577" xr:uid="{00000000-0005-0000-0000-0000ED060000}"/>
    <cellStyle name="Normal 2 4 2 4" xfId="1578" xr:uid="{00000000-0005-0000-0000-0000EE060000}"/>
    <cellStyle name="Normal 2 4 3" xfId="1579" xr:uid="{00000000-0005-0000-0000-0000EF060000}"/>
    <cellStyle name="Normal 2 4 3 2" xfId="1580" xr:uid="{00000000-0005-0000-0000-0000F0060000}"/>
    <cellStyle name="Normal 2 4 3 2 2" xfId="1581" xr:uid="{00000000-0005-0000-0000-0000F1060000}"/>
    <cellStyle name="Normal 2 4 3 3" xfId="1582" xr:uid="{00000000-0005-0000-0000-0000F2060000}"/>
    <cellStyle name="Normal 2 4 4" xfId="1583" xr:uid="{00000000-0005-0000-0000-0000F3060000}"/>
    <cellStyle name="Normal 2 4 4 2" xfId="1584" xr:uid="{00000000-0005-0000-0000-0000F4060000}"/>
    <cellStyle name="Normal 2 4 5" xfId="1585" xr:uid="{00000000-0005-0000-0000-0000F5060000}"/>
    <cellStyle name="Normal 2 5" xfId="1586" xr:uid="{00000000-0005-0000-0000-0000F6060000}"/>
    <cellStyle name="Normal 2 5 2" xfId="1587" xr:uid="{00000000-0005-0000-0000-0000F7060000}"/>
    <cellStyle name="Normal 2 5 2 2" xfId="1588" xr:uid="{00000000-0005-0000-0000-0000F8060000}"/>
    <cellStyle name="Normal 2 5 2 2 2" xfId="1589" xr:uid="{00000000-0005-0000-0000-0000F9060000}"/>
    <cellStyle name="Normal 2 5 2 3" xfId="1590" xr:uid="{00000000-0005-0000-0000-0000FA060000}"/>
    <cellStyle name="Normal 2 5 3" xfId="1591" xr:uid="{00000000-0005-0000-0000-0000FB060000}"/>
    <cellStyle name="Normal 2 5 3 2" xfId="1592" xr:uid="{00000000-0005-0000-0000-0000FC060000}"/>
    <cellStyle name="Normal 2 5 4" xfId="1593" xr:uid="{00000000-0005-0000-0000-0000FD060000}"/>
    <cellStyle name="Normal 2 6" xfId="1594" xr:uid="{00000000-0005-0000-0000-0000FE060000}"/>
    <cellStyle name="Normal 2 6 2" xfId="1595" xr:uid="{00000000-0005-0000-0000-0000FF060000}"/>
    <cellStyle name="Normal 2 6 2 2" xfId="1596" xr:uid="{00000000-0005-0000-0000-000000070000}"/>
    <cellStyle name="Normal 2 6 3" xfId="1597" xr:uid="{00000000-0005-0000-0000-000001070000}"/>
    <cellStyle name="Normal 2 7" xfId="1598" xr:uid="{00000000-0005-0000-0000-000002070000}"/>
    <cellStyle name="Normal 2 7 2" xfId="1599" xr:uid="{00000000-0005-0000-0000-000003070000}"/>
    <cellStyle name="Normal 2 8" xfId="1600" xr:uid="{00000000-0005-0000-0000-000004070000}"/>
    <cellStyle name="Normal 2 9" xfId="1601" xr:uid="{00000000-0005-0000-0000-000005070000}"/>
    <cellStyle name="Normal 3" xfId="1602" xr:uid="{00000000-0005-0000-0000-000006070000}"/>
    <cellStyle name="Normal 3 10" xfId="1603" xr:uid="{00000000-0005-0000-0000-000007070000}"/>
    <cellStyle name="Normal 3 11" xfId="1604" xr:uid="{00000000-0005-0000-0000-000008070000}"/>
    <cellStyle name="Normal 3 2" xfId="1605" xr:uid="{00000000-0005-0000-0000-000009070000}"/>
    <cellStyle name="Normal 3 2 2" xfId="1606" xr:uid="{00000000-0005-0000-0000-00000A070000}"/>
    <cellStyle name="Normal 3 2 2 2" xfId="1607" xr:uid="{00000000-0005-0000-0000-00000B070000}"/>
    <cellStyle name="Normal 3 2 2 2 2" xfId="1608" xr:uid="{00000000-0005-0000-0000-00000C070000}"/>
    <cellStyle name="Normal 3 2 2 2 2 2" xfId="1609" xr:uid="{00000000-0005-0000-0000-00000D070000}"/>
    <cellStyle name="Normal 3 2 2 2 2 2 2" xfId="1610" xr:uid="{00000000-0005-0000-0000-00000E070000}"/>
    <cellStyle name="Normal 3 2 2 2 2 3" xfId="1611" xr:uid="{00000000-0005-0000-0000-00000F070000}"/>
    <cellStyle name="Normal 3 2 2 2 3" xfId="1612" xr:uid="{00000000-0005-0000-0000-000010070000}"/>
    <cellStyle name="Normal 3 2 2 2 3 2" xfId="1613" xr:uid="{00000000-0005-0000-0000-000011070000}"/>
    <cellStyle name="Normal 3 2 2 2 4" xfId="1614" xr:uid="{00000000-0005-0000-0000-000012070000}"/>
    <cellStyle name="Normal 3 2 2 3" xfId="1615" xr:uid="{00000000-0005-0000-0000-000013070000}"/>
    <cellStyle name="Normal 3 2 2 3 2" xfId="1616" xr:uid="{00000000-0005-0000-0000-000014070000}"/>
    <cellStyle name="Normal 3 2 2 3 2 2" xfId="1617" xr:uid="{00000000-0005-0000-0000-000015070000}"/>
    <cellStyle name="Normal 3 2 2 3 3" xfId="1618" xr:uid="{00000000-0005-0000-0000-000016070000}"/>
    <cellStyle name="Normal 3 2 2 4" xfId="1619" xr:uid="{00000000-0005-0000-0000-000017070000}"/>
    <cellStyle name="Normal 3 2 2 4 2" xfId="1620" xr:uid="{00000000-0005-0000-0000-000018070000}"/>
    <cellStyle name="Normal 3 2 2 5" xfId="1621" xr:uid="{00000000-0005-0000-0000-000019070000}"/>
    <cellStyle name="Normal 3 2 3" xfId="1622" xr:uid="{00000000-0005-0000-0000-00001A070000}"/>
    <cellStyle name="Normal 3 2 3 2" xfId="1623" xr:uid="{00000000-0005-0000-0000-00001B070000}"/>
    <cellStyle name="Normal 3 2 3 2 2" xfId="1624" xr:uid="{00000000-0005-0000-0000-00001C070000}"/>
    <cellStyle name="Normal 3 2 3 2 2 2" xfId="1625" xr:uid="{00000000-0005-0000-0000-00001D070000}"/>
    <cellStyle name="Normal 3 2 3 2 2 2 2" xfId="1626" xr:uid="{00000000-0005-0000-0000-00001E070000}"/>
    <cellStyle name="Normal 3 2 3 2 2 3" xfId="1627" xr:uid="{00000000-0005-0000-0000-00001F070000}"/>
    <cellStyle name="Normal 3 2 3 2 3" xfId="1628" xr:uid="{00000000-0005-0000-0000-000020070000}"/>
    <cellStyle name="Normal 3 2 3 2 3 2" xfId="1629" xr:uid="{00000000-0005-0000-0000-000021070000}"/>
    <cellStyle name="Normal 3 2 3 2 4" xfId="1630" xr:uid="{00000000-0005-0000-0000-000022070000}"/>
    <cellStyle name="Normal 3 2 3 3" xfId="1631" xr:uid="{00000000-0005-0000-0000-000023070000}"/>
    <cellStyle name="Normal 3 2 3 3 2" xfId="1632" xr:uid="{00000000-0005-0000-0000-000024070000}"/>
    <cellStyle name="Normal 3 2 3 3 2 2" xfId="1633" xr:uid="{00000000-0005-0000-0000-000025070000}"/>
    <cellStyle name="Normal 3 2 3 3 3" xfId="1634" xr:uid="{00000000-0005-0000-0000-000026070000}"/>
    <cellStyle name="Normal 3 2 3 4" xfId="1635" xr:uid="{00000000-0005-0000-0000-000027070000}"/>
    <cellStyle name="Normal 3 2 3 4 2" xfId="1636" xr:uid="{00000000-0005-0000-0000-000028070000}"/>
    <cellStyle name="Normal 3 2 3 5" xfId="1637" xr:uid="{00000000-0005-0000-0000-000029070000}"/>
    <cellStyle name="Normal 3 2 4" xfId="1638" xr:uid="{00000000-0005-0000-0000-00002A070000}"/>
    <cellStyle name="Normal 3 2 4 2" xfId="1639" xr:uid="{00000000-0005-0000-0000-00002B070000}"/>
    <cellStyle name="Normal 3 2 4 2 2" xfId="1640" xr:uid="{00000000-0005-0000-0000-00002C070000}"/>
    <cellStyle name="Normal 3 2 4 2 2 2" xfId="1641" xr:uid="{00000000-0005-0000-0000-00002D070000}"/>
    <cellStyle name="Normal 3 2 4 2 2 2 2" xfId="1642" xr:uid="{00000000-0005-0000-0000-00002E070000}"/>
    <cellStyle name="Normal 3 2 4 2 2 3" xfId="1643" xr:uid="{00000000-0005-0000-0000-00002F070000}"/>
    <cellStyle name="Normal 3 2 4 2 3" xfId="1644" xr:uid="{00000000-0005-0000-0000-000030070000}"/>
    <cellStyle name="Normal 3 2 4 2 3 2" xfId="1645" xr:uid="{00000000-0005-0000-0000-000031070000}"/>
    <cellStyle name="Normal 3 2 4 2 4" xfId="1646" xr:uid="{00000000-0005-0000-0000-000032070000}"/>
    <cellStyle name="Normal 3 2 4 3" xfId="1647" xr:uid="{00000000-0005-0000-0000-000033070000}"/>
    <cellStyle name="Normal 3 2 4 3 2" xfId="1648" xr:uid="{00000000-0005-0000-0000-000034070000}"/>
    <cellStyle name="Normal 3 2 4 3 2 2" xfId="1649" xr:uid="{00000000-0005-0000-0000-000035070000}"/>
    <cellStyle name="Normal 3 2 4 3 3" xfId="1650" xr:uid="{00000000-0005-0000-0000-000036070000}"/>
    <cellStyle name="Normal 3 2 4 4" xfId="1651" xr:uid="{00000000-0005-0000-0000-000037070000}"/>
    <cellStyle name="Normal 3 2 4 4 2" xfId="1652" xr:uid="{00000000-0005-0000-0000-000038070000}"/>
    <cellStyle name="Normal 3 2 4 5" xfId="1653" xr:uid="{00000000-0005-0000-0000-000039070000}"/>
    <cellStyle name="Normal 3 2 5" xfId="1654" xr:uid="{00000000-0005-0000-0000-00003A070000}"/>
    <cellStyle name="Normal 3 2 5 2" xfId="1655" xr:uid="{00000000-0005-0000-0000-00003B070000}"/>
    <cellStyle name="Normal 3 2 5 2 2" xfId="1656" xr:uid="{00000000-0005-0000-0000-00003C070000}"/>
    <cellStyle name="Normal 3 2 5 2 2 2" xfId="1657" xr:uid="{00000000-0005-0000-0000-00003D070000}"/>
    <cellStyle name="Normal 3 2 5 2 3" xfId="1658" xr:uid="{00000000-0005-0000-0000-00003E070000}"/>
    <cellStyle name="Normal 3 2 5 3" xfId="1659" xr:uid="{00000000-0005-0000-0000-00003F070000}"/>
    <cellStyle name="Normal 3 2 5 3 2" xfId="1660" xr:uid="{00000000-0005-0000-0000-000040070000}"/>
    <cellStyle name="Normal 3 2 5 4" xfId="1661" xr:uid="{00000000-0005-0000-0000-000041070000}"/>
    <cellStyle name="Normal 3 2 6" xfId="1662" xr:uid="{00000000-0005-0000-0000-000042070000}"/>
    <cellStyle name="Normal 3 2 6 2" xfId="1663" xr:uid="{00000000-0005-0000-0000-000043070000}"/>
    <cellStyle name="Normal 3 2 6 2 2" xfId="1664" xr:uid="{00000000-0005-0000-0000-000044070000}"/>
    <cellStyle name="Normal 3 2 6 3" xfId="1665" xr:uid="{00000000-0005-0000-0000-000045070000}"/>
    <cellStyle name="Normal 3 2 7" xfId="1666" xr:uid="{00000000-0005-0000-0000-000046070000}"/>
    <cellStyle name="Normal 3 2 7 2" xfId="1667" xr:uid="{00000000-0005-0000-0000-000047070000}"/>
    <cellStyle name="Normal 3 2 8" xfId="1668" xr:uid="{00000000-0005-0000-0000-000048070000}"/>
    <cellStyle name="Normal 3 3" xfId="1669" xr:uid="{00000000-0005-0000-0000-000049070000}"/>
    <cellStyle name="Normal 3 3 2" xfId="1670" xr:uid="{00000000-0005-0000-0000-00004A070000}"/>
    <cellStyle name="Normal 3 3 2 2" xfId="1671" xr:uid="{00000000-0005-0000-0000-00004B070000}"/>
    <cellStyle name="Normal 3 3 2 2 2" xfId="1672" xr:uid="{00000000-0005-0000-0000-00004C070000}"/>
    <cellStyle name="Normal 3 3 2 2 2 2" xfId="1673" xr:uid="{00000000-0005-0000-0000-00004D070000}"/>
    <cellStyle name="Normal 3 3 2 2 3" xfId="1674" xr:uid="{00000000-0005-0000-0000-00004E070000}"/>
    <cellStyle name="Normal 3 3 2 3" xfId="1675" xr:uid="{00000000-0005-0000-0000-00004F070000}"/>
    <cellStyle name="Normal 3 3 2 3 2" xfId="1676" xr:uid="{00000000-0005-0000-0000-000050070000}"/>
    <cellStyle name="Normal 3 3 2 4" xfId="1677" xr:uid="{00000000-0005-0000-0000-000051070000}"/>
    <cellStyle name="Normal 3 3 3" xfId="1678" xr:uid="{00000000-0005-0000-0000-000052070000}"/>
    <cellStyle name="Normal 3 3 3 2" xfId="1679" xr:uid="{00000000-0005-0000-0000-000053070000}"/>
    <cellStyle name="Normal 3 3 3 2 2" xfId="1680" xr:uid="{00000000-0005-0000-0000-000054070000}"/>
    <cellStyle name="Normal 3 3 3 3" xfId="1681" xr:uid="{00000000-0005-0000-0000-000055070000}"/>
    <cellStyle name="Normal 3 3 4" xfId="1682" xr:uid="{00000000-0005-0000-0000-000056070000}"/>
    <cellStyle name="Normal 3 3 4 2" xfId="1683" xr:uid="{00000000-0005-0000-0000-000057070000}"/>
    <cellStyle name="Normal 3 3 5" xfId="1684" xr:uid="{00000000-0005-0000-0000-000058070000}"/>
    <cellStyle name="Normal 3 4" xfId="1685" xr:uid="{00000000-0005-0000-0000-000059070000}"/>
    <cellStyle name="Normal 3 4 2" xfId="1686" xr:uid="{00000000-0005-0000-0000-00005A070000}"/>
    <cellStyle name="Normal 3 4 2 2" xfId="1687" xr:uid="{00000000-0005-0000-0000-00005B070000}"/>
    <cellStyle name="Normal 3 4 2 2 2" xfId="1688" xr:uid="{00000000-0005-0000-0000-00005C070000}"/>
    <cellStyle name="Normal 3 4 2 2 2 2" xfId="1689" xr:uid="{00000000-0005-0000-0000-00005D070000}"/>
    <cellStyle name="Normal 3 4 2 2 3" xfId="1690" xr:uid="{00000000-0005-0000-0000-00005E070000}"/>
    <cellStyle name="Normal 3 4 2 3" xfId="1691" xr:uid="{00000000-0005-0000-0000-00005F070000}"/>
    <cellStyle name="Normal 3 4 2 3 2" xfId="1692" xr:uid="{00000000-0005-0000-0000-000060070000}"/>
    <cellStyle name="Normal 3 4 2 4" xfId="1693" xr:uid="{00000000-0005-0000-0000-000061070000}"/>
    <cellStyle name="Normal 3 4 3" xfId="1694" xr:uid="{00000000-0005-0000-0000-000062070000}"/>
    <cellStyle name="Normal 3 4 3 2" xfId="1695" xr:uid="{00000000-0005-0000-0000-000063070000}"/>
    <cellStyle name="Normal 3 4 3 2 2" xfId="1696" xr:uid="{00000000-0005-0000-0000-000064070000}"/>
    <cellStyle name="Normal 3 4 3 3" xfId="1697" xr:uid="{00000000-0005-0000-0000-000065070000}"/>
    <cellStyle name="Normal 3 4 4" xfId="1698" xr:uid="{00000000-0005-0000-0000-000066070000}"/>
    <cellStyle name="Normal 3 4 4 2" xfId="1699" xr:uid="{00000000-0005-0000-0000-000067070000}"/>
    <cellStyle name="Normal 3 4 5" xfId="1700" xr:uid="{00000000-0005-0000-0000-000068070000}"/>
    <cellStyle name="Normal 3 5" xfId="1701" xr:uid="{00000000-0005-0000-0000-000069070000}"/>
    <cellStyle name="Normal 3 5 2" xfId="1702" xr:uid="{00000000-0005-0000-0000-00006A070000}"/>
    <cellStyle name="Normal 3 5 2 2" xfId="1703" xr:uid="{00000000-0005-0000-0000-00006B070000}"/>
    <cellStyle name="Normal 3 5 2 2 2" xfId="1704" xr:uid="{00000000-0005-0000-0000-00006C070000}"/>
    <cellStyle name="Normal 3 5 2 2 2 2" xfId="1705" xr:uid="{00000000-0005-0000-0000-00006D070000}"/>
    <cellStyle name="Normal 3 5 2 2 3" xfId="1706" xr:uid="{00000000-0005-0000-0000-00006E070000}"/>
    <cellStyle name="Normal 3 5 2 3" xfId="1707" xr:uid="{00000000-0005-0000-0000-00006F070000}"/>
    <cellStyle name="Normal 3 5 2 3 2" xfId="1708" xr:uid="{00000000-0005-0000-0000-000070070000}"/>
    <cellStyle name="Normal 3 5 2 4" xfId="1709" xr:uid="{00000000-0005-0000-0000-000071070000}"/>
    <cellStyle name="Normal 3 5 3" xfId="1710" xr:uid="{00000000-0005-0000-0000-000072070000}"/>
    <cellStyle name="Normal 3 5 3 2" xfId="1711" xr:uid="{00000000-0005-0000-0000-000073070000}"/>
    <cellStyle name="Normal 3 5 3 2 2" xfId="1712" xr:uid="{00000000-0005-0000-0000-000074070000}"/>
    <cellStyle name="Normal 3 5 3 3" xfId="1713" xr:uid="{00000000-0005-0000-0000-000075070000}"/>
    <cellStyle name="Normal 3 5 4" xfId="1714" xr:uid="{00000000-0005-0000-0000-000076070000}"/>
    <cellStyle name="Normal 3 5 4 2" xfId="1715" xr:uid="{00000000-0005-0000-0000-000077070000}"/>
    <cellStyle name="Normal 3 5 5" xfId="1716" xr:uid="{00000000-0005-0000-0000-000078070000}"/>
    <cellStyle name="Normal 3 6" xfId="1717" xr:uid="{00000000-0005-0000-0000-000079070000}"/>
    <cellStyle name="Normal 3 6 2" xfId="1718" xr:uid="{00000000-0005-0000-0000-00007A070000}"/>
    <cellStyle name="Normal 3 6 2 2" xfId="1719" xr:uid="{00000000-0005-0000-0000-00007B070000}"/>
    <cellStyle name="Normal 3 6 2 2 2" xfId="1720" xr:uid="{00000000-0005-0000-0000-00007C070000}"/>
    <cellStyle name="Normal 3 6 2 3" xfId="1721" xr:uid="{00000000-0005-0000-0000-00007D070000}"/>
    <cellStyle name="Normal 3 6 3" xfId="1722" xr:uid="{00000000-0005-0000-0000-00007E070000}"/>
    <cellStyle name="Normal 3 6 3 2" xfId="1723" xr:uid="{00000000-0005-0000-0000-00007F070000}"/>
    <cellStyle name="Normal 3 6 4" xfId="1724" xr:uid="{00000000-0005-0000-0000-000080070000}"/>
    <cellStyle name="Normal 3 7" xfId="1725" xr:uid="{00000000-0005-0000-0000-000081070000}"/>
    <cellStyle name="Normal 3 7 2" xfId="1726" xr:uid="{00000000-0005-0000-0000-000082070000}"/>
    <cellStyle name="Normal 3 7 2 2" xfId="1727" xr:uid="{00000000-0005-0000-0000-000083070000}"/>
    <cellStyle name="Normal 3 7 3" xfId="1728" xr:uid="{00000000-0005-0000-0000-000084070000}"/>
    <cellStyle name="Normal 3 8" xfId="1729" xr:uid="{00000000-0005-0000-0000-000085070000}"/>
    <cellStyle name="Normal 3 8 2" xfId="1730" xr:uid="{00000000-0005-0000-0000-000086070000}"/>
    <cellStyle name="Normal 3 9" xfId="1731" xr:uid="{00000000-0005-0000-0000-000087070000}"/>
    <cellStyle name="Normal 4" xfId="1732" xr:uid="{00000000-0005-0000-0000-000088070000}"/>
    <cellStyle name="Normal 5" xfId="1733" xr:uid="{00000000-0005-0000-0000-000089070000}"/>
    <cellStyle name="Normal 6" xfId="1734" xr:uid="{00000000-0005-0000-0000-00008A070000}"/>
    <cellStyle name="Normal 7" xfId="1735" xr:uid="{00000000-0005-0000-0000-00008B070000}"/>
    <cellStyle name="Normal 7 2" xfId="1736" xr:uid="{00000000-0005-0000-0000-00008C070000}"/>
    <cellStyle name="Normal 7 2 2" xfId="1737" xr:uid="{00000000-0005-0000-0000-00008D070000}"/>
    <cellStyle name="Normal 7 2 2 2" xfId="1738" xr:uid="{00000000-0005-0000-0000-00008E070000}"/>
    <cellStyle name="Normal 7 2 3" xfId="1739" xr:uid="{00000000-0005-0000-0000-00008F070000}"/>
    <cellStyle name="Normal 7 3" xfId="1740" xr:uid="{00000000-0005-0000-0000-000090070000}"/>
    <cellStyle name="Normal 7 3 2" xfId="1741" xr:uid="{00000000-0005-0000-0000-000091070000}"/>
    <cellStyle name="Normal 7 4" xfId="1742" xr:uid="{00000000-0005-0000-0000-000092070000}"/>
    <cellStyle name="Normal 8" xfId="1743" xr:uid="{00000000-0005-0000-0000-000093070000}"/>
    <cellStyle name="Normal 9" xfId="1744" xr:uid="{00000000-0005-0000-0000-000094070000}"/>
    <cellStyle name="Normal 9 2" xfId="1745" xr:uid="{00000000-0005-0000-0000-000095070000}"/>
    <cellStyle name="Normal 9 2 2" xfId="1746" xr:uid="{00000000-0005-0000-0000-000096070000}"/>
    <cellStyle name="Normal 9 3" xfId="1747" xr:uid="{00000000-0005-0000-0000-000097070000}"/>
    <cellStyle name="Note 2" xfId="1748" xr:uid="{00000000-0005-0000-0000-000098070000}"/>
    <cellStyle name="Note 2 2" xfId="1749" xr:uid="{00000000-0005-0000-0000-000099070000}"/>
    <cellStyle name="Note 2 3" xfId="1750" xr:uid="{00000000-0005-0000-0000-00009A070000}"/>
    <cellStyle name="NotYetReviewed" xfId="1751" xr:uid="{00000000-0005-0000-0000-00009B070000}"/>
    <cellStyle name="NotYetReviewed 2" xfId="1752" xr:uid="{00000000-0005-0000-0000-00009C070000}"/>
    <cellStyle name="NotYetReviewed 2 2" xfId="1753" xr:uid="{00000000-0005-0000-0000-00009D070000}"/>
    <cellStyle name="NotYetReviewed 2 3" xfId="2523" xr:uid="{00000000-0005-0000-0000-00009E070000}"/>
    <cellStyle name="NotYetReviewed 2 3 2" xfId="2601" xr:uid="{00000000-0005-0000-0000-00009F070000}"/>
    <cellStyle name="NotYetReviewed 2 4" xfId="2518" xr:uid="{00000000-0005-0000-0000-0000A0070000}"/>
    <cellStyle name="NotYetReviewed 2 4 2" xfId="2606" xr:uid="{00000000-0005-0000-0000-0000A1070000}"/>
    <cellStyle name="NotYetReviewed 3" xfId="1754" xr:uid="{00000000-0005-0000-0000-0000A2070000}"/>
    <cellStyle name="NotYetReviewed 3 2" xfId="1755" xr:uid="{00000000-0005-0000-0000-0000A3070000}"/>
    <cellStyle name="NotYetReviewed 4" xfId="1756" xr:uid="{00000000-0005-0000-0000-0000A4070000}"/>
    <cellStyle name="NotYetReviewed 5" xfId="2524" xr:uid="{00000000-0005-0000-0000-0000A5070000}"/>
    <cellStyle name="NotYetReviewed 5 2" xfId="2600" xr:uid="{00000000-0005-0000-0000-0000A6070000}"/>
    <cellStyle name="NotYetReviewed 6" xfId="2517" xr:uid="{00000000-0005-0000-0000-0000A7070000}"/>
    <cellStyle name="NotYetReviewed 6 2" xfId="2607" xr:uid="{00000000-0005-0000-0000-0000A8070000}"/>
    <cellStyle name="NotYetReviewed_AAG Adjusted Cost per Day" xfId="2473" xr:uid="{00000000-0005-0000-0000-0000A9070000}"/>
    <cellStyle name="Output 2" xfId="1757" xr:uid="{00000000-0005-0000-0000-0000AA070000}"/>
    <cellStyle name="Output 2 2" xfId="1758" xr:uid="{00000000-0005-0000-0000-0000AB070000}"/>
    <cellStyle name="Output 2 2 2" xfId="1759" xr:uid="{00000000-0005-0000-0000-0000AC070000}"/>
    <cellStyle name="Output 2 3" xfId="1760" xr:uid="{00000000-0005-0000-0000-0000AD070000}"/>
    <cellStyle name="Output 2 4" xfId="1761" xr:uid="{00000000-0005-0000-0000-0000AE070000}"/>
    <cellStyle name="Percent" xfId="2" builtinId="5"/>
    <cellStyle name="Percent 10" xfId="1762" xr:uid="{00000000-0005-0000-0000-0000B0070000}"/>
    <cellStyle name="Percent 10 2" xfId="1763" xr:uid="{00000000-0005-0000-0000-0000B1070000}"/>
    <cellStyle name="Percent 11" xfId="1764" xr:uid="{00000000-0005-0000-0000-0000B2070000}"/>
    <cellStyle name="Percent 11 2" xfId="1765" xr:uid="{00000000-0005-0000-0000-0000B3070000}"/>
    <cellStyle name="Percent 12" xfId="1766" xr:uid="{00000000-0005-0000-0000-0000B4070000}"/>
    <cellStyle name="Percent 12 2" xfId="1767" xr:uid="{00000000-0005-0000-0000-0000B5070000}"/>
    <cellStyle name="Percent 13" xfId="1768" xr:uid="{00000000-0005-0000-0000-0000B6070000}"/>
    <cellStyle name="Percent 13 2" xfId="1769" xr:uid="{00000000-0005-0000-0000-0000B7070000}"/>
    <cellStyle name="Percent 14" xfId="1770" xr:uid="{00000000-0005-0000-0000-0000B8070000}"/>
    <cellStyle name="Percent 14 2" xfId="1771" xr:uid="{00000000-0005-0000-0000-0000B9070000}"/>
    <cellStyle name="Percent 15" xfId="1772" xr:uid="{00000000-0005-0000-0000-0000BA070000}"/>
    <cellStyle name="Percent 15 2" xfId="1773" xr:uid="{00000000-0005-0000-0000-0000BB070000}"/>
    <cellStyle name="Percent 16" xfId="1774" xr:uid="{00000000-0005-0000-0000-0000BC070000}"/>
    <cellStyle name="Percent 16 2" xfId="1775" xr:uid="{00000000-0005-0000-0000-0000BD070000}"/>
    <cellStyle name="Percent 17" xfId="1776" xr:uid="{00000000-0005-0000-0000-0000BE070000}"/>
    <cellStyle name="Percent 17 2" xfId="1777" xr:uid="{00000000-0005-0000-0000-0000BF070000}"/>
    <cellStyle name="Percent 18" xfId="1778" xr:uid="{00000000-0005-0000-0000-0000C0070000}"/>
    <cellStyle name="Percent 19" xfId="1779" xr:uid="{00000000-0005-0000-0000-0000C1070000}"/>
    <cellStyle name="Percent 2" xfId="1780" xr:uid="{00000000-0005-0000-0000-0000C2070000}"/>
    <cellStyle name="Percent 2 10" xfId="1781" xr:uid="{00000000-0005-0000-0000-0000C3070000}"/>
    <cellStyle name="Percent 2 11" xfId="1782" xr:uid="{00000000-0005-0000-0000-0000C4070000}"/>
    <cellStyle name="Percent 2 11 2" xfId="1783" xr:uid="{00000000-0005-0000-0000-0000C5070000}"/>
    <cellStyle name="Percent 2 12" xfId="1784" xr:uid="{00000000-0005-0000-0000-0000C6070000}"/>
    <cellStyle name="Percent 2 2" xfId="1785" xr:uid="{00000000-0005-0000-0000-0000C7070000}"/>
    <cellStyle name="Percent 2 2 10" xfId="1786" xr:uid="{00000000-0005-0000-0000-0000C8070000}"/>
    <cellStyle name="Percent 2 2 10 2" xfId="1787" xr:uid="{00000000-0005-0000-0000-0000C9070000}"/>
    <cellStyle name="Percent 2 2 11" xfId="1788" xr:uid="{00000000-0005-0000-0000-0000CA070000}"/>
    <cellStyle name="Percent 2 2 2" xfId="1789" xr:uid="{00000000-0005-0000-0000-0000CB070000}"/>
    <cellStyle name="Percent 2 2 2 2" xfId="1790" xr:uid="{00000000-0005-0000-0000-0000CC070000}"/>
    <cellStyle name="Percent 2 2 2 2 2" xfId="1791" xr:uid="{00000000-0005-0000-0000-0000CD070000}"/>
    <cellStyle name="Percent 2 2 2 2 2 2" xfId="1792" xr:uid="{00000000-0005-0000-0000-0000CE070000}"/>
    <cellStyle name="Percent 2 2 2 2 2 2 2" xfId="1793" xr:uid="{00000000-0005-0000-0000-0000CF070000}"/>
    <cellStyle name="Percent 2 2 2 2 2 2 2 2" xfId="1794" xr:uid="{00000000-0005-0000-0000-0000D0070000}"/>
    <cellStyle name="Percent 2 2 2 2 2 2 2 2 2" xfId="1795" xr:uid="{00000000-0005-0000-0000-0000D1070000}"/>
    <cellStyle name="Percent 2 2 2 2 2 2 2 3" xfId="1796" xr:uid="{00000000-0005-0000-0000-0000D2070000}"/>
    <cellStyle name="Percent 2 2 2 2 2 2 3" xfId="1797" xr:uid="{00000000-0005-0000-0000-0000D3070000}"/>
    <cellStyle name="Percent 2 2 2 2 2 2 4" xfId="1798" xr:uid="{00000000-0005-0000-0000-0000D4070000}"/>
    <cellStyle name="Percent 2 2 2 2 2 2 4 2" xfId="1799" xr:uid="{00000000-0005-0000-0000-0000D5070000}"/>
    <cellStyle name="Percent 2 2 2 2 2 2 5" xfId="1800" xr:uid="{00000000-0005-0000-0000-0000D6070000}"/>
    <cellStyle name="Percent 2 2 2 2 2 3" xfId="1801" xr:uid="{00000000-0005-0000-0000-0000D7070000}"/>
    <cellStyle name="Percent 2 2 2 2 2 3 2" xfId="1802" xr:uid="{00000000-0005-0000-0000-0000D8070000}"/>
    <cellStyle name="Percent 2 2 2 2 2 3 2 2" xfId="1803" xr:uid="{00000000-0005-0000-0000-0000D9070000}"/>
    <cellStyle name="Percent 2 2 2 2 2 3 3" xfId="1804" xr:uid="{00000000-0005-0000-0000-0000DA070000}"/>
    <cellStyle name="Percent 2 2 2 2 2 4" xfId="1805" xr:uid="{00000000-0005-0000-0000-0000DB070000}"/>
    <cellStyle name="Percent 2 2 2 2 2 5" xfId="1806" xr:uid="{00000000-0005-0000-0000-0000DC070000}"/>
    <cellStyle name="Percent 2 2 2 2 2 5 2" xfId="1807" xr:uid="{00000000-0005-0000-0000-0000DD070000}"/>
    <cellStyle name="Percent 2 2 2 2 2 6" xfId="1808" xr:uid="{00000000-0005-0000-0000-0000DE070000}"/>
    <cellStyle name="Percent 2 2 2 2 3" xfId="1809" xr:uid="{00000000-0005-0000-0000-0000DF070000}"/>
    <cellStyle name="Percent 2 2 2 2 3 2" xfId="1810" xr:uid="{00000000-0005-0000-0000-0000E0070000}"/>
    <cellStyle name="Percent 2 2 2 2 3 2 2" xfId="1811" xr:uid="{00000000-0005-0000-0000-0000E1070000}"/>
    <cellStyle name="Percent 2 2 2 2 3 2 2 2" xfId="1812" xr:uid="{00000000-0005-0000-0000-0000E2070000}"/>
    <cellStyle name="Percent 2 2 2 2 3 2 3" xfId="1813" xr:uid="{00000000-0005-0000-0000-0000E3070000}"/>
    <cellStyle name="Percent 2 2 2 2 3 3" xfId="1814" xr:uid="{00000000-0005-0000-0000-0000E4070000}"/>
    <cellStyle name="Percent 2 2 2 2 3 4" xfId="1815" xr:uid="{00000000-0005-0000-0000-0000E5070000}"/>
    <cellStyle name="Percent 2 2 2 2 3 4 2" xfId="1816" xr:uid="{00000000-0005-0000-0000-0000E6070000}"/>
    <cellStyle name="Percent 2 2 2 2 3 5" xfId="1817" xr:uid="{00000000-0005-0000-0000-0000E7070000}"/>
    <cellStyle name="Percent 2 2 2 2 4" xfId="1818" xr:uid="{00000000-0005-0000-0000-0000E8070000}"/>
    <cellStyle name="Percent 2 2 2 2 4 2" xfId="1819" xr:uid="{00000000-0005-0000-0000-0000E9070000}"/>
    <cellStyle name="Percent 2 2 2 2 4 2 2" xfId="1820" xr:uid="{00000000-0005-0000-0000-0000EA070000}"/>
    <cellStyle name="Percent 2 2 2 2 4 3" xfId="1821" xr:uid="{00000000-0005-0000-0000-0000EB070000}"/>
    <cellStyle name="Percent 2 2 2 2 5" xfId="1822" xr:uid="{00000000-0005-0000-0000-0000EC070000}"/>
    <cellStyle name="Percent 2 2 2 2 6" xfId="1823" xr:uid="{00000000-0005-0000-0000-0000ED070000}"/>
    <cellStyle name="Percent 2 2 2 2 6 2" xfId="1824" xr:uid="{00000000-0005-0000-0000-0000EE070000}"/>
    <cellStyle name="Percent 2 2 2 2 7" xfId="1825" xr:uid="{00000000-0005-0000-0000-0000EF070000}"/>
    <cellStyle name="Percent 2 2 2 3" xfId="1826" xr:uid="{00000000-0005-0000-0000-0000F0070000}"/>
    <cellStyle name="Percent 2 2 2 3 2" xfId="1827" xr:uid="{00000000-0005-0000-0000-0000F1070000}"/>
    <cellStyle name="Percent 2 2 2 3 2 2" xfId="1828" xr:uid="{00000000-0005-0000-0000-0000F2070000}"/>
    <cellStyle name="Percent 2 2 2 3 2 2 2" xfId="1829" xr:uid="{00000000-0005-0000-0000-0000F3070000}"/>
    <cellStyle name="Percent 2 2 2 3 2 2 2 2" xfId="1830" xr:uid="{00000000-0005-0000-0000-0000F4070000}"/>
    <cellStyle name="Percent 2 2 2 3 2 2 3" xfId="1831" xr:uid="{00000000-0005-0000-0000-0000F5070000}"/>
    <cellStyle name="Percent 2 2 2 3 2 3" xfId="1832" xr:uid="{00000000-0005-0000-0000-0000F6070000}"/>
    <cellStyle name="Percent 2 2 2 3 2 4" xfId="1833" xr:uid="{00000000-0005-0000-0000-0000F7070000}"/>
    <cellStyle name="Percent 2 2 2 3 2 4 2" xfId="1834" xr:uid="{00000000-0005-0000-0000-0000F8070000}"/>
    <cellStyle name="Percent 2 2 2 3 2 5" xfId="1835" xr:uid="{00000000-0005-0000-0000-0000F9070000}"/>
    <cellStyle name="Percent 2 2 2 3 3" xfId="1836" xr:uid="{00000000-0005-0000-0000-0000FA070000}"/>
    <cellStyle name="Percent 2 2 2 3 3 2" xfId="1837" xr:uid="{00000000-0005-0000-0000-0000FB070000}"/>
    <cellStyle name="Percent 2 2 2 3 3 2 2" xfId="1838" xr:uid="{00000000-0005-0000-0000-0000FC070000}"/>
    <cellStyle name="Percent 2 2 2 3 3 3" xfId="1839" xr:uid="{00000000-0005-0000-0000-0000FD070000}"/>
    <cellStyle name="Percent 2 2 2 3 4" xfId="1840" xr:uid="{00000000-0005-0000-0000-0000FE070000}"/>
    <cellStyle name="Percent 2 2 2 3 5" xfId="1841" xr:uid="{00000000-0005-0000-0000-0000FF070000}"/>
    <cellStyle name="Percent 2 2 2 3 5 2" xfId="1842" xr:uid="{00000000-0005-0000-0000-000000080000}"/>
    <cellStyle name="Percent 2 2 2 3 6" xfId="1843" xr:uid="{00000000-0005-0000-0000-000001080000}"/>
    <cellStyle name="Percent 2 2 2 4" xfId="1844" xr:uid="{00000000-0005-0000-0000-000002080000}"/>
    <cellStyle name="Percent 2 2 2 4 2" xfId="1845" xr:uid="{00000000-0005-0000-0000-000003080000}"/>
    <cellStyle name="Percent 2 2 2 4 2 2" xfId="1846" xr:uid="{00000000-0005-0000-0000-000004080000}"/>
    <cellStyle name="Percent 2 2 2 4 2 2 2" xfId="1847" xr:uid="{00000000-0005-0000-0000-000005080000}"/>
    <cellStyle name="Percent 2 2 2 4 2 3" xfId="1848" xr:uid="{00000000-0005-0000-0000-000006080000}"/>
    <cellStyle name="Percent 2 2 2 4 3" xfId="1849" xr:uid="{00000000-0005-0000-0000-000007080000}"/>
    <cellStyle name="Percent 2 2 2 4 4" xfId="1850" xr:uid="{00000000-0005-0000-0000-000008080000}"/>
    <cellStyle name="Percent 2 2 2 4 4 2" xfId="1851" xr:uid="{00000000-0005-0000-0000-000009080000}"/>
    <cellStyle name="Percent 2 2 2 4 5" xfId="1852" xr:uid="{00000000-0005-0000-0000-00000A080000}"/>
    <cellStyle name="Percent 2 2 2 5" xfId="1853" xr:uid="{00000000-0005-0000-0000-00000B080000}"/>
    <cellStyle name="Percent 2 2 2 5 2" xfId="1854" xr:uid="{00000000-0005-0000-0000-00000C080000}"/>
    <cellStyle name="Percent 2 2 2 5 2 2" xfId="1855" xr:uid="{00000000-0005-0000-0000-00000D080000}"/>
    <cellStyle name="Percent 2 2 2 5 3" xfId="1856" xr:uid="{00000000-0005-0000-0000-00000E080000}"/>
    <cellStyle name="Percent 2 2 2 6" xfId="1857" xr:uid="{00000000-0005-0000-0000-00000F080000}"/>
    <cellStyle name="Percent 2 2 2 7" xfId="1858" xr:uid="{00000000-0005-0000-0000-000010080000}"/>
    <cellStyle name="Percent 2 2 2 7 2" xfId="1859" xr:uid="{00000000-0005-0000-0000-000011080000}"/>
    <cellStyle name="Percent 2 2 2 8" xfId="1860" xr:uid="{00000000-0005-0000-0000-000012080000}"/>
    <cellStyle name="Percent 2 2 3" xfId="1861" xr:uid="{00000000-0005-0000-0000-000013080000}"/>
    <cellStyle name="Percent 2 2 3 2" xfId="1862" xr:uid="{00000000-0005-0000-0000-000014080000}"/>
    <cellStyle name="Percent 2 2 3 2 2" xfId="1863" xr:uid="{00000000-0005-0000-0000-000015080000}"/>
    <cellStyle name="Percent 2 2 3 2 2 2" xfId="1864" xr:uid="{00000000-0005-0000-0000-000016080000}"/>
    <cellStyle name="Percent 2 2 3 2 2 2 2" xfId="1865" xr:uid="{00000000-0005-0000-0000-000017080000}"/>
    <cellStyle name="Percent 2 2 3 2 2 2 2 2" xfId="1866" xr:uid="{00000000-0005-0000-0000-000018080000}"/>
    <cellStyle name="Percent 2 2 3 2 2 2 2 2 2" xfId="1867" xr:uid="{00000000-0005-0000-0000-000019080000}"/>
    <cellStyle name="Percent 2 2 3 2 2 2 2 3" xfId="1868" xr:uid="{00000000-0005-0000-0000-00001A080000}"/>
    <cellStyle name="Percent 2 2 3 2 2 2 3" xfId="1869" xr:uid="{00000000-0005-0000-0000-00001B080000}"/>
    <cellStyle name="Percent 2 2 3 2 2 2 4" xfId="1870" xr:uid="{00000000-0005-0000-0000-00001C080000}"/>
    <cellStyle name="Percent 2 2 3 2 2 2 4 2" xfId="1871" xr:uid="{00000000-0005-0000-0000-00001D080000}"/>
    <cellStyle name="Percent 2 2 3 2 2 2 5" xfId="1872" xr:uid="{00000000-0005-0000-0000-00001E080000}"/>
    <cellStyle name="Percent 2 2 3 2 2 3" xfId="1873" xr:uid="{00000000-0005-0000-0000-00001F080000}"/>
    <cellStyle name="Percent 2 2 3 2 2 3 2" xfId="1874" xr:uid="{00000000-0005-0000-0000-000020080000}"/>
    <cellStyle name="Percent 2 2 3 2 2 3 2 2" xfId="1875" xr:uid="{00000000-0005-0000-0000-000021080000}"/>
    <cellStyle name="Percent 2 2 3 2 2 3 3" xfId="1876" xr:uid="{00000000-0005-0000-0000-000022080000}"/>
    <cellStyle name="Percent 2 2 3 2 2 4" xfId="1877" xr:uid="{00000000-0005-0000-0000-000023080000}"/>
    <cellStyle name="Percent 2 2 3 2 2 5" xfId="1878" xr:uid="{00000000-0005-0000-0000-000024080000}"/>
    <cellStyle name="Percent 2 2 3 2 2 5 2" xfId="1879" xr:uid="{00000000-0005-0000-0000-000025080000}"/>
    <cellStyle name="Percent 2 2 3 2 2 6" xfId="1880" xr:uid="{00000000-0005-0000-0000-000026080000}"/>
    <cellStyle name="Percent 2 2 3 2 3" xfId="1881" xr:uid="{00000000-0005-0000-0000-000027080000}"/>
    <cellStyle name="Percent 2 2 3 2 3 2" xfId="1882" xr:uid="{00000000-0005-0000-0000-000028080000}"/>
    <cellStyle name="Percent 2 2 3 2 3 2 2" xfId="1883" xr:uid="{00000000-0005-0000-0000-000029080000}"/>
    <cellStyle name="Percent 2 2 3 2 3 2 2 2" xfId="1884" xr:uid="{00000000-0005-0000-0000-00002A080000}"/>
    <cellStyle name="Percent 2 2 3 2 3 2 3" xfId="1885" xr:uid="{00000000-0005-0000-0000-00002B080000}"/>
    <cellStyle name="Percent 2 2 3 2 3 3" xfId="1886" xr:uid="{00000000-0005-0000-0000-00002C080000}"/>
    <cellStyle name="Percent 2 2 3 2 3 4" xfId="1887" xr:uid="{00000000-0005-0000-0000-00002D080000}"/>
    <cellStyle name="Percent 2 2 3 2 3 4 2" xfId="1888" xr:uid="{00000000-0005-0000-0000-00002E080000}"/>
    <cellStyle name="Percent 2 2 3 2 3 5" xfId="1889" xr:uid="{00000000-0005-0000-0000-00002F080000}"/>
    <cellStyle name="Percent 2 2 3 2 4" xfId="1890" xr:uid="{00000000-0005-0000-0000-000030080000}"/>
    <cellStyle name="Percent 2 2 3 2 4 2" xfId="1891" xr:uid="{00000000-0005-0000-0000-000031080000}"/>
    <cellStyle name="Percent 2 2 3 2 4 2 2" xfId="1892" xr:uid="{00000000-0005-0000-0000-000032080000}"/>
    <cellStyle name="Percent 2 2 3 2 4 3" xfId="1893" xr:uid="{00000000-0005-0000-0000-000033080000}"/>
    <cellStyle name="Percent 2 2 3 2 5" xfId="1894" xr:uid="{00000000-0005-0000-0000-000034080000}"/>
    <cellStyle name="Percent 2 2 3 2 6" xfId="1895" xr:uid="{00000000-0005-0000-0000-000035080000}"/>
    <cellStyle name="Percent 2 2 3 2 6 2" xfId="1896" xr:uid="{00000000-0005-0000-0000-000036080000}"/>
    <cellStyle name="Percent 2 2 3 2 7" xfId="1897" xr:uid="{00000000-0005-0000-0000-000037080000}"/>
    <cellStyle name="Percent 2 2 3 3" xfId="1898" xr:uid="{00000000-0005-0000-0000-000038080000}"/>
    <cellStyle name="Percent 2 2 3 3 2" xfId="1899" xr:uid="{00000000-0005-0000-0000-000039080000}"/>
    <cellStyle name="Percent 2 2 3 3 2 2" xfId="1900" xr:uid="{00000000-0005-0000-0000-00003A080000}"/>
    <cellStyle name="Percent 2 2 3 3 2 2 2" xfId="1901" xr:uid="{00000000-0005-0000-0000-00003B080000}"/>
    <cellStyle name="Percent 2 2 3 3 2 2 2 2" xfId="1902" xr:uid="{00000000-0005-0000-0000-00003C080000}"/>
    <cellStyle name="Percent 2 2 3 3 2 2 3" xfId="1903" xr:uid="{00000000-0005-0000-0000-00003D080000}"/>
    <cellStyle name="Percent 2 2 3 3 2 3" xfId="1904" xr:uid="{00000000-0005-0000-0000-00003E080000}"/>
    <cellStyle name="Percent 2 2 3 3 2 4" xfId="1905" xr:uid="{00000000-0005-0000-0000-00003F080000}"/>
    <cellStyle name="Percent 2 2 3 3 2 4 2" xfId="1906" xr:uid="{00000000-0005-0000-0000-000040080000}"/>
    <cellStyle name="Percent 2 2 3 3 2 5" xfId="1907" xr:uid="{00000000-0005-0000-0000-000041080000}"/>
    <cellStyle name="Percent 2 2 3 3 3" xfId="1908" xr:uid="{00000000-0005-0000-0000-000042080000}"/>
    <cellStyle name="Percent 2 2 3 3 3 2" xfId="1909" xr:uid="{00000000-0005-0000-0000-000043080000}"/>
    <cellStyle name="Percent 2 2 3 3 3 2 2" xfId="1910" xr:uid="{00000000-0005-0000-0000-000044080000}"/>
    <cellStyle name="Percent 2 2 3 3 3 3" xfId="1911" xr:uid="{00000000-0005-0000-0000-000045080000}"/>
    <cellStyle name="Percent 2 2 3 3 4" xfId="1912" xr:uid="{00000000-0005-0000-0000-000046080000}"/>
    <cellStyle name="Percent 2 2 3 3 5" xfId="1913" xr:uid="{00000000-0005-0000-0000-000047080000}"/>
    <cellStyle name="Percent 2 2 3 3 5 2" xfId="1914" xr:uid="{00000000-0005-0000-0000-000048080000}"/>
    <cellStyle name="Percent 2 2 3 3 6" xfId="1915" xr:uid="{00000000-0005-0000-0000-000049080000}"/>
    <cellStyle name="Percent 2 2 3 4" xfId="1916" xr:uid="{00000000-0005-0000-0000-00004A080000}"/>
    <cellStyle name="Percent 2 2 3 4 2" xfId="1917" xr:uid="{00000000-0005-0000-0000-00004B080000}"/>
    <cellStyle name="Percent 2 2 3 4 2 2" xfId="1918" xr:uid="{00000000-0005-0000-0000-00004C080000}"/>
    <cellStyle name="Percent 2 2 3 4 2 2 2" xfId="1919" xr:uid="{00000000-0005-0000-0000-00004D080000}"/>
    <cellStyle name="Percent 2 2 3 4 2 3" xfId="1920" xr:uid="{00000000-0005-0000-0000-00004E080000}"/>
    <cellStyle name="Percent 2 2 3 4 3" xfId="1921" xr:uid="{00000000-0005-0000-0000-00004F080000}"/>
    <cellStyle name="Percent 2 2 3 4 4" xfId="1922" xr:uid="{00000000-0005-0000-0000-000050080000}"/>
    <cellStyle name="Percent 2 2 3 4 4 2" xfId="1923" xr:uid="{00000000-0005-0000-0000-000051080000}"/>
    <cellStyle name="Percent 2 2 3 4 5" xfId="1924" xr:uid="{00000000-0005-0000-0000-000052080000}"/>
    <cellStyle name="Percent 2 2 3 5" xfId="1925" xr:uid="{00000000-0005-0000-0000-000053080000}"/>
    <cellStyle name="Percent 2 2 3 5 2" xfId="1926" xr:uid="{00000000-0005-0000-0000-000054080000}"/>
    <cellStyle name="Percent 2 2 3 5 2 2" xfId="1927" xr:uid="{00000000-0005-0000-0000-000055080000}"/>
    <cellStyle name="Percent 2 2 3 5 3" xfId="1928" xr:uid="{00000000-0005-0000-0000-000056080000}"/>
    <cellStyle name="Percent 2 2 3 6" xfId="1929" xr:uid="{00000000-0005-0000-0000-000057080000}"/>
    <cellStyle name="Percent 2 2 3 7" xfId="1930" xr:uid="{00000000-0005-0000-0000-000058080000}"/>
    <cellStyle name="Percent 2 2 3 7 2" xfId="1931" xr:uid="{00000000-0005-0000-0000-000059080000}"/>
    <cellStyle name="Percent 2 2 3 8" xfId="1932" xr:uid="{00000000-0005-0000-0000-00005A080000}"/>
    <cellStyle name="Percent 2 2 4" xfId="1933" xr:uid="{00000000-0005-0000-0000-00005B080000}"/>
    <cellStyle name="Percent 2 2 4 2" xfId="1934" xr:uid="{00000000-0005-0000-0000-00005C080000}"/>
    <cellStyle name="Percent 2 2 4 2 2" xfId="1935" xr:uid="{00000000-0005-0000-0000-00005D080000}"/>
    <cellStyle name="Percent 2 2 4 2 2 2" xfId="1936" xr:uid="{00000000-0005-0000-0000-00005E080000}"/>
    <cellStyle name="Percent 2 2 4 2 2 2 2" xfId="1937" xr:uid="{00000000-0005-0000-0000-00005F080000}"/>
    <cellStyle name="Percent 2 2 4 2 2 2 2 2" xfId="1938" xr:uid="{00000000-0005-0000-0000-000060080000}"/>
    <cellStyle name="Percent 2 2 4 2 2 2 2 2 2" xfId="1939" xr:uid="{00000000-0005-0000-0000-000061080000}"/>
    <cellStyle name="Percent 2 2 4 2 2 2 2 3" xfId="1940" xr:uid="{00000000-0005-0000-0000-000062080000}"/>
    <cellStyle name="Percent 2 2 4 2 2 2 3" xfId="1941" xr:uid="{00000000-0005-0000-0000-000063080000}"/>
    <cellStyle name="Percent 2 2 4 2 2 2 4" xfId="1942" xr:uid="{00000000-0005-0000-0000-000064080000}"/>
    <cellStyle name="Percent 2 2 4 2 2 2 4 2" xfId="1943" xr:uid="{00000000-0005-0000-0000-000065080000}"/>
    <cellStyle name="Percent 2 2 4 2 2 2 5" xfId="1944" xr:uid="{00000000-0005-0000-0000-000066080000}"/>
    <cellStyle name="Percent 2 2 4 2 2 3" xfId="1945" xr:uid="{00000000-0005-0000-0000-000067080000}"/>
    <cellStyle name="Percent 2 2 4 2 2 3 2" xfId="1946" xr:uid="{00000000-0005-0000-0000-000068080000}"/>
    <cellStyle name="Percent 2 2 4 2 2 3 2 2" xfId="1947" xr:uid="{00000000-0005-0000-0000-000069080000}"/>
    <cellStyle name="Percent 2 2 4 2 2 3 3" xfId="1948" xr:uid="{00000000-0005-0000-0000-00006A080000}"/>
    <cellStyle name="Percent 2 2 4 2 2 4" xfId="1949" xr:uid="{00000000-0005-0000-0000-00006B080000}"/>
    <cellStyle name="Percent 2 2 4 2 2 5" xfId="1950" xr:uid="{00000000-0005-0000-0000-00006C080000}"/>
    <cellStyle name="Percent 2 2 4 2 2 5 2" xfId="1951" xr:uid="{00000000-0005-0000-0000-00006D080000}"/>
    <cellStyle name="Percent 2 2 4 2 2 6" xfId="1952" xr:uid="{00000000-0005-0000-0000-00006E080000}"/>
    <cellStyle name="Percent 2 2 4 2 3" xfId="1953" xr:uid="{00000000-0005-0000-0000-00006F080000}"/>
    <cellStyle name="Percent 2 2 4 2 3 2" xfId="1954" xr:uid="{00000000-0005-0000-0000-000070080000}"/>
    <cellStyle name="Percent 2 2 4 2 3 2 2" xfId="1955" xr:uid="{00000000-0005-0000-0000-000071080000}"/>
    <cellStyle name="Percent 2 2 4 2 3 2 2 2" xfId="1956" xr:uid="{00000000-0005-0000-0000-000072080000}"/>
    <cellStyle name="Percent 2 2 4 2 3 2 3" xfId="1957" xr:uid="{00000000-0005-0000-0000-000073080000}"/>
    <cellStyle name="Percent 2 2 4 2 3 3" xfId="1958" xr:uid="{00000000-0005-0000-0000-000074080000}"/>
    <cellStyle name="Percent 2 2 4 2 3 4" xfId="1959" xr:uid="{00000000-0005-0000-0000-000075080000}"/>
    <cellStyle name="Percent 2 2 4 2 3 4 2" xfId="1960" xr:uid="{00000000-0005-0000-0000-000076080000}"/>
    <cellStyle name="Percent 2 2 4 2 3 5" xfId="1961" xr:uid="{00000000-0005-0000-0000-000077080000}"/>
    <cellStyle name="Percent 2 2 4 2 4" xfId="1962" xr:uid="{00000000-0005-0000-0000-000078080000}"/>
    <cellStyle name="Percent 2 2 4 2 4 2" xfId="1963" xr:uid="{00000000-0005-0000-0000-000079080000}"/>
    <cellStyle name="Percent 2 2 4 2 4 2 2" xfId="1964" xr:uid="{00000000-0005-0000-0000-00007A080000}"/>
    <cellStyle name="Percent 2 2 4 2 4 3" xfId="1965" xr:uid="{00000000-0005-0000-0000-00007B080000}"/>
    <cellStyle name="Percent 2 2 4 2 5" xfId="1966" xr:uid="{00000000-0005-0000-0000-00007C080000}"/>
    <cellStyle name="Percent 2 2 4 2 6" xfId="1967" xr:uid="{00000000-0005-0000-0000-00007D080000}"/>
    <cellStyle name="Percent 2 2 4 2 6 2" xfId="1968" xr:uid="{00000000-0005-0000-0000-00007E080000}"/>
    <cellStyle name="Percent 2 2 4 2 7" xfId="1969" xr:uid="{00000000-0005-0000-0000-00007F080000}"/>
    <cellStyle name="Percent 2 2 4 3" xfId="1970" xr:uid="{00000000-0005-0000-0000-000080080000}"/>
    <cellStyle name="Percent 2 2 4 3 2" xfId="1971" xr:uid="{00000000-0005-0000-0000-000081080000}"/>
    <cellStyle name="Percent 2 2 4 3 2 2" xfId="1972" xr:uid="{00000000-0005-0000-0000-000082080000}"/>
    <cellStyle name="Percent 2 2 4 3 2 2 2" xfId="1973" xr:uid="{00000000-0005-0000-0000-000083080000}"/>
    <cellStyle name="Percent 2 2 4 3 2 2 2 2" xfId="1974" xr:uid="{00000000-0005-0000-0000-000084080000}"/>
    <cellStyle name="Percent 2 2 4 3 2 2 3" xfId="1975" xr:uid="{00000000-0005-0000-0000-000085080000}"/>
    <cellStyle name="Percent 2 2 4 3 2 3" xfId="1976" xr:uid="{00000000-0005-0000-0000-000086080000}"/>
    <cellStyle name="Percent 2 2 4 3 2 4" xfId="1977" xr:uid="{00000000-0005-0000-0000-000087080000}"/>
    <cellStyle name="Percent 2 2 4 3 2 4 2" xfId="1978" xr:uid="{00000000-0005-0000-0000-000088080000}"/>
    <cellStyle name="Percent 2 2 4 3 2 5" xfId="1979" xr:uid="{00000000-0005-0000-0000-000089080000}"/>
    <cellStyle name="Percent 2 2 4 3 3" xfId="1980" xr:uid="{00000000-0005-0000-0000-00008A080000}"/>
    <cellStyle name="Percent 2 2 4 3 3 2" xfId="1981" xr:uid="{00000000-0005-0000-0000-00008B080000}"/>
    <cellStyle name="Percent 2 2 4 3 3 2 2" xfId="1982" xr:uid="{00000000-0005-0000-0000-00008C080000}"/>
    <cellStyle name="Percent 2 2 4 3 3 3" xfId="1983" xr:uid="{00000000-0005-0000-0000-00008D080000}"/>
    <cellStyle name="Percent 2 2 4 3 4" xfId="1984" xr:uid="{00000000-0005-0000-0000-00008E080000}"/>
    <cellStyle name="Percent 2 2 4 3 5" xfId="1985" xr:uid="{00000000-0005-0000-0000-00008F080000}"/>
    <cellStyle name="Percent 2 2 4 3 5 2" xfId="1986" xr:uid="{00000000-0005-0000-0000-000090080000}"/>
    <cellStyle name="Percent 2 2 4 3 6" xfId="1987" xr:uid="{00000000-0005-0000-0000-000091080000}"/>
    <cellStyle name="Percent 2 2 4 4" xfId="1988" xr:uid="{00000000-0005-0000-0000-000092080000}"/>
    <cellStyle name="Percent 2 2 4 4 2" xfId="1989" xr:uid="{00000000-0005-0000-0000-000093080000}"/>
    <cellStyle name="Percent 2 2 4 4 2 2" xfId="1990" xr:uid="{00000000-0005-0000-0000-000094080000}"/>
    <cellStyle name="Percent 2 2 4 4 2 2 2" xfId="1991" xr:uid="{00000000-0005-0000-0000-000095080000}"/>
    <cellStyle name="Percent 2 2 4 4 2 3" xfId="1992" xr:uid="{00000000-0005-0000-0000-000096080000}"/>
    <cellStyle name="Percent 2 2 4 4 3" xfId="1993" xr:uid="{00000000-0005-0000-0000-000097080000}"/>
    <cellStyle name="Percent 2 2 4 4 4" xfId="1994" xr:uid="{00000000-0005-0000-0000-000098080000}"/>
    <cellStyle name="Percent 2 2 4 4 4 2" xfId="1995" xr:uid="{00000000-0005-0000-0000-000099080000}"/>
    <cellStyle name="Percent 2 2 4 4 5" xfId="1996" xr:uid="{00000000-0005-0000-0000-00009A080000}"/>
    <cellStyle name="Percent 2 2 4 5" xfId="1997" xr:uid="{00000000-0005-0000-0000-00009B080000}"/>
    <cellStyle name="Percent 2 2 4 5 2" xfId="1998" xr:uid="{00000000-0005-0000-0000-00009C080000}"/>
    <cellStyle name="Percent 2 2 4 5 2 2" xfId="1999" xr:uid="{00000000-0005-0000-0000-00009D080000}"/>
    <cellStyle name="Percent 2 2 4 5 3" xfId="2000" xr:uid="{00000000-0005-0000-0000-00009E080000}"/>
    <cellStyle name="Percent 2 2 4 6" xfId="2001" xr:uid="{00000000-0005-0000-0000-00009F080000}"/>
    <cellStyle name="Percent 2 2 4 7" xfId="2002" xr:uid="{00000000-0005-0000-0000-0000A0080000}"/>
    <cellStyle name="Percent 2 2 4 7 2" xfId="2003" xr:uid="{00000000-0005-0000-0000-0000A1080000}"/>
    <cellStyle name="Percent 2 2 4 8" xfId="2004" xr:uid="{00000000-0005-0000-0000-0000A2080000}"/>
    <cellStyle name="Percent 2 2 5" xfId="2005" xr:uid="{00000000-0005-0000-0000-0000A3080000}"/>
    <cellStyle name="Percent 2 2 5 2" xfId="2006" xr:uid="{00000000-0005-0000-0000-0000A4080000}"/>
    <cellStyle name="Percent 2 2 5 2 2" xfId="2007" xr:uid="{00000000-0005-0000-0000-0000A5080000}"/>
    <cellStyle name="Percent 2 2 5 2 2 2" xfId="2008" xr:uid="{00000000-0005-0000-0000-0000A6080000}"/>
    <cellStyle name="Percent 2 2 5 2 2 2 2" xfId="2009" xr:uid="{00000000-0005-0000-0000-0000A7080000}"/>
    <cellStyle name="Percent 2 2 5 2 2 2 2 2" xfId="2010" xr:uid="{00000000-0005-0000-0000-0000A8080000}"/>
    <cellStyle name="Percent 2 2 5 2 2 2 3" xfId="2011" xr:uid="{00000000-0005-0000-0000-0000A9080000}"/>
    <cellStyle name="Percent 2 2 5 2 2 3" xfId="2012" xr:uid="{00000000-0005-0000-0000-0000AA080000}"/>
    <cellStyle name="Percent 2 2 5 2 2 4" xfId="2013" xr:uid="{00000000-0005-0000-0000-0000AB080000}"/>
    <cellStyle name="Percent 2 2 5 2 2 4 2" xfId="2014" xr:uid="{00000000-0005-0000-0000-0000AC080000}"/>
    <cellStyle name="Percent 2 2 5 2 2 5" xfId="2015" xr:uid="{00000000-0005-0000-0000-0000AD080000}"/>
    <cellStyle name="Percent 2 2 5 2 3" xfId="2016" xr:uid="{00000000-0005-0000-0000-0000AE080000}"/>
    <cellStyle name="Percent 2 2 5 2 3 2" xfId="2017" xr:uid="{00000000-0005-0000-0000-0000AF080000}"/>
    <cellStyle name="Percent 2 2 5 2 3 2 2" xfId="2018" xr:uid="{00000000-0005-0000-0000-0000B0080000}"/>
    <cellStyle name="Percent 2 2 5 2 3 3" xfId="2019" xr:uid="{00000000-0005-0000-0000-0000B1080000}"/>
    <cellStyle name="Percent 2 2 5 2 4" xfId="2020" xr:uid="{00000000-0005-0000-0000-0000B2080000}"/>
    <cellStyle name="Percent 2 2 5 2 5" xfId="2021" xr:uid="{00000000-0005-0000-0000-0000B3080000}"/>
    <cellStyle name="Percent 2 2 5 2 5 2" xfId="2022" xr:uid="{00000000-0005-0000-0000-0000B4080000}"/>
    <cellStyle name="Percent 2 2 5 2 6" xfId="2023" xr:uid="{00000000-0005-0000-0000-0000B5080000}"/>
    <cellStyle name="Percent 2 2 5 3" xfId="2024" xr:uid="{00000000-0005-0000-0000-0000B6080000}"/>
    <cellStyle name="Percent 2 2 5 3 2" xfId="2025" xr:uid="{00000000-0005-0000-0000-0000B7080000}"/>
    <cellStyle name="Percent 2 2 5 3 2 2" xfId="2026" xr:uid="{00000000-0005-0000-0000-0000B8080000}"/>
    <cellStyle name="Percent 2 2 5 3 2 2 2" xfId="2027" xr:uid="{00000000-0005-0000-0000-0000B9080000}"/>
    <cellStyle name="Percent 2 2 5 3 2 3" xfId="2028" xr:uid="{00000000-0005-0000-0000-0000BA080000}"/>
    <cellStyle name="Percent 2 2 5 3 3" xfId="2029" xr:uid="{00000000-0005-0000-0000-0000BB080000}"/>
    <cellStyle name="Percent 2 2 5 3 4" xfId="2030" xr:uid="{00000000-0005-0000-0000-0000BC080000}"/>
    <cellStyle name="Percent 2 2 5 3 4 2" xfId="2031" xr:uid="{00000000-0005-0000-0000-0000BD080000}"/>
    <cellStyle name="Percent 2 2 5 3 5" xfId="2032" xr:uid="{00000000-0005-0000-0000-0000BE080000}"/>
    <cellStyle name="Percent 2 2 5 4" xfId="2033" xr:uid="{00000000-0005-0000-0000-0000BF080000}"/>
    <cellStyle name="Percent 2 2 5 4 2" xfId="2034" xr:uid="{00000000-0005-0000-0000-0000C0080000}"/>
    <cellStyle name="Percent 2 2 5 4 2 2" xfId="2035" xr:uid="{00000000-0005-0000-0000-0000C1080000}"/>
    <cellStyle name="Percent 2 2 5 4 3" xfId="2036" xr:uid="{00000000-0005-0000-0000-0000C2080000}"/>
    <cellStyle name="Percent 2 2 5 5" xfId="2037" xr:uid="{00000000-0005-0000-0000-0000C3080000}"/>
    <cellStyle name="Percent 2 2 5 6" xfId="2038" xr:uid="{00000000-0005-0000-0000-0000C4080000}"/>
    <cellStyle name="Percent 2 2 5 6 2" xfId="2039" xr:uid="{00000000-0005-0000-0000-0000C5080000}"/>
    <cellStyle name="Percent 2 2 5 7" xfId="2040" xr:uid="{00000000-0005-0000-0000-0000C6080000}"/>
    <cellStyle name="Percent 2 2 6" xfId="2041" xr:uid="{00000000-0005-0000-0000-0000C7080000}"/>
    <cellStyle name="Percent 2 2 6 2" xfId="2042" xr:uid="{00000000-0005-0000-0000-0000C8080000}"/>
    <cellStyle name="Percent 2 2 6 2 2" xfId="2043" xr:uid="{00000000-0005-0000-0000-0000C9080000}"/>
    <cellStyle name="Percent 2 2 6 2 2 2" xfId="2044" xr:uid="{00000000-0005-0000-0000-0000CA080000}"/>
    <cellStyle name="Percent 2 2 6 2 2 2 2" xfId="2045" xr:uid="{00000000-0005-0000-0000-0000CB080000}"/>
    <cellStyle name="Percent 2 2 6 2 2 3" xfId="2046" xr:uid="{00000000-0005-0000-0000-0000CC080000}"/>
    <cellStyle name="Percent 2 2 6 2 3" xfId="2047" xr:uid="{00000000-0005-0000-0000-0000CD080000}"/>
    <cellStyle name="Percent 2 2 6 2 4" xfId="2048" xr:uid="{00000000-0005-0000-0000-0000CE080000}"/>
    <cellStyle name="Percent 2 2 6 2 4 2" xfId="2049" xr:uid="{00000000-0005-0000-0000-0000CF080000}"/>
    <cellStyle name="Percent 2 2 6 2 5" xfId="2050" xr:uid="{00000000-0005-0000-0000-0000D0080000}"/>
    <cellStyle name="Percent 2 2 6 3" xfId="2051" xr:uid="{00000000-0005-0000-0000-0000D1080000}"/>
    <cellStyle name="Percent 2 2 6 3 2" xfId="2052" xr:uid="{00000000-0005-0000-0000-0000D2080000}"/>
    <cellStyle name="Percent 2 2 6 3 2 2" xfId="2053" xr:uid="{00000000-0005-0000-0000-0000D3080000}"/>
    <cellStyle name="Percent 2 2 6 3 3" xfId="2054" xr:uid="{00000000-0005-0000-0000-0000D4080000}"/>
    <cellStyle name="Percent 2 2 6 4" xfId="2055" xr:uid="{00000000-0005-0000-0000-0000D5080000}"/>
    <cellStyle name="Percent 2 2 6 5" xfId="2056" xr:uid="{00000000-0005-0000-0000-0000D6080000}"/>
    <cellStyle name="Percent 2 2 6 5 2" xfId="2057" xr:uid="{00000000-0005-0000-0000-0000D7080000}"/>
    <cellStyle name="Percent 2 2 6 6" xfId="2058" xr:uid="{00000000-0005-0000-0000-0000D8080000}"/>
    <cellStyle name="Percent 2 2 7" xfId="2059" xr:uid="{00000000-0005-0000-0000-0000D9080000}"/>
    <cellStyle name="Percent 2 2 7 2" xfId="2060" xr:uid="{00000000-0005-0000-0000-0000DA080000}"/>
    <cellStyle name="Percent 2 2 7 2 2" xfId="2061" xr:uid="{00000000-0005-0000-0000-0000DB080000}"/>
    <cellStyle name="Percent 2 2 7 2 2 2" xfId="2062" xr:uid="{00000000-0005-0000-0000-0000DC080000}"/>
    <cellStyle name="Percent 2 2 7 2 3" xfId="2063" xr:uid="{00000000-0005-0000-0000-0000DD080000}"/>
    <cellStyle name="Percent 2 2 7 3" xfId="2064" xr:uid="{00000000-0005-0000-0000-0000DE080000}"/>
    <cellStyle name="Percent 2 2 7 4" xfId="2065" xr:uid="{00000000-0005-0000-0000-0000DF080000}"/>
    <cellStyle name="Percent 2 2 7 4 2" xfId="2066" xr:uid="{00000000-0005-0000-0000-0000E0080000}"/>
    <cellStyle name="Percent 2 2 7 5" xfId="2067" xr:uid="{00000000-0005-0000-0000-0000E1080000}"/>
    <cellStyle name="Percent 2 2 8" xfId="2068" xr:uid="{00000000-0005-0000-0000-0000E2080000}"/>
    <cellStyle name="Percent 2 2 8 2" xfId="2069" xr:uid="{00000000-0005-0000-0000-0000E3080000}"/>
    <cellStyle name="Percent 2 2 8 2 2" xfId="2070" xr:uid="{00000000-0005-0000-0000-0000E4080000}"/>
    <cellStyle name="Percent 2 2 8 3" xfId="2071" xr:uid="{00000000-0005-0000-0000-0000E5080000}"/>
    <cellStyle name="Percent 2 2 9" xfId="2072" xr:uid="{00000000-0005-0000-0000-0000E6080000}"/>
    <cellStyle name="Percent 2 3" xfId="2073" xr:uid="{00000000-0005-0000-0000-0000E7080000}"/>
    <cellStyle name="Percent 2 3 2" xfId="2074" xr:uid="{00000000-0005-0000-0000-0000E8080000}"/>
    <cellStyle name="Percent 2 3 2 2" xfId="2075" xr:uid="{00000000-0005-0000-0000-0000E9080000}"/>
    <cellStyle name="Percent 2 3 2 2 2" xfId="2076" xr:uid="{00000000-0005-0000-0000-0000EA080000}"/>
    <cellStyle name="Percent 2 3 2 2 2 2" xfId="2077" xr:uid="{00000000-0005-0000-0000-0000EB080000}"/>
    <cellStyle name="Percent 2 3 2 2 2 2 2" xfId="2078" xr:uid="{00000000-0005-0000-0000-0000EC080000}"/>
    <cellStyle name="Percent 2 3 2 2 2 2 2 2" xfId="2079" xr:uid="{00000000-0005-0000-0000-0000ED080000}"/>
    <cellStyle name="Percent 2 3 2 2 2 2 3" xfId="2080" xr:uid="{00000000-0005-0000-0000-0000EE080000}"/>
    <cellStyle name="Percent 2 3 2 2 2 3" xfId="2081" xr:uid="{00000000-0005-0000-0000-0000EF080000}"/>
    <cellStyle name="Percent 2 3 2 2 2 4" xfId="2082" xr:uid="{00000000-0005-0000-0000-0000F0080000}"/>
    <cellStyle name="Percent 2 3 2 2 2 4 2" xfId="2083" xr:uid="{00000000-0005-0000-0000-0000F1080000}"/>
    <cellStyle name="Percent 2 3 2 2 2 5" xfId="2084" xr:uid="{00000000-0005-0000-0000-0000F2080000}"/>
    <cellStyle name="Percent 2 3 2 2 3" xfId="2085" xr:uid="{00000000-0005-0000-0000-0000F3080000}"/>
    <cellStyle name="Percent 2 3 2 2 3 2" xfId="2086" xr:uid="{00000000-0005-0000-0000-0000F4080000}"/>
    <cellStyle name="Percent 2 3 2 2 3 2 2" xfId="2087" xr:uid="{00000000-0005-0000-0000-0000F5080000}"/>
    <cellStyle name="Percent 2 3 2 2 3 3" xfId="2088" xr:uid="{00000000-0005-0000-0000-0000F6080000}"/>
    <cellStyle name="Percent 2 3 2 2 4" xfId="2089" xr:uid="{00000000-0005-0000-0000-0000F7080000}"/>
    <cellStyle name="Percent 2 3 2 2 5" xfId="2090" xr:uid="{00000000-0005-0000-0000-0000F8080000}"/>
    <cellStyle name="Percent 2 3 2 2 5 2" xfId="2091" xr:uid="{00000000-0005-0000-0000-0000F9080000}"/>
    <cellStyle name="Percent 2 3 2 2 6" xfId="2092" xr:uid="{00000000-0005-0000-0000-0000FA080000}"/>
    <cellStyle name="Percent 2 3 2 3" xfId="2093" xr:uid="{00000000-0005-0000-0000-0000FB080000}"/>
    <cellStyle name="Percent 2 3 2 3 2" xfId="2094" xr:uid="{00000000-0005-0000-0000-0000FC080000}"/>
    <cellStyle name="Percent 2 3 2 3 2 2" xfId="2095" xr:uid="{00000000-0005-0000-0000-0000FD080000}"/>
    <cellStyle name="Percent 2 3 2 3 2 2 2" xfId="2096" xr:uid="{00000000-0005-0000-0000-0000FE080000}"/>
    <cellStyle name="Percent 2 3 2 3 2 3" xfId="2097" xr:uid="{00000000-0005-0000-0000-0000FF080000}"/>
    <cellStyle name="Percent 2 3 2 3 3" xfId="2098" xr:uid="{00000000-0005-0000-0000-000000090000}"/>
    <cellStyle name="Percent 2 3 2 3 4" xfId="2099" xr:uid="{00000000-0005-0000-0000-000001090000}"/>
    <cellStyle name="Percent 2 3 2 3 4 2" xfId="2100" xr:uid="{00000000-0005-0000-0000-000002090000}"/>
    <cellStyle name="Percent 2 3 2 3 5" xfId="2101" xr:uid="{00000000-0005-0000-0000-000003090000}"/>
    <cellStyle name="Percent 2 3 2 4" xfId="2102" xr:uid="{00000000-0005-0000-0000-000004090000}"/>
    <cellStyle name="Percent 2 3 2 4 2" xfId="2103" xr:uid="{00000000-0005-0000-0000-000005090000}"/>
    <cellStyle name="Percent 2 3 2 4 2 2" xfId="2104" xr:uid="{00000000-0005-0000-0000-000006090000}"/>
    <cellStyle name="Percent 2 3 2 4 3" xfId="2105" xr:uid="{00000000-0005-0000-0000-000007090000}"/>
    <cellStyle name="Percent 2 3 2 5" xfId="2106" xr:uid="{00000000-0005-0000-0000-000008090000}"/>
    <cellStyle name="Percent 2 3 2 6" xfId="2107" xr:uid="{00000000-0005-0000-0000-000009090000}"/>
    <cellStyle name="Percent 2 3 2 6 2" xfId="2108" xr:uid="{00000000-0005-0000-0000-00000A090000}"/>
    <cellStyle name="Percent 2 3 2 7" xfId="2109" xr:uid="{00000000-0005-0000-0000-00000B090000}"/>
    <cellStyle name="Percent 2 3 3" xfId="2110" xr:uid="{00000000-0005-0000-0000-00000C090000}"/>
    <cellStyle name="Percent 2 3 3 2" xfId="2111" xr:uid="{00000000-0005-0000-0000-00000D090000}"/>
    <cellStyle name="Percent 2 3 3 2 2" xfId="2112" xr:uid="{00000000-0005-0000-0000-00000E090000}"/>
    <cellStyle name="Percent 2 3 3 2 2 2" xfId="2113" xr:uid="{00000000-0005-0000-0000-00000F090000}"/>
    <cellStyle name="Percent 2 3 3 2 2 2 2" xfId="2114" xr:uid="{00000000-0005-0000-0000-000010090000}"/>
    <cellStyle name="Percent 2 3 3 2 2 3" xfId="2115" xr:uid="{00000000-0005-0000-0000-000011090000}"/>
    <cellStyle name="Percent 2 3 3 2 3" xfId="2116" xr:uid="{00000000-0005-0000-0000-000012090000}"/>
    <cellStyle name="Percent 2 3 3 2 4" xfId="2117" xr:uid="{00000000-0005-0000-0000-000013090000}"/>
    <cellStyle name="Percent 2 3 3 2 4 2" xfId="2118" xr:uid="{00000000-0005-0000-0000-000014090000}"/>
    <cellStyle name="Percent 2 3 3 2 5" xfId="2119" xr:uid="{00000000-0005-0000-0000-000015090000}"/>
    <cellStyle name="Percent 2 3 3 3" xfId="2120" xr:uid="{00000000-0005-0000-0000-000016090000}"/>
    <cellStyle name="Percent 2 3 3 3 2" xfId="2121" xr:uid="{00000000-0005-0000-0000-000017090000}"/>
    <cellStyle name="Percent 2 3 3 3 2 2" xfId="2122" xr:uid="{00000000-0005-0000-0000-000018090000}"/>
    <cellStyle name="Percent 2 3 3 3 3" xfId="2123" xr:uid="{00000000-0005-0000-0000-000019090000}"/>
    <cellStyle name="Percent 2 3 3 4" xfId="2124" xr:uid="{00000000-0005-0000-0000-00001A090000}"/>
    <cellStyle name="Percent 2 3 3 5" xfId="2125" xr:uid="{00000000-0005-0000-0000-00001B090000}"/>
    <cellStyle name="Percent 2 3 3 5 2" xfId="2126" xr:uid="{00000000-0005-0000-0000-00001C090000}"/>
    <cellStyle name="Percent 2 3 3 6" xfId="2127" xr:uid="{00000000-0005-0000-0000-00001D090000}"/>
    <cellStyle name="Percent 2 3 4" xfId="2128" xr:uid="{00000000-0005-0000-0000-00001E090000}"/>
    <cellStyle name="Percent 2 3 4 2" xfId="2129" xr:uid="{00000000-0005-0000-0000-00001F090000}"/>
    <cellStyle name="Percent 2 3 4 2 2" xfId="2130" xr:uid="{00000000-0005-0000-0000-000020090000}"/>
    <cellStyle name="Percent 2 3 4 2 2 2" xfId="2131" xr:uid="{00000000-0005-0000-0000-000021090000}"/>
    <cellStyle name="Percent 2 3 4 2 3" xfId="2132" xr:uid="{00000000-0005-0000-0000-000022090000}"/>
    <cellStyle name="Percent 2 3 4 3" xfId="2133" xr:uid="{00000000-0005-0000-0000-000023090000}"/>
    <cellStyle name="Percent 2 3 4 4" xfId="2134" xr:uid="{00000000-0005-0000-0000-000024090000}"/>
    <cellStyle name="Percent 2 3 4 4 2" xfId="2135" xr:uid="{00000000-0005-0000-0000-000025090000}"/>
    <cellStyle name="Percent 2 3 4 5" xfId="2136" xr:uid="{00000000-0005-0000-0000-000026090000}"/>
    <cellStyle name="Percent 2 3 5" xfId="2137" xr:uid="{00000000-0005-0000-0000-000027090000}"/>
    <cellStyle name="Percent 2 3 5 2" xfId="2138" xr:uid="{00000000-0005-0000-0000-000028090000}"/>
    <cellStyle name="Percent 2 3 5 2 2" xfId="2139" xr:uid="{00000000-0005-0000-0000-000029090000}"/>
    <cellStyle name="Percent 2 3 5 3" xfId="2140" xr:uid="{00000000-0005-0000-0000-00002A090000}"/>
    <cellStyle name="Percent 2 3 6" xfId="2141" xr:uid="{00000000-0005-0000-0000-00002B090000}"/>
    <cellStyle name="Percent 2 3 7" xfId="2142" xr:uid="{00000000-0005-0000-0000-00002C090000}"/>
    <cellStyle name="Percent 2 3 7 2" xfId="2143" xr:uid="{00000000-0005-0000-0000-00002D090000}"/>
    <cellStyle name="Percent 2 3 8" xfId="2144" xr:uid="{00000000-0005-0000-0000-00002E090000}"/>
    <cellStyle name="Percent 2 4" xfId="2145" xr:uid="{00000000-0005-0000-0000-00002F090000}"/>
    <cellStyle name="Percent 2 4 2" xfId="2146" xr:uid="{00000000-0005-0000-0000-000030090000}"/>
    <cellStyle name="Percent 2 4 2 2" xfId="2147" xr:uid="{00000000-0005-0000-0000-000031090000}"/>
    <cellStyle name="Percent 2 4 2 2 2" xfId="2148" xr:uid="{00000000-0005-0000-0000-000032090000}"/>
    <cellStyle name="Percent 2 4 2 2 2 2" xfId="2149" xr:uid="{00000000-0005-0000-0000-000033090000}"/>
    <cellStyle name="Percent 2 4 2 2 2 2 2" xfId="2150" xr:uid="{00000000-0005-0000-0000-000034090000}"/>
    <cellStyle name="Percent 2 4 2 2 2 2 2 2" xfId="2151" xr:uid="{00000000-0005-0000-0000-000035090000}"/>
    <cellStyle name="Percent 2 4 2 2 2 2 3" xfId="2152" xr:uid="{00000000-0005-0000-0000-000036090000}"/>
    <cellStyle name="Percent 2 4 2 2 2 3" xfId="2153" xr:uid="{00000000-0005-0000-0000-000037090000}"/>
    <cellStyle name="Percent 2 4 2 2 2 4" xfId="2154" xr:uid="{00000000-0005-0000-0000-000038090000}"/>
    <cellStyle name="Percent 2 4 2 2 2 4 2" xfId="2155" xr:uid="{00000000-0005-0000-0000-000039090000}"/>
    <cellStyle name="Percent 2 4 2 2 2 5" xfId="2156" xr:uid="{00000000-0005-0000-0000-00003A090000}"/>
    <cellStyle name="Percent 2 4 2 2 3" xfId="2157" xr:uid="{00000000-0005-0000-0000-00003B090000}"/>
    <cellStyle name="Percent 2 4 2 2 3 2" xfId="2158" xr:uid="{00000000-0005-0000-0000-00003C090000}"/>
    <cellStyle name="Percent 2 4 2 2 3 2 2" xfId="2159" xr:uid="{00000000-0005-0000-0000-00003D090000}"/>
    <cellStyle name="Percent 2 4 2 2 3 3" xfId="2160" xr:uid="{00000000-0005-0000-0000-00003E090000}"/>
    <cellStyle name="Percent 2 4 2 2 4" xfId="2161" xr:uid="{00000000-0005-0000-0000-00003F090000}"/>
    <cellStyle name="Percent 2 4 2 2 5" xfId="2162" xr:uid="{00000000-0005-0000-0000-000040090000}"/>
    <cellStyle name="Percent 2 4 2 2 5 2" xfId="2163" xr:uid="{00000000-0005-0000-0000-000041090000}"/>
    <cellStyle name="Percent 2 4 2 2 6" xfId="2164" xr:uid="{00000000-0005-0000-0000-000042090000}"/>
    <cellStyle name="Percent 2 4 2 3" xfId="2165" xr:uid="{00000000-0005-0000-0000-000043090000}"/>
    <cellStyle name="Percent 2 4 2 3 2" xfId="2166" xr:uid="{00000000-0005-0000-0000-000044090000}"/>
    <cellStyle name="Percent 2 4 2 3 2 2" xfId="2167" xr:uid="{00000000-0005-0000-0000-000045090000}"/>
    <cellStyle name="Percent 2 4 2 3 2 2 2" xfId="2168" xr:uid="{00000000-0005-0000-0000-000046090000}"/>
    <cellStyle name="Percent 2 4 2 3 2 3" xfId="2169" xr:uid="{00000000-0005-0000-0000-000047090000}"/>
    <cellStyle name="Percent 2 4 2 3 3" xfId="2170" xr:uid="{00000000-0005-0000-0000-000048090000}"/>
    <cellStyle name="Percent 2 4 2 3 4" xfId="2171" xr:uid="{00000000-0005-0000-0000-000049090000}"/>
    <cellStyle name="Percent 2 4 2 3 4 2" xfId="2172" xr:uid="{00000000-0005-0000-0000-00004A090000}"/>
    <cellStyle name="Percent 2 4 2 3 5" xfId="2173" xr:uid="{00000000-0005-0000-0000-00004B090000}"/>
    <cellStyle name="Percent 2 4 2 4" xfId="2174" xr:uid="{00000000-0005-0000-0000-00004C090000}"/>
    <cellStyle name="Percent 2 4 2 4 2" xfId="2175" xr:uid="{00000000-0005-0000-0000-00004D090000}"/>
    <cellStyle name="Percent 2 4 2 4 2 2" xfId="2176" xr:uid="{00000000-0005-0000-0000-00004E090000}"/>
    <cellStyle name="Percent 2 4 2 4 3" xfId="2177" xr:uid="{00000000-0005-0000-0000-00004F090000}"/>
    <cellStyle name="Percent 2 4 2 5" xfId="2178" xr:uid="{00000000-0005-0000-0000-000050090000}"/>
    <cellStyle name="Percent 2 4 2 6" xfId="2179" xr:uid="{00000000-0005-0000-0000-000051090000}"/>
    <cellStyle name="Percent 2 4 2 6 2" xfId="2180" xr:uid="{00000000-0005-0000-0000-000052090000}"/>
    <cellStyle name="Percent 2 4 2 7" xfId="2181" xr:uid="{00000000-0005-0000-0000-000053090000}"/>
    <cellStyle name="Percent 2 4 3" xfId="2182" xr:uid="{00000000-0005-0000-0000-000054090000}"/>
    <cellStyle name="Percent 2 4 3 2" xfId="2183" xr:uid="{00000000-0005-0000-0000-000055090000}"/>
    <cellStyle name="Percent 2 4 3 2 2" xfId="2184" xr:uid="{00000000-0005-0000-0000-000056090000}"/>
    <cellStyle name="Percent 2 4 3 2 2 2" xfId="2185" xr:uid="{00000000-0005-0000-0000-000057090000}"/>
    <cellStyle name="Percent 2 4 3 2 2 2 2" xfId="2186" xr:uid="{00000000-0005-0000-0000-000058090000}"/>
    <cellStyle name="Percent 2 4 3 2 2 3" xfId="2187" xr:uid="{00000000-0005-0000-0000-000059090000}"/>
    <cellStyle name="Percent 2 4 3 2 3" xfId="2188" xr:uid="{00000000-0005-0000-0000-00005A090000}"/>
    <cellStyle name="Percent 2 4 3 2 4" xfId="2189" xr:uid="{00000000-0005-0000-0000-00005B090000}"/>
    <cellStyle name="Percent 2 4 3 2 4 2" xfId="2190" xr:uid="{00000000-0005-0000-0000-00005C090000}"/>
    <cellStyle name="Percent 2 4 3 2 5" xfId="2191" xr:uid="{00000000-0005-0000-0000-00005D090000}"/>
    <cellStyle name="Percent 2 4 3 3" xfId="2192" xr:uid="{00000000-0005-0000-0000-00005E090000}"/>
    <cellStyle name="Percent 2 4 3 3 2" xfId="2193" xr:uid="{00000000-0005-0000-0000-00005F090000}"/>
    <cellStyle name="Percent 2 4 3 3 2 2" xfId="2194" xr:uid="{00000000-0005-0000-0000-000060090000}"/>
    <cellStyle name="Percent 2 4 3 3 3" xfId="2195" xr:uid="{00000000-0005-0000-0000-000061090000}"/>
    <cellStyle name="Percent 2 4 3 4" xfId="2196" xr:uid="{00000000-0005-0000-0000-000062090000}"/>
    <cellStyle name="Percent 2 4 3 5" xfId="2197" xr:uid="{00000000-0005-0000-0000-000063090000}"/>
    <cellStyle name="Percent 2 4 3 5 2" xfId="2198" xr:uid="{00000000-0005-0000-0000-000064090000}"/>
    <cellStyle name="Percent 2 4 3 6" xfId="2199" xr:uid="{00000000-0005-0000-0000-000065090000}"/>
    <cellStyle name="Percent 2 4 4" xfId="2200" xr:uid="{00000000-0005-0000-0000-000066090000}"/>
    <cellStyle name="Percent 2 4 4 2" xfId="2201" xr:uid="{00000000-0005-0000-0000-000067090000}"/>
    <cellStyle name="Percent 2 4 4 2 2" xfId="2202" xr:uid="{00000000-0005-0000-0000-000068090000}"/>
    <cellStyle name="Percent 2 4 4 2 2 2" xfId="2203" xr:uid="{00000000-0005-0000-0000-000069090000}"/>
    <cellStyle name="Percent 2 4 4 2 3" xfId="2204" xr:uid="{00000000-0005-0000-0000-00006A090000}"/>
    <cellStyle name="Percent 2 4 4 3" xfId="2205" xr:uid="{00000000-0005-0000-0000-00006B090000}"/>
    <cellStyle name="Percent 2 4 4 4" xfId="2206" xr:uid="{00000000-0005-0000-0000-00006C090000}"/>
    <cellStyle name="Percent 2 4 4 4 2" xfId="2207" xr:uid="{00000000-0005-0000-0000-00006D090000}"/>
    <cellStyle name="Percent 2 4 4 5" xfId="2208" xr:uid="{00000000-0005-0000-0000-00006E090000}"/>
    <cellStyle name="Percent 2 4 5" xfId="2209" xr:uid="{00000000-0005-0000-0000-00006F090000}"/>
    <cellStyle name="Percent 2 4 5 2" xfId="2210" xr:uid="{00000000-0005-0000-0000-000070090000}"/>
    <cellStyle name="Percent 2 4 5 2 2" xfId="2211" xr:uid="{00000000-0005-0000-0000-000071090000}"/>
    <cellStyle name="Percent 2 4 5 3" xfId="2212" xr:uid="{00000000-0005-0000-0000-000072090000}"/>
    <cellStyle name="Percent 2 4 6" xfId="2213" xr:uid="{00000000-0005-0000-0000-000073090000}"/>
    <cellStyle name="Percent 2 4 7" xfId="2214" xr:uid="{00000000-0005-0000-0000-000074090000}"/>
    <cellStyle name="Percent 2 4 7 2" xfId="2215" xr:uid="{00000000-0005-0000-0000-000075090000}"/>
    <cellStyle name="Percent 2 4 8" xfId="2216" xr:uid="{00000000-0005-0000-0000-000076090000}"/>
    <cellStyle name="Percent 2 5" xfId="2217" xr:uid="{00000000-0005-0000-0000-000077090000}"/>
    <cellStyle name="Percent 2 5 2" xfId="2218" xr:uid="{00000000-0005-0000-0000-000078090000}"/>
    <cellStyle name="Percent 2 5 2 2" xfId="2219" xr:uid="{00000000-0005-0000-0000-000079090000}"/>
    <cellStyle name="Percent 2 5 2 2 2" xfId="2220" xr:uid="{00000000-0005-0000-0000-00007A090000}"/>
    <cellStyle name="Percent 2 5 2 2 2 2" xfId="2221" xr:uid="{00000000-0005-0000-0000-00007B090000}"/>
    <cellStyle name="Percent 2 5 2 2 2 2 2" xfId="2222" xr:uid="{00000000-0005-0000-0000-00007C090000}"/>
    <cellStyle name="Percent 2 5 2 2 2 2 2 2" xfId="2223" xr:uid="{00000000-0005-0000-0000-00007D090000}"/>
    <cellStyle name="Percent 2 5 2 2 2 2 3" xfId="2224" xr:uid="{00000000-0005-0000-0000-00007E090000}"/>
    <cellStyle name="Percent 2 5 2 2 2 3" xfId="2225" xr:uid="{00000000-0005-0000-0000-00007F090000}"/>
    <cellStyle name="Percent 2 5 2 2 2 4" xfId="2226" xr:uid="{00000000-0005-0000-0000-000080090000}"/>
    <cellStyle name="Percent 2 5 2 2 2 4 2" xfId="2227" xr:uid="{00000000-0005-0000-0000-000081090000}"/>
    <cellStyle name="Percent 2 5 2 2 2 5" xfId="2228" xr:uid="{00000000-0005-0000-0000-000082090000}"/>
    <cellStyle name="Percent 2 5 2 2 3" xfId="2229" xr:uid="{00000000-0005-0000-0000-000083090000}"/>
    <cellStyle name="Percent 2 5 2 2 3 2" xfId="2230" xr:uid="{00000000-0005-0000-0000-000084090000}"/>
    <cellStyle name="Percent 2 5 2 2 3 2 2" xfId="2231" xr:uid="{00000000-0005-0000-0000-000085090000}"/>
    <cellStyle name="Percent 2 5 2 2 3 3" xfId="2232" xr:uid="{00000000-0005-0000-0000-000086090000}"/>
    <cellStyle name="Percent 2 5 2 2 4" xfId="2233" xr:uid="{00000000-0005-0000-0000-000087090000}"/>
    <cellStyle name="Percent 2 5 2 2 5" xfId="2234" xr:uid="{00000000-0005-0000-0000-000088090000}"/>
    <cellStyle name="Percent 2 5 2 2 5 2" xfId="2235" xr:uid="{00000000-0005-0000-0000-000089090000}"/>
    <cellStyle name="Percent 2 5 2 2 6" xfId="2236" xr:uid="{00000000-0005-0000-0000-00008A090000}"/>
    <cellStyle name="Percent 2 5 2 3" xfId="2237" xr:uid="{00000000-0005-0000-0000-00008B090000}"/>
    <cellStyle name="Percent 2 5 2 3 2" xfId="2238" xr:uid="{00000000-0005-0000-0000-00008C090000}"/>
    <cellStyle name="Percent 2 5 2 3 2 2" xfId="2239" xr:uid="{00000000-0005-0000-0000-00008D090000}"/>
    <cellStyle name="Percent 2 5 2 3 2 2 2" xfId="2240" xr:uid="{00000000-0005-0000-0000-00008E090000}"/>
    <cellStyle name="Percent 2 5 2 3 2 3" xfId="2241" xr:uid="{00000000-0005-0000-0000-00008F090000}"/>
    <cellStyle name="Percent 2 5 2 3 3" xfId="2242" xr:uid="{00000000-0005-0000-0000-000090090000}"/>
    <cellStyle name="Percent 2 5 2 3 4" xfId="2243" xr:uid="{00000000-0005-0000-0000-000091090000}"/>
    <cellStyle name="Percent 2 5 2 3 4 2" xfId="2244" xr:uid="{00000000-0005-0000-0000-000092090000}"/>
    <cellStyle name="Percent 2 5 2 3 5" xfId="2245" xr:uid="{00000000-0005-0000-0000-000093090000}"/>
    <cellStyle name="Percent 2 5 2 4" xfId="2246" xr:uid="{00000000-0005-0000-0000-000094090000}"/>
    <cellStyle name="Percent 2 5 2 4 2" xfId="2247" xr:uid="{00000000-0005-0000-0000-000095090000}"/>
    <cellStyle name="Percent 2 5 2 4 2 2" xfId="2248" xr:uid="{00000000-0005-0000-0000-000096090000}"/>
    <cellStyle name="Percent 2 5 2 4 3" xfId="2249" xr:uid="{00000000-0005-0000-0000-000097090000}"/>
    <cellStyle name="Percent 2 5 2 5" xfId="2250" xr:uid="{00000000-0005-0000-0000-000098090000}"/>
    <cellStyle name="Percent 2 5 2 6" xfId="2251" xr:uid="{00000000-0005-0000-0000-000099090000}"/>
    <cellStyle name="Percent 2 5 2 6 2" xfId="2252" xr:uid="{00000000-0005-0000-0000-00009A090000}"/>
    <cellStyle name="Percent 2 5 2 7" xfId="2253" xr:uid="{00000000-0005-0000-0000-00009B090000}"/>
    <cellStyle name="Percent 2 5 3" xfId="2254" xr:uid="{00000000-0005-0000-0000-00009C090000}"/>
    <cellStyle name="Percent 2 5 3 2" xfId="2255" xr:uid="{00000000-0005-0000-0000-00009D090000}"/>
    <cellStyle name="Percent 2 5 3 2 2" xfId="2256" xr:uid="{00000000-0005-0000-0000-00009E090000}"/>
    <cellStyle name="Percent 2 5 3 2 2 2" xfId="2257" xr:uid="{00000000-0005-0000-0000-00009F090000}"/>
    <cellStyle name="Percent 2 5 3 2 2 2 2" xfId="2258" xr:uid="{00000000-0005-0000-0000-0000A0090000}"/>
    <cellStyle name="Percent 2 5 3 2 2 3" xfId="2259" xr:uid="{00000000-0005-0000-0000-0000A1090000}"/>
    <cellStyle name="Percent 2 5 3 2 3" xfId="2260" xr:uid="{00000000-0005-0000-0000-0000A2090000}"/>
    <cellStyle name="Percent 2 5 3 2 4" xfId="2261" xr:uid="{00000000-0005-0000-0000-0000A3090000}"/>
    <cellStyle name="Percent 2 5 3 2 4 2" xfId="2262" xr:uid="{00000000-0005-0000-0000-0000A4090000}"/>
    <cellStyle name="Percent 2 5 3 2 5" xfId="2263" xr:uid="{00000000-0005-0000-0000-0000A5090000}"/>
    <cellStyle name="Percent 2 5 3 3" xfId="2264" xr:uid="{00000000-0005-0000-0000-0000A6090000}"/>
    <cellStyle name="Percent 2 5 3 3 2" xfId="2265" xr:uid="{00000000-0005-0000-0000-0000A7090000}"/>
    <cellStyle name="Percent 2 5 3 3 2 2" xfId="2266" xr:uid="{00000000-0005-0000-0000-0000A8090000}"/>
    <cellStyle name="Percent 2 5 3 3 3" xfId="2267" xr:uid="{00000000-0005-0000-0000-0000A9090000}"/>
    <cellStyle name="Percent 2 5 3 4" xfId="2268" xr:uid="{00000000-0005-0000-0000-0000AA090000}"/>
    <cellStyle name="Percent 2 5 3 5" xfId="2269" xr:uid="{00000000-0005-0000-0000-0000AB090000}"/>
    <cellStyle name="Percent 2 5 3 5 2" xfId="2270" xr:uid="{00000000-0005-0000-0000-0000AC090000}"/>
    <cellStyle name="Percent 2 5 3 6" xfId="2271" xr:uid="{00000000-0005-0000-0000-0000AD090000}"/>
    <cellStyle name="Percent 2 5 4" xfId="2272" xr:uid="{00000000-0005-0000-0000-0000AE090000}"/>
    <cellStyle name="Percent 2 5 4 2" xfId="2273" xr:uid="{00000000-0005-0000-0000-0000AF090000}"/>
    <cellStyle name="Percent 2 5 4 2 2" xfId="2274" xr:uid="{00000000-0005-0000-0000-0000B0090000}"/>
    <cellStyle name="Percent 2 5 4 2 2 2" xfId="2275" xr:uid="{00000000-0005-0000-0000-0000B1090000}"/>
    <cellStyle name="Percent 2 5 4 2 3" xfId="2276" xr:uid="{00000000-0005-0000-0000-0000B2090000}"/>
    <cellStyle name="Percent 2 5 4 3" xfId="2277" xr:uid="{00000000-0005-0000-0000-0000B3090000}"/>
    <cellStyle name="Percent 2 5 4 4" xfId="2278" xr:uid="{00000000-0005-0000-0000-0000B4090000}"/>
    <cellStyle name="Percent 2 5 4 4 2" xfId="2279" xr:uid="{00000000-0005-0000-0000-0000B5090000}"/>
    <cellStyle name="Percent 2 5 4 5" xfId="2280" xr:uid="{00000000-0005-0000-0000-0000B6090000}"/>
    <cellStyle name="Percent 2 5 5" xfId="2281" xr:uid="{00000000-0005-0000-0000-0000B7090000}"/>
    <cellStyle name="Percent 2 5 5 2" xfId="2282" xr:uid="{00000000-0005-0000-0000-0000B8090000}"/>
    <cellStyle name="Percent 2 5 5 2 2" xfId="2283" xr:uid="{00000000-0005-0000-0000-0000B9090000}"/>
    <cellStyle name="Percent 2 5 5 3" xfId="2284" xr:uid="{00000000-0005-0000-0000-0000BA090000}"/>
    <cellStyle name="Percent 2 5 6" xfId="2285" xr:uid="{00000000-0005-0000-0000-0000BB090000}"/>
    <cellStyle name="Percent 2 5 7" xfId="2286" xr:uid="{00000000-0005-0000-0000-0000BC090000}"/>
    <cellStyle name="Percent 2 5 7 2" xfId="2287" xr:uid="{00000000-0005-0000-0000-0000BD090000}"/>
    <cellStyle name="Percent 2 5 8" xfId="2288" xr:uid="{00000000-0005-0000-0000-0000BE090000}"/>
    <cellStyle name="Percent 2 6" xfId="2289" xr:uid="{00000000-0005-0000-0000-0000BF090000}"/>
    <cellStyle name="Percent 2 6 2" xfId="2290" xr:uid="{00000000-0005-0000-0000-0000C0090000}"/>
    <cellStyle name="Percent 2 6 2 2" xfId="2291" xr:uid="{00000000-0005-0000-0000-0000C1090000}"/>
    <cellStyle name="Percent 2 6 2 2 2" xfId="2292" xr:uid="{00000000-0005-0000-0000-0000C2090000}"/>
    <cellStyle name="Percent 2 6 2 2 2 2" xfId="2293" xr:uid="{00000000-0005-0000-0000-0000C3090000}"/>
    <cellStyle name="Percent 2 6 2 2 2 2 2" xfId="2294" xr:uid="{00000000-0005-0000-0000-0000C4090000}"/>
    <cellStyle name="Percent 2 6 2 2 2 3" xfId="2295" xr:uid="{00000000-0005-0000-0000-0000C5090000}"/>
    <cellStyle name="Percent 2 6 2 2 3" xfId="2296" xr:uid="{00000000-0005-0000-0000-0000C6090000}"/>
    <cellStyle name="Percent 2 6 2 2 4" xfId="2297" xr:uid="{00000000-0005-0000-0000-0000C7090000}"/>
    <cellStyle name="Percent 2 6 2 2 4 2" xfId="2298" xr:uid="{00000000-0005-0000-0000-0000C8090000}"/>
    <cellStyle name="Percent 2 6 2 2 5" xfId="2299" xr:uid="{00000000-0005-0000-0000-0000C9090000}"/>
    <cellStyle name="Percent 2 6 2 3" xfId="2300" xr:uid="{00000000-0005-0000-0000-0000CA090000}"/>
    <cellStyle name="Percent 2 6 2 3 2" xfId="2301" xr:uid="{00000000-0005-0000-0000-0000CB090000}"/>
    <cellStyle name="Percent 2 6 2 3 2 2" xfId="2302" xr:uid="{00000000-0005-0000-0000-0000CC090000}"/>
    <cellStyle name="Percent 2 6 2 3 3" xfId="2303" xr:uid="{00000000-0005-0000-0000-0000CD090000}"/>
    <cellStyle name="Percent 2 6 2 4" xfId="2304" xr:uid="{00000000-0005-0000-0000-0000CE090000}"/>
    <cellStyle name="Percent 2 6 2 5" xfId="2305" xr:uid="{00000000-0005-0000-0000-0000CF090000}"/>
    <cellStyle name="Percent 2 6 2 5 2" xfId="2306" xr:uid="{00000000-0005-0000-0000-0000D0090000}"/>
    <cellStyle name="Percent 2 6 2 6" xfId="2307" xr:uid="{00000000-0005-0000-0000-0000D1090000}"/>
    <cellStyle name="Percent 2 6 3" xfId="2308" xr:uid="{00000000-0005-0000-0000-0000D2090000}"/>
    <cellStyle name="Percent 2 6 3 2" xfId="2309" xr:uid="{00000000-0005-0000-0000-0000D3090000}"/>
    <cellStyle name="Percent 2 6 3 2 2" xfId="2310" xr:uid="{00000000-0005-0000-0000-0000D4090000}"/>
    <cellStyle name="Percent 2 6 3 2 2 2" xfId="2311" xr:uid="{00000000-0005-0000-0000-0000D5090000}"/>
    <cellStyle name="Percent 2 6 3 2 3" xfId="2312" xr:uid="{00000000-0005-0000-0000-0000D6090000}"/>
    <cellStyle name="Percent 2 6 3 3" xfId="2313" xr:uid="{00000000-0005-0000-0000-0000D7090000}"/>
    <cellStyle name="Percent 2 6 3 4" xfId="2314" xr:uid="{00000000-0005-0000-0000-0000D8090000}"/>
    <cellStyle name="Percent 2 6 3 4 2" xfId="2315" xr:uid="{00000000-0005-0000-0000-0000D9090000}"/>
    <cellStyle name="Percent 2 6 3 5" xfId="2316" xr:uid="{00000000-0005-0000-0000-0000DA090000}"/>
    <cellStyle name="Percent 2 6 4" xfId="2317" xr:uid="{00000000-0005-0000-0000-0000DB090000}"/>
    <cellStyle name="Percent 2 6 4 2" xfId="2318" xr:uid="{00000000-0005-0000-0000-0000DC090000}"/>
    <cellStyle name="Percent 2 6 4 2 2" xfId="2319" xr:uid="{00000000-0005-0000-0000-0000DD090000}"/>
    <cellStyle name="Percent 2 6 4 3" xfId="2320" xr:uid="{00000000-0005-0000-0000-0000DE090000}"/>
    <cellStyle name="Percent 2 6 5" xfId="2321" xr:uid="{00000000-0005-0000-0000-0000DF090000}"/>
    <cellStyle name="Percent 2 6 6" xfId="2322" xr:uid="{00000000-0005-0000-0000-0000E0090000}"/>
    <cellStyle name="Percent 2 6 6 2" xfId="2323" xr:uid="{00000000-0005-0000-0000-0000E1090000}"/>
    <cellStyle name="Percent 2 6 7" xfId="2324" xr:uid="{00000000-0005-0000-0000-0000E2090000}"/>
    <cellStyle name="Percent 2 7" xfId="2325" xr:uid="{00000000-0005-0000-0000-0000E3090000}"/>
    <cellStyle name="Percent 2 7 2" xfId="2326" xr:uid="{00000000-0005-0000-0000-0000E4090000}"/>
    <cellStyle name="Percent 2 7 2 2" xfId="2327" xr:uid="{00000000-0005-0000-0000-0000E5090000}"/>
    <cellStyle name="Percent 2 7 2 2 2" xfId="2328" xr:uid="{00000000-0005-0000-0000-0000E6090000}"/>
    <cellStyle name="Percent 2 7 2 2 2 2" xfId="2329" xr:uid="{00000000-0005-0000-0000-0000E7090000}"/>
    <cellStyle name="Percent 2 7 2 2 3" xfId="2330" xr:uid="{00000000-0005-0000-0000-0000E8090000}"/>
    <cellStyle name="Percent 2 7 2 3" xfId="2331" xr:uid="{00000000-0005-0000-0000-0000E9090000}"/>
    <cellStyle name="Percent 2 7 2 4" xfId="2332" xr:uid="{00000000-0005-0000-0000-0000EA090000}"/>
    <cellStyle name="Percent 2 7 2 4 2" xfId="2333" xr:uid="{00000000-0005-0000-0000-0000EB090000}"/>
    <cellStyle name="Percent 2 7 2 5" xfId="2334" xr:uid="{00000000-0005-0000-0000-0000EC090000}"/>
    <cellStyle name="Percent 2 7 3" xfId="2335" xr:uid="{00000000-0005-0000-0000-0000ED090000}"/>
    <cellStyle name="Percent 2 7 3 2" xfId="2336" xr:uid="{00000000-0005-0000-0000-0000EE090000}"/>
    <cellStyle name="Percent 2 7 3 2 2" xfId="2337" xr:uid="{00000000-0005-0000-0000-0000EF090000}"/>
    <cellStyle name="Percent 2 7 3 3" xfId="2338" xr:uid="{00000000-0005-0000-0000-0000F0090000}"/>
    <cellStyle name="Percent 2 7 4" xfId="2339" xr:uid="{00000000-0005-0000-0000-0000F1090000}"/>
    <cellStyle name="Percent 2 7 5" xfId="2340" xr:uid="{00000000-0005-0000-0000-0000F2090000}"/>
    <cellStyle name="Percent 2 7 5 2" xfId="2341" xr:uid="{00000000-0005-0000-0000-0000F3090000}"/>
    <cellStyle name="Percent 2 7 6" xfId="2342" xr:uid="{00000000-0005-0000-0000-0000F4090000}"/>
    <cellStyle name="Percent 2 8" xfId="2343" xr:uid="{00000000-0005-0000-0000-0000F5090000}"/>
    <cellStyle name="Percent 2 8 2" xfId="2344" xr:uid="{00000000-0005-0000-0000-0000F6090000}"/>
    <cellStyle name="Percent 2 8 2 2" xfId="2345" xr:uid="{00000000-0005-0000-0000-0000F7090000}"/>
    <cellStyle name="Percent 2 8 2 2 2" xfId="2346" xr:uid="{00000000-0005-0000-0000-0000F8090000}"/>
    <cellStyle name="Percent 2 8 2 3" xfId="2347" xr:uid="{00000000-0005-0000-0000-0000F9090000}"/>
    <cellStyle name="Percent 2 8 3" xfId="2348" xr:uid="{00000000-0005-0000-0000-0000FA090000}"/>
    <cellStyle name="Percent 2 8 4" xfId="2349" xr:uid="{00000000-0005-0000-0000-0000FB090000}"/>
    <cellStyle name="Percent 2 8 4 2" xfId="2350" xr:uid="{00000000-0005-0000-0000-0000FC090000}"/>
    <cellStyle name="Percent 2 8 5" xfId="2351" xr:uid="{00000000-0005-0000-0000-0000FD090000}"/>
    <cellStyle name="Percent 2 9" xfId="2352" xr:uid="{00000000-0005-0000-0000-0000FE090000}"/>
    <cellStyle name="Percent 2 9 2" xfId="2353" xr:uid="{00000000-0005-0000-0000-0000FF090000}"/>
    <cellStyle name="Percent 2 9 2 2" xfId="2354" xr:uid="{00000000-0005-0000-0000-0000000A0000}"/>
    <cellStyle name="Percent 2 9 3" xfId="2355" xr:uid="{00000000-0005-0000-0000-0000010A0000}"/>
    <cellStyle name="Percent 20" xfId="2356" xr:uid="{00000000-0005-0000-0000-0000020A0000}"/>
    <cellStyle name="Percent 21" xfId="2357" xr:uid="{00000000-0005-0000-0000-0000030A0000}"/>
    <cellStyle name="Percent 22" xfId="2358" xr:uid="{00000000-0005-0000-0000-0000040A0000}"/>
    <cellStyle name="Percent 23" xfId="2359" xr:uid="{00000000-0005-0000-0000-0000050A0000}"/>
    <cellStyle name="Percent 24" xfId="2360" xr:uid="{00000000-0005-0000-0000-0000060A0000}"/>
    <cellStyle name="Percent 25" xfId="2361" xr:uid="{00000000-0005-0000-0000-0000070A0000}"/>
    <cellStyle name="Percent 3" xfId="2362" xr:uid="{00000000-0005-0000-0000-0000080A0000}"/>
    <cellStyle name="Percent 4" xfId="2363" xr:uid="{00000000-0005-0000-0000-0000090A0000}"/>
    <cellStyle name="Percent 4 2" xfId="2364" xr:uid="{00000000-0005-0000-0000-00000A0A0000}"/>
    <cellStyle name="Percent 4 3" xfId="2365" xr:uid="{00000000-0005-0000-0000-00000B0A0000}"/>
    <cellStyle name="Percent 4 3 2" xfId="2366" xr:uid="{00000000-0005-0000-0000-00000C0A0000}"/>
    <cellStyle name="Percent 4 3 2 2" xfId="2367" xr:uid="{00000000-0005-0000-0000-00000D0A0000}"/>
    <cellStyle name="Percent 4 3 2 2 2" xfId="2368" xr:uid="{00000000-0005-0000-0000-00000E0A0000}"/>
    <cellStyle name="Percent 4 3 2 2 2 2" xfId="2369" xr:uid="{00000000-0005-0000-0000-00000F0A0000}"/>
    <cellStyle name="Percent 4 3 2 2 2 2 2" xfId="2370" xr:uid="{00000000-0005-0000-0000-0000100A0000}"/>
    <cellStyle name="Percent 4 3 2 2 2 2 2 2" xfId="2371" xr:uid="{00000000-0005-0000-0000-0000110A0000}"/>
    <cellStyle name="Percent 4 3 2 2 2 2 3" xfId="2372" xr:uid="{00000000-0005-0000-0000-0000120A0000}"/>
    <cellStyle name="Percent 4 3 2 2 2 3" xfId="2373" xr:uid="{00000000-0005-0000-0000-0000130A0000}"/>
    <cellStyle name="Percent 4 3 2 2 2 4" xfId="2374" xr:uid="{00000000-0005-0000-0000-0000140A0000}"/>
    <cellStyle name="Percent 4 3 2 2 2 4 2" xfId="2375" xr:uid="{00000000-0005-0000-0000-0000150A0000}"/>
    <cellStyle name="Percent 4 3 2 2 2 5" xfId="2376" xr:uid="{00000000-0005-0000-0000-0000160A0000}"/>
    <cellStyle name="Percent 4 3 2 2 3" xfId="2377" xr:uid="{00000000-0005-0000-0000-0000170A0000}"/>
    <cellStyle name="Percent 4 3 2 2 3 2" xfId="2378" xr:uid="{00000000-0005-0000-0000-0000180A0000}"/>
    <cellStyle name="Percent 4 3 2 2 3 2 2" xfId="2379" xr:uid="{00000000-0005-0000-0000-0000190A0000}"/>
    <cellStyle name="Percent 4 3 2 2 3 3" xfId="2380" xr:uid="{00000000-0005-0000-0000-00001A0A0000}"/>
    <cellStyle name="Percent 4 3 2 2 4" xfId="2381" xr:uid="{00000000-0005-0000-0000-00001B0A0000}"/>
    <cellStyle name="Percent 4 3 2 2 5" xfId="2382" xr:uid="{00000000-0005-0000-0000-00001C0A0000}"/>
    <cellStyle name="Percent 4 3 2 2 5 2" xfId="2383" xr:uid="{00000000-0005-0000-0000-00001D0A0000}"/>
    <cellStyle name="Percent 4 3 2 2 6" xfId="2384" xr:uid="{00000000-0005-0000-0000-00001E0A0000}"/>
    <cellStyle name="Percent 4 3 2 3" xfId="2385" xr:uid="{00000000-0005-0000-0000-00001F0A0000}"/>
    <cellStyle name="Percent 4 3 2 3 2" xfId="2386" xr:uid="{00000000-0005-0000-0000-0000200A0000}"/>
    <cellStyle name="Percent 4 3 2 3 2 2" xfId="2387" xr:uid="{00000000-0005-0000-0000-0000210A0000}"/>
    <cellStyle name="Percent 4 3 2 3 2 2 2" xfId="2388" xr:uid="{00000000-0005-0000-0000-0000220A0000}"/>
    <cellStyle name="Percent 4 3 2 3 2 3" xfId="2389" xr:uid="{00000000-0005-0000-0000-0000230A0000}"/>
    <cellStyle name="Percent 4 3 2 3 3" xfId="2390" xr:uid="{00000000-0005-0000-0000-0000240A0000}"/>
    <cellStyle name="Percent 4 3 2 3 4" xfId="2391" xr:uid="{00000000-0005-0000-0000-0000250A0000}"/>
    <cellStyle name="Percent 4 3 2 3 4 2" xfId="2392" xr:uid="{00000000-0005-0000-0000-0000260A0000}"/>
    <cellStyle name="Percent 4 3 2 3 5" xfId="2393" xr:uid="{00000000-0005-0000-0000-0000270A0000}"/>
    <cellStyle name="Percent 4 3 2 4" xfId="2394" xr:uid="{00000000-0005-0000-0000-0000280A0000}"/>
    <cellStyle name="Percent 4 3 2 4 2" xfId="2395" xr:uid="{00000000-0005-0000-0000-0000290A0000}"/>
    <cellStyle name="Percent 4 3 2 4 2 2" xfId="2396" xr:uid="{00000000-0005-0000-0000-00002A0A0000}"/>
    <cellStyle name="Percent 4 3 2 4 3" xfId="2397" xr:uid="{00000000-0005-0000-0000-00002B0A0000}"/>
    <cellStyle name="Percent 4 3 2 5" xfId="2398" xr:uid="{00000000-0005-0000-0000-00002C0A0000}"/>
    <cellStyle name="Percent 4 3 2 6" xfId="2399" xr:uid="{00000000-0005-0000-0000-00002D0A0000}"/>
    <cellStyle name="Percent 4 3 2 6 2" xfId="2400" xr:uid="{00000000-0005-0000-0000-00002E0A0000}"/>
    <cellStyle name="Percent 4 3 2 7" xfId="2401" xr:uid="{00000000-0005-0000-0000-00002F0A0000}"/>
    <cellStyle name="Percent 4 3 3" xfId="2402" xr:uid="{00000000-0005-0000-0000-0000300A0000}"/>
    <cellStyle name="Percent 4 3 3 2" xfId="2403" xr:uid="{00000000-0005-0000-0000-0000310A0000}"/>
    <cellStyle name="Percent 4 3 3 2 2" xfId="2404" xr:uid="{00000000-0005-0000-0000-0000320A0000}"/>
    <cellStyle name="Percent 4 3 3 2 2 2" xfId="2405" xr:uid="{00000000-0005-0000-0000-0000330A0000}"/>
    <cellStyle name="Percent 4 3 3 2 2 2 2" xfId="2406" xr:uid="{00000000-0005-0000-0000-0000340A0000}"/>
    <cellStyle name="Percent 4 3 3 2 2 3" xfId="2407" xr:uid="{00000000-0005-0000-0000-0000350A0000}"/>
    <cellStyle name="Percent 4 3 3 2 3" xfId="2408" xr:uid="{00000000-0005-0000-0000-0000360A0000}"/>
    <cellStyle name="Percent 4 3 3 2 4" xfId="2409" xr:uid="{00000000-0005-0000-0000-0000370A0000}"/>
    <cellStyle name="Percent 4 3 3 2 4 2" xfId="2410" xr:uid="{00000000-0005-0000-0000-0000380A0000}"/>
    <cellStyle name="Percent 4 3 3 2 5" xfId="2411" xr:uid="{00000000-0005-0000-0000-0000390A0000}"/>
    <cellStyle name="Percent 4 3 3 3" xfId="2412" xr:uid="{00000000-0005-0000-0000-00003A0A0000}"/>
    <cellStyle name="Percent 4 3 3 3 2" xfId="2413" xr:uid="{00000000-0005-0000-0000-00003B0A0000}"/>
    <cellStyle name="Percent 4 3 3 3 2 2" xfId="2414" xr:uid="{00000000-0005-0000-0000-00003C0A0000}"/>
    <cellStyle name="Percent 4 3 3 3 3" xfId="2415" xr:uid="{00000000-0005-0000-0000-00003D0A0000}"/>
    <cellStyle name="Percent 4 3 3 4" xfId="2416" xr:uid="{00000000-0005-0000-0000-00003E0A0000}"/>
    <cellStyle name="Percent 4 3 3 5" xfId="2417" xr:uid="{00000000-0005-0000-0000-00003F0A0000}"/>
    <cellStyle name="Percent 4 3 3 5 2" xfId="2418" xr:uid="{00000000-0005-0000-0000-0000400A0000}"/>
    <cellStyle name="Percent 4 3 3 6" xfId="2419" xr:uid="{00000000-0005-0000-0000-0000410A0000}"/>
    <cellStyle name="Percent 4 3 4" xfId="2420" xr:uid="{00000000-0005-0000-0000-0000420A0000}"/>
    <cellStyle name="Percent 4 3 4 2" xfId="2421" xr:uid="{00000000-0005-0000-0000-0000430A0000}"/>
    <cellStyle name="Percent 4 3 4 2 2" xfId="2422" xr:uid="{00000000-0005-0000-0000-0000440A0000}"/>
    <cellStyle name="Percent 4 3 4 2 2 2" xfId="2423" xr:uid="{00000000-0005-0000-0000-0000450A0000}"/>
    <cellStyle name="Percent 4 3 4 2 3" xfId="2424" xr:uid="{00000000-0005-0000-0000-0000460A0000}"/>
    <cellStyle name="Percent 4 3 4 3" xfId="2425" xr:uid="{00000000-0005-0000-0000-0000470A0000}"/>
    <cellStyle name="Percent 4 3 4 4" xfId="2426" xr:uid="{00000000-0005-0000-0000-0000480A0000}"/>
    <cellStyle name="Percent 4 3 4 4 2" xfId="2427" xr:uid="{00000000-0005-0000-0000-0000490A0000}"/>
    <cellStyle name="Percent 4 3 4 5" xfId="2428" xr:uid="{00000000-0005-0000-0000-00004A0A0000}"/>
    <cellStyle name="Percent 4 3 5" xfId="2429" xr:uid="{00000000-0005-0000-0000-00004B0A0000}"/>
    <cellStyle name="Percent 4 3 5 2" xfId="2430" xr:uid="{00000000-0005-0000-0000-00004C0A0000}"/>
    <cellStyle name="Percent 4 3 5 2 2" xfId="2431" xr:uid="{00000000-0005-0000-0000-00004D0A0000}"/>
    <cellStyle name="Percent 4 3 5 3" xfId="2432" xr:uid="{00000000-0005-0000-0000-00004E0A0000}"/>
    <cellStyle name="Percent 4 3 6" xfId="2433" xr:uid="{00000000-0005-0000-0000-00004F0A0000}"/>
    <cellStyle name="Percent 4 3 7" xfId="2434" xr:uid="{00000000-0005-0000-0000-0000500A0000}"/>
    <cellStyle name="Percent 4 3 7 2" xfId="2435" xr:uid="{00000000-0005-0000-0000-0000510A0000}"/>
    <cellStyle name="Percent 4 3 8" xfId="2436" xr:uid="{00000000-0005-0000-0000-0000520A0000}"/>
    <cellStyle name="Percent 5" xfId="2437" xr:uid="{00000000-0005-0000-0000-0000530A0000}"/>
    <cellStyle name="Percent 6" xfId="2438" xr:uid="{00000000-0005-0000-0000-0000540A0000}"/>
    <cellStyle name="Percent 7" xfId="2439" xr:uid="{00000000-0005-0000-0000-0000550A0000}"/>
    <cellStyle name="Percent 8" xfId="2440" xr:uid="{00000000-0005-0000-0000-0000560A0000}"/>
    <cellStyle name="Percent 9" xfId="2441" xr:uid="{00000000-0005-0000-0000-0000570A0000}"/>
    <cellStyle name="SpecialDataItemsExist" xfId="2442" xr:uid="{00000000-0005-0000-0000-0000580A0000}"/>
    <cellStyle name="SpecialDataItemsExist 2" xfId="2443" xr:uid="{00000000-0005-0000-0000-0000590A0000}"/>
    <cellStyle name="SpecialDataItemsExist 2 2" xfId="2444" xr:uid="{00000000-0005-0000-0000-00005A0A0000}"/>
    <cellStyle name="SpecialDataItemsExist 3" xfId="2445" xr:uid="{00000000-0005-0000-0000-00005B0A0000}"/>
    <cellStyle name="Title 2" xfId="2446" xr:uid="{00000000-0005-0000-0000-00005C0A0000}"/>
    <cellStyle name="Total 2" xfId="2447" xr:uid="{00000000-0005-0000-0000-00005D0A0000}"/>
    <cellStyle name="Total 2 2" xfId="2448" xr:uid="{00000000-0005-0000-0000-00005E0A0000}"/>
    <cellStyle name="Total 2 2 2" xfId="2449" xr:uid="{00000000-0005-0000-0000-00005F0A0000}"/>
    <cellStyle name="Total 2 3" xfId="2450" xr:uid="{00000000-0005-0000-0000-0000600A0000}"/>
    <cellStyle name="Total 2 3 2" xfId="2451" xr:uid="{00000000-0005-0000-0000-0000610A0000}"/>
    <cellStyle name="Total 2 4" xfId="2452" xr:uid="{00000000-0005-0000-0000-0000620A0000}"/>
    <cellStyle name="Total 2 5" xfId="2453" xr:uid="{00000000-0005-0000-0000-0000630A0000}"/>
    <cellStyle name="Warning Text 2" xfId="2454" xr:uid="{00000000-0005-0000-0000-0000640A0000}"/>
    <cellStyle name="Warning Text 2 2" xfId="2455" xr:uid="{00000000-0005-0000-0000-0000650A0000}"/>
    <cellStyle name="Warning Text 2 3" xfId="2456" xr:uid="{00000000-0005-0000-0000-0000660A0000}"/>
    <cellStyle name="XLConnect.Header" xfId="2462" xr:uid="{00000000-0005-0000-0000-0000670A0000}"/>
  </cellStyles>
  <dxfs count="10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numFmt numFmtId="14" formatCode="0.00%"/>
    </dxf>
    <dxf>
      <numFmt numFmtId="0" formatCode="General"/>
    </dxf>
    <dxf>
      <border outline="0">
        <top style="thin">
          <color theme="6"/>
        </top>
      </border>
    </dxf>
    <dxf>
      <border outline="0">
        <bottom style="medium">
          <color theme="6"/>
        </bottom>
      </border>
    </dxf>
    <dxf>
      <font>
        <b/>
        <i val="0"/>
        <strike val="0"/>
        <condense val="0"/>
        <extend val="0"/>
        <outline val="0"/>
        <shadow val="0"/>
        <u val="none"/>
        <vertAlign val="baseline"/>
        <sz val="11"/>
        <color theme="0"/>
        <name val="Arial"/>
        <family val="2"/>
        <scheme val="none"/>
      </font>
      <fill>
        <patternFill patternType="solid">
          <fgColor indexed="64"/>
          <bgColor rgb="FF005480"/>
        </patternFill>
      </fill>
      <alignment horizontal="center" vertical="center" textRotation="0" wrapText="1" indent="0" justifyLastLine="0" shrinkToFit="0" readingOrder="0"/>
      <border diagonalUp="0" diagonalDown="0" outline="0">
        <left style="thin">
          <color theme="6"/>
        </left>
        <right style="thin">
          <color theme="6"/>
        </right>
        <top/>
        <bottom/>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border diagonalUp="0" diagonalDown="0">
        <left/>
        <right/>
        <top style="thin">
          <color rgb="FF8EA9DB"/>
        </top>
        <bottom style="thin">
          <color rgb="FF8EA9DB"/>
        </bottom>
        <vertical/>
        <horizontal/>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rgb="FF8EA9DB"/>
        </left>
        <right/>
        <top style="thin">
          <color rgb="FF8EA9DB"/>
        </top>
        <bottom style="thin">
          <color rgb="FF8EA9DB"/>
        </bottom>
        <vertical/>
        <horizontal/>
      </border>
    </dxf>
    <dxf>
      <border outline="0">
        <right style="thin">
          <color rgb="FF8EA9DB"/>
        </right>
        <top style="thin">
          <color rgb="FF8EA9DB"/>
        </top>
        <bottom style="thin">
          <color rgb="FF8EA9DB"/>
        </bottom>
      </border>
    </dxf>
    <dxf>
      <border outline="0">
        <bottom style="thin">
          <color rgb="FF8EA9DB"/>
        </bottom>
      </border>
    </dxf>
    <dxf>
      <font>
        <b/>
        <i val="0"/>
        <strike val="0"/>
        <condense val="0"/>
        <extend val="0"/>
        <outline val="0"/>
        <shadow val="0"/>
        <u val="none"/>
        <vertAlign val="baseline"/>
        <sz val="11"/>
        <color rgb="FFFFFFFF"/>
        <name val="Calibri"/>
        <family val="2"/>
        <scheme val="none"/>
      </font>
      <fill>
        <patternFill patternType="solid">
          <fgColor rgb="FF4472C4"/>
          <bgColor rgb="FF4472C4"/>
        </patternFill>
      </fill>
      <alignment horizontal="general" vertical="bottom" textRotation="0" wrapText="1" indent="0" justifyLastLine="0" shrinkToFit="0" readingOrder="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9" formatCode="m/d/yyyy"/>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name val="Arial Narrow"/>
        <family val="2"/>
        <scheme val="none"/>
      </font>
      <numFmt numFmtId="1" formatCode="0"/>
    </dxf>
    <dxf>
      <font>
        <strike val="0"/>
        <outline val="0"/>
        <shadow val="0"/>
        <u val="none"/>
        <vertAlign val="baseline"/>
        <sz val="11"/>
        <color auto="1"/>
        <name val="Arial Narrow"/>
        <family val="2"/>
        <scheme val="none"/>
      </font>
      <numFmt numFmtId="1" formatCode="0"/>
      <alignment horizontal="center" vertical="center" textRotation="0" wrapText="0" indent="0" justifyLastLine="0" shrinkToFit="0" readingOrder="0"/>
    </dxf>
    <dxf>
      <font>
        <strike val="0"/>
        <outline val="0"/>
        <shadow val="0"/>
        <u val="none"/>
        <vertAlign val="baseline"/>
        <sz val="11"/>
        <name val="Arial Narrow"/>
        <family val="2"/>
        <scheme val="none"/>
      </font>
      <numFmt numFmtId="1" formatCode="0"/>
      <border diagonalUp="0" diagonalDown="0" outline="0">
        <left style="medium">
          <color indexed="64"/>
        </left>
        <right/>
        <top/>
        <bottom/>
      </border>
    </dxf>
    <dxf>
      <font>
        <strike val="0"/>
        <outline val="0"/>
        <shadow val="0"/>
        <u val="none"/>
        <vertAlign val="baseline"/>
        <sz val="11"/>
        <name val="Arial Narrow"/>
        <family val="2"/>
        <scheme val="none"/>
      </font>
    </dxf>
    <dxf>
      <font>
        <strike val="0"/>
        <outline val="0"/>
        <shadow val="0"/>
        <u val="none"/>
        <vertAlign val="baseline"/>
        <sz val="11"/>
        <name val="Arial Narrow"/>
        <family val="2"/>
        <scheme val="none"/>
      </font>
      <fill>
        <patternFill patternType="solid">
          <fgColor indexed="64"/>
          <bgColor theme="3" tint="0.79998168889431442"/>
        </patternFill>
      </fill>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numFmt numFmtId="19" formatCode="m/d/yyyy"/>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rgb="FF000000"/>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style="thin">
          <color rgb="FFFFFFFF"/>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border diagonalUp="0" diagonalDown="0" outline="0">
        <left/>
        <right style="thin">
          <color rgb="FFFFFFFF"/>
        </right>
        <top style="thin">
          <color rgb="FFFFFFFF"/>
        </top>
        <bottom style="thin">
          <color rgb="FFFFFFFF"/>
        </bottom>
      </border>
    </dxf>
    <dxf>
      <border outline="0">
        <top style="thin">
          <color rgb="FFFFFFFF"/>
        </top>
      </border>
    </dxf>
    <dxf>
      <border outline="0">
        <bottom style="thin">
          <color rgb="FFFFFFFF"/>
        </bottom>
      </border>
    </dxf>
    <dxf>
      <font>
        <b val="0"/>
        <i val="0"/>
        <strike val="0"/>
        <condense val="0"/>
        <extend val="0"/>
        <outline val="0"/>
        <shadow val="0"/>
        <u val="none"/>
        <vertAlign val="baseline"/>
        <sz val="11"/>
        <color auto="1"/>
        <name val="Arial Narrow"/>
        <family val="2"/>
        <scheme val="none"/>
      </font>
      <fill>
        <patternFill patternType="solid">
          <fgColor rgb="FFB8CCE4"/>
          <bgColor rgb="FFB8CCE4"/>
        </patternFill>
      </fill>
    </dxf>
    <dxf>
      <border outline="0">
        <bottom style="thick">
          <color rgb="FFFFFFFF"/>
        </bottom>
      </border>
    </dxf>
    <dxf>
      <font>
        <b/>
        <i val="0"/>
        <strike val="0"/>
        <condense val="0"/>
        <extend val="0"/>
        <outline val="0"/>
        <shadow val="0"/>
        <u val="none"/>
        <vertAlign val="baseline"/>
        <sz val="11"/>
        <color auto="1"/>
        <name val="Arial Narrow"/>
        <family val="2"/>
        <scheme val="none"/>
      </font>
      <fill>
        <patternFill patternType="solid">
          <fgColor rgb="FF4F81BD"/>
          <bgColor rgb="FF4F81BD"/>
        </patternFill>
      </fill>
      <border diagonalUp="0" diagonalDown="0" outline="0">
        <left style="thin">
          <color rgb="FFFFFFFF"/>
        </left>
        <right style="thin">
          <color rgb="FFFFFFFF"/>
        </right>
        <top/>
        <bottom/>
      </border>
    </dxf>
  </dxfs>
  <tableStyles count="0" defaultTableStyle="TableStyleMedium2" defaultPivotStyle="PivotStyleLight16"/>
  <colors>
    <mruColors>
      <color rgb="FFA48148"/>
      <color rgb="FFF6B2F8"/>
      <color rgb="FFC9CC58"/>
      <color rgb="FFA0A0A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523723</xdr:colOff>
      <xdr:row>40</xdr:row>
      <xdr:rowOff>96432</xdr:rowOff>
    </xdr:to>
    <xdr:pic>
      <xdr:nvPicPr>
        <xdr:cNvPr id="6" name="Picture 5">
          <a:extLst>
            <a:ext uri="{FF2B5EF4-FFF2-40B4-BE49-F238E27FC236}">
              <a16:creationId xmlns:a16="http://schemas.microsoft.com/office/drawing/2014/main" id="{67A9DDD2-9634-48BD-A69B-1BA08C874B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9591523" cy="741163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8E6351-4008-40B3-86DD-7FB457EAACC5}" name="Table2" displayName="Table2" ref="A1:X62" totalsRowShown="0" headerRowDxfId="102" dataDxfId="100" headerRowBorderDxfId="101" tableBorderDxfId="99" totalsRowBorderDxfId="98">
  <autoFilter ref="A1:X62" xr:uid="{5C8E6351-4008-40B3-86DD-7FB457EAACC5}"/>
  <tableColumns count="24">
    <tableColumn id="1" xr3:uid="{99324831-F333-46CB-97D5-6D4798ECD1E6}" name="Hospital {CHECK ANNUALLY}" dataDxfId="97"/>
    <tableColumn id="2" xr3:uid="{30CCB498-E265-4BE7-900C-D65A7DEE0AB3}" name="ORGID " dataDxfId="96"/>
    <tableColumn id="3" xr3:uid="{3049A0D2-3CED-487C-AC36-DE159C53529B}" name="FACID " dataDxfId="95"/>
    <tableColumn id="4" xr3:uid="{E1C2C886-16F1-4350-9843-A4376FD38189}" name="HHS ORGID" dataDxfId="94"/>
    <tableColumn id="5" xr3:uid="{4279C9F5-5A6F-4286-9F92-3058C209AD61}" name="Cohort {UPDATE ANNUALLY}" dataDxfId="93"/>
    <tableColumn id="6" xr3:uid="{D564CB3E-1C65-47EB-82C5-940644DEEF91}" name="City/State {DOUBLE CHECK for  mergers/closures}" dataDxfId="92"/>
    <tableColumn id="7" xr3:uid="{622BE64A-158B-4FA3-A05E-4D6E0BCBF7C0}" name="County" dataDxfId="91"/>
    <tableColumn id="8" xr3:uid="{E0900609-7C22-4BC2-BC5A-A2A19D5AA587}" name="Region" dataDxfId="90"/>
    <tableColumn id="9" xr3:uid="{8782E5E2-8D46-4908-85CE-3714F52748A7}" name="Trauma Designation" dataDxfId="89"/>
    <tableColumn id="10" xr3:uid="{70A620B3-16E4-4DD7-8C3C-56B4AA15ECA4}" name="Adult Trauma  " dataDxfId="88"/>
    <tableColumn id="11" xr3:uid="{3C0A6620-EEA6-4F68-A09A-C7192E71769D}" name="Pedi Trauma " dataDxfId="87"/>
    <tableColumn id="12" xr3:uid="{786C6A70-A8AA-4BA9-B29C-09307EC3B9AD}" name="Multi-System Hospital  {CONFIRM ANNUALLY}" dataDxfId="86"/>
    <tableColumn id="13" xr3:uid="{3628265C-CB9C-4D88-BC91-9EA571DCBA5C}" name="Multi or Single {CONFIRM ANNUALLY}" dataDxfId="85"/>
    <tableColumn id="14" xr3:uid="{A3F7D466-1A4C-49ED-9EE1-BE2BC2E17FCB}" name="Notable Changes - can include ownership" dataDxfId="84"/>
    <tableColumn id="15" xr3:uid="{18A24ABF-E3CE-4C4F-8566-4D1369C63490}" name="Tax Status " dataDxfId="83"/>
    <tableColumn id="16" xr3:uid="{6C3717A9-CBCA-445F-89D9-2022D895BA92}" name="Name" dataDxfId="82"/>
    <tableColumn id="17" xr3:uid="{3AC8B5A3-A198-40B5-939C-E5E0BB6947A9}" name="Spec Pub Funding" dataDxfId="81"/>
    <tableColumn id="18" xr3:uid="{6CCCAFE5-3707-455D-B947-492F91426CDC}" name="SPF commas" dataDxfId="80"/>
    <tableColumn id="19" xr3:uid="{4D2AFB56-645D-47C4-8A76-7CBDABD39C9E}" name="SPF commas3" dataDxfId="79"/>
    <tableColumn id="20" xr3:uid="{FED39EFF-6F14-4B94-8565-848190BC13F4}" name="FYE" dataDxfId="78"/>
    <tableColumn id="21" xr3:uid="{74EBA9AC-9250-43D7-9D8C-53C2F9A04F0E}" name="Address" dataDxfId="77"/>
    <tableColumn id="22" xr3:uid="{5F4AB56F-6BC2-406A-A9E8-961D4CC8048C}" name="Latitude" dataDxfId="76"/>
    <tableColumn id="23" xr3:uid="{FCBD026A-3FBF-47A2-BD3A-E3C736B76A89}" name="Longitude" dataDxfId="75"/>
    <tableColumn id="24" xr3:uid="{2792B572-5131-4B1A-983C-73C5C1B8AC16}" name="System Name" dataDxfId="7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596AAB-4C51-4893-949E-FF62C83C6EAD}" name="Static_Data3" displayName="Static_Data3" ref="A1:L40" totalsRowShown="0" headerRowDxfId="73" dataDxfId="72">
  <autoFilter ref="A1:L40" xr:uid="{E3596AAB-4C51-4893-949E-FF62C83C6EAD}"/>
  <sortState xmlns:xlrd2="http://schemas.microsoft.com/office/spreadsheetml/2017/richdata2" ref="A2:L40">
    <sortCondition ref="A1:A40"/>
  </sortState>
  <tableColumns count="12">
    <tableColumn id="1" xr3:uid="{00E98286-1884-483A-A9EB-D028E64290BF}" name="Hospital " dataDxfId="71"/>
    <tableColumn id="2" xr3:uid="{9E492A23-2A7F-460D-A341-96A9FEDD2BB0}" name="FACID " dataDxfId="70"/>
    <tableColumn id="3" xr3:uid="{3AB4B163-7BA7-4B90-AB5C-C7C5EA6E4A2B}" name="Org ID" dataDxfId="69"/>
    <tableColumn id="4" xr3:uid="{04664308-0803-4183-8998-66A6E4EC093A}" name="Type" dataDxfId="68"/>
    <tableColumn id="5" xr3:uid="{B3D0AE5D-722D-4E8C-84C9-016970B04C15}" name="City/State" dataDxfId="67"/>
    <tableColumn id="6" xr3:uid="{1813888D-50A0-4239-8478-2897A6B1CF60}" name="County" dataDxfId="66"/>
    <tableColumn id="7" xr3:uid="{3C1E2741-E6EB-4FCF-8316-0E3682311726}" name="Region" dataDxfId="65"/>
    <tableColumn id="8" xr3:uid="{27C940B1-9656-42EB-9673-FC0A43E2E230}" name="Larger Region" dataDxfId="64"/>
    <tableColumn id="9" xr3:uid="{E7910DD9-8FB3-4414-A944-C60A711712A6}" name="Parent Company" dataDxfId="63"/>
    <tableColumn id="10" xr3:uid="{A1E7C420-0371-4840-8B8F-EB372138C3C1}" name="Tax Status " dataDxfId="62"/>
    <tableColumn id="12" xr3:uid="{860CE941-440B-4A25-9759-A0D515955277}" name="Fiscal Year End" dataDxfId="61"/>
    <tableColumn id="11" xr3:uid="{BA9C99CE-C69B-4721-9FD7-3A5DD928D7B4}" name="Change in Ownership (FY20-FY24)" dataDxfId="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5C8C365-A717-4FBF-B53C-1344C370FE18}" name="Table1" displayName="Table1" ref="A1:B412" totalsRowShown="0" headerRowDxfId="59" headerRowBorderDxfId="58" tableBorderDxfId="57">
  <autoFilter ref="A1:B412" xr:uid="{75C8C365-A717-4FBF-B53C-1344C370FE18}"/>
  <tableColumns count="2">
    <tableColumn id="1" xr3:uid="{E74B4EF5-A725-4D6F-B45D-BD1201F4681F}" name="DESCRIPTION " dataDxfId="56"/>
    <tableColumn id="2" xr3:uid="{341E5A3A-EE51-4BFE-A8F2-716E05A7F078}" name="Short Name" dataDxfId="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A1665E5-A432-44F7-B90A-D01AB71EA003}" name="SRP_Merge" displayName="SRP_Merge" ref="A1:I61" totalsRowShown="0" headerRowDxfId="54" headerRowBorderDxfId="53" tableBorderDxfId="52">
  <autoFilter ref="A1:I61" xr:uid="{FA1665E5-A432-44F7-B90A-D01AB71EA003}"/>
  <sortState xmlns:xlrd2="http://schemas.microsoft.com/office/spreadsheetml/2017/richdata2" ref="A2:I61">
    <sortCondition ref="B1:B61"/>
  </sortState>
  <tableColumns count="9">
    <tableColumn id="26" xr3:uid="{B41A8BAB-C61D-4C3F-8580-DAAF1561081C}" name="Data Year"/>
    <tableColumn id="27" xr3:uid="{CA76C518-9935-4DA1-AEB4-39B3D6A78F9B}" name="Hospital"/>
    <tableColumn id="28" xr3:uid="{EE943DE8-BAB2-4939-AAE7-169D7C5BBFD5}" name="Hospital OrgID"/>
    <tableColumn id="19" xr3:uid="{977B9D49-1409-44AB-99FE-0DED40542AE1}" name="Hospital Cohort" dataDxfId="51"/>
    <tableColumn id="29" xr3:uid="{98A5F40D-7D75-4AF6-83B0-C6391570BB9A}" name="Hospital System"/>
    <tableColumn id="30" xr3:uid="{AEF10675-7037-4FFE-83A0-E128E75C0AF1}" name="Insurance Category"/>
    <tableColumn id="31" xr3:uid="{281B8733-210B-4F4F-964B-C61AC6E1164C}" name="Statewide (Cross-Payer) RP"/>
    <tableColumn id="1" xr3:uid="{541ACA9C-5713-4C6F-847E-0A2ECCB0FEA2}" name="Cohort Median SRP" dataCellStyle="Percent"/>
    <tableColumn id="32" xr3:uid="{B2203BEB-3446-49E4-BFB7-03DA2B52A5E8}" name="Percent of Statewide Payments" dataDxfId="50" dataCellStyle="Percent"/>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mass.gov/info-details/trauma-hospital-destinations" TargetMode="External"/></Relationships>
</file>

<file path=xl/worksheets/_rels/sheet2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hyperlink" Target="https://chiama.sharepoint.com/:w:/s/PFA-NEW-PFAFolders/EchXleFgQARKlnLbvnZeAZoByG-tWgmsqfptvpLVfPTVCw?e=wn1v6x"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ss.gov/info-details/trauma-hospital-destination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tabSelected="1" zoomScaleNormal="100" workbookViewId="0">
      <selection activeCell="P1" sqref="P1"/>
    </sheetView>
  </sheetViews>
  <sheetFormatPr defaultColWidth="9.44140625" defaultRowHeight="14.4" x14ac:dyDescent="0.3"/>
  <cols>
    <col min="1" max="16384" width="9.44140625" style="2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68"/>
  <sheetViews>
    <sheetView zoomScaleNormal="100" workbookViewId="0">
      <pane xSplit="4" ySplit="4" topLeftCell="V47" activePane="bottomRight" state="frozen"/>
      <selection pane="topRight" activeCell="E1" sqref="E1"/>
      <selection pane="bottomLeft" activeCell="A5" sqref="A5"/>
      <selection pane="bottomRight"/>
    </sheetView>
  </sheetViews>
  <sheetFormatPr defaultColWidth="8.77734375" defaultRowHeight="13.8" x14ac:dyDescent="0.25"/>
  <cols>
    <col min="1" max="1" width="48.44140625" style="57" bestFit="1" customWidth="1"/>
    <col min="2" max="2" width="13.77734375" style="194" bestFit="1" customWidth="1"/>
    <col min="3" max="3" width="36.44140625" style="58" customWidth="1"/>
    <col min="4" max="4" width="33.21875" style="57" bestFit="1" customWidth="1"/>
    <col min="5" max="14" width="18.44140625" style="254" customWidth="1"/>
    <col min="15" max="29" width="18.44140625" style="63" customWidth="1"/>
    <col min="30" max="30" width="11.21875" style="60" customWidth="1"/>
    <col min="31" max="31" width="11.21875" style="60" bestFit="1" customWidth="1"/>
    <col min="32" max="32" width="13.77734375" style="60" bestFit="1" customWidth="1"/>
    <col min="33" max="34" width="11.5546875" style="60" bestFit="1" customWidth="1"/>
    <col min="35" max="35" width="28.77734375" style="58" bestFit="1" customWidth="1"/>
    <col min="36" max="16384" width="8.77734375" style="58"/>
  </cols>
  <sheetData>
    <row r="1" spans="1:35" x14ac:dyDescent="0.25">
      <c r="A1" s="247" t="s">
        <v>77</v>
      </c>
      <c r="D1" s="248"/>
      <c r="E1" s="253"/>
      <c r="F1" s="253"/>
      <c r="G1" s="253"/>
      <c r="H1" s="253"/>
      <c r="I1" s="253"/>
      <c r="J1" s="253"/>
      <c r="K1" s="253"/>
      <c r="L1" s="253"/>
      <c r="M1" s="253"/>
      <c r="N1" s="253"/>
    </row>
    <row r="2" spans="1:35" ht="14.4" thickBot="1" x14ac:dyDescent="0.3">
      <c r="A2" s="247" t="s">
        <v>105</v>
      </c>
      <c r="D2" s="58"/>
      <c r="E2" s="251"/>
      <c r="F2" s="251"/>
      <c r="G2" s="251"/>
      <c r="H2" s="251"/>
      <c r="I2" s="253"/>
      <c r="J2" s="251"/>
      <c r="K2" s="251"/>
      <c r="L2" s="251"/>
      <c r="M2" s="251"/>
      <c r="N2" s="253"/>
      <c r="O2" s="251"/>
      <c r="P2" s="251"/>
      <c r="Q2" s="251"/>
      <c r="R2" s="251"/>
      <c r="S2" s="253"/>
      <c r="T2" s="251"/>
      <c r="U2" s="251"/>
      <c r="V2" s="251"/>
      <c r="W2" s="251"/>
      <c r="X2" s="253"/>
      <c r="Y2" s="253"/>
      <c r="Z2" s="253"/>
      <c r="AA2" s="253"/>
      <c r="AB2" s="253"/>
      <c r="AC2" s="253"/>
    </row>
    <row r="3" spans="1:35" ht="14.4" thickBot="1" x14ac:dyDescent="0.3">
      <c r="D3" s="58"/>
      <c r="E3" s="400" t="s">
        <v>22</v>
      </c>
      <c r="F3" s="400"/>
      <c r="G3" s="400"/>
      <c r="H3" s="400"/>
      <c r="I3" s="400"/>
      <c r="J3" s="400" t="s">
        <v>23</v>
      </c>
      <c r="K3" s="400"/>
      <c r="L3" s="400"/>
      <c r="M3" s="400"/>
      <c r="N3" s="400"/>
      <c r="O3" s="400" t="s">
        <v>25</v>
      </c>
      <c r="P3" s="400"/>
      <c r="Q3" s="400"/>
      <c r="R3" s="400"/>
      <c r="S3" s="400"/>
      <c r="T3" s="400" t="s">
        <v>26</v>
      </c>
      <c r="U3" s="400"/>
      <c r="V3" s="400"/>
      <c r="W3" s="400"/>
      <c r="X3" s="400"/>
      <c r="Y3" s="401" t="s">
        <v>2185</v>
      </c>
      <c r="Z3" s="401"/>
      <c r="AA3" s="401"/>
      <c r="AB3" s="401"/>
      <c r="AC3" s="401"/>
      <c r="AD3" s="399" t="s">
        <v>27</v>
      </c>
      <c r="AE3" s="399"/>
      <c r="AF3" s="399"/>
      <c r="AG3" s="399"/>
      <c r="AH3" s="399"/>
    </row>
    <row r="4" spans="1:35" ht="14.4" thickBot="1" x14ac:dyDescent="0.3">
      <c r="A4" s="247" t="s">
        <v>103</v>
      </c>
      <c r="B4" s="249" t="s">
        <v>104</v>
      </c>
      <c r="C4" s="109" t="s">
        <v>10</v>
      </c>
      <c r="D4" s="247" t="s">
        <v>5</v>
      </c>
      <c r="E4" s="274" t="s">
        <v>3441</v>
      </c>
      <c r="F4" s="274" t="s">
        <v>3442</v>
      </c>
      <c r="G4" s="274" t="s">
        <v>3443</v>
      </c>
      <c r="H4" s="274" t="s">
        <v>3440</v>
      </c>
      <c r="I4" s="274" t="s">
        <v>3439</v>
      </c>
      <c r="J4" s="274" t="s">
        <v>3441</v>
      </c>
      <c r="K4" s="274" t="s">
        <v>3442</v>
      </c>
      <c r="L4" s="274" t="s">
        <v>3443</v>
      </c>
      <c r="M4" s="274" t="s">
        <v>3440</v>
      </c>
      <c r="N4" s="274" t="s">
        <v>3439</v>
      </c>
      <c r="O4" s="274" t="s">
        <v>3441</v>
      </c>
      <c r="P4" s="274" t="s">
        <v>3442</v>
      </c>
      <c r="Q4" s="274" t="s">
        <v>3443</v>
      </c>
      <c r="R4" s="274" t="s">
        <v>3440</v>
      </c>
      <c r="S4" s="274" t="s">
        <v>3439</v>
      </c>
      <c r="T4" s="274" t="s">
        <v>3441</v>
      </c>
      <c r="U4" s="274" t="s">
        <v>3442</v>
      </c>
      <c r="V4" s="274" t="s">
        <v>3443</v>
      </c>
      <c r="W4" s="274" t="s">
        <v>3440</v>
      </c>
      <c r="X4" s="274" t="s">
        <v>3439</v>
      </c>
      <c r="Y4" s="274" t="s">
        <v>3441</v>
      </c>
      <c r="Z4" s="274" t="s">
        <v>3442</v>
      </c>
      <c r="AA4" s="274" t="s">
        <v>3443</v>
      </c>
      <c r="AB4" s="274" t="s">
        <v>3440</v>
      </c>
      <c r="AC4" s="274" t="s">
        <v>3439</v>
      </c>
      <c r="AD4" s="275" t="s">
        <v>3441</v>
      </c>
      <c r="AE4" s="275" t="s">
        <v>3442</v>
      </c>
      <c r="AF4" s="275" t="s">
        <v>3443</v>
      </c>
      <c r="AG4" s="275" t="s">
        <v>3440</v>
      </c>
      <c r="AH4" s="275" t="s">
        <v>3439</v>
      </c>
    </row>
    <row r="5" spans="1:35" x14ac:dyDescent="0.25">
      <c r="A5" s="57" t="s">
        <v>701</v>
      </c>
      <c r="B5" s="276">
        <v>1</v>
      </c>
      <c r="C5" s="57" t="s">
        <v>1373</v>
      </c>
      <c r="D5" s="57" t="s">
        <v>1369</v>
      </c>
      <c r="E5" s="254">
        <v>70272477</v>
      </c>
      <c r="F5" s="63">
        <v>73874499</v>
      </c>
      <c r="G5" s="63">
        <v>74989842</v>
      </c>
      <c r="H5" s="63">
        <v>83357312</v>
      </c>
      <c r="I5" s="63">
        <v>95671939</v>
      </c>
      <c r="J5" s="254">
        <v>182781588</v>
      </c>
      <c r="K5" s="63">
        <v>219797173</v>
      </c>
      <c r="L5" s="63">
        <v>211071957</v>
      </c>
      <c r="M5" s="63">
        <v>226208851</v>
      </c>
      <c r="N5" s="63">
        <v>265433652</v>
      </c>
      <c r="O5" s="63">
        <v>45507367</v>
      </c>
      <c r="P5" s="63">
        <v>48707355</v>
      </c>
      <c r="Q5" s="63">
        <v>49167423</v>
      </c>
      <c r="R5" s="63">
        <v>59966307</v>
      </c>
      <c r="S5" s="63">
        <v>53797941</v>
      </c>
      <c r="T5" s="63">
        <v>69645618</v>
      </c>
      <c r="U5" s="63">
        <v>82794284</v>
      </c>
      <c r="V5" s="63">
        <v>80307460</v>
      </c>
      <c r="W5" s="63">
        <v>80177931</v>
      </c>
      <c r="X5" s="63">
        <v>83272599</v>
      </c>
      <c r="Y5" s="63" t="s">
        <v>676</v>
      </c>
      <c r="Z5" s="63">
        <v>722841</v>
      </c>
      <c r="AA5" s="63">
        <v>609741</v>
      </c>
      <c r="AB5" s="63">
        <v>5229295.38</v>
      </c>
      <c r="AC5" s="63">
        <v>4056419.71</v>
      </c>
      <c r="AD5" s="60">
        <v>4631.331759202586</v>
      </c>
      <c r="AE5" s="60">
        <v>4802.5827000000018</v>
      </c>
      <c r="AF5" s="252">
        <v>4944.6476615110469</v>
      </c>
      <c r="AG5" s="60">
        <v>4950.7029092532421</v>
      </c>
      <c r="AH5" s="60">
        <v>4586.2782790823312</v>
      </c>
      <c r="AI5" s="313"/>
    </row>
    <row r="6" spans="1:35" x14ac:dyDescent="0.25">
      <c r="A6" s="57" t="s">
        <v>895</v>
      </c>
      <c r="B6" s="276">
        <v>2</v>
      </c>
      <c r="C6" s="57" t="s">
        <v>1381</v>
      </c>
      <c r="D6" s="57" t="s">
        <v>1369</v>
      </c>
      <c r="E6" s="254">
        <v>6956807</v>
      </c>
      <c r="F6" s="63">
        <v>7385926</v>
      </c>
      <c r="G6" s="63">
        <v>7435846</v>
      </c>
      <c r="H6" s="63">
        <v>8819431</v>
      </c>
      <c r="I6" s="63">
        <v>10926497</v>
      </c>
      <c r="J6" s="254">
        <v>75898947</v>
      </c>
      <c r="K6" s="63">
        <v>86053735</v>
      </c>
      <c r="L6" s="63">
        <v>79656689</v>
      </c>
      <c r="M6" s="63">
        <v>82587418</v>
      </c>
      <c r="N6" s="63">
        <v>94167463</v>
      </c>
      <c r="O6" s="63">
        <v>6964290</v>
      </c>
      <c r="P6" s="63">
        <v>5935919</v>
      </c>
      <c r="Q6" s="63">
        <v>4517236</v>
      </c>
      <c r="R6" s="63">
        <v>5080871</v>
      </c>
      <c r="S6" s="63">
        <v>6101373</v>
      </c>
      <c r="T6" s="63">
        <v>26388318</v>
      </c>
      <c r="U6" s="63">
        <v>32171624</v>
      </c>
      <c r="V6" s="63">
        <v>25763906</v>
      </c>
      <c r="W6" s="63">
        <v>32555753</v>
      </c>
      <c r="X6" s="63">
        <v>36917021</v>
      </c>
      <c r="Y6" s="63" t="s">
        <v>676</v>
      </c>
      <c r="Z6" s="63">
        <v>613029</v>
      </c>
      <c r="AA6" s="63">
        <v>668883</v>
      </c>
      <c r="AB6" s="63">
        <v>1163425</v>
      </c>
      <c r="AC6" s="63">
        <v>1213403</v>
      </c>
      <c r="AD6" s="60">
        <v>378.96307411067176</v>
      </c>
      <c r="AE6" s="60">
        <v>375.16772639691726</v>
      </c>
      <c r="AF6" s="252">
        <v>413.18984143968834</v>
      </c>
      <c r="AG6" s="60">
        <v>474.89038956834463</v>
      </c>
      <c r="AH6" s="60">
        <v>487.08511327272663</v>
      </c>
    </row>
    <row r="7" spans="1:35" x14ac:dyDescent="0.25">
      <c r="A7" s="57" t="s">
        <v>703</v>
      </c>
      <c r="B7" s="276">
        <v>5</v>
      </c>
      <c r="C7" s="57" t="s">
        <v>1384</v>
      </c>
      <c r="D7" s="57" t="s">
        <v>1369</v>
      </c>
      <c r="E7" s="254">
        <v>61261873</v>
      </c>
      <c r="F7" s="63">
        <v>66953155</v>
      </c>
      <c r="G7" s="63">
        <v>73538207</v>
      </c>
      <c r="H7" s="63">
        <v>76849473</v>
      </c>
      <c r="I7" s="63">
        <v>80101712</v>
      </c>
      <c r="J7" s="254">
        <v>181983536</v>
      </c>
      <c r="K7" s="63">
        <v>202163262</v>
      </c>
      <c r="L7" s="63">
        <v>222631567</v>
      </c>
      <c r="M7" s="63">
        <v>259008143</v>
      </c>
      <c r="N7" s="63">
        <v>273255766</v>
      </c>
      <c r="O7" s="63">
        <v>34591226</v>
      </c>
      <c r="P7" s="63">
        <v>36150574</v>
      </c>
      <c r="Q7" s="63">
        <v>38748905</v>
      </c>
      <c r="R7" s="63">
        <v>36987576</v>
      </c>
      <c r="S7" s="63">
        <v>38234076</v>
      </c>
      <c r="T7" s="63">
        <v>51215908</v>
      </c>
      <c r="U7" s="63">
        <v>58676820</v>
      </c>
      <c r="V7" s="63">
        <v>59356517</v>
      </c>
      <c r="W7" s="63">
        <v>74322702</v>
      </c>
      <c r="X7" s="63">
        <v>79660712</v>
      </c>
      <c r="Y7" s="63" t="s">
        <v>676</v>
      </c>
      <c r="Z7" s="63">
        <v>1796292</v>
      </c>
      <c r="AA7" s="63">
        <v>1884739</v>
      </c>
      <c r="AB7" s="63">
        <v>7808873</v>
      </c>
      <c r="AC7" s="63">
        <v>8824342</v>
      </c>
      <c r="AD7" s="60">
        <v>3256.2883541430128</v>
      </c>
      <c r="AE7" s="60">
        <v>3461.5387645716655</v>
      </c>
      <c r="AF7" s="252">
        <v>3406.1024356401299</v>
      </c>
      <c r="AG7" s="60">
        <v>3479.3439564302093</v>
      </c>
      <c r="AH7" s="60">
        <v>3633.0109156567573</v>
      </c>
    </row>
    <row r="8" spans="1:35" x14ac:dyDescent="0.25">
      <c r="A8" s="57" t="s">
        <v>704</v>
      </c>
      <c r="B8" s="276">
        <v>4</v>
      </c>
      <c r="C8" s="57" t="s">
        <v>1384</v>
      </c>
      <c r="D8" s="57" t="s">
        <v>1386</v>
      </c>
      <c r="E8" s="254">
        <v>1186473379</v>
      </c>
      <c r="F8" s="63">
        <v>1354032652</v>
      </c>
      <c r="G8" s="63">
        <v>1378785025</v>
      </c>
      <c r="H8" s="63">
        <v>1438012929</v>
      </c>
      <c r="I8" s="63">
        <v>1538032672</v>
      </c>
      <c r="J8" s="254">
        <v>1489915048</v>
      </c>
      <c r="K8" s="63">
        <v>1683568283</v>
      </c>
      <c r="L8" s="63">
        <v>1868739501</v>
      </c>
      <c r="M8" s="63">
        <v>2099694471</v>
      </c>
      <c r="N8" s="63">
        <v>2229820446</v>
      </c>
      <c r="O8" s="63">
        <v>618882084</v>
      </c>
      <c r="P8" s="63">
        <v>683838289</v>
      </c>
      <c r="Q8" s="63">
        <v>670563873</v>
      </c>
      <c r="R8" s="63">
        <v>696214100</v>
      </c>
      <c r="S8" s="63">
        <v>745601299</v>
      </c>
      <c r="T8" s="63">
        <v>597255431</v>
      </c>
      <c r="U8" s="63">
        <v>690052990</v>
      </c>
      <c r="V8" s="63">
        <v>752387412</v>
      </c>
      <c r="W8" s="63">
        <v>815144735</v>
      </c>
      <c r="X8" s="63">
        <v>866409520</v>
      </c>
      <c r="Y8" s="63" t="s">
        <v>676</v>
      </c>
      <c r="Z8" s="63">
        <v>20687548</v>
      </c>
      <c r="AA8" s="63">
        <v>20551933</v>
      </c>
      <c r="AB8" s="63">
        <v>100041340</v>
      </c>
      <c r="AC8" s="63">
        <v>97527928</v>
      </c>
      <c r="AD8" s="60">
        <v>45615.961728288079</v>
      </c>
      <c r="AE8" s="60">
        <v>49057.455799215692</v>
      </c>
      <c r="AF8" s="252">
        <v>48412.31596112634</v>
      </c>
      <c r="AG8" s="60">
        <v>49156.552192519921</v>
      </c>
      <c r="AH8" s="60">
        <v>51591.605267777981</v>
      </c>
    </row>
    <row r="9" spans="1:35" x14ac:dyDescent="0.25">
      <c r="A9" s="57" t="s">
        <v>705</v>
      </c>
      <c r="B9" s="276">
        <v>106</v>
      </c>
      <c r="C9" s="57" t="s">
        <v>1384</v>
      </c>
      <c r="D9" s="57" t="s">
        <v>1369</v>
      </c>
      <c r="E9" s="254">
        <v>40196461</v>
      </c>
      <c r="F9" s="63">
        <v>53147051</v>
      </c>
      <c r="G9" s="63">
        <v>58773861</v>
      </c>
      <c r="H9" s="63">
        <v>63433478</v>
      </c>
      <c r="I9" s="63">
        <v>56948465</v>
      </c>
      <c r="J9" s="254">
        <v>89380305</v>
      </c>
      <c r="K9" s="63">
        <v>122000287</v>
      </c>
      <c r="L9" s="63">
        <v>142945232</v>
      </c>
      <c r="M9" s="63">
        <v>163597434</v>
      </c>
      <c r="N9" s="63">
        <v>171638352</v>
      </c>
      <c r="O9" s="63">
        <v>24657533</v>
      </c>
      <c r="P9" s="63">
        <v>30813579</v>
      </c>
      <c r="Q9" s="63">
        <v>33596139</v>
      </c>
      <c r="R9" s="63">
        <v>33246062</v>
      </c>
      <c r="S9" s="63">
        <v>28916527</v>
      </c>
      <c r="T9" s="63">
        <v>22512739</v>
      </c>
      <c r="U9" s="63">
        <v>31758221</v>
      </c>
      <c r="V9" s="63">
        <v>36077245</v>
      </c>
      <c r="W9" s="63">
        <v>43625404</v>
      </c>
      <c r="X9" s="63">
        <v>47415392</v>
      </c>
      <c r="Y9" s="63" t="s">
        <v>676</v>
      </c>
      <c r="Z9" s="63">
        <v>754433</v>
      </c>
      <c r="AA9" s="63">
        <v>1040213</v>
      </c>
      <c r="AB9" s="63">
        <v>4749556</v>
      </c>
      <c r="AC9" s="63">
        <v>5291127</v>
      </c>
      <c r="AD9" s="60">
        <v>2053.7913536815099</v>
      </c>
      <c r="AE9" s="60">
        <v>2524.2915348837405</v>
      </c>
      <c r="AF9" s="252">
        <v>2716.7407751882133</v>
      </c>
      <c r="AG9" s="60">
        <v>2840.5634198617036</v>
      </c>
      <c r="AH9" s="60">
        <v>2573.262680096951</v>
      </c>
    </row>
    <row r="10" spans="1:35" x14ac:dyDescent="0.25">
      <c r="A10" s="57" t="s">
        <v>706</v>
      </c>
      <c r="B10" s="276">
        <v>14495</v>
      </c>
      <c r="C10" s="57" t="s">
        <v>1384</v>
      </c>
      <c r="D10" s="57" t="s">
        <v>1369</v>
      </c>
      <c r="E10" s="254">
        <v>57059099</v>
      </c>
      <c r="F10" s="63">
        <v>68989001</v>
      </c>
      <c r="G10" s="63">
        <v>76158516</v>
      </c>
      <c r="H10" s="63">
        <v>77423213</v>
      </c>
      <c r="I10" s="63">
        <v>67641493</v>
      </c>
      <c r="J10" s="254">
        <v>146719171</v>
      </c>
      <c r="K10" s="63">
        <v>154753161</v>
      </c>
      <c r="L10" s="63">
        <v>178436993</v>
      </c>
      <c r="M10" s="63">
        <v>200410751</v>
      </c>
      <c r="N10" s="63">
        <v>202446432</v>
      </c>
      <c r="O10" s="63">
        <v>33425151</v>
      </c>
      <c r="P10" s="63">
        <v>41140510</v>
      </c>
      <c r="Q10" s="63">
        <v>40684365</v>
      </c>
      <c r="R10" s="63">
        <v>39323205</v>
      </c>
      <c r="S10" s="63">
        <v>37069861</v>
      </c>
      <c r="T10" s="63">
        <v>45282449</v>
      </c>
      <c r="U10" s="63">
        <v>46875278</v>
      </c>
      <c r="V10" s="63">
        <v>50756270</v>
      </c>
      <c r="W10" s="63">
        <v>56674173</v>
      </c>
      <c r="X10" s="63">
        <v>57640287</v>
      </c>
      <c r="Y10" s="63" t="s">
        <v>676</v>
      </c>
      <c r="Z10" s="63">
        <v>968375</v>
      </c>
      <c r="AA10" s="63">
        <v>871060</v>
      </c>
      <c r="AB10" s="63">
        <v>6368020</v>
      </c>
      <c r="AC10" s="63">
        <v>6533160</v>
      </c>
      <c r="AD10" s="60">
        <v>2826.8701266605053</v>
      </c>
      <c r="AE10" s="60">
        <v>3178.1448927181791</v>
      </c>
      <c r="AF10" s="252">
        <v>3084.7644980231671</v>
      </c>
      <c r="AG10" s="60">
        <v>3134.7081237429556</v>
      </c>
      <c r="AH10" s="60">
        <v>2930.3734741293592</v>
      </c>
    </row>
    <row r="11" spans="1:35" x14ac:dyDescent="0.25">
      <c r="A11" s="57" t="s">
        <v>707</v>
      </c>
      <c r="B11" s="276">
        <v>6309</v>
      </c>
      <c r="C11" s="57" t="s">
        <v>1398</v>
      </c>
      <c r="D11" s="57" t="s">
        <v>1369</v>
      </c>
      <c r="E11" s="254">
        <v>314699859</v>
      </c>
      <c r="F11" s="63">
        <v>322699589</v>
      </c>
      <c r="G11" s="63">
        <v>328667639</v>
      </c>
      <c r="H11" s="63">
        <v>351196365</v>
      </c>
      <c r="I11" s="63">
        <v>406492389</v>
      </c>
      <c r="J11" s="254">
        <v>677551131</v>
      </c>
      <c r="K11" s="63">
        <v>810314399</v>
      </c>
      <c r="L11" s="63">
        <v>856836966</v>
      </c>
      <c r="M11" s="63">
        <v>952144756</v>
      </c>
      <c r="N11" s="63">
        <v>1052906753</v>
      </c>
      <c r="O11" s="63">
        <v>164353520</v>
      </c>
      <c r="P11" s="63">
        <v>169771867</v>
      </c>
      <c r="Q11" s="63">
        <v>170605097</v>
      </c>
      <c r="R11" s="63">
        <v>168836198</v>
      </c>
      <c r="S11" s="63">
        <v>182962497</v>
      </c>
      <c r="T11" s="63">
        <v>261005061</v>
      </c>
      <c r="U11" s="63">
        <v>315545726</v>
      </c>
      <c r="V11" s="63">
        <v>336665698</v>
      </c>
      <c r="W11" s="63">
        <v>349923442</v>
      </c>
      <c r="X11" s="63">
        <v>376674828</v>
      </c>
      <c r="Y11" s="63" t="s">
        <v>676</v>
      </c>
      <c r="Z11" s="63">
        <v>7955893.4400000004</v>
      </c>
      <c r="AA11" s="63">
        <v>8171675.1100000003</v>
      </c>
      <c r="AB11" s="63">
        <v>23206426</v>
      </c>
      <c r="AC11" s="63">
        <v>18953580</v>
      </c>
      <c r="AD11" s="60">
        <v>11652.955963949877</v>
      </c>
      <c r="AE11" s="60">
        <v>11409.680855368106</v>
      </c>
      <c r="AF11" s="252">
        <v>11514.001025713851</v>
      </c>
      <c r="AG11" s="60">
        <v>11498.794740487037</v>
      </c>
      <c r="AH11" s="60">
        <v>12452.995167510649</v>
      </c>
    </row>
    <row r="12" spans="1:35" x14ac:dyDescent="0.25">
      <c r="A12" s="57" t="s">
        <v>708</v>
      </c>
      <c r="B12" s="276">
        <v>98</v>
      </c>
      <c r="C12" s="57" t="s">
        <v>1373</v>
      </c>
      <c r="D12" s="57" t="s">
        <v>1401</v>
      </c>
      <c r="E12" s="254">
        <v>101836073</v>
      </c>
      <c r="F12" s="63">
        <v>113961711</v>
      </c>
      <c r="G12" s="63">
        <v>111106069</v>
      </c>
      <c r="H12" s="63">
        <v>120037936</v>
      </c>
      <c r="I12" s="63">
        <v>129995002</v>
      </c>
      <c r="J12" s="254">
        <v>145609345</v>
      </c>
      <c r="K12" s="63">
        <v>189253777</v>
      </c>
      <c r="L12" s="63">
        <v>199780747</v>
      </c>
      <c r="M12" s="63">
        <v>229092280</v>
      </c>
      <c r="N12" s="63">
        <v>249519366</v>
      </c>
      <c r="O12" s="63">
        <v>65987761</v>
      </c>
      <c r="P12" s="63">
        <v>71236020</v>
      </c>
      <c r="Q12" s="63">
        <v>67054541</v>
      </c>
      <c r="R12" s="63">
        <v>70679493</v>
      </c>
      <c r="S12" s="63">
        <v>77499062</v>
      </c>
      <c r="T12" s="63">
        <v>49018553</v>
      </c>
      <c r="U12" s="63">
        <v>64003835</v>
      </c>
      <c r="V12" s="63">
        <v>67249409</v>
      </c>
      <c r="W12" s="63">
        <v>73081087</v>
      </c>
      <c r="X12" s="63">
        <v>79683223</v>
      </c>
      <c r="Y12" s="63" t="s">
        <v>676</v>
      </c>
      <c r="Z12" s="63">
        <v>489882</v>
      </c>
      <c r="AA12" s="63">
        <v>512305</v>
      </c>
      <c r="AB12" s="63">
        <v>5140819.5311459797</v>
      </c>
      <c r="AC12" s="63">
        <v>2620150.46</v>
      </c>
      <c r="AD12" s="60">
        <v>5512.4453542592018</v>
      </c>
      <c r="AE12" s="60">
        <v>5709.1341451601693</v>
      </c>
      <c r="AF12" s="252">
        <v>5368.2902799550011</v>
      </c>
      <c r="AG12" s="60">
        <v>5583.4810156249869</v>
      </c>
      <c r="AH12" s="60">
        <v>6187.9132936962733</v>
      </c>
    </row>
    <row r="13" spans="1:35" x14ac:dyDescent="0.25">
      <c r="A13" s="57" t="s">
        <v>709</v>
      </c>
      <c r="B13" s="276">
        <v>53</v>
      </c>
      <c r="C13" s="57" t="s">
        <v>1373</v>
      </c>
      <c r="D13" s="57" t="s">
        <v>1401</v>
      </c>
      <c r="E13" s="254">
        <v>45986282</v>
      </c>
      <c r="F13" s="63">
        <v>62107383</v>
      </c>
      <c r="G13" s="63">
        <v>73181914</v>
      </c>
      <c r="H13" s="63">
        <v>80606108</v>
      </c>
      <c r="I13" s="63">
        <v>100931920</v>
      </c>
      <c r="J13" s="254">
        <v>156057385</v>
      </c>
      <c r="K13" s="63">
        <v>208379848</v>
      </c>
      <c r="L13" s="63">
        <v>224009769</v>
      </c>
      <c r="M13" s="63">
        <v>240988342</v>
      </c>
      <c r="N13" s="63">
        <v>275417437</v>
      </c>
      <c r="O13" s="63">
        <v>29066008</v>
      </c>
      <c r="P13" s="63">
        <v>37930267</v>
      </c>
      <c r="Q13" s="63">
        <v>42976467</v>
      </c>
      <c r="R13" s="63">
        <v>47871299</v>
      </c>
      <c r="S13" s="63">
        <v>50567634</v>
      </c>
      <c r="T13" s="63">
        <v>62268301</v>
      </c>
      <c r="U13" s="63">
        <v>80260624</v>
      </c>
      <c r="V13" s="63">
        <v>88631021</v>
      </c>
      <c r="W13" s="63">
        <v>94065781</v>
      </c>
      <c r="X13" s="63">
        <v>98970017</v>
      </c>
      <c r="Y13" s="63" t="s">
        <v>676</v>
      </c>
      <c r="Z13" s="63">
        <v>241624</v>
      </c>
      <c r="AA13" s="63">
        <v>243347</v>
      </c>
      <c r="AB13" s="63">
        <v>2204669</v>
      </c>
      <c r="AC13" s="63">
        <v>2014786</v>
      </c>
      <c r="AD13" s="60">
        <v>2550.3318994012088</v>
      </c>
      <c r="AE13" s="60">
        <v>3224.1535161212469</v>
      </c>
      <c r="AF13" s="252">
        <v>3544.972591229809</v>
      </c>
      <c r="AG13" s="60">
        <v>3991.2587031595353</v>
      </c>
      <c r="AH13" s="60">
        <v>4516.6235193133107</v>
      </c>
    </row>
    <row r="14" spans="1:35" x14ac:dyDescent="0.25">
      <c r="A14" s="57" t="s">
        <v>710</v>
      </c>
      <c r="B14" s="276">
        <v>79</v>
      </c>
      <c r="C14" s="57" t="s">
        <v>1373</v>
      </c>
      <c r="D14" s="57" t="s">
        <v>1369</v>
      </c>
      <c r="E14" s="254">
        <v>234241647</v>
      </c>
      <c r="F14" s="63">
        <v>237747192</v>
      </c>
      <c r="G14" s="63">
        <v>255392045</v>
      </c>
      <c r="H14" s="63">
        <v>295546270</v>
      </c>
      <c r="I14" s="63">
        <v>338467953</v>
      </c>
      <c r="J14" s="254">
        <v>438652535</v>
      </c>
      <c r="K14" s="63">
        <v>510542032</v>
      </c>
      <c r="L14" s="63">
        <v>554655172</v>
      </c>
      <c r="M14" s="63">
        <v>579170242</v>
      </c>
      <c r="N14" s="63">
        <v>607050708</v>
      </c>
      <c r="O14" s="63">
        <v>134860433</v>
      </c>
      <c r="P14" s="63">
        <v>142132348</v>
      </c>
      <c r="Q14" s="63">
        <v>143927644</v>
      </c>
      <c r="R14" s="63">
        <v>160347268</v>
      </c>
      <c r="S14" s="63">
        <v>181011369</v>
      </c>
      <c r="T14" s="63">
        <v>143107005</v>
      </c>
      <c r="U14" s="63">
        <v>168463977</v>
      </c>
      <c r="V14" s="63">
        <v>181312807</v>
      </c>
      <c r="W14" s="63">
        <v>188145434</v>
      </c>
      <c r="X14" s="63">
        <v>189439778</v>
      </c>
      <c r="Y14" s="63" t="s">
        <v>676</v>
      </c>
      <c r="Z14" s="63">
        <v>2818752</v>
      </c>
      <c r="AA14" s="63">
        <v>2224770</v>
      </c>
      <c r="AB14" s="63">
        <v>12454393</v>
      </c>
      <c r="AC14" s="63">
        <v>6169916.8700000001</v>
      </c>
      <c r="AD14" s="60">
        <v>10583.895689810963</v>
      </c>
      <c r="AE14" s="60">
        <v>10889.653955768264</v>
      </c>
      <c r="AF14" s="252">
        <v>11490.283048883532</v>
      </c>
      <c r="AG14" s="60">
        <v>11985.937694560909</v>
      </c>
      <c r="AH14" s="60">
        <v>12931.69713974604</v>
      </c>
    </row>
    <row r="15" spans="1:35" x14ac:dyDescent="0.25">
      <c r="A15" s="57" t="s">
        <v>711</v>
      </c>
      <c r="B15" s="276">
        <v>8702</v>
      </c>
      <c r="C15" s="57" t="s">
        <v>1373</v>
      </c>
      <c r="D15" s="57" t="s">
        <v>1408</v>
      </c>
      <c r="E15" s="254">
        <v>1186027965</v>
      </c>
      <c r="F15" s="63">
        <v>1371689869</v>
      </c>
      <c r="G15" s="63">
        <v>1337457270</v>
      </c>
      <c r="H15" s="63">
        <v>1410344805</v>
      </c>
      <c r="I15" s="63">
        <v>1773560811</v>
      </c>
      <c r="J15" s="254">
        <v>1759146458</v>
      </c>
      <c r="K15" s="63">
        <v>2073541407</v>
      </c>
      <c r="L15" s="63">
        <v>2492184100</v>
      </c>
      <c r="M15" s="63">
        <v>2788455460</v>
      </c>
      <c r="N15" s="63">
        <v>3256124208</v>
      </c>
      <c r="O15" s="63">
        <v>755109525</v>
      </c>
      <c r="P15" s="63">
        <v>853429631</v>
      </c>
      <c r="Q15" s="63">
        <v>852586897</v>
      </c>
      <c r="R15" s="63">
        <v>1006279348</v>
      </c>
      <c r="S15" s="63">
        <v>1154567399</v>
      </c>
      <c r="T15" s="63">
        <v>577496861</v>
      </c>
      <c r="U15" s="63">
        <v>692261690</v>
      </c>
      <c r="V15" s="63">
        <v>813833328</v>
      </c>
      <c r="W15" s="63">
        <v>893226094</v>
      </c>
      <c r="X15" s="63">
        <v>959078279</v>
      </c>
      <c r="Y15" s="63" t="s">
        <v>676</v>
      </c>
      <c r="Z15" s="63">
        <v>8416494</v>
      </c>
      <c r="AA15" s="63">
        <v>7628229</v>
      </c>
      <c r="AB15" s="63">
        <v>48124804</v>
      </c>
      <c r="AC15" s="63">
        <v>30219877.27</v>
      </c>
      <c r="AD15" s="60">
        <v>46479.288185075697</v>
      </c>
      <c r="AE15" s="60">
        <v>49570.834911071201</v>
      </c>
      <c r="AF15" s="252">
        <v>50769.054968903678</v>
      </c>
      <c r="AG15" s="60">
        <v>52438.394690428759</v>
      </c>
      <c r="AH15" s="60">
        <v>57725.570767779303</v>
      </c>
    </row>
    <row r="16" spans="1:35" x14ac:dyDescent="0.25">
      <c r="A16" s="57" t="s">
        <v>712</v>
      </c>
      <c r="B16" s="276">
        <v>46</v>
      </c>
      <c r="C16" s="57" t="s">
        <v>1416</v>
      </c>
      <c r="D16" s="57" t="s">
        <v>1413</v>
      </c>
      <c r="E16" s="254">
        <v>1240917461</v>
      </c>
      <c r="F16" s="63">
        <v>1426186860</v>
      </c>
      <c r="G16" s="63">
        <v>1639490786</v>
      </c>
      <c r="H16" s="63">
        <v>1962471962</v>
      </c>
      <c r="I16" s="63">
        <v>2134420181</v>
      </c>
      <c r="J16" s="254">
        <v>1125612058</v>
      </c>
      <c r="K16" s="63">
        <v>1415759636</v>
      </c>
      <c r="L16" s="63">
        <v>1526962438</v>
      </c>
      <c r="M16" s="63">
        <v>1707500931</v>
      </c>
      <c r="N16" s="63">
        <v>1931852817</v>
      </c>
      <c r="O16" s="63">
        <v>713340050</v>
      </c>
      <c r="P16" s="63">
        <v>792410300</v>
      </c>
      <c r="Q16" s="63">
        <v>877562813</v>
      </c>
      <c r="R16" s="63">
        <v>1043238993</v>
      </c>
      <c r="S16" s="63">
        <v>1100730083</v>
      </c>
      <c r="T16" s="63">
        <v>552899069</v>
      </c>
      <c r="U16" s="63">
        <v>674169187</v>
      </c>
      <c r="V16" s="63">
        <v>705538215</v>
      </c>
      <c r="W16" s="63">
        <v>739129180</v>
      </c>
      <c r="X16" s="63">
        <v>829936421</v>
      </c>
      <c r="Y16" s="63" t="s">
        <v>676</v>
      </c>
      <c r="Z16" s="63">
        <v>18583308</v>
      </c>
      <c r="AA16" s="63">
        <v>19825577</v>
      </c>
      <c r="AB16" s="63">
        <v>73824975</v>
      </c>
      <c r="AC16" s="63">
        <v>76602679</v>
      </c>
      <c r="AD16" s="60">
        <v>24104.401105505545</v>
      </c>
      <c r="AE16" s="60">
        <v>26455.905596964727</v>
      </c>
      <c r="AF16" s="252">
        <v>27687.812361236651</v>
      </c>
      <c r="AG16" s="60">
        <v>30995.30393707069</v>
      </c>
      <c r="AH16" s="60">
        <v>30338.273428293283</v>
      </c>
    </row>
    <row r="17" spans="1:34" x14ac:dyDescent="0.25">
      <c r="A17" s="57" t="s">
        <v>713</v>
      </c>
      <c r="B17" s="276">
        <v>3107</v>
      </c>
      <c r="C17" s="57" t="s">
        <v>1419</v>
      </c>
      <c r="D17" s="57" t="s">
        <v>1408</v>
      </c>
      <c r="E17" s="254">
        <v>931742140</v>
      </c>
      <c r="F17" s="63">
        <v>1036840024</v>
      </c>
      <c r="G17" s="63">
        <v>1029253324</v>
      </c>
      <c r="H17" s="63">
        <v>1196951900</v>
      </c>
      <c r="I17" s="63">
        <v>1424964385</v>
      </c>
      <c r="J17" s="254">
        <v>2304278066</v>
      </c>
      <c r="K17" s="63">
        <v>2642233514</v>
      </c>
      <c r="L17" s="63">
        <v>2878859187</v>
      </c>
      <c r="M17" s="63">
        <v>3101043684</v>
      </c>
      <c r="N17" s="63">
        <v>3494445488</v>
      </c>
      <c r="O17" s="63">
        <v>482168596</v>
      </c>
      <c r="P17" s="63">
        <v>540059615</v>
      </c>
      <c r="Q17" s="63">
        <v>512875317</v>
      </c>
      <c r="R17" s="63">
        <v>512598855</v>
      </c>
      <c r="S17" s="63">
        <v>571387979</v>
      </c>
      <c r="T17" s="63">
        <v>661922762</v>
      </c>
      <c r="U17" s="63">
        <v>775118664</v>
      </c>
      <c r="V17" s="63">
        <v>834813437</v>
      </c>
      <c r="W17" s="63">
        <v>933067517</v>
      </c>
      <c r="X17" s="63">
        <v>1035346157</v>
      </c>
      <c r="Y17" s="63" t="s">
        <v>676</v>
      </c>
      <c r="Z17" s="63">
        <v>199780095.43000001</v>
      </c>
      <c r="AA17" s="63">
        <v>216592319</v>
      </c>
      <c r="AB17" s="63">
        <v>386983077</v>
      </c>
      <c r="AC17" s="63">
        <v>471342438</v>
      </c>
      <c r="AD17" s="60">
        <v>24894.657481808092</v>
      </c>
      <c r="AE17" s="60">
        <v>27810.89240398609</v>
      </c>
      <c r="AF17" s="252">
        <v>25376.663823876483</v>
      </c>
      <c r="AG17" s="60">
        <v>30745.492005501772</v>
      </c>
      <c r="AH17" s="60">
        <v>32885.618061687157</v>
      </c>
    </row>
    <row r="18" spans="1:34" x14ac:dyDescent="0.25">
      <c r="A18" s="57" t="s">
        <v>714</v>
      </c>
      <c r="B18" s="276">
        <v>59</v>
      </c>
      <c r="C18" s="57" t="s">
        <v>1421</v>
      </c>
      <c r="D18" s="57" t="s">
        <v>1386</v>
      </c>
      <c r="E18" s="254">
        <v>277013643</v>
      </c>
      <c r="F18" s="63">
        <v>295998139</v>
      </c>
      <c r="G18" s="63">
        <v>290139129</v>
      </c>
      <c r="H18" s="63">
        <v>309483716</v>
      </c>
      <c r="I18" s="63">
        <v>326951318</v>
      </c>
      <c r="J18" s="254">
        <v>549091043</v>
      </c>
      <c r="K18" s="63">
        <v>700072415</v>
      </c>
      <c r="L18" s="63">
        <v>727836558</v>
      </c>
      <c r="M18" s="63">
        <v>812490055</v>
      </c>
      <c r="N18" s="63">
        <v>854039247</v>
      </c>
      <c r="O18" s="63">
        <v>123116983</v>
      </c>
      <c r="P18" s="63">
        <v>124769436</v>
      </c>
      <c r="Q18" s="63">
        <v>114735593</v>
      </c>
      <c r="R18" s="63">
        <v>113629799</v>
      </c>
      <c r="S18" s="63">
        <v>128382723</v>
      </c>
      <c r="T18" s="63">
        <v>154125831</v>
      </c>
      <c r="U18" s="63">
        <v>192499460</v>
      </c>
      <c r="V18" s="63">
        <v>201596347</v>
      </c>
      <c r="W18" s="63">
        <v>224953067</v>
      </c>
      <c r="X18" s="63">
        <v>252670672</v>
      </c>
      <c r="Y18" s="63" t="s">
        <v>676</v>
      </c>
      <c r="Z18" s="63">
        <v>0</v>
      </c>
      <c r="AA18" s="63">
        <v>0</v>
      </c>
      <c r="AB18" s="63">
        <v>7536467</v>
      </c>
      <c r="AC18" s="63">
        <v>4430804</v>
      </c>
      <c r="AD18" s="60">
        <v>8024.4028885552407</v>
      </c>
      <c r="AE18" s="60">
        <v>7845.9171763081149</v>
      </c>
      <c r="AF18" s="252">
        <v>7242.8771605475322</v>
      </c>
      <c r="AG18" s="60">
        <v>7700.5426620287162</v>
      </c>
      <c r="AH18" s="60">
        <v>7904.0001642647876</v>
      </c>
    </row>
    <row r="19" spans="1:34" x14ac:dyDescent="0.25">
      <c r="A19" s="57" t="s">
        <v>715</v>
      </c>
      <c r="B19" s="276">
        <v>22</v>
      </c>
      <c r="C19" s="57" t="s">
        <v>1421</v>
      </c>
      <c r="D19" s="57" t="s">
        <v>1408</v>
      </c>
      <c r="E19" s="254">
        <v>3919288166</v>
      </c>
      <c r="F19" s="63">
        <v>4453812761</v>
      </c>
      <c r="G19" s="63">
        <v>4534767821</v>
      </c>
      <c r="H19" s="63">
        <v>4733045966</v>
      </c>
      <c r="I19" s="63">
        <v>5050780605</v>
      </c>
      <c r="J19" s="254">
        <v>3033974723</v>
      </c>
      <c r="K19" s="63">
        <v>3777021625</v>
      </c>
      <c r="L19" s="63">
        <v>4174579810</v>
      </c>
      <c r="M19" s="63">
        <v>4639422830</v>
      </c>
      <c r="N19" s="63">
        <v>5107837700</v>
      </c>
      <c r="O19" s="63">
        <v>1384724810</v>
      </c>
      <c r="P19" s="63">
        <v>1592224130</v>
      </c>
      <c r="Q19" s="63">
        <v>1628683400</v>
      </c>
      <c r="R19" s="63">
        <v>1677299253</v>
      </c>
      <c r="S19" s="63">
        <v>1831430245</v>
      </c>
      <c r="T19" s="63">
        <v>835684461</v>
      </c>
      <c r="U19" s="63">
        <v>1002997730</v>
      </c>
      <c r="V19" s="63">
        <v>1080760914</v>
      </c>
      <c r="W19" s="63">
        <v>1133180155</v>
      </c>
      <c r="X19" s="63">
        <v>1194409511</v>
      </c>
      <c r="Y19" s="63" t="s">
        <v>676</v>
      </c>
      <c r="Z19" s="63">
        <v>0</v>
      </c>
      <c r="AA19" s="63">
        <v>0</v>
      </c>
      <c r="AB19" s="63">
        <v>48233459</v>
      </c>
      <c r="AC19" s="63">
        <v>28382265</v>
      </c>
      <c r="AD19" s="60">
        <v>64300.739452103553</v>
      </c>
      <c r="AE19" s="60">
        <v>67739.585384119768</v>
      </c>
      <c r="AF19" s="252">
        <v>70306.871830795193</v>
      </c>
      <c r="AG19" s="60">
        <v>71276.951143835176</v>
      </c>
      <c r="AH19" s="60">
        <v>76310.112482980214</v>
      </c>
    </row>
    <row r="20" spans="1:34" x14ac:dyDescent="0.25">
      <c r="A20" s="57" t="s">
        <v>716</v>
      </c>
      <c r="B20" s="276">
        <v>3108</v>
      </c>
      <c r="C20" s="57" t="s">
        <v>716</v>
      </c>
      <c r="D20" s="57" t="s">
        <v>1386</v>
      </c>
      <c r="E20" s="254">
        <v>185297291</v>
      </c>
      <c r="F20" s="63">
        <v>199623853</v>
      </c>
      <c r="G20" s="63">
        <v>196319684</v>
      </c>
      <c r="H20" s="63">
        <v>228494716</v>
      </c>
      <c r="I20" s="63">
        <v>273098948</v>
      </c>
      <c r="J20" s="254">
        <v>641566942</v>
      </c>
      <c r="K20" s="63">
        <v>666525794</v>
      </c>
      <c r="L20" s="63">
        <v>718214956</v>
      </c>
      <c r="M20" s="63">
        <v>835848374</v>
      </c>
      <c r="N20" s="63">
        <v>1054550648</v>
      </c>
      <c r="O20" s="63">
        <v>114584536</v>
      </c>
      <c r="P20" s="63">
        <v>119593626</v>
      </c>
      <c r="Q20" s="63">
        <v>117458792</v>
      </c>
      <c r="R20" s="63">
        <v>124644085</v>
      </c>
      <c r="S20" s="63">
        <v>145880335</v>
      </c>
      <c r="T20" s="63">
        <v>200780810</v>
      </c>
      <c r="U20" s="63">
        <v>239049461</v>
      </c>
      <c r="V20" s="63">
        <v>250048952</v>
      </c>
      <c r="W20" s="63">
        <v>259264675</v>
      </c>
      <c r="X20" s="63">
        <v>284410435</v>
      </c>
      <c r="Y20" s="63" t="s">
        <v>676</v>
      </c>
      <c r="Z20" s="63">
        <v>256364577</v>
      </c>
      <c r="AA20" s="63">
        <v>267993781.16999999</v>
      </c>
      <c r="AB20" s="63">
        <v>291410988</v>
      </c>
      <c r="AC20" s="63">
        <v>290581951</v>
      </c>
      <c r="AD20" s="60">
        <v>7871.4726576840458</v>
      </c>
      <c r="AE20" s="60">
        <v>7613.5937425658867</v>
      </c>
      <c r="AF20" s="252">
        <v>7202.0129240083534</v>
      </c>
      <c r="AG20" s="60">
        <v>7568.3239901941752</v>
      </c>
      <c r="AH20" s="60">
        <v>8645.9002998846772</v>
      </c>
    </row>
    <row r="21" spans="1:34" x14ac:dyDescent="0.25">
      <c r="A21" s="57" t="s">
        <v>717</v>
      </c>
      <c r="B21" s="276">
        <v>39</v>
      </c>
      <c r="C21" s="57" t="s">
        <v>1429</v>
      </c>
      <c r="D21" s="57" t="s">
        <v>1369</v>
      </c>
      <c r="E21" s="254">
        <v>495737274</v>
      </c>
      <c r="F21" s="63">
        <v>566996568</v>
      </c>
      <c r="G21" s="63">
        <v>580299892</v>
      </c>
      <c r="H21" s="63">
        <v>588363217</v>
      </c>
      <c r="I21" s="63">
        <v>640038204</v>
      </c>
      <c r="J21" s="254">
        <v>716838572</v>
      </c>
      <c r="K21" s="63">
        <v>838107385</v>
      </c>
      <c r="L21" s="63">
        <v>955954066</v>
      </c>
      <c r="M21" s="63">
        <v>1071227739</v>
      </c>
      <c r="N21" s="63">
        <v>1124083867</v>
      </c>
      <c r="O21" s="63">
        <v>266812531</v>
      </c>
      <c r="P21" s="63">
        <v>319636033</v>
      </c>
      <c r="Q21" s="63">
        <v>293290534</v>
      </c>
      <c r="R21" s="63">
        <v>311440303</v>
      </c>
      <c r="S21" s="63">
        <v>315382239</v>
      </c>
      <c r="T21" s="63">
        <v>253515183</v>
      </c>
      <c r="U21" s="63">
        <v>256502429</v>
      </c>
      <c r="V21" s="63">
        <v>323482162</v>
      </c>
      <c r="W21" s="63">
        <v>368202471</v>
      </c>
      <c r="X21" s="63">
        <v>373744925</v>
      </c>
      <c r="Y21" s="63" t="s">
        <v>676</v>
      </c>
      <c r="Z21" s="63">
        <v>7293922</v>
      </c>
      <c r="AA21" s="63">
        <v>8541329</v>
      </c>
      <c r="AB21" s="63">
        <v>20804319.449999999</v>
      </c>
      <c r="AC21" s="63">
        <v>18424174</v>
      </c>
      <c r="AD21" s="60">
        <v>16548.911876402122</v>
      </c>
      <c r="AE21" s="60">
        <v>17539.276858771791</v>
      </c>
      <c r="AF21" s="252">
        <v>17261.540584201965</v>
      </c>
      <c r="AG21" s="60">
        <v>17396.987402493458</v>
      </c>
      <c r="AH21" s="60">
        <v>11077.241792804782</v>
      </c>
    </row>
    <row r="22" spans="1:34" x14ac:dyDescent="0.25">
      <c r="A22" s="57" t="s">
        <v>856</v>
      </c>
      <c r="B22" s="276">
        <v>50</v>
      </c>
      <c r="C22" s="57" t="s">
        <v>1421</v>
      </c>
      <c r="D22" s="57" t="s">
        <v>1369</v>
      </c>
      <c r="E22" s="254">
        <v>136385903</v>
      </c>
      <c r="F22" s="63">
        <v>157484873</v>
      </c>
      <c r="G22" s="63">
        <v>158585249</v>
      </c>
      <c r="H22" s="63">
        <v>155437327</v>
      </c>
      <c r="I22" s="63">
        <v>162203050</v>
      </c>
      <c r="J22" s="254">
        <v>354918959</v>
      </c>
      <c r="K22" s="63">
        <v>452525974</v>
      </c>
      <c r="L22" s="63">
        <v>500153874</v>
      </c>
      <c r="M22" s="63">
        <v>559780445</v>
      </c>
      <c r="N22" s="63">
        <v>630857536</v>
      </c>
      <c r="O22" s="63">
        <v>51558502</v>
      </c>
      <c r="P22" s="63">
        <v>58431346</v>
      </c>
      <c r="Q22" s="63">
        <v>55468231</v>
      </c>
      <c r="R22" s="63">
        <v>72795916</v>
      </c>
      <c r="S22" s="63">
        <v>78562169</v>
      </c>
      <c r="T22" s="63">
        <v>133990633</v>
      </c>
      <c r="U22" s="63">
        <v>167899948</v>
      </c>
      <c r="V22" s="63">
        <v>174938405</v>
      </c>
      <c r="W22" s="63">
        <v>174528930</v>
      </c>
      <c r="X22" s="63">
        <v>189379967</v>
      </c>
      <c r="Y22" s="63" t="s">
        <v>676</v>
      </c>
      <c r="Z22" s="63">
        <v>0</v>
      </c>
      <c r="AA22" s="63">
        <v>0</v>
      </c>
      <c r="AB22" s="63">
        <v>1807472</v>
      </c>
      <c r="AC22" s="63">
        <v>2130490</v>
      </c>
      <c r="AD22" s="60">
        <v>5209.7058164985956</v>
      </c>
      <c r="AE22" s="60">
        <v>5476.3318108755157</v>
      </c>
      <c r="AF22" s="252">
        <v>5344.7725728684827</v>
      </c>
      <c r="AG22" s="60">
        <v>5156.1312051763434</v>
      </c>
      <c r="AH22" s="60">
        <v>5527.8687844949636</v>
      </c>
    </row>
    <row r="23" spans="1:34" x14ac:dyDescent="0.25">
      <c r="A23" s="57" t="s">
        <v>719</v>
      </c>
      <c r="B23" s="276">
        <v>51</v>
      </c>
      <c r="C23" s="57" t="s">
        <v>1434</v>
      </c>
      <c r="D23" s="57" t="s">
        <v>1413</v>
      </c>
      <c r="E23" s="254">
        <v>99356085</v>
      </c>
      <c r="F23" s="63">
        <v>110109101</v>
      </c>
      <c r="G23" s="63">
        <v>110565967</v>
      </c>
      <c r="H23" s="63">
        <v>121804713</v>
      </c>
      <c r="I23" s="63">
        <v>143822395</v>
      </c>
      <c r="J23" s="254">
        <v>3540781733</v>
      </c>
      <c r="K23" s="63">
        <v>4159365528</v>
      </c>
      <c r="L23" s="63">
        <v>4879582795</v>
      </c>
      <c r="M23" s="63">
        <v>5659290309</v>
      </c>
      <c r="N23" s="63">
        <v>6513683222</v>
      </c>
      <c r="O23" s="63">
        <v>37023045</v>
      </c>
      <c r="P23" s="63">
        <v>39467550</v>
      </c>
      <c r="Q23" s="63">
        <v>39137031</v>
      </c>
      <c r="R23" s="63">
        <v>42568245</v>
      </c>
      <c r="S23" s="63">
        <v>48130693</v>
      </c>
      <c r="T23" s="63">
        <v>1126372561</v>
      </c>
      <c r="U23" s="63">
        <v>1346613003</v>
      </c>
      <c r="V23" s="63">
        <v>1564009614</v>
      </c>
      <c r="W23" s="63">
        <v>1813599748</v>
      </c>
      <c r="X23" s="63">
        <v>2045608291</v>
      </c>
      <c r="Y23" s="63" t="s">
        <v>676</v>
      </c>
      <c r="Z23" s="63">
        <v>15437357</v>
      </c>
      <c r="AA23" s="63">
        <v>3368528</v>
      </c>
      <c r="AB23" s="63">
        <v>9688419</v>
      </c>
      <c r="AC23" s="63">
        <v>8288257</v>
      </c>
      <c r="AD23" s="60">
        <v>2333.0983729767822</v>
      </c>
      <c r="AE23" s="60">
        <v>2224.8206000000087</v>
      </c>
      <c r="AF23" s="252">
        <v>2501.2558100386145</v>
      </c>
      <c r="AG23" s="60">
        <v>2594.8021195652268</v>
      </c>
      <c r="AH23" s="60">
        <v>2897.6982898291913</v>
      </c>
    </row>
    <row r="24" spans="1:34" x14ac:dyDescent="0.25">
      <c r="A24" s="57" t="s">
        <v>720</v>
      </c>
      <c r="B24" s="276">
        <v>57</v>
      </c>
      <c r="C24" s="57" t="s">
        <v>1437</v>
      </c>
      <c r="D24" s="57" t="s">
        <v>1401</v>
      </c>
      <c r="E24" s="254">
        <v>150307799</v>
      </c>
      <c r="F24" s="63">
        <v>162232348</v>
      </c>
      <c r="G24" s="63">
        <v>180918999</v>
      </c>
      <c r="H24" s="63">
        <v>167746115</v>
      </c>
      <c r="I24" s="63">
        <v>177288985</v>
      </c>
      <c r="J24" s="254">
        <v>488841997</v>
      </c>
      <c r="K24" s="63">
        <v>611121121</v>
      </c>
      <c r="L24" s="63">
        <v>660223449</v>
      </c>
      <c r="M24" s="63">
        <v>737042393</v>
      </c>
      <c r="N24" s="63">
        <v>773522163</v>
      </c>
      <c r="O24" s="63">
        <v>80935130</v>
      </c>
      <c r="P24" s="63">
        <v>92906625</v>
      </c>
      <c r="Q24" s="63">
        <v>93954261</v>
      </c>
      <c r="R24" s="63">
        <v>90224750</v>
      </c>
      <c r="S24" s="63">
        <v>96951307</v>
      </c>
      <c r="T24" s="63">
        <v>159463126</v>
      </c>
      <c r="U24" s="63">
        <v>208030317</v>
      </c>
      <c r="V24" s="63">
        <v>221184371</v>
      </c>
      <c r="W24" s="63">
        <v>245956075</v>
      </c>
      <c r="X24" s="63">
        <v>250425171</v>
      </c>
      <c r="Y24" s="63" t="s">
        <v>676</v>
      </c>
      <c r="Z24" s="63">
        <v>0</v>
      </c>
      <c r="AA24" s="63">
        <v>0</v>
      </c>
      <c r="AB24" s="63">
        <v>0</v>
      </c>
      <c r="AC24" s="63">
        <v>0</v>
      </c>
      <c r="AD24" s="60">
        <v>6437.5987334351394</v>
      </c>
      <c r="AE24" s="60">
        <v>6871.1166610968012</v>
      </c>
      <c r="AF24" s="252">
        <v>6965.3079756679999</v>
      </c>
      <c r="AG24" s="60">
        <v>8431.1199997830827</v>
      </c>
      <c r="AH24" s="60">
        <v>7508.7603656576684</v>
      </c>
    </row>
    <row r="25" spans="1:34" x14ac:dyDescent="0.25">
      <c r="A25" s="57" t="s">
        <v>721</v>
      </c>
      <c r="B25" s="276">
        <v>8</v>
      </c>
      <c r="C25" s="57" t="s">
        <v>1398</v>
      </c>
      <c r="D25" s="57" t="s">
        <v>1369</v>
      </c>
      <c r="E25" s="254">
        <v>15777860</v>
      </c>
      <c r="F25" s="63">
        <v>16485835</v>
      </c>
      <c r="G25" s="63">
        <v>17791197</v>
      </c>
      <c r="H25" s="63">
        <v>16074153</v>
      </c>
      <c r="I25" s="63">
        <v>18460208</v>
      </c>
      <c r="J25" s="254">
        <v>91397023</v>
      </c>
      <c r="K25" s="63">
        <v>108605821</v>
      </c>
      <c r="L25" s="63">
        <v>123598398</v>
      </c>
      <c r="M25" s="63">
        <v>140193821</v>
      </c>
      <c r="N25" s="63">
        <v>146033440</v>
      </c>
      <c r="O25" s="63">
        <v>12430272</v>
      </c>
      <c r="P25" s="63">
        <v>13471134</v>
      </c>
      <c r="Q25" s="63">
        <v>13851405</v>
      </c>
      <c r="R25" s="63">
        <v>18596600</v>
      </c>
      <c r="S25" s="63">
        <v>11770988</v>
      </c>
      <c r="T25" s="63">
        <v>46733995</v>
      </c>
      <c r="U25" s="63">
        <v>54650756</v>
      </c>
      <c r="V25" s="63">
        <v>62290782</v>
      </c>
      <c r="W25" s="63">
        <v>67155787</v>
      </c>
      <c r="X25" s="63">
        <v>65882789</v>
      </c>
      <c r="Y25" s="63" t="s">
        <v>676</v>
      </c>
      <c r="Z25" s="63">
        <v>313010</v>
      </c>
      <c r="AA25" s="63">
        <v>343883</v>
      </c>
      <c r="AB25" s="63">
        <v>341974</v>
      </c>
      <c r="AC25" s="63">
        <v>2727494</v>
      </c>
      <c r="AD25" s="60">
        <v>648.19172772621857</v>
      </c>
      <c r="AE25" s="60">
        <v>716.97358558558517</v>
      </c>
      <c r="AF25" s="252">
        <v>727.97965419103309</v>
      </c>
      <c r="AG25" s="60">
        <v>623.92214975490208</v>
      </c>
      <c r="AH25" s="60">
        <v>662.94128595132656</v>
      </c>
    </row>
    <row r="26" spans="1:34" x14ac:dyDescent="0.25">
      <c r="A26" s="57" t="s">
        <v>722</v>
      </c>
      <c r="B26" s="276">
        <v>40</v>
      </c>
      <c r="C26" s="57" t="s">
        <v>1429</v>
      </c>
      <c r="D26" s="57" t="s">
        <v>1369</v>
      </c>
      <c r="E26" s="254">
        <v>129036763</v>
      </c>
      <c r="F26" s="63">
        <v>147256581</v>
      </c>
      <c r="G26" s="63">
        <v>148664837</v>
      </c>
      <c r="H26" s="63">
        <v>156883091</v>
      </c>
      <c r="I26" s="63">
        <v>167991950</v>
      </c>
      <c r="J26" s="254">
        <v>273958888</v>
      </c>
      <c r="K26" s="63">
        <v>292371037</v>
      </c>
      <c r="L26" s="63">
        <v>333334277</v>
      </c>
      <c r="M26" s="63">
        <v>353999564</v>
      </c>
      <c r="N26" s="63">
        <v>366985589</v>
      </c>
      <c r="O26" s="63">
        <v>55660048</v>
      </c>
      <c r="P26" s="63">
        <v>70260303</v>
      </c>
      <c r="Q26" s="63">
        <v>68202606</v>
      </c>
      <c r="R26" s="63">
        <v>67017034</v>
      </c>
      <c r="S26" s="63">
        <v>69561343</v>
      </c>
      <c r="T26" s="63">
        <v>97124357</v>
      </c>
      <c r="U26" s="63">
        <v>87786102</v>
      </c>
      <c r="V26" s="63">
        <v>103058914</v>
      </c>
      <c r="W26" s="63">
        <v>109943236</v>
      </c>
      <c r="X26" s="63">
        <v>110912967</v>
      </c>
      <c r="Y26" s="63" t="s">
        <v>676</v>
      </c>
      <c r="Z26" s="63">
        <v>2601442</v>
      </c>
      <c r="AA26" s="63">
        <v>2720486</v>
      </c>
      <c r="AB26" s="63">
        <v>4754165</v>
      </c>
      <c r="AC26" s="63">
        <v>4407110</v>
      </c>
      <c r="AD26" s="60">
        <v>5066.6371701675935</v>
      </c>
      <c r="AE26" s="60">
        <v>4900.4775513774466</v>
      </c>
      <c r="AF26" s="252">
        <v>4535.2886729275033</v>
      </c>
      <c r="AG26" s="60">
        <v>4512.0898465737191</v>
      </c>
      <c r="AH26" s="60">
        <v>2717.3937003959959</v>
      </c>
    </row>
    <row r="27" spans="1:34" x14ac:dyDescent="0.25">
      <c r="A27" s="57" t="s">
        <v>723</v>
      </c>
      <c r="B27" s="276">
        <v>68</v>
      </c>
      <c r="C27" s="57" t="s">
        <v>1444</v>
      </c>
      <c r="D27" s="57" t="s">
        <v>1369</v>
      </c>
      <c r="E27" s="254">
        <v>75054404</v>
      </c>
      <c r="F27" s="63">
        <v>78786093</v>
      </c>
      <c r="G27" s="63">
        <v>95168108</v>
      </c>
      <c r="H27" s="63">
        <v>101466860</v>
      </c>
      <c r="I27" s="63">
        <v>149590829</v>
      </c>
      <c r="J27" s="254">
        <v>271429084</v>
      </c>
      <c r="K27" s="63">
        <v>318876919</v>
      </c>
      <c r="L27" s="63">
        <v>349743287</v>
      </c>
      <c r="M27" s="63">
        <v>385491603</v>
      </c>
      <c r="N27" s="63">
        <v>495969907</v>
      </c>
      <c r="O27" s="63">
        <v>40951617</v>
      </c>
      <c r="P27" s="63">
        <v>36073149</v>
      </c>
      <c r="Q27" s="63">
        <v>39876964</v>
      </c>
      <c r="R27" s="63">
        <v>42922806</v>
      </c>
      <c r="S27" s="63">
        <v>79582625</v>
      </c>
      <c r="T27" s="63">
        <v>81572226</v>
      </c>
      <c r="U27" s="63">
        <v>102570301</v>
      </c>
      <c r="V27" s="63">
        <v>110458954</v>
      </c>
      <c r="W27" s="63">
        <v>119684732</v>
      </c>
      <c r="X27" s="63">
        <v>72038074</v>
      </c>
      <c r="Y27" s="63" t="s">
        <v>676</v>
      </c>
      <c r="Z27" s="63">
        <v>3635715</v>
      </c>
      <c r="AA27" s="63">
        <v>3679597</v>
      </c>
      <c r="AB27" s="63">
        <v>10406655.65</v>
      </c>
      <c r="AC27" s="63">
        <v>12566758</v>
      </c>
      <c r="AD27" s="60">
        <v>3263.3617845691497</v>
      </c>
      <c r="AE27" s="60">
        <v>3638.8754812166453</v>
      </c>
      <c r="AF27" s="252">
        <v>3847.5277143913236</v>
      </c>
      <c r="AG27" s="60">
        <v>3806.4451351968332</v>
      </c>
      <c r="AH27" s="60">
        <v>3863.6980857381923</v>
      </c>
    </row>
    <row r="28" spans="1:34" x14ac:dyDescent="0.25">
      <c r="A28" s="57" t="s">
        <v>857</v>
      </c>
      <c r="B28" s="276">
        <v>14496</v>
      </c>
      <c r="C28" s="57" t="s">
        <v>1444</v>
      </c>
      <c r="D28" s="57" t="s">
        <v>1369</v>
      </c>
      <c r="E28" s="254">
        <v>190743767</v>
      </c>
      <c r="F28" s="63">
        <v>212255130</v>
      </c>
      <c r="G28" s="63">
        <v>222551504</v>
      </c>
      <c r="H28" s="63">
        <v>260663247</v>
      </c>
      <c r="I28" s="63">
        <v>312214100</v>
      </c>
      <c r="J28" s="254">
        <v>413085410</v>
      </c>
      <c r="K28" s="63">
        <v>473588534</v>
      </c>
      <c r="L28" s="63">
        <v>476312046</v>
      </c>
      <c r="M28" s="63">
        <v>575806920</v>
      </c>
      <c r="N28" s="63">
        <v>679088832</v>
      </c>
      <c r="O28" s="63">
        <v>71323610</v>
      </c>
      <c r="P28" s="63">
        <v>80191170</v>
      </c>
      <c r="Q28" s="63">
        <v>76781015</v>
      </c>
      <c r="R28" s="63">
        <v>89264076</v>
      </c>
      <c r="S28" s="63">
        <v>104024383</v>
      </c>
      <c r="T28" s="63">
        <v>98280195</v>
      </c>
      <c r="U28" s="63">
        <v>109720211</v>
      </c>
      <c r="V28" s="63">
        <v>111776602</v>
      </c>
      <c r="W28" s="63">
        <v>130508770</v>
      </c>
      <c r="X28" s="63">
        <v>122169405</v>
      </c>
      <c r="Y28" s="63" t="s">
        <v>676</v>
      </c>
      <c r="Z28" s="63">
        <v>20151378</v>
      </c>
      <c r="AA28" s="63">
        <v>17356763</v>
      </c>
      <c r="AB28" s="63">
        <v>13109514</v>
      </c>
      <c r="AC28" s="63">
        <v>47494737</v>
      </c>
      <c r="AD28" s="60">
        <v>6679.0472740100176</v>
      </c>
      <c r="AE28" s="60">
        <v>7104.2586088001854</v>
      </c>
      <c r="AF28" s="252">
        <v>6989.6086632844399</v>
      </c>
      <c r="AG28" s="60">
        <v>7052.0932801727658</v>
      </c>
      <c r="AH28" s="60">
        <v>7375.7685593881952</v>
      </c>
    </row>
    <row r="29" spans="1:34" x14ac:dyDescent="0.25">
      <c r="A29" s="57" t="s">
        <v>725</v>
      </c>
      <c r="B29" s="276">
        <v>73</v>
      </c>
      <c r="C29" s="57" t="s">
        <v>1381</v>
      </c>
      <c r="D29" s="57" t="s">
        <v>1369</v>
      </c>
      <c r="E29" s="254">
        <v>52885190</v>
      </c>
      <c r="F29" s="63">
        <v>49036735</v>
      </c>
      <c r="G29" s="63">
        <v>52316273</v>
      </c>
      <c r="H29" s="63">
        <v>69349789</v>
      </c>
      <c r="I29" s="63">
        <v>92073509</v>
      </c>
      <c r="J29" s="254">
        <v>236379564</v>
      </c>
      <c r="K29" s="63">
        <v>253867968</v>
      </c>
      <c r="L29" s="63">
        <v>282479352</v>
      </c>
      <c r="M29" s="63">
        <v>296851164</v>
      </c>
      <c r="N29" s="63">
        <v>345839282</v>
      </c>
      <c r="O29" s="63">
        <v>32570317</v>
      </c>
      <c r="P29" s="63">
        <v>24838461</v>
      </c>
      <c r="Q29" s="63">
        <v>26046861</v>
      </c>
      <c r="R29" s="63">
        <v>25338134</v>
      </c>
      <c r="S29" s="63">
        <v>30630471</v>
      </c>
      <c r="T29" s="63">
        <v>93503084</v>
      </c>
      <c r="U29" s="63">
        <v>109898393</v>
      </c>
      <c r="V29" s="63">
        <v>109509822</v>
      </c>
      <c r="W29" s="63">
        <v>118461276</v>
      </c>
      <c r="X29" s="63">
        <v>125322070</v>
      </c>
      <c r="Y29" s="63" t="s">
        <v>676</v>
      </c>
      <c r="Z29" s="63">
        <v>2026095</v>
      </c>
      <c r="AA29" s="63">
        <v>2148289</v>
      </c>
      <c r="AB29" s="63">
        <v>5982288.8899999997</v>
      </c>
      <c r="AC29" s="63">
        <v>6855243</v>
      </c>
      <c r="AD29" s="60">
        <v>3666.6348579602741</v>
      </c>
      <c r="AE29" s="60">
        <v>3669.8464450232032</v>
      </c>
      <c r="AF29" s="252">
        <v>3509.1665685106218</v>
      </c>
      <c r="AG29" s="60">
        <v>3450.8813694620048</v>
      </c>
      <c r="AH29" s="60">
        <v>3422.6143422459759</v>
      </c>
    </row>
    <row r="30" spans="1:34" x14ac:dyDescent="0.25">
      <c r="A30" s="57" t="s">
        <v>726</v>
      </c>
      <c r="B30" s="276">
        <v>77</v>
      </c>
      <c r="C30" s="57" t="s">
        <v>1452</v>
      </c>
      <c r="D30" s="57" t="s">
        <v>1369</v>
      </c>
      <c r="E30" s="254">
        <v>84348773</v>
      </c>
      <c r="F30" s="63">
        <v>101800743</v>
      </c>
      <c r="G30" s="63">
        <v>165336946</v>
      </c>
      <c r="H30" s="63">
        <v>161741504</v>
      </c>
      <c r="I30" s="63">
        <v>200943951</v>
      </c>
      <c r="J30" s="254">
        <v>257888940</v>
      </c>
      <c r="K30" s="63">
        <v>302432832</v>
      </c>
      <c r="L30" s="63">
        <v>365231284</v>
      </c>
      <c r="M30" s="63">
        <v>430785078</v>
      </c>
      <c r="N30" s="63">
        <v>453573594</v>
      </c>
      <c r="O30" s="63">
        <v>56641740</v>
      </c>
      <c r="P30" s="63">
        <v>72298838</v>
      </c>
      <c r="Q30" s="63">
        <v>83973838</v>
      </c>
      <c r="R30" s="63">
        <v>75002655</v>
      </c>
      <c r="S30" s="63">
        <v>88248052</v>
      </c>
      <c r="T30" s="63">
        <v>81937617</v>
      </c>
      <c r="U30" s="63">
        <v>78958998</v>
      </c>
      <c r="V30" s="63">
        <v>92906161</v>
      </c>
      <c r="W30" s="63">
        <v>116935143</v>
      </c>
      <c r="X30" s="63">
        <v>129600028</v>
      </c>
      <c r="Y30" s="63" t="s">
        <v>676</v>
      </c>
      <c r="Z30" s="63">
        <v>20174817</v>
      </c>
      <c r="AA30" s="63">
        <v>21840185</v>
      </c>
      <c r="AB30" s="63">
        <v>34656265</v>
      </c>
      <c r="AC30" s="63">
        <v>32728001</v>
      </c>
      <c r="AD30" s="60">
        <v>4725.1370877371573</v>
      </c>
      <c r="AE30" s="60">
        <v>4871.8447392381559</v>
      </c>
      <c r="AF30" s="252">
        <v>5596.2150955326088</v>
      </c>
      <c r="AG30" s="60">
        <v>5900.2372261001901</v>
      </c>
      <c r="AH30" s="60">
        <v>6702.2315296876623</v>
      </c>
    </row>
    <row r="31" spans="1:34" x14ac:dyDescent="0.25">
      <c r="A31" s="57" t="s">
        <v>860</v>
      </c>
      <c r="B31" s="276">
        <v>6546</v>
      </c>
      <c r="C31" s="57" t="s">
        <v>1373</v>
      </c>
      <c r="D31" s="57" t="s">
        <v>1386</v>
      </c>
      <c r="E31" s="254">
        <v>732227293</v>
      </c>
      <c r="F31" s="63">
        <v>790174393</v>
      </c>
      <c r="G31" s="63">
        <v>788809086</v>
      </c>
      <c r="H31" s="63">
        <v>856693037</v>
      </c>
      <c r="I31" s="63">
        <v>976740607</v>
      </c>
      <c r="J31" s="254">
        <v>1406442235</v>
      </c>
      <c r="K31" s="63">
        <v>1596377569</v>
      </c>
      <c r="L31" s="63">
        <v>1482153452</v>
      </c>
      <c r="M31" s="63">
        <v>1590085510</v>
      </c>
      <c r="N31" s="63">
        <v>1748873842</v>
      </c>
      <c r="O31" s="63">
        <v>450064809</v>
      </c>
      <c r="P31" s="63">
        <v>485690892</v>
      </c>
      <c r="Q31" s="63">
        <v>481884181</v>
      </c>
      <c r="R31" s="63">
        <v>550627825</v>
      </c>
      <c r="S31" s="63">
        <v>586870178</v>
      </c>
      <c r="T31" s="63">
        <v>481717289</v>
      </c>
      <c r="U31" s="63">
        <v>544743548</v>
      </c>
      <c r="V31" s="63">
        <v>505897846</v>
      </c>
      <c r="W31" s="63">
        <v>521772857</v>
      </c>
      <c r="X31" s="63">
        <v>575007265</v>
      </c>
      <c r="Y31" s="63" t="s">
        <v>676</v>
      </c>
      <c r="Z31" s="63">
        <v>3323557.28</v>
      </c>
      <c r="AA31" s="63">
        <v>3331799.32</v>
      </c>
      <c r="AB31" s="63">
        <v>27211513.640000101</v>
      </c>
      <c r="AC31" s="63">
        <v>12057942.18</v>
      </c>
      <c r="AD31" s="60">
        <v>28995.14927046602</v>
      </c>
      <c r="AE31" s="60">
        <v>30190.575628967115</v>
      </c>
      <c r="AF31" s="252">
        <v>29834.288757549486</v>
      </c>
      <c r="AG31" s="60">
        <v>32664.737442283229</v>
      </c>
      <c r="AH31" s="60">
        <v>35641.355725716443</v>
      </c>
    </row>
    <row r="32" spans="1:34" x14ac:dyDescent="0.25">
      <c r="A32" s="57" t="s">
        <v>728</v>
      </c>
      <c r="B32" s="276">
        <v>83</v>
      </c>
      <c r="C32" s="57" t="s">
        <v>1457</v>
      </c>
      <c r="D32" s="57" t="s">
        <v>1369</v>
      </c>
      <c r="E32" s="254">
        <v>199504115</v>
      </c>
      <c r="F32" s="63">
        <v>235403510</v>
      </c>
      <c r="G32" s="63">
        <v>252201783</v>
      </c>
      <c r="H32" s="63">
        <v>260002574</v>
      </c>
      <c r="I32" s="63">
        <v>283925367</v>
      </c>
      <c r="J32" s="254">
        <v>327761046</v>
      </c>
      <c r="K32" s="63">
        <v>432973649</v>
      </c>
      <c r="L32" s="63">
        <v>420435459</v>
      </c>
      <c r="M32" s="63">
        <v>429088246</v>
      </c>
      <c r="N32" s="63">
        <v>471526270</v>
      </c>
      <c r="O32" s="63">
        <v>110866816</v>
      </c>
      <c r="P32" s="63">
        <v>122533982</v>
      </c>
      <c r="Q32" s="63">
        <v>125291617</v>
      </c>
      <c r="R32" s="63">
        <v>127723042</v>
      </c>
      <c r="S32" s="63">
        <v>140771959</v>
      </c>
      <c r="T32" s="63">
        <v>86658805</v>
      </c>
      <c r="U32" s="63">
        <v>126596034</v>
      </c>
      <c r="V32" s="63">
        <v>117706542</v>
      </c>
      <c r="W32" s="63">
        <v>121075753</v>
      </c>
      <c r="X32" s="63">
        <v>132634698</v>
      </c>
      <c r="Y32" s="63" t="s">
        <v>676</v>
      </c>
      <c r="Z32" s="63">
        <v>47574291</v>
      </c>
      <c r="AA32" s="63">
        <v>56940636</v>
      </c>
      <c r="AB32" s="63">
        <v>83353819</v>
      </c>
      <c r="AC32" s="63">
        <v>46970132</v>
      </c>
      <c r="AD32" s="60">
        <v>8946.0840504323332</v>
      </c>
      <c r="AE32" s="60">
        <v>8735.2289348268077</v>
      </c>
      <c r="AF32" s="252">
        <v>8794.1559684262174</v>
      </c>
      <c r="AG32" s="60">
        <v>9379.5100857294219</v>
      </c>
      <c r="AH32" s="60">
        <v>9953.7045161463666</v>
      </c>
    </row>
    <row r="33" spans="1:34" x14ac:dyDescent="0.25">
      <c r="A33" s="57" t="s">
        <v>729</v>
      </c>
      <c r="B33" s="276">
        <v>85</v>
      </c>
      <c r="C33" s="57" t="s">
        <v>1460</v>
      </c>
      <c r="D33" s="57" t="s">
        <v>1369</v>
      </c>
      <c r="E33" s="254">
        <v>400813642</v>
      </c>
      <c r="F33" s="63">
        <v>466471964</v>
      </c>
      <c r="G33" s="63">
        <v>449268881</v>
      </c>
      <c r="H33" s="63">
        <v>454646289</v>
      </c>
      <c r="I33" s="63">
        <v>478423400</v>
      </c>
      <c r="J33" s="254">
        <v>775030934</v>
      </c>
      <c r="K33" s="63">
        <v>862570007</v>
      </c>
      <c r="L33" s="63">
        <v>867846451</v>
      </c>
      <c r="M33" s="63">
        <v>952970741</v>
      </c>
      <c r="N33" s="63">
        <v>998902333</v>
      </c>
      <c r="O33" s="63">
        <v>182198431</v>
      </c>
      <c r="P33" s="63">
        <v>202619468</v>
      </c>
      <c r="Q33" s="63">
        <v>183882677</v>
      </c>
      <c r="R33" s="63">
        <v>210035892</v>
      </c>
      <c r="S33" s="63">
        <v>235446718</v>
      </c>
      <c r="T33" s="63">
        <v>226465732</v>
      </c>
      <c r="U33" s="63">
        <v>248091781</v>
      </c>
      <c r="V33" s="63">
        <v>261353992</v>
      </c>
      <c r="W33" s="63">
        <v>272933824</v>
      </c>
      <c r="X33" s="63">
        <v>258421835</v>
      </c>
      <c r="Y33" s="63" t="s">
        <v>676</v>
      </c>
      <c r="Z33" s="63">
        <v>6384516</v>
      </c>
      <c r="AA33" s="63">
        <v>10968591</v>
      </c>
      <c r="AB33" s="63">
        <v>20841821</v>
      </c>
      <c r="AC33" s="63">
        <v>45844733</v>
      </c>
      <c r="AD33" s="60">
        <v>15348.645366064715</v>
      </c>
      <c r="AE33" s="60">
        <v>15288.791067346467</v>
      </c>
      <c r="AF33" s="252">
        <v>15648.833950875478</v>
      </c>
      <c r="AG33" s="60">
        <v>16964.981285233054</v>
      </c>
      <c r="AH33" s="60">
        <v>18283.137726661109</v>
      </c>
    </row>
    <row r="34" spans="1:34" x14ac:dyDescent="0.25">
      <c r="A34" s="57" t="s">
        <v>730</v>
      </c>
      <c r="B34" s="276">
        <v>133</v>
      </c>
      <c r="C34" s="57" t="s">
        <v>1444</v>
      </c>
      <c r="D34" s="57" t="s">
        <v>1369</v>
      </c>
      <c r="E34" s="254">
        <v>79868798</v>
      </c>
      <c r="F34" s="63">
        <v>88080511</v>
      </c>
      <c r="G34" s="63">
        <v>92064621</v>
      </c>
      <c r="H34" s="63">
        <v>105805630</v>
      </c>
      <c r="I34" s="63">
        <v>116422987</v>
      </c>
      <c r="J34" s="254">
        <v>185538577</v>
      </c>
      <c r="K34" s="63">
        <v>228929040</v>
      </c>
      <c r="L34" s="63">
        <v>254650716</v>
      </c>
      <c r="M34" s="63">
        <v>279739850</v>
      </c>
      <c r="N34" s="63">
        <v>305034123</v>
      </c>
      <c r="O34" s="63">
        <v>25736891</v>
      </c>
      <c r="P34" s="63">
        <v>30488604</v>
      </c>
      <c r="Q34" s="63">
        <v>29169356</v>
      </c>
      <c r="R34" s="63">
        <v>38209999</v>
      </c>
      <c r="S34" s="63">
        <v>39858779</v>
      </c>
      <c r="T34" s="63">
        <v>39477291</v>
      </c>
      <c r="U34" s="63">
        <v>52094797</v>
      </c>
      <c r="V34" s="63">
        <v>57787241</v>
      </c>
      <c r="W34" s="63">
        <v>59834217</v>
      </c>
      <c r="X34" s="63">
        <v>60164412</v>
      </c>
      <c r="Y34" s="63" t="s">
        <v>676</v>
      </c>
      <c r="Z34" s="63">
        <v>13219023</v>
      </c>
      <c r="AA34" s="63">
        <v>12258845</v>
      </c>
      <c r="AB34" s="63">
        <v>5586077</v>
      </c>
      <c r="AC34" s="63">
        <v>6377263</v>
      </c>
      <c r="AD34" s="60">
        <v>2894.9412596301095</v>
      </c>
      <c r="AE34" s="60">
        <v>2942.8008545277589</v>
      </c>
      <c r="AF34" s="252">
        <v>2923.1488967355158</v>
      </c>
      <c r="AG34" s="60">
        <v>3009.7513039760274</v>
      </c>
      <c r="AH34" s="60">
        <v>3337.1437367620815</v>
      </c>
    </row>
    <row r="35" spans="1:34" x14ac:dyDescent="0.25">
      <c r="A35" s="57" t="s">
        <v>731</v>
      </c>
      <c r="B35" s="276">
        <v>88</v>
      </c>
      <c r="C35" s="57" t="s">
        <v>1421</v>
      </c>
      <c r="D35" s="57" t="s">
        <v>1401</v>
      </c>
      <c r="E35" s="254">
        <v>18874649</v>
      </c>
      <c r="F35" s="63">
        <v>19803664</v>
      </c>
      <c r="G35" s="63">
        <v>33106872</v>
      </c>
      <c r="H35" s="63">
        <v>36859016</v>
      </c>
      <c r="I35" s="63">
        <v>25540627</v>
      </c>
      <c r="J35" s="254">
        <v>149360059</v>
      </c>
      <c r="K35" s="63">
        <v>194915974</v>
      </c>
      <c r="L35" s="63">
        <v>194312867</v>
      </c>
      <c r="M35" s="63">
        <v>221695382</v>
      </c>
      <c r="N35" s="63">
        <v>261176700</v>
      </c>
      <c r="O35" s="63">
        <v>16831625</v>
      </c>
      <c r="P35" s="63">
        <v>18476036</v>
      </c>
      <c r="Q35" s="63">
        <v>17527904</v>
      </c>
      <c r="R35" s="63">
        <v>20989636</v>
      </c>
      <c r="S35" s="63">
        <v>23969112</v>
      </c>
      <c r="T35" s="63">
        <v>76409958</v>
      </c>
      <c r="U35" s="63">
        <v>89324706</v>
      </c>
      <c r="V35" s="63">
        <v>104047055</v>
      </c>
      <c r="W35" s="63">
        <v>111218340</v>
      </c>
      <c r="X35" s="63">
        <v>121487337</v>
      </c>
      <c r="Y35" s="63" t="s">
        <v>676</v>
      </c>
      <c r="Z35" s="63">
        <v>190932.47</v>
      </c>
      <c r="AA35" s="63">
        <v>174507</v>
      </c>
      <c r="AB35" s="63">
        <v>2380843</v>
      </c>
      <c r="AC35" s="63">
        <v>2721924</v>
      </c>
      <c r="AD35" s="60">
        <v>689.195304986878</v>
      </c>
      <c r="AE35" s="60">
        <v>922.46824818481787</v>
      </c>
      <c r="AF35" s="252">
        <v>811.55332712305005</v>
      </c>
      <c r="AG35" s="60">
        <v>819.04007186828869</v>
      </c>
      <c r="AH35" s="60">
        <v>859.77150022761805</v>
      </c>
    </row>
    <row r="36" spans="1:34" x14ac:dyDescent="0.25">
      <c r="A36" s="57" t="s">
        <v>732</v>
      </c>
      <c r="B36" s="276">
        <v>89</v>
      </c>
      <c r="C36" s="57" t="s">
        <v>1421</v>
      </c>
      <c r="D36" s="57" t="s">
        <v>1413</v>
      </c>
      <c r="E36" s="254">
        <v>43819016</v>
      </c>
      <c r="F36" s="63">
        <v>44743253</v>
      </c>
      <c r="G36" s="63">
        <v>53130098</v>
      </c>
      <c r="H36" s="63">
        <v>55725788</v>
      </c>
      <c r="I36" s="63">
        <v>65121431</v>
      </c>
      <c r="J36" s="254">
        <v>396023843</v>
      </c>
      <c r="K36" s="63">
        <v>507874634</v>
      </c>
      <c r="L36" s="63">
        <v>529821987</v>
      </c>
      <c r="M36" s="63">
        <v>574337786</v>
      </c>
      <c r="N36" s="63">
        <v>626532186</v>
      </c>
      <c r="O36" s="63">
        <v>18858074</v>
      </c>
      <c r="P36" s="63">
        <v>19650937</v>
      </c>
      <c r="Q36" s="63">
        <v>23839881</v>
      </c>
      <c r="R36" s="63">
        <v>25208651</v>
      </c>
      <c r="S36" s="63">
        <v>27226023</v>
      </c>
      <c r="T36" s="63">
        <v>170433924</v>
      </c>
      <c r="U36" s="63">
        <v>223055136</v>
      </c>
      <c r="V36" s="63">
        <v>237735175</v>
      </c>
      <c r="W36" s="63">
        <v>259899585</v>
      </c>
      <c r="X36" s="63">
        <v>280377187</v>
      </c>
      <c r="Y36" s="63" t="s">
        <v>676</v>
      </c>
      <c r="Z36" s="63">
        <v>0</v>
      </c>
      <c r="AA36" s="63">
        <v>0</v>
      </c>
      <c r="AB36" s="63">
        <v>1656944</v>
      </c>
      <c r="AC36" s="63">
        <v>1916236.68</v>
      </c>
      <c r="AD36" s="60">
        <v>1409.7022507317131</v>
      </c>
      <c r="AE36" s="60">
        <v>1290.5758368677091</v>
      </c>
      <c r="AF36" s="252">
        <v>1424.2822314814882</v>
      </c>
      <c r="AG36" s="60">
        <v>1509.9880811671176</v>
      </c>
      <c r="AH36" s="60">
        <v>1866.3121877784924</v>
      </c>
    </row>
    <row r="37" spans="1:34" x14ac:dyDescent="0.25">
      <c r="A37" s="57" t="s">
        <v>733</v>
      </c>
      <c r="B37" s="276">
        <v>91</v>
      </c>
      <c r="C37" s="57" t="s">
        <v>1421</v>
      </c>
      <c r="D37" s="57" t="s">
        <v>1408</v>
      </c>
      <c r="E37" s="254">
        <v>4445717680</v>
      </c>
      <c r="F37" s="63">
        <v>4926261203</v>
      </c>
      <c r="G37" s="63">
        <v>5059168791</v>
      </c>
      <c r="H37" s="63">
        <v>5369329907</v>
      </c>
      <c r="I37" s="63">
        <v>5737785763</v>
      </c>
      <c r="J37" s="254">
        <v>5209736531</v>
      </c>
      <c r="K37" s="63">
        <v>6197996807</v>
      </c>
      <c r="L37" s="63">
        <v>6761524034</v>
      </c>
      <c r="M37" s="63">
        <v>7560960683</v>
      </c>
      <c r="N37" s="63">
        <v>8572591685</v>
      </c>
      <c r="O37" s="63">
        <v>1472803718</v>
      </c>
      <c r="P37" s="63">
        <v>1579685495</v>
      </c>
      <c r="Q37" s="63">
        <v>1534330673</v>
      </c>
      <c r="R37" s="63">
        <v>1645934008</v>
      </c>
      <c r="S37" s="63">
        <v>1733237522</v>
      </c>
      <c r="T37" s="63">
        <v>1472667353</v>
      </c>
      <c r="U37" s="63">
        <v>1785361357</v>
      </c>
      <c r="V37" s="63">
        <v>1957692340</v>
      </c>
      <c r="W37" s="63">
        <v>2181338747</v>
      </c>
      <c r="X37" s="63">
        <v>2372968945</v>
      </c>
      <c r="Y37" s="63" t="s">
        <v>676</v>
      </c>
      <c r="Z37" s="63">
        <v>0</v>
      </c>
      <c r="AA37" s="63">
        <v>0</v>
      </c>
      <c r="AB37" s="63">
        <v>39351000</v>
      </c>
      <c r="AC37" s="63">
        <v>44254058.020000003</v>
      </c>
      <c r="AD37" s="60">
        <v>75067.233603764238</v>
      </c>
      <c r="AE37" s="60">
        <v>78408.912524974236</v>
      </c>
      <c r="AF37" s="252">
        <v>76616.583727943143</v>
      </c>
      <c r="AG37" s="60">
        <v>82459.380083037642</v>
      </c>
      <c r="AH37" s="60">
        <v>87167.659403013429</v>
      </c>
    </row>
    <row r="38" spans="1:34" x14ac:dyDescent="0.25">
      <c r="A38" s="57" t="s">
        <v>958</v>
      </c>
      <c r="B38" s="276">
        <v>3111</v>
      </c>
      <c r="C38" s="57" t="s">
        <v>1460</v>
      </c>
      <c r="D38" s="57" t="s">
        <v>1369</v>
      </c>
      <c r="E38" s="254">
        <v>160904696</v>
      </c>
      <c r="F38" s="63">
        <v>166499575</v>
      </c>
      <c r="G38" s="63">
        <v>172142170</v>
      </c>
      <c r="H38" s="63">
        <v>199726503</v>
      </c>
      <c r="I38" s="63">
        <v>187201979</v>
      </c>
      <c r="J38" s="254">
        <v>303979936</v>
      </c>
      <c r="K38" s="63">
        <v>340375706</v>
      </c>
      <c r="L38" s="63">
        <v>325001730</v>
      </c>
      <c r="M38" s="63">
        <v>384187276</v>
      </c>
      <c r="N38" s="63">
        <v>392421257</v>
      </c>
      <c r="O38" s="63">
        <v>99910761</v>
      </c>
      <c r="P38" s="63">
        <v>99953661</v>
      </c>
      <c r="Q38" s="63">
        <v>97592934</v>
      </c>
      <c r="R38" s="63">
        <v>98896013</v>
      </c>
      <c r="S38" s="63">
        <v>95456293</v>
      </c>
      <c r="T38" s="63">
        <v>96899787</v>
      </c>
      <c r="U38" s="63">
        <v>115121508</v>
      </c>
      <c r="V38" s="63">
        <v>108161751</v>
      </c>
      <c r="W38" s="63">
        <v>131982514</v>
      </c>
      <c r="X38" s="63">
        <v>132259347</v>
      </c>
      <c r="Y38" s="63" t="s">
        <v>676</v>
      </c>
      <c r="Z38" s="63">
        <v>2650502</v>
      </c>
      <c r="AA38" s="63">
        <v>3162505</v>
      </c>
      <c r="AB38" s="63">
        <v>10274660</v>
      </c>
      <c r="AC38" s="63">
        <v>10181184</v>
      </c>
      <c r="AD38" s="60">
        <v>7796.3355203165647</v>
      </c>
      <c r="AE38" s="60">
        <v>8052.5760871711655</v>
      </c>
      <c r="AF38" s="252">
        <v>7569.6415200659903</v>
      </c>
      <c r="AG38" s="60">
        <v>7882.5797320825532</v>
      </c>
      <c r="AH38" s="60">
        <v>8082.165959283242</v>
      </c>
    </row>
    <row r="39" spans="1:34" x14ac:dyDescent="0.25">
      <c r="A39" s="57" t="s">
        <v>735</v>
      </c>
      <c r="B39" s="276">
        <v>6547</v>
      </c>
      <c r="C39" s="57" t="s">
        <v>1473</v>
      </c>
      <c r="D39" s="57" t="s">
        <v>1369</v>
      </c>
      <c r="E39" s="254">
        <v>279882061</v>
      </c>
      <c r="F39" s="63">
        <v>249229638</v>
      </c>
      <c r="G39" s="63">
        <v>229184975</v>
      </c>
      <c r="H39" s="63">
        <v>219619496</v>
      </c>
      <c r="I39" s="63">
        <v>213431742</v>
      </c>
      <c r="J39" s="254">
        <v>389473294</v>
      </c>
      <c r="K39" s="63">
        <v>421738520</v>
      </c>
      <c r="L39" s="63">
        <v>418606857</v>
      </c>
      <c r="M39" s="63">
        <v>428642407</v>
      </c>
      <c r="N39" s="63">
        <v>516674942</v>
      </c>
      <c r="O39" s="63">
        <v>141803689</v>
      </c>
      <c r="P39" s="63">
        <v>120179751</v>
      </c>
      <c r="Q39" s="63">
        <v>106705062</v>
      </c>
      <c r="R39" s="63">
        <v>101727365</v>
      </c>
      <c r="S39" s="63">
        <v>74447147</v>
      </c>
      <c r="T39" s="63">
        <v>140557884</v>
      </c>
      <c r="U39" s="63">
        <v>165481319</v>
      </c>
      <c r="V39" s="63">
        <v>162683962</v>
      </c>
      <c r="W39" s="63">
        <v>170795884</v>
      </c>
      <c r="X39" s="63">
        <v>189036255</v>
      </c>
      <c r="Y39" s="63" t="s">
        <v>676</v>
      </c>
      <c r="Z39" s="63">
        <v>14554125</v>
      </c>
      <c r="AA39" s="63">
        <v>9066025</v>
      </c>
      <c r="AB39" s="63">
        <v>38972700.890000001</v>
      </c>
      <c r="AC39" s="63">
        <v>24960096</v>
      </c>
      <c r="AD39" s="60">
        <v>14360.749200429871</v>
      </c>
      <c r="AE39" s="60">
        <v>11944.550092470377</v>
      </c>
      <c r="AF39" s="252">
        <v>9154.3965398891869</v>
      </c>
      <c r="AG39" s="60">
        <v>8351.5655780336092</v>
      </c>
      <c r="AH39" s="60">
        <v>7951.5817858267201</v>
      </c>
    </row>
    <row r="40" spans="1:34" x14ac:dyDescent="0.25">
      <c r="A40" s="57" t="s">
        <v>736</v>
      </c>
      <c r="B40" s="276">
        <v>3110</v>
      </c>
      <c r="C40" s="57" t="s">
        <v>1476</v>
      </c>
      <c r="D40" s="57" t="s">
        <v>1369</v>
      </c>
      <c r="E40" s="254">
        <v>434421183</v>
      </c>
      <c r="F40" s="63">
        <v>440410797</v>
      </c>
      <c r="G40" s="63">
        <v>506572014</v>
      </c>
      <c r="H40" s="63">
        <v>497778704</v>
      </c>
      <c r="I40" s="63">
        <v>494854078</v>
      </c>
      <c r="J40" s="254">
        <v>737150637</v>
      </c>
      <c r="K40" s="63">
        <v>583957037</v>
      </c>
      <c r="L40" s="63">
        <v>691956718</v>
      </c>
      <c r="M40" s="63">
        <v>700972360</v>
      </c>
      <c r="N40" s="63">
        <v>624403151</v>
      </c>
      <c r="O40" s="63">
        <v>132167877</v>
      </c>
      <c r="P40" s="63">
        <v>119250992</v>
      </c>
      <c r="Q40" s="63">
        <v>120446704</v>
      </c>
      <c r="R40" s="63">
        <v>94395034</v>
      </c>
      <c r="S40" s="63">
        <v>126364090</v>
      </c>
      <c r="T40" s="63">
        <v>130990928</v>
      </c>
      <c r="U40" s="63">
        <v>90277497</v>
      </c>
      <c r="V40" s="63">
        <v>102192122</v>
      </c>
      <c r="W40" s="63">
        <v>96418698</v>
      </c>
      <c r="X40" s="63">
        <v>85209326</v>
      </c>
      <c r="Y40" s="63" t="s">
        <v>676</v>
      </c>
      <c r="Z40" s="63">
        <v>4445266</v>
      </c>
      <c r="AA40" s="63">
        <v>4834453</v>
      </c>
      <c r="AB40" s="63">
        <v>15649605</v>
      </c>
      <c r="AC40" s="63">
        <v>28126945</v>
      </c>
      <c r="AD40" s="60">
        <v>10990.136368093465</v>
      </c>
      <c r="AE40" s="60">
        <v>9652.4469645588852</v>
      </c>
      <c r="AF40" s="252">
        <v>9044.071847163339</v>
      </c>
      <c r="AG40" s="60">
        <v>7856.6252089060008</v>
      </c>
      <c r="AH40" s="60">
        <v>7202.1122075391177</v>
      </c>
    </row>
    <row r="41" spans="1:34" x14ac:dyDescent="0.25">
      <c r="A41" s="57" t="s">
        <v>737</v>
      </c>
      <c r="B41" s="276">
        <v>97</v>
      </c>
      <c r="C41" s="57" t="s">
        <v>1480</v>
      </c>
      <c r="D41" s="57" t="s">
        <v>1401</v>
      </c>
      <c r="E41" s="254">
        <v>144254957</v>
      </c>
      <c r="F41" s="63">
        <v>158726447</v>
      </c>
      <c r="G41" s="63">
        <v>168835312</v>
      </c>
      <c r="H41" s="63">
        <v>159954592</v>
      </c>
      <c r="I41" s="63">
        <v>147572474</v>
      </c>
      <c r="J41" s="254">
        <v>363823029</v>
      </c>
      <c r="K41" s="63">
        <v>434903841</v>
      </c>
      <c r="L41" s="63">
        <v>459255157</v>
      </c>
      <c r="M41" s="63">
        <v>483916513</v>
      </c>
      <c r="N41" s="63">
        <v>478440304</v>
      </c>
      <c r="O41" s="63">
        <v>76841008</v>
      </c>
      <c r="P41" s="63">
        <v>81421629</v>
      </c>
      <c r="Q41" s="63">
        <v>87083736</v>
      </c>
      <c r="R41" s="63">
        <v>80131987</v>
      </c>
      <c r="S41" s="63">
        <v>79451214</v>
      </c>
      <c r="T41" s="63">
        <v>126671887</v>
      </c>
      <c r="U41" s="63">
        <v>149727803</v>
      </c>
      <c r="V41" s="63">
        <v>165951985</v>
      </c>
      <c r="W41" s="63">
        <v>189528140</v>
      </c>
      <c r="X41" s="63">
        <v>192946311</v>
      </c>
      <c r="Y41" s="63" t="s">
        <v>676</v>
      </c>
      <c r="Z41" s="63">
        <v>1053854</v>
      </c>
      <c r="AA41" s="63">
        <v>1859673</v>
      </c>
      <c r="AB41" s="63">
        <v>7460858</v>
      </c>
      <c r="AC41" s="63">
        <v>7811007</v>
      </c>
      <c r="AD41" s="60">
        <v>7698.7478995737065</v>
      </c>
      <c r="AE41" s="60">
        <v>8170.1274068743505</v>
      </c>
      <c r="AF41" s="252">
        <v>8547.8993131367461</v>
      </c>
      <c r="AG41" s="60">
        <v>8620.1964825348659</v>
      </c>
      <c r="AH41" s="60">
        <v>8841.8510690965195</v>
      </c>
    </row>
    <row r="42" spans="1:34" x14ac:dyDescent="0.25">
      <c r="A42" s="57" t="s">
        <v>959</v>
      </c>
      <c r="B42" s="276">
        <v>99</v>
      </c>
      <c r="C42" s="57" t="s">
        <v>1484</v>
      </c>
      <c r="D42" s="57" t="s">
        <v>1369</v>
      </c>
      <c r="E42" s="254">
        <v>85864409</v>
      </c>
      <c r="F42" s="63">
        <v>104197870</v>
      </c>
      <c r="G42" s="63">
        <v>113255439</v>
      </c>
      <c r="H42" s="63">
        <v>113974368</v>
      </c>
      <c r="I42" s="63">
        <v>84410582</v>
      </c>
      <c r="J42" s="254">
        <v>145293950</v>
      </c>
      <c r="K42" s="63">
        <v>188360806</v>
      </c>
      <c r="L42" s="63">
        <v>203418890</v>
      </c>
      <c r="M42" s="63">
        <v>232666422</v>
      </c>
      <c r="N42" s="63">
        <v>174114101</v>
      </c>
      <c r="O42" s="63">
        <v>60027075</v>
      </c>
      <c r="P42" s="63">
        <v>67313517</v>
      </c>
      <c r="Q42" s="63">
        <v>75538439</v>
      </c>
      <c r="R42" s="63">
        <v>72661141</v>
      </c>
      <c r="S42" s="63">
        <v>54346243</v>
      </c>
      <c r="T42" s="63">
        <v>55299083</v>
      </c>
      <c r="U42" s="63">
        <v>71743220</v>
      </c>
      <c r="V42" s="63">
        <v>76942105</v>
      </c>
      <c r="W42" s="63">
        <v>86248817</v>
      </c>
      <c r="X42" s="63">
        <v>57363196</v>
      </c>
      <c r="Y42" s="63" t="s">
        <v>676</v>
      </c>
      <c r="Z42" s="63">
        <v>2383506.06</v>
      </c>
      <c r="AA42" s="63">
        <v>2995793.68</v>
      </c>
      <c r="AB42" s="63">
        <v>5989717.54</v>
      </c>
      <c r="AC42" s="63" t="s">
        <v>676</v>
      </c>
      <c r="AD42" s="60">
        <v>5450.7941358337985</v>
      </c>
      <c r="AE42" s="60">
        <v>6138.3861694949246</v>
      </c>
      <c r="AF42" s="252">
        <v>6410.3439898650186</v>
      </c>
      <c r="AG42" s="60">
        <v>6303.9614181168563</v>
      </c>
      <c r="AH42" s="60">
        <v>4736.3078446521704</v>
      </c>
    </row>
    <row r="43" spans="1:34" x14ac:dyDescent="0.25">
      <c r="A43" s="57" t="s">
        <v>739</v>
      </c>
      <c r="B43" s="276">
        <v>100</v>
      </c>
      <c r="C43" s="57" t="s">
        <v>1373</v>
      </c>
      <c r="D43" s="57" t="s">
        <v>1386</v>
      </c>
      <c r="E43" s="254">
        <v>185278851</v>
      </c>
      <c r="F43" s="63">
        <v>203872380</v>
      </c>
      <c r="G43" s="63">
        <v>208032356</v>
      </c>
      <c r="H43" s="63">
        <v>211848880</v>
      </c>
      <c r="I43" s="63">
        <v>208437021</v>
      </c>
      <c r="J43" s="254">
        <v>336394133</v>
      </c>
      <c r="K43" s="63">
        <v>384691403</v>
      </c>
      <c r="L43" s="63">
        <v>419365631</v>
      </c>
      <c r="M43" s="63">
        <v>436343535</v>
      </c>
      <c r="N43" s="63">
        <v>489590828</v>
      </c>
      <c r="O43" s="63">
        <v>141459026</v>
      </c>
      <c r="P43" s="63">
        <v>154596553</v>
      </c>
      <c r="Q43" s="63">
        <v>157650670</v>
      </c>
      <c r="R43" s="63">
        <v>165339678</v>
      </c>
      <c r="S43" s="63">
        <v>151481972</v>
      </c>
      <c r="T43" s="63">
        <v>141948638</v>
      </c>
      <c r="U43" s="63">
        <v>163121310</v>
      </c>
      <c r="V43" s="63">
        <v>178034900</v>
      </c>
      <c r="W43" s="63">
        <v>172234764</v>
      </c>
      <c r="X43" s="63">
        <v>178585510</v>
      </c>
      <c r="Y43" s="63" t="s">
        <v>676</v>
      </c>
      <c r="Z43" s="63">
        <v>4640290</v>
      </c>
      <c r="AA43" s="63">
        <v>1671462</v>
      </c>
      <c r="AB43" s="63">
        <v>8217414</v>
      </c>
      <c r="AC43" s="63">
        <v>5542908</v>
      </c>
      <c r="AD43" s="60">
        <v>9439.4976388157756</v>
      </c>
      <c r="AE43" s="60">
        <v>10262.862709651574</v>
      </c>
      <c r="AF43" s="252">
        <v>10322.15632000985</v>
      </c>
      <c r="AG43" s="60">
        <v>10425.630177678575</v>
      </c>
      <c r="AH43" s="60">
        <v>9461.8555221755742</v>
      </c>
    </row>
    <row r="44" spans="1:34" x14ac:dyDescent="0.25">
      <c r="A44" s="57" t="s">
        <v>740</v>
      </c>
      <c r="B44" s="276">
        <v>101</v>
      </c>
      <c r="C44" s="57" t="s">
        <v>1421</v>
      </c>
      <c r="D44" s="57" t="s">
        <v>1401</v>
      </c>
      <c r="E44" s="254">
        <v>9545751</v>
      </c>
      <c r="F44" s="63">
        <v>11425881</v>
      </c>
      <c r="G44" s="63">
        <v>12208661</v>
      </c>
      <c r="H44" s="63">
        <v>12080909</v>
      </c>
      <c r="I44" s="63">
        <v>12366585</v>
      </c>
      <c r="J44" s="254">
        <v>79675148</v>
      </c>
      <c r="K44" s="63">
        <v>107539468</v>
      </c>
      <c r="L44" s="63">
        <v>107055354</v>
      </c>
      <c r="M44" s="63">
        <v>121567320</v>
      </c>
      <c r="N44" s="63">
        <v>132144021</v>
      </c>
      <c r="O44" s="63">
        <v>6156014</v>
      </c>
      <c r="P44" s="63">
        <v>6950791</v>
      </c>
      <c r="Q44" s="63">
        <v>7956048</v>
      </c>
      <c r="R44" s="63">
        <v>7824284</v>
      </c>
      <c r="S44" s="63">
        <v>6505393</v>
      </c>
      <c r="T44" s="63">
        <v>45560265</v>
      </c>
      <c r="U44" s="63">
        <v>60545854</v>
      </c>
      <c r="V44" s="63">
        <v>56370672</v>
      </c>
      <c r="W44" s="63">
        <v>69137230</v>
      </c>
      <c r="X44" s="63">
        <v>70198705</v>
      </c>
      <c r="Y44" s="63" t="s">
        <v>676</v>
      </c>
      <c r="Z44" s="63">
        <v>0</v>
      </c>
      <c r="AA44" s="63">
        <v>0</v>
      </c>
      <c r="AB44" s="63">
        <v>419578</v>
      </c>
      <c r="AC44" s="63">
        <v>471786</v>
      </c>
      <c r="AD44" s="60">
        <v>335.64372814159287</v>
      </c>
      <c r="AE44" s="60">
        <v>355.37997593422944</v>
      </c>
      <c r="AF44" s="252">
        <v>393.79398043795595</v>
      </c>
      <c r="AG44" s="60">
        <v>378.07132372881352</v>
      </c>
      <c r="AH44" s="60">
        <v>357.65263283582073</v>
      </c>
    </row>
    <row r="45" spans="1:34" x14ac:dyDescent="0.25">
      <c r="A45" s="57" t="s">
        <v>1490</v>
      </c>
      <c r="B45" s="276">
        <v>11467</v>
      </c>
      <c r="C45" s="57" t="s">
        <v>1492</v>
      </c>
      <c r="D45" s="57" t="s">
        <v>1369</v>
      </c>
      <c r="E45" s="254">
        <v>36140181</v>
      </c>
      <c r="F45" s="63">
        <v>43339369</v>
      </c>
      <c r="G45" s="63">
        <v>45291037</v>
      </c>
      <c r="H45" s="63">
        <v>42759464</v>
      </c>
      <c r="I45" s="63">
        <v>24269846</v>
      </c>
      <c r="J45" s="254">
        <v>100689158</v>
      </c>
      <c r="K45" s="63">
        <v>125260652</v>
      </c>
      <c r="L45" s="63">
        <v>144939195</v>
      </c>
      <c r="M45" s="63">
        <v>143695382</v>
      </c>
      <c r="N45" s="63">
        <v>84618518</v>
      </c>
      <c r="O45" s="63">
        <v>19396154</v>
      </c>
      <c r="P45" s="63">
        <v>22919210</v>
      </c>
      <c r="Q45" s="63">
        <v>24022184</v>
      </c>
      <c r="R45" s="63">
        <v>21779761</v>
      </c>
      <c r="S45" s="63">
        <v>12017617</v>
      </c>
      <c r="T45" s="63">
        <v>28245570</v>
      </c>
      <c r="U45" s="63">
        <v>36550948</v>
      </c>
      <c r="V45" s="63">
        <v>44915241</v>
      </c>
      <c r="W45" s="63">
        <v>42445707</v>
      </c>
      <c r="X45" s="63">
        <v>24731666</v>
      </c>
      <c r="Y45" s="63" t="s">
        <v>676</v>
      </c>
      <c r="Z45" s="63">
        <v>835210.81</v>
      </c>
      <c r="AA45" s="63">
        <v>833674.8</v>
      </c>
      <c r="AB45" s="63">
        <v>1491708.96</v>
      </c>
      <c r="AC45" s="63">
        <v>724731</v>
      </c>
      <c r="AD45" s="60">
        <v>1422.5990949822924</v>
      </c>
      <c r="AE45" s="60">
        <v>1743.0597834088289</v>
      </c>
      <c r="AF45" s="252">
        <v>1779.8854728051388</v>
      </c>
      <c r="AG45" s="60">
        <v>1703.7777949326139</v>
      </c>
      <c r="AH45" s="60">
        <v>998.45476779448472</v>
      </c>
    </row>
    <row r="46" spans="1:34" x14ac:dyDescent="0.25">
      <c r="A46" s="57" t="s">
        <v>742</v>
      </c>
      <c r="B46" s="276">
        <v>103</v>
      </c>
      <c r="C46" s="57" t="s">
        <v>1373</v>
      </c>
      <c r="D46" s="57" t="s">
        <v>1413</v>
      </c>
      <c r="E46" s="254">
        <v>228670797</v>
      </c>
      <c r="F46" s="63">
        <v>209999572</v>
      </c>
      <c r="G46" s="63">
        <v>142643087</v>
      </c>
      <c r="H46" s="63">
        <v>132365901</v>
      </c>
      <c r="I46" s="63">
        <v>175041644</v>
      </c>
      <c r="J46" s="254">
        <v>116273721</v>
      </c>
      <c r="K46" s="63">
        <v>170930765</v>
      </c>
      <c r="L46" s="63">
        <v>248525283</v>
      </c>
      <c r="M46" s="63">
        <v>264191324</v>
      </c>
      <c r="N46" s="63">
        <v>250057515</v>
      </c>
      <c r="O46" s="63">
        <v>146104397</v>
      </c>
      <c r="P46" s="63">
        <v>140396457</v>
      </c>
      <c r="Q46" s="63">
        <v>96662105</v>
      </c>
      <c r="R46" s="63">
        <v>80742661</v>
      </c>
      <c r="S46" s="63">
        <v>88355421</v>
      </c>
      <c r="T46" s="63">
        <v>42932040</v>
      </c>
      <c r="U46" s="63">
        <v>75645134</v>
      </c>
      <c r="V46" s="63">
        <v>124555518</v>
      </c>
      <c r="W46" s="63">
        <v>133215835</v>
      </c>
      <c r="X46" s="63">
        <v>112599224</v>
      </c>
      <c r="Y46" s="63" t="s">
        <v>676</v>
      </c>
      <c r="Z46" s="63">
        <v>124205</v>
      </c>
      <c r="AA46" s="63">
        <v>0</v>
      </c>
      <c r="AB46" s="63">
        <v>4429848</v>
      </c>
      <c r="AC46" s="63">
        <v>530860.25</v>
      </c>
      <c r="AD46" s="60">
        <v>10134.635841280406</v>
      </c>
      <c r="AE46" s="60">
        <v>9248.1555032786637</v>
      </c>
      <c r="AF46" s="252">
        <v>6352.1761582792287</v>
      </c>
      <c r="AG46" s="60">
        <v>5562.9476204846951</v>
      </c>
      <c r="AH46" s="60">
        <v>5950.8251167434382</v>
      </c>
    </row>
    <row r="47" spans="1:34" x14ac:dyDescent="0.25">
      <c r="A47" s="57" t="s">
        <v>743</v>
      </c>
      <c r="B47" s="276">
        <v>105</v>
      </c>
      <c r="C47" s="57" t="s">
        <v>1421</v>
      </c>
      <c r="D47" s="57" t="s">
        <v>1401</v>
      </c>
      <c r="E47" s="254">
        <v>455784299</v>
      </c>
      <c r="F47" s="63">
        <v>524913734</v>
      </c>
      <c r="G47" s="63">
        <v>553335686</v>
      </c>
      <c r="H47" s="63">
        <v>605501939</v>
      </c>
      <c r="I47" s="63">
        <v>600696421</v>
      </c>
      <c r="J47" s="254">
        <v>922076850</v>
      </c>
      <c r="K47" s="63">
        <v>1161049591</v>
      </c>
      <c r="L47" s="63">
        <v>1294264807</v>
      </c>
      <c r="M47" s="63">
        <v>1443360678</v>
      </c>
      <c r="N47" s="63">
        <v>1496279879</v>
      </c>
      <c r="O47" s="63">
        <v>207539131</v>
      </c>
      <c r="P47" s="63">
        <v>224997024</v>
      </c>
      <c r="Q47" s="63">
        <v>240110338</v>
      </c>
      <c r="R47" s="63">
        <v>259454313</v>
      </c>
      <c r="S47" s="63">
        <v>289558712</v>
      </c>
      <c r="T47" s="63">
        <v>272054136</v>
      </c>
      <c r="U47" s="63">
        <v>360076644</v>
      </c>
      <c r="V47" s="63">
        <v>381786418</v>
      </c>
      <c r="W47" s="63">
        <v>427197929</v>
      </c>
      <c r="X47" s="63">
        <v>425170103</v>
      </c>
      <c r="Y47" s="63" t="s">
        <v>676</v>
      </c>
      <c r="Z47" s="63">
        <v>0</v>
      </c>
      <c r="AA47" s="63">
        <v>0</v>
      </c>
      <c r="AB47" s="63">
        <v>2827910</v>
      </c>
      <c r="AC47" s="63">
        <v>3389138</v>
      </c>
      <c r="AD47" s="60">
        <v>14933.64571594448</v>
      </c>
      <c r="AE47" s="60">
        <v>15885.945962119302</v>
      </c>
      <c r="AF47" s="252">
        <v>16203.626858234078</v>
      </c>
      <c r="AG47" s="60">
        <v>17782.394192754011</v>
      </c>
      <c r="AH47" s="60">
        <v>17698.437731803846</v>
      </c>
    </row>
    <row r="48" spans="1:34" x14ac:dyDescent="0.25">
      <c r="A48" s="57" t="s">
        <v>2906</v>
      </c>
      <c r="B48" s="276">
        <v>21965</v>
      </c>
      <c r="C48" s="57" t="s">
        <v>1398</v>
      </c>
      <c r="D48" s="57" t="s">
        <v>1401</v>
      </c>
      <c r="E48" s="254" t="s">
        <v>676</v>
      </c>
      <c r="F48" s="63" t="s">
        <v>676</v>
      </c>
      <c r="G48" s="63" t="s">
        <v>676</v>
      </c>
      <c r="H48" s="63" t="s">
        <v>676</v>
      </c>
      <c r="I48" s="63">
        <v>3631419</v>
      </c>
      <c r="J48" s="254" t="s">
        <v>676</v>
      </c>
      <c r="K48" s="63" t="s">
        <v>676</v>
      </c>
      <c r="L48" s="63" t="s">
        <v>676</v>
      </c>
      <c r="M48" s="63" t="s">
        <v>676</v>
      </c>
      <c r="N48" s="63">
        <v>65289965</v>
      </c>
      <c r="O48" s="63" t="s">
        <v>676</v>
      </c>
      <c r="P48" s="63" t="s">
        <v>676</v>
      </c>
      <c r="Q48" s="63" t="s">
        <v>676</v>
      </c>
      <c r="R48" s="63" t="s">
        <v>676</v>
      </c>
      <c r="S48" s="63">
        <v>2028201</v>
      </c>
      <c r="T48" s="63" t="s">
        <v>676</v>
      </c>
      <c r="U48" s="63" t="s">
        <v>676</v>
      </c>
      <c r="V48" s="63" t="s">
        <v>676</v>
      </c>
      <c r="W48" s="63" t="s">
        <v>676</v>
      </c>
      <c r="X48" s="63">
        <v>17967809</v>
      </c>
      <c r="Y48" s="63" t="s">
        <v>676</v>
      </c>
      <c r="Z48" s="63" t="s">
        <v>676</v>
      </c>
      <c r="AA48" s="63" t="s">
        <v>676</v>
      </c>
      <c r="AB48" s="63" t="s">
        <v>676</v>
      </c>
      <c r="AC48" s="63">
        <v>0</v>
      </c>
      <c r="AD48" s="60" t="s">
        <v>676</v>
      </c>
      <c r="AE48" s="60" t="s">
        <v>676</v>
      </c>
      <c r="AF48" s="252" t="s">
        <v>676</v>
      </c>
      <c r="AG48" s="60" t="s">
        <v>676</v>
      </c>
      <c r="AH48" s="60">
        <v>156.98762244897958</v>
      </c>
    </row>
    <row r="49" spans="1:34" x14ac:dyDescent="0.25">
      <c r="A49" s="57" t="s">
        <v>744</v>
      </c>
      <c r="B49" s="276">
        <v>345</v>
      </c>
      <c r="C49" s="57" t="s">
        <v>1421</v>
      </c>
      <c r="D49" s="57" t="s">
        <v>1369</v>
      </c>
      <c r="E49" s="254">
        <v>540851492</v>
      </c>
      <c r="F49" s="63">
        <v>588301005</v>
      </c>
      <c r="G49" s="63">
        <v>621910542</v>
      </c>
      <c r="H49" s="63">
        <v>657434848</v>
      </c>
      <c r="I49" s="63">
        <v>675162977</v>
      </c>
      <c r="J49" s="254">
        <v>818708440</v>
      </c>
      <c r="K49" s="63">
        <v>990697299</v>
      </c>
      <c r="L49" s="63">
        <v>1052638092</v>
      </c>
      <c r="M49" s="63">
        <v>1179651862</v>
      </c>
      <c r="N49" s="63">
        <v>1195181696</v>
      </c>
      <c r="O49" s="63">
        <v>230636594</v>
      </c>
      <c r="P49" s="63">
        <v>251107899</v>
      </c>
      <c r="Q49" s="63">
        <v>248116644</v>
      </c>
      <c r="R49" s="63">
        <v>262980263</v>
      </c>
      <c r="S49" s="63">
        <v>284691251</v>
      </c>
      <c r="T49" s="63">
        <v>191223137</v>
      </c>
      <c r="U49" s="63">
        <v>227767210</v>
      </c>
      <c r="V49" s="63">
        <v>244765435</v>
      </c>
      <c r="W49" s="63">
        <v>248690555</v>
      </c>
      <c r="X49" s="63">
        <v>264702080</v>
      </c>
      <c r="Y49" s="63" t="s">
        <v>676</v>
      </c>
      <c r="Z49" s="63">
        <v>3889318</v>
      </c>
      <c r="AA49" s="63">
        <v>3889318</v>
      </c>
      <c r="AB49" s="63">
        <v>35730154</v>
      </c>
      <c r="AC49" s="63">
        <v>25109940</v>
      </c>
      <c r="AD49" s="60">
        <v>15588.518358725833</v>
      </c>
      <c r="AE49" s="60">
        <v>16604.135384255627</v>
      </c>
      <c r="AF49" s="252">
        <v>16870.514677842268</v>
      </c>
      <c r="AG49" s="60">
        <v>17810.744897792873</v>
      </c>
      <c r="AH49" s="60">
        <v>18716.099967867693</v>
      </c>
    </row>
    <row r="50" spans="1:34" x14ac:dyDescent="0.25">
      <c r="A50" s="57" t="s">
        <v>745</v>
      </c>
      <c r="B50" s="276">
        <v>3112</v>
      </c>
      <c r="C50" s="57" t="s">
        <v>1373</v>
      </c>
      <c r="D50" s="57" t="s">
        <v>1369</v>
      </c>
      <c r="E50" s="254">
        <v>314400834</v>
      </c>
      <c r="F50" s="63">
        <v>320961252</v>
      </c>
      <c r="G50" s="63">
        <v>339108164</v>
      </c>
      <c r="H50" s="63">
        <v>349544504</v>
      </c>
      <c r="I50" s="63">
        <v>441203111</v>
      </c>
      <c r="J50" s="254">
        <v>539861476</v>
      </c>
      <c r="K50" s="63">
        <v>625854556</v>
      </c>
      <c r="L50" s="63">
        <v>660882631</v>
      </c>
      <c r="M50" s="63">
        <v>732124241</v>
      </c>
      <c r="N50" s="63">
        <v>863184177</v>
      </c>
      <c r="O50" s="63">
        <v>202104731</v>
      </c>
      <c r="P50" s="63">
        <v>171786188</v>
      </c>
      <c r="Q50" s="63">
        <v>177959348</v>
      </c>
      <c r="R50" s="63">
        <v>212641984</v>
      </c>
      <c r="S50" s="63">
        <v>221424323</v>
      </c>
      <c r="T50" s="63">
        <v>156319974</v>
      </c>
      <c r="U50" s="63">
        <v>209848074</v>
      </c>
      <c r="V50" s="63">
        <v>212589922</v>
      </c>
      <c r="W50" s="63">
        <v>202932203</v>
      </c>
      <c r="X50" s="63">
        <v>213778416</v>
      </c>
      <c r="Y50" s="63" t="s">
        <v>676</v>
      </c>
      <c r="Z50" s="63">
        <v>3363201.13</v>
      </c>
      <c r="AA50" s="63">
        <v>3506218</v>
      </c>
      <c r="AB50" s="63">
        <v>19578910.739999998</v>
      </c>
      <c r="AC50" s="63">
        <v>14674237.470000001</v>
      </c>
      <c r="AD50" s="60">
        <v>15761.128615964953</v>
      </c>
      <c r="AE50" s="60">
        <v>15500.146774795854</v>
      </c>
      <c r="AF50" s="252">
        <v>15810.980641910301</v>
      </c>
      <c r="AG50" s="60">
        <v>16312.358245741503</v>
      </c>
      <c r="AH50" s="60">
        <v>16992.010080047647</v>
      </c>
    </row>
    <row r="51" spans="1:34" x14ac:dyDescent="0.25">
      <c r="A51" s="57" t="s">
        <v>746</v>
      </c>
      <c r="B51" s="276">
        <v>127</v>
      </c>
      <c r="C51" s="57" t="s">
        <v>1476</v>
      </c>
      <c r="D51" s="57" t="s">
        <v>1386</v>
      </c>
      <c r="E51" s="254">
        <v>876884912</v>
      </c>
      <c r="F51" s="63">
        <v>812713581</v>
      </c>
      <c r="G51" s="63">
        <v>812505046</v>
      </c>
      <c r="H51" s="63">
        <v>854508924</v>
      </c>
      <c r="I51" s="63">
        <v>951803084</v>
      </c>
      <c r="J51" s="254">
        <v>1399162731</v>
      </c>
      <c r="K51" s="63">
        <v>1224363727</v>
      </c>
      <c r="L51" s="63">
        <v>1273609465</v>
      </c>
      <c r="M51" s="63">
        <v>1221767806</v>
      </c>
      <c r="N51" s="63">
        <v>1395429382</v>
      </c>
      <c r="O51" s="63">
        <v>215849886</v>
      </c>
      <c r="P51" s="63">
        <v>179538659</v>
      </c>
      <c r="Q51" s="63">
        <v>195537054</v>
      </c>
      <c r="R51" s="63">
        <v>193514962</v>
      </c>
      <c r="S51" s="63">
        <v>245751701</v>
      </c>
      <c r="T51" s="63">
        <v>286072309</v>
      </c>
      <c r="U51" s="63">
        <v>263606584</v>
      </c>
      <c r="V51" s="63">
        <v>212802971</v>
      </c>
      <c r="W51" s="63">
        <v>196370938</v>
      </c>
      <c r="X51" s="63">
        <v>167271042</v>
      </c>
      <c r="Y51" s="63" t="s">
        <v>676</v>
      </c>
      <c r="Z51" s="63">
        <v>1612830</v>
      </c>
      <c r="AA51" s="63">
        <v>7360396</v>
      </c>
      <c r="AB51" s="63">
        <v>14056086</v>
      </c>
      <c r="AC51" s="63">
        <v>21534948</v>
      </c>
      <c r="AD51" s="60">
        <v>18700.424549661955</v>
      </c>
      <c r="AE51" s="60">
        <v>16334.953215971804</v>
      </c>
      <c r="AF51" s="252">
        <v>15293.555142767826</v>
      </c>
      <c r="AG51" s="60">
        <v>14428.663662363824</v>
      </c>
      <c r="AH51" s="60">
        <v>14992.743660926784</v>
      </c>
    </row>
    <row r="52" spans="1:34" x14ac:dyDescent="0.25">
      <c r="A52" s="57" t="s">
        <v>962</v>
      </c>
      <c r="B52" s="276">
        <v>6963</v>
      </c>
      <c r="C52" s="57" t="s">
        <v>1503</v>
      </c>
      <c r="D52" s="57" t="s">
        <v>1413</v>
      </c>
      <c r="E52" s="254">
        <v>13822107</v>
      </c>
      <c r="F52" s="63">
        <v>11133010</v>
      </c>
      <c r="G52" s="63">
        <v>9788388</v>
      </c>
      <c r="H52" s="63">
        <v>11728149</v>
      </c>
      <c r="I52" s="63">
        <v>12566218</v>
      </c>
      <c r="J52" s="254">
        <v>11767443</v>
      </c>
      <c r="K52" s="63">
        <v>21385826</v>
      </c>
      <c r="L52" s="63">
        <v>21330191</v>
      </c>
      <c r="M52" s="63">
        <v>21706200</v>
      </c>
      <c r="N52" s="63">
        <v>21961563</v>
      </c>
      <c r="O52" s="63">
        <v>2343491</v>
      </c>
      <c r="P52" s="63">
        <v>1351403</v>
      </c>
      <c r="Q52" s="63">
        <v>1237251</v>
      </c>
      <c r="R52" s="63">
        <v>1651667</v>
      </c>
      <c r="S52" s="63">
        <v>1722429</v>
      </c>
      <c r="T52" s="63">
        <v>2078675</v>
      </c>
      <c r="U52" s="63">
        <v>4182231</v>
      </c>
      <c r="V52" s="63">
        <v>2696134</v>
      </c>
      <c r="W52" s="63">
        <v>3056868</v>
      </c>
      <c r="X52" s="63">
        <v>3010233</v>
      </c>
      <c r="Y52" s="63" t="s">
        <v>676</v>
      </c>
      <c r="Z52" s="63">
        <v>446238</v>
      </c>
      <c r="AA52" s="63">
        <v>165337</v>
      </c>
      <c r="AB52" s="63">
        <v>6685212</v>
      </c>
      <c r="AC52" s="63">
        <v>1362816</v>
      </c>
      <c r="AD52" s="60">
        <v>196.14948086956525</v>
      </c>
      <c r="AE52" s="60">
        <v>251.46359699999985</v>
      </c>
      <c r="AF52" s="252">
        <v>144.96934020618568</v>
      </c>
      <c r="AG52" s="60">
        <v>186.17803977272737</v>
      </c>
      <c r="AH52" s="60">
        <v>192.40242682926834</v>
      </c>
    </row>
    <row r="53" spans="1:34" x14ac:dyDescent="0.25">
      <c r="A53" s="57" t="s">
        <v>749</v>
      </c>
      <c r="B53" s="276">
        <v>25</v>
      </c>
      <c r="C53" s="57" t="s">
        <v>1506</v>
      </c>
      <c r="D53" s="57" t="s">
        <v>1369</v>
      </c>
      <c r="E53" s="254">
        <v>305349540</v>
      </c>
      <c r="F53" s="63">
        <v>322568265</v>
      </c>
      <c r="G53" s="63">
        <v>379360080</v>
      </c>
      <c r="H53" s="63">
        <v>127404258</v>
      </c>
      <c r="I53" s="63">
        <v>24447701</v>
      </c>
      <c r="J53" s="254">
        <v>500300033</v>
      </c>
      <c r="K53" s="63">
        <v>581039466</v>
      </c>
      <c r="L53" s="63">
        <v>644868399</v>
      </c>
      <c r="M53" s="63">
        <v>446469102</v>
      </c>
      <c r="N53" s="63">
        <v>419710999</v>
      </c>
      <c r="O53" s="63">
        <v>126774692</v>
      </c>
      <c r="P53" s="63">
        <v>132189796</v>
      </c>
      <c r="Q53" s="63">
        <v>143035076</v>
      </c>
      <c r="R53" s="63">
        <v>47498215</v>
      </c>
      <c r="S53" s="63">
        <v>16210684</v>
      </c>
      <c r="T53" s="63">
        <v>113765414</v>
      </c>
      <c r="U53" s="63">
        <v>137023280</v>
      </c>
      <c r="V53" s="63">
        <v>145748718</v>
      </c>
      <c r="W53" s="63">
        <v>107276190</v>
      </c>
      <c r="X53" s="63">
        <v>113581399</v>
      </c>
      <c r="Y53" s="63" t="s">
        <v>676</v>
      </c>
      <c r="Z53" s="63">
        <v>14277841</v>
      </c>
      <c r="AA53" s="63">
        <v>16033355</v>
      </c>
      <c r="AB53" s="63">
        <v>35950816</v>
      </c>
      <c r="AC53" s="63">
        <v>28831793</v>
      </c>
      <c r="AD53" s="60">
        <v>9074.5870934052946</v>
      </c>
      <c r="AE53" s="60">
        <v>9329.6104062377526</v>
      </c>
      <c r="AF53" s="252">
        <v>9229.3126440844062</v>
      </c>
      <c r="AG53" s="60">
        <v>3422.3895880700975</v>
      </c>
      <c r="AH53" s="60">
        <v>566.38280487804957</v>
      </c>
    </row>
    <row r="54" spans="1:34" x14ac:dyDescent="0.25">
      <c r="A54" s="57" t="s">
        <v>750</v>
      </c>
      <c r="B54" s="276">
        <v>122</v>
      </c>
      <c r="C54" s="57" t="s">
        <v>1511</v>
      </c>
      <c r="D54" s="57" t="s">
        <v>1369</v>
      </c>
      <c r="E54" s="254">
        <v>547760909</v>
      </c>
      <c r="F54" s="63">
        <v>601815440</v>
      </c>
      <c r="G54" s="63">
        <v>624507127</v>
      </c>
      <c r="H54" s="63">
        <v>676298395</v>
      </c>
      <c r="I54" s="63">
        <v>746156444</v>
      </c>
      <c r="J54" s="254">
        <v>691768952</v>
      </c>
      <c r="K54" s="63">
        <v>841914723</v>
      </c>
      <c r="L54" s="63">
        <v>886090495</v>
      </c>
      <c r="M54" s="63">
        <v>952480383</v>
      </c>
      <c r="N54" s="63">
        <v>1009937019</v>
      </c>
      <c r="O54" s="63">
        <v>333498243</v>
      </c>
      <c r="P54" s="63">
        <v>380515774</v>
      </c>
      <c r="Q54" s="63">
        <v>363601259</v>
      </c>
      <c r="R54" s="63">
        <v>390477150</v>
      </c>
      <c r="S54" s="63">
        <v>424055673</v>
      </c>
      <c r="T54" s="63">
        <v>267074418</v>
      </c>
      <c r="U54" s="63">
        <v>314286501</v>
      </c>
      <c r="V54" s="63">
        <v>347762563</v>
      </c>
      <c r="W54" s="63">
        <v>365992413</v>
      </c>
      <c r="X54" s="63">
        <v>385699802</v>
      </c>
      <c r="Y54" s="63" t="s">
        <v>676</v>
      </c>
      <c r="Z54" s="63">
        <v>2990696</v>
      </c>
      <c r="AA54" s="63">
        <v>2729189</v>
      </c>
      <c r="AB54" s="63">
        <v>30614198</v>
      </c>
      <c r="AC54" s="63">
        <v>29622949</v>
      </c>
      <c r="AD54" s="60">
        <v>25163.822628763377</v>
      </c>
      <c r="AE54" s="60">
        <v>27043.184219861723</v>
      </c>
      <c r="AF54" s="252">
        <v>26739.581604062398</v>
      </c>
      <c r="AG54" s="60">
        <v>28940.900901670899</v>
      </c>
      <c r="AH54" s="60">
        <v>31070.330113336287</v>
      </c>
    </row>
    <row r="55" spans="1:34" x14ac:dyDescent="0.25">
      <c r="A55" s="57" t="s">
        <v>751</v>
      </c>
      <c r="B55" s="276">
        <v>3113</v>
      </c>
      <c r="C55" s="57" t="s">
        <v>1514</v>
      </c>
      <c r="D55" s="57" t="s">
        <v>1369</v>
      </c>
      <c r="E55" s="254">
        <v>829139426</v>
      </c>
      <c r="F55" s="63">
        <v>902565141</v>
      </c>
      <c r="G55" s="63">
        <v>962832247</v>
      </c>
      <c r="H55" s="63">
        <v>1025980168</v>
      </c>
      <c r="I55" s="63">
        <v>1176823445</v>
      </c>
      <c r="J55" s="254">
        <v>1247727218</v>
      </c>
      <c r="K55" s="63">
        <v>1511372162</v>
      </c>
      <c r="L55" s="63">
        <v>1637880364</v>
      </c>
      <c r="M55" s="63">
        <v>1825915357</v>
      </c>
      <c r="N55" s="63">
        <v>2083057371</v>
      </c>
      <c r="O55" s="63">
        <v>350600146</v>
      </c>
      <c r="P55" s="63">
        <v>343341623</v>
      </c>
      <c r="Q55" s="63">
        <v>340354071</v>
      </c>
      <c r="R55" s="63">
        <v>345447370</v>
      </c>
      <c r="S55" s="63">
        <v>360222187</v>
      </c>
      <c r="T55" s="63">
        <v>416518294</v>
      </c>
      <c r="U55" s="63">
        <v>476566399</v>
      </c>
      <c r="V55" s="63">
        <v>494337349</v>
      </c>
      <c r="W55" s="63">
        <v>540723498</v>
      </c>
      <c r="X55" s="63">
        <v>604085676</v>
      </c>
      <c r="Y55" s="63" t="s">
        <v>676</v>
      </c>
      <c r="Z55" s="63">
        <v>22838250</v>
      </c>
      <c r="AA55" s="63">
        <v>23899811</v>
      </c>
      <c r="AB55" s="63">
        <v>65671055</v>
      </c>
      <c r="AC55" s="63">
        <v>72420433</v>
      </c>
      <c r="AD55" s="60">
        <v>31793.515227396958</v>
      </c>
      <c r="AE55" s="60">
        <v>31261.522802171894</v>
      </c>
      <c r="AF55" s="252">
        <v>31180.583202694605</v>
      </c>
      <c r="AG55" s="60">
        <v>32139.489590706558</v>
      </c>
      <c r="AH55" s="60">
        <v>33912.170719330839</v>
      </c>
    </row>
    <row r="56" spans="1:34" x14ac:dyDescent="0.25">
      <c r="A56" s="57" t="s">
        <v>846</v>
      </c>
      <c r="B56" s="276">
        <v>42</v>
      </c>
      <c r="C56" s="57" t="s">
        <v>1484</v>
      </c>
      <c r="D56" s="57" t="s">
        <v>1386</v>
      </c>
      <c r="E56" s="254">
        <v>71422506</v>
      </c>
      <c r="F56" s="63">
        <v>63613375</v>
      </c>
      <c r="G56" s="63">
        <v>58031259</v>
      </c>
      <c r="H56" s="63">
        <v>51004255</v>
      </c>
      <c r="I56" s="63">
        <v>25226096</v>
      </c>
      <c r="J56" s="254">
        <v>103950994</v>
      </c>
      <c r="K56" s="63">
        <v>104109952</v>
      </c>
      <c r="L56" s="63">
        <v>111372871</v>
      </c>
      <c r="M56" s="63">
        <v>127654215</v>
      </c>
      <c r="N56" s="63">
        <v>74430399</v>
      </c>
      <c r="O56" s="63">
        <v>61520663</v>
      </c>
      <c r="P56" s="63">
        <v>48466258</v>
      </c>
      <c r="Q56" s="63">
        <v>42134982</v>
      </c>
      <c r="R56" s="63">
        <v>35522126</v>
      </c>
      <c r="S56" s="63">
        <v>17486491</v>
      </c>
      <c r="T56" s="63">
        <v>38643076</v>
      </c>
      <c r="U56" s="63">
        <v>40627262</v>
      </c>
      <c r="V56" s="63">
        <v>47604621</v>
      </c>
      <c r="W56" s="63">
        <v>54449342</v>
      </c>
      <c r="X56" s="63">
        <v>30314243</v>
      </c>
      <c r="Y56" s="63" t="s">
        <v>676</v>
      </c>
      <c r="Z56" s="63">
        <v>8342449.7000000002</v>
      </c>
      <c r="AA56" s="63">
        <v>9925753.1799999997</v>
      </c>
      <c r="AB56" s="63">
        <v>12802542.470000001</v>
      </c>
      <c r="AC56" s="63">
        <v>6343633</v>
      </c>
      <c r="AD56" s="60">
        <v>4171.4786074819367</v>
      </c>
      <c r="AE56" s="60">
        <v>3702.2556535687404</v>
      </c>
      <c r="AF56" s="252">
        <v>2924.5264787312231</v>
      </c>
      <c r="AG56" s="60">
        <v>2534.3306194061565</v>
      </c>
      <c r="AH56" s="60">
        <v>1312.1223387096738</v>
      </c>
    </row>
    <row r="57" spans="1:34" x14ac:dyDescent="0.25">
      <c r="A57" s="57" t="s">
        <v>753</v>
      </c>
      <c r="B57" s="276">
        <v>8701</v>
      </c>
      <c r="C57" s="57" t="s">
        <v>1484</v>
      </c>
      <c r="D57" s="57" t="s">
        <v>1369</v>
      </c>
      <c r="E57" s="254">
        <v>266514193</v>
      </c>
      <c r="F57" s="63">
        <v>302468217</v>
      </c>
      <c r="G57" s="63">
        <v>306860720</v>
      </c>
      <c r="H57" s="63">
        <v>329669513</v>
      </c>
      <c r="I57" s="63">
        <v>205978151</v>
      </c>
      <c r="J57" s="254">
        <v>264251585</v>
      </c>
      <c r="K57" s="63">
        <v>314020034</v>
      </c>
      <c r="L57" s="63">
        <v>301123296</v>
      </c>
      <c r="M57" s="63">
        <v>354958140</v>
      </c>
      <c r="N57" s="63">
        <v>235161304</v>
      </c>
      <c r="O57" s="63">
        <v>172104618</v>
      </c>
      <c r="P57" s="63">
        <v>180080908</v>
      </c>
      <c r="Q57" s="63">
        <v>178564349</v>
      </c>
      <c r="R57" s="63">
        <v>182089620</v>
      </c>
      <c r="S57" s="63">
        <v>108931881</v>
      </c>
      <c r="T57" s="63">
        <v>95614617</v>
      </c>
      <c r="U57" s="63">
        <v>116450839</v>
      </c>
      <c r="V57" s="63">
        <v>114396373</v>
      </c>
      <c r="W57" s="63">
        <v>126974471</v>
      </c>
      <c r="X57" s="63">
        <v>72464086</v>
      </c>
      <c r="Y57" s="63" t="s">
        <v>676</v>
      </c>
      <c r="Z57" s="63">
        <v>4789100.96</v>
      </c>
      <c r="AA57" s="63">
        <v>6131434.5599999996</v>
      </c>
      <c r="AB57" s="63">
        <v>12649694.439999999</v>
      </c>
      <c r="AC57" s="63">
        <v>6753658.9900000002</v>
      </c>
      <c r="AD57" s="60">
        <v>13249.123876623287</v>
      </c>
      <c r="AE57" s="60">
        <v>13265.306920614137</v>
      </c>
      <c r="AF57" s="252">
        <v>13104.295070038217</v>
      </c>
      <c r="AG57" s="60">
        <v>14562.094474999752</v>
      </c>
      <c r="AH57" s="60">
        <v>9065.3805368406156</v>
      </c>
    </row>
    <row r="58" spans="1:34" x14ac:dyDescent="0.25">
      <c r="A58" s="57" t="s">
        <v>849</v>
      </c>
      <c r="B58" s="276">
        <v>75</v>
      </c>
      <c r="C58" s="57" t="s">
        <v>1484</v>
      </c>
      <c r="D58" s="57" t="s">
        <v>1369</v>
      </c>
      <c r="E58" s="254">
        <v>216670736</v>
      </c>
      <c r="F58" s="63">
        <v>236011367</v>
      </c>
      <c r="G58" s="63">
        <v>220845442</v>
      </c>
      <c r="H58" s="63">
        <v>197933460</v>
      </c>
      <c r="I58" s="63">
        <v>119329880</v>
      </c>
      <c r="J58" s="254">
        <v>260795341</v>
      </c>
      <c r="K58" s="63">
        <v>306278306</v>
      </c>
      <c r="L58" s="63">
        <v>296710155</v>
      </c>
      <c r="M58" s="63">
        <v>292326430</v>
      </c>
      <c r="N58" s="63">
        <v>193753527</v>
      </c>
      <c r="O58" s="63">
        <v>137825932</v>
      </c>
      <c r="P58" s="63">
        <v>151503002</v>
      </c>
      <c r="Q58" s="63">
        <v>145433249</v>
      </c>
      <c r="R58" s="63">
        <v>120716302</v>
      </c>
      <c r="S58" s="63">
        <v>72395123</v>
      </c>
      <c r="T58" s="63">
        <v>99389830</v>
      </c>
      <c r="U58" s="63">
        <v>119938587</v>
      </c>
      <c r="V58" s="63">
        <v>110903986</v>
      </c>
      <c r="W58" s="63">
        <v>101379063</v>
      </c>
      <c r="X58" s="63">
        <v>58347234</v>
      </c>
      <c r="Y58" s="63" t="s">
        <v>676</v>
      </c>
      <c r="Z58" s="63">
        <v>5229559.84</v>
      </c>
      <c r="AA58" s="63">
        <v>6052723.5499999998</v>
      </c>
      <c r="AB58" s="63">
        <v>13392908.880000001</v>
      </c>
      <c r="AC58" s="63">
        <v>6551453</v>
      </c>
      <c r="AD58" s="60">
        <v>11193.52538760831</v>
      </c>
      <c r="AE58" s="60">
        <v>11872.189376050223</v>
      </c>
      <c r="AF58" s="252">
        <v>10958.322509281996</v>
      </c>
      <c r="AG58" s="60">
        <v>9451.6314535678976</v>
      </c>
      <c r="AH58" s="60">
        <v>5921.3921818200497</v>
      </c>
    </row>
    <row r="59" spans="1:34" x14ac:dyDescent="0.25">
      <c r="A59" s="57" t="s">
        <v>850</v>
      </c>
      <c r="B59" s="276">
        <v>41</v>
      </c>
      <c r="C59" s="57" t="s">
        <v>1484</v>
      </c>
      <c r="D59" s="57" t="s">
        <v>1369</v>
      </c>
      <c r="E59" s="254">
        <v>72479921</v>
      </c>
      <c r="F59" s="63">
        <v>0</v>
      </c>
      <c r="G59" s="63">
        <v>1</v>
      </c>
      <c r="H59" s="63">
        <v>1</v>
      </c>
      <c r="I59" s="63">
        <v>0</v>
      </c>
      <c r="J59" s="254">
        <v>120440677</v>
      </c>
      <c r="K59" s="63">
        <v>60844249</v>
      </c>
      <c r="L59" s="63">
        <v>62402482</v>
      </c>
      <c r="M59" s="63">
        <v>57720627</v>
      </c>
      <c r="N59" s="63">
        <v>45479579</v>
      </c>
      <c r="O59" s="63">
        <v>54225918</v>
      </c>
      <c r="P59" s="63">
        <v>0</v>
      </c>
      <c r="Q59" s="63">
        <v>0</v>
      </c>
      <c r="R59" s="63">
        <v>0</v>
      </c>
      <c r="S59" s="63">
        <v>0</v>
      </c>
      <c r="T59" s="63">
        <v>42199292</v>
      </c>
      <c r="U59" s="63">
        <v>24102808</v>
      </c>
      <c r="V59" s="63">
        <v>20512273</v>
      </c>
      <c r="W59" s="63">
        <v>16359685</v>
      </c>
      <c r="X59" s="63">
        <v>12366519</v>
      </c>
      <c r="Y59" s="63" t="s">
        <v>676</v>
      </c>
      <c r="Z59" s="63">
        <v>1735153.42</v>
      </c>
      <c r="AA59" s="63">
        <v>1212069.46</v>
      </c>
      <c r="AB59" s="63">
        <v>912829</v>
      </c>
      <c r="AC59" s="63">
        <v>337428</v>
      </c>
      <c r="AD59" s="60">
        <v>4416.1857198780181</v>
      </c>
      <c r="AE59" s="60" t="s">
        <v>676</v>
      </c>
      <c r="AF59" s="252" t="s">
        <v>676</v>
      </c>
      <c r="AG59" s="60" t="s">
        <v>676</v>
      </c>
      <c r="AH59" s="60" t="s">
        <v>676</v>
      </c>
    </row>
    <row r="60" spans="1:34" x14ac:dyDescent="0.25">
      <c r="A60" s="57" t="s">
        <v>851</v>
      </c>
      <c r="B60" s="276">
        <v>114</v>
      </c>
      <c r="C60" s="57" t="s">
        <v>1484</v>
      </c>
      <c r="D60" s="57" t="s">
        <v>1369</v>
      </c>
      <c r="E60" s="254">
        <v>206363251</v>
      </c>
      <c r="F60" s="63">
        <v>246731757</v>
      </c>
      <c r="G60" s="63">
        <v>250134426</v>
      </c>
      <c r="H60" s="63">
        <v>265159862</v>
      </c>
      <c r="I60" s="63">
        <v>178723483</v>
      </c>
      <c r="J60" s="254">
        <v>446468943</v>
      </c>
      <c r="K60" s="63">
        <v>539292430</v>
      </c>
      <c r="L60" s="63">
        <v>544291813</v>
      </c>
      <c r="M60" s="63">
        <v>589395017</v>
      </c>
      <c r="N60" s="63">
        <v>426491728</v>
      </c>
      <c r="O60" s="63">
        <v>110432982</v>
      </c>
      <c r="P60" s="63">
        <v>127618037</v>
      </c>
      <c r="Q60" s="63">
        <v>125962995</v>
      </c>
      <c r="R60" s="63">
        <v>123649642</v>
      </c>
      <c r="S60" s="63">
        <v>83616621</v>
      </c>
      <c r="T60" s="63">
        <v>157161289</v>
      </c>
      <c r="U60" s="63">
        <v>187702913</v>
      </c>
      <c r="V60" s="63">
        <v>189878908</v>
      </c>
      <c r="W60" s="63">
        <v>202314630</v>
      </c>
      <c r="X60" s="63">
        <v>130633553</v>
      </c>
      <c r="Y60" s="63" t="s">
        <v>676</v>
      </c>
      <c r="Z60" s="63">
        <v>3503061.77</v>
      </c>
      <c r="AA60" s="63">
        <v>3698957.12</v>
      </c>
      <c r="AB60" s="63">
        <v>8242685.6200000001</v>
      </c>
      <c r="AC60" s="63">
        <v>3929593</v>
      </c>
      <c r="AD60" s="60">
        <v>8591.1847606301926</v>
      </c>
      <c r="AE60" s="60">
        <v>9456.0099374729671</v>
      </c>
      <c r="AF60" s="252">
        <v>9750.5191727340625</v>
      </c>
      <c r="AG60" s="60">
        <v>9202.7795008926532</v>
      </c>
      <c r="AH60" s="60">
        <v>6635.0888409986619</v>
      </c>
    </row>
    <row r="61" spans="1:34" x14ac:dyDescent="0.25">
      <c r="A61" s="57" t="s">
        <v>852</v>
      </c>
      <c r="B61" s="276">
        <v>126</v>
      </c>
      <c r="C61" s="57" t="s">
        <v>1484</v>
      </c>
      <c r="D61" s="57" t="s">
        <v>1386</v>
      </c>
      <c r="E61" s="254">
        <v>415042098</v>
      </c>
      <c r="F61" s="63">
        <v>484472855</v>
      </c>
      <c r="G61" s="63">
        <v>497658782</v>
      </c>
      <c r="H61" s="63">
        <v>455674878</v>
      </c>
      <c r="I61" s="63">
        <v>280898836</v>
      </c>
      <c r="J61" s="254">
        <v>265015114</v>
      </c>
      <c r="K61" s="63">
        <v>319111714</v>
      </c>
      <c r="L61" s="63">
        <v>303259787</v>
      </c>
      <c r="M61" s="63">
        <v>304947549</v>
      </c>
      <c r="N61" s="63">
        <v>200987363</v>
      </c>
      <c r="O61" s="63">
        <v>266055242</v>
      </c>
      <c r="P61" s="63">
        <v>296225256</v>
      </c>
      <c r="Q61" s="63">
        <v>300437681</v>
      </c>
      <c r="R61" s="63">
        <v>266776988</v>
      </c>
      <c r="S61" s="63">
        <v>160180378</v>
      </c>
      <c r="T61" s="63">
        <v>105328390</v>
      </c>
      <c r="U61" s="63">
        <v>126108311</v>
      </c>
      <c r="V61" s="63">
        <v>120258573</v>
      </c>
      <c r="W61" s="63">
        <v>115057179</v>
      </c>
      <c r="X61" s="63">
        <v>72048659</v>
      </c>
      <c r="Y61" s="63" t="s">
        <v>676</v>
      </c>
      <c r="Z61" s="63">
        <v>3879461.03</v>
      </c>
      <c r="AA61" s="63">
        <v>3606708.25</v>
      </c>
      <c r="AB61" s="63">
        <v>7526995.9900000002</v>
      </c>
      <c r="AC61" s="63">
        <v>4237434</v>
      </c>
      <c r="AD61" s="60">
        <v>15307.807715509796</v>
      </c>
      <c r="AE61" s="60">
        <v>15961.969443729673</v>
      </c>
      <c r="AF61" s="252">
        <v>15740.669415007807</v>
      </c>
      <c r="AG61" s="60">
        <v>14365.997766418041</v>
      </c>
      <c r="AH61" s="60">
        <v>9395.2005273698087</v>
      </c>
    </row>
    <row r="62" spans="1:34" x14ac:dyDescent="0.25">
      <c r="A62" s="57" t="s">
        <v>758</v>
      </c>
      <c r="B62" s="276">
        <v>129</v>
      </c>
      <c r="C62" s="57" t="s">
        <v>1528</v>
      </c>
      <c r="D62" s="57" t="s">
        <v>1369</v>
      </c>
      <c r="E62" s="254">
        <v>104922920</v>
      </c>
      <c r="F62" s="63">
        <v>124160464</v>
      </c>
      <c r="G62" s="63">
        <v>118502150</v>
      </c>
      <c r="H62" s="63">
        <v>135629656</v>
      </c>
      <c r="I62" s="63">
        <v>152000346</v>
      </c>
      <c r="J62" s="254">
        <v>271410380</v>
      </c>
      <c r="K62" s="63">
        <v>318075866</v>
      </c>
      <c r="L62" s="63">
        <v>344819981</v>
      </c>
      <c r="M62" s="63">
        <v>382301378</v>
      </c>
      <c r="N62" s="63">
        <v>396022587</v>
      </c>
      <c r="O62" s="63">
        <v>57681157</v>
      </c>
      <c r="P62" s="63">
        <v>68084541</v>
      </c>
      <c r="Q62" s="63">
        <v>63848269</v>
      </c>
      <c r="R62" s="63">
        <v>69834508</v>
      </c>
      <c r="S62" s="63">
        <v>75700197</v>
      </c>
      <c r="T62" s="63">
        <v>132678867</v>
      </c>
      <c r="U62" s="63">
        <v>142980232</v>
      </c>
      <c r="V62" s="63">
        <v>155963476</v>
      </c>
      <c r="W62" s="63">
        <v>160608807</v>
      </c>
      <c r="X62" s="63">
        <v>169297029</v>
      </c>
      <c r="Y62" s="63" t="s">
        <v>676</v>
      </c>
      <c r="Z62" s="63">
        <v>2337499</v>
      </c>
      <c r="AA62" s="63">
        <v>2538366</v>
      </c>
      <c r="AB62" s="63">
        <v>6365449</v>
      </c>
      <c r="AC62" s="63">
        <v>7079465</v>
      </c>
      <c r="AD62" s="60">
        <v>5581.2243738615052</v>
      </c>
      <c r="AE62" s="60">
        <v>6374.7272629994277</v>
      </c>
      <c r="AF62" s="252">
        <v>6032.0767247273861</v>
      </c>
      <c r="AG62" s="60">
        <v>6393.7509114122513</v>
      </c>
      <c r="AH62" s="60">
        <v>7291.9019574162148</v>
      </c>
    </row>
    <row r="63" spans="1:34" x14ac:dyDescent="0.25">
      <c r="A63" s="57" t="s">
        <v>759</v>
      </c>
      <c r="B63" s="276">
        <v>104</v>
      </c>
      <c r="C63" s="57" t="s">
        <v>1460</v>
      </c>
      <c r="D63" s="57" t="s">
        <v>1408</v>
      </c>
      <c r="E63" s="254">
        <v>974814446</v>
      </c>
      <c r="F63" s="63">
        <v>1100774774</v>
      </c>
      <c r="G63" s="63">
        <v>1073223601</v>
      </c>
      <c r="H63" s="63">
        <v>1225210206</v>
      </c>
      <c r="I63" s="63">
        <v>1330686251</v>
      </c>
      <c r="J63" s="254">
        <v>1083774533</v>
      </c>
      <c r="K63" s="63">
        <v>1304950327</v>
      </c>
      <c r="L63" s="63">
        <v>1337207935</v>
      </c>
      <c r="M63" s="63">
        <v>1545770672</v>
      </c>
      <c r="N63" s="63">
        <v>1649135130</v>
      </c>
      <c r="O63" s="63">
        <v>475000305</v>
      </c>
      <c r="P63" s="63">
        <v>518629030</v>
      </c>
      <c r="Q63" s="63">
        <v>441175208</v>
      </c>
      <c r="R63" s="63">
        <v>537596942</v>
      </c>
      <c r="S63" s="63">
        <v>613638050</v>
      </c>
      <c r="T63" s="63">
        <v>375489324</v>
      </c>
      <c r="U63" s="63">
        <v>477456201</v>
      </c>
      <c r="V63" s="63">
        <v>533889193</v>
      </c>
      <c r="W63" s="63">
        <v>519479850</v>
      </c>
      <c r="X63" s="63">
        <v>538414726</v>
      </c>
      <c r="Y63" s="63" t="s">
        <v>676</v>
      </c>
      <c r="Z63" s="63">
        <v>15178305.076208699</v>
      </c>
      <c r="AA63" s="63">
        <v>13088892</v>
      </c>
      <c r="AB63" s="63">
        <v>13293594.9584917</v>
      </c>
      <c r="AC63" s="63">
        <v>42127673</v>
      </c>
      <c r="AD63" s="60">
        <v>24950.775688664879</v>
      </c>
      <c r="AE63" s="60">
        <v>26768.461460467301</v>
      </c>
      <c r="AF63" s="252">
        <v>25187.667987725246</v>
      </c>
      <c r="AG63" s="60">
        <v>27942.105858473784</v>
      </c>
      <c r="AH63" s="60">
        <v>30656.138944783728</v>
      </c>
    </row>
    <row r="64" spans="1:34" x14ac:dyDescent="0.25">
      <c r="A64" s="57" t="s">
        <v>760</v>
      </c>
      <c r="B64" s="276">
        <v>3115</v>
      </c>
      <c r="C64" s="57" t="s">
        <v>1444</v>
      </c>
      <c r="D64" s="57" t="s">
        <v>1408</v>
      </c>
      <c r="E64" s="254">
        <v>2306228221</v>
      </c>
      <c r="F64" s="63">
        <v>2561886588</v>
      </c>
      <c r="G64" s="63">
        <v>2622137787</v>
      </c>
      <c r="H64" s="63">
        <v>2996103617</v>
      </c>
      <c r="I64" s="63">
        <v>3194267477</v>
      </c>
      <c r="J64" s="254">
        <v>2817268941</v>
      </c>
      <c r="K64" s="63">
        <v>3396524449</v>
      </c>
      <c r="L64" s="63">
        <v>3810593571</v>
      </c>
      <c r="M64" s="63">
        <v>4405999669</v>
      </c>
      <c r="N64" s="63">
        <v>5183525432</v>
      </c>
      <c r="O64" s="63">
        <v>828150498</v>
      </c>
      <c r="P64" s="63">
        <v>906082736</v>
      </c>
      <c r="Q64" s="63">
        <v>887678500</v>
      </c>
      <c r="R64" s="63">
        <v>969863733</v>
      </c>
      <c r="S64" s="63">
        <v>821044789</v>
      </c>
      <c r="T64" s="63">
        <v>766814080</v>
      </c>
      <c r="U64" s="63">
        <v>897734383</v>
      </c>
      <c r="V64" s="63">
        <v>1008872941</v>
      </c>
      <c r="W64" s="63">
        <v>1154258321</v>
      </c>
      <c r="X64" s="63">
        <v>1477261118</v>
      </c>
      <c r="Y64" s="63" t="s">
        <v>676</v>
      </c>
      <c r="Z64" s="63">
        <v>205637845</v>
      </c>
      <c r="AA64" s="63">
        <v>209005582</v>
      </c>
      <c r="AB64" s="63">
        <v>80736347</v>
      </c>
      <c r="AC64" s="63">
        <v>536464109</v>
      </c>
      <c r="AD64" s="60">
        <v>48868.006722869133</v>
      </c>
      <c r="AE64" s="60">
        <v>50827.657737164838</v>
      </c>
      <c r="AF64" s="252">
        <v>49967.88493713778</v>
      </c>
      <c r="AG64" s="60">
        <v>53533.016275631016</v>
      </c>
      <c r="AH64" s="60">
        <v>55533.04519961086</v>
      </c>
    </row>
    <row r="65" spans="1:34" x14ac:dyDescent="0.25">
      <c r="A65" s="57" t="s">
        <v>861</v>
      </c>
      <c r="B65" s="276">
        <v>138</v>
      </c>
      <c r="C65" s="57" t="s">
        <v>1373</v>
      </c>
      <c r="D65" s="57" t="s">
        <v>1401</v>
      </c>
      <c r="E65" s="254">
        <v>186935773</v>
      </c>
      <c r="F65" s="63">
        <v>216705545</v>
      </c>
      <c r="G65" s="63">
        <v>226337863</v>
      </c>
      <c r="H65" s="63">
        <v>221124841</v>
      </c>
      <c r="I65" s="63">
        <v>254669457</v>
      </c>
      <c r="J65" s="254">
        <v>351455011</v>
      </c>
      <c r="K65" s="63">
        <v>442042157</v>
      </c>
      <c r="L65" s="63">
        <v>472053340</v>
      </c>
      <c r="M65" s="63">
        <v>534708180</v>
      </c>
      <c r="N65" s="63">
        <v>634621288</v>
      </c>
      <c r="O65" s="63">
        <v>130488479</v>
      </c>
      <c r="P65" s="63">
        <v>142577815</v>
      </c>
      <c r="Q65" s="63">
        <v>149322941</v>
      </c>
      <c r="R65" s="63">
        <v>148698637</v>
      </c>
      <c r="S65" s="63">
        <v>152948820</v>
      </c>
      <c r="T65" s="63">
        <v>130167682</v>
      </c>
      <c r="U65" s="63">
        <v>157511716</v>
      </c>
      <c r="V65" s="63">
        <v>164916674</v>
      </c>
      <c r="W65" s="63">
        <v>187323558</v>
      </c>
      <c r="X65" s="63">
        <v>207434888</v>
      </c>
      <c r="Y65" s="63" t="s">
        <v>676</v>
      </c>
      <c r="Z65" s="63">
        <v>744784.99</v>
      </c>
      <c r="AA65" s="63">
        <v>620818</v>
      </c>
      <c r="AB65" s="63">
        <v>6375687</v>
      </c>
      <c r="AC65" s="63">
        <v>9534295</v>
      </c>
      <c r="AD65" s="60">
        <v>9547.4167911868153</v>
      </c>
      <c r="AE65" s="60">
        <v>10403.546606752026</v>
      </c>
      <c r="AF65" s="252">
        <v>10493.376912020813</v>
      </c>
      <c r="AG65" s="60">
        <v>10627.903190198971</v>
      </c>
      <c r="AH65" s="60">
        <v>11489.116620865496</v>
      </c>
    </row>
    <row r="66" spans="1:34" x14ac:dyDescent="0.25">
      <c r="AF66" s="252"/>
    </row>
    <row r="67" spans="1:34" x14ac:dyDescent="0.25">
      <c r="A67" s="57" t="s">
        <v>3405</v>
      </c>
    </row>
    <row r="68" spans="1:34" x14ac:dyDescent="0.25">
      <c r="A68" s="2" t="s">
        <v>3399</v>
      </c>
    </row>
  </sheetData>
  <autoFilter ref="A1:A2" xr:uid="{00000000-0001-0000-0600-000000000000}"/>
  <mergeCells count="6">
    <mergeCell ref="AD3:AH3"/>
    <mergeCell ref="E3:I3"/>
    <mergeCell ref="J3:N3"/>
    <mergeCell ref="O3:S3"/>
    <mergeCell ref="T3:X3"/>
    <mergeCell ref="Y3:AC3"/>
  </mergeCells>
  <conditionalFormatting sqref="A1:XFD15 A16:AH16 AJ16:XFD16">
    <cfRule type="containsErrors" dxfId="34" priority="3">
      <formula>ISERROR(A1)</formula>
    </cfRule>
  </conditionalFormatting>
  <conditionalFormatting sqref="A17:XFD1048576">
    <cfRule type="containsErrors" dxfId="33" priority="1">
      <formula>ISERROR(A17)</formula>
    </cfRule>
  </conditionalFormatting>
  <conditionalFormatting sqref="E3:AH65">
    <cfRule type="containsBlanks" dxfId="32" priority="4">
      <formula>LEN(TRIM(E3))=0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6" tint="0.39997558519241921"/>
  </sheetPr>
  <dimension ref="A1:AW68"/>
  <sheetViews>
    <sheetView zoomScaleNormal="100" workbookViewId="0">
      <pane xSplit="4" ySplit="4" topLeftCell="AN51" activePane="bottomRight" state="frozen"/>
      <selection pane="topRight" activeCell="D1" sqref="D1"/>
      <selection pane="bottomLeft" activeCell="A4" sqref="A4"/>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9.44140625" style="2" customWidth="1"/>
    <col min="5" max="34" width="18.5546875" style="3" customWidth="1"/>
    <col min="35" max="39" width="9.5546875" style="3" customWidth="1"/>
    <col min="40" max="44" width="9.44140625" style="3"/>
    <col min="45" max="49" width="9.5546875" style="3" customWidth="1"/>
    <col min="50" max="16384" width="9.44140625" style="3"/>
  </cols>
  <sheetData>
    <row r="1" spans="1:49" x14ac:dyDescent="0.25">
      <c r="A1" s="1" t="s">
        <v>77</v>
      </c>
      <c r="D1" s="30"/>
    </row>
    <row r="2" spans="1:49" ht="14.4" thickBot="1" x14ac:dyDescent="0.3">
      <c r="A2" s="1" t="s">
        <v>106</v>
      </c>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row>
    <row r="3" spans="1:49" ht="14.4" thickBot="1" x14ac:dyDescent="0.3">
      <c r="A3" s="1"/>
      <c r="D3" s="30"/>
      <c r="E3" s="402" t="s">
        <v>28</v>
      </c>
      <c r="F3" s="403"/>
      <c r="G3" s="403"/>
      <c r="H3" s="403"/>
      <c r="I3" s="404"/>
      <c r="J3" s="402" t="s">
        <v>29</v>
      </c>
      <c r="K3" s="403"/>
      <c r="L3" s="403"/>
      <c r="M3" s="403"/>
      <c r="N3" s="404"/>
      <c r="O3" s="402" t="s">
        <v>30</v>
      </c>
      <c r="P3" s="403"/>
      <c r="Q3" s="403"/>
      <c r="R3" s="403"/>
      <c r="S3" s="404"/>
      <c r="T3" s="402" t="s">
        <v>31</v>
      </c>
      <c r="U3" s="403"/>
      <c r="V3" s="403"/>
      <c r="W3" s="403"/>
      <c r="X3" s="404"/>
      <c r="Y3" s="402" t="s">
        <v>32</v>
      </c>
      <c r="Z3" s="403"/>
      <c r="AA3" s="403"/>
      <c r="AB3" s="403"/>
      <c r="AC3" s="404"/>
      <c r="AD3" s="402" t="s">
        <v>33</v>
      </c>
      <c r="AE3" s="403"/>
      <c r="AF3" s="403"/>
      <c r="AG3" s="403"/>
      <c r="AH3" s="404"/>
      <c r="AI3" s="405" t="s">
        <v>34</v>
      </c>
      <c r="AJ3" s="406"/>
      <c r="AK3" s="406"/>
      <c r="AL3" s="406"/>
      <c r="AM3" s="407"/>
      <c r="AN3" s="405" t="s">
        <v>35</v>
      </c>
      <c r="AO3" s="406"/>
      <c r="AP3" s="406"/>
      <c r="AQ3" s="406"/>
      <c r="AR3" s="407"/>
      <c r="AS3" s="405" t="s">
        <v>36</v>
      </c>
      <c r="AT3" s="406"/>
      <c r="AU3" s="406"/>
      <c r="AV3" s="406"/>
      <c r="AW3" s="407"/>
    </row>
    <row r="4" spans="1:49" ht="14.4" thickBot="1" x14ac:dyDescent="0.3">
      <c r="A4" s="1" t="s">
        <v>103</v>
      </c>
      <c r="B4" s="14" t="s">
        <v>104</v>
      </c>
      <c r="C4" s="15" t="s">
        <v>10</v>
      </c>
      <c r="D4" s="1" t="s">
        <v>5</v>
      </c>
      <c r="E4" s="137" t="s">
        <v>3441</v>
      </c>
      <c r="F4" s="137" t="s">
        <v>3442</v>
      </c>
      <c r="G4" s="137" t="s">
        <v>3443</v>
      </c>
      <c r="H4" s="137" t="s">
        <v>3440</v>
      </c>
      <c r="I4" s="137" t="s">
        <v>3439</v>
      </c>
      <c r="J4" s="137" t="s">
        <v>3441</v>
      </c>
      <c r="K4" s="137" t="s">
        <v>3442</v>
      </c>
      <c r="L4" s="137" t="s">
        <v>3443</v>
      </c>
      <c r="M4" s="137" t="s">
        <v>3440</v>
      </c>
      <c r="N4" s="137" t="s">
        <v>3439</v>
      </c>
      <c r="O4" s="137" t="s">
        <v>3441</v>
      </c>
      <c r="P4" s="137" t="s">
        <v>3442</v>
      </c>
      <c r="Q4" s="137" t="s">
        <v>3443</v>
      </c>
      <c r="R4" s="137" t="s">
        <v>3440</v>
      </c>
      <c r="S4" s="137" t="s">
        <v>3439</v>
      </c>
      <c r="T4" s="137" t="s">
        <v>3441</v>
      </c>
      <c r="U4" s="137" t="s">
        <v>3442</v>
      </c>
      <c r="V4" s="137" t="s">
        <v>3443</v>
      </c>
      <c r="W4" s="137" t="s">
        <v>3440</v>
      </c>
      <c r="X4" s="137" t="s">
        <v>3439</v>
      </c>
      <c r="Y4" s="137" t="s">
        <v>3441</v>
      </c>
      <c r="Z4" s="137" t="s">
        <v>3442</v>
      </c>
      <c r="AA4" s="137" t="s">
        <v>3443</v>
      </c>
      <c r="AB4" s="137" t="s">
        <v>3440</v>
      </c>
      <c r="AC4" s="137" t="s">
        <v>3439</v>
      </c>
      <c r="AD4" s="137" t="s">
        <v>3441</v>
      </c>
      <c r="AE4" s="137" t="s">
        <v>3442</v>
      </c>
      <c r="AF4" s="137" t="s">
        <v>3443</v>
      </c>
      <c r="AG4" s="137" t="s">
        <v>3440</v>
      </c>
      <c r="AH4" s="137" t="s">
        <v>3439</v>
      </c>
      <c r="AI4" s="137" t="s">
        <v>3441</v>
      </c>
      <c r="AJ4" s="137" t="s">
        <v>3442</v>
      </c>
      <c r="AK4" s="137" t="s">
        <v>3443</v>
      </c>
      <c r="AL4" s="137" t="s">
        <v>3440</v>
      </c>
      <c r="AM4" s="137" t="s">
        <v>3439</v>
      </c>
      <c r="AN4" s="137" t="s">
        <v>3441</v>
      </c>
      <c r="AO4" s="137" t="s">
        <v>3442</v>
      </c>
      <c r="AP4" s="137" t="s">
        <v>3443</v>
      </c>
      <c r="AQ4" s="137" t="s">
        <v>3440</v>
      </c>
      <c r="AR4" s="137" t="s">
        <v>3439</v>
      </c>
      <c r="AS4" s="137" t="s">
        <v>3441</v>
      </c>
      <c r="AT4" s="137" t="s">
        <v>3442</v>
      </c>
      <c r="AU4" s="137" t="s">
        <v>3443</v>
      </c>
      <c r="AV4" s="137" t="s">
        <v>3440</v>
      </c>
      <c r="AW4" s="137" t="s">
        <v>3439</v>
      </c>
    </row>
    <row r="5" spans="1:49" x14ac:dyDescent="0.25">
      <c r="A5" s="2" t="s">
        <v>701</v>
      </c>
      <c r="B5" s="2">
        <v>1</v>
      </c>
      <c r="C5" s="3" t="s">
        <v>1373</v>
      </c>
      <c r="D5" s="3" t="s">
        <v>1369</v>
      </c>
      <c r="E5" s="7">
        <v>126339000</v>
      </c>
      <c r="F5" s="7">
        <v>141169000</v>
      </c>
      <c r="G5" s="7">
        <v>138717000</v>
      </c>
      <c r="H5" s="7">
        <v>149066000</v>
      </c>
      <c r="I5" s="7">
        <v>144727000</v>
      </c>
      <c r="J5" s="7">
        <v>6616000</v>
      </c>
      <c r="K5" s="7">
        <v>4927000</v>
      </c>
      <c r="L5" s="7">
        <v>1200700</v>
      </c>
      <c r="M5" s="7">
        <v>0</v>
      </c>
      <c r="N5" s="7">
        <v>0</v>
      </c>
      <c r="O5" s="7">
        <v>815000</v>
      </c>
      <c r="P5" s="7">
        <v>3795000</v>
      </c>
      <c r="Q5" s="7">
        <v>-2425000</v>
      </c>
      <c r="R5" s="7">
        <v>875000</v>
      </c>
      <c r="S5" s="7">
        <v>-847000</v>
      </c>
      <c r="T5" s="7">
        <v>127154000</v>
      </c>
      <c r="U5" s="7">
        <v>144964000</v>
      </c>
      <c r="V5" s="7">
        <v>136292000</v>
      </c>
      <c r="W5" s="7">
        <v>149941000</v>
      </c>
      <c r="X5" s="7">
        <v>143880000</v>
      </c>
      <c r="Y5" s="7">
        <v>133555000</v>
      </c>
      <c r="Z5" s="7">
        <v>143043000</v>
      </c>
      <c r="AA5" s="7">
        <v>150186000</v>
      </c>
      <c r="AB5" s="7">
        <v>163231000</v>
      </c>
      <c r="AC5" s="7">
        <v>174572000</v>
      </c>
      <c r="AD5" s="7">
        <v>-6401000</v>
      </c>
      <c r="AE5" s="7">
        <v>1921000</v>
      </c>
      <c r="AF5" s="7">
        <v>-13894000</v>
      </c>
      <c r="AG5" s="7">
        <v>-13290000</v>
      </c>
      <c r="AH5" s="7">
        <v>-30692000</v>
      </c>
      <c r="AI5" s="16">
        <v>-5.7000000000000002E-2</v>
      </c>
      <c r="AJ5" s="16">
        <v>-1.2999999999999999E-2</v>
      </c>
      <c r="AK5" s="16">
        <v>-8.4000000000000005E-2</v>
      </c>
      <c r="AL5" s="16">
        <v>-9.4E-2</v>
      </c>
      <c r="AM5" s="16">
        <v>-0.20699999999999999</v>
      </c>
      <c r="AN5" s="16">
        <v>6.0000000000000001E-3</v>
      </c>
      <c r="AO5" s="16">
        <v>2.5999999999999999E-2</v>
      </c>
      <c r="AP5" s="16">
        <v>-1.7999999999999999E-2</v>
      </c>
      <c r="AQ5" s="16">
        <v>6.0000000000000001E-3</v>
      </c>
      <c r="AR5" s="16">
        <v>-6.0000000000000001E-3</v>
      </c>
      <c r="AS5" s="16">
        <v>-0.05</v>
      </c>
      <c r="AT5" s="16">
        <v>1.2999999999999999E-2</v>
      </c>
      <c r="AU5" s="16">
        <v>-0.10199999999999999</v>
      </c>
      <c r="AV5" s="16">
        <v>-8.8999999999999996E-2</v>
      </c>
      <c r="AW5" s="16">
        <v>-0.21299999999999999</v>
      </c>
    </row>
    <row r="6" spans="1:49" x14ac:dyDescent="0.25">
      <c r="A6" s="2" t="s">
        <v>895</v>
      </c>
      <c r="B6" s="2">
        <v>2</v>
      </c>
      <c r="C6" s="3" t="s">
        <v>1381</v>
      </c>
      <c r="D6" s="3" t="s">
        <v>1369</v>
      </c>
      <c r="E6" s="7">
        <v>35317985</v>
      </c>
      <c r="F6" s="7">
        <v>36410906</v>
      </c>
      <c r="G6" s="7">
        <v>32143029</v>
      </c>
      <c r="H6" s="7">
        <v>41375336</v>
      </c>
      <c r="I6" s="7">
        <v>45525462</v>
      </c>
      <c r="J6" s="7">
        <v>681175</v>
      </c>
      <c r="K6" s="7">
        <v>0</v>
      </c>
      <c r="L6" s="7">
        <v>0</v>
      </c>
      <c r="M6" s="7">
        <v>791663</v>
      </c>
      <c r="N6" s="7">
        <v>0</v>
      </c>
      <c r="O6" s="7">
        <v>-1109543</v>
      </c>
      <c r="P6" s="7">
        <v>36404</v>
      </c>
      <c r="Q6" s="7">
        <v>859</v>
      </c>
      <c r="R6" s="7">
        <v>85118</v>
      </c>
      <c r="S6" s="7">
        <v>0</v>
      </c>
      <c r="T6" s="7">
        <v>34208442</v>
      </c>
      <c r="U6" s="7">
        <v>36447310</v>
      </c>
      <c r="V6" s="7">
        <v>32143888</v>
      </c>
      <c r="W6" s="7">
        <v>41460454</v>
      </c>
      <c r="X6" s="7">
        <v>45525462</v>
      </c>
      <c r="Y6" s="7">
        <v>32370581</v>
      </c>
      <c r="Z6" s="7">
        <v>36223224</v>
      </c>
      <c r="AA6" s="7">
        <v>38192894</v>
      </c>
      <c r="AB6" s="7">
        <v>40459944</v>
      </c>
      <c r="AC6" s="7">
        <v>41319321</v>
      </c>
      <c r="AD6" s="7">
        <v>1837861</v>
      </c>
      <c r="AE6" s="7">
        <v>224086</v>
      </c>
      <c r="AF6" s="7">
        <v>-6049006</v>
      </c>
      <c r="AG6" s="7">
        <v>1000510</v>
      </c>
      <c r="AH6" s="7">
        <v>4206141</v>
      </c>
      <c r="AI6" s="16">
        <v>8.5999999999999993E-2</v>
      </c>
      <c r="AJ6" s="16">
        <v>5.0000000000000001E-3</v>
      </c>
      <c r="AK6" s="16">
        <v>-0.188</v>
      </c>
      <c r="AL6" s="16">
        <v>2.1999999999999999E-2</v>
      </c>
      <c r="AM6" s="16">
        <v>9.1999999999999998E-2</v>
      </c>
      <c r="AN6" s="16">
        <v>-3.2000000000000001E-2</v>
      </c>
      <c r="AO6" s="16">
        <v>1E-3</v>
      </c>
      <c r="AP6" s="16">
        <v>0</v>
      </c>
      <c r="AQ6" s="16">
        <v>2E-3</v>
      </c>
      <c r="AR6" s="16">
        <v>0</v>
      </c>
      <c r="AS6" s="16">
        <v>5.3999999999999999E-2</v>
      </c>
      <c r="AT6" s="16">
        <v>6.0000000000000001E-3</v>
      </c>
      <c r="AU6" s="16">
        <v>-0.188</v>
      </c>
      <c r="AV6" s="16">
        <v>2.4E-2</v>
      </c>
      <c r="AW6" s="16">
        <v>9.1999999999999998E-2</v>
      </c>
    </row>
    <row r="7" spans="1:49" x14ac:dyDescent="0.25">
      <c r="A7" s="2" t="s">
        <v>703</v>
      </c>
      <c r="B7" s="2">
        <v>5</v>
      </c>
      <c r="C7" s="3" t="s">
        <v>1384</v>
      </c>
      <c r="D7" s="3" t="s">
        <v>1369</v>
      </c>
      <c r="E7" s="7">
        <v>103161000</v>
      </c>
      <c r="F7" s="7">
        <v>108000000</v>
      </c>
      <c r="G7" s="7">
        <v>113244000</v>
      </c>
      <c r="H7" s="7">
        <v>131815000</v>
      </c>
      <c r="I7" s="7">
        <v>144257000</v>
      </c>
      <c r="J7" s="7">
        <v>8802000</v>
      </c>
      <c r="K7" s="7">
        <v>0</v>
      </c>
      <c r="L7" s="7">
        <v>5409000</v>
      </c>
      <c r="M7" s="7">
        <v>3437000</v>
      </c>
      <c r="N7" s="7">
        <v>0</v>
      </c>
      <c r="O7" s="7">
        <v>-657000</v>
      </c>
      <c r="P7" s="7">
        <v>312000</v>
      </c>
      <c r="Q7" s="7">
        <v>-377000</v>
      </c>
      <c r="R7" s="7">
        <v>-2234000</v>
      </c>
      <c r="S7" s="7">
        <v>-22743000</v>
      </c>
      <c r="T7" s="7">
        <v>102504000</v>
      </c>
      <c r="U7" s="7">
        <v>108312000</v>
      </c>
      <c r="V7" s="7">
        <v>112867000</v>
      </c>
      <c r="W7" s="7">
        <v>129581000</v>
      </c>
      <c r="X7" s="7">
        <v>121514000</v>
      </c>
      <c r="Y7" s="7">
        <v>104033000</v>
      </c>
      <c r="Z7" s="7">
        <v>109820000</v>
      </c>
      <c r="AA7" s="7">
        <v>121814000</v>
      </c>
      <c r="AB7" s="7">
        <v>131572000</v>
      </c>
      <c r="AC7" s="7">
        <v>136659000</v>
      </c>
      <c r="AD7" s="7">
        <v>-1529000</v>
      </c>
      <c r="AE7" s="7">
        <v>-1508000</v>
      </c>
      <c r="AF7" s="7">
        <v>-8947000</v>
      </c>
      <c r="AG7" s="7">
        <v>-1991000</v>
      </c>
      <c r="AH7" s="7">
        <v>-15145000</v>
      </c>
      <c r="AI7" s="16">
        <v>-8.9999999999999993E-3</v>
      </c>
      <c r="AJ7" s="16">
        <v>-1.7000000000000001E-2</v>
      </c>
      <c r="AK7" s="16">
        <v>-7.5999999999999998E-2</v>
      </c>
      <c r="AL7" s="16">
        <v>2E-3</v>
      </c>
      <c r="AM7" s="16">
        <v>6.3E-2</v>
      </c>
      <c r="AN7" s="16">
        <v>-6.0000000000000001E-3</v>
      </c>
      <c r="AO7" s="16">
        <v>3.0000000000000001E-3</v>
      </c>
      <c r="AP7" s="16">
        <v>-3.0000000000000001E-3</v>
      </c>
      <c r="AQ7" s="16">
        <v>-1.7000000000000001E-2</v>
      </c>
      <c r="AR7" s="16">
        <v>-0.187</v>
      </c>
      <c r="AS7" s="16">
        <v>-1.4999999999999999E-2</v>
      </c>
      <c r="AT7" s="16">
        <v>-1.4E-2</v>
      </c>
      <c r="AU7" s="16">
        <v>-7.9000000000000001E-2</v>
      </c>
      <c r="AV7" s="16">
        <v>-1.4999999999999999E-2</v>
      </c>
      <c r="AW7" s="16">
        <v>-0.125</v>
      </c>
    </row>
    <row r="8" spans="1:49" x14ac:dyDescent="0.25">
      <c r="A8" s="2" t="s">
        <v>704</v>
      </c>
      <c r="B8" s="2">
        <v>4</v>
      </c>
      <c r="C8" s="3" t="s">
        <v>1384</v>
      </c>
      <c r="D8" s="3" t="s">
        <v>1386</v>
      </c>
      <c r="E8" s="7">
        <v>1472347000</v>
      </c>
      <c r="F8" s="7">
        <v>1595842000</v>
      </c>
      <c r="G8" s="7">
        <v>1610547000</v>
      </c>
      <c r="H8" s="7">
        <v>1800564000</v>
      </c>
      <c r="I8" s="7">
        <v>1856056000</v>
      </c>
      <c r="J8" s="7">
        <v>90976000</v>
      </c>
      <c r="K8" s="7">
        <v>0</v>
      </c>
      <c r="L8" s="7">
        <v>32586000</v>
      </c>
      <c r="M8" s="7">
        <v>60252000</v>
      </c>
      <c r="N8" s="7">
        <v>5262000</v>
      </c>
      <c r="O8" s="7">
        <v>8897000</v>
      </c>
      <c r="P8" s="7">
        <v>103639000</v>
      </c>
      <c r="Q8" s="7">
        <v>-84205000</v>
      </c>
      <c r="R8" s="7">
        <v>14586000</v>
      </c>
      <c r="S8" s="7">
        <v>7936000</v>
      </c>
      <c r="T8" s="7">
        <v>1481244000</v>
      </c>
      <c r="U8" s="7">
        <v>1699481000</v>
      </c>
      <c r="V8" s="7">
        <v>1526342000</v>
      </c>
      <c r="W8" s="7">
        <v>1815150000</v>
      </c>
      <c r="X8" s="7">
        <v>1863992000</v>
      </c>
      <c r="Y8" s="7">
        <v>1386063000</v>
      </c>
      <c r="Z8" s="7">
        <v>1503742000</v>
      </c>
      <c r="AA8" s="7">
        <v>1691659000</v>
      </c>
      <c r="AB8" s="7">
        <v>1787558000</v>
      </c>
      <c r="AC8" s="7">
        <v>1825093000</v>
      </c>
      <c r="AD8" s="7">
        <v>95181000</v>
      </c>
      <c r="AE8" s="7">
        <v>195739000</v>
      </c>
      <c r="AF8" s="7">
        <v>-165317000</v>
      </c>
      <c r="AG8" s="7">
        <v>27592000</v>
      </c>
      <c r="AH8" s="7">
        <v>38899000</v>
      </c>
      <c r="AI8" s="16">
        <v>5.8000000000000003E-2</v>
      </c>
      <c r="AJ8" s="16">
        <v>5.3999999999999999E-2</v>
      </c>
      <c r="AK8" s="16">
        <v>-5.2999999999999999E-2</v>
      </c>
      <c r="AL8" s="16">
        <v>7.0000000000000001E-3</v>
      </c>
      <c r="AM8" s="16">
        <v>1.7000000000000001E-2</v>
      </c>
      <c r="AN8" s="16">
        <v>6.0000000000000001E-3</v>
      </c>
      <c r="AO8" s="16">
        <v>6.0999999999999999E-2</v>
      </c>
      <c r="AP8" s="16">
        <v>-5.5E-2</v>
      </c>
      <c r="AQ8" s="16">
        <v>8.0000000000000002E-3</v>
      </c>
      <c r="AR8" s="16">
        <v>4.0000000000000001E-3</v>
      </c>
      <c r="AS8" s="16">
        <v>6.4000000000000001E-2</v>
      </c>
      <c r="AT8" s="16">
        <v>0.115</v>
      </c>
      <c r="AU8" s="16">
        <v>-0.108</v>
      </c>
      <c r="AV8" s="16">
        <v>1.4999999999999999E-2</v>
      </c>
      <c r="AW8" s="16">
        <v>2.1000000000000001E-2</v>
      </c>
    </row>
    <row r="9" spans="1:49" x14ac:dyDescent="0.25">
      <c r="A9" s="2" t="s">
        <v>705</v>
      </c>
      <c r="B9" s="2">
        <v>106</v>
      </c>
      <c r="C9" s="3" t="s">
        <v>1384</v>
      </c>
      <c r="D9" s="3" t="s">
        <v>1369</v>
      </c>
      <c r="E9" s="7">
        <v>54178000</v>
      </c>
      <c r="F9" s="7">
        <v>68992000</v>
      </c>
      <c r="G9" s="7">
        <v>75981000</v>
      </c>
      <c r="H9" s="7">
        <v>86631000</v>
      </c>
      <c r="I9" s="7">
        <v>84760000</v>
      </c>
      <c r="J9" s="7">
        <v>3586000</v>
      </c>
      <c r="K9" s="7">
        <v>0</v>
      </c>
      <c r="L9" s="7">
        <v>1207000</v>
      </c>
      <c r="M9" s="7">
        <v>2055000</v>
      </c>
      <c r="N9" s="7">
        <v>0</v>
      </c>
      <c r="O9" s="7">
        <v>5000</v>
      </c>
      <c r="P9" s="7">
        <v>76000</v>
      </c>
      <c r="Q9" s="7">
        <v>-112000</v>
      </c>
      <c r="R9" s="7">
        <v>10000</v>
      </c>
      <c r="S9" s="7">
        <v>79000</v>
      </c>
      <c r="T9" s="7">
        <v>54183000</v>
      </c>
      <c r="U9" s="7">
        <v>69068000</v>
      </c>
      <c r="V9" s="7">
        <v>75869000</v>
      </c>
      <c r="W9" s="7">
        <v>86641000</v>
      </c>
      <c r="X9" s="7">
        <v>84839000</v>
      </c>
      <c r="Y9" s="7">
        <v>64298000</v>
      </c>
      <c r="Z9" s="7">
        <v>68935000</v>
      </c>
      <c r="AA9" s="7">
        <v>82746000</v>
      </c>
      <c r="AB9" s="7">
        <v>82913000</v>
      </c>
      <c r="AC9" s="7">
        <v>84296000</v>
      </c>
      <c r="AD9" s="7">
        <v>-10115000</v>
      </c>
      <c r="AE9" s="7">
        <v>133000</v>
      </c>
      <c r="AF9" s="7">
        <v>-6877000</v>
      </c>
      <c r="AG9" s="7">
        <v>3728000</v>
      </c>
      <c r="AH9" s="7">
        <v>543000</v>
      </c>
      <c r="AI9" s="16">
        <v>-0.187</v>
      </c>
      <c r="AJ9" s="16">
        <v>1E-3</v>
      </c>
      <c r="AK9" s="16">
        <v>-8.8999999999999996E-2</v>
      </c>
      <c r="AL9" s="16">
        <v>4.2999999999999997E-2</v>
      </c>
      <c r="AM9" s="16">
        <v>5.0000000000000001E-3</v>
      </c>
      <c r="AN9" s="16">
        <v>0</v>
      </c>
      <c r="AO9" s="16">
        <v>1E-3</v>
      </c>
      <c r="AP9" s="16">
        <v>-1E-3</v>
      </c>
      <c r="AQ9" s="16">
        <v>0</v>
      </c>
      <c r="AR9" s="16">
        <v>1E-3</v>
      </c>
      <c r="AS9" s="16">
        <v>-0.187</v>
      </c>
      <c r="AT9" s="16">
        <v>2E-3</v>
      </c>
      <c r="AU9" s="16">
        <v>-9.0999999999999998E-2</v>
      </c>
      <c r="AV9" s="16">
        <v>4.2999999999999997E-2</v>
      </c>
      <c r="AW9" s="16">
        <v>6.0000000000000001E-3</v>
      </c>
    </row>
    <row r="10" spans="1:49" x14ac:dyDescent="0.25">
      <c r="A10" s="2" t="s">
        <v>706</v>
      </c>
      <c r="B10" s="2">
        <v>14495</v>
      </c>
      <c r="C10" s="3" t="s">
        <v>1384</v>
      </c>
      <c r="D10" s="3" t="s">
        <v>1369</v>
      </c>
      <c r="E10" s="7">
        <v>86265000</v>
      </c>
      <c r="F10" s="7">
        <v>97497000</v>
      </c>
      <c r="G10" s="7">
        <v>97770000</v>
      </c>
      <c r="H10" s="7">
        <v>108885000</v>
      </c>
      <c r="I10" s="7">
        <v>103827000</v>
      </c>
      <c r="J10" s="7">
        <v>3410000</v>
      </c>
      <c r="K10" s="7">
        <v>0</v>
      </c>
      <c r="L10" s="7">
        <v>1735000</v>
      </c>
      <c r="M10" s="7">
        <v>3035000</v>
      </c>
      <c r="N10" s="7">
        <v>0</v>
      </c>
      <c r="O10" s="7">
        <v>148000</v>
      </c>
      <c r="P10" s="7">
        <v>1557000</v>
      </c>
      <c r="Q10" s="7">
        <v>-1648000</v>
      </c>
      <c r="R10" s="7">
        <v>426000</v>
      </c>
      <c r="S10" s="7">
        <v>-6038000</v>
      </c>
      <c r="T10" s="7">
        <v>86413000</v>
      </c>
      <c r="U10" s="7">
        <v>99054000</v>
      </c>
      <c r="V10" s="7">
        <v>96122000</v>
      </c>
      <c r="W10" s="7">
        <v>109311000</v>
      </c>
      <c r="X10" s="7">
        <v>97789000</v>
      </c>
      <c r="Y10" s="7">
        <v>93710000</v>
      </c>
      <c r="Z10" s="7">
        <v>98719000</v>
      </c>
      <c r="AA10" s="7">
        <v>108121000</v>
      </c>
      <c r="AB10" s="7">
        <v>110658000</v>
      </c>
      <c r="AC10" s="7">
        <v>106315000</v>
      </c>
      <c r="AD10" s="7">
        <v>-7297000</v>
      </c>
      <c r="AE10" s="7">
        <v>335000</v>
      </c>
      <c r="AF10" s="7">
        <v>-11999000</v>
      </c>
      <c r="AG10" s="7">
        <v>-1347000</v>
      </c>
      <c r="AH10" s="7">
        <v>-8526000</v>
      </c>
      <c r="AI10" s="16">
        <v>-8.5999999999999993E-2</v>
      </c>
      <c r="AJ10" s="16">
        <v>-1.2E-2</v>
      </c>
      <c r="AK10" s="16">
        <v>-0.108</v>
      </c>
      <c r="AL10" s="16">
        <v>-1.6E-2</v>
      </c>
      <c r="AM10" s="16">
        <v>-2.5000000000000001E-2</v>
      </c>
      <c r="AN10" s="16">
        <v>2E-3</v>
      </c>
      <c r="AO10" s="16">
        <v>1.6E-2</v>
      </c>
      <c r="AP10" s="16">
        <v>-1.7000000000000001E-2</v>
      </c>
      <c r="AQ10" s="16">
        <v>4.0000000000000001E-3</v>
      </c>
      <c r="AR10" s="16">
        <v>-6.2E-2</v>
      </c>
      <c r="AS10" s="16">
        <v>-8.4000000000000005E-2</v>
      </c>
      <c r="AT10" s="16">
        <v>3.0000000000000001E-3</v>
      </c>
      <c r="AU10" s="16">
        <v>-0.125</v>
      </c>
      <c r="AV10" s="16">
        <v>-1.2E-2</v>
      </c>
      <c r="AW10" s="16">
        <v>-8.6999999999999994E-2</v>
      </c>
    </row>
    <row r="11" spans="1:49" x14ac:dyDescent="0.25">
      <c r="A11" s="2" t="s">
        <v>707</v>
      </c>
      <c r="B11" s="2">
        <v>6309</v>
      </c>
      <c r="C11" s="3" t="s">
        <v>1398</v>
      </c>
      <c r="D11" s="3" t="s">
        <v>1369</v>
      </c>
      <c r="E11" s="7">
        <v>522683803</v>
      </c>
      <c r="F11" s="7">
        <v>587335020</v>
      </c>
      <c r="G11" s="7">
        <v>627869743</v>
      </c>
      <c r="H11" s="7">
        <v>663810589</v>
      </c>
      <c r="I11" s="7">
        <v>711419491</v>
      </c>
      <c r="J11" s="7">
        <v>20438042</v>
      </c>
      <c r="K11" s="7">
        <v>13175849</v>
      </c>
      <c r="L11" s="7">
        <v>1515243</v>
      </c>
      <c r="M11" s="7">
        <v>4170437</v>
      </c>
      <c r="N11" s="7">
        <v>0</v>
      </c>
      <c r="O11" s="7">
        <v>21322056</v>
      </c>
      <c r="P11" s="7">
        <v>54665949</v>
      </c>
      <c r="Q11" s="7">
        <v>-50436154</v>
      </c>
      <c r="R11" s="7">
        <v>27835046</v>
      </c>
      <c r="S11" s="7">
        <v>69017319</v>
      </c>
      <c r="T11" s="7">
        <v>544005859</v>
      </c>
      <c r="U11" s="7">
        <v>642000969</v>
      </c>
      <c r="V11" s="7">
        <v>577433589</v>
      </c>
      <c r="W11" s="7">
        <v>691645635</v>
      </c>
      <c r="X11" s="7">
        <v>780436810</v>
      </c>
      <c r="Y11" s="7">
        <v>519131387</v>
      </c>
      <c r="Z11" s="7">
        <v>545300939</v>
      </c>
      <c r="AA11" s="7">
        <v>590366514</v>
      </c>
      <c r="AB11" s="7">
        <v>625456868</v>
      </c>
      <c r="AC11" s="7">
        <v>636773016</v>
      </c>
      <c r="AD11" s="7">
        <v>24874472</v>
      </c>
      <c r="AE11" s="7">
        <v>96700030</v>
      </c>
      <c r="AF11" s="7">
        <v>-12932925</v>
      </c>
      <c r="AG11" s="7">
        <v>66188767</v>
      </c>
      <c r="AH11" s="7">
        <v>143663794</v>
      </c>
      <c r="AI11" s="16">
        <v>7.0000000000000001E-3</v>
      </c>
      <c r="AJ11" s="16">
        <v>6.5000000000000002E-2</v>
      </c>
      <c r="AK11" s="16">
        <v>6.5000000000000002E-2</v>
      </c>
      <c r="AL11" s="16">
        <v>5.5E-2</v>
      </c>
      <c r="AM11" s="16">
        <v>9.6000000000000002E-2</v>
      </c>
      <c r="AN11" s="16">
        <v>3.9E-2</v>
      </c>
      <c r="AO11" s="16">
        <v>8.5000000000000006E-2</v>
      </c>
      <c r="AP11" s="16">
        <v>-8.6999999999999994E-2</v>
      </c>
      <c r="AQ11" s="16">
        <v>0.04</v>
      </c>
      <c r="AR11" s="16">
        <v>8.7999999999999995E-2</v>
      </c>
      <c r="AS11" s="16">
        <v>4.5999999999999999E-2</v>
      </c>
      <c r="AT11" s="16">
        <v>0.151</v>
      </c>
      <c r="AU11" s="16">
        <v>-2.1999999999999999E-2</v>
      </c>
      <c r="AV11" s="16">
        <v>9.6000000000000002E-2</v>
      </c>
      <c r="AW11" s="16">
        <v>0.184</v>
      </c>
    </row>
    <row r="12" spans="1:49" x14ac:dyDescent="0.25">
      <c r="A12" s="2" t="s">
        <v>708</v>
      </c>
      <c r="B12" s="2">
        <v>98</v>
      </c>
      <c r="C12" s="3" t="s">
        <v>1373</v>
      </c>
      <c r="D12" s="3" t="s">
        <v>1401</v>
      </c>
      <c r="E12" s="7">
        <v>131433000</v>
      </c>
      <c r="F12" s="7">
        <v>145269000</v>
      </c>
      <c r="G12" s="7">
        <v>139986000</v>
      </c>
      <c r="H12" s="7">
        <v>152464000</v>
      </c>
      <c r="I12" s="7">
        <v>164760000</v>
      </c>
      <c r="J12" s="7">
        <v>17024400</v>
      </c>
      <c r="K12" s="7">
        <v>0</v>
      </c>
      <c r="L12" s="7">
        <v>655000</v>
      </c>
      <c r="M12" s="7">
        <v>0</v>
      </c>
      <c r="N12" s="7">
        <v>0</v>
      </c>
      <c r="O12" s="7">
        <v>-905000</v>
      </c>
      <c r="P12" s="7">
        <v>6675000</v>
      </c>
      <c r="Q12" s="7">
        <v>-3820000</v>
      </c>
      <c r="R12" s="7">
        <v>3995000</v>
      </c>
      <c r="S12" s="7">
        <v>6255000</v>
      </c>
      <c r="T12" s="7">
        <v>130528000</v>
      </c>
      <c r="U12" s="7">
        <v>151944000</v>
      </c>
      <c r="V12" s="7">
        <v>136166000</v>
      </c>
      <c r="W12" s="7">
        <v>156459000</v>
      </c>
      <c r="X12" s="7">
        <v>171015000</v>
      </c>
      <c r="Y12" s="7">
        <v>122644000</v>
      </c>
      <c r="Z12" s="7">
        <v>136770000</v>
      </c>
      <c r="AA12" s="7">
        <v>150214000</v>
      </c>
      <c r="AB12" s="7">
        <v>154047000</v>
      </c>
      <c r="AC12" s="7">
        <v>172322000</v>
      </c>
      <c r="AD12" s="7">
        <v>7884000</v>
      </c>
      <c r="AE12" s="7">
        <v>15174000</v>
      </c>
      <c r="AF12" s="7">
        <v>-14048000</v>
      </c>
      <c r="AG12" s="7">
        <v>2412000</v>
      </c>
      <c r="AH12" s="7">
        <v>-1307000</v>
      </c>
      <c r="AI12" s="16">
        <v>6.7000000000000004E-2</v>
      </c>
      <c r="AJ12" s="16">
        <v>5.6000000000000001E-2</v>
      </c>
      <c r="AK12" s="16">
        <v>-7.4999999999999997E-2</v>
      </c>
      <c r="AL12" s="16">
        <v>-0.01</v>
      </c>
      <c r="AM12" s="16">
        <v>-4.3999999999999997E-2</v>
      </c>
      <c r="AN12" s="16">
        <v>-7.0000000000000001E-3</v>
      </c>
      <c r="AO12" s="16">
        <v>4.3999999999999997E-2</v>
      </c>
      <c r="AP12" s="16">
        <v>-2.8000000000000001E-2</v>
      </c>
      <c r="AQ12" s="16">
        <v>2.5999999999999999E-2</v>
      </c>
      <c r="AR12" s="16">
        <v>3.6999999999999998E-2</v>
      </c>
      <c r="AS12" s="16">
        <v>0.06</v>
      </c>
      <c r="AT12" s="16">
        <v>0.1</v>
      </c>
      <c r="AU12" s="16">
        <v>-0.10299999999999999</v>
      </c>
      <c r="AV12" s="16">
        <v>1.4999999999999999E-2</v>
      </c>
      <c r="AW12" s="16">
        <v>-8.0000000000000002E-3</v>
      </c>
    </row>
    <row r="13" spans="1:49" x14ac:dyDescent="0.25">
      <c r="A13" s="2" t="s">
        <v>709</v>
      </c>
      <c r="B13" s="2">
        <v>53</v>
      </c>
      <c r="C13" s="3" t="s">
        <v>1373</v>
      </c>
      <c r="D13" s="3" t="s">
        <v>1401</v>
      </c>
      <c r="E13" s="7">
        <v>105832000</v>
      </c>
      <c r="F13" s="7">
        <v>121449000</v>
      </c>
      <c r="G13" s="7">
        <v>136542000</v>
      </c>
      <c r="H13" s="7">
        <v>147478000</v>
      </c>
      <c r="I13" s="7">
        <v>157453000</v>
      </c>
      <c r="J13" s="7">
        <v>10050000</v>
      </c>
      <c r="K13" s="7">
        <v>0</v>
      </c>
      <c r="L13" s="7">
        <v>555000</v>
      </c>
      <c r="M13" s="7">
        <v>0</v>
      </c>
      <c r="N13" s="7">
        <v>0</v>
      </c>
      <c r="O13" s="7">
        <v>122000</v>
      </c>
      <c r="P13" s="7">
        <v>1436000</v>
      </c>
      <c r="Q13" s="7">
        <v>-538000</v>
      </c>
      <c r="R13" s="7">
        <v>885000</v>
      </c>
      <c r="S13" s="7">
        <v>1151000</v>
      </c>
      <c r="T13" s="7">
        <v>105954000</v>
      </c>
      <c r="U13" s="7">
        <v>122885000</v>
      </c>
      <c r="V13" s="7">
        <v>136004000</v>
      </c>
      <c r="W13" s="7">
        <v>148363000</v>
      </c>
      <c r="X13" s="7">
        <v>158604000</v>
      </c>
      <c r="Y13" s="7">
        <v>106330000</v>
      </c>
      <c r="Z13" s="7">
        <v>120746000</v>
      </c>
      <c r="AA13" s="7">
        <v>133935000</v>
      </c>
      <c r="AB13" s="7">
        <v>140041000</v>
      </c>
      <c r="AC13" s="7">
        <v>160246000</v>
      </c>
      <c r="AD13" s="7">
        <v>-376000</v>
      </c>
      <c r="AE13" s="7">
        <v>2139000</v>
      </c>
      <c r="AF13" s="7">
        <v>2069000</v>
      </c>
      <c r="AG13" s="7">
        <v>8322000</v>
      </c>
      <c r="AH13" s="7">
        <v>-1642000</v>
      </c>
      <c r="AI13" s="16">
        <v>-5.0000000000000001E-3</v>
      </c>
      <c r="AJ13" s="16">
        <v>6.0000000000000001E-3</v>
      </c>
      <c r="AK13" s="16">
        <v>1.9E-2</v>
      </c>
      <c r="AL13" s="16">
        <v>0.05</v>
      </c>
      <c r="AM13" s="16">
        <v>-1.7999999999999999E-2</v>
      </c>
      <c r="AN13" s="16">
        <v>1E-3</v>
      </c>
      <c r="AO13" s="16">
        <v>1.2E-2</v>
      </c>
      <c r="AP13" s="16">
        <v>-4.0000000000000001E-3</v>
      </c>
      <c r="AQ13" s="16">
        <v>6.0000000000000001E-3</v>
      </c>
      <c r="AR13" s="16">
        <v>7.0000000000000001E-3</v>
      </c>
      <c r="AS13" s="16">
        <v>-4.0000000000000001E-3</v>
      </c>
      <c r="AT13" s="16">
        <v>1.7000000000000001E-2</v>
      </c>
      <c r="AU13" s="16">
        <v>1.4999999999999999E-2</v>
      </c>
      <c r="AV13" s="16">
        <v>5.6000000000000001E-2</v>
      </c>
      <c r="AW13" s="16">
        <v>-0.01</v>
      </c>
    </row>
    <row r="14" spans="1:49" x14ac:dyDescent="0.25">
      <c r="A14" s="2" t="s">
        <v>710</v>
      </c>
      <c r="B14" s="2">
        <v>79</v>
      </c>
      <c r="C14" s="3" t="s">
        <v>1373</v>
      </c>
      <c r="D14" s="3" t="s">
        <v>1369</v>
      </c>
      <c r="E14" s="7">
        <v>310705000</v>
      </c>
      <c r="F14" s="7">
        <v>323655000</v>
      </c>
      <c r="G14" s="7">
        <v>340127000</v>
      </c>
      <c r="H14" s="7">
        <v>366047000</v>
      </c>
      <c r="I14" s="7">
        <v>386011000</v>
      </c>
      <c r="J14" s="7">
        <v>20178000</v>
      </c>
      <c r="K14" s="7">
        <v>858000</v>
      </c>
      <c r="L14" s="7">
        <v>2550000</v>
      </c>
      <c r="M14" s="7">
        <v>0</v>
      </c>
      <c r="N14" s="7">
        <v>0</v>
      </c>
      <c r="O14" s="7">
        <v>49000</v>
      </c>
      <c r="P14" s="7">
        <v>4394000</v>
      </c>
      <c r="Q14" s="7">
        <v>-2625000</v>
      </c>
      <c r="R14" s="7">
        <v>2490000</v>
      </c>
      <c r="S14" s="7">
        <v>4401000</v>
      </c>
      <c r="T14" s="7">
        <v>310754000</v>
      </c>
      <c r="U14" s="7">
        <v>328049000</v>
      </c>
      <c r="V14" s="7">
        <v>337502000</v>
      </c>
      <c r="W14" s="7">
        <v>368537000</v>
      </c>
      <c r="X14" s="7">
        <v>390412000</v>
      </c>
      <c r="Y14" s="7">
        <v>291218000</v>
      </c>
      <c r="Z14" s="7">
        <v>318020000</v>
      </c>
      <c r="AA14" s="7">
        <v>343201000</v>
      </c>
      <c r="AB14" s="7">
        <v>365074000</v>
      </c>
      <c r="AC14" s="7">
        <v>393941000</v>
      </c>
      <c r="AD14" s="7">
        <v>19536000</v>
      </c>
      <c r="AE14" s="7">
        <v>10029000</v>
      </c>
      <c r="AF14" s="7">
        <v>-5699000</v>
      </c>
      <c r="AG14" s="7">
        <v>3463000</v>
      </c>
      <c r="AH14" s="7">
        <v>-3529000</v>
      </c>
      <c r="AI14" s="16">
        <v>6.3E-2</v>
      </c>
      <c r="AJ14" s="16">
        <v>1.7000000000000001E-2</v>
      </c>
      <c r="AK14" s="16">
        <v>-8.9999999999999993E-3</v>
      </c>
      <c r="AL14" s="16">
        <v>3.0000000000000001E-3</v>
      </c>
      <c r="AM14" s="16">
        <v>-0.02</v>
      </c>
      <c r="AN14" s="16">
        <v>0</v>
      </c>
      <c r="AO14" s="16">
        <v>1.2999999999999999E-2</v>
      </c>
      <c r="AP14" s="16">
        <v>-8.0000000000000002E-3</v>
      </c>
      <c r="AQ14" s="16">
        <v>7.0000000000000001E-3</v>
      </c>
      <c r="AR14" s="16">
        <v>1.0999999999999999E-2</v>
      </c>
      <c r="AS14" s="16">
        <v>6.3E-2</v>
      </c>
      <c r="AT14" s="16">
        <v>3.1E-2</v>
      </c>
      <c r="AU14" s="16">
        <v>-1.7000000000000001E-2</v>
      </c>
      <c r="AV14" s="16">
        <v>8.9999999999999993E-3</v>
      </c>
      <c r="AW14" s="16">
        <v>-8.9999999999999993E-3</v>
      </c>
    </row>
    <row r="15" spans="1:49" x14ac:dyDescent="0.25">
      <c r="A15" s="2" t="s">
        <v>711</v>
      </c>
      <c r="B15" s="2">
        <v>8702</v>
      </c>
      <c r="C15" s="3" t="s">
        <v>1373</v>
      </c>
      <c r="D15" s="3" t="s">
        <v>1408</v>
      </c>
      <c r="E15" s="7">
        <v>2078472000</v>
      </c>
      <c r="F15" s="7">
        <v>2241319000</v>
      </c>
      <c r="G15" s="7">
        <v>2388222000</v>
      </c>
      <c r="H15" s="7">
        <v>2679828000</v>
      </c>
      <c r="I15" s="7">
        <v>3098560000</v>
      </c>
      <c r="J15" s="7">
        <v>117378000</v>
      </c>
      <c r="K15" s="7">
        <v>0</v>
      </c>
      <c r="L15" s="7">
        <v>6259000</v>
      </c>
      <c r="M15" s="7">
        <v>0</v>
      </c>
      <c r="N15" s="7">
        <v>0</v>
      </c>
      <c r="O15" s="7">
        <v>-1577000</v>
      </c>
      <c r="P15" s="7">
        <v>90347000</v>
      </c>
      <c r="Q15" s="7">
        <v>-83540000</v>
      </c>
      <c r="R15" s="7">
        <v>55133000</v>
      </c>
      <c r="S15" s="7">
        <v>98648000</v>
      </c>
      <c r="T15" s="7">
        <v>2076895000</v>
      </c>
      <c r="U15" s="7">
        <v>2331666000</v>
      </c>
      <c r="V15" s="7">
        <v>2304682000</v>
      </c>
      <c r="W15" s="7">
        <v>2734961000</v>
      </c>
      <c r="X15" s="7">
        <v>3197208000</v>
      </c>
      <c r="Y15" s="7">
        <v>1978518000</v>
      </c>
      <c r="Z15" s="7">
        <v>2150304000</v>
      </c>
      <c r="AA15" s="7">
        <v>2351070000</v>
      </c>
      <c r="AB15" s="7">
        <v>2574202000</v>
      </c>
      <c r="AC15" s="7">
        <v>3100445000</v>
      </c>
      <c r="AD15" s="7">
        <v>98377000</v>
      </c>
      <c r="AE15" s="7">
        <v>181362000</v>
      </c>
      <c r="AF15" s="7">
        <v>-46388000</v>
      </c>
      <c r="AG15" s="7">
        <v>160759000</v>
      </c>
      <c r="AH15" s="7">
        <v>96763000</v>
      </c>
      <c r="AI15" s="16">
        <v>4.8000000000000001E-2</v>
      </c>
      <c r="AJ15" s="16">
        <v>3.9E-2</v>
      </c>
      <c r="AK15" s="16">
        <v>1.6E-2</v>
      </c>
      <c r="AL15" s="16">
        <v>3.9E-2</v>
      </c>
      <c r="AM15" s="16">
        <v>-1E-3</v>
      </c>
      <c r="AN15" s="16">
        <v>-1E-3</v>
      </c>
      <c r="AO15" s="16">
        <v>3.9E-2</v>
      </c>
      <c r="AP15" s="16">
        <v>-3.5999999999999997E-2</v>
      </c>
      <c r="AQ15" s="16">
        <v>0.02</v>
      </c>
      <c r="AR15" s="16">
        <v>3.1E-2</v>
      </c>
      <c r="AS15" s="16">
        <v>4.7E-2</v>
      </c>
      <c r="AT15" s="16">
        <v>7.8E-2</v>
      </c>
      <c r="AU15" s="16">
        <v>-0.02</v>
      </c>
      <c r="AV15" s="16">
        <v>5.8999999999999997E-2</v>
      </c>
      <c r="AW15" s="16">
        <v>0.03</v>
      </c>
    </row>
    <row r="16" spans="1:49" x14ac:dyDescent="0.25">
      <c r="A16" s="2" t="s">
        <v>712</v>
      </c>
      <c r="B16" s="2">
        <v>46</v>
      </c>
      <c r="C16" s="3" t="s">
        <v>1416</v>
      </c>
      <c r="D16" s="3" t="s">
        <v>1413</v>
      </c>
      <c r="E16" s="7">
        <v>1851833000</v>
      </c>
      <c r="F16" s="7">
        <v>2005283000</v>
      </c>
      <c r="G16" s="7">
        <v>2270149000</v>
      </c>
      <c r="H16" s="7">
        <v>2500318000</v>
      </c>
      <c r="I16" s="7">
        <v>2783590000</v>
      </c>
      <c r="J16" s="7">
        <v>97355000</v>
      </c>
      <c r="K16" s="7">
        <v>0</v>
      </c>
      <c r="L16" s="7">
        <v>81363000</v>
      </c>
      <c r="M16" s="7">
        <v>0</v>
      </c>
      <c r="N16" s="7">
        <v>0</v>
      </c>
      <c r="O16" s="7">
        <v>-495000</v>
      </c>
      <c r="P16" s="7">
        <v>91720000</v>
      </c>
      <c r="Q16" s="7">
        <v>118556000</v>
      </c>
      <c r="R16" s="7">
        <v>79624000</v>
      </c>
      <c r="S16" s="7">
        <v>55545000</v>
      </c>
      <c r="T16" s="7">
        <v>1851338000</v>
      </c>
      <c r="U16" s="7">
        <v>2097003000</v>
      </c>
      <c r="V16" s="7">
        <v>2388705000</v>
      </c>
      <c r="W16" s="7">
        <v>2579942000</v>
      </c>
      <c r="X16" s="7">
        <v>2839135000</v>
      </c>
      <c r="Y16" s="7">
        <v>1889587000</v>
      </c>
      <c r="Z16" s="7">
        <v>2021871000</v>
      </c>
      <c r="AA16" s="7">
        <v>2299040000</v>
      </c>
      <c r="AB16" s="7">
        <v>2705934000</v>
      </c>
      <c r="AC16" s="7">
        <v>2896119000</v>
      </c>
      <c r="AD16" s="7">
        <v>-38249000</v>
      </c>
      <c r="AE16" s="7">
        <v>75132000</v>
      </c>
      <c r="AF16" s="7">
        <v>89665000</v>
      </c>
      <c r="AG16" s="7">
        <v>-125992000</v>
      </c>
      <c r="AH16" s="7">
        <v>-56984000</v>
      </c>
      <c r="AI16" s="16">
        <v>-0.02</v>
      </c>
      <c r="AJ16" s="16">
        <v>-8.0000000000000002E-3</v>
      </c>
      <c r="AK16" s="16">
        <v>-1.2E-2</v>
      </c>
      <c r="AL16" s="16">
        <v>-0.08</v>
      </c>
      <c r="AM16" s="16">
        <v>-0.04</v>
      </c>
      <c r="AN16" s="16">
        <v>0</v>
      </c>
      <c r="AO16" s="16">
        <v>4.3999999999999997E-2</v>
      </c>
      <c r="AP16" s="16">
        <v>0.05</v>
      </c>
      <c r="AQ16" s="16">
        <v>3.1E-2</v>
      </c>
      <c r="AR16" s="16">
        <v>0.02</v>
      </c>
      <c r="AS16" s="16">
        <v>-2.1000000000000001E-2</v>
      </c>
      <c r="AT16" s="16">
        <v>3.5999999999999997E-2</v>
      </c>
      <c r="AU16" s="16">
        <v>3.7999999999999999E-2</v>
      </c>
      <c r="AV16" s="16">
        <v>-4.9000000000000002E-2</v>
      </c>
      <c r="AW16" s="16">
        <v>-0.02</v>
      </c>
    </row>
    <row r="17" spans="1:49" x14ac:dyDescent="0.25">
      <c r="A17" s="2" t="s">
        <v>713</v>
      </c>
      <c r="B17" s="2">
        <v>3107</v>
      </c>
      <c r="C17" s="3" t="s">
        <v>1419</v>
      </c>
      <c r="D17" s="3" t="s">
        <v>1408</v>
      </c>
      <c r="E17" s="7">
        <v>1843059000</v>
      </c>
      <c r="F17" s="7">
        <v>1929692000</v>
      </c>
      <c r="G17" s="7">
        <v>2109979000</v>
      </c>
      <c r="H17" s="7">
        <v>2347102000</v>
      </c>
      <c r="I17" s="7">
        <v>2606743052</v>
      </c>
      <c r="J17" s="7">
        <v>202003000</v>
      </c>
      <c r="K17" s="7">
        <v>60000000</v>
      </c>
      <c r="L17" s="7">
        <v>46202000</v>
      </c>
      <c r="M17" s="7">
        <v>12025000</v>
      </c>
      <c r="N17" s="7">
        <v>0</v>
      </c>
      <c r="O17" s="7">
        <v>34586000</v>
      </c>
      <c r="P17" s="7">
        <v>36441000</v>
      </c>
      <c r="Q17" s="7">
        <v>-62226000</v>
      </c>
      <c r="R17" s="7">
        <v>39938000</v>
      </c>
      <c r="S17" s="7">
        <v>87533489</v>
      </c>
      <c r="T17" s="7">
        <v>1877645000</v>
      </c>
      <c r="U17" s="7">
        <v>1966133000</v>
      </c>
      <c r="V17" s="7">
        <v>2047753000</v>
      </c>
      <c r="W17" s="7">
        <v>2387040000</v>
      </c>
      <c r="X17" s="7">
        <v>2694276541</v>
      </c>
      <c r="Y17" s="7">
        <v>1785190000</v>
      </c>
      <c r="Z17" s="7">
        <v>1920112000</v>
      </c>
      <c r="AA17" s="7">
        <v>2131193000</v>
      </c>
      <c r="AB17" s="7">
        <v>2417594000</v>
      </c>
      <c r="AC17" s="7">
        <v>2658352697</v>
      </c>
      <c r="AD17" s="7">
        <v>92455000</v>
      </c>
      <c r="AE17" s="7">
        <v>46021000</v>
      </c>
      <c r="AF17" s="7">
        <v>-83440000</v>
      </c>
      <c r="AG17" s="7">
        <v>-30554000</v>
      </c>
      <c r="AH17" s="7">
        <v>35923844</v>
      </c>
      <c r="AI17" s="16">
        <v>3.1E-2</v>
      </c>
      <c r="AJ17" s="16">
        <v>5.0000000000000001E-3</v>
      </c>
      <c r="AK17" s="16">
        <v>-0.01</v>
      </c>
      <c r="AL17" s="16">
        <v>-0.03</v>
      </c>
      <c r="AM17" s="16">
        <v>-1.9E-2</v>
      </c>
      <c r="AN17" s="16">
        <v>1.7999999999999999E-2</v>
      </c>
      <c r="AO17" s="16">
        <v>1.9E-2</v>
      </c>
      <c r="AP17" s="16">
        <v>-0.03</v>
      </c>
      <c r="AQ17" s="16">
        <v>1.7000000000000001E-2</v>
      </c>
      <c r="AR17" s="16">
        <v>3.2000000000000001E-2</v>
      </c>
      <c r="AS17" s="16">
        <v>4.9000000000000002E-2</v>
      </c>
      <c r="AT17" s="16">
        <v>2.3E-2</v>
      </c>
      <c r="AU17" s="16">
        <v>-4.1000000000000002E-2</v>
      </c>
      <c r="AV17" s="16">
        <v>-1.2999999999999999E-2</v>
      </c>
      <c r="AW17" s="16">
        <v>1.2999999999999999E-2</v>
      </c>
    </row>
    <row r="18" spans="1:49" x14ac:dyDescent="0.25">
      <c r="A18" s="2" t="s">
        <v>714</v>
      </c>
      <c r="B18" s="2">
        <v>59</v>
      </c>
      <c r="C18" s="3" t="s">
        <v>1421</v>
      </c>
      <c r="D18" s="3" t="s">
        <v>1386</v>
      </c>
      <c r="E18" s="7">
        <v>313032000</v>
      </c>
      <c r="F18" s="7">
        <v>331984000</v>
      </c>
      <c r="G18" s="7">
        <v>324976000</v>
      </c>
      <c r="H18" s="7">
        <v>359532000</v>
      </c>
      <c r="I18" s="7">
        <v>395010000</v>
      </c>
      <c r="J18" s="7">
        <v>28016000</v>
      </c>
      <c r="K18" s="7">
        <v>6830000</v>
      </c>
      <c r="L18" s="7">
        <v>92000</v>
      </c>
      <c r="M18" s="7">
        <v>4387000</v>
      </c>
      <c r="N18" s="7">
        <v>0</v>
      </c>
      <c r="O18" s="7">
        <v>134000</v>
      </c>
      <c r="P18" s="7">
        <v>7000</v>
      </c>
      <c r="Q18" s="7">
        <v>-58000</v>
      </c>
      <c r="R18" s="7">
        <v>1317000</v>
      </c>
      <c r="S18" s="7">
        <v>2417000</v>
      </c>
      <c r="T18" s="7">
        <v>313166000</v>
      </c>
      <c r="U18" s="7">
        <v>331991000</v>
      </c>
      <c r="V18" s="7">
        <v>324918000</v>
      </c>
      <c r="W18" s="7">
        <v>360849000</v>
      </c>
      <c r="X18" s="7">
        <v>397427000</v>
      </c>
      <c r="Y18" s="7">
        <v>292269000</v>
      </c>
      <c r="Z18" s="7">
        <v>316137000</v>
      </c>
      <c r="AA18" s="7">
        <v>341685000</v>
      </c>
      <c r="AB18" s="7">
        <v>375213000</v>
      </c>
      <c r="AC18" s="7">
        <v>388086000</v>
      </c>
      <c r="AD18" s="7">
        <v>20897000</v>
      </c>
      <c r="AE18" s="7">
        <v>15854000</v>
      </c>
      <c r="AF18" s="7">
        <v>-16767000</v>
      </c>
      <c r="AG18" s="7">
        <v>-14364000</v>
      </c>
      <c r="AH18" s="7">
        <v>9341000</v>
      </c>
      <c r="AI18" s="16">
        <v>6.6000000000000003E-2</v>
      </c>
      <c r="AJ18" s="16">
        <v>4.8000000000000001E-2</v>
      </c>
      <c r="AK18" s="16">
        <v>-5.0999999999999997E-2</v>
      </c>
      <c r="AL18" s="16">
        <v>-4.2999999999999997E-2</v>
      </c>
      <c r="AM18" s="16">
        <v>1.7000000000000001E-2</v>
      </c>
      <c r="AN18" s="16">
        <v>0</v>
      </c>
      <c r="AO18" s="16">
        <v>0</v>
      </c>
      <c r="AP18" s="16">
        <v>0</v>
      </c>
      <c r="AQ18" s="16">
        <v>4.0000000000000001E-3</v>
      </c>
      <c r="AR18" s="16">
        <v>6.0000000000000001E-3</v>
      </c>
      <c r="AS18" s="16">
        <v>6.7000000000000004E-2</v>
      </c>
      <c r="AT18" s="16">
        <v>4.8000000000000001E-2</v>
      </c>
      <c r="AU18" s="16">
        <v>-5.1999999999999998E-2</v>
      </c>
      <c r="AV18" s="16">
        <v>-0.04</v>
      </c>
      <c r="AW18" s="16">
        <v>2.4E-2</v>
      </c>
    </row>
    <row r="19" spans="1:49" x14ac:dyDescent="0.25">
      <c r="A19" s="2" t="s">
        <v>715</v>
      </c>
      <c r="B19" s="2">
        <v>22</v>
      </c>
      <c r="C19" s="3" t="s">
        <v>1421</v>
      </c>
      <c r="D19" s="3" t="s">
        <v>1408</v>
      </c>
      <c r="E19" s="7">
        <v>3218186000</v>
      </c>
      <c r="F19" s="7">
        <v>3688831000</v>
      </c>
      <c r="G19" s="7">
        <v>3835535000</v>
      </c>
      <c r="H19" s="7">
        <v>4086969000</v>
      </c>
      <c r="I19" s="7">
        <v>4327647000</v>
      </c>
      <c r="J19" s="7">
        <v>96575000</v>
      </c>
      <c r="K19" s="7">
        <v>47030000</v>
      </c>
      <c r="L19" s="7">
        <v>0</v>
      </c>
      <c r="M19" s="7">
        <v>0</v>
      </c>
      <c r="N19" s="7">
        <v>0</v>
      </c>
      <c r="O19" s="7">
        <v>668000</v>
      </c>
      <c r="P19" s="7">
        <v>4957000</v>
      </c>
      <c r="Q19" s="7">
        <v>-2785000</v>
      </c>
      <c r="R19" s="7">
        <v>6130000</v>
      </c>
      <c r="S19" s="7">
        <v>227907000</v>
      </c>
      <c r="T19" s="7">
        <v>3218854000</v>
      </c>
      <c r="U19" s="7">
        <v>3693788000</v>
      </c>
      <c r="V19" s="7">
        <v>3832750000</v>
      </c>
      <c r="W19" s="7">
        <v>4093099000</v>
      </c>
      <c r="X19" s="7">
        <v>4555554000</v>
      </c>
      <c r="Y19" s="7">
        <v>3141309000</v>
      </c>
      <c r="Z19" s="7">
        <v>3378978000</v>
      </c>
      <c r="AA19" s="7">
        <v>3709762000</v>
      </c>
      <c r="AB19" s="7">
        <v>3958813000</v>
      </c>
      <c r="AC19" s="7">
        <v>4154663000</v>
      </c>
      <c r="AD19" s="7">
        <v>77545000</v>
      </c>
      <c r="AE19" s="7">
        <v>314810000</v>
      </c>
      <c r="AF19" s="7">
        <v>122988000</v>
      </c>
      <c r="AG19" s="7">
        <v>134286000</v>
      </c>
      <c r="AH19" s="7">
        <v>400891000</v>
      </c>
      <c r="AI19" s="16">
        <v>2.4E-2</v>
      </c>
      <c r="AJ19" s="16">
        <v>8.4000000000000005E-2</v>
      </c>
      <c r="AK19" s="16">
        <v>3.3000000000000002E-2</v>
      </c>
      <c r="AL19" s="16">
        <v>3.1E-2</v>
      </c>
      <c r="AM19" s="16">
        <v>3.7999999999999999E-2</v>
      </c>
      <c r="AN19" s="16">
        <v>0</v>
      </c>
      <c r="AO19" s="16">
        <v>1E-3</v>
      </c>
      <c r="AP19" s="16">
        <v>-1E-3</v>
      </c>
      <c r="AQ19" s="16">
        <v>1E-3</v>
      </c>
      <c r="AR19" s="16">
        <v>0.05</v>
      </c>
      <c r="AS19" s="16">
        <v>2.4E-2</v>
      </c>
      <c r="AT19" s="16">
        <v>8.5000000000000006E-2</v>
      </c>
      <c r="AU19" s="16">
        <v>3.2000000000000001E-2</v>
      </c>
      <c r="AV19" s="16">
        <v>3.3000000000000002E-2</v>
      </c>
      <c r="AW19" s="16">
        <v>8.7999999999999995E-2</v>
      </c>
    </row>
    <row r="20" spans="1:49" x14ac:dyDescent="0.25">
      <c r="A20" s="2" t="s">
        <v>716</v>
      </c>
      <c r="B20" s="2">
        <v>3108</v>
      </c>
      <c r="C20" s="3" t="s">
        <v>716</v>
      </c>
      <c r="D20" s="3" t="s">
        <v>1386</v>
      </c>
      <c r="E20" s="7">
        <v>728298776</v>
      </c>
      <c r="F20" s="7">
        <v>756834049</v>
      </c>
      <c r="G20" s="7">
        <v>803576849</v>
      </c>
      <c r="H20" s="7">
        <v>902271370</v>
      </c>
      <c r="I20" s="7">
        <v>988267414</v>
      </c>
      <c r="J20" s="7">
        <v>27899451</v>
      </c>
      <c r="K20" s="7">
        <v>0</v>
      </c>
      <c r="L20" s="7">
        <v>0</v>
      </c>
      <c r="M20" s="7">
        <v>0</v>
      </c>
      <c r="N20" s="7">
        <v>0</v>
      </c>
      <c r="O20" s="7">
        <v>14635543</v>
      </c>
      <c r="P20" s="7">
        <v>80482539</v>
      </c>
      <c r="Q20" s="7">
        <v>56479140</v>
      </c>
      <c r="R20" s="7">
        <v>14129448</v>
      </c>
      <c r="S20" s="7">
        <v>52873659</v>
      </c>
      <c r="T20" s="7">
        <v>742934319</v>
      </c>
      <c r="U20" s="7">
        <v>837316588</v>
      </c>
      <c r="V20" s="7">
        <v>860055989</v>
      </c>
      <c r="W20" s="7">
        <v>916400818</v>
      </c>
      <c r="X20" s="7">
        <v>1041141073</v>
      </c>
      <c r="Y20" s="7">
        <v>746346015</v>
      </c>
      <c r="Z20" s="7">
        <v>787261823</v>
      </c>
      <c r="AA20" s="7">
        <v>844032542</v>
      </c>
      <c r="AB20" s="7">
        <v>946425445</v>
      </c>
      <c r="AC20" s="7">
        <v>1034732327</v>
      </c>
      <c r="AD20" s="7">
        <v>-3411696</v>
      </c>
      <c r="AE20" s="7">
        <v>50054765</v>
      </c>
      <c r="AF20" s="7">
        <v>16023447</v>
      </c>
      <c r="AG20" s="7">
        <v>-30024627</v>
      </c>
      <c r="AH20" s="7">
        <v>6408746</v>
      </c>
      <c r="AI20" s="16">
        <v>-2.4E-2</v>
      </c>
      <c r="AJ20" s="16">
        <v>-3.5999999999999997E-2</v>
      </c>
      <c r="AK20" s="16">
        <v>-4.7E-2</v>
      </c>
      <c r="AL20" s="16">
        <v>-4.8000000000000001E-2</v>
      </c>
      <c r="AM20" s="16">
        <v>-4.4999999999999998E-2</v>
      </c>
      <c r="AN20" s="16">
        <v>0.02</v>
      </c>
      <c r="AO20" s="16">
        <v>9.6000000000000002E-2</v>
      </c>
      <c r="AP20" s="16">
        <v>6.6000000000000003E-2</v>
      </c>
      <c r="AQ20" s="16">
        <v>1.4999999999999999E-2</v>
      </c>
      <c r="AR20" s="16">
        <v>5.0999999999999997E-2</v>
      </c>
      <c r="AS20" s="16">
        <v>-5.0000000000000001E-3</v>
      </c>
      <c r="AT20" s="16">
        <v>0.06</v>
      </c>
      <c r="AU20" s="16">
        <v>1.9E-2</v>
      </c>
      <c r="AV20" s="16">
        <v>-3.3000000000000002E-2</v>
      </c>
      <c r="AW20" s="16">
        <v>6.0000000000000001E-3</v>
      </c>
    </row>
    <row r="21" spans="1:49" x14ac:dyDescent="0.25">
      <c r="A21" s="2" t="s">
        <v>717</v>
      </c>
      <c r="B21" s="2">
        <v>39</v>
      </c>
      <c r="C21" s="3" t="s">
        <v>1429</v>
      </c>
      <c r="D21" s="3" t="s">
        <v>1369</v>
      </c>
      <c r="E21" s="7">
        <v>576590878</v>
      </c>
      <c r="F21" s="7">
        <v>606729482</v>
      </c>
      <c r="G21" s="7">
        <v>653719580</v>
      </c>
      <c r="H21" s="7">
        <v>718691325</v>
      </c>
      <c r="I21" s="7">
        <v>718561686</v>
      </c>
      <c r="J21" s="7">
        <v>30285139</v>
      </c>
      <c r="K21" s="7">
        <v>11620084</v>
      </c>
      <c r="L21" s="7">
        <v>15495595</v>
      </c>
      <c r="M21" s="7">
        <v>6582755</v>
      </c>
      <c r="N21" s="7">
        <v>0</v>
      </c>
      <c r="O21" s="7">
        <v>6009856</v>
      </c>
      <c r="P21" s="7">
        <v>20706646</v>
      </c>
      <c r="Q21" s="7">
        <v>-25946929</v>
      </c>
      <c r="R21" s="7">
        <v>25822119</v>
      </c>
      <c r="S21" s="7">
        <v>41408648</v>
      </c>
      <c r="T21" s="7">
        <v>582600734</v>
      </c>
      <c r="U21" s="7">
        <v>627436128</v>
      </c>
      <c r="V21" s="7">
        <v>627772651</v>
      </c>
      <c r="W21" s="7">
        <v>744513444</v>
      </c>
      <c r="X21" s="7">
        <v>759970334</v>
      </c>
      <c r="Y21" s="7">
        <v>555039296</v>
      </c>
      <c r="Z21" s="7">
        <v>574705269</v>
      </c>
      <c r="AA21" s="7">
        <v>633534712</v>
      </c>
      <c r="AB21" s="7">
        <v>667689226</v>
      </c>
      <c r="AC21" s="7">
        <v>684906991</v>
      </c>
      <c r="AD21" s="7">
        <v>27561438</v>
      </c>
      <c r="AE21" s="7">
        <v>52730859</v>
      </c>
      <c r="AF21" s="7">
        <v>-5762061</v>
      </c>
      <c r="AG21" s="7">
        <v>76824218</v>
      </c>
      <c r="AH21" s="7">
        <v>75063343</v>
      </c>
      <c r="AI21" s="16">
        <v>3.6999999999999998E-2</v>
      </c>
      <c r="AJ21" s="16">
        <v>5.0999999999999997E-2</v>
      </c>
      <c r="AK21" s="16">
        <v>3.2000000000000001E-2</v>
      </c>
      <c r="AL21" s="16">
        <v>6.9000000000000006E-2</v>
      </c>
      <c r="AM21" s="16">
        <v>4.3999999999999997E-2</v>
      </c>
      <c r="AN21" s="16">
        <v>0.01</v>
      </c>
      <c r="AO21" s="16">
        <v>3.3000000000000002E-2</v>
      </c>
      <c r="AP21" s="16">
        <v>-4.1000000000000002E-2</v>
      </c>
      <c r="AQ21" s="16">
        <v>3.5000000000000003E-2</v>
      </c>
      <c r="AR21" s="16">
        <v>5.3999999999999999E-2</v>
      </c>
      <c r="AS21" s="16">
        <v>4.7E-2</v>
      </c>
      <c r="AT21" s="16">
        <v>8.4000000000000005E-2</v>
      </c>
      <c r="AU21" s="16">
        <v>-8.9999999999999993E-3</v>
      </c>
      <c r="AV21" s="16">
        <v>0.10299999999999999</v>
      </c>
      <c r="AW21" s="16">
        <v>9.9000000000000005E-2</v>
      </c>
    </row>
    <row r="22" spans="1:49" x14ac:dyDescent="0.25">
      <c r="A22" s="2" t="s">
        <v>856</v>
      </c>
      <c r="B22" s="2">
        <v>50</v>
      </c>
      <c r="C22" s="3" t="s">
        <v>1421</v>
      </c>
      <c r="D22" s="3" t="s">
        <v>1369</v>
      </c>
      <c r="E22" s="7">
        <v>199590000</v>
      </c>
      <c r="F22" s="7">
        <v>236027000</v>
      </c>
      <c r="G22" s="7">
        <v>238932000</v>
      </c>
      <c r="H22" s="7">
        <v>260417000</v>
      </c>
      <c r="I22" s="7">
        <v>277137000</v>
      </c>
      <c r="J22" s="7">
        <v>9144000</v>
      </c>
      <c r="K22" s="7">
        <v>4779000</v>
      </c>
      <c r="L22" s="7">
        <v>178000</v>
      </c>
      <c r="M22" s="7">
        <v>4404000</v>
      </c>
      <c r="N22" s="7">
        <v>0</v>
      </c>
      <c r="O22" s="7">
        <v>174000</v>
      </c>
      <c r="P22" s="7">
        <v>83000</v>
      </c>
      <c r="Q22" s="7">
        <v>6000</v>
      </c>
      <c r="R22" s="7">
        <v>2420000</v>
      </c>
      <c r="S22" s="7">
        <v>-4839000</v>
      </c>
      <c r="T22" s="7">
        <v>199764000</v>
      </c>
      <c r="U22" s="7">
        <v>236110000</v>
      </c>
      <c r="V22" s="7">
        <v>238938000</v>
      </c>
      <c r="W22" s="7">
        <v>262837000</v>
      </c>
      <c r="X22" s="7">
        <v>272298000</v>
      </c>
      <c r="Y22" s="7">
        <v>200571000</v>
      </c>
      <c r="Z22" s="7">
        <v>211117000</v>
      </c>
      <c r="AA22" s="7">
        <v>229796000</v>
      </c>
      <c r="AB22" s="7">
        <v>245292000</v>
      </c>
      <c r="AC22" s="7">
        <v>262976000</v>
      </c>
      <c r="AD22" s="7">
        <v>-807000</v>
      </c>
      <c r="AE22" s="7">
        <v>24993000</v>
      </c>
      <c r="AF22" s="7">
        <v>9142000</v>
      </c>
      <c r="AG22" s="7">
        <v>17545000</v>
      </c>
      <c r="AH22" s="7">
        <v>9322000</v>
      </c>
      <c r="AI22" s="16">
        <v>-5.0000000000000001E-3</v>
      </c>
      <c r="AJ22" s="16">
        <v>0.106</v>
      </c>
      <c r="AK22" s="16">
        <v>3.7999999999999999E-2</v>
      </c>
      <c r="AL22" s="16">
        <v>5.8000000000000003E-2</v>
      </c>
      <c r="AM22" s="16">
        <v>5.1999999999999998E-2</v>
      </c>
      <c r="AN22" s="16">
        <v>1E-3</v>
      </c>
      <c r="AO22" s="16">
        <v>0</v>
      </c>
      <c r="AP22" s="16">
        <v>0</v>
      </c>
      <c r="AQ22" s="16">
        <v>8.9999999999999993E-3</v>
      </c>
      <c r="AR22" s="16">
        <v>-1.7999999999999999E-2</v>
      </c>
      <c r="AS22" s="16">
        <v>-4.0000000000000001E-3</v>
      </c>
      <c r="AT22" s="16">
        <v>0.106</v>
      </c>
      <c r="AU22" s="16">
        <v>3.7999999999999999E-2</v>
      </c>
      <c r="AV22" s="16">
        <v>6.7000000000000004E-2</v>
      </c>
      <c r="AW22" s="16">
        <v>3.4000000000000002E-2</v>
      </c>
    </row>
    <row r="23" spans="1:49" x14ac:dyDescent="0.25">
      <c r="A23" s="2" t="s">
        <v>719</v>
      </c>
      <c r="B23" s="2">
        <v>51</v>
      </c>
      <c r="C23" s="3" t="s">
        <v>1434</v>
      </c>
      <c r="D23" s="3" t="s">
        <v>1413</v>
      </c>
      <c r="E23" s="7">
        <v>1730841009.8800001</v>
      </c>
      <c r="F23" s="7">
        <v>2052140604.1400001</v>
      </c>
      <c r="G23" s="7">
        <v>2383874610.3200002</v>
      </c>
      <c r="H23" s="7">
        <v>2813509464.7800002</v>
      </c>
      <c r="I23" s="7">
        <v>3140856915.0999999</v>
      </c>
      <c r="J23" s="7">
        <v>23311101.684750002</v>
      </c>
      <c r="K23" s="7">
        <v>23517215.41</v>
      </c>
      <c r="L23" s="7">
        <v>14500124.280000001</v>
      </c>
      <c r="M23" s="7">
        <v>0</v>
      </c>
      <c r="N23" s="7">
        <v>0</v>
      </c>
      <c r="O23" s="7">
        <v>290809693.04000002</v>
      </c>
      <c r="P23" s="7">
        <v>510687842.33999997</v>
      </c>
      <c r="Q23" s="7">
        <v>175324080.36000001</v>
      </c>
      <c r="R23" s="7">
        <v>598761631.47000003</v>
      </c>
      <c r="S23" s="7">
        <v>481715739.42000002</v>
      </c>
      <c r="T23" s="7">
        <v>2021650702.9200001</v>
      </c>
      <c r="U23" s="7">
        <v>2562828446.48</v>
      </c>
      <c r="V23" s="7">
        <v>2559198690.6799998</v>
      </c>
      <c r="W23" s="7">
        <v>3412271096.25</v>
      </c>
      <c r="X23" s="7">
        <v>3622572654.52</v>
      </c>
      <c r="Y23" s="7">
        <v>1970899368.03</v>
      </c>
      <c r="Z23" s="7">
        <v>2236779376.7399998</v>
      </c>
      <c r="AA23" s="7">
        <v>2571034257.48</v>
      </c>
      <c r="AB23" s="7">
        <v>3004374182.4899998</v>
      </c>
      <c r="AC23" s="7">
        <v>3365883034.5</v>
      </c>
      <c r="AD23" s="7">
        <v>50751334.889999598</v>
      </c>
      <c r="AE23" s="7">
        <v>326049069.74000001</v>
      </c>
      <c r="AF23" s="7">
        <v>-11835566.799999701</v>
      </c>
      <c r="AG23" s="7">
        <v>407896913.75999999</v>
      </c>
      <c r="AH23" s="7">
        <v>256689620.02000001</v>
      </c>
      <c r="AI23" s="16">
        <v>-0.11899999999999999</v>
      </c>
      <c r="AJ23" s="16">
        <v>-7.1999999999999995E-2</v>
      </c>
      <c r="AK23" s="16">
        <v>-7.2999999999999995E-2</v>
      </c>
      <c r="AL23" s="16">
        <v>-5.6000000000000001E-2</v>
      </c>
      <c r="AM23" s="16">
        <v>-6.2E-2</v>
      </c>
      <c r="AN23" s="16">
        <v>0.14399999999999999</v>
      </c>
      <c r="AO23" s="16">
        <v>0.19900000000000001</v>
      </c>
      <c r="AP23" s="16">
        <v>6.9000000000000006E-2</v>
      </c>
      <c r="AQ23" s="16">
        <v>0.17499999999999999</v>
      </c>
      <c r="AR23" s="16">
        <v>0.13300000000000001</v>
      </c>
      <c r="AS23" s="16">
        <v>2.5000000000000001E-2</v>
      </c>
      <c r="AT23" s="16">
        <v>0.127</v>
      </c>
      <c r="AU23" s="16">
        <v>-5.0000000000000001E-3</v>
      </c>
      <c r="AV23" s="16">
        <v>0.12</v>
      </c>
      <c r="AW23" s="16">
        <v>7.0999999999999994E-2</v>
      </c>
    </row>
    <row r="24" spans="1:49" x14ac:dyDescent="0.25">
      <c r="A24" s="2" t="s">
        <v>720</v>
      </c>
      <c r="B24" s="2">
        <v>57</v>
      </c>
      <c r="C24" s="3" t="s">
        <v>1437</v>
      </c>
      <c r="D24" s="3" t="s">
        <v>1401</v>
      </c>
      <c r="E24" s="7">
        <v>267527610</v>
      </c>
      <c r="F24" s="7">
        <v>316085115</v>
      </c>
      <c r="G24" s="7">
        <v>347230572</v>
      </c>
      <c r="H24" s="7">
        <v>357445117</v>
      </c>
      <c r="I24" s="7">
        <v>384387255</v>
      </c>
      <c r="J24" s="7">
        <v>14568177</v>
      </c>
      <c r="K24" s="7">
        <v>17587</v>
      </c>
      <c r="L24" s="7">
        <v>14963189</v>
      </c>
      <c r="M24" s="7">
        <v>3837923</v>
      </c>
      <c r="N24" s="7">
        <v>2217427</v>
      </c>
      <c r="O24" s="7">
        <v>15006248</v>
      </c>
      <c r="P24" s="7">
        <v>31771351</v>
      </c>
      <c r="Q24" s="7">
        <v>2948884</v>
      </c>
      <c r="R24" s="7">
        <v>-2028418</v>
      </c>
      <c r="S24" s="7">
        <v>-1265834</v>
      </c>
      <c r="T24" s="7">
        <v>282533858</v>
      </c>
      <c r="U24" s="7">
        <v>347856466</v>
      </c>
      <c r="V24" s="7">
        <v>350179456</v>
      </c>
      <c r="W24" s="7">
        <v>355416699</v>
      </c>
      <c r="X24" s="7">
        <v>383121421</v>
      </c>
      <c r="Y24" s="7">
        <v>286078180</v>
      </c>
      <c r="Z24" s="7">
        <v>314824758</v>
      </c>
      <c r="AA24" s="7">
        <v>347108419</v>
      </c>
      <c r="AB24" s="7">
        <v>367286794</v>
      </c>
      <c r="AC24" s="7">
        <v>367051500</v>
      </c>
      <c r="AD24" s="7">
        <v>-3544322</v>
      </c>
      <c r="AE24" s="7">
        <v>33031708</v>
      </c>
      <c r="AF24" s="7">
        <v>3071037</v>
      </c>
      <c r="AG24" s="7">
        <v>-11870095</v>
      </c>
      <c r="AH24" s="7">
        <v>16069921</v>
      </c>
      <c r="AI24" s="16">
        <v>-6.6000000000000003E-2</v>
      </c>
      <c r="AJ24" s="16">
        <v>4.0000000000000001E-3</v>
      </c>
      <c r="AK24" s="16">
        <v>0</v>
      </c>
      <c r="AL24" s="16">
        <v>-2.8000000000000001E-2</v>
      </c>
      <c r="AM24" s="16">
        <v>4.4999999999999998E-2</v>
      </c>
      <c r="AN24" s="16">
        <v>5.2999999999999999E-2</v>
      </c>
      <c r="AO24" s="16">
        <v>9.0999999999999998E-2</v>
      </c>
      <c r="AP24" s="16">
        <v>8.0000000000000002E-3</v>
      </c>
      <c r="AQ24" s="16">
        <v>-6.0000000000000001E-3</v>
      </c>
      <c r="AR24" s="16">
        <v>-3.0000000000000001E-3</v>
      </c>
      <c r="AS24" s="16">
        <v>-1.2999999999999999E-2</v>
      </c>
      <c r="AT24" s="16">
        <v>9.5000000000000001E-2</v>
      </c>
      <c r="AU24" s="16">
        <v>8.9999999999999993E-3</v>
      </c>
      <c r="AV24" s="16">
        <v>-3.3000000000000002E-2</v>
      </c>
      <c r="AW24" s="16">
        <v>4.2000000000000003E-2</v>
      </c>
    </row>
    <row r="25" spans="1:49" x14ac:dyDescent="0.25">
      <c r="A25" s="2" t="s">
        <v>721</v>
      </c>
      <c r="B25" s="2">
        <v>8</v>
      </c>
      <c r="C25" s="3" t="s">
        <v>1398</v>
      </c>
      <c r="D25" s="3" t="s">
        <v>1369</v>
      </c>
      <c r="E25" s="7">
        <v>62697392</v>
      </c>
      <c r="F25" s="7">
        <v>77251425</v>
      </c>
      <c r="G25" s="7">
        <v>82497813</v>
      </c>
      <c r="H25" s="7">
        <v>94403233</v>
      </c>
      <c r="I25" s="7">
        <v>88795024</v>
      </c>
      <c r="J25" s="7">
        <v>5569968</v>
      </c>
      <c r="K25" s="7">
        <v>4231756</v>
      </c>
      <c r="L25" s="7">
        <v>71892</v>
      </c>
      <c r="M25" s="7">
        <v>0</v>
      </c>
      <c r="N25" s="7">
        <v>0</v>
      </c>
      <c r="O25" s="7">
        <v>2667890</v>
      </c>
      <c r="P25" s="7">
        <v>5753648</v>
      </c>
      <c r="Q25" s="7">
        <v>2833589</v>
      </c>
      <c r="R25" s="7">
        <v>4344850</v>
      </c>
      <c r="S25" s="7">
        <v>8280505</v>
      </c>
      <c r="T25" s="7">
        <v>65365282</v>
      </c>
      <c r="U25" s="7">
        <v>83005073</v>
      </c>
      <c r="V25" s="7">
        <v>85331402</v>
      </c>
      <c r="W25" s="7">
        <v>98748083</v>
      </c>
      <c r="X25" s="7">
        <v>97075529</v>
      </c>
      <c r="Y25" s="7">
        <v>66145375</v>
      </c>
      <c r="Z25" s="7">
        <v>67508967</v>
      </c>
      <c r="AA25" s="7">
        <v>74086587</v>
      </c>
      <c r="AB25" s="7">
        <v>79736025</v>
      </c>
      <c r="AC25" s="7">
        <v>82468038</v>
      </c>
      <c r="AD25" s="7">
        <v>-780093</v>
      </c>
      <c r="AE25" s="7">
        <v>15496106</v>
      </c>
      <c r="AF25" s="7">
        <v>11244815</v>
      </c>
      <c r="AG25" s="7">
        <v>19012058</v>
      </c>
      <c r="AH25" s="7">
        <v>14607491</v>
      </c>
      <c r="AI25" s="16">
        <v>-5.2999999999999999E-2</v>
      </c>
      <c r="AJ25" s="16">
        <v>0.11700000000000001</v>
      </c>
      <c r="AK25" s="16">
        <v>9.9000000000000005E-2</v>
      </c>
      <c r="AL25" s="16">
        <v>0.14899999999999999</v>
      </c>
      <c r="AM25" s="16">
        <v>6.5000000000000002E-2</v>
      </c>
      <c r="AN25" s="16">
        <v>4.1000000000000002E-2</v>
      </c>
      <c r="AO25" s="16">
        <v>6.9000000000000006E-2</v>
      </c>
      <c r="AP25" s="16">
        <v>3.3000000000000002E-2</v>
      </c>
      <c r="AQ25" s="16">
        <v>4.3999999999999997E-2</v>
      </c>
      <c r="AR25" s="16">
        <v>8.5000000000000006E-2</v>
      </c>
      <c r="AS25" s="16">
        <v>-1.2E-2</v>
      </c>
      <c r="AT25" s="16">
        <v>0.187</v>
      </c>
      <c r="AU25" s="16">
        <v>0.13200000000000001</v>
      </c>
      <c r="AV25" s="16">
        <v>0.193</v>
      </c>
      <c r="AW25" s="16">
        <v>0.15</v>
      </c>
    </row>
    <row r="26" spans="1:49" x14ac:dyDescent="0.25">
      <c r="A26" s="2" t="s">
        <v>722</v>
      </c>
      <c r="B26" s="2">
        <v>40</v>
      </c>
      <c r="C26" s="3" t="s">
        <v>1429</v>
      </c>
      <c r="D26" s="3" t="s">
        <v>1369</v>
      </c>
      <c r="E26" s="7">
        <v>170916485</v>
      </c>
      <c r="F26" s="7">
        <v>168049132</v>
      </c>
      <c r="G26" s="7">
        <v>180744475</v>
      </c>
      <c r="H26" s="7">
        <v>186627091</v>
      </c>
      <c r="I26" s="7">
        <v>188520968</v>
      </c>
      <c r="J26" s="7">
        <v>9828349</v>
      </c>
      <c r="K26" s="7">
        <v>3858711</v>
      </c>
      <c r="L26" s="7">
        <v>3500122</v>
      </c>
      <c r="M26" s="7">
        <v>1828666</v>
      </c>
      <c r="N26" s="7">
        <v>0</v>
      </c>
      <c r="O26" s="7">
        <v>3459119</v>
      </c>
      <c r="P26" s="7">
        <v>22187136</v>
      </c>
      <c r="Q26" s="7">
        <v>-19474365</v>
      </c>
      <c r="R26" s="7">
        <v>17236178</v>
      </c>
      <c r="S26" s="7">
        <v>35886514</v>
      </c>
      <c r="T26" s="7">
        <v>174375604</v>
      </c>
      <c r="U26" s="7">
        <v>190236268</v>
      </c>
      <c r="V26" s="7">
        <v>161270110</v>
      </c>
      <c r="W26" s="7">
        <v>203863269</v>
      </c>
      <c r="X26" s="7">
        <v>224407482</v>
      </c>
      <c r="Y26" s="7">
        <v>163820393</v>
      </c>
      <c r="Z26" s="7">
        <v>166030453</v>
      </c>
      <c r="AA26" s="7">
        <v>177700170</v>
      </c>
      <c r="AB26" s="7">
        <v>184153972</v>
      </c>
      <c r="AC26" s="7">
        <v>183174259</v>
      </c>
      <c r="AD26" s="7">
        <v>10555211</v>
      </c>
      <c r="AE26" s="7">
        <v>24205815</v>
      </c>
      <c r="AF26" s="7">
        <v>-16430060</v>
      </c>
      <c r="AG26" s="7">
        <v>19709297</v>
      </c>
      <c r="AH26" s="7">
        <v>41233223</v>
      </c>
      <c r="AI26" s="16">
        <v>4.1000000000000002E-2</v>
      </c>
      <c r="AJ26" s="16">
        <v>1.0999999999999999E-2</v>
      </c>
      <c r="AK26" s="16">
        <v>1.9E-2</v>
      </c>
      <c r="AL26" s="16">
        <v>1.2E-2</v>
      </c>
      <c r="AM26" s="16">
        <v>2.4E-2</v>
      </c>
      <c r="AN26" s="16">
        <v>0.02</v>
      </c>
      <c r="AO26" s="16">
        <v>0.11700000000000001</v>
      </c>
      <c r="AP26" s="16">
        <v>-0.121</v>
      </c>
      <c r="AQ26" s="16">
        <v>8.5000000000000006E-2</v>
      </c>
      <c r="AR26" s="16">
        <v>0.16</v>
      </c>
      <c r="AS26" s="16">
        <v>6.0999999999999999E-2</v>
      </c>
      <c r="AT26" s="16">
        <v>0.127</v>
      </c>
      <c r="AU26" s="16">
        <v>-0.10199999999999999</v>
      </c>
      <c r="AV26" s="16">
        <v>9.7000000000000003E-2</v>
      </c>
      <c r="AW26" s="16">
        <v>0.184</v>
      </c>
    </row>
    <row r="27" spans="1:49" x14ac:dyDescent="0.25">
      <c r="A27" s="2" t="s">
        <v>723</v>
      </c>
      <c r="B27" s="2">
        <v>68</v>
      </c>
      <c r="C27" s="3" t="s">
        <v>1444</v>
      </c>
      <c r="D27" s="3" t="s">
        <v>1369</v>
      </c>
      <c r="E27" s="7">
        <v>138809817</v>
      </c>
      <c r="F27" s="7">
        <v>154133394</v>
      </c>
      <c r="G27" s="7">
        <v>160719000</v>
      </c>
      <c r="H27" s="7">
        <v>171294000</v>
      </c>
      <c r="I27" s="7">
        <v>175158000</v>
      </c>
      <c r="J27" s="7">
        <v>8827877</v>
      </c>
      <c r="K27" s="7">
        <v>0</v>
      </c>
      <c r="L27" s="7">
        <v>4549625</v>
      </c>
      <c r="M27" s="7">
        <v>2908000</v>
      </c>
      <c r="N27" s="7">
        <v>0</v>
      </c>
      <c r="O27" s="7">
        <v>7969165</v>
      </c>
      <c r="P27" s="7">
        <v>3882238</v>
      </c>
      <c r="Q27" s="7">
        <v>-2479000</v>
      </c>
      <c r="R27" s="7">
        <v>6684000</v>
      </c>
      <c r="S27" s="7">
        <v>20592000</v>
      </c>
      <c r="T27" s="7">
        <v>146778982</v>
      </c>
      <c r="U27" s="7">
        <v>158015632</v>
      </c>
      <c r="V27" s="7">
        <v>158240000</v>
      </c>
      <c r="W27" s="7">
        <v>177978000</v>
      </c>
      <c r="X27" s="7">
        <v>195750000</v>
      </c>
      <c r="Y27" s="7">
        <v>147190822</v>
      </c>
      <c r="Z27" s="7">
        <v>143402525</v>
      </c>
      <c r="AA27" s="7">
        <v>158607000</v>
      </c>
      <c r="AB27" s="7">
        <v>167225000</v>
      </c>
      <c r="AC27" s="7">
        <v>186414000</v>
      </c>
      <c r="AD27" s="7">
        <v>-411840</v>
      </c>
      <c r="AE27" s="7">
        <v>14613107</v>
      </c>
      <c r="AF27" s="7">
        <v>-367000</v>
      </c>
      <c r="AG27" s="7">
        <v>10753000</v>
      </c>
      <c r="AH27" s="7">
        <v>9336000</v>
      </c>
      <c r="AI27" s="16">
        <v>-5.7000000000000002E-2</v>
      </c>
      <c r="AJ27" s="16">
        <v>6.8000000000000005E-2</v>
      </c>
      <c r="AK27" s="16">
        <v>1.2999999999999999E-2</v>
      </c>
      <c r="AL27" s="16">
        <v>2.3E-2</v>
      </c>
      <c r="AM27" s="16">
        <v>-5.8000000000000003E-2</v>
      </c>
      <c r="AN27" s="16">
        <v>5.3999999999999999E-2</v>
      </c>
      <c r="AO27" s="16">
        <v>2.5000000000000001E-2</v>
      </c>
      <c r="AP27" s="16">
        <v>-1.6E-2</v>
      </c>
      <c r="AQ27" s="16">
        <v>3.7999999999999999E-2</v>
      </c>
      <c r="AR27" s="16">
        <v>0.105</v>
      </c>
      <c r="AS27" s="16">
        <v>-3.0000000000000001E-3</v>
      </c>
      <c r="AT27" s="16">
        <v>9.1999999999999998E-2</v>
      </c>
      <c r="AU27" s="16">
        <v>-2E-3</v>
      </c>
      <c r="AV27" s="16">
        <v>0.06</v>
      </c>
      <c r="AW27" s="16">
        <v>4.8000000000000001E-2</v>
      </c>
    </row>
    <row r="28" spans="1:49" x14ac:dyDescent="0.25">
      <c r="A28" s="2" t="s">
        <v>857</v>
      </c>
      <c r="B28" s="2">
        <v>14496</v>
      </c>
      <c r="C28" s="3" t="s">
        <v>1444</v>
      </c>
      <c r="D28" s="3" t="s">
        <v>1369</v>
      </c>
      <c r="E28" s="7">
        <v>209348000</v>
      </c>
      <c r="F28" s="7">
        <v>218655000</v>
      </c>
      <c r="G28" s="7">
        <v>217722000</v>
      </c>
      <c r="H28" s="7">
        <v>259248152</v>
      </c>
      <c r="I28" s="7">
        <v>298967000</v>
      </c>
      <c r="J28" s="7">
        <v>18918914</v>
      </c>
      <c r="K28" s="7">
        <v>1315143</v>
      </c>
      <c r="L28" s="7">
        <v>867871</v>
      </c>
      <c r="M28" s="7">
        <v>6201152</v>
      </c>
      <c r="N28" s="7">
        <v>0</v>
      </c>
      <c r="O28" s="7">
        <v>4915000</v>
      </c>
      <c r="P28" s="7">
        <v>10665000</v>
      </c>
      <c r="Q28" s="7">
        <v>-5989000</v>
      </c>
      <c r="R28" s="7">
        <v>7146848</v>
      </c>
      <c r="S28" s="7">
        <v>13117000</v>
      </c>
      <c r="T28" s="7">
        <v>214263000</v>
      </c>
      <c r="U28" s="7">
        <v>229320000</v>
      </c>
      <c r="V28" s="7">
        <v>211733000</v>
      </c>
      <c r="W28" s="7">
        <v>266395000</v>
      </c>
      <c r="X28" s="7">
        <v>312084000</v>
      </c>
      <c r="Y28" s="7">
        <v>210465000</v>
      </c>
      <c r="Z28" s="7">
        <v>217752000</v>
      </c>
      <c r="AA28" s="7">
        <v>248816000</v>
      </c>
      <c r="AB28" s="7">
        <v>258764000</v>
      </c>
      <c r="AC28" s="7">
        <v>286947000</v>
      </c>
      <c r="AD28" s="7">
        <v>3798000</v>
      </c>
      <c r="AE28" s="7">
        <v>11568000</v>
      </c>
      <c r="AF28" s="7">
        <v>-37083000</v>
      </c>
      <c r="AG28" s="7">
        <v>7631000</v>
      </c>
      <c r="AH28" s="7">
        <v>25137000</v>
      </c>
      <c r="AI28" s="16">
        <v>-5.0000000000000001E-3</v>
      </c>
      <c r="AJ28" s="16">
        <v>4.0000000000000001E-3</v>
      </c>
      <c r="AK28" s="16">
        <v>-0.14699999999999999</v>
      </c>
      <c r="AL28" s="16">
        <v>2E-3</v>
      </c>
      <c r="AM28" s="16">
        <v>3.9E-2</v>
      </c>
      <c r="AN28" s="16">
        <v>2.3E-2</v>
      </c>
      <c r="AO28" s="16">
        <v>4.7E-2</v>
      </c>
      <c r="AP28" s="16">
        <v>-2.8000000000000001E-2</v>
      </c>
      <c r="AQ28" s="16">
        <v>2.7E-2</v>
      </c>
      <c r="AR28" s="16">
        <v>4.2000000000000003E-2</v>
      </c>
      <c r="AS28" s="16">
        <v>1.7999999999999999E-2</v>
      </c>
      <c r="AT28" s="16">
        <v>0.05</v>
      </c>
      <c r="AU28" s="16">
        <v>-0.17499999999999999</v>
      </c>
      <c r="AV28" s="16">
        <v>2.9000000000000001E-2</v>
      </c>
      <c r="AW28" s="16">
        <v>8.1000000000000003E-2</v>
      </c>
    </row>
    <row r="29" spans="1:49" x14ac:dyDescent="0.25">
      <c r="A29" s="2" t="s">
        <v>725</v>
      </c>
      <c r="B29" s="2">
        <v>73</v>
      </c>
      <c r="C29" s="3" t="s">
        <v>1381</v>
      </c>
      <c r="D29" s="3" t="s">
        <v>1369</v>
      </c>
      <c r="E29" s="7">
        <v>147590581</v>
      </c>
      <c r="F29" s="7">
        <v>131062041</v>
      </c>
      <c r="G29" s="7">
        <v>155049036</v>
      </c>
      <c r="H29" s="7">
        <v>186268761</v>
      </c>
      <c r="I29" s="7">
        <v>191834041</v>
      </c>
      <c r="J29" s="7">
        <v>10542658</v>
      </c>
      <c r="K29" s="7">
        <v>0</v>
      </c>
      <c r="L29" s="7">
        <v>0</v>
      </c>
      <c r="M29" s="7">
        <v>1994998</v>
      </c>
      <c r="N29" s="7">
        <v>0</v>
      </c>
      <c r="O29" s="7">
        <v>1724532</v>
      </c>
      <c r="P29" s="7">
        <v>4195083</v>
      </c>
      <c r="Q29" s="7">
        <v>-265163</v>
      </c>
      <c r="R29" s="7">
        <v>-1880778</v>
      </c>
      <c r="S29" s="7">
        <v>81955</v>
      </c>
      <c r="T29" s="7">
        <v>149315113</v>
      </c>
      <c r="U29" s="7">
        <v>135257124</v>
      </c>
      <c r="V29" s="7">
        <v>154783873</v>
      </c>
      <c r="W29" s="7">
        <v>184387983</v>
      </c>
      <c r="X29" s="7">
        <v>191915996</v>
      </c>
      <c r="Y29" s="7">
        <v>146156156</v>
      </c>
      <c r="Z29" s="7">
        <v>150987593</v>
      </c>
      <c r="AA29" s="7">
        <v>174617762</v>
      </c>
      <c r="AB29" s="7">
        <v>197888551</v>
      </c>
      <c r="AC29" s="7">
        <v>202356274</v>
      </c>
      <c r="AD29" s="7">
        <v>3158957</v>
      </c>
      <c r="AE29" s="7">
        <v>-15730469</v>
      </c>
      <c r="AF29" s="7">
        <v>-19833889</v>
      </c>
      <c r="AG29" s="7">
        <v>-13500568</v>
      </c>
      <c r="AH29" s="7">
        <v>-10440278</v>
      </c>
      <c r="AI29" s="16">
        <v>0.01</v>
      </c>
      <c r="AJ29" s="16">
        <v>-0.14699999999999999</v>
      </c>
      <c r="AK29" s="16">
        <v>-0.126</v>
      </c>
      <c r="AL29" s="16">
        <v>-6.3E-2</v>
      </c>
      <c r="AM29" s="16">
        <v>-5.5E-2</v>
      </c>
      <c r="AN29" s="16">
        <v>1.2E-2</v>
      </c>
      <c r="AO29" s="16">
        <v>3.1E-2</v>
      </c>
      <c r="AP29" s="16">
        <v>-2E-3</v>
      </c>
      <c r="AQ29" s="16">
        <v>-0.01</v>
      </c>
      <c r="AR29" s="16">
        <v>0</v>
      </c>
      <c r="AS29" s="16">
        <v>2.1000000000000001E-2</v>
      </c>
      <c r="AT29" s="16">
        <v>-0.11600000000000001</v>
      </c>
      <c r="AU29" s="16">
        <v>-0.128</v>
      </c>
      <c r="AV29" s="16">
        <v>-7.2999999999999995E-2</v>
      </c>
      <c r="AW29" s="16">
        <v>-5.3999999999999999E-2</v>
      </c>
    </row>
    <row r="30" spans="1:49" x14ac:dyDescent="0.25">
      <c r="A30" s="2" t="s">
        <v>726</v>
      </c>
      <c r="B30" s="2">
        <v>77</v>
      </c>
      <c r="C30" s="3" t="s">
        <v>1452</v>
      </c>
      <c r="D30" s="3" t="s">
        <v>1369</v>
      </c>
      <c r="E30" s="7">
        <v>186744299</v>
      </c>
      <c r="F30" s="7">
        <v>185512194</v>
      </c>
      <c r="G30" s="7">
        <v>210948336</v>
      </c>
      <c r="H30" s="7">
        <v>237058783</v>
      </c>
      <c r="I30" s="7">
        <v>260434210</v>
      </c>
      <c r="J30" s="7">
        <v>23500334</v>
      </c>
      <c r="K30" s="7">
        <v>0</v>
      </c>
      <c r="L30" s="7">
        <v>9633457</v>
      </c>
      <c r="M30" s="7">
        <v>10829340</v>
      </c>
      <c r="N30" s="7">
        <v>5911692</v>
      </c>
      <c r="O30" s="7">
        <v>4811221</v>
      </c>
      <c r="P30" s="7">
        <v>-727346</v>
      </c>
      <c r="Q30" s="7">
        <v>-2583431</v>
      </c>
      <c r="R30" s="7">
        <v>-1958463</v>
      </c>
      <c r="S30" s="7">
        <v>-1883829</v>
      </c>
      <c r="T30" s="7">
        <v>191555520</v>
      </c>
      <c r="U30" s="7">
        <v>184784848</v>
      </c>
      <c r="V30" s="7">
        <v>208364905</v>
      </c>
      <c r="W30" s="7">
        <v>235100320</v>
      </c>
      <c r="X30" s="7">
        <v>258550381</v>
      </c>
      <c r="Y30" s="7">
        <v>173302389</v>
      </c>
      <c r="Z30" s="7">
        <v>184003103</v>
      </c>
      <c r="AA30" s="7">
        <v>208316808</v>
      </c>
      <c r="AB30" s="7">
        <v>238113896</v>
      </c>
      <c r="AC30" s="7">
        <v>256557534</v>
      </c>
      <c r="AD30" s="7">
        <v>18253131</v>
      </c>
      <c r="AE30" s="7">
        <v>781745</v>
      </c>
      <c r="AF30" s="7">
        <v>48097</v>
      </c>
      <c r="AG30" s="7">
        <v>-3013576</v>
      </c>
      <c r="AH30" s="7">
        <v>1992847</v>
      </c>
      <c r="AI30" s="16">
        <v>7.0000000000000007E-2</v>
      </c>
      <c r="AJ30" s="16">
        <v>8.0000000000000002E-3</v>
      </c>
      <c r="AK30" s="16">
        <v>1.2999999999999999E-2</v>
      </c>
      <c r="AL30" s="16">
        <v>-4.0000000000000001E-3</v>
      </c>
      <c r="AM30" s="16">
        <v>1.4999999999999999E-2</v>
      </c>
      <c r="AN30" s="16">
        <v>2.5000000000000001E-2</v>
      </c>
      <c r="AO30" s="16">
        <v>-4.0000000000000001E-3</v>
      </c>
      <c r="AP30" s="16">
        <v>-1.2E-2</v>
      </c>
      <c r="AQ30" s="16">
        <v>-8.0000000000000002E-3</v>
      </c>
      <c r="AR30" s="16">
        <v>-7.0000000000000001E-3</v>
      </c>
      <c r="AS30" s="16">
        <v>9.5000000000000001E-2</v>
      </c>
      <c r="AT30" s="16">
        <v>4.0000000000000001E-3</v>
      </c>
      <c r="AU30" s="16">
        <v>0</v>
      </c>
      <c r="AV30" s="16">
        <v>-1.2999999999999999E-2</v>
      </c>
      <c r="AW30" s="16">
        <v>8.0000000000000002E-3</v>
      </c>
    </row>
    <row r="31" spans="1:49" x14ac:dyDescent="0.25">
      <c r="A31" s="2" t="s">
        <v>860</v>
      </c>
      <c r="B31" s="2">
        <v>6546</v>
      </c>
      <c r="C31" s="3" t="s">
        <v>1373</v>
      </c>
      <c r="D31" s="3" t="s">
        <v>1386</v>
      </c>
      <c r="E31" s="7">
        <v>1039049000</v>
      </c>
      <c r="F31" s="7">
        <v>1120732000</v>
      </c>
      <c r="G31" s="7">
        <v>1064132000</v>
      </c>
      <c r="H31" s="7">
        <v>1166168000</v>
      </c>
      <c r="I31" s="7">
        <v>1249173000</v>
      </c>
      <c r="J31" s="7">
        <v>50591000</v>
      </c>
      <c r="K31" s="7">
        <v>29270000</v>
      </c>
      <c r="L31" s="7">
        <v>10813000</v>
      </c>
      <c r="M31" s="7">
        <v>0</v>
      </c>
      <c r="N31" s="7">
        <v>0</v>
      </c>
      <c r="O31" s="7">
        <v>3467000</v>
      </c>
      <c r="P31" s="7">
        <v>23352000</v>
      </c>
      <c r="Q31" s="7">
        <v>-69092000</v>
      </c>
      <c r="R31" s="7">
        <v>13373000</v>
      </c>
      <c r="S31" s="7">
        <v>47461000</v>
      </c>
      <c r="T31" s="7">
        <v>1042516000</v>
      </c>
      <c r="U31" s="7">
        <v>1144084000</v>
      </c>
      <c r="V31" s="7">
        <v>995040000</v>
      </c>
      <c r="W31" s="7">
        <v>1179541000</v>
      </c>
      <c r="X31" s="7">
        <v>1296634000</v>
      </c>
      <c r="Y31" s="7">
        <v>966304000</v>
      </c>
      <c r="Z31" s="7">
        <v>1033376000</v>
      </c>
      <c r="AA31" s="7">
        <v>1033068000</v>
      </c>
      <c r="AB31" s="7">
        <v>1085198000</v>
      </c>
      <c r="AC31" s="7">
        <v>1149429000</v>
      </c>
      <c r="AD31" s="7">
        <v>76212000</v>
      </c>
      <c r="AE31" s="7">
        <v>110708000</v>
      </c>
      <c r="AF31" s="7">
        <v>-38028000</v>
      </c>
      <c r="AG31" s="7">
        <v>94343000</v>
      </c>
      <c r="AH31" s="7">
        <v>147205000</v>
      </c>
      <c r="AI31" s="16">
        <v>7.0000000000000007E-2</v>
      </c>
      <c r="AJ31" s="16">
        <v>7.5999999999999998E-2</v>
      </c>
      <c r="AK31" s="16">
        <v>3.1E-2</v>
      </c>
      <c r="AL31" s="16">
        <v>6.9000000000000006E-2</v>
      </c>
      <c r="AM31" s="16">
        <v>7.6999999999999999E-2</v>
      </c>
      <c r="AN31" s="16">
        <v>3.0000000000000001E-3</v>
      </c>
      <c r="AO31" s="16">
        <v>0.02</v>
      </c>
      <c r="AP31" s="16">
        <v>-6.9000000000000006E-2</v>
      </c>
      <c r="AQ31" s="16">
        <v>1.0999999999999999E-2</v>
      </c>
      <c r="AR31" s="16">
        <v>3.6999999999999998E-2</v>
      </c>
      <c r="AS31" s="16">
        <v>7.2999999999999995E-2</v>
      </c>
      <c r="AT31" s="16">
        <v>9.7000000000000003E-2</v>
      </c>
      <c r="AU31" s="16">
        <v>-3.7999999999999999E-2</v>
      </c>
      <c r="AV31" s="16">
        <v>0.08</v>
      </c>
      <c r="AW31" s="16">
        <v>0.114</v>
      </c>
    </row>
    <row r="32" spans="1:49" x14ac:dyDescent="0.25">
      <c r="A32" s="2" t="s">
        <v>728</v>
      </c>
      <c r="B32" s="2">
        <v>83</v>
      </c>
      <c r="C32" s="3" t="s">
        <v>1457</v>
      </c>
      <c r="D32" s="3" t="s">
        <v>1369</v>
      </c>
      <c r="E32" s="7">
        <v>286554745</v>
      </c>
      <c r="F32" s="7">
        <v>315631000</v>
      </c>
      <c r="G32" s="7">
        <v>315136000</v>
      </c>
      <c r="H32" s="7">
        <v>340114000</v>
      </c>
      <c r="I32" s="7">
        <v>330276000</v>
      </c>
      <c r="J32" s="7">
        <v>61250446</v>
      </c>
      <c r="K32" s="7">
        <v>0</v>
      </c>
      <c r="L32" s="7">
        <v>1355994</v>
      </c>
      <c r="M32" s="7">
        <v>7273000</v>
      </c>
      <c r="N32" s="7">
        <v>0</v>
      </c>
      <c r="O32" s="7">
        <v>3550000</v>
      </c>
      <c r="P32" s="7">
        <v>3172000</v>
      </c>
      <c r="Q32" s="7">
        <v>-11116000</v>
      </c>
      <c r="R32" s="7">
        <v>1382000</v>
      </c>
      <c r="S32" s="7">
        <v>4238000</v>
      </c>
      <c r="T32" s="7">
        <v>290104745</v>
      </c>
      <c r="U32" s="7">
        <v>318803000</v>
      </c>
      <c r="V32" s="7">
        <v>304020000</v>
      </c>
      <c r="W32" s="7">
        <v>341496000</v>
      </c>
      <c r="X32" s="7">
        <v>334514000</v>
      </c>
      <c r="Y32" s="7">
        <v>299697000</v>
      </c>
      <c r="Z32" s="7">
        <v>326349000</v>
      </c>
      <c r="AA32" s="7">
        <v>324520000</v>
      </c>
      <c r="AB32" s="7">
        <v>345497000</v>
      </c>
      <c r="AC32" s="7">
        <v>339534000</v>
      </c>
      <c r="AD32" s="7">
        <v>-9592255</v>
      </c>
      <c r="AE32" s="7">
        <v>-7546000</v>
      </c>
      <c r="AF32" s="7">
        <v>-20500000</v>
      </c>
      <c r="AG32" s="7">
        <v>-4001000</v>
      </c>
      <c r="AH32" s="7">
        <v>-5020000</v>
      </c>
      <c r="AI32" s="16">
        <v>-4.4999999999999998E-2</v>
      </c>
      <c r="AJ32" s="16">
        <v>-3.4000000000000002E-2</v>
      </c>
      <c r="AK32" s="16">
        <v>-3.1E-2</v>
      </c>
      <c r="AL32" s="16">
        <v>-1.6E-2</v>
      </c>
      <c r="AM32" s="16">
        <v>-2.8000000000000001E-2</v>
      </c>
      <c r="AN32" s="16">
        <v>1.2E-2</v>
      </c>
      <c r="AO32" s="16">
        <v>0.01</v>
      </c>
      <c r="AP32" s="16">
        <v>-3.6999999999999998E-2</v>
      </c>
      <c r="AQ32" s="16">
        <v>4.0000000000000001E-3</v>
      </c>
      <c r="AR32" s="16">
        <v>1.2999999999999999E-2</v>
      </c>
      <c r="AS32" s="16">
        <v>-3.3000000000000002E-2</v>
      </c>
      <c r="AT32" s="16">
        <v>-2.4E-2</v>
      </c>
      <c r="AU32" s="16">
        <v>-6.7000000000000004E-2</v>
      </c>
      <c r="AV32" s="16">
        <v>-1.2E-2</v>
      </c>
      <c r="AW32" s="16">
        <v>-1.4999999999999999E-2</v>
      </c>
    </row>
    <row r="33" spans="1:49" x14ac:dyDescent="0.25">
      <c r="A33" s="2" t="s">
        <v>729</v>
      </c>
      <c r="B33" s="2">
        <v>85</v>
      </c>
      <c r="C33" s="3" t="s">
        <v>1460</v>
      </c>
      <c r="D33" s="3" t="s">
        <v>1369</v>
      </c>
      <c r="E33" s="7">
        <v>477085000</v>
      </c>
      <c r="F33" s="7">
        <v>501489000</v>
      </c>
      <c r="G33" s="7">
        <v>509688000</v>
      </c>
      <c r="H33" s="7">
        <v>599371000</v>
      </c>
      <c r="I33" s="7">
        <v>592018000</v>
      </c>
      <c r="J33" s="7">
        <v>31331000</v>
      </c>
      <c r="K33" s="7">
        <v>11506000</v>
      </c>
      <c r="L33" s="7">
        <v>8682000</v>
      </c>
      <c r="M33" s="7">
        <v>22700000</v>
      </c>
      <c r="N33" s="7">
        <v>0</v>
      </c>
      <c r="O33" s="7">
        <v>5062000</v>
      </c>
      <c r="P33" s="7">
        <v>19227000</v>
      </c>
      <c r="Q33" s="7">
        <v>-11231000</v>
      </c>
      <c r="R33" s="7">
        <v>56088000</v>
      </c>
      <c r="S33" s="7">
        <v>-1567000</v>
      </c>
      <c r="T33" s="7">
        <v>482147000</v>
      </c>
      <c r="U33" s="7">
        <v>520716000</v>
      </c>
      <c r="V33" s="7">
        <v>498457000</v>
      </c>
      <c r="W33" s="7">
        <v>655459000</v>
      </c>
      <c r="X33" s="7">
        <v>590451000</v>
      </c>
      <c r="Y33" s="7">
        <v>469741000</v>
      </c>
      <c r="Z33" s="7">
        <v>492789000</v>
      </c>
      <c r="AA33" s="7">
        <v>594441000</v>
      </c>
      <c r="AB33" s="7">
        <v>584072000</v>
      </c>
      <c r="AC33" s="7">
        <v>612933000</v>
      </c>
      <c r="AD33" s="7">
        <v>12406000</v>
      </c>
      <c r="AE33" s="7">
        <v>27927000</v>
      </c>
      <c r="AF33" s="7">
        <v>-95984000</v>
      </c>
      <c r="AG33" s="7">
        <v>71387000</v>
      </c>
      <c r="AH33" s="7">
        <v>-22482000</v>
      </c>
      <c r="AI33" s="16">
        <v>1.4999999999999999E-2</v>
      </c>
      <c r="AJ33" s="16">
        <v>1.7000000000000001E-2</v>
      </c>
      <c r="AK33" s="16">
        <v>-0.17</v>
      </c>
      <c r="AL33" s="16">
        <v>2.3E-2</v>
      </c>
      <c r="AM33" s="16">
        <v>-3.5000000000000003E-2</v>
      </c>
      <c r="AN33" s="16">
        <v>0.01</v>
      </c>
      <c r="AO33" s="16">
        <v>3.6999999999999998E-2</v>
      </c>
      <c r="AP33" s="16">
        <v>-2.3E-2</v>
      </c>
      <c r="AQ33" s="16">
        <v>8.5999999999999993E-2</v>
      </c>
      <c r="AR33" s="16">
        <v>-3.0000000000000001E-3</v>
      </c>
      <c r="AS33" s="16">
        <v>2.5999999999999999E-2</v>
      </c>
      <c r="AT33" s="16">
        <v>5.3999999999999999E-2</v>
      </c>
      <c r="AU33" s="16">
        <v>-0.193</v>
      </c>
      <c r="AV33" s="16">
        <v>0.109</v>
      </c>
      <c r="AW33" s="16">
        <v>-3.7999999999999999E-2</v>
      </c>
    </row>
    <row r="34" spans="1:49" x14ac:dyDescent="0.25">
      <c r="A34" s="2" t="s">
        <v>730</v>
      </c>
      <c r="B34" s="2">
        <v>133</v>
      </c>
      <c r="C34" s="3" t="s">
        <v>1444</v>
      </c>
      <c r="D34" s="3" t="s">
        <v>1369</v>
      </c>
      <c r="E34" s="7">
        <v>90692000</v>
      </c>
      <c r="F34" s="7">
        <v>107117000</v>
      </c>
      <c r="G34" s="7">
        <v>104927000</v>
      </c>
      <c r="H34" s="7">
        <v>107469526</v>
      </c>
      <c r="I34" s="7">
        <v>124928000</v>
      </c>
      <c r="J34" s="7">
        <v>14630972</v>
      </c>
      <c r="K34" s="7">
        <v>772515</v>
      </c>
      <c r="L34" s="7">
        <v>519788</v>
      </c>
      <c r="M34" s="7">
        <v>1916526</v>
      </c>
      <c r="N34" s="7">
        <v>0</v>
      </c>
      <c r="O34" s="7">
        <v>1843000</v>
      </c>
      <c r="P34" s="7">
        <v>4453000</v>
      </c>
      <c r="Q34" s="7">
        <v>-1956000</v>
      </c>
      <c r="R34" s="7">
        <v>2550474</v>
      </c>
      <c r="S34" s="7">
        <v>4655000</v>
      </c>
      <c r="T34" s="7">
        <v>92535000</v>
      </c>
      <c r="U34" s="7">
        <v>111570000</v>
      </c>
      <c r="V34" s="7">
        <v>102971000</v>
      </c>
      <c r="W34" s="7">
        <v>110020000</v>
      </c>
      <c r="X34" s="7">
        <v>129583000</v>
      </c>
      <c r="Y34" s="7">
        <v>90728000</v>
      </c>
      <c r="Z34" s="7">
        <v>105563000</v>
      </c>
      <c r="AA34" s="7">
        <v>109920000</v>
      </c>
      <c r="AB34" s="7">
        <v>102928000</v>
      </c>
      <c r="AC34" s="7">
        <v>123406000</v>
      </c>
      <c r="AD34" s="7">
        <v>1807000</v>
      </c>
      <c r="AE34" s="7">
        <v>6007000</v>
      </c>
      <c r="AF34" s="7">
        <v>-6949000</v>
      </c>
      <c r="AG34" s="7">
        <v>7092000</v>
      </c>
      <c r="AH34" s="7">
        <v>6177000</v>
      </c>
      <c r="AI34" s="16">
        <v>0</v>
      </c>
      <c r="AJ34" s="16">
        <v>1.4E-2</v>
      </c>
      <c r="AK34" s="16">
        <v>-4.8000000000000001E-2</v>
      </c>
      <c r="AL34" s="16">
        <v>4.1000000000000002E-2</v>
      </c>
      <c r="AM34" s="16">
        <v>1.2E-2</v>
      </c>
      <c r="AN34" s="16">
        <v>0.02</v>
      </c>
      <c r="AO34" s="16">
        <v>0.04</v>
      </c>
      <c r="AP34" s="16">
        <v>-1.9E-2</v>
      </c>
      <c r="AQ34" s="16">
        <v>2.3E-2</v>
      </c>
      <c r="AR34" s="16">
        <v>3.5999999999999997E-2</v>
      </c>
      <c r="AS34" s="16">
        <v>0.02</v>
      </c>
      <c r="AT34" s="16">
        <v>5.3999999999999999E-2</v>
      </c>
      <c r="AU34" s="16">
        <v>-6.7000000000000004E-2</v>
      </c>
      <c r="AV34" s="16">
        <v>6.4000000000000001E-2</v>
      </c>
      <c r="AW34" s="16">
        <v>4.8000000000000001E-2</v>
      </c>
    </row>
    <row r="35" spans="1:49" x14ac:dyDescent="0.25">
      <c r="A35" s="2" t="s">
        <v>731</v>
      </c>
      <c r="B35" s="2">
        <v>88</v>
      </c>
      <c r="C35" s="3" t="s">
        <v>1421</v>
      </c>
      <c r="D35" s="3" t="s">
        <v>1401</v>
      </c>
      <c r="E35" s="7">
        <v>104304000</v>
      </c>
      <c r="F35" s="7">
        <v>113992000</v>
      </c>
      <c r="G35" s="7">
        <v>125507000</v>
      </c>
      <c r="H35" s="7">
        <v>143000000</v>
      </c>
      <c r="I35" s="7">
        <v>153339000</v>
      </c>
      <c r="J35" s="7">
        <v>6756000</v>
      </c>
      <c r="K35" s="7">
        <v>1518000</v>
      </c>
      <c r="L35" s="7">
        <v>261000</v>
      </c>
      <c r="M35" s="7">
        <v>0</v>
      </c>
      <c r="N35" s="7">
        <v>0</v>
      </c>
      <c r="O35" s="7">
        <v>5334000</v>
      </c>
      <c r="P35" s="7">
        <v>16010000</v>
      </c>
      <c r="Q35" s="7">
        <v>-12523000</v>
      </c>
      <c r="R35" s="7">
        <v>6437000</v>
      </c>
      <c r="S35" s="7">
        <v>13611000</v>
      </c>
      <c r="T35" s="7">
        <v>109638000</v>
      </c>
      <c r="U35" s="7">
        <v>130002000</v>
      </c>
      <c r="V35" s="7">
        <v>112984000</v>
      </c>
      <c r="W35" s="7">
        <v>149437000</v>
      </c>
      <c r="X35" s="7">
        <v>166950000</v>
      </c>
      <c r="Y35" s="7">
        <v>99657000</v>
      </c>
      <c r="Z35" s="7">
        <v>108762000</v>
      </c>
      <c r="AA35" s="7">
        <v>117764000</v>
      </c>
      <c r="AB35" s="7">
        <v>133567000</v>
      </c>
      <c r="AC35" s="7">
        <v>144020000</v>
      </c>
      <c r="AD35" s="7">
        <v>9981000</v>
      </c>
      <c r="AE35" s="7">
        <v>21240000</v>
      </c>
      <c r="AF35" s="7">
        <v>-4780000</v>
      </c>
      <c r="AG35" s="7">
        <v>15870000</v>
      </c>
      <c r="AH35" s="7">
        <v>22930000</v>
      </c>
      <c r="AI35" s="16">
        <v>4.2000000000000003E-2</v>
      </c>
      <c r="AJ35" s="16">
        <v>0.04</v>
      </c>
      <c r="AK35" s="16">
        <v>6.9000000000000006E-2</v>
      </c>
      <c r="AL35" s="16">
        <v>6.3E-2</v>
      </c>
      <c r="AM35" s="16">
        <v>5.6000000000000001E-2</v>
      </c>
      <c r="AN35" s="16">
        <v>4.9000000000000002E-2</v>
      </c>
      <c r="AO35" s="16">
        <v>0.123</v>
      </c>
      <c r="AP35" s="16">
        <v>-0.111</v>
      </c>
      <c r="AQ35" s="16">
        <v>4.2999999999999997E-2</v>
      </c>
      <c r="AR35" s="16">
        <v>8.2000000000000003E-2</v>
      </c>
      <c r="AS35" s="16">
        <v>9.0999999999999998E-2</v>
      </c>
      <c r="AT35" s="16">
        <v>0.16300000000000001</v>
      </c>
      <c r="AU35" s="16">
        <v>-4.2000000000000003E-2</v>
      </c>
      <c r="AV35" s="16">
        <v>0.106</v>
      </c>
      <c r="AW35" s="16">
        <v>0.13700000000000001</v>
      </c>
    </row>
    <row r="36" spans="1:49" x14ac:dyDescent="0.25">
      <c r="A36" s="2" t="s">
        <v>732</v>
      </c>
      <c r="B36" s="2">
        <v>89</v>
      </c>
      <c r="C36" s="3" t="s">
        <v>1421</v>
      </c>
      <c r="D36" s="3" t="s">
        <v>1413</v>
      </c>
      <c r="E36" s="7">
        <v>267035000</v>
      </c>
      <c r="F36" s="7">
        <v>312982000</v>
      </c>
      <c r="G36" s="7">
        <v>328511000</v>
      </c>
      <c r="H36" s="7">
        <v>364705000</v>
      </c>
      <c r="I36" s="7">
        <v>393908000</v>
      </c>
      <c r="J36" s="7">
        <v>9060000</v>
      </c>
      <c r="K36" s="7">
        <v>7710000</v>
      </c>
      <c r="L36" s="7">
        <v>0</v>
      </c>
      <c r="M36" s="7">
        <v>0</v>
      </c>
      <c r="N36" s="7">
        <v>0</v>
      </c>
      <c r="O36" s="7">
        <v>-1578000</v>
      </c>
      <c r="P36" s="7">
        <v>92000</v>
      </c>
      <c r="Q36" s="7">
        <v>-3070000</v>
      </c>
      <c r="R36" s="7">
        <v>-3958000</v>
      </c>
      <c r="S36" s="7">
        <v>-2299000</v>
      </c>
      <c r="T36" s="7">
        <v>265457000</v>
      </c>
      <c r="U36" s="7">
        <v>313074000</v>
      </c>
      <c r="V36" s="7">
        <v>325441000</v>
      </c>
      <c r="W36" s="7">
        <v>360747000</v>
      </c>
      <c r="X36" s="7">
        <v>391609000</v>
      </c>
      <c r="Y36" s="7">
        <v>290881000</v>
      </c>
      <c r="Z36" s="7">
        <v>312425000</v>
      </c>
      <c r="AA36" s="7">
        <v>324902000</v>
      </c>
      <c r="AB36" s="7">
        <v>363610000</v>
      </c>
      <c r="AC36" s="7">
        <v>394299000</v>
      </c>
      <c r="AD36" s="7">
        <v>-25424000</v>
      </c>
      <c r="AE36" s="7">
        <v>649000</v>
      </c>
      <c r="AF36" s="7">
        <v>539000</v>
      </c>
      <c r="AG36" s="7">
        <v>-2863000</v>
      </c>
      <c r="AH36" s="7">
        <v>-2690000</v>
      </c>
      <c r="AI36" s="16">
        <v>-0.09</v>
      </c>
      <c r="AJ36" s="16">
        <v>2E-3</v>
      </c>
      <c r="AK36" s="16">
        <v>1.0999999999999999E-2</v>
      </c>
      <c r="AL36" s="16">
        <v>3.0000000000000001E-3</v>
      </c>
      <c r="AM36" s="16">
        <v>-1E-3</v>
      </c>
      <c r="AN36" s="16">
        <v>-6.0000000000000001E-3</v>
      </c>
      <c r="AO36" s="16">
        <v>0</v>
      </c>
      <c r="AP36" s="16">
        <v>-8.9999999999999993E-3</v>
      </c>
      <c r="AQ36" s="16">
        <v>-1.0999999999999999E-2</v>
      </c>
      <c r="AR36" s="16">
        <v>-6.0000000000000001E-3</v>
      </c>
      <c r="AS36" s="16">
        <v>-9.6000000000000002E-2</v>
      </c>
      <c r="AT36" s="16">
        <v>2E-3</v>
      </c>
      <c r="AU36" s="16">
        <v>2E-3</v>
      </c>
      <c r="AV36" s="16">
        <v>-8.0000000000000002E-3</v>
      </c>
      <c r="AW36" s="16">
        <v>-7.0000000000000001E-3</v>
      </c>
    </row>
    <row r="37" spans="1:49" x14ac:dyDescent="0.25">
      <c r="A37" s="2" t="s">
        <v>733</v>
      </c>
      <c r="B37" s="2">
        <v>91</v>
      </c>
      <c r="C37" s="3" t="s">
        <v>1421</v>
      </c>
      <c r="D37" s="3" t="s">
        <v>1408</v>
      </c>
      <c r="E37" s="7">
        <v>4518308000</v>
      </c>
      <c r="F37" s="7">
        <v>4996029000</v>
      </c>
      <c r="G37" s="7">
        <v>5277173000</v>
      </c>
      <c r="H37" s="7">
        <v>5868382000</v>
      </c>
      <c r="I37" s="7">
        <v>6410551000</v>
      </c>
      <c r="J37" s="7">
        <v>202955000</v>
      </c>
      <c r="K37" s="7">
        <v>82577000</v>
      </c>
      <c r="L37" s="7">
        <v>90000</v>
      </c>
      <c r="M37" s="7">
        <v>0</v>
      </c>
      <c r="N37" s="7">
        <v>0</v>
      </c>
      <c r="O37" s="7">
        <v>497000</v>
      </c>
      <c r="P37" s="7">
        <v>5205000</v>
      </c>
      <c r="Q37" s="7">
        <v>-8886000</v>
      </c>
      <c r="R37" s="7">
        <v>6424000</v>
      </c>
      <c r="S37" s="7">
        <v>161131000</v>
      </c>
      <c r="T37" s="7">
        <v>4518805000</v>
      </c>
      <c r="U37" s="7">
        <v>5001234000</v>
      </c>
      <c r="V37" s="7">
        <v>5268287000</v>
      </c>
      <c r="W37" s="7">
        <v>5874806000</v>
      </c>
      <c r="X37" s="7">
        <v>6571682000</v>
      </c>
      <c r="Y37" s="7">
        <v>4282516000</v>
      </c>
      <c r="Z37" s="7">
        <v>4759985000</v>
      </c>
      <c r="AA37" s="7">
        <v>5077757000</v>
      </c>
      <c r="AB37" s="7">
        <v>5513952000</v>
      </c>
      <c r="AC37" s="7">
        <v>6043053000</v>
      </c>
      <c r="AD37" s="7">
        <v>236289000</v>
      </c>
      <c r="AE37" s="7">
        <v>241249000</v>
      </c>
      <c r="AF37" s="7">
        <v>190530000</v>
      </c>
      <c r="AG37" s="7">
        <v>360854000</v>
      </c>
      <c r="AH37" s="7">
        <v>528629000</v>
      </c>
      <c r="AI37" s="16">
        <v>5.1999999999999998E-2</v>
      </c>
      <c r="AJ37" s="16">
        <v>4.7E-2</v>
      </c>
      <c r="AK37" s="16">
        <v>3.7999999999999999E-2</v>
      </c>
      <c r="AL37" s="16">
        <v>0.06</v>
      </c>
      <c r="AM37" s="16">
        <v>5.6000000000000001E-2</v>
      </c>
      <c r="AN37" s="16">
        <v>0</v>
      </c>
      <c r="AO37" s="16">
        <v>1E-3</v>
      </c>
      <c r="AP37" s="16">
        <v>-2E-3</v>
      </c>
      <c r="AQ37" s="16">
        <v>1E-3</v>
      </c>
      <c r="AR37" s="16">
        <v>2.5000000000000001E-2</v>
      </c>
      <c r="AS37" s="16">
        <v>5.1999999999999998E-2</v>
      </c>
      <c r="AT37" s="16">
        <v>4.8000000000000001E-2</v>
      </c>
      <c r="AU37" s="16">
        <v>3.5999999999999997E-2</v>
      </c>
      <c r="AV37" s="16">
        <v>6.0999999999999999E-2</v>
      </c>
      <c r="AW37" s="16">
        <v>0.08</v>
      </c>
    </row>
    <row r="38" spans="1:49" x14ac:dyDescent="0.25">
      <c r="A38" s="2" t="s">
        <v>958</v>
      </c>
      <c r="B38" s="2">
        <v>3111</v>
      </c>
      <c r="C38" s="3" t="s">
        <v>1460</v>
      </c>
      <c r="D38" s="3" t="s">
        <v>1369</v>
      </c>
      <c r="E38" s="7">
        <v>247269000</v>
      </c>
      <c r="F38" s="7">
        <v>238488000</v>
      </c>
      <c r="G38" s="7">
        <v>230386000</v>
      </c>
      <c r="H38" s="7">
        <v>301539000</v>
      </c>
      <c r="I38" s="7">
        <v>263369000</v>
      </c>
      <c r="J38" s="7">
        <v>30403000</v>
      </c>
      <c r="K38" s="7">
        <v>1455000</v>
      </c>
      <c r="L38" s="7">
        <v>3715000</v>
      </c>
      <c r="M38" s="7">
        <v>4322000</v>
      </c>
      <c r="N38" s="7">
        <v>0</v>
      </c>
      <c r="O38" s="7">
        <v>8279000</v>
      </c>
      <c r="P38" s="7">
        <v>31045000</v>
      </c>
      <c r="Q38" s="7">
        <v>-28796000</v>
      </c>
      <c r="R38" s="7">
        <v>46031000</v>
      </c>
      <c r="S38" s="7">
        <v>6193000</v>
      </c>
      <c r="T38" s="7">
        <v>255548000</v>
      </c>
      <c r="U38" s="7">
        <v>269533000</v>
      </c>
      <c r="V38" s="7">
        <v>201590000</v>
      </c>
      <c r="W38" s="7">
        <v>347570000</v>
      </c>
      <c r="X38" s="7">
        <v>269562000</v>
      </c>
      <c r="Y38" s="7">
        <v>233702000</v>
      </c>
      <c r="Z38" s="7">
        <v>248256000</v>
      </c>
      <c r="AA38" s="7">
        <v>308921000</v>
      </c>
      <c r="AB38" s="7">
        <v>290793000</v>
      </c>
      <c r="AC38" s="7">
        <v>285043000</v>
      </c>
      <c r="AD38" s="7">
        <v>21846000</v>
      </c>
      <c r="AE38" s="7">
        <v>21277000</v>
      </c>
      <c r="AF38" s="7">
        <v>-107331000</v>
      </c>
      <c r="AG38" s="7">
        <v>56777000</v>
      </c>
      <c r="AH38" s="7">
        <v>-15481000</v>
      </c>
      <c r="AI38" s="16">
        <v>5.2999999999999999E-2</v>
      </c>
      <c r="AJ38" s="16">
        <v>-3.5999999999999997E-2</v>
      </c>
      <c r="AK38" s="16">
        <v>-0.39</v>
      </c>
      <c r="AL38" s="16">
        <v>3.1E-2</v>
      </c>
      <c r="AM38" s="16">
        <v>-0.08</v>
      </c>
      <c r="AN38" s="16">
        <v>3.2000000000000001E-2</v>
      </c>
      <c r="AO38" s="16">
        <v>0.115</v>
      </c>
      <c r="AP38" s="16">
        <v>-0.14299999999999999</v>
      </c>
      <c r="AQ38" s="16">
        <v>0.13200000000000001</v>
      </c>
      <c r="AR38" s="16">
        <v>2.3E-2</v>
      </c>
      <c r="AS38" s="16">
        <v>8.5000000000000006E-2</v>
      </c>
      <c r="AT38" s="16">
        <v>7.9000000000000001E-2</v>
      </c>
      <c r="AU38" s="16">
        <v>-0.53200000000000003</v>
      </c>
      <c r="AV38" s="16">
        <v>0.16300000000000001</v>
      </c>
      <c r="AW38" s="16">
        <v>-5.7000000000000002E-2</v>
      </c>
    </row>
    <row r="39" spans="1:49" x14ac:dyDescent="0.25">
      <c r="A39" s="2" t="s">
        <v>735</v>
      </c>
      <c r="B39" s="2">
        <v>6547</v>
      </c>
      <c r="C39" s="3" t="s">
        <v>1473</v>
      </c>
      <c r="D39" s="3" t="s">
        <v>1369</v>
      </c>
      <c r="E39" s="7">
        <v>334880921</v>
      </c>
      <c r="F39" s="7">
        <v>319601220</v>
      </c>
      <c r="G39" s="7">
        <v>335514098</v>
      </c>
      <c r="H39" s="7">
        <v>320764023</v>
      </c>
      <c r="I39" s="7">
        <v>324915398</v>
      </c>
      <c r="J39" s="7">
        <v>32074757</v>
      </c>
      <c r="K39" s="7">
        <v>-3415506</v>
      </c>
      <c r="L39" s="7">
        <v>16027968</v>
      </c>
      <c r="M39" s="7">
        <v>12158614</v>
      </c>
      <c r="N39" s="7">
        <v>3267533</v>
      </c>
      <c r="O39" s="7">
        <v>4166974</v>
      </c>
      <c r="P39" s="7">
        <v>17300875</v>
      </c>
      <c r="Q39" s="7">
        <v>1124617</v>
      </c>
      <c r="R39" s="7">
        <v>85224</v>
      </c>
      <c r="S39" s="7">
        <v>-36113</v>
      </c>
      <c r="T39" s="7">
        <v>339047895</v>
      </c>
      <c r="U39" s="7">
        <v>336902095</v>
      </c>
      <c r="V39" s="7">
        <v>336638715</v>
      </c>
      <c r="W39" s="7">
        <v>320849247</v>
      </c>
      <c r="X39" s="7">
        <v>324879285</v>
      </c>
      <c r="Y39" s="7">
        <v>346883523</v>
      </c>
      <c r="Z39" s="7">
        <v>321097894</v>
      </c>
      <c r="AA39" s="7">
        <v>331916007</v>
      </c>
      <c r="AB39" s="7">
        <v>311047387</v>
      </c>
      <c r="AC39" s="7">
        <v>354641028</v>
      </c>
      <c r="AD39" s="7">
        <v>-7835628</v>
      </c>
      <c r="AE39" s="7">
        <v>15804201</v>
      </c>
      <c r="AF39" s="7">
        <v>4722708</v>
      </c>
      <c r="AG39" s="7">
        <v>9801860</v>
      </c>
      <c r="AH39" s="7">
        <v>-29761743</v>
      </c>
      <c r="AI39" s="16">
        <v>-3.5000000000000003E-2</v>
      </c>
      <c r="AJ39" s="16">
        <v>-4.0000000000000001E-3</v>
      </c>
      <c r="AK39" s="16">
        <v>1.0999999999999999E-2</v>
      </c>
      <c r="AL39" s="16">
        <v>0.03</v>
      </c>
      <c r="AM39" s="16">
        <v>-9.0999999999999998E-2</v>
      </c>
      <c r="AN39" s="16">
        <v>1.2E-2</v>
      </c>
      <c r="AO39" s="16">
        <v>5.0999999999999997E-2</v>
      </c>
      <c r="AP39" s="16">
        <v>3.0000000000000001E-3</v>
      </c>
      <c r="AQ39" s="16">
        <v>0</v>
      </c>
      <c r="AR39" s="16">
        <v>0</v>
      </c>
      <c r="AS39" s="16">
        <v>-2.3E-2</v>
      </c>
      <c r="AT39" s="16">
        <v>4.7E-2</v>
      </c>
      <c r="AU39" s="16">
        <v>1.4E-2</v>
      </c>
      <c r="AV39" s="16">
        <v>3.1E-2</v>
      </c>
      <c r="AW39" s="16">
        <v>-9.1999999999999998E-2</v>
      </c>
    </row>
    <row r="40" spans="1:49" x14ac:dyDescent="0.25">
      <c r="A40" s="2" t="s">
        <v>736</v>
      </c>
      <c r="B40" s="2">
        <v>3110</v>
      </c>
      <c r="C40" s="3" t="s">
        <v>1476</v>
      </c>
      <c r="D40" s="3" t="s">
        <v>1369</v>
      </c>
      <c r="E40" s="7">
        <v>250994925</v>
      </c>
      <c r="F40" s="7">
        <v>226053046</v>
      </c>
      <c r="G40" s="7">
        <v>218800000</v>
      </c>
      <c r="H40" s="7">
        <v>198400000</v>
      </c>
      <c r="I40" s="7">
        <v>188300000</v>
      </c>
      <c r="J40" s="7">
        <v>32045652</v>
      </c>
      <c r="K40" s="7">
        <v>-4867981</v>
      </c>
      <c r="L40" s="7">
        <v>7900000</v>
      </c>
      <c r="M40" s="7">
        <v>0</v>
      </c>
      <c r="N40" s="7">
        <v>0</v>
      </c>
      <c r="O40" s="7">
        <v>607924</v>
      </c>
      <c r="P40" s="7">
        <v>736246</v>
      </c>
      <c r="Q40" s="7">
        <v>900000</v>
      </c>
      <c r="R40" s="7">
        <v>0</v>
      </c>
      <c r="S40" s="7">
        <v>1100000</v>
      </c>
      <c r="T40" s="7">
        <v>251602849</v>
      </c>
      <c r="U40" s="7">
        <v>226789292</v>
      </c>
      <c r="V40" s="7">
        <v>219700000</v>
      </c>
      <c r="W40" s="7">
        <v>198400000</v>
      </c>
      <c r="X40" s="7">
        <v>189400000</v>
      </c>
      <c r="Y40" s="7">
        <v>241499722</v>
      </c>
      <c r="Z40" s="7">
        <v>237331435</v>
      </c>
      <c r="AA40" s="7">
        <v>229600000</v>
      </c>
      <c r="AB40" s="7">
        <v>214800000</v>
      </c>
      <c r="AC40" s="7">
        <v>211800000</v>
      </c>
      <c r="AD40" s="7">
        <v>10103127</v>
      </c>
      <c r="AE40" s="7">
        <v>-10542143</v>
      </c>
      <c r="AF40" s="7">
        <v>-9900000</v>
      </c>
      <c r="AG40" s="7">
        <v>-16400000</v>
      </c>
      <c r="AH40" s="7">
        <v>-22400000</v>
      </c>
      <c r="AI40" s="16">
        <v>3.7999999999999999E-2</v>
      </c>
      <c r="AJ40" s="16">
        <v>-0.05</v>
      </c>
      <c r="AK40" s="16">
        <v>-4.9000000000000002E-2</v>
      </c>
      <c r="AL40" s="16">
        <v>-8.3000000000000004E-2</v>
      </c>
      <c r="AM40" s="16">
        <v>-0.124</v>
      </c>
      <c r="AN40" s="16">
        <v>2E-3</v>
      </c>
      <c r="AO40" s="16">
        <v>3.0000000000000001E-3</v>
      </c>
      <c r="AP40" s="16">
        <v>4.0000000000000001E-3</v>
      </c>
      <c r="AQ40" s="16">
        <v>0</v>
      </c>
      <c r="AR40" s="16">
        <v>6.0000000000000001E-3</v>
      </c>
      <c r="AS40" s="16">
        <v>0.04</v>
      </c>
      <c r="AT40" s="16">
        <v>-4.5999999999999999E-2</v>
      </c>
      <c r="AU40" s="16">
        <v>-4.4999999999999998E-2</v>
      </c>
      <c r="AV40" s="16">
        <v>-8.3000000000000004E-2</v>
      </c>
      <c r="AW40" s="16">
        <v>-0.11799999999999999</v>
      </c>
    </row>
    <row r="41" spans="1:49" x14ac:dyDescent="0.25">
      <c r="A41" s="2" t="s">
        <v>737</v>
      </c>
      <c r="B41" s="2">
        <v>97</v>
      </c>
      <c r="C41" s="3" t="s">
        <v>1480</v>
      </c>
      <c r="D41" s="3" t="s">
        <v>1401</v>
      </c>
      <c r="E41" s="7">
        <v>230020769</v>
      </c>
      <c r="F41" s="7">
        <v>242092496</v>
      </c>
      <c r="G41" s="7">
        <v>266930143</v>
      </c>
      <c r="H41" s="7">
        <v>288224190</v>
      </c>
      <c r="I41" s="7">
        <v>290360201</v>
      </c>
      <c r="J41" s="7">
        <v>15282484</v>
      </c>
      <c r="K41" s="7">
        <v>1896497</v>
      </c>
      <c r="L41" s="7">
        <v>6055362</v>
      </c>
      <c r="M41" s="7">
        <v>4010810</v>
      </c>
      <c r="N41" s="7">
        <v>855278</v>
      </c>
      <c r="O41" s="7">
        <v>2673609</v>
      </c>
      <c r="P41" s="7">
        <v>7481469</v>
      </c>
      <c r="Q41" s="7">
        <v>-6071282</v>
      </c>
      <c r="R41" s="7">
        <v>6842315</v>
      </c>
      <c r="S41" s="7">
        <v>6703630</v>
      </c>
      <c r="T41" s="7">
        <v>232694378</v>
      </c>
      <c r="U41" s="7">
        <v>249573965</v>
      </c>
      <c r="V41" s="7">
        <v>260858861</v>
      </c>
      <c r="W41" s="7">
        <v>295066505</v>
      </c>
      <c r="X41" s="7">
        <v>297063831</v>
      </c>
      <c r="Y41" s="7">
        <v>225428974</v>
      </c>
      <c r="Z41" s="7">
        <v>251346855</v>
      </c>
      <c r="AA41" s="7">
        <v>272941906</v>
      </c>
      <c r="AB41" s="7">
        <v>294602017</v>
      </c>
      <c r="AC41" s="7">
        <v>301513431</v>
      </c>
      <c r="AD41" s="7">
        <v>7265404</v>
      </c>
      <c r="AE41" s="7">
        <v>-1772890</v>
      </c>
      <c r="AF41" s="7">
        <v>-12083045</v>
      </c>
      <c r="AG41" s="7">
        <v>464488</v>
      </c>
      <c r="AH41" s="7">
        <v>-4449600</v>
      </c>
      <c r="AI41" s="16">
        <v>0.02</v>
      </c>
      <c r="AJ41" s="16">
        <v>-3.6999999999999998E-2</v>
      </c>
      <c r="AK41" s="16">
        <v>-2.3E-2</v>
      </c>
      <c r="AL41" s="16">
        <v>-2.1999999999999999E-2</v>
      </c>
      <c r="AM41" s="16">
        <v>-3.7999999999999999E-2</v>
      </c>
      <c r="AN41" s="16">
        <v>1.0999999999999999E-2</v>
      </c>
      <c r="AO41" s="16">
        <v>0.03</v>
      </c>
      <c r="AP41" s="16">
        <v>-2.3E-2</v>
      </c>
      <c r="AQ41" s="16">
        <v>2.3E-2</v>
      </c>
      <c r="AR41" s="16">
        <v>2.3E-2</v>
      </c>
      <c r="AS41" s="16">
        <v>3.1E-2</v>
      </c>
      <c r="AT41" s="16">
        <v>-7.0000000000000001E-3</v>
      </c>
      <c r="AU41" s="16">
        <v>-4.5999999999999999E-2</v>
      </c>
      <c r="AV41" s="16">
        <v>2E-3</v>
      </c>
      <c r="AW41" s="16">
        <v>-1.4999999999999999E-2</v>
      </c>
    </row>
    <row r="42" spans="1:49" x14ac:dyDescent="0.25">
      <c r="A42" s="2" t="s">
        <v>959</v>
      </c>
      <c r="B42" s="2">
        <v>99</v>
      </c>
      <c r="C42" s="3" t="s">
        <v>1484</v>
      </c>
      <c r="D42" s="3" t="s">
        <v>1369</v>
      </c>
      <c r="E42" s="7">
        <v>160570820.96000001</v>
      </c>
      <c r="F42" s="7">
        <v>150643162.69</v>
      </c>
      <c r="G42" s="7">
        <v>161776472.84999999</v>
      </c>
      <c r="H42" s="7">
        <v>172555022.49000001</v>
      </c>
      <c r="I42" s="7">
        <v>120210096.37</v>
      </c>
      <c r="J42" s="7">
        <v>30920713</v>
      </c>
      <c r="K42" s="7">
        <v>0</v>
      </c>
      <c r="L42" s="7">
        <v>2737399</v>
      </c>
      <c r="M42" s="7">
        <v>0</v>
      </c>
      <c r="N42" s="7">
        <v>0</v>
      </c>
      <c r="O42" s="7">
        <v>0</v>
      </c>
      <c r="P42" s="7">
        <v>2008841</v>
      </c>
      <c r="Q42" s="7">
        <v>0</v>
      </c>
      <c r="R42" s="7">
        <v>2086370.88</v>
      </c>
      <c r="S42" s="7">
        <v>0</v>
      </c>
      <c r="T42" s="7">
        <v>160570820.96000001</v>
      </c>
      <c r="U42" s="7">
        <v>152652003.69</v>
      </c>
      <c r="V42" s="7">
        <v>161776472.84999999</v>
      </c>
      <c r="W42" s="7">
        <v>174641393.37</v>
      </c>
      <c r="X42" s="7">
        <v>120210096.37</v>
      </c>
      <c r="Y42" s="7">
        <v>150835975.43000001</v>
      </c>
      <c r="Z42" s="7">
        <v>156867751.59</v>
      </c>
      <c r="AA42" s="7">
        <v>166568473.12</v>
      </c>
      <c r="AB42" s="7">
        <v>174054736.69999999</v>
      </c>
      <c r="AC42" s="7">
        <v>129855461.37</v>
      </c>
      <c r="AD42" s="7">
        <v>9734845.5299999695</v>
      </c>
      <c r="AE42" s="7">
        <v>-4215747.9000000404</v>
      </c>
      <c r="AF42" s="7">
        <v>-4792000.2700000098</v>
      </c>
      <c r="AG42" s="7">
        <v>586656.67000001704</v>
      </c>
      <c r="AH42" s="7">
        <v>-9645365.0000000391</v>
      </c>
      <c r="AI42" s="16">
        <v>6.0999999999999999E-2</v>
      </c>
      <c r="AJ42" s="16">
        <v>-4.1000000000000002E-2</v>
      </c>
      <c r="AK42" s="16">
        <v>-0.03</v>
      </c>
      <c r="AL42" s="16">
        <v>-8.9999999999999993E-3</v>
      </c>
      <c r="AM42" s="16">
        <v>-0.08</v>
      </c>
      <c r="AN42" s="16">
        <v>0</v>
      </c>
      <c r="AO42" s="16">
        <v>1.2999999999999999E-2</v>
      </c>
      <c r="AP42" s="16">
        <v>0</v>
      </c>
      <c r="AQ42" s="16">
        <v>1.2E-2</v>
      </c>
      <c r="AR42" s="16">
        <v>0</v>
      </c>
      <c r="AS42" s="16">
        <v>6.0999999999999999E-2</v>
      </c>
      <c r="AT42" s="16">
        <v>-2.8000000000000001E-2</v>
      </c>
      <c r="AU42" s="16">
        <v>-0.03</v>
      </c>
      <c r="AV42" s="16">
        <v>3.0000000000000001E-3</v>
      </c>
      <c r="AW42" s="16">
        <v>-0.08</v>
      </c>
    </row>
    <row r="43" spans="1:49" x14ac:dyDescent="0.25">
      <c r="A43" s="2" t="s">
        <v>739</v>
      </c>
      <c r="B43" s="2">
        <v>100</v>
      </c>
      <c r="C43" s="3" t="s">
        <v>1373</v>
      </c>
      <c r="D43" s="3" t="s">
        <v>1386</v>
      </c>
      <c r="E43" s="7">
        <v>327807000</v>
      </c>
      <c r="F43" s="7">
        <v>327998000</v>
      </c>
      <c r="G43" s="7">
        <v>357744000</v>
      </c>
      <c r="H43" s="7">
        <v>360416000</v>
      </c>
      <c r="I43" s="7">
        <v>354460000</v>
      </c>
      <c r="J43" s="7">
        <v>20773000</v>
      </c>
      <c r="K43" s="7">
        <v>13388000</v>
      </c>
      <c r="L43" s="7">
        <v>2638000</v>
      </c>
      <c r="M43" s="7">
        <v>0</v>
      </c>
      <c r="N43" s="7">
        <v>0</v>
      </c>
      <c r="O43" s="7">
        <v>2072000</v>
      </c>
      <c r="P43" s="7">
        <v>19068000</v>
      </c>
      <c r="Q43" s="7">
        <v>-14359000</v>
      </c>
      <c r="R43" s="7">
        <v>16642000</v>
      </c>
      <c r="S43" s="7">
        <v>24418000</v>
      </c>
      <c r="T43" s="7">
        <v>329879000</v>
      </c>
      <c r="U43" s="7">
        <v>347066000</v>
      </c>
      <c r="V43" s="7">
        <v>343385000</v>
      </c>
      <c r="W43" s="7">
        <v>377058000</v>
      </c>
      <c r="X43" s="7">
        <v>378878000</v>
      </c>
      <c r="Y43" s="7">
        <v>319306000</v>
      </c>
      <c r="Z43" s="7">
        <v>323939000</v>
      </c>
      <c r="AA43" s="7">
        <v>365739000</v>
      </c>
      <c r="AB43" s="7">
        <v>392009000</v>
      </c>
      <c r="AC43" s="7">
        <v>370609000</v>
      </c>
      <c r="AD43" s="7">
        <v>10573000</v>
      </c>
      <c r="AE43" s="7">
        <v>23127000</v>
      </c>
      <c r="AF43" s="7">
        <v>-22354000</v>
      </c>
      <c r="AG43" s="7">
        <v>-14951000</v>
      </c>
      <c r="AH43" s="7">
        <v>8269000</v>
      </c>
      <c r="AI43" s="16">
        <v>2.5999999999999999E-2</v>
      </c>
      <c r="AJ43" s="16">
        <v>1.2E-2</v>
      </c>
      <c r="AK43" s="16">
        <v>-2.3E-2</v>
      </c>
      <c r="AL43" s="16">
        <v>-8.4000000000000005E-2</v>
      </c>
      <c r="AM43" s="16">
        <v>-4.2999999999999997E-2</v>
      </c>
      <c r="AN43" s="16">
        <v>6.0000000000000001E-3</v>
      </c>
      <c r="AO43" s="16">
        <v>5.5E-2</v>
      </c>
      <c r="AP43" s="16">
        <v>-4.2000000000000003E-2</v>
      </c>
      <c r="AQ43" s="16">
        <v>4.3999999999999997E-2</v>
      </c>
      <c r="AR43" s="16">
        <v>6.4000000000000001E-2</v>
      </c>
      <c r="AS43" s="16">
        <v>3.2000000000000001E-2</v>
      </c>
      <c r="AT43" s="16">
        <v>6.7000000000000004E-2</v>
      </c>
      <c r="AU43" s="16">
        <v>-6.5000000000000002E-2</v>
      </c>
      <c r="AV43" s="16">
        <v>-0.04</v>
      </c>
      <c r="AW43" s="16">
        <v>2.1999999999999999E-2</v>
      </c>
    </row>
    <row r="44" spans="1:49" x14ac:dyDescent="0.25">
      <c r="A44" s="2" t="s">
        <v>740</v>
      </c>
      <c r="B44" s="2">
        <v>101</v>
      </c>
      <c r="C44" s="3" t="s">
        <v>1421</v>
      </c>
      <c r="D44" s="3" t="s">
        <v>1401</v>
      </c>
      <c r="E44" s="7">
        <v>57306000</v>
      </c>
      <c r="F44" s="7">
        <v>71520000</v>
      </c>
      <c r="G44" s="7">
        <v>72091000</v>
      </c>
      <c r="H44" s="7">
        <v>85813000</v>
      </c>
      <c r="I44" s="7">
        <v>88317000</v>
      </c>
      <c r="J44" s="7">
        <v>5002000</v>
      </c>
      <c r="K44" s="7">
        <v>1140000</v>
      </c>
      <c r="L44" s="7">
        <v>263000</v>
      </c>
      <c r="M44" s="7">
        <v>0</v>
      </c>
      <c r="N44" s="7">
        <v>0</v>
      </c>
      <c r="O44" s="7">
        <v>5257000</v>
      </c>
      <c r="P44" s="7">
        <v>4677000</v>
      </c>
      <c r="Q44" s="7">
        <v>5225000</v>
      </c>
      <c r="R44" s="7">
        <v>6221000</v>
      </c>
      <c r="S44" s="7">
        <v>6011000</v>
      </c>
      <c r="T44" s="7">
        <v>62563000</v>
      </c>
      <c r="U44" s="7">
        <v>76197000</v>
      </c>
      <c r="V44" s="7">
        <v>77316000</v>
      </c>
      <c r="W44" s="7">
        <v>92034000</v>
      </c>
      <c r="X44" s="7">
        <v>94328000</v>
      </c>
      <c r="Y44" s="7">
        <v>63875000</v>
      </c>
      <c r="Z44" s="7">
        <v>72209000</v>
      </c>
      <c r="AA44" s="7">
        <v>83811000</v>
      </c>
      <c r="AB44" s="7">
        <v>90169000</v>
      </c>
      <c r="AC44" s="7">
        <v>95297000</v>
      </c>
      <c r="AD44" s="7">
        <v>-1312000</v>
      </c>
      <c r="AE44" s="7">
        <v>3988000</v>
      </c>
      <c r="AF44" s="7">
        <v>-6495000</v>
      </c>
      <c r="AG44" s="7">
        <v>1865000</v>
      </c>
      <c r="AH44" s="7">
        <v>-969000</v>
      </c>
      <c r="AI44" s="16">
        <v>-0.105</v>
      </c>
      <c r="AJ44" s="16">
        <v>-8.9999999999999993E-3</v>
      </c>
      <c r="AK44" s="16">
        <v>-0.152</v>
      </c>
      <c r="AL44" s="16">
        <v>-4.7E-2</v>
      </c>
      <c r="AM44" s="16">
        <v>-7.3999999999999996E-2</v>
      </c>
      <c r="AN44" s="16">
        <v>8.4000000000000005E-2</v>
      </c>
      <c r="AO44" s="16">
        <v>6.0999999999999999E-2</v>
      </c>
      <c r="AP44" s="16">
        <v>6.8000000000000005E-2</v>
      </c>
      <c r="AQ44" s="16">
        <v>6.8000000000000005E-2</v>
      </c>
      <c r="AR44" s="16">
        <v>6.4000000000000001E-2</v>
      </c>
      <c r="AS44" s="16">
        <v>-2.1000000000000001E-2</v>
      </c>
      <c r="AT44" s="16">
        <v>5.1999999999999998E-2</v>
      </c>
      <c r="AU44" s="16">
        <v>-8.4000000000000005E-2</v>
      </c>
      <c r="AV44" s="16">
        <v>0.02</v>
      </c>
      <c r="AW44" s="16">
        <v>-0.01</v>
      </c>
    </row>
    <row r="45" spans="1:49" x14ac:dyDescent="0.25">
      <c r="A45" s="2" t="s">
        <v>1490</v>
      </c>
      <c r="B45" s="2">
        <v>11467</v>
      </c>
      <c r="C45" s="3" t="s">
        <v>1492</v>
      </c>
      <c r="D45" s="3" t="s">
        <v>1369</v>
      </c>
      <c r="E45" s="7">
        <v>50917475.490000002</v>
      </c>
      <c r="F45" s="7">
        <v>63106873.710000001</v>
      </c>
      <c r="G45" s="7">
        <v>72743573.269999996</v>
      </c>
      <c r="H45" s="7">
        <v>70067100.549999997</v>
      </c>
      <c r="I45" s="7">
        <v>38368873.420000002</v>
      </c>
      <c r="J45" s="7">
        <v>1218100</v>
      </c>
      <c r="K45" s="7">
        <v>0</v>
      </c>
      <c r="L45" s="7">
        <v>1130831</v>
      </c>
      <c r="M45" s="7">
        <v>0</v>
      </c>
      <c r="N45" s="7">
        <v>0</v>
      </c>
      <c r="O45" s="7">
        <v>0</v>
      </c>
      <c r="P45" s="7">
        <v>4689613</v>
      </c>
      <c r="Q45" s="7">
        <v>0</v>
      </c>
      <c r="R45" s="7">
        <v>4723812.84</v>
      </c>
      <c r="S45" s="7">
        <v>0</v>
      </c>
      <c r="T45" s="7">
        <v>50917475.490000002</v>
      </c>
      <c r="U45" s="7">
        <v>67796486.709999993</v>
      </c>
      <c r="V45" s="7">
        <v>72743573.269999996</v>
      </c>
      <c r="W45" s="7">
        <v>74790913.390000001</v>
      </c>
      <c r="X45" s="7">
        <v>38368873.420000002</v>
      </c>
      <c r="Y45" s="7">
        <v>66941548.289999999</v>
      </c>
      <c r="Z45" s="7">
        <v>69445164.379999995</v>
      </c>
      <c r="AA45" s="7">
        <v>73407573.540000007</v>
      </c>
      <c r="AB45" s="7">
        <v>73142923.299999997</v>
      </c>
      <c r="AC45" s="7">
        <v>44214632.600000001</v>
      </c>
      <c r="AD45" s="7">
        <v>-16024072.800000001</v>
      </c>
      <c r="AE45" s="7">
        <v>-1648677.6699999699</v>
      </c>
      <c r="AF45" s="7">
        <v>-664000.27000001096</v>
      </c>
      <c r="AG45" s="7">
        <v>1647990.08999997</v>
      </c>
      <c r="AH45" s="7">
        <v>-5845759.1799999699</v>
      </c>
      <c r="AI45" s="16">
        <v>-0.315</v>
      </c>
      <c r="AJ45" s="16">
        <v>-9.2999999999999999E-2</v>
      </c>
      <c r="AK45" s="16">
        <v>-8.9999999999999993E-3</v>
      </c>
      <c r="AL45" s="16">
        <v>-4.1000000000000002E-2</v>
      </c>
      <c r="AM45" s="16">
        <v>-0.152</v>
      </c>
      <c r="AN45" s="16">
        <v>0</v>
      </c>
      <c r="AO45" s="16">
        <v>6.9000000000000006E-2</v>
      </c>
      <c r="AP45" s="16">
        <v>0</v>
      </c>
      <c r="AQ45" s="16">
        <v>6.3E-2</v>
      </c>
      <c r="AR45" s="16">
        <v>0</v>
      </c>
      <c r="AS45" s="16">
        <v>-0.315</v>
      </c>
      <c r="AT45" s="16">
        <v>-2.4E-2</v>
      </c>
      <c r="AU45" s="16">
        <v>-8.9999999999999993E-3</v>
      </c>
      <c r="AV45" s="16">
        <v>2.1999999999999999E-2</v>
      </c>
      <c r="AW45" s="16">
        <v>-0.152</v>
      </c>
    </row>
    <row r="46" spans="1:49" x14ac:dyDescent="0.25">
      <c r="A46" s="2" t="s">
        <v>742</v>
      </c>
      <c r="B46" s="2">
        <v>103</v>
      </c>
      <c r="C46" s="3" t="s">
        <v>1373</v>
      </c>
      <c r="D46" s="3" t="s">
        <v>1413</v>
      </c>
      <c r="E46" s="7">
        <v>211623000</v>
      </c>
      <c r="F46" s="7">
        <v>246994000</v>
      </c>
      <c r="G46" s="7">
        <v>239668000</v>
      </c>
      <c r="H46" s="7">
        <v>236498000</v>
      </c>
      <c r="I46" s="7">
        <v>223541000</v>
      </c>
      <c r="J46" s="7">
        <v>5108000</v>
      </c>
      <c r="K46" s="7">
        <v>17174000</v>
      </c>
      <c r="L46" s="7">
        <v>606000</v>
      </c>
      <c r="M46" s="7">
        <v>0</v>
      </c>
      <c r="N46" s="7">
        <v>0</v>
      </c>
      <c r="O46" s="7">
        <v>1097000</v>
      </c>
      <c r="P46" s="7">
        <v>6035000</v>
      </c>
      <c r="Q46" s="7">
        <v>-3259000</v>
      </c>
      <c r="R46" s="7">
        <v>2555000</v>
      </c>
      <c r="S46" s="7">
        <v>6753000</v>
      </c>
      <c r="T46" s="7">
        <v>212720000</v>
      </c>
      <c r="U46" s="7">
        <v>253029000</v>
      </c>
      <c r="V46" s="7">
        <v>236409000</v>
      </c>
      <c r="W46" s="7">
        <v>239053000</v>
      </c>
      <c r="X46" s="7">
        <v>230294000</v>
      </c>
      <c r="Y46" s="7">
        <v>219777000</v>
      </c>
      <c r="Z46" s="7">
        <v>224600000</v>
      </c>
      <c r="AA46" s="7">
        <v>231301000</v>
      </c>
      <c r="AB46" s="7">
        <v>242974000</v>
      </c>
      <c r="AC46" s="7">
        <v>242572000</v>
      </c>
      <c r="AD46" s="7">
        <v>-7057000</v>
      </c>
      <c r="AE46" s="7">
        <v>28429000</v>
      </c>
      <c r="AF46" s="7">
        <v>5108000</v>
      </c>
      <c r="AG46" s="7">
        <v>-3921000</v>
      </c>
      <c r="AH46" s="7">
        <v>-12278000</v>
      </c>
      <c r="AI46" s="16">
        <v>-3.7999999999999999E-2</v>
      </c>
      <c r="AJ46" s="16">
        <v>8.8999999999999996E-2</v>
      </c>
      <c r="AK46" s="16">
        <v>3.5000000000000003E-2</v>
      </c>
      <c r="AL46" s="16">
        <v>-2.7E-2</v>
      </c>
      <c r="AM46" s="16">
        <v>-8.3000000000000004E-2</v>
      </c>
      <c r="AN46" s="16">
        <v>5.0000000000000001E-3</v>
      </c>
      <c r="AO46" s="16">
        <v>2.4E-2</v>
      </c>
      <c r="AP46" s="16">
        <v>-1.4E-2</v>
      </c>
      <c r="AQ46" s="16">
        <v>1.0999999999999999E-2</v>
      </c>
      <c r="AR46" s="16">
        <v>2.9000000000000001E-2</v>
      </c>
      <c r="AS46" s="16">
        <v>-3.3000000000000002E-2</v>
      </c>
      <c r="AT46" s="16">
        <v>0.112</v>
      </c>
      <c r="AU46" s="16">
        <v>2.1999999999999999E-2</v>
      </c>
      <c r="AV46" s="16">
        <v>-1.6E-2</v>
      </c>
      <c r="AW46" s="16">
        <v>-5.2999999999999999E-2</v>
      </c>
    </row>
    <row r="47" spans="1:49" x14ac:dyDescent="0.25">
      <c r="A47" s="2" t="s">
        <v>743</v>
      </c>
      <c r="B47" s="2">
        <v>105</v>
      </c>
      <c r="C47" s="3" t="s">
        <v>1421</v>
      </c>
      <c r="D47" s="3" t="s">
        <v>1401</v>
      </c>
      <c r="E47" s="7">
        <v>541831000</v>
      </c>
      <c r="F47" s="7">
        <v>612504000</v>
      </c>
      <c r="G47" s="7">
        <v>650637000</v>
      </c>
      <c r="H47" s="7">
        <v>720266000</v>
      </c>
      <c r="I47" s="7">
        <v>753324000</v>
      </c>
      <c r="J47" s="7">
        <v>37278000</v>
      </c>
      <c r="K47" s="7">
        <v>2000000</v>
      </c>
      <c r="L47" s="7">
        <v>113000</v>
      </c>
      <c r="M47" s="7">
        <v>0</v>
      </c>
      <c r="N47" s="7">
        <v>0</v>
      </c>
      <c r="O47" s="7">
        <v>-2096000</v>
      </c>
      <c r="P47" s="7">
        <v>-3141000</v>
      </c>
      <c r="Q47" s="7">
        <v>-2830000</v>
      </c>
      <c r="R47" s="7">
        <v>4633000</v>
      </c>
      <c r="S47" s="7">
        <v>15217000</v>
      </c>
      <c r="T47" s="7">
        <v>539735000</v>
      </c>
      <c r="U47" s="7">
        <v>609363000</v>
      </c>
      <c r="V47" s="7">
        <v>647807000</v>
      </c>
      <c r="W47" s="7">
        <v>724899000</v>
      </c>
      <c r="X47" s="7">
        <v>768541000</v>
      </c>
      <c r="Y47" s="7">
        <v>565364000</v>
      </c>
      <c r="Z47" s="7">
        <v>605211000</v>
      </c>
      <c r="AA47" s="7">
        <v>658752000</v>
      </c>
      <c r="AB47" s="7">
        <v>712043000</v>
      </c>
      <c r="AC47" s="7">
        <v>743382000</v>
      </c>
      <c r="AD47" s="7">
        <v>-25629000</v>
      </c>
      <c r="AE47" s="7">
        <v>4152000</v>
      </c>
      <c r="AF47" s="7">
        <v>-10945000</v>
      </c>
      <c r="AG47" s="7">
        <v>12856000</v>
      </c>
      <c r="AH47" s="7">
        <v>25159000</v>
      </c>
      <c r="AI47" s="16">
        <v>-4.3999999999999997E-2</v>
      </c>
      <c r="AJ47" s="16">
        <v>1.2E-2</v>
      </c>
      <c r="AK47" s="16">
        <v>-1.2999999999999999E-2</v>
      </c>
      <c r="AL47" s="16">
        <v>1.0999999999999999E-2</v>
      </c>
      <c r="AM47" s="16">
        <v>1.2999999999999999E-2</v>
      </c>
      <c r="AN47" s="16">
        <v>-4.0000000000000001E-3</v>
      </c>
      <c r="AO47" s="16">
        <v>-5.0000000000000001E-3</v>
      </c>
      <c r="AP47" s="16">
        <v>-4.0000000000000001E-3</v>
      </c>
      <c r="AQ47" s="16">
        <v>6.0000000000000001E-3</v>
      </c>
      <c r="AR47" s="16">
        <v>0.02</v>
      </c>
      <c r="AS47" s="16">
        <v>-4.7E-2</v>
      </c>
      <c r="AT47" s="16">
        <v>7.0000000000000001E-3</v>
      </c>
      <c r="AU47" s="16">
        <v>-1.7000000000000001E-2</v>
      </c>
      <c r="AV47" s="16">
        <v>1.7999999999999999E-2</v>
      </c>
      <c r="AW47" s="16">
        <v>3.3000000000000002E-2</v>
      </c>
    </row>
    <row r="48" spans="1:49" x14ac:dyDescent="0.25">
      <c r="A48" s="2" t="s">
        <v>2906</v>
      </c>
      <c r="B48" s="2">
        <v>21965</v>
      </c>
      <c r="C48" s="3" t="s">
        <v>1398</v>
      </c>
      <c r="D48" s="3" t="s">
        <v>1401</v>
      </c>
      <c r="E48" s="7" t="s">
        <v>676</v>
      </c>
      <c r="F48" s="7" t="s">
        <v>676</v>
      </c>
      <c r="G48" s="7" t="s">
        <v>676</v>
      </c>
      <c r="H48" s="7" t="s">
        <v>676</v>
      </c>
      <c r="I48" s="7">
        <v>20228714</v>
      </c>
      <c r="J48" s="7" t="s">
        <v>676</v>
      </c>
      <c r="K48" s="7" t="s">
        <v>676</v>
      </c>
      <c r="L48" s="7" t="s">
        <v>676</v>
      </c>
      <c r="M48" s="7" t="s">
        <v>676</v>
      </c>
      <c r="N48" s="7">
        <v>0</v>
      </c>
      <c r="O48" s="7" t="s">
        <v>676</v>
      </c>
      <c r="P48" s="7" t="s">
        <v>676</v>
      </c>
      <c r="Q48" s="7" t="s">
        <v>676</v>
      </c>
      <c r="R48" s="7" t="s">
        <v>676</v>
      </c>
      <c r="S48" s="7">
        <v>0</v>
      </c>
      <c r="T48" s="7" t="s">
        <v>676</v>
      </c>
      <c r="U48" s="7" t="s">
        <v>676</v>
      </c>
      <c r="V48" s="7" t="s">
        <v>676</v>
      </c>
      <c r="W48" s="7" t="s">
        <v>676</v>
      </c>
      <c r="X48" s="7">
        <v>20228714</v>
      </c>
      <c r="Y48" s="7" t="s">
        <v>676</v>
      </c>
      <c r="Z48" s="7" t="s">
        <v>676</v>
      </c>
      <c r="AA48" s="7" t="s">
        <v>676</v>
      </c>
      <c r="AB48" s="7" t="s">
        <v>676</v>
      </c>
      <c r="AC48" s="7">
        <v>26025020</v>
      </c>
      <c r="AD48" s="7" t="s">
        <v>676</v>
      </c>
      <c r="AE48" s="7" t="s">
        <v>676</v>
      </c>
      <c r="AF48" s="7" t="s">
        <v>676</v>
      </c>
      <c r="AG48" s="7" t="s">
        <v>676</v>
      </c>
      <c r="AH48" s="7">
        <v>-5796306</v>
      </c>
      <c r="AI48" s="16" t="s">
        <v>676</v>
      </c>
      <c r="AJ48" s="16" t="s">
        <v>676</v>
      </c>
      <c r="AK48" s="16" t="s">
        <v>676</v>
      </c>
      <c r="AL48" s="16" t="s">
        <v>676</v>
      </c>
      <c r="AM48" s="16">
        <v>-0.28699999999999998</v>
      </c>
      <c r="AN48" s="16" t="s">
        <v>676</v>
      </c>
      <c r="AO48" s="16" t="s">
        <v>676</v>
      </c>
      <c r="AP48" s="16" t="s">
        <v>676</v>
      </c>
      <c r="AQ48" s="16" t="s">
        <v>676</v>
      </c>
      <c r="AR48" s="16">
        <v>0</v>
      </c>
      <c r="AS48" s="16" t="s">
        <v>676</v>
      </c>
      <c r="AT48" s="16" t="s">
        <v>676</v>
      </c>
      <c r="AU48" s="16" t="s">
        <v>676</v>
      </c>
      <c r="AV48" s="16" t="s">
        <v>676</v>
      </c>
      <c r="AW48" s="16">
        <v>-0.28699999999999998</v>
      </c>
    </row>
    <row r="49" spans="1:49" x14ac:dyDescent="0.25">
      <c r="A49" s="2" t="s">
        <v>744</v>
      </c>
      <c r="B49" s="2">
        <v>345</v>
      </c>
      <c r="C49" s="3" t="s">
        <v>1421</v>
      </c>
      <c r="D49" s="3" t="s">
        <v>1369</v>
      </c>
      <c r="E49" s="7">
        <v>524433000</v>
      </c>
      <c r="F49" s="7">
        <v>521180000</v>
      </c>
      <c r="G49" s="7">
        <v>541100000</v>
      </c>
      <c r="H49" s="7">
        <v>600175000</v>
      </c>
      <c r="I49" s="7">
        <v>634439000</v>
      </c>
      <c r="J49" s="7">
        <v>70203000</v>
      </c>
      <c r="K49" s="7">
        <v>3800000</v>
      </c>
      <c r="L49" s="7">
        <v>6057000</v>
      </c>
      <c r="M49" s="7">
        <v>12492000</v>
      </c>
      <c r="N49" s="7">
        <v>0</v>
      </c>
      <c r="O49" s="7">
        <v>1727000</v>
      </c>
      <c r="P49" s="7">
        <v>-497000</v>
      </c>
      <c r="Q49" s="7">
        <v>139000</v>
      </c>
      <c r="R49" s="7">
        <v>4550000</v>
      </c>
      <c r="S49" s="7">
        <v>9998000</v>
      </c>
      <c r="T49" s="7">
        <v>526160000</v>
      </c>
      <c r="U49" s="7">
        <v>520683000</v>
      </c>
      <c r="V49" s="7">
        <v>541239000</v>
      </c>
      <c r="W49" s="7">
        <v>604725000</v>
      </c>
      <c r="X49" s="7">
        <v>644437000</v>
      </c>
      <c r="Y49" s="7">
        <v>474963000</v>
      </c>
      <c r="Z49" s="7">
        <v>504969000</v>
      </c>
      <c r="AA49" s="7">
        <v>568608000</v>
      </c>
      <c r="AB49" s="7">
        <v>611786000</v>
      </c>
      <c r="AC49" s="7">
        <v>650496000</v>
      </c>
      <c r="AD49" s="7">
        <v>51197000</v>
      </c>
      <c r="AE49" s="7">
        <v>15714000</v>
      </c>
      <c r="AF49" s="7">
        <v>-27369000</v>
      </c>
      <c r="AG49" s="7">
        <v>-7061000</v>
      </c>
      <c r="AH49" s="7">
        <v>-6059000</v>
      </c>
      <c r="AI49" s="16">
        <v>9.4E-2</v>
      </c>
      <c r="AJ49" s="16">
        <v>3.1E-2</v>
      </c>
      <c r="AK49" s="16">
        <v>-5.0999999999999997E-2</v>
      </c>
      <c r="AL49" s="16">
        <v>-1.9E-2</v>
      </c>
      <c r="AM49" s="16">
        <v>-2.5000000000000001E-2</v>
      </c>
      <c r="AN49" s="16">
        <v>3.0000000000000001E-3</v>
      </c>
      <c r="AO49" s="16">
        <v>-1E-3</v>
      </c>
      <c r="AP49" s="16">
        <v>0</v>
      </c>
      <c r="AQ49" s="16">
        <v>8.0000000000000002E-3</v>
      </c>
      <c r="AR49" s="16">
        <v>1.6E-2</v>
      </c>
      <c r="AS49" s="16">
        <v>9.7000000000000003E-2</v>
      </c>
      <c r="AT49" s="16">
        <v>0.03</v>
      </c>
      <c r="AU49" s="16">
        <v>-5.0999999999999997E-2</v>
      </c>
      <c r="AV49" s="16">
        <v>-1.2E-2</v>
      </c>
      <c r="AW49" s="16">
        <v>-8.9999999999999993E-3</v>
      </c>
    </row>
    <row r="50" spans="1:49" x14ac:dyDescent="0.25">
      <c r="A50" s="2" t="s">
        <v>745</v>
      </c>
      <c r="B50" s="2">
        <v>3112</v>
      </c>
      <c r="C50" s="3" t="s">
        <v>1373</v>
      </c>
      <c r="D50" s="3" t="s">
        <v>1369</v>
      </c>
      <c r="E50" s="7">
        <v>409982000</v>
      </c>
      <c r="F50" s="7">
        <v>400090000</v>
      </c>
      <c r="G50" s="7">
        <v>415028000</v>
      </c>
      <c r="H50" s="7">
        <v>466040000</v>
      </c>
      <c r="I50" s="7">
        <v>531585000</v>
      </c>
      <c r="J50" s="7">
        <v>35054000</v>
      </c>
      <c r="K50" s="7">
        <v>0</v>
      </c>
      <c r="L50" s="7">
        <v>1668000</v>
      </c>
      <c r="M50" s="7">
        <v>0</v>
      </c>
      <c r="N50" s="7">
        <v>0</v>
      </c>
      <c r="O50" s="7">
        <v>7113000</v>
      </c>
      <c r="P50" s="7">
        <v>28904000</v>
      </c>
      <c r="Q50" s="7">
        <v>-32407000</v>
      </c>
      <c r="R50" s="7">
        <v>12299000</v>
      </c>
      <c r="S50" s="7">
        <v>34077000</v>
      </c>
      <c r="T50" s="7">
        <v>417095000</v>
      </c>
      <c r="U50" s="7">
        <v>428994000</v>
      </c>
      <c r="V50" s="7">
        <v>382621000</v>
      </c>
      <c r="W50" s="7">
        <v>478339000</v>
      </c>
      <c r="X50" s="7">
        <v>565662000</v>
      </c>
      <c r="Y50" s="7">
        <v>363548000</v>
      </c>
      <c r="Z50" s="7">
        <v>383371000</v>
      </c>
      <c r="AA50" s="7">
        <v>417116000</v>
      </c>
      <c r="AB50" s="7">
        <v>441180000</v>
      </c>
      <c r="AC50" s="7">
        <v>494454000</v>
      </c>
      <c r="AD50" s="7">
        <v>53547000</v>
      </c>
      <c r="AE50" s="7">
        <v>45623000</v>
      </c>
      <c r="AF50" s="7">
        <v>-34495000</v>
      </c>
      <c r="AG50" s="7">
        <v>37159000</v>
      </c>
      <c r="AH50" s="7">
        <v>71208000</v>
      </c>
      <c r="AI50" s="16">
        <v>0.111</v>
      </c>
      <c r="AJ50" s="16">
        <v>3.9E-2</v>
      </c>
      <c r="AK50" s="16">
        <v>-5.0000000000000001E-3</v>
      </c>
      <c r="AL50" s="16">
        <v>5.1999999999999998E-2</v>
      </c>
      <c r="AM50" s="16">
        <v>6.6000000000000003E-2</v>
      </c>
      <c r="AN50" s="16">
        <v>1.7000000000000001E-2</v>
      </c>
      <c r="AO50" s="16">
        <v>6.7000000000000004E-2</v>
      </c>
      <c r="AP50" s="16">
        <v>-8.5000000000000006E-2</v>
      </c>
      <c r="AQ50" s="16">
        <v>2.5999999999999999E-2</v>
      </c>
      <c r="AR50" s="16">
        <v>0.06</v>
      </c>
      <c r="AS50" s="16">
        <v>0.128</v>
      </c>
      <c r="AT50" s="16">
        <v>0.106</v>
      </c>
      <c r="AU50" s="16">
        <v>-0.09</v>
      </c>
      <c r="AV50" s="16">
        <v>7.8E-2</v>
      </c>
      <c r="AW50" s="16">
        <v>0.126</v>
      </c>
    </row>
    <row r="51" spans="1:49" x14ac:dyDescent="0.25">
      <c r="A51" s="2" t="s">
        <v>746</v>
      </c>
      <c r="B51" s="2">
        <v>127</v>
      </c>
      <c r="C51" s="3" t="s">
        <v>1476</v>
      </c>
      <c r="D51" s="3" t="s">
        <v>1386</v>
      </c>
      <c r="E51" s="7">
        <v>484069656</v>
      </c>
      <c r="F51" s="7">
        <v>412909709.04000002</v>
      </c>
      <c r="G51" s="7">
        <v>430400000</v>
      </c>
      <c r="H51" s="7">
        <v>417500000</v>
      </c>
      <c r="I51" s="7">
        <v>426200000</v>
      </c>
      <c r="J51" s="7">
        <v>40396774</v>
      </c>
      <c r="K51" s="7">
        <v>-14290120</v>
      </c>
      <c r="L51" s="7">
        <v>22200000</v>
      </c>
      <c r="M51" s="7">
        <v>0</v>
      </c>
      <c r="N51" s="7">
        <v>0</v>
      </c>
      <c r="O51" s="7">
        <v>91400</v>
      </c>
      <c r="P51" s="7">
        <v>-5404135.04</v>
      </c>
      <c r="Q51" s="7">
        <v>0</v>
      </c>
      <c r="R51" s="7">
        <v>0</v>
      </c>
      <c r="S51" s="7">
        <v>0</v>
      </c>
      <c r="T51" s="7">
        <v>484161056</v>
      </c>
      <c r="U51" s="7">
        <v>407505574</v>
      </c>
      <c r="V51" s="7">
        <v>430400000</v>
      </c>
      <c r="W51" s="7">
        <v>417500000</v>
      </c>
      <c r="X51" s="7">
        <v>426200000</v>
      </c>
      <c r="Y51" s="7">
        <v>414367089</v>
      </c>
      <c r="Z51" s="7">
        <v>513118092</v>
      </c>
      <c r="AA51" s="7">
        <v>414400000</v>
      </c>
      <c r="AB51" s="7">
        <v>408100000</v>
      </c>
      <c r="AC51" s="7">
        <v>423900000</v>
      </c>
      <c r="AD51" s="7">
        <v>69793967</v>
      </c>
      <c r="AE51" s="7">
        <v>-105612518</v>
      </c>
      <c r="AF51" s="7">
        <v>16000000</v>
      </c>
      <c r="AG51" s="7">
        <v>9400000</v>
      </c>
      <c r="AH51" s="7">
        <v>2300000</v>
      </c>
      <c r="AI51" s="16">
        <v>0.14399999999999999</v>
      </c>
      <c r="AJ51" s="16">
        <v>-0.246</v>
      </c>
      <c r="AK51" s="16">
        <v>3.6999999999999998E-2</v>
      </c>
      <c r="AL51" s="16">
        <v>2.3E-2</v>
      </c>
      <c r="AM51" s="16">
        <v>5.0000000000000001E-3</v>
      </c>
      <c r="AN51" s="16">
        <v>0</v>
      </c>
      <c r="AO51" s="16">
        <v>-1.2999999999999999E-2</v>
      </c>
      <c r="AP51" s="16">
        <v>0</v>
      </c>
      <c r="AQ51" s="16">
        <v>0</v>
      </c>
      <c r="AR51" s="16">
        <v>0</v>
      </c>
      <c r="AS51" s="16">
        <v>0.14399999999999999</v>
      </c>
      <c r="AT51" s="16">
        <v>-0.25900000000000001</v>
      </c>
      <c r="AU51" s="16">
        <v>3.6999999999999998E-2</v>
      </c>
      <c r="AV51" s="16">
        <v>2.3E-2</v>
      </c>
      <c r="AW51" s="16">
        <v>5.0000000000000001E-3</v>
      </c>
    </row>
    <row r="52" spans="1:49" x14ac:dyDescent="0.25">
      <c r="A52" s="2" t="s">
        <v>962</v>
      </c>
      <c r="B52" s="2">
        <v>6963</v>
      </c>
      <c r="C52" s="3" t="s">
        <v>1503</v>
      </c>
      <c r="D52" s="3" t="s">
        <v>1413</v>
      </c>
      <c r="E52" s="7">
        <v>17562884</v>
      </c>
      <c r="F52" s="7">
        <v>10917905</v>
      </c>
      <c r="G52" s="7">
        <v>10671124</v>
      </c>
      <c r="H52" s="7">
        <v>15846819</v>
      </c>
      <c r="I52" s="7">
        <v>11413851</v>
      </c>
      <c r="J52" s="7">
        <v>7466009</v>
      </c>
      <c r="K52" s="7">
        <v>0</v>
      </c>
      <c r="L52" s="7">
        <v>0</v>
      </c>
      <c r="M52" s="7">
        <v>0</v>
      </c>
      <c r="N52" s="7">
        <v>0</v>
      </c>
      <c r="O52" s="7">
        <v>0</v>
      </c>
      <c r="P52" s="7">
        <v>0</v>
      </c>
      <c r="Q52" s="7">
        <v>0</v>
      </c>
      <c r="R52" s="7">
        <v>21880000</v>
      </c>
      <c r="S52" s="7">
        <v>29289000</v>
      </c>
      <c r="T52" s="7">
        <v>17562884</v>
      </c>
      <c r="U52" s="7">
        <v>10917905</v>
      </c>
      <c r="V52" s="7">
        <v>10671124</v>
      </c>
      <c r="W52" s="7">
        <v>37726819</v>
      </c>
      <c r="X52" s="7">
        <v>40702851</v>
      </c>
      <c r="Y52" s="7">
        <v>40021296</v>
      </c>
      <c r="Z52" s="7">
        <v>40214905</v>
      </c>
      <c r="AA52" s="7">
        <v>39900183</v>
      </c>
      <c r="AB52" s="7">
        <v>40519000</v>
      </c>
      <c r="AC52" s="7">
        <v>42793224</v>
      </c>
      <c r="AD52" s="7">
        <v>-22458412</v>
      </c>
      <c r="AE52" s="7">
        <v>-29297000</v>
      </c>
      <c r="AF52" s="7">
        <v>-29229059</v>
      </c>
      <c r="AG52" s="7">
        <v>-2792181</v>
      </c>
      <c r="AH52" s="7">
        <v>-2090373</v>
      </c>
      <c r="AI52" s="16">
        <v>-1.2789999999999999</v>
      </c>
      <c r="AJ52" s="16">
        <v>-2.6829999999999998</v>
      </c>
      <c r="AK52" s="16">
        <v>-2.7389999999999999</v>
      </c>
      <c r="AL52" s="16">
        <v>-0.65400000000000003</v>
      </c>
      <c r="AM52" s="16">
        <v>-0.77100000000000002</v>
      </c>
      <c r="AN52" s="16">
        <v>0</v>
      </c>
      <c r="AO52" s="16">
        <v>0</v>
      </c>
      <c r="AP52" s="16">
        <v>0</v>
      </c>
      <c r="AQ52" s="16">
        <v>0.57999999999999996</v>
      </c>
      <c r="AR52" s="16">
        <v>0.72</v>
      </c>
      <c r="AS52" s="16">
        <v>-1.2789999999999999</v>
      </c>
      <c r="AT52" s="16">
        <v>-2.6829999999999998</v>
      </c>
      <c r="AU52" s="16">
        <v>-2.7389999999999999</v>
      </c>
      <c r="AV52" s="16">
        <v>-7.3999999999999996E-2</v>
      </c>
      <c r="AW52" s="16">
        <v>-5.0999999999999997E-2</v>
      </c>
    </row>
    <row r="53" spans="1:49" x14ac:dyDescent="0.25">
      <c r="A53" s="2" t="s">
        <v>749</v>
      </c>
      <c r="B53" s="2">
        <v>25</v>
      </c>
      <c r="C53" s="3" t="s">
        <v>1506</v>
      </c>
      <c r="D53" s="3" t="s">
        <v>1369</v>
      </c>
      <c r="E53" s="7">
        <v>312516301</v>
      </c>
      <c r="F53" s="7">
        <v>340047431</v>
      </c>
      <c r="G53" s="7">
        <v>369572412</v>
      </c>
      <c r="H53" s="7">
        <v>290250741</v>
      </c>
      <c r="I53" s="7">
        <v>246122362</v>
      </c>
      <c r="J53" s="7">
        <v>8260510</v>
      </c>
      <c r="K53" s="7">
        <v>15757828</v>
      </c>
      <c r="L53" s="7">
        <v>16708532</v>
      </c>
      <c r="M53" s="7">
        <v>10375706</v>
      </c>
      <c r="N53" s="7">
        <v>2361223</v>
      </c>
      <c r="O53" s="7">
        <v>669707</v>
      </c>
      <c r="P53" s="7">
        <v>4017984</v>
      </c>
      <c r="Q53" s="7">
        <v>5373754</v>
      </c>
      <c r="R53" s="7">
        <v>88068996</v>
      </c>
      <c r="S53" s="7">
        <v>146640506</v>
      </c>
      <c r="T53" s="7">
        <v>313186008</v>
      </c>
      <c r="U53" s="7">
        <v>344065415</v>
      </c>
      <c r="V53" s="7">
        <v>374946166</v>
      </c>
      <c r="W53" s="7">
        <v>378319737</v>
      </c>
      <c r="X53" s="7">
        <v>392762868</v>
      </c>
      <c r="Y53" s="7">
        <v>296180833</v>
      </c>
      <c r="Z53" s="7">
        <v>327070575</v>
      </c>
      <c r="AA53" s="7">
        <v>363925773</v>
      </c>
      <c r="AB53" s="7">
        <v>328222778</v>
      </c>
      <c r="AC53" s="7">
        <v>308669093</v>
      </c>
      <c r="AD53" s="7">
        <v>17005175</v>
      </c>
      <c r="AE53" s="7">
        <v>16994840</v>
      </c>
      <c r="AF53" s="7">
        <v>11020393</v>
      </c>
      <c r="AG53" s="7">
        <v>50096959</v>
      </c>
      <c r="AH53" s="7">
        <v>84093775</v>
      </c>
      <c r="AI53" s="16">
        <v>5.1999999999999998E-2</v>
      </c>
      <c r="AJ53" s="16">
        <v>3.7999999999999999E-2</v>
      </c>
      <c r="AK53" s="16">
        <v>1.4999999999999999E-2</v>
      </c>
      <c r="AL53" s="16">
        <v>-0.1</v>
      </c>
      <c r="AM53" s="16">
        <v>-0.159</v>
      </c>
      <c r="AN53" s="16">
        <v>2E-3</v>
      </c>
      <c r="AO53" s="16">
        <v>1.2E-2</v>
      </c>
      <c r="AP53" s="16">
        <v>1.4E-2</v>
      </c>
      <c r="AQ53" s="16">
        <v>0.23300000000000001</v>
      </c>
      <c r="AR53" s="16">
        <v>0.373</v>
      </c>
      <c r="AS53" s="16">
        <v>5.3999999999999999E-2</v>
      </c>
      <c r="AT53" s="16">
        <v>4.9000000000000002E-2</v>
      </c>
      <c r="AU53" s="16">
        <v>2.9000000000000001E-2</v>
      </c>
      <c r="AV53" s="16">
        <v>0.13200000000000001</v>
      </c>
      <c r="AW53" s="16">
        <v>0.214</v>
      </c>
    </row>
    <row r="54" spans="1:49" x14ac:dyDescent="0.25">
      <c r="A54" s="2" t="s">
        <v>750</v>
      </c>
      <c r="B54" s="2">
        <v>122</v>
      </c>
      <c r="C54" s="3" t="s">
        <v>1511</v>
      </c>
      <c r="D54" s="3" t="s">
        <v>1369</v>
      </c>
      <c r="E54" s="7">
        <v>684129413</v>
      </c>
      <c r="F54" s="7">
        <v>746499698</v>
      </c>
      <c r="G54" s="7">
        <v>766910960</v>
      </c>
      <c r="H54" s="7">
        <v>822280786</v>
      </c>
      <c r="I54" s="7">
        <v>877026287</v>
      </c>
      <c r="J54" s="7">
        <v>38015218</v>
      </c>
      <c r="K54" s="7">
        <v>306174</v>
      </c>
      <c r="L54" s="7">
        <v>3162057</v>
      </c>
      <c r="M54" s="7">
        <v>13173803</v>
      </c>
      <c r="N54" s="7">
        <v>8694986</v>
      </c>
      <c r="O54" s="7">
        <v>25964642</v>
      </c>
      <c r="P54" s="7">
        <v>53350419</v>
      </c>
      <c r="Q54" s="7">
        <v>-74741399</v>
      </c>
      <c r="R54" s="7">
        <v>22589330</v>
      </c>
      <c r="S54" s="7">
        <v>41109629</v>
      </c>
      <c r="T54" s="7">
        <v>710094055</v>
      </c>
      <c r="U54" s="7">
        <v>799850117</v>
      </c>
      <c r="V54" s="7">
        <v>692169561</v>
      </c>
      <c r="W54" s="7">
        <v>844870116</v>
      </c>
      <c r="X54" s="7">
        <v>918135916</v>
      </c>
      <c r="Y54" s="7">
        <v>685023520</v>
      </c>
      <c r="Z54" s="7">
        <v>749970140</v>
      </c>
      <c r="AA54" s="7">
        <v>793717634</v>
      </c>
      <c r="AB54" s="7">
        <v>820299011</v>
      </c>
      <c r="AC54" s="7">
        <v>898039364</v>
      </c>
      <c r="AD54" s="7">
        <v>25070535</v>
      </c>
      <c r="AE54" s="7">
        <v>49879977</v>
      </c>
      <c r="AF54" s="7">
        <v>-101548073</v>
      </c>
      <c r="AG54" s="7">
        <v>24571105</v>
      </c>
      <c r="AH54" s="7">
        <v>20096552</v>
      </c>
      <c r="AI54" s="16">
        <v>-1E-3</v>
      </c>
      <c r="AJ54" s="16">
        <v>-4.0000000000000001E-3</v>
      </c>
      <c r="AK54" s="16">
        <v>-3.9E-2</v>
      </c>
      <c r="AL54" s="16">
        <v>2E-3</v>
      </c>
      <c r="AM54" s="16">
        <v>-2.3E-2</v>
      </c>
      <c r="AN54" s="16">
        <v>3.6999999999999998E-2</v>
      </c>
      <c r="AO54" s="16">
        <v>6.7000000000000004E-2</v>
      </c>
      <c r="AP54" s="16">
        <v>-0.108</v>
      </c>
      <c r="AQ54" s="16">
        <v>2.7E-2</v>
      </c>
      <c r="AR54" s="16">
        <v>4.4999999999999998E-2</v>
      </c>
      <c r="AS54" s="16">
        <v>3.5000000000000003E-2</v>
      </c>
      <c r="AT54" s="16">
        <v>6.2E-2</v>
      </c>
      <c r="AU54" s="16">
        <v>-0.14699999999999999</v>
      </c>
      <c r="AV54" s="16">
        <v>2.9000000000000001E-2</v>
      </c>
      <c r="AW54" s="16">
        <v>2.1999999999999999E-2</v>
      </c>
    </row>
    <row r="55" spans="1:49" x14ac:dyDescent="0.25">
      <c r="A55" s="2" t="s">
        <v>751</v>
      </c>
      <c r="B55" s="2">
        <v>3113</v>
      </c>
      <c r="C55" s="3" t="s">
        <v>1514</v>
      </c>
      <c r="D55" s="3" t="s">
        <v>1369</v>
      </c>
      <c r="E55" s="7">
        <v>916925406</v>
      </c>
      <c r="F55" s="7">
        <v>919236907</v>
      </c>
      <c r="G55" s="7">
        <v>979214027</v>
      </c>
      <c r="H55" s="7">
        <v>1104614402.72</v>
      </c>
      <c r="I55" s="7">
        <v>1188369720.25</v>
      </c>
      <c r="J55" s="7">
        <v>70062573</v>
      </c>
      <c r="K55" s="7">
        <v>6216942</v>
      </c>
      <c r="L55" s="7">
        <v>34613430</v>
      </c>
      <c r="M55" s="7">
        <v>43631421.93</v>
      </c>
      <c r="N55" s="7">
        <v>24197268.07</v>
      </c>
      <c r="O55" s="7">
        <v>30539859</v>
      </c>
      <c r="P55" s="7">
        <v>76227831</v>
      </c>
      <c r="Q55" s="7">
        <v>-65531897</v>
      </c>
      <c r="R55" s="7">
        <v>40621186.009999998</v>
      </c>
      <c r="S55" s="7">
        <v>75280881.909999996</v>
      </c>
      <c r="T55" s="7">
        <v>947465265</v>
      </c>
      <c r="U55" s="7">
        <v>995464738</v>
      </c>
      <c r="V55" s="7">
        <v>913682130</v>
      </c>
      <c r="W55" s="7">
        <v>1145235588.73</v>
      </c>
      <c r="X55" s="7">
        <v>1263650602.1600001</v>
      </c>
      <c r="Y55" s="7">
        <v>839879667</v>
      </c>
      <c r="Z55" s="7">
        <v>888970340</v>
      </c>
      <c r="AA55" s="7">
        <v>980981556</v>
      </c>
      <c r="AB55" s="7">
        <v>1034092682.89</v>
      </c>
      <c r="AC55" s="7">
        <v>1109855368.73</v>
      </c>
      <c r="AD55" s="7">
        <v>107585598</v>
      </c>
      <c r="AE55" s="7">
        <v>106494398</v>
      </c>
      <c r="AF55" s="7">
        <v>-67299426</v>
      </c>
      <c r="AG55" s="7">
        <v>111142905.84</v>
      </c>
      <c r="AH55" s="7">
        <v>153795233.42999899</v>
      </c>
      <c r="AI55" s="16">
        <v>8.1000000000000003E-2</v>
      </c>
      <c r="AJ55" s="16">
        <v>0.03</v>
      </c>
      <c r="AK55" s="16">
        <v>-2E-3</v>
      </c>
      <c r="AL55" s="16">
        <v>6.2E-2</v>
      </c>
      <c r="AM55" s="16">
        <v>6.2E-2</v>
      </c>
      <c r="AN55" s="16">
        <v>3.2000000000000001E-2</v>
      </c>
      <c r="AO55" s="16">
        <v>7.6999999999999999E-2</v>
      </c>
      <c r="AP55" s="16">
        <v>-7.1999999999999995E-2</v>
      </c>
      <c r="AQ55" s="16">
        <v>3.5000000000000003E-2</v>
      </c>
      <c r="AR55" s="16">
        <v>0.06</v>
      </c>
      <c r="AS55" s="16">
        <v>0.114</v>
      </c>
      <c r="AT55" s="16">
        <v>0.107</v>
      </c>
      <c r="AU55" s="16">
        <v>-7.3999999999999996E-2</v>
      </c>
      <c r="AV55" s="16">
        <v>9.7000000000000003E-2</v>
      </c>
      <c r="AW55" s="16">
        <v>0.122</v>
      </c>
    </row>
    <row r="56" spans="1:49" x14ac:dyDescent="0.25">
      <c r="A56" s="2" t="s">
        <v>846</v>
      </c>
      <c r="B56" s="2">
        <v>42</v>
      </c>
      <c r="C56" s="3" t="s">
        <v>1484</v>
      </c>
      <c r="D56" s="3" t="s">
        <v>1386</v>
      </c>
      <c r="E56" s="7">
        <v>165461944.75</v>
      </c>
      <c r="F56" s="7">
        <v>113186588.26000001</v>
      </c>
      <c r="G56" s="7">
        <v>98098779.829999998</v>
      </c>
      <c r="H56" s="7">
        <v>113040608.28</v>
      </c>
      <c r="I56" s="7">
        <v>59419287.43</v>
      </c>
      <c r="J56" s="7">
        <v>41595421</v>
      </c>
      <c r="K56" s="7">
        <v>0</v>
      </c>
      <c r="L56" s="7">
        <v>2377502</v>
      </c>
      <c r="M56" s="7">
        <v>0</v>
      </c>
      <c r="N56" s="7">
        <v>0</v>
      </c>
      <c r="O56" s="7">
        <v>0</v>
      </c>
      <c r="P56" s="7">
        <v>14245652</v>
      </c>
      <c r="Q56" s="7">
        <v>0</v>
      </c>
      <c r="R56" s="7">
        <v>14220767.779999999</v>
      </c>
      <c r="S56" s="7">
        <v>0</v>
      </c>
      <c r="T56" s="7">
        <v>165461944.75</v>
      </c>
      <c r="U56" s="7">
        <v>127432240.26000001</v>
      </c>
      <c r="V56" s="7">
        <v>98098779.829999998</v>
      </c>
      <c r="W56" s="7">
        <v>127261376.06</v>
      </c>
      <c r="X56" s="7">
        <v>59419287.43</v>
      </c>
      <c r="Y56" s="7">
        <v>161363823.05000001</v>
      </c>
      <c r="Z56" s="7">
        <v>139704227.19</v>
      </c>
      <c r="AA56" s="7">
        <v>120708779.27</v>
      </c>
      <c r="AB56" s="7">
        <v>133778033.98</v>
      </c>
      <c r="AC56" s="7">
        <v>83133471.450000003</v>
      </c>
      <c r="AD56" s="7">
        <v>4098121.6999999601</v>
      </c>
      <c r="AE56" s="7">
        <v>-12271986.93</v>
      </c>
      <c r="AF56" s="7">
        <v>-22609999.440000001</v>
      </c>
      <c r="AG56" s="7">
        <v>-6516657.9200000204</v>
      </c>
      <c r="AH56" s="7">
        <v>-23714184.02</v>
      </c>
      <c r="AI56" s="16">
        <v>2.5000000000000001E-2</v>
      </c>
      <c r="AJ56" s="16">
        <v>-0.20799999999999999</v>
      </c>
      <c r="AK56" s="16">
        <v>-0.23</v>
      </c>
      <c r="AL56" s="16">
        <v>-0.16300000000000001</v>
      </c>
      <c r="AM56" s="16">
        <v>-0.39900000000000002</v>
      </c>
      <c r="AN56" s="16">
        <v>0</v>
      </c>
      <c r="AO56" s="16">
        <v>0.112</v>
      </c>
      <c r="AP56" s="16">
        <v>0</v>
      </c>
      <c r="AQ56" s="16">
        <v>0.112</v>
      </c>
      <c r="AR56" s="16">
        <v>0</v>
      </c>
      <c r="AS56" s="16">
        <v>2.5000000000000001E-2</v>
      </c>
      <c r="AT56" s="16">
        <v>-9.6000000000000002E-2</v>
      </c>
      <c r="AU56" s="16">
        <v>-0.23</v>
      </c>
      <c r="AV56" s="16">
        <v>-5.0999999999999997E-2</v>
      </c>
      <c r="AW56" s="16">
        <v>-0.39900000000000002</v>
      </c>
    </row>
    <row r="57" spans="1:49" x14ac:dyDescent="0.25">
      <c r="A57" s="2" t="s">
        <v>753</v>
      </c>
      <c r="B57" s="2">
        <v>8701</v>
      </c>
      <c r="C57" s="3" t="s">
        <v>1484</v>
      </c>
      <c r="D57" s="3" t="s">
        <v>1369</v>
      </c>
      <c r="E57" s="7">
        <v>341170951.69999999</v>
      </c>
      <c r="F57" s="7">
        <v>306906790.62</v>
      </c>
      <c r="G57" s="7">
        <v>311189317.10000002</v>
      </c>
      <c r="H57" s="7">
        <v>334255130.92000002</v>
      </c>
      <c r="I57" s="7">
        <v>190642667.31999999</v>
      </c>
      <c r="J57" s="7">
        <v>44336804</v>
      </c>
      <c r="K57" s="7">
        <v>0</v>
      </c>
      <c r="L57" s="7">
        <v>6354624</v>
      </c>
      <c r="M57" s="7">
        <v>0</v>
      </c>
      <c r="N57" s="7">
        <v>0</v>
      </c>
      <c r="O57" s="7">
        <v>0</v>
      </c>
      <c r="P57" s="7">
        <v>2938898</v>
      </c>
      <c r="Q57" s="7">
        <v>0</v>
      </c>
      <c r="R57" s="7">
        <v>2875297.46</v>
      </c>
      <c r="S57" s="7">
        <v>0</v>
      </c>
      <c r="T57" s="7">
        <v>341170951.69999999</v>
      </c>
      <c r="U57" s="7">
        <v>309845688.62</v>
      </c>
      <c r="V57" s="7">
        <v>311189317.10000002</v>
      </c>
      <c r="W57" s="7">
        <v>337130428.38</v>
      </c>
      <c r="X57" s="7">
        <v>190642667.31999999</v>
      </c>
      <c r="Y57" s="7">
        <v>282394284.31999999</v>
      </c>
      <c r="Z57" s="7">
        <v>287775415.25999999</v>
      </c>
      <c r="AA57" s="7">
        <v>278004309.31999999</v>
      </c>
      <c r="AB57" s="7">
        <v>297820615.22000003</v>
      </c>
      <c r="AC57" s="7">
        <v>220140688.69999999</v>
      </c>
      <c r="AD57" s="7">
        <v>58776667.380000003</v>
      </c>
      <c r="AE57" s="7">
        <v>22070273.359999999</v>
      </c>
      <c r="AF57" s="7">
        <v>33185007.780000001</v>
      </c>
      <c r="AG57" s="7">
        <v>39309813.160000101</v>
      </c>
      <c r="AH57" s="7">
        <v>-29498021.379999999</v>
      </c>
      <c r="AI57" s="16">
        <v>0.17199999999999999</v>
      </c>
      <c r="AJ57" s="16">
        <v>6.2E-2</v>
      </c>
      <c r="AK57" s="16">
        <v>0.107</v>
      </c>
      <c r="AL57" s="16">
        <v>0.108</v>
      </c>
      <c r="AM57" s="16">
        <v>-0.155</v>
      </c>
      <c r="AN57" s="16">
        <v>0</v>
      </c>
      <c r="AO57" s="16">
        <v>8.9999999999999993E-3</v>
      </c>
      <c r="AP57" s="16">
        <v>0</v>
      </c>
      <c r="AQ57" s="16">
        <v>8.9999999999999993E-3</v>
      </c>
      <c r="AR57" s="16">
        <v>0</v>
      </c>
      <c r="AS57" s="16">
        <v>0.17199999999999999</v>
      </c>
      <c r="AT57" s="16">
        <v>7.0999999999999994E-2</v>
      </c>
      <c r="AU57" s="16">
        <v>0.107</v>
      </c>
      <c r="AV57" s="16">
        <v>0.11700000000000001</v>
      </c>
      <c r="AW57" s="16">
        <v>-0.155</v>
      </c>
    </row>
    <row r="58" spans="1:49" x14ac:dyDescent="0.25">
      <c r="A58" s="2" t="s">
        <v>849</v>
      </c>
      <c r="B58" s="2">
        <v>75</v>
      </c>
      <c r="C58" s="3" t="s">
        <v>1484</v>
      </c>
      <c r="D58" s="3" t="s">
        <v>1369</v>
      </c>
      <c r="E58" s="7">
        <v>269890752.61000001</v>
      </c>
      <c r="F58" s="7">
        <v>284973457.00999999</v>
      </c>
      <c r="G58" s="7">
        <v>272030156.67000002</v>
      </c>
      <c r="H58" s="7">
        <v>244950497.28999999</v>
      </c>
      <c r="I58" s="7">
        <v>144892923.28</v>
      </c>
      <c r="J58" s="7">
        <v>25635173</v>
      </c>
      <c r="K58" s="7">
        <v>0</v>
      </c>
      <c r="L58" s="7">
        <v>5630589</v>
      </c>
      <c r="M58" s="7">
        <v>0</v>
      </c>
      <c r="N58" s="7">
        <v>0</v>
      </c>
      <c r="O58" s="7">
        <v>0</v>
      </c>
      <c r="P58" s="7">
        <v>12644011</v>
      </c>
      <c r="Q58" s="7">
        <v>0</v>
      </c>
      <c r="R58" s="7">
        <v>12698334</v>
      </c>
      <c r="S58" s="7">
        <v>0</v>
      </c>
      <c r="T58" s="7">
        <v>269890752.61000001</v>
      </c>
      <c r="U58" s="7">
        <v>297617468.00999999</v>
      </c>
      <c r="V58" s="7">
        <v>272030156.67000002</v>
      </c>
      <c r="W58" s="7">
        <v>257648831.28999999</v>
      </c>
      <c r="X58" s="7">
        <v>144892923.28</v>
      </c>
      <c r="Y58" s="7">
        <v>269930362.88</v>
      </c>
      <c r="Z58" s="7">
        <v>272866174.10000002</v>
      </c>
      <c r="AA58" s="7">
        <v>264559156.93000001</v>
      </c>
      <c r="AB58" s="7">
        <v>262695735.69</v>
      </c>
      <c r="AC58" s="7">
        <v>188991535.5</v>
      </c>
      <c r="AD58" s="7">
        <v>-39610.269999980897</v>
      </c>
      <c r="AE58" s="7">
        <v>24751293.91</v>
      </c>
      <c r="AF58" s="7">
        <v>7470999.7399999499</v>
      </c>
      <c r="AG58" s="7">
        <v>-5046904.4000000702</v>
      </c>
      <c r="AH58" s="7">
        <v>-44098612.219999999</v>
      </c>
      <c r="AI58" s="16">
        <v>0</v>
      </c>
      <c r="AJ58" s="16">
        <v>4.1000000000000002E-2</v>
      </c>
      <c r="AK58" s="16">
        <v>2.7E-2</v>
      </c>
      <c r="AL58" s="16">
        <v>-6.9000000000000006E-2</v>
      </c>
      <c r="AM58" s="16">
        <v>-0.30399999999999999</v>
      </c>
      <c r="AN58" s="16">
        <v>0</v>
      </c>
      <c r="AO58" s="16">
        <v>4.2000000000000003E-2</v>
      </c>
      <c r="AP58" s="16">
        <v>0</v>
      </c>
      <c r="AQ58" s="16">
        <v>4.9000000000000002E-2</v>
      </c>
      <c r="AR58" s="16">
        <v>0</v>
      </c>
      <c r="AS58" s="16">
        <v>0</v>
      </c>
      <c r="AT58" s="16">
        <v>8.3000000000000004E-2</v>
      </c>
      <c r="AU58" s="16">
        <v>2.7E-2</v>
      </c>
      <c r="AV58" s="16">
        <v>-0.02</v>
      </c>
      <c r="AW58" s="16">
        <v>-0.30399999999999999</v>
      </c>
    </row>
    <row r="59" spans="1:49" x14ac:dyDescent="0.25">
      <c r="A59" s="2" t="s">
        <v>850</v>
      </c>
      <c r="B59" s="2">
        <v>41</v>
      </c>
      <c r="C59" s="3" t="s">
        <v>1484</v>
      </c>
      <c r="D59" s="3" t="s">
        <v>1369</v>
      </c>
      <c r="E59" s="7">
        <v>119535489.59</v>
      </c>
      <c r="F59" s="7">
        <v>27577833.780000001</v>
      </c>
      <c r="G59" s="7">
        <v>49299235.700000003</v>
      </c>
      <c r="H59" s="7">
        <v>74490575.450000003</v>
      </c>
      <c r="I59" s="7">
        <v>9342649.1000000108</v>
      </c>
      <c r="J59" s="7">
        <v>19233220</v>
      </c>
      <c r="K59" s="7">
        <v>0</v>
      </c>
      <c r="L59" s="7">
        <v>1525842</v>
      </c>
      <c r="M59" s="7">
        <v>0</v>
      </c>
      <c r="N59" s="7">
        <v>0</v>
      </c>
      <c r="O59" s="7">
        <v>0</v>
      </c>
      <c r="P59" s="7">
        <v>8999528</v>
      </c>
      <c r="Q59" s="7">
        <v>0</v>
      </c>
      <c r="R59" s="7">
        <v>9074443.5</v>
      </c>
      <c r="S59" s="7">
        <v>0</v>
      </c>
      <c r="T59" s="7">
        <v>119535489.59</v>
      </c>
      <c r="U59" s="7">
        <v>36577361.780000001</v>
      </c>
      <c r="V59" s="7">
        <v>49299235.700000003</v>
      </c>
      <c r="W59" s="7">
        <v>83565018.950000003</v>
      </c>
      <c r="X59" s="7">
        <v>9342649.1000000108</v>
      </c>
      <c r="Y59" s="7">
        <v>138217122.41</v>
      </c>
      <c r="Z59" s="7">
        <v>72155126.579999998</v>
      </c>
      <c r="AA59" s="7">
        <v>56380235.82</v>
      </c>
      <c r="AB59" s="7">
        <v>32078419.77</v>
      </c>
      <c r="AC59" s="7">
        <v>20429784.199999999</v>
      </c>
      <c r="AD59" s="7">
        <v>-18681632.82</v>
      </c>
      <c r="AE59" s="7">
        <v>-35577764.799999997</v>
      </c>
      <c r="AF59" s="7">
        <v>-7081000.1200000197</v>
      </c>
      <c r="AG59" s="7">
        <v>51486599.18</v>
      </c>
      <c r="AH59" s="7">
        <v>-11087135.1</v>
      </c>
      <c r="AI59" s="16">
        <v>-0.156</v>
      </c>
      <c r="AJ59" s="16">
        <v>-1.2190000000000001</v>
      </c>
      <c r="AK59" s="16">
        <v>-0.14399999999999999</v>
      </c>
      <c r="AL59" s="16">
        <v>0.50800000000000001</v>
      </c>
      <c r="AM59" s="16">
        <v>-1.1870000000000001</v>
      </c>
      <c r="AN59" s="16">
        <v>0</v>
      </c>
      <c r="AO59" s="16">
        <v>0.246</v>
      </c>
      <c r="AP59" s="16">
        <v>0</v>
      </c>
      <c r="AQ59" s="16">
        <v>0.109</v>
      </c>
      <c r="AR59" s="16">
        <v>0</v>
      </c>
      <c r="AS59" s="16">
        <v>-0.156</v>
      </c>
      <c r="AT59" s="16">
        <v>-0.97299999999999998</v>
      </c>
      <c r="AU59" s="16">
        <v>-0.14399999999999999</v>
      </c>
      <c r="AV59" s="16">
        <v>0.61599999999999999</v>
      </c>
      <c r="AW59" s="16">
        <v>-1.1870000000000001</v>
      </c>
    </row>
    <row r="60" spans="1:49" x14ac:dyDescent="0.25">
      <c r="A60" s="2" t="s">
        <v>851</v>
      </c>
      <c r="B60" s="2">
        <v>114</v>
      </c>
      <c r="C60" s="3" t="s">
        <v>1484</v>
      </c>
      <c r="D60" s="3" t="s">
        <v>1369</v>
      </c>
      <c r="E60" s="7">
        <v>275157605.19999999</v>
      </c>
      <c r="F60" s="7">
        <v>321571679.13999999</v>
      </c>
      <c r="G60" s="7">
        <v>323449821.93000001</v>
      </c>
      <c r="H60" s="7">
        <v>344735179.82999998</v>
      </c>
      <c r="I60" s="7">
        <v>224253176.06</v>
      </c>
      <c r="J60" s="7">
        <v>6673068</v>
      </c>
      <c r="K60" s="7">
        <v>0</v>
      </c>
      <c r="L60" s="7">
        <v>6351658</v>
      </c>
      <c r="M60" s="7">
        <v>0</v>
      </c>
      <c r="N60" s="7">
        <v>0</v>
      </c>
      <c r="O60" s="7">
        <v>0</v>
      </c>
      <c r="P60" s="7">
        <v>2262040</v>
      </c>
      <c r="Q60" s="7">
        <v>0</v>
      </c>
      <c r="R60" s="7">
        <v>2344324.75</v>
      </c>
      <c r="S60" s="7">
        <v>0</v>
      </c>
      <c r="T60" s="7">
        <v>275157605.19999999</v>
      </c>
      <c r="U60" s="7">
        <v>323833719.13999999</v>
      </c>
      <c r="V60" s="7">
        <v>323449821.93000001</v>
      </c>
      <c r="W60" s="7">
        <v>347079504.57999998</v>
      </c>
      <c r="X60" s="7">
        <v>224253176.06</v>
      </c>
      <c r="Y60" s="7">
        <v>256040131.62</v>
      </c>
      <c r="Z60" s="7">
        <v>284516828.83999997</v>
      </c>
      <c r="AA60" s="7">
        <v>277637822.27999997</v>
      </c>
      <c r="AB60" s="7">
        <v>308570156.95999998</v>
      </c>
      <c r="AC60" s="7">
        <v>229597417.65000001</v>
      </c>
      <c r="AD60" s="7">
        <v>19117473.580000099</v>
      </c>
      <c r="AE60" s="7">
        <v>39316890.299999997</v>
      </c>
      <c r="AF60" s="7">
        <v>45811999.649999999</v>
      </c>
      <c r="AG60" s="7">
        <v>38509347.620000102</v>
      </c>
      <c r="AH60" s="7">
        <v>-5344241.5899999104</v>
      </c>
      <c r="AI60" s="16">
        <v>6.9000000000000006E-2</v>
      </c>
      <c r="AJ60" s="16">
        <v>0.114</v>
      </c>
      <c r="AK60" s="16">
        <v>0.14199999999999999</v>
      </c>
      <c r="AL60" s="16">
        <v>0.104</v>
      </c>
      <c r="AM60" s="16">
        <v>-2.4E-2</v>
      </c>
      <c r="AN60" s="16">
        <v>0</v>
      </c>
      <c r="AO60" s="16">
        <v>7.0000000000000001E-3</v>
      </c>
      <c r="AP60" s="16">
        <v>0</v>
      </c>
      <c r="AQ60" s="16">
        <v>7.0000000000000001E-3</v>
      </c>
      <c r="AR60" s="16">
        <v>0</v>
      </c>
      <c r="AS60" s="16">
        <v>6.9000000000000006E-2</v>
      </c>
      <c r="AT60" s="16">
        <v>0.121</v>
      </c>
      <c r="AU60" s="16">
        <v>0.14199999999999999</v>
      </c>
      <c r="AV60" s="16">
        <v>0.111</v>
      </c>
      <c r="AW60" s="16">
        <v>-2.4E-2</v>
      </c>
    </row>
    <row r="61" spans="1:49" x14ac:dyDescent="0.25">
      <c r="A61" s="2" t="s">
        <v>852</v>
      </c>
      <c r="B61" s="2">
        <v>126</v>
      </c>
      <c r="C61" s="3" t="s">
        <v>1484</v>
      </c>
      <c r="D61" s="3" t="s">
        <v>1386</v>
      </c>
      <c r="E61" s="7">
        <v>413375029.74000001</v>
      </c>
      <c r="F61" s="7">
        <v>433632570.30000001</v>
      </c>
      <c r="G61" s="7">
        <v>445650903.95999998</v>
      </c>
      <c r="H61" s="7">
        <v>411648988.99000001</v>
      </c>
      <c r="I61" s="7">
        <v>241358761.19</v>
      </c>
      <c r="J61" s="7">
        <v>22307960</v>
      </c>
      <c r="K61" s="7">
        <v>0</v>
      </c>
      <c r="L61" s="7">
        <v>5876812</v>
      </c>
      <c r="M61" s="7">
        <v>0</v>
      </c>
      <c r="N61" s="7">
        <v>0</v>
      </c>
      <c r="O61" s="7">
        <v>0</v>
      </c>
      <c r="P61" s="7">
        <v>4652955</v>
      </c>
      <c r="Q61" s="7">
        <v>0</v>
      </c>
      <c r="R61" s="7">
        <v>4570472.4000000004</v>
      </c>
      <c r="S61" s="7">
        <v>0</v>
      </c>
      <c r="T61" s="7">
        <v>413375029.74000001</v>
      </c>
      <c r="U61" s="7">
        <v>438285525.30000001</v>
      </c>
      <c r="V61" s="7">
        <v>445650903.95999998</v>
      </c>
      <c r="W61" s="7">
        <v>416219461.38999999</v>
      </c>
      <c r="X61" s="7">
        <v>241358761.19</v>
      </c>
      <c r="Y61" s="7">
        <v>411051685.76999998</v>
      </c>
      <c r="Z61" s="7">
        <v>427377193.79000002</v>
      </c>
      <c r="AA61" s="7">
        <v>448270903.88999999</v>
      </c>
      <c r="AB61" s="7">
        <v>429581437.81</v>
      </c>
      <c r="AC61" s="7">
        <v>309795898.00999999</v>
      </c>
      <c r="AD61" s="7">
        <v>2323343.9700000901</v>
      </c>
      <c r="AE61" s="7">
        <v>10908331.5100001</v>
      </c>
      <c r="AF61" s="7">
        <v>-2619999.9300000099</v>
      </c>
      <c r="AG61" s="7">
        <v>-13361976.420000101</v>
      </c>
      <c r="AH61" s="7">
        <v>-68437136.819999993</v>
      </c>
      <c r="AI61" s="16">
        <v>6.0000000000000001E-3</v>
      </c>
      <c r="AJ61" s="16">
        <v>1.4E-2</v>
      </c>
      <c r="AK61" s="16">
        <v>-6.0000000000000001E-3</v>
      </c>
      <c r="AL61" s="16">
        <v>-4.2999999999999997E-2</v>
      </c>
      <c r="AM61" s="16">
        <v>-0.28399999999999997</v>
      </c>
      <c r="AN61" s="16">
        <v>0</v>
      </c>
      <c r="AO61" s="16">
        <v>1.0999999999999999E-2</v>
      </c>
      <c r="AP61" s="16">
        <v>0</v>
      </c>
      <c r="AQ61" s="16">
        <v>1.0999999999999999E-2</v>
      </c>
      <c r="AR61" s="16">
        <v>0</v>
      </c>
      <c r="AS61" s="16">
        <v>6.0000000000000001E-3</v>
      </c>
      <c r="AT61" s="16">
        <v>2.5000000000000001E-2</v>
      </c>
      <c r="AU61" s="16">
        <v>-6.0000000000000001E-3</v>
      </c>
      <c r="AV61" s="16">
        <v>-3.2000000000000001E-2</v>
      </c>
      <c r="AW61" s="16">
        <v>-0.28399999999999997</v>
      </c>
    </row>
    <row r="62" spans="1:49" x14ac:dyDescent="0.25">
      <c r="A62" s="2" t="s">
        <v>758</v>
      </c>
      <c r="B62" s="2">
        <v>129</v>
      </c>
      <c r="C62" s="3" t="s">
        <v>1528</v>
      </c>
      <c r="D62" s="3" t="s">
        <v>1369</v>
      </c>
      <c r="E62" s="7">
        <v>209473756</v>
      </c>
      <c r="F62" s="7">
        <v>223901702</v>
      </c>
      <c r="G62" s="7">
        <v>228931718</v>
      </c>
      <c r="H62" s="7">
        <v>250061281</v>
      </c>
      <c r="I62" s="7">
        <v>261694418</v>
      </c>
      <c r="J62" s="7">
        <v>12549482</v>
      </c>
      <c r="K62" s="7">
        <v>0</v>
      </c>
      <c r="L62" s="7">
        <v>0</v>
      </c>
      <c r="M62" s="7">
        <v>0</v>
      </c>
      <c r="N62" s="7">
        <v>0</v>
      </c>
      <c r="O62" s="7">
        <v>25145245</v>
      </c>
      <c r="P62" s="7">
        <v>65537025</v>
      </c>
      <c r="Q62" s="7">
        <v>-27225490</v>
      </c>
      <c r="R62" s="7">
        <v>37898528</v>
      </c>
      <c r="S62" s="7">
        <v>63456080</v>
      </c>
      <c r="T62" s="7">
        <v>234619001</v>
      </c>
      <c r="U62" s="7">
        <v>289438727</v>
      </c>
      <c r="V62" s="7">
        <v>201706228</v>
      </c>
      <c r="W62" s="7">
        <v>287959809</v>
      </c>
      <c r="X62" s="7">
        <v>325150498</v>
      </c>
      <c r="Y62" s="7">
        <v>207423497</v>
      </c>
      <c r="Z62" s="7">
        <v>227943451</v>
      </c>
      <c r="AA62" s="7">
        <v>242982480</v>
      </c>
      <c r="AB62" s="7">
        <v>256606087</v>
      </c>
      <c r="AC62" s="7">
        <v>262784449</v>
      </c>
      <c r="AD62" s="7">
        <v>27195504</v>
      </c>
      <c r="AE62" s="7">
        <v>61495276</v>
      </c>
      <c r="AF62" s="7">
        <v>-41276252</v>
      </c>
      <c r="AG62" s="7">
        <v>31353722</v>
      </c>
      <c r="AH62" s="7">
        <v>62366049</v>
      </c>
      <c r="AI62" s="16">
        <v>8.9999999999999993E-3</v>
      </c>
      <c r="AJ62" s="16">
        <v>-1.4E-2</v>
      </c>
      <c r="AK62" s="16">
        <v>-7.0000000000000007E-2</v>
      </c>
      <c r="AL62" s="16">
        <v>-2.3E-2</v>
      </c>
      <c r="AM62" s="16">
        <v>-3.0000000000000001E-3</v>
      </c>
      <c r="AN62" s="16">
        <v>0.107</v>
      </c>
      <c r="AO62" s="16">
        <v>0.22600000000000001</v>
      </c>
      <c r="AP62" s="16">
        <v>-0.13500000000000001</v>
      </c>
      <c r="AQ62" s="16">
        <v>0.13200000000000001</v>
      </c>
      <c r="AR62" s="16">
        <v>0.19500000000000001</v>
      </c>
      <c r="AS62" s="16">
        <v>0.11600000000000001</v>
      </c>
      <c r="AT62" s="16">
        <v>0.21199999999999999</v>
      </c>
      <c r="AU62" s="16">
        <v>-0.20499999999999999</v>
      </c>
      <c r="AV62" s="16">
        <v>0.109</v>
      </c>
      <c r="AW62" s="16">
        <v>0.192</v>
      </c>
    </row>
    <row r="63" spans="1:49" x14ac:dyDescent="0.25">
      <c r="A63" s="2" t="s">
        <v>759</v>
      </c>
      <c r="B63" s="2">
        <v>104</v>
      </c>
      <c r="C63" s="3" t="s">
        <v>1460</v>
      </c>
      <c r="D63" s="3" t="s">
        <v>1408</v>
      </c>
      <c r="E63" s="7">
        <v>1001554000</v>
      </c>
      <c r="F63" s="7">
        <v>1122099000</v>
      </c>
      <c r="G63" s="7">
        <v>1088753000</v>
      </c>
      <c r="H63" s="7">
        <v>1233026000</v>
      </c>
      <c r="I63" s="7">
        <v>1333777000</v>
      </c>
      <c r="J63" s="7">
        <v>27572000</v>
      </c>
      <c r="K63" s="7">
        <v>7557000</v>
      </c>
      <c r="L63" s="7">
        <v>14499000</v>
      </c>
      <c r="M63" s="7">
        <v>55313000</v>
      </c>
      <c r="N63" s="7">
        <v>0</v>
      </c>
      <c r="O63" s="7">
        <v>19136000</v>
      </c>
      <c r="P63" s="7">
        <v>80981000</v>
      </c>
      <c r="Q63" s="7">
        <v>-57142000</v>
      </c>
      <c r="R63" s="7">
        <v>49002000</v>
      </c>
      <c r="S63" s="7">
        <v>22188000</v>
      </c>
      <c r="T63" s="7">
        <v>1020690000</v>
      </c>
      <c r="U63" s="7">
        <v>1203080000</v>
      </c>
      <c r="V63" s="7">
        <v>1031611000</v>
      </c>
      <c r="W63" s="7">
        <v>1282028000</v>
      </c>
      <c r="X63" s="7">
        <v>1355965000</v>
      </c>
      <c r="Y63" s="7">
        <v>982510000</v>
      </c>
      <c r="Z63" s="7">
        <v>1067746000</v>
      </c>
      <c r="AA63" s="7">
        <v>1221989000</v>
      </c>
      <c r="AB63" s="7">
        <v>1285508000</v>
      </c>
      <c r="AC63" s="7">
        <v>1354603000</v>
      </c>
      <c r="AD63" s="7">
        <v>38180000</v>
      </c>
      <c r="AE63" s="7">
        <v>135334000</v>
      </c>
      <c r="AF63" s="7">
        <v>-190378000</v>
      </c>
      <c r="AG63" s="7">
        <v>-3480000</v>
      </c>
      <c r="AH63" s="7">
        <v>1362000</v>
      </c>
      <c r="AI63" s="16">
        <v>1.9E-2</v>
      </c>
      <c r="AJ63" s="16">
        <v>4.4999999999999998E-2</v>
      </c>
      <c r="AK63" s="16">
        <v>-0.129</v>
      </c>
      <c r="AL63" s="16">
        <v>-4.1000000000000002E-2</v>
      </c>
      <c r="AM63" s="16">
        <v>-1.4999999999999999E-2</v>
      </c>
      <c r="AN63" s="16">
        <v>1.9E-2</v>
      </c>
      <c r="AO63" s="16">
        <v>6.7000000000000004E-2</v>
      </c>
      <c r="AP63" s="16">
        <v>-5.5E-2</v>
      </c>
      <c r="AQ63" s="16">
        <v>3.7999999999999999E-2</v>
      </c>
      <c r="AR63" s="16">
        <v>1.6E-2</v>
      </c>
      <c r="AS63" s="16">
        <v>3.6999999999999998E-2</v>
      </c>
      <c r="AT63" s="16">
        <v>0.112</v>
      </c>
      <c r="AU63" s="16">
        <v>-0.185</v>
      </c>
      <c r="AV63" s="16">
        <v>-3.0000000000000001E-3</v>
      </c>
      <c r="AW63" s="16">
        <v>1E-3</v>
      </c>
    </row>
    <row r="64" spans="1:49" x14ac:dyDescent="0.25">
      <c r="A64" s="2" t="s">
        <v>760</v>
      </c>
      <c r="B64" s="2">
        <v>3115</v>
      </c>
      <c r="C64" s="3" t="s">
        <v>1444</v>
      </c>
      <c r="D64" s="3" t="s">
        <v>1408</v>
      </c>
      <c r="E64" s="7">
        <v>2018400000</v>
      </c>
      <c r="F64" s="7">
        <v>2154667000</v>
      </c>
      <c r="G64" s="7">
        <v>2282870000</v>
      </c>
      <c r="H64" s="7">
        <v>2376687171</v>
      </c>
      <c r="I64" s="7">
        <v>2947445000</v>
      </c>
      <c r="J64" s="7">
        <v>131926639</v>
      </c>
      <c r="K64" s="7">
        <v>22266447</v>
      </c>
      <c r="L64" s="7">
        <v>31086687</v>
      </c>
      <c r="M64" s="7">
        <v>27483171</v>
      </c>
      <c r="N64" s="7">
        <v>0</v>
      </c>
      <c r="O64" s="7">
        <v>19858000</v>
      </c>
      <c r="P64" s="7">
        <v>49272000</v>
      </c>
      <c r="Q64" s="7">
        <v>6061000</v>
      </c>
      <c r="R64" s="7">
        <v>25561829</v>
      </c>
      <c r="S64" s="7">
        <v>19940000</v>
      </c>
      <c r="T64" s="7">
        <v>2038258000</v>
      </c>
      <c r="U64" s="7">
        <v>2203939000</v>
      </c>
      <c r="V64" s="7">
        <v>2288931000</v>
      </c>
      <c r="W64" s="7">
        <v>2402249000</v>
      </c>
      <c r="X64" s="7">
        <v>2967385000</v>
      </c>
      <c r="Y64" s="7">
        <v>1991855000</v>
      </c>
      <c r="Z64" s="7">
        <v>2139536000</v>
      </c>
      <c r="AA64" s="7">
        <v>2372587000</v>
      </c>
      <c r="AB64" s="7">
        <v>2471182000</v>
      </c>
      <c r="AC64" s="7">
        <v>2890248000</v>
      </c>
      <c r="AD64" s="7">
        <v>46403000</v>
      </c>
      <c r="AE64" s="7">
        <v>64403000</v>
      </c>
      <c r="AF64" s="7">
        <v>-83656000</v>
      </c>
      <c r="AG64" s="7">
        <v>-68933000</v>
      </c>
      <c r="AH64" s="7">
        <v>77137000</v>
      </c>
      <c r="AI64" s="16">
        <v>1.2999999999999999E-2</v>
      </c>
      <c r="AJ64" s="16">
        <v>7.0000000000000001E-3</v>
      </c>
      <c r="AK64" s="16">
        <v>-3.9E-2</v>
      </c>
      <c r="AL64" s="16">
        <v>-3.9E-2</v>
      </c>
      <c r="AM64" s="16">
        <v>1.9E-2</v>
      </c>
      <c r="AN64" s="16">
        <v>0.01</v>
      </c>
      <c r="AO64" s="16">
        <v>2.1999999999999999E-2</v>
      </c>
      <c r="AP64" s="16">
        <v>3.0000000000000001E-3</v>
      </c>
      <c r="AQ64" s="16">
        <v>1.0999999999999999E-2</v>
      </c>
      <c r="AR64" s="16">
        <v>7.0000000000000001E-3</v>
      </c>
      <c r="AS64" s="16">
        <v>2.3E-2</v>
      </c>
      <c r="AT64" s="16">
        <v>2.9000000000000001E-2</v>
      </c>
      <c r="AU64" s="16">
        <v>-3.6999999999999998E-2</v>
      </c>
      <c r="AV64" s="16">
        <v>-2.9000000000000001E-2</v>
      </c>
      <c r="AW64" s="16">
        <v>2.5999999999999999E-2</v>
      </c>
    </row>
    <row r="65" spans="1:49" x14ac:dyDescent="0.25">
      <c r="A65" s="2" t="s">
        <v>861</v>
      </c>
      <c r="B65" s="2">
        <v>138</v>
      </c>
      <c r="C65" s="3" t="s">
        <v>1373</v>
      </c>
      <c r="D65" s="3" t="s">
        <v>1401</v>
      </c>
      <c r="E65" s="7">
        <v>297507000</v>
      </c>
      <c r="F65" s="7">
        <v>316388000</v>
      </c>
      <c r="G65" s="7">
        <v>334262000</v>
      </c>
      <c r="H65" s="7">
        <v>357296000</v>
      </c>
      <c r="I65" s="7">
        <v>397206000</v>
      </c>
      <c r="J65" s="7">
        <v>21099000</v>
      </c>
      <c r="K65" s="7">
        <v>0</v>
      </c>
      <c r="L65" s="7">
        <v>1500000</v>
      </c>
      <c r="M65" s="7">
        <v>0</v>
      </c>
      <c r="N65" s="7">
        <v>0</v>
      </c>
      <c r="O65" s="7">
        <v>6855000</v>
      </c>
      <c r="P65" s="7">
        <v>22896000</v>
      </c>
      <c r="Q65" s="7">
        <v>-26039000</v>
      </c>
      <c r="R65" s="7">
        <v>14752000</v>
      </c>
      <c r="S65" s="7">
        <v>35883000</v>
      </c>
      <c r="T65" s="7">
        <v>304362000</v>
      </c>
      <c r="U65" s="7">
        <v>339284000</v>
      </c>
      <c r="V65" s="7">
        <v>308223000</v>
      </c>
      <c r="W65" s="7">
        <v>372048000</v>
      </c>
      <c r="X65" s="7">
        <v>433089000</v>
      </c>
      <c r="Y65" s="7">
        <v>278091000</v>
      </c>
      <c r="Z65" s="7">
        <v>296445000</v>
      </c>
      <c r="AA65" s="7">
        <v>327172000</v>
      </c>
      <c r="AB65" s="7">
        <v>343921000</v>
      </c>
      <c r="AC65" s="7">
        <v>366976000</v>
      </c>
      <c r="AD65" s="7">
        <v>26271000</v>
      </c>
      <c r="AE65" s="7">
        <v>42839000</v>
      </c>
      <c r="AF65" s="7">
        <v>-18949000</v>
      </c>
      <c r="AG65" s="7">
        <v>28127000</v>
      </c>
      <c r="AH65" s="7">
        <v>66113000</v>
      </c>
      <c r="AI65" s="16">
        <v>6.4000000000000001E-2</v>
      </c>
      <c r="AJ65" s="16">
        <v>5.8999999999999997E-2</v>
      </c>
      <c r="AK65" s="16">
        <v>2.3E-2</v>
      </c>
      <c r="AL65" s="16">
        <v>3.5999999999999997E-2</v>
      </c>
      <c r="AM65" s="16">
        <v>7.0000000000000007E-2</v>
      </c>
      <c r="AN65" s="16">
        <v>2.3E-2</v>
      </c>
      <c r="AO65" s="16">
        <v>6.7000000000000004E-2</v>
      </c>
      <c r="AP65" s="16">
        <v>-8.4000000000000005E-2</v>
      </c>
      <c r="AQ65" s="16">
        <v>0.04</v>
      </c>
      <c r="AR65" s="16">
        <v>8.3000000000000004E-2</v>
      </c>
      <c r="AS65" s="16">
        <v>8.5999999999999993E-2</v>
      </c>
      <c r="AT65" s="16">
        <v>0.126</v>
      </c>
      <c r="AU65" s="16">
        <v>-6.0999999999999999E-2</v>
      </c>
      <c r="AV65" s="16">
        <v>7.5999999999999998E-2</v>
      </c>
      <c r="AW65" s="16">
        <v>0.153</v>
      </c>
    </row>
    <row r="66" spans="1:49" x14ac:dyDescent="0.25">
      <c r="D66" s="3"/>
      <c r="E66" s="7"/>
      <c r="F66" s="7"/>
      <c r="G66" s="7"/>
      <c r="H66" s="7"/>
      <c r="I66" s="7"/>
      <c r="J66" s="58"/>
      <c r="K66" s="58"/>
      <c r="L66" s="7"/>
      <c r="M66" s="7"/>
      <c r="N66" s="7"/>
      <c r="T66" s="7"/>
      <c r="U66" s="7"/>
      <c r="V66" s="7"/>
      <c r="W66" s="7"/>
      <c r="X66" s="7"/>
      <c r="Y66" s="7"/>
      <c r="Z66" s="7"/>
      <c r="AA66" s="7"/>
      <c r="AB66" s="7"/>
      <c r="AC66" s="7"/>
      <c r="AD66" s="7"/>
      <c r="AE66" s="7"/>
      <c r="AF66" s="7"/>
      <c r="AG66" s="7"/>
      <c r="AH66" s="7"/>
      <c r="AI66" s="16"/>
      <c r="AJ66" s="16"/>
      <c r="AK66" s="16"/>
      <c r="AL66" s="16"/>
      <c r="AM66" s="16"/>
      <c r="AN66" s="16"/>
      <c r="AO66" s="16"/>
      <c r="AP66" s="16"/>
      <c r="AQ66" s="16"/>
      <c r="AR66" s="16"/>
      <c r="AS66" s="16"/>
      <c r="AT66" s="16"/>
      <c r="AU66" s="16"/>
      <c r="AV66" s="16"/>
      <c r="AW66" s="16"/>
    </row>
    <row r="67" spans="1:49" x14ac:dyDescent="0.25">
      <c r="A67" s="57" t="s">
        <v>3405</v>
      </c>
      <c r="D67" s="3"/>
      <c r="E67" s="7"/>
      <c r="F67" s="7"/>
      <c r="G67" s="7"/>
      <c r="H67" s="7"/>
      <c r="I67" s="7"/>
      <c r="J67" s="58"/>
      <c r="K67" s="58"/>
      <c r="L67" s="7"/>
      <c r="M67" s="7"/>
      <c r="N67" s="7"/>
      <c r="T67" s="7"/>
      <c r="U67" s="7"/>
      <c r="V67" s="7"/>
      <c r="W67" s="7"/>
      <c r="X67" s="7"/>
      <c r="Y67" s="7"/>
      <c r="Z67" s="7"/>
      <c r="AA67" s="7"/>
      <c r="AB67" s="7"/>
      <c r="AC67" s="7"/>
      <c r="AD67" s="7"/>
      <c r="AE67" s="7"/>
      <c r="AF67" s="7"/>
      <c r="AG67" s="7"/>
      <c r="AH67" s="7"/>
      <c r="AI67" s="16"/>
      <c r="AJ67" s="16"/>
      <c r="AK67" s="16"/>
      <c r="AL67" s="16"/>
      <c r="AM67" s="16"/>
      <c r="AN67" s="16"/>
      <c r="AO67" s="16"/>
      <c r="AP67" s="16"/>
      <c r="AQ67" s="16"/>
      <c r="AR67" s="16"/>
      <c r="AS67" s="16"/>
      <c r="AT67" s="16"/>
      <c r="AU67" s="16"/>
      <c r="AV67" s="16"/>
      <c r="AW67" s="16"/>
    </row>
    <row r="68" spans="1:49" x14ac:dyDescent="0.25">
      <c r="A68" s="2" t="s">
        <v>3399</v>
      </c>
    </row>
  </sheetData>
  <autoFilter ref="A1:A2" xr:uid="{00000000-0001-0000-0800-000000000000}"/>
  <mergeCells count="9">
    <mergeCell ref="AD3:AH3"/>
    <mergeCell ref="AI3:AM3"/>
    <mergeCell ref="AN3:AR3"/>
    <mergeCell ref="AS3:AW3"/>
    <mergeCell ref="E3:I3"/>
    <mergeCell ref="J3:N3"/>
    <mergeCell ref="O3:S3"/>
    <mergeCell ref="T3:X3"/>
    <mergeCell ref="Y3:AC3"/>
  </mergeCells>
  <phoneticPr fontId="75" type="noConversion"/>
  <conditionalFormatting sqref="A1:XFD1048576">
    <cfRule type="containsErrors" dxfId="31" priority="1">
      <formula>ISERROR(A1)</formula>
    </cfRule>
  </conditionalFormatting>
  <conditionalFormatting sqref="E5:AW65">
    <cfRule type="containsBlanks" dxfId="30" priority="3">
      <formula>LEN(TRIM(E5))=0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4563-5B06-4E2E-9F2B-A732AEE85F44}">
  <sheetPr codeName="Sheet9">
    <tabColor theme="6" tint="0.39997558519241921"/>
  </sheetPr>
  <dimension ref="A1:AH68"/>
  <sheetViews>
    <sheetView zoomScaleNormal="100" workbookViewId="0">
      <pane xSplit="4" ySplit="4" topLeftCell="E5" activePane="bottomRight" state="frozen"/>
      <selection pane="topRight" activeCell="D1" sqref="D1"/>
      <selection pane="bottomLeft" activeCell="A4" sqref="A4"/>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9.44140625" style="2" customWidth="1"/>
    <col min="5" max="33" width="18.5546875" style="3" customWidth="1"/>
    <col min="34" max="34" width="15.44140625" style="3" customWidth="1"/>
    <col min="35" max="16384" width="9.44140625" style="3"/>
  </cols>
  <sheetData>
    <row r="1" spans="1:34" x14ac:dyDescent="0.25">
      <c r="A1" s="1" t="s">
        <v>77</v>
      </c>
      <c r="D1" s="30"/>
    </row>
    <row r="2" spans="1:34" s="121" customFormat="1" ht="14.4" thickBot="1" x14ac:dyDescent="0.3">
      <c r="A2" s="123" t="s">
        <v>107</v>
      </c>
      <c r="B2" s="122"/>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row>
    <row r="3" spans="1:34" ht="14.4" thickBot="1" x14ac:dyDescent="0.3">
      <c r="C3" s="121"/>
      <c r="D3" s="121"/>
      <c r="E3" s="408" t="s">
        <v>108</v>
      </c>
      <c r="F3" s="408"/>
      <c r="G3" s="408"/>
      <c r="H3" s="408"/>
      <c r="I3" s="408"/>
      <c r="J3" s="408" t="s">
        <v>38</v>
      </c>
      <c r="K3" s="408"/>
      <c r="L3" s="408"/>
      <c r="M3" s="408"/>
      <c r="N3" s="408"/>
      <c r="O3" s="408" t="s">
        <v>109</v>
      </c>
      <c r="P3" s="408"/>
      <c r="Q3" s="408"/>
      <c r="R3" s="408"/>
      <c r="S3" s="408"/>
      <c r="T3" s="408" t="s">
        <v>39</v>
      </c>
      <c r="U3" s="408"/>
      <c r="V3" s="408"/>
      <c r="W3" s="408"/>
      <c r="X3" s="408"/>
      <c r="Y3" s="408" t="s">
        <v>40</v>
      </c>
      <c r="Z3" s="408"/>
      <c r="AA3" s="408"/>
      <c r="AB3" s="408"/>
      <c r="AC3" s="408"/>
      <c r="AD3" s="408" t="s">
        <v>41</v>
      </c>
      <c r="AE3" s="408"/>
      <c r="AF3" s="408"/>
      <c r="AG3" s="408"/>
      <c r="AH3" s="408"/>
    </row>
    <row r="4" spans="1:34" ht="14.4" thickBot="1" x14ac:dyDescent="0.3">
      <c r="A4" s="1" t="s">
        <v>103</v>
      </c>
      <c r="B4" s="14" t="s">
        <v>104</v>
      </c>
      <c r="C4" s="15" t="s">
        <v>10</v>
      </c>
      <c r="D4" s="1" t="s">
        <v>5</v>
      </c>
      <c r="E4" s="137" t="s">
        <v>3441</v>
      </c>
      <c r="F4" s="137" t="s">
        <v>3442</v>
      </c>
      <c r="G4" s="137" t="s">
        <v>3443</v>
      </c>
      <c r="H4" s="137" t="s">
        <v>3440</v>
      </c>
      <c r="I4" s="137" t="s">
        <v>3439</v>
      </c>
      <c r="J4" s="137" t="s">
        <v>3441</v>
      </c>
      <c r="K4" s="137" t="s">
        <v>3442</v>
      </c>
      <c r="L4" s="137" t="s">
        <v>3443</v>
      </c>
      <c r="M4" s="137" t="s">
        <v>3440</v>
      </c>
      <c r="N4" s="137" t="s">
        <v>3439</v>
      </c>
      <c r="O4" s="137" t="s">
        <v>3441</v>
      </c>
      <c r="P4" s="137" t="s">
        <v>3442</v>
      </c>
      <c r="Q4" s="137" t="s">
        <v>3443</v>
      </c>
      <c r="R4" s="137" t="s">
        <v>3440</v>
      </c>
      <c r="S4" s="137" t="s">
        <v>3439</v>
      </c>
      <c r="T4" s="137" t="s">
        <v>3441</v>
      </c>
      <c r="U4" s="137" t="s">
        <v>3442</v>
      </c>
      <c r="V4" s="137" t="s">
        <v>3443</v>
      </c>
      <c r="W4" s="137" t="s">
        <v>3440</v>
      </c>
      <c r="X4" s="137" t="s">
        <v>3439</v>
      </c>
      <c r="Y4" s="137" t="s">
        <v>3441</v>
      </c>
      <c r="Z4" s="137" t="s">
        <v>3442</v>
      </c>
      <c r="AA4" s="137" t="s">
        <v>3443</v>
      </c>
      <c r="AB4" s="137" t="s">
        <v>3440</v>
      </c>
      <c r="AC4" s="137" t="s">
        <v>3439</v>
      </c>
      <c r="AD4" s="137" t="s">
        <v>3441</v>
      </c>
      <c r="AE4" s="137" t="s">
        <v>3442</v>
      </c>
      <c r="AF4" s="137" t="s">
        <v>3443</v>
      </c>
      <c r="AG4" s="137" t="s">
        <v>3440</v>
      </c>
      <c r="AH4" s="137" t="s">
        <v>3439</v>
      </c>
    </row>
    <row r="5" spans="1:34" x14ac:dyDescent="0.25">
      <c r="A5" s="2" t="s">
        <v>701</v>
      </c>
      <c r="B5" s="2">
        <v>1</v>
      </c>
      <c r="C5" s="3" t="s">
        <v>1373</v>
      </c>
      <c r="D5" s="3" t="s">
        <v>1369</v>
      </c>
      <c r="E5" s="95">
        <v>8684000</v>
      </c>
      <c r="F5" s="7">
        <v>26643000</v>
      </c>
      <c r="G5" s="7">
        <v>39462000</v>
      </c>
      <c r="H5" s="7">
        <v>31216000</v>
      </c>
      <c r="I5" s="7">
        <v>1814000</v>
      </c>
      <c r="J5" s="44">
        <v>1.6</v>
      </c>
      <c r="K5" s="44">
        <v>1.6</v>
      </c>
      <c r="L5" s="44">
        <v>1.3</v>
      </c>
      <c r="M5" s="44">
        <v>1</v>
      </c>
      <c r="N5" s="44">
        <v>0.6</v>
      </c>
      <c r="O5" s="44">
        <v>-0.1</v>
      </c>
      <c r="P5" s="44">
        <v>4.4000000000000004</v>
      </c>
      <c r="Q5" s="44">
        <v>-4.5999999999999996</v>
      </c>
      <c r="R5" s="44">
        <v>-6.3</v>
      </c>
      <c r="S5" s="44">
        <v>-21.6</v>
      </c>
      <c r="T5" s="42">
        <v>-1.2E-2</v>
      </c>
      <c r="U5" s="42">
        <v>0.121</v>
      </c>
      <c r="V5" s="42">
        <v>-0.16300000000000001</v>
      </c>
      <c r="W5" s="42">
        <v>-0.123</v>
      </c>
      <c r="X5" s="42">
        <v>-0.313</v>
      </c>
      <c r="Y5" s="42">
        <v>8.3000000000000004E-2</v>
      </c>
      <c r="Z5" s="42">
        <v>0.23100000000000001</v>
      </c>
      <c r="AA5" s="42">
        <v>0.34300000000000003</v>
      </c>
      <c r="AB5" s="42">
        <v>0.27800000000000002</v>
      </c>
      <c r="AC5" s="42">
        <v>1.7000000000000001E-2</v>
      </c>
      <c r="AD5" s="55">
        <v>0</v>
      </c>
      <c r="AE5" s="55">
        <v>3</v>
      </c>
      <c r="AF5" s="55">
        <v>4</v>
      </c>
      <c r="AG5" s="55">
        <v>5</v>
      </c>
      <c r="AH5" s="55">
        <v>5</v>
      </c>
    </row>
    <row r="6" spans="1:34" x14ac:dyDescent="0.25">
      <c r="A6" s="2" t="s">
        <v>895</v>
      </c>
      <c r="B6" s="2">
        <v>2</v>
      </c>
      <c r="C6" s="3" t="s">
        <v>1381</v>
      </c>
      <c r="D6" s="3" t="s">
        <v>1369</v>
      </c>
      <c r="E6" s="95">
        <v>22016678</v>
      </c>
      <c r="F6" s="7">
        <v>14473764</v>
      </c>
      <c r="G6" s="7">
        <v>-531044</v>
      </c>
      <c r="H6" s="7">
        <v>15195708</v>
      </c>
      <c r="I6" s="7">
        <v>3229942</v>
      </c>
      <c r="J6" s="44">
        <v>2</v>
      </c>
      <c r="K6" s="44">
        <v>0.7</v>
      </c>
      <c r="L6" s="44">
        <v>0.2</v>
      </c>
      <c r="M6" s="44">
        <v>0.7</v>
      </c>
      <c r="N6" s="44">
        <v>0.6</v>
      </c>
      <c r="O6" s="44">
        <v>21.5</v>
      </c>
      <c r="P6" s="44">
        <v>8.1</v>
      </c>
      <c r="Q6" s="44">
        <v>-28.6</v>
      </c>
      <c r="R6" s="44">
        <v>9.8000000000000007</v>
      </c>
      <c r="S6" s="44">
        <v>33.799999999999997</v>
      </c>
      <c r="T6" s="42">
        <v>0.29899999999999999</v>
      </c>
      <c r="U6" s="42">
        <v>6.4000000000000001E-2</v>
      </c>
      <c r="V6" s="42">
        <v>-0.20899999999999999</v>
      </c>
      <c r="W6" s="42">
        <v>0.184</v>
      </c>
      <c r="X6" s="42">
        <v>0.214</v>
      </c>
      <c r="Y6" s="42">
        <v>0.60499999999999998</v>
      </c>
      <c r="Z6" s="42">
        <v>0.48299999999999998</v>
      </c>
      <c r="AA6" s="42">
        <v>-2.1000000000000001E-2</v>
      </c>
      <c r="AB6" s="42">
        <v>0.61399999999999999</v>
      </c>
      <c r="AC6" s="42">
        <v>0.106</v>
      </c>
      <c r="AD6" s="55">
        <v>17</v>
      </c>
      <c r="AE6" s="55">
        <v>18</v>
      </c>
      <c r="AF6" s="55">
        <v>19</v>
      </c>
      <c r="AG6" s="55">
        <v>19</v>
      </c>
      <c r="AH6" s="55">
        <v>21</v>
      </c>
    </row>
    <row r="7" spans="1:34" x14ac:dyDescent="0.25">
      <c r="A7" s="2" t="s">
        <v>703</v>
      </c>
      <c r="B7" s="2">
        <v>5</v>
      </c>
      <c r="C7" s="3" t="s">
        <v>1384</v>
      </c>
      <c r="D7" s="3" t="s">
        <v>1369</v>
      </c>
      <c r="E7" s="95">
        <v>42633000</v>
      </c>
      <c r="F7" s="7">
        <v>52439000</v>
      </c>
      <c r="G7" s="7">
        <v>39875000</v>
      </c>
      <c r="H7" s="7">
        <v>44127000</v>
      </c>
      <c r="I7" s="7">
        <v>56935000</v>
      </c>
      <c r="J7" s="44">
        <v>1.3</v>
      </c>
      <c r="K7" s="44">
        <v>1.1000000000000001</v>
      </c>
      <c r="L7" s="44">
        <v>1</v>
      </c>
      <c r="M7" s="44">
        <v>0.9</v>
      </c>
      <c r="N7" s="44">
        <v>1.5</v>
      </c>
      <c r="O7" s="44">
        <v>2.2999999999999998</v>
      </c>
      <c r="P7" s="44">
        <v>2.2999999999999998</v>
      </c>
      <c r="Q7" s="44">
        <v>-1.6</v>
      </c>
      <c r="R7" s="44">
        <v>1.6</v>
      </c>
      <c r="S7" s="44">
        <v>-8.3000000000000007</v>
      </c>
      <c r="T7" s="42">
        <v>6.9000000000000006E-2</v>
      </c>
      <c r="U7" s="42">
        <v>7.5999999999999998E-2</v>
      </c>
      <c r="V7" s="42">
        <v>-0.108</v>
      </c>
      <c r="W7" s="42">
        <v>6.6000000000000003E-2</v>
      </c>
      <c r="X7" s="42">
        <v>-0.32300000000000001</v>
      </c>
      <c r="Y7" s="42">
        <v>0.39100000000000001</v>
      </c>
      <c r="Z7" s="42">
        <v>0.50900000000000001</v>
      </c>
      <c r="AA7" s="42">
        <v>0.498</v>
      </c>
      <c r="AB7" s="42">
        <v>0.52200000000000002</v>
      </c>
      <c r="AC7" s="42">
        <v>0.63500000000000001</v>
      </c>
      <c r="AD7" s="55">
        <v>20</v>
      </c>
      <c r="AE7" s="55">
        <v>21</v>
      </c>
      <c r="AF7" s="55">
        <v>23</v>
      </c>
      <c r="AG7" s="55">
        <v>26</v>
      </c>
      <c r="AH7" s="55">
        <v>27</v>
      </c>
    </row>
    <row r="8" spans="1:34" x14ac:dyDescent="0.25">
      <c r="A8" s="2" t="s">
        <v>704</v>
      </c>
      <c r="B8" s="2">
        <v>4</v>
      </c>
      <c r="C8" s="3" t="s">
        <v>1384</v>
      </c>
      <c r="D8" s="3" t="s">
        <v>1386</v>
      </c>
      <c r="E8" s="95">
        <v>856433000</v>
      </c>
      <c r="F8" s="7">
        <v>1071277000</v>
      </c>
      <c r="G8" s="7">
        <v>792811000</v>
      </c>
      <c r="H8" s="7">
        <v>759633000</v>
      </c>
      <c r="I8" s="7">
        <v>940261000</v>
      </c>
      <c r="J8" s="44">
        <v>2.2999999999999998</v>
      </c>
      <c r="K8" s="44">
        <v>2.6</v>
      </c>
      <c r="L8" s="44">
        <v>2.6</v>
      </c>
      <c r="M8" s="44">
        <v>1.6</v>
      </c>
      <c r="N8" s="44">
        <v>2.7</v>
      </c>
      <c r="O8" s="44">
        <v>5.9</v>
      </c>
      <c r="P8" s="44">
        <v>5.8</v>
      </c>
      <c r="Q8" s="44">
        <v>-4.3</v>
      </c>
      <c r="R8" s="44">
        <v>3.5</v>
      </c>
      <c r="S8" s="44">
        <v>3.6</v>
      </c>
      <c r="T8" s="42">
        <v>0.16400000000000001</v>
      </c>
      <c r="U8" s="42">
        <v>0.313</v>
      </c>
      <c r="V8" s="42">
        <v>-0.14899999999999999</v>
      </c>
      <c r="W8" s="42">
        <v>0.11600000000000001</v>
      </c>
      <c r="X8" s="42">
        <v>0.159</v>
      </c>
      <c r="Y8" s="42">
        <v>0.45800000000000002</v>
      </c>
      <c r="Z8" s="42">
        <v>0.55400000000000005</v>
      </c>
      <c r="AA8" s="42">
        <v>0.51200000000000001</v>
      </c>
      <c r="AB8" s="42">
        <v>0.47199999999999998</v>
      </c>
      <c r="AC8" s="42">
        <v>0.56299999999999994</v>
      </c>
      <c r="AD8" s="55">
        <v>18</v>
      </c>
      <c r="AE8" s="55">
        <v>20</v>
      </c>
      <c r="AF8" s="55">
        <v>18</v>
      </c>
      <c r="AG8" s="55">
        <v>17</v>
      </c>
      <c r="AH8" s="55">
        <v>16</v>
      </c>
    </row>
    <row r="9" spans="1:34" x14ac:dyDescent="0.25">
      <c r="A9" s="2" t="s">
        <v>705</v>
      </c>
      <c r="B9" s="2">
        <v>106</v>
      </c>
      <c r="C9" s="3" t="s">
        <v>1384</v>
      </c>
      <c r="D9" s="3" t="s">
        <v>1369</v>
      </c>
      <c r="E9" s="95">
        <v>25179000</v>
      </c>
      <c r="F9" s="7">
        <v>30773000</v>
      </c>
      <c r="G9" s="7">
        <v>20756000</v>
      </c>
      <c r="H9" s="7">
        <v>25189000</v>
      </c>
      <c r="I9" s="7">
        <v>26043000</v>
      </c>
      <c r="J9" s="44">
        <v>0.7</v>
      </c>
      <c r="K9" s="44">
        <v>1</v>
      </c>
      <c r="L9" s="44">
        <v>0.7</v>
      </c>
      <c r="M9" s="44">
        <v>1</v>
      </c>
      <c r="N9" s="44">
        <v>1.1000000000000001</v>
      </c>
      <c r="O9" s="44">
        <v>-10.199999999999999</v>
      </c>
      <c r="P9" s="44">
        <v>14</v>
      </c>
      <c r="Q9" s="44">
        <v>-7.9</v>
      </c>
      <c r="R9" s="44">
        <v>40.1</v>
      </c>
      <c r="S9" s="44">
        <v>46.1</v>
      </c>
      <c r="T9" s="42">
        <v>-0.23499999999999999</v>
      </c>
      <c r="U9" s="42">
        <v>0.224</v>
      </c>
      <c r="V9" s="42">
        <v>-0.14599999999999999</v>
      </c>
      <c r="W9" s="42">
        <v>0.54700000000000004</v>
      </c>
      <c r="X9" s="42">
        <v>0.30499999999999999</v>
      </c>
      <c r="Y9" s="42">
        <v>0.47199999999999998</v>
      </c>
      <c r="Z9" s="42">
        <v>0.55400000000000005</v>
      </c>
      <c r="AA9" s="42">
        <v>0.52400000000000002</v>
      </c>
      <c r="AB9" s="42">
        <v>0.58799999999999997</v>
      </c>
      <c r="AC9" s="42">
        <v>0.58899999999999997</v>
      </c>
      <c r="AD9" s="55">
        <v>14</v>
      </c>
      <c r="AE9" s="55">
        <v>14</v>
      </c>
      <c r="AF9" s="55">
        <v>15</v>
      </c>
      <c r="AG9" s="55">
        <v>17</v>
      </c>
      <c r="AH9" s="55">
        <v>21</v>
      </c>
    </row>
    <row r="10" spans="1:34" x14ac:dyDescent="0.25">
      <c r="A10" s="2" t="s">
        <v>706</v>
      </c>
      <c r="B10" s="2">
        <v>14495</v>
      </c>
      <c r="C10" s="3" t="s">
        <v>1384</v>
      </c>
      <c r="D10" s="3" t="s">
        <v>1369</v>
      </c>
      <c r="E10" s="95">
        <v>38609000</v>
      </c>
      <c r="F10" s="7">
        <v>43752000</v>
      </c>
      <c r="G10" s="7">
        <v>25710000</v>
      </c>
      <c r="H10" s="7">
        <v>25832000</v>
      </c>
      <c r="I10" s="7">
        <v>20005000</v>
      </c>
      <c r="J10" s="44">
        <v>1</v>
      </c>
      <c r="K10" s="44">
        <v>1.1000000000000001</v>
      </c>
      <c r="L10" s="44">
        <v>0.8</v>
      </c>
      <c r="M10" s="44">
        <v>0.7</v>
      </c>
      <c r="N10" s="44">
        <v>0.6</v>
      </c>
      <c r="O10" s="44">
        <v>-0.1</v>
      </c>
      <c r="P10" s="44">
        <v>3.9</v>
      </c>
      <c r="Q10" s="44">
        <v>-3.8</v>
      </c>
      <c r="R10" s="44">
        <v>2.2000000000000002</v>
      </c>
      <c r="S10" s="44">
        <v>-1.6</v>
      </c>
      <c r="T10" s="42">
        <v>-1.7000000000000001E-2</v>
      </c>
      <c r="U10" s="42">
        <v>0.10299999999999999</v>
      </c>
      <c r="V10" s="42">
        <v>-0.13200000000000001</v>
      </c>
      <c r="W10" s="42">
        <v>4.8000000000000001E-2</v>
      </c>
      <c r="X10" s="42">
        <v>-6.6000000000000003E-2</v>
      </c>
      <c r="Y10" s="42">
        <v>0.36699999999999999</v>
      </c>
      <c r="Z10" s="42">
        <v>0.41899999999999998</v>
      </c>
      <c r="AA10" s="42">
        <v>0.311</v>
      </c>
      <c r="AB10" s="42">
        <v>0.28899999999999998</v>
      </c>
      <c r="AC10" s="42">
        <v>0.23100000000000001</v>
      </c>
      <c r="AD10" s="55">
        <v>10</v>
      </c>
      <c r="AE10" s="55">
        <v>11</v>
      </c>
      <c r="AF10" s="55">
        <v>13</v>
      </c>
      <c r="AG10" s="55">
        <v>15</v>
      </c>
      <c r="AH10" s="55">
        <v>17</v>
      </c>
    </row>
    <row r="11" spans="1:34" x14ac:dyDescent="0.25">
      <c r="A11" s="2" t="s">
        <v>707</v>
      </c>
      <c r="B11" s="2">
        <v>6309</v>
      </c>
      <c r="C11" s="3" t="s">
        <v>1398</v>
      </c>
      <c r="D11" s="3" t="s">
        <v>1369</v>
      </c>
      <c r="E11" s="95">
        <v>457178523</v>
      </c>
      <c r="F11" s="7">
        <v>540856004</v>
      </c>
      <c r="G11" s="7">
        <v>498851513</v>
      </c>
      <c r="H11" s="7">
        <v>536459643</v>
      </c>
      <c r="I11" s="7">
        <v>650818339</v>
      </c>
      <c r="J11" s="44">
        <v>1.6</v>
      </c>
      <c r="K11" s="44">
        <v>1.4</v>
      </c>
      <c r="L11" s="44">
        <v>1.4</v>
      </c>
      <c r="M11" s="44">
        <v>1.4</v>
      </c>
      <c r="N11" s="44">
        <v>1.8</v>
      </c>
      <c r="O11" s="44">
        <v>10.7</v>
      </c>
      <c r="P11" s="44">
        <v>64.099999999999994</v>
      </c>
      <c r="Q11" s="44">
        <v>5.3</v>
      </c>
      <c r="R11" s="44">
        <v>21.8</v>
      </c>
      <c r="S11" s="44">
        <v>25.1</v>
      </c>
      <c r="T11" s="42">
        <v>0.27100000000000002</v>
      </c>
      <c r="U11" s="42">
        <v>0.58299999999999996</v>
      </c>
      <c r="V11" s="42">
        <v>0.125</v>
      </c>
      <c r="W11" s="42">
        <v>0.46100000000000002</v>
      </c>
      <c r="X11" s="42">
        <v>0.71099999999999997</v>
      </c>
      <c r="Y11" s="42">
        <v>0.624</v>
      </c>
      <c r="Z11" s="42">
        <v>0.69099999999999995</v>
      </c>
      <c r="AA11" s="42">
        <v>0.72499999999999998</v>
      </c>
      <c r="AB11" s="42">
        <v>0.70599999999999996</v>
      </c>
      <c r="AC11" s="42">
        <v>0.78200000000000003</v>
      </c>
      <c r="AD11" s="55">
        <v>14</v>
      </c>
      <c r="AE11" s="55">
        <v>15</v>
      </c>
      <c r="AF11" s="55">
        <v>15</v>
      </c>
      <c r="AG11" s="55">
        <v>18</v>
      </c>
      <c r="AH11" s="55">
        <v>17</v>
      </c>
    </row>
    <row r="12" spans="1:34" x14ac:dyDescent="0.25">
      <c r="A12" s="2" t="s">
        <v>708</v>
      </c>
      <c r="B12" s="2">
        <v>98</v>
      </c>
      <c r="C12" s="3" t="s">
        <v>1373</v>
      </c>
      <c r="D12" s="3" t="s">
        <v>1401</v>
      </c>
      <c r="E12" s="95">
        <v>99748000</v>
      </c>
      <c r="F12" s="7">
        <v>123342000</v>
      </c>
      <c r="G12" s="7">
        <v>108675000</v>
      </c>
      <c r="H12" s="7">
        <v>111304000</v>
      </c>
      <c r="I12" s="7">
        <v>109397000</v>
      </c>
      <c r="J12" s="44">
        <v>1.6</v>
      </c>
      <c r="K12" s="44">
        <v>1.8</v>
      </c>
      <c r="L12" s="44">
        <v>1.6</v>
      </c>
      <c r="M12" s="44">
        <v>1.6</v>
      </c>
      <c r="N12" s="44">
        <v>1.3</v>
      </c>
      <c r="O12" s="44">
        <v>4.9000000000000004</v>
      </c>
      <c r="P12" s="44">
        <v>7.1</v>
      </c>
      <c r="Q12" s="44">
        <v>-1.1000000000000001</v>
      </c>
      <c r="R12" s="44">
        <v>3.9</v>
      </c>
      <c r="S12" s="44">
        <v>3</v>
      </c>
      <c r="T12" s="42">
        <v>0.20799999999999999</v>
      </c>
      <c r="U12" s="42">
        <v>0.34</v>
      </c>
      <c r="V12" s="42">
        <v>-9.0999999999999998E-2</v>
      </c>
      <c r="W12" s="42">
        <v>0.215</v>
      </c>
      <c r="X12" s="42">
        <v>9.6000000000000002E-2</v>
      </c>
      <c r="Y12" s="42">
        <v>0.52</v>
      </c>
      <c r="Z12" s="42">
        <v>0.60499999999999998</v>
      </c>
      <c r="AA12" s="42">
        <v>0.63200000000000001</v>
      </c>
      <c r="AB12" s="42">
        <v>0.64800000000000002</v>
      </c>
      <c r="AC12" s="42">
        <v>0.58399999999999996</v>
      </c>
      <c r="AD12" s="55">
        <v>0</v>
      </c>
      <c r="AE12" s="55">
        <v>7</v>
      </c>
      <c r="AF12" s="55">
        <v>8</v>
      </c>
      <c r="AG12" s="55">
        <v>8</v>
      </c>
      <c r="AH12" s="55">
        <v>10</v>
      </c>
    </row>
    <row r="13" spans="1:34" x14ac:dyDescent="0.25">
      <c r="A13" s="2" t="s">
        <v>709</v>
      </c>
      <c r="B13" s="2">
        <v>53</v>
      </c>
      <c r="C13" s="3" t="s">
        <v>1373</v>
      </c>
      <c r="D13" s="3" t="s">
        <v>1401</v>
      </c>
      <c r="E13" s="95">
        <v>57036000</v>
      </c>
      <c r="F13" s="7">
        <v>64017000</v>
      </c>
      <c r="G13" s="7">
        <v>70468000</v>
      </c>
      <c r="H13" s="7">
        <v>98867000</v>
      </c>
      <c r="I13" s="7">
        <v>101611000</v>
      </c>
      <c r="J13" s="44">
        <v>1.5</v>
      </c>
      <c r="K13" s="44">
        <v>1.5</v>
      </c>
      <c r="L13" s="44">
        <v>1.7</v>
      </c>
      <c r="M13" s="44">
        <v>2.7</v>
      </c>
      <c r="N13" s="44">
        <v>2.5</v>
      </c>
      <c r="O13" s="44">
        <v>2.4</v>
      </c>
      <c r="P13" s="44">
        <v>3</v>
      </c>
      <c r="Q13" s="44">
        <v>2.9</v>
      </c>
      <c r="R13" s="44">
        <v>4.3</v>
      </c>
      <c r="S13" s="44">
        <v>2.1</v>
      </c>
      <c r="T13" s="42">
        <v>8.7999999999999995E-2</v>
      </c>
      <c r="U13" s="42">
        <v>0.126</v>
      </c>
      <c r="V13" s="42">
        <v>0.14299999999999999</v>
      </c>
      <c r="W13" s="42">
        <v>0.26100000000000001</v>
      </c>
      <c r="X13" s="42">
        <v>0.11600000000000001</v>
      </c>
      <c r="Y13" s="42">
        <v>0.34200000000000003</v>
      </c>
      <c r="Z13" s="42">
        <v>0.375</v>
      </c>
      <c r="AA13" s="42">
        <v>0.42399999999999999</v>
      </c>
      <c r="AB13" s="42">
        <v>0.53800000000000003</v>
      </c>
      <c r="AC13" s="42">
        <v>0.54700000000000004</v>
      </c>
      <c r="AD13" s="55">
        <v>0</v>
      </c>
      <c r="AE13" s="55">
        <v>9</v>
      </c>
      <c r="AF13" s="55">
        <v>10</v>
      </c>
      <c r="AG13" s="55">
        <v>11</v>
      </c>
      <c r="AH13" s="55">
        <v>11</v>
      </c>
    </row>
    <row r="14" spans="1:34" x14ac:dyDescent="0.25">
      <c r="A14" s="2" t="s">
        <v>710</v>
      </c>
      <c r="B14" s="2">
        <v>79</v>
      </c>
      <c r="C14" s="3" t="s">
        <v>1373</v>
      </c>
      <c r="D14" s="3" t="s">
        <v>1369</v>
      </c>
      <c r="E14" s="95">
        <v>117920000</v>
      </c>
      <c r="F14" s="7">
        <v>122341000</v>
      </c>
      <c r="G14" s="7">
        <v>99860000</v>
      </c>
      <c r="H14" s="7">
        <v>97377000</v>
      </c>
      <c r="I14" s="7">
        <v>83989000</v>
      </c>
      <c r="J14" s="44">
        <v>1.4</v>
      </c>
      <c r="K14" s="44">
        <v>1.4</v>
      </c>
      <c r="L14" s="44">
        <v>1.3</v>
      </c>
      <c r="M14" s="44">
        <v>1</v>
      </c>
      <c r="N14" s="44">
        <v>0.8</v>
      </c>
      <c r="O14" s="44">
        <v>5.9</v>
      </c>
      <c r="P14" s="44">
        <v>4.0999999999999996</v>
      </c>
      <c r="Q14" s="44">
        <v>1.1000000000000001</v>
      </c>
      <c r="R14" s="44">
        <v>2.6</v>
      </c>
      <c r="S14" s="44">
        <v>2.2000000000000002</v>
      </c>
      <c r="T14" s="42">
        <v>0.192</v>
      </c>
      <c r="U14" s="42">
        <v>0.14699999999999999</v>
      </c>
      <c r="V14" s="42">
        <v>4.8000000000000001E-2</v>
      </c>
      <c r="W14" s="42">
        <v>0.124</v>
      </c>
      <c r="X14" s="42">
        <v>4.4999999999999998E-2</v>
      </c>
      <c r="Y14" s="42">
        <v>0.40400000000000003</v>
      </c>
      <c r="Z14" s="42">
        <v>0.441</v>
      </c>
      <c r="AA14" s="42">
        <v>0.48</v>
      </c>
      <c r="AB14" s="42">
        <v>0.45400000000000001</v>
      </c>
      <c r="AC14" s="42">
        <v>0.37</v>
      </c>
      <c r="AD14" s="55">
        <v>0</v>
      </c>
      <c r="AE14" s="55">
        <v>7</v>
      </c>
      <c r="AF14" s="55">
        <v>8</v>
      </c>
      <c r="AG14" s="55">
        <v>9</v>
      </c>
      <c r="AH14" s="55">
        <v>11</v>
      </c>
    </row>
    <row r="15" spans="1:34" x14ac:dyDescent="0.25">
      <c r="A15" s="2" t="s">
        <v>711</v>
      </c>
      <c r="B15" s="2">
        <v>8702</v>
      </c>
      <c r="C15" s="3" t="s">
        <v>1373</v>
      </c>
      <c r="D15" s="3" t="s">
        <v>1408</v>
      </c>
      <c r="E15" s="95">
        <v>1062591000</v>
      </c>
      <c r="F15" s="7">
        <v>1303604000</v>
      </c>
      <c r="G15" s="7">
        <v>1285400000</v>
      </c>
      <c r="H15" s="7">
        <v>1459806000</v>
      </c>
      <c r="I15" s="7">
        <v>1606335000</v>
      </c>
      <c r="J15" s="44">
        <v>2.2000000000000002</v>
      </c>
      <c r="K15" s="44">
        <v>2.2000000000000002</v>
      </c>
      <c r="L15" s="44">
        <v>3.6</v>
      </c>
      <c r="M15" s="44">
        <v>4</v>
      </c>
      <c r="N15" s="44">
        <v>3.3</v>
      </c>
      <c r="O15" s="44">
        <v>6</v>
      </c>
      <c r="P15" s="44">
        <v>8</v>
      </c>
      <c r="Q15" s="44">
        <v>1.5</v>
      </c>
      <c r="R15" s="44">
        <v>6.7</v>
      </c>
      <c r="S15" s="44">
        <v>4.5</v>
      </c>
      <c r="T15" s="42">
        <v>0.16700000000000001</v>
      </c>
      <c r="U15" s="42">
        <v>0.23899999999999999</v>
      </c>
      <c r="V15" s="42">
        <v>2.3E-2</v>
      </c>
      <c r="W15" s="42">
        <v>0.191</v>
      </c>
      <c r="X15" s="42">
        <v>0.105</v>
      </c>
      <c r="Y15" s="42">
        <v>0.42499999999999999</v>
      </c>
      <c r="Z15" s="42">
        <v>0.47299999999999998</v>
      </c>
      <c r="AA15" s="42">
        <v>0.42899999999999999</v>
      </c>
      <c r="AB15" s="42">
        <v>0.47</v>
      </c>
      <c r="AC15" s="42">
        <v>0.42199999999999999</v>
      </c>
      <c r="AD15" s="55">
        <v>0</v>
      </c>
      <c r="AE15" s="55">
        <v>26</v>
      </c>
      <c r="AF15" s="55">
        <v>28</v>
      </c>
      <c r="AG15" s="55">
        <v>26</v>
      </c>
      <c r="AH15" s="55">
        <v>23</v>
      </c>
    </row>
    <row r="16" spans="1:34" x14ac:dyDescent="0.25">
      <c r="A16" s="2" t="s">
        <v>712</v>
      </c>
      <c r="B16" s="2">
        <v>46</v>
      </c>
      <c r="C16" s="3" t="s">
        <v>1416</v>
      </c>
      <c r="D16" s="3" t="s">
        <v>1413</v>
      </c>
      <c r="E16" s="95">
        <v>4561966000</v>
      </c>
      <c r="F16" s="7">
        <v>5170725000</v>
      </c>
      <c r="G16" s="7">
        <v>5067412000</v>
      </c>
      <c r="H16" s="7">
        <v>5065586000</v>
      </c>
      <c r="I16" s="7">
        <v>5350148000</v>
      </c>
      <c r="J16" s="44">
        <v>7.2</v>
      </c>
      <c r="K16" s="44">
        <v>6.6</v>
      </c>
      <c r="L16" s="44">
        <v>6.1</v>
      </c>
      <c r="M16" s="44">
        <v>4.9000000000000004</v>
      </c>
      <c r="N16" s="44">
        <v>4.8</v>
      </c>
      <c r="O16" s="44">
        <v>3.7</v>
      </c>
      <c r="P16" s="44">
        <v>7.6</v>
      </c>
      <c r="Q16" s="44">
        <v>7.5</v>
      </c>
      <c r="R16" s="44">
        <v>1.7</v>
      </c>
      <c r="S16" s="44">
        <v>3.6</v>
      </c>
      <c r="T16" s="42">
        <v>3.9E-2</v>
      </c>
      <c r="U16" s="42">
        <v>9.4E-2</v>
      </c>
      <c r="V16" s="42">
        <v>0.113</v>
      </c>
      <c r="W16" s="42">
        <v>0.02</v>
      </c>
      <c r="X16" s="42">
        <v>4.8000000000000001E-2</v>
      </c>
      <c r="Y16" s="42">
        <v>0.61199999999999999</v>
      </c>
      <c r="Z16" s="42">
        <v>0.65400000000000003</v>
      </c>
      <c r="AA16" s="42">
        <v>0.64200000000000002</v>
      </c>
      <c r="AB16" s="42">
        <v>0.63200000000000001</v>
      </c>
      <c r="AC16" s="42">
        <v>0.60499999999999998</v>
      </c>
      <c r="AD16" s="55">
        <v>31</v>
      </c>
      <c r="AE16" s="55">
        <v>17</v>
      </c>
      <c r="AF16" s="55">
        <v>15</v>
      </c>
      <c r="AG16" s="55">
        <v>14</v>
      </c>
      <c r="AH16" s="55">
        <v>14</v>
      </c>
    </row>
    <row r="17" spans="1:34" x14ac:dyDescent="0.25">
      <c r="A17" s="2" t="s">
        <v>713</v>
      </c>
      <c r="B17" s="2">
        <v>3107</v>
      </c>
      <c r="C17" s="3" t="s">
        <v>1419</v>
      </c>
      <c r="D17" s="3" t="s">
        <v>1408</v>
      </c>
      <c r="E17" s="95">
        <v>1323923000</v>
      </c>
      <c r="F17" s="7">
        <v>1420528000</v>
      </c>
      <c r="G17" s="7">
        <v>1255647000</v>
      </c>
      <c r="H17" s="7">
        <v>1247536000</v>
      </c>
      <c r="I17" s="7">
        <v>1425991205</v>
      </c>
      <c r="J17" s="44">
        <v>1.8</v>
      </c>
      <c r="K17" s="44">
        <v>1.9</v>
      </c>
      <c r="L17" s="44">
        <v>1.7</v>
      </c>
      <c r="M17" s="44">
        <v>1.8</v>
      </c>
      <c r="N17" s="44">
        <v>2</v>
      </c>
      <c r="O17" s="44">
        <v>6.5</v>
      </c>
      <c r="P17" s="44">
        <v>5.2</v>
      </c>
      <c r="Q17" s="44">
        <v>1.4</v>
      </c>
      <c r="R17" s="44">
        <v>2.7</v>
      </c>
      <c r="S17" s="44">
        <v>5.0999999999999996</v>
      </c>
      <c r="T17" s="42">
        <v>0.158</v>
      </c>
      <c r="U17" s="42">
        <v>0.128</v>
      </c>
      <c r="V17" s="42">
        <v>0.02</v>
      </c>
      <c r="W17" s="42">
        <v>6.0999999999999999E-2</v>
      </c>
      <c r="X17" s="42">
        <v>0.11600000000000001</v>
      </c>
      <c r="Y17" s="42">
        <v>0.48299999999999998</v>
      </c>
      <c r="Z17" s="42">
        <v>0.51800000000000002</v>
      </c>
      <c r="AA17" s="42">
        <v>0.501</v>
      </c>
      <c r="AB17" s="42">
        <v>0.46600000000000003</v>
      </c>
      <c r="AC17" s="42">
        <v>0.49</v>
      </c>
      <c r="AD17" s="55">
        <v>10</v>
      </c>
      <c r="AE17" s="55">
        <v>11</v>
      </c>
      <c r="AF17" s="55">
        <v>11</v>
      </c>
      <c r="AG17" s="55">
        <v>12</v>
      </c>
      <c r="AH17" s="55">
        <v>13</v>
      </c>
    </row>
    <row r="18" spans="1:34" x14ac:dyDescent="0.25">
      <c r="A18" s="2" t="s">
        <v>714</v>
      </c>
      <c r="B18" s="2">
        <v>59</v>
      </c>
      <c r="C18" s="3" t="s">
        <v>1421</v>
      </c>
      <c r="D18" s="3" t="s">
        <v>1386</v>
      </c>
      <c r="E18" s="95">
        <v>117409000</v>
      </c>
      <c r="F18" s="7">
        <v>68440000</v>
      </c>
      <c r="G18" s="7">
        <v>100774000</v>
      </c>
      <c r="H18" s="7">
        <v>78012000</v>
      </c>
      <c r="I18" s="7">
        <v>118096000</v>
      </c>
      <c r="J18" s="44">
        <v>1.3</v>
      </c>
      <c r="K18" s="44">
        <v>0.7</v>
      </c>
      <c r="L18" s="44">
        <v>0.9</v>
      </c>
      <c r="M18" s="44">
        <v>1.1000000000000001</v>
      </c>
      <c r="N18" s="44">
        <v>0.6</v>
      </c>
      <c r="O18" s="44">
        <v>14</v>
      </c>
      <c r="P18" s="44">
        <v>13.5</v>
      </c>
      <c r="Q18" s="44">
        <v>-1.3</v>
      </c>
      <c r="R18" s="44">
        <v>0.4</v>
      </c>
      <c r="S18" s="44">
        <v>3.1</v>
      </c>
      <c r="T18" s="42">
        <v>0.377</v>
      </c>
      <c r="U18" s="42">
        <v>0.39400000000000002</v>
      </c>
      <c r="V18" s="42">
        <v>-4.1000000000000002E-2</v>
      </c>
      <c r="W18" s="42">
        <v>8.9999999999999993E-3</v>
      </c>
      <c r="X18" s="42">
        <v>9.9000000000000005E-2</v>
      </c>
      <c r="Y18" s="42">
        <v>0.53600000000000003</v>
      </c>
      <c r="Z18" s="42">
        <v>0.45300000000000001</v>
      </c>
      <c r="AA18" s="42">
        <v>0.63200000000000001</v>
      </c>
      <c r="AB18" s="42">
        <v>0.30299999999999999</v>
      </c>
      <c r="AC18" s="42">
        <v>0.31</v>
      </c>
      <c r="AD18" s="55">
        <v>9</v>
      </c>
      <c r="AE18" s="55">
        <v>10</v>
      </c>
      <c r="AF18" s="55">
        <v>11</v>
      </c>
      <c r="AG18" s="55">
        <v>10</v>
      </c>
      <c r="AH18" s="55">
        <v>10</v>
      </c>
    </row>
    <row r="19" spans="1:34" x14ac:dyDescent="0.25">
      <c r="A19" s="2" t="s">
        <v>715</v>
      </c>
      <c r="B19" s="2">
        <v>22</v>
      </c>
      <c r="C19" s="3" t="s">
        <v>1421</v>
      </c>
      <c r="D19" s="3" t="s">
        <v>1408</v>
      </c>
      <c r="E19" s="95">
        <v>780674000</v>
      </c>
      <c r="F19" s="7">
        <v>612841000</v>
      </c>
      <c r="G19" s="7">
        <v>857901000</v>
      </c>
      <c r="H19" s="7">
        <v>845865000</v>
      </c>
      <c r="I19" s="7">
        <v>2398836000</v>
      </c>
      <c r="J19" s="44">
        <v>1.2</v>
      </c>
      <c r="K19" s="44">
        <v>0.8</v>
      </c>
      <c r="L19" s="44">
        <v>1.3</v>
      </c>
      <c r="M19" s="44">
        <v>1.2</v>
      </c>
      <c r="N19" s="44">
        <v>1.1000000000000001</v>
      </c>
      <c r="O19" s="44">
        <v>1.8</v>
      </c>
      <c r="P19" s="44">
        <v>3.1</v>
      </c>
      <c r="Q19" s="44">
        <v>1.9</v>
      </c>
      <c r="R19" s="44">
        <v>1.9</v>
      </c>
      <c r="S19" s="44">
        <v>3.5</v>
      </c>
      <c r="T19" s="42">
        <v>0.11</v>
      </c>
      <c r="U19" s="42">
        <v>0.214</v>
      </c>
      <c r="V19" s="42">
        <v>0.16</v>
      </c>
      <c r="W19" s="42">
        <v>0.156</v>
      </c>
      <c r="X19" s="42">
        <v>0.28000000000000003</v>
      </c>
      <c r="Y19" s="42">
        <v>0.217</v>
      </c>
      <c r="Z19" s="42">
        <v>0.186</v>
      </c>
      <c r="AA19" s="42">
        <v>0.26800000000000002</v>
      </c>
      <c r="AB19" s="42">
        <v>0.25900000000000001</v>
      </c>
      <c r="AC19" s="42">
        <v>0.51</v>
      </c>
      <c r="AD19" s="55">
        <v>8</v>
      </c>
      <c r="AE19" s="55">
        <v>9</v>
      </c>
      <c r="AF19" s="55">
        <v>9</v>
      </c>
      <c r="AG19" s="55">
        <v>10</v>
      </c>
      <c r="AH19" s="55">
        <v>11</v>
      </c>
    </row>
    <row r="20" spans="1:34" x14ac:dyDescent="0.25">
      <c r="A20" s="2" t="s">
        <v>716</v>
      </c>
      <c r="B20" s="2">
        <v>3108</v>
      </c>
      <c r="C20" s="3" t="s">
        <v>716</v>
      </c>
      <c r="D20" s="3" t="s">
        <v>1386</v>
      </c>
      <c r="E20" s="95">
        <v>248548151</v>
      </c>
      <c r="F20" s="7">
        <v>299181509</v>
      </c>
      <c r="G20" s="7">
        <v>289214270</v>
      </c>
      <c r="H20" s="7">
        <v>274446334</v>
      </c>
      <c r="I20" s="7">
        <v>280021558</v>
      </c>
      <c r="J20" s="44">
        <v>2.2999999999999998</v>
      </c>
      <c r="K20" s="44">
        <v>4.0999999999999996</v>
      </c>
      <c r="L20" s="44">
        <v>3.3</v>
      </c>
      <c r="M20" s="44">
        <v>3</v>
      </c>
      <c r="N20" s="44">
        <v>2.4</v>
      </c>
      <c r="O20" s="44">
        <v>205.2</v>
      </c>
      <c r="P20" s="44">
        <v>996.6</v>
      </c>
      <c r="Q20" s="44">
        <v>4.8</v>
      </c>
      <c r="R20" s="44">
        <v>0.9</v>
      </c>
      <c r="S20" s="44">
        <v>3.3</v>
      </c>
      <c r="T20" s="42">
        <v>8.7999999999999995E-2</v>
      </c>
      <c r="U20" s="42">
        <v>0.57299999999999995</v>
      </c>
      <c r="V20" s="42">
        <v>0.23</v>
      </c>
      <c r="W20" s="42">
        <v>5.5E-2</v>
      </c>
      <c r="X20" s="42">
        <v>0.219</v>
      </c>
      <c r="Y20" s="42">
        <v>0.36099999999999999</v>
      </c>
      <c r="Z20" s="42">
        <v>0.42699999999999999</v>
      </c>
      <c r="AA20" s="42">
        <v>0.38900000000000001</v>
      </c>
      <c r="AB20" s="42">
        <v>0.36899999999999999</v>
      </c>
      <c r="AC20" s="42">
        <v>0.38800000000000001</v>
      </c>
      <c r="AD20" s="55">
        <v>20</v>
      </c>
      <c r="AE20" s="55">
        <v>19</v>
      </c>
      <c r="AF20" s="55">
        <v>18</v>
      </c>
      <c r="AG20" s="55">
        <v>14</v>
      </c>
      <c r="AH20" s="55">
        <v>15</v>
      </c>
    </row>
    <row r="21" spans="1:34" x14ac:dyDescent="0.25">
      <c r="A21" s="2" t="s">
        <v>717</v>
      </c>
      <c r="B21" s="2">
        <v>39</v>
      </c>
      <c r="C21" s="3" t="s">
        <v>1429</v>
      </c>
      <c r="D21" s="3" t="s">
        <v>1369</v>
      </c>
      <c r="E21" s="95">
        <v>488308559</v>
      </c>
      <c r="F21" s="7">
        <v>512990137</v>
      </c>
      <c r="G21" s="7">
        <v>480334794</v>
      </c>
      <c r="H21" s="7">
        <v>533122698</v>
      </c>
      <c r="I21" s="7">
        <v>588877440</v>
      </c>
      <c r="J21" s="44">
        <v>1.4</v>
      </c>
      <c r="K21" s="44">
        <v>1.5</v>
      </c>
      <c r="L21" s="44">
        <v>2.1</v>
      </c>
      <c r="M21" s="44">
        <v>2.6</v>
      </c>
      <c r="N21" s="44">
        <v>1.7</v>
      </c>
      <c r="O21" s="44">
        <v>4.8</v>
      </c>
      <c r="P21" s="44">
        <v>5.3</v>
      </c>
      <c r="Q21" s="44">
        <v>1.5</v>
      </c>
      <c r="R21" s="44">
        <v>10.199999999999999</v>
      </c>
      <c r="S21" s="44">
        <v>11.6</v>
      </c>
      <c r="T21" s="42">
        <v>0.20899999999999999</v>
      </c>
      <c r="U21" s="42">
        <v>0.27300000000000002</v>
      </c>
      <c r="V21" s="42">
        <v>0.09</v>
      </c>
      <c r="W21" s="42">
        <v>0.65800000000000003</v>
      </c>
      <c r="X21" s="42">
        <v>0.58899999999999997</v>
      </c>
      <c r="Y21" s="42">
        <v>0.624</v>
      </c>
      <c r="Z21" s="42">
        <v>0.65600000000000003</v>
      </c>
      <c r="AA21" s="42">
        <v>0.76200000000000001</v>
      </c>
      <c r="AB21" s="42">
        <v>0.78700000000000003</v>
      </c>
      <c r="AC21" s="42">
        <v>0.78900000000000003</v>
      </c>
      <c r="AD21" s="55">
        <v>8</v>
      </c>
      <c r="AE21" s="55">
        <v>15</v>
      </c>
      <c r="AF21" s="55">
        <v>16</v>
      </c>
      <c r="AG21" s="55">
        <v>18</v>
      </c>
      <c r="AH21" s="55">
        <v>19</v>
      </c>
    </row>
    <row r="22" spans="1:34" x14ac:dyDescent="0.25">
      <c r="A22" s="2" t="s">
        <v>856</v>
      </c>
      <c r="B22" s="2">
        <v>50</v>
      </c>
      <c r="C22" s="3" t="s">
        <v>1421</v>
      </c>
      <c r="D22" s="3" t="s">
        <v>1369</v>
      </c>
      <c r="E22" s="95">
        <v>39845000</v>
      </c>
      <c r="F22" s="7">
        <v>41662000</v>
      </c>
      <c r="G22" s="7">
        <v>46032000</v>
      </c>
      <c r="H22" s="7">
        <v>25849000</v>
      </c>
      <c r="I22" s="7">
        <v>19839000</v>
      </c>
      <c r="J22" s="44">
        <v>0.7</v>
      </c>
      <c r="K22" s="44">
        <v>0.7</v>
      </c>
      <c r="L22" s="44">
        <v>0.7</v>
      </c>
      <c r="M22" s="44">
        <v>0.3</v>
      </c>
      <c r="N22" s="44">
        <v>0.2</v>
      </c>
      <c r="O22" s="44">
        <v>2</v>
      </c>
      <c r="P22" s="44">
        <v>5.8</v>
      </c>
      <c r="Q22" s="44">
        <v>4.3</v>
      </c>
      <c r="R22" s="44">
        <v>5.8</v>
      </c>
      <c r="S22" s="44">
        <v>4.0999999999999996</v>
      </c>
      <c r="T22" s="42">
        <v>0.11700000000000001</v>
      </c>
      <c r="U22" s="42">
        <v>0.40799999999999997</v>
      </c>
      <c r="V22" s="42">
        <v>0.316</v>
      </c>
      <c r="W22" s="42">
        <v>0.378</v>
      </c>
      <c r="X22" s="42">
        <v>0.22800000000000001</v>
      </c>
      <c r="Y22" s="42">
        <v>0.249</v>
      </c>
      <c r="Z22" s="42">
        <v>0.27500000000000002</v>
      </c>
      <c r="AA22" s="42">
        <v>0.36</v>
      </c>
      <c r="AB22" s="42">
        <v>0.216</v>
      </c>
      <c r="AC22" s="42">
        <v>0.159</v>
      </c>
      <c r="AD22" s="55">
        <v>10</v>
      </c>
      <c r="AE22" s="55">
        <v>11</v>
      </c>
      <c r="AF22" s="55">
        <v>12</v>
      </c>
      <c r="AG22" s="55">
        <v>12</v>
      </c>
      <c r="AH22" s="55">
        <v>13</v>
      </c>
    </row>
    <row r="23" spans="1:34" x14ac:dyDescent="0.25">
      <c r="A23" s="2" t="s">
        <v>719</v>
      </c>
      <c r="B23" s="2">
        <v>51</v>
      </c>
      <c r="C23" s="3" t="s">
        <v>1434</v>
      </c>
      <c r="D23" s="3" t="s">
        <v>1413</v>
      </c>
      <c r="E23" s="95">
        <v>2153174627.0300002</v>
      </c>
      <c r="F23" s="7">
        <v>2942803570.8899999</v>
      </c>
      <c r="G23" s="7">
        <v>2798235948.6199999</v>
      </c>
      <c r="H23" s="7">
        <v>3356717461.5700002</v>
      </c>
      <c r="I23" s="7">
        <v>3907041072.73</v>
      </c>
      <c r="J23" s="44">
        <v>1.1000000000000001</v>
      </c>
      <c r="K23" s="44">
        <v>1.2</v>
      </c>
      <c r="L23" s="44">
        <v>1.2</v>
      </c>
      <c r="M23" s="44">
        <v>1.5</v>
      </c>
      <c r="N23" s="44">
        <v>1.2</v>
      </c>
      <c r="O23" s="44">
        <v>7.2</v>
      </c>
      <c r="P23" s="44">
        <v>20.100000000000001</v>
      </c>
      <c r="Q23" s="44">
        <v>4.5</v>
      </c>
      <c r="R23" s="44">
        <v>18.2</v>
      </c>
      <c r="S23" s="44">
        <v>3</v>
      </c>
      <c r="T23" s="42">
        <v>0.125</v>
      </c>
      <c r="U23" s="42">
        <v>0.38400000000000001</v>
      </c>
      <c r="V23" s="42">
        <v>8.3000000000000004E-2</v>
      </c>
      <c r="W23" s="42">
        <v>0.49299999999999999</v>
      </c>
      <c r="X23" s="42">
        <v>0.32300000000000001</v>
      </c>
      <c r="Y23" s="42">
        <v>0.55200000000000005</v>
      </c>
      <c r="Z23" s="42">
        <v>0.64700000000000002</v>
      </c>
      <c r="AA23" s="42">
        <v>0.65300000000000002</v>
      </c>
      <c r="AB23" s="42">
        <v>0.71</v>
      </c>
      <c r="AC23" s="42">
        <v>0.73199999999999998</v>
      </c>
      <c r="AD23" s="55">
        <v>11</v>
      </c>
      <c r="AE23" s="55">
        <v>11</v>
      </c>
      <c r="AF23" s="55">
        <v>12</v>
      </c>
      <c r="AG23" s="55">
        <v>14</v>
      </c>
      <c r="AH23" s="55">
        <v>14</v>
      </c>
    </row>
    <row r="24" spans="1:34" x14ac:dyDescent="0.25">
      <c r="A24" s="2" t="s">
        <v>720</v>
      </c>
      <c r="B24" s="2">
        <v>57</v>
      </c>
      <c r="C24" s="3" t="s">
        <v>1437</v>
      </c>
      <c r="D24" s="3" t="s">
        <v>1401</v>
      </c>
      <c r="E24" s="95">
        <v>45245544</v>
      </c>
      <c r="F24" s="7">
        <v>88202210</v>
      </c>
      <c r="G24" s="7">
        <v>98637765</v>
      </c>
      <c r="H24" s="7">
        <v>91964504</v>
      </c>
      <c r="I24" s="7">
        <v>113433046</v>
      </c>
      <c r="J24" s="44">
        <v>1.2</v>
      </c>
      <c r="K24" s="44">
        <v>1.7</v>
      </c>
      <c r="L24" s="44">
        <v>1.1000000000000001</v>
      </c>
      <c r="M24" s="44">
        <v>0.9</v>
      </c>
      <c r="N24" s="44">
        <v>1</v>
      </c>
      <c r="O24" s="44">
        <v>0.8</v>
      </c>
      <c r="P24" s="44">
        <v>4.5</v>
      </c>
      <c r="Q24" s="44">
        <v>1.7</v>
      </c>
      <c r="R24" s="44">
        <v>0.1</v>
      </c>
      <c r="S24" s="44">
        <v>0.6</v>
      </c>
      <c r="T24" s="42">
        <v>4.9000000000000002E-2</v>
      </c>
      <c r="U24" s="42">
        <v>0.309</v>
      </c>
      <c r="V24" s="42">
        <v>0.107</v>
      </c>
      <c r="W24" s="42">
        <v>-3.0000000000000001E-3</v>
      </c>
      <c r="X24" s="42">
        <v>0.17</v>
      </c>
      <c r="Y24" s="42">
        <v>0.19400000000000001</v>
      </c>
      <c r="Z24" s="42">
        <v>0.33200000000000002</v>
      </c>
      <c r="AA24" s="42">
        <v>0.376</v>
      </c>
      <c r="AB24" s="42">
        <v>0.314</v>
      </c>
      <c r="AC24" s="42">
        <v>0.376</v>
      </c>
      <c r="AD24" s="55">
        <v>24</v>
      </c>
      <c r="AE24" s="55">
        <v>24</v>
      </c>
      <c r="AF24" s="55">
        <v>21</v>
      </c>
      <c r="AG24" s="55">
        <v>20</v>
      </c>
      <c r="AH24" s="55">
        <v>21</v>
      </c>
    </row>
    <row r="25" spans="1:34" x14ac:dyDescent="0.25">
      <c r="A25" s="2" t="s">
        <v>721</v>
      </c>
      <c r="B25" s="2">
        <v>8</v>
      </c>
      <c r="C25" s="3" t="s">
        <v>1398</v>
      </c>
      <c r="D25" s="3" t="s">
        <v>1369</v>
      </c>
      <c r="E25" s="95">
        <v>38637115</v>
      </c>
      <c r="F25" s="7">
        <v>55295863</v>
      </c>
      <c r="G25" s="7">
        <v>66669847</v>
      </c>
      <c r="H25" s="7">
        <v>85300718</v>
      </c>
      <c r="I25" s="7">
        <v>100304647</v>
      </c>
      <c r="J25" s="44">
        <v>1.2</v>
      </c>
      <c r="K25" s="44">
        <v>1.4</v>
      </c>
      <c r="L25" s="44">
        <v>2.2000000000000002</v>
      </c>
      <c r="M25" s="44">
        <v>3.6</v>
      </c>
      <c r="N25" s="44">
        <v>3.8</v>
      </c>
      <c r="O25" s="44">
        <v>6.4</v>
      </c>
      <c r="P25" s="44">
        <v>174.4</v>
      </c>
      <c r="Q25" s="44">
        <v>63.3</v>
      </c>
      <c r="R25" s="44">
        <v>95.1</v>
      </c>
      <c r="S25" s="44">
        <v>49.2</v>
      </c>
      <c r="T25" s="42">
        <v>8.5999999999999993E-2</v>
      </c>
      <c r="U25" s="42">
        <v>0.68600000000000005</v>
      </c>
      <c r="V25" s="42">
        <v>0.60099999999999998</v>
      </c>
      <c r="W25" s="42">
        <v>1.2290000000000001</v>
      </c>
      <c r="X25" s="42">
        <v>0.60599999999999998</v>
      </c>
      <c r="Y25" s="42">
        <v>0.58899999999999997</v>
      </c>
      <c r="Z25" s="42">
        <v>0.66100000000000003</v>
      </c>
      <c r="AA25" s="42">
        <v>0.72899999999999998</v>
      </c>
      <c r="AB25" s="42">
        <v>0.81200000000000006</v>
      </c>
      <c r="AC25" s="42">
        <v>0.82199999999999995</v>
      </c>
      <c r="AD25" s="55">
        <v>12</v>
      </c>
      <c r="AE25" s="55">
        <v>13</v>
      </c>
      <c r="AF25" s="55">
        <v>14</v>
      </c>
      <c r="AG25" s="55">
        <v>15</v>
      </c>
      <c r="AH25" s="55">
        <v>12</v>
      </c>
    </row>
    <row r="26" spans="1:34" x14ac:dyDescent="0.25">
      <c r="A26" s="2" t="s">
        <v>722</v>
      </c>
      <c r="B26" s="2">
        <v>40</v>
      </c>
      <c r="C26" s="3" t="s">
        <v>1429</v>
      </c>
      <c r="D26" s="3" t="s">
        <v>1369</v>
      </c>
      <c r="E26" s="95">
        <v>237550163</v>
      </c>
      <c r="F26" s="7">
        <v>247617661</v>
      </c>
      <c r="G26" s="7">
        <v>219082432</v>
      </c>
      <c r="H26" s="7">
        <v>234473884</v>
      </c>
      <c r="I26" s="7">
        <v>271759586</v>
      </c>
      <c r="J26" s="44">
        <v>1</v>
      </c>
      <c r="K26" s="44">
        <v>0.9</v>
      </c>
      <c r="L26" s="44">
        <v>0.8</v>
      </c>
      <c r="M26" s="44">
        <v>-0.2</v>
      </c>
      <c r="N26" s="44">
        <v>0.4</v>
      </c>
      <c r="O26" s="44">
        <v>5.8</v>
      </c>
      <c r="P26" s="44">
        <v>7.9</v>
      </c>
      <c r="Q26" s="44">
        <v>-2.8</v>
      </c>
      <c r="R26" s="44">
        <v>8.5</v>
      </c>
      <c r="S26" s="44">
        <v>22.8</v>
      </c>
      <c r="T26" s="42">
        <v>0.24299999999999999</v>
      </c>
      <c r="U26" s="42">
        <v>0.38500000000000001</v>
      </c>
      <c r="V26" s="42">
        <v>-0.193</v>
      </c>
      <c r="W26" s="42">
        <v>0.76900000000000002</v>
      </c>
      <c r="X26" s="42">
        <v>0.66100000000000003</v>
      </c>
      <c r="Y26" s="42">
        <v>0.75900000000000001</v>
      </c>
      <c r="Z26" s="42">
        <v>0.751</v>
      </c>
      <c r="AA26" s="42">
        <v>0.80800000000000005</v>
      </c>
      <c r="AB26" s="42">
        <v>0.874</v>
      </c>
      <c r="AC26" s="42">
        <v>0.79</v>
      </c>
      <c r="AD26" s="55">
        <v>14</v>
      </c>
      <c r="AE26" s="55">
        <v>16</v>
      </c>
      <c r="AF26" s="55">
        <v>19</v>
      </c>
      <c r="AG26" s="55">
        <v>21</v>
      </c>
      <c r="AH26" s="55">
        <v>21</v>
      </c>
    </row>
    <row r="27" spans="1:34" x14ac:dyDescent="0.25">
      <c r="A27" s="2" t="s">
        <v>723</v>
      </c>
      <c r="B27" s="2">
        <v>68</v>
      </c>
      <c r="C27" s="3" t="s">
        <v>1444</v>
      </c>
      <c r="D27" s="3" t="s">
        <v>1369</v>
      </c>
      <c r="E27" s="95">
        <v>73121968</v>
      </c>
      <c r="F27" s="7">
        <v>80574543</v>
      </c>
      <c r="G27" s="7">
        <v>69926000</v>
      </c>
      <c r="H27" s="7">
        <v>68419000</v>
      </c>
      <c r="I27" s="7">
        <v>72672000</v>
      </c>
      <c r="J27" s="44">
        <v>2.2000000000000002</v>
      </c>
      <c r="K27" s="44">
        <v>2.2000000000000002</v>
      </c>
      <c r="L27" s="44">
        <v>1.2</v>
      </c>
      <c r="M27" s="44">
        <v>1</v>
      </c>
      <c r="N27" s="44">
        <v>0.8</v>
      </c>
      <c r="O27" s="44">
        <v>2.2999999999999998</v>
      </c>
      <c r="P27" s="44">
        <v>8.8000000000000007</v>
      </c>
      <c r="Q27" s="44">
        <v>7.1</v>
      </c>
      <c r="R27" s="44">
        <v>18.3</v>
      </c>
      <c r="S27" s="44">
        <v>7</v>
      </c>
      <c r="T27" s="42">
        <v>7.9000000000000001E-2</v>
      </c>
      <c r="U27" s="42">
        <v>0.31</v>
      </c>
      <c r="V27" s="42">
        <v>0.27</v>
      </c>
      <c r="W27" s="42">
        <v>0.65100000000000002</v>
      </c>
      <c r="X27" s="42">
        <v>0.253</v>
      </c>
      <c r="Y27" s="42">
        <v>0.501</v>
      </c>
      <c r="Z27" s="42">
        <v>0.53800000000000003</v>
      </c>
      <c r="AA27" s="42">
        <v>0.52700000000000002</v>
      </c>
      <c r="AB27" s="42">
        <v>0.51</v>
      </c>
      <c r="AC27" s="42">
        <v>0.435</v>
      </c>
      <c r="AD27" s="55">
        <v>20</v>
      </c>
      <c r="AE27" s="55">
        <v>18</v>
      </c>
      <c r="AF27" s="55">
        <v>17</v>
      </c>
      <c r="AG27" s="55">
        <v>9</v>
      </c>
      <c r="AH27" s="55">
        <v>8</v>
      </c>
    </row>
    <row r="28" spans="1:34" x14ac:dyDescent="0.25">
      <c r="A28" s="2" t="s">
        <v>857</v>
      </c>
      <c r="B28" s="2">
        <v>14496</v>
      </c>
      <c r="C28" s="3" t="s">
        <v>1444</v>
      </c>
      <c r="D28" s="3" t="s">
        <v>1369</v>
      </c>
      <c r="E28" s="95">
        <v>161831000</v>
      </c>
      <c r="F28" s="7">
        <v>178395000</v>
      </c>
      <c r="G28" s="7">
        <v>133931000</v>
      </c>
      <c r="H28" s="7">
        <v>141892000</v>
      </c>
      <c r="I28" s="7">
        <v>169941000</v>
      </c>
      <c r="J28" s="44">
        <v>1</v>
      </c>
      <c r="K28" s="44">
        <v>1.1000000000000001</v>
      </c>
      <c r="L28" s="44">
        <v>0.6</v>
      </c>
      <c r="M28" s="44">
        <v>0.8</v>
      </c>
      <c r="N28" s="44">
        <v>1</v>
      </c>
      <c r="O28" s="44">
        <v>7.2</v>
      </c>
      <c r="P28" s="44">
        <v>10.9</v>
      </c>
      <c r="Q28" s="44">
        <v>-8</v>
      </c>
      <c r="R28" s="44">
        <v>9.6999999999999993</v>
      </c>
      <c r="S28" s="44">
        <v>14.5</v>
      </c>
      <c r="T28" s="42">
        <v>0.23100000000000001</v>
      </c>
      <c r="U28" s="42">
        <v>0.32400000000000001</v>
      </c>
      <c r="V28" s="42">
        <v>-0.27100000000000002</v>
      </c>
      <c r="W28" s="42">
        <v>0.17299999999999999</v>
      </c>
      <c r="X28" s="42">
        <v>0.19800000000000001</v>
      </c>
      <c r="Y28" s="42">
        <v>0.53600000000000003</v>
      </c>
      <c r="Z28" s="42">
        <v>0.55500000000000005</v>
      </c>
      <c r="AA28" s="42">
        <v>0.47799999999999998</v>
      </c>
      <c r="AB28" s="42">
        <v>0.433</v>
      </c>
      <c r="AC28" s="42">
        <v>0.40200000000000002</v>
      </c>
      <c r="AD28" s="55">
        <v>15</v>
      </c>
      <c r="AE28" s="55">
        <v>15</v>
      </c>
      <c r="AF28" s="55">
        <v>14</v>
      </c>
      <c r="AG28" s="55">
        <v>11</v>
      </c>
      <c r="AH28" s="55">
        <v>13</v>
      </c>
    </row>
    <row r="29" spans="1:34" x14ac:dyDescent="0.25">
      <c r="A29" s="2" t="s">
        <v>725</v>
      </c>
      <c r="B29" s="2">
        <v>73</v>
      </c>
      <c r="C29" s="3" t="s">
        <v>1381</v>
      </c>
      <c r="D29" s="3" t="s">
        <v>1369</v>
      </c>
      <c r="E29" s="95">
        <v>40696263</v>
      </c>
      <c r="F29" s="7">
        <v>27236556</v>
      </c>
      <c r="G29" s="7">
        <v>9406945</v>
      </c>
      <c r="H29" s="7">
        <v>-10932388</v>
      </c>
      <c r="I29" s="7">
        <v>-14414889</v>
      </c>
      <c r="J29" s="44">
        <v>1.7</v>
      </c>
      <c r="K29" s="44">
        <v>0.6</v>
      </c>
      <c r="L29" s="44">
        <v>0.8</v>
      </c>
      <c r="M29" s="44">
        <v>0.5</v>
      </c>
      <c r="N29" s="44">
        <v>1.1000000000000001</v>
      </c>
      <c r="O29" s="44">
        <v>2.2999999999999998</v>
      </c>
      <c r="P29" s="44">
        <v>-2.6</v>
      </c>
      <c r="Q29" s="44">
        <v>-3.1</v>
      </c>
      <c r="R29" s="44">
        <v>-2.7</v>
      </c>
      <c r="S29" s="44">
        <v>-1</v>
      </c>
      <c r="T29" s="42">
        <v>8.5999999999999993E-2</v>
      </c>
      <c r="U29" s="42">
        <v>-0.125</v>
      </c>
      <c r="V29" s="42">
        <v>-0.14299999999999999</v>
      </c>
      <c r="W29" s="42">
        <v>-8.2000000000000003E-2</v>
      </c>
      <c r="X29" s="42">
        <v>-5.6000000000000001E-2</v>
      </c>
      <c r="Y29" s="42">
        <v>0.30099999999999999</v>
      </c>
      <c r="Z29" s="42">
        <v>0.21099999999999999</v>
      </c>
      <c r="AA29" s="42">
        <v>0.08</v>
      </c>
      <c r="AB29" s="42">
        <v>-0.109</v>
      </c>
      <c r="AC29" s="42">
        <v>-0.123</v>
      </c>
      <c r="AD29" s="55">
        <v>21</v>
      </c>
      <c r="AE29" s="55">
        <v>22</v>
      </c>
      <c r="AF29" s="55">
        <v>16</v>
      </c>
      <c r="AG29" s="55">
        <v>18</v>
      </c>
      <c r="AH29" s="55">
        <v>17</v>
      </c>
    </row>
    <row r="30" spans="1:34" x14ac:dyDescent="0.25">
      <c r="A30" s="2" t="s">
        <v>726</v>
      </c>
      <c r="B30" s="2">
        <v>77</v>
      </c>
      <c r="C30" s="3" t="s">
        <v>1452</v>
      </c>
      <c r="D30" s="3" t="s">
        <v>1369</v>
      </c>
      <c r="E30" s="95">
        <v>-10819550</v>
      </c>
      <c r="F30" s="7">
        <v>10536535</v>
      </c>
      <c r="G30" s="7">
        <v>33740439</v>
      </c>
      <c r="H30" s="7">
        <v>40764125</v>
      </c>
      <c r="I30" s="7">
        <v>39460872</v>
      </c>
      <c r="J30" s="44">
        <v>1.6</v>
      </c>
      <c r="K30" s="44">
        <v>1.3</v>
      </c>
      <c r="L30" s="44">
        <v>1.3</v>
      </c>
      <c r="M30" s="44">
        <v>1.1000000000000001</v>
      </c>
      <c r="N30" s="44">
        <v>0.9</v>
      </c>
      <c r="O30" s="44">
        <v>7.9</v>
      </c>
      <c r="P30" s="44">
        <v>2.1</v>
      </c>
      <c r="Q30" s="44">
        <v>2.1</v>
      </c>
      <c r="R30" s="44">
        <v>1.3</v>
      </c>
      <c r="S30" s="44">
        <v>3</v>
      </c>
      <c r="T30" s="42">
        <v>0.40699999999999997</v>
      </c>
      <c r="U30" s="42">
        <v>9.9000000000000005E-2</v>
      </c>
      <c r="V30" s="42">
        <v>9.4E-2</v>
      </c>
      <c r="W30" s="42">
        <v>4.2999999999999997E-2</v>
      </c>
      <c r="X30" s="42">
        <v>9.7000000000000003E-2</v>
      </c>
      <c r="Y30" s="42">
        <v>-0.1</v>
      </c>
      <c r="Z30" s="42">
        <v>9.2999999999999999E-2</v>
      </c>
      <c r="AA30" s="42">
        <v>0.29699999999999999</v>
      </c>
      <c r="AB30" s="42">
        <v>0.33</v>
      </c>
      <c r="AC30" s="42">
        <v>0.30499999999999999</v>
      </c>
      <c r="AD30" s="55">
        <v>28</v>
      </c>
      <c r="AE30" s="55">
        <v>23</v>
      </c>
      <c r="AF30" s="55">
        <v>21</v>
      </c>
      <c r="AG30" s="55">
        <v>21</v>
      </c>
      <c r="AH30" s="55">
        <v>21</v>
      </c>
    </row>
    <row r="31" spans="1:34" x14ac:dyDescent="0.25">
      <c r="A31" s="2" t="s">
        <v>860</v>
      </c>
      <c r="B31" s="2">
        <v>6546</v>
      </c>
      <c r="C31" s="3" t="s">
        <v>1373</v>
      </c>
      <c r="D31" s="3" t="s">
        <v>1386</v>
      </c>
      <c r="E31" s="95">
        <v>89271000</v>
      </c>
      <c r="F31" s="7">
        <v>555734000</v>
      </c>
      <c r="G31" s="7">
        <v>421773000</v>
      </c>
      <c r="H31" s="7">
        <v>486334000</v>
      </c>
      <c r="I31" s="7">
        <v>584711000</v>
      </c>
      <c r="J31" s="44">
        <v>1.2</v>
      </c>
      <c r="K31" s="44">
        <v>1.7</v>
      </c>
      <c r="L31" s="44">
        <v>1.9</v>
      </c>
      <c r="M31" s="44">
        <v>2.2999999999999998</v>
      </c>
      <c r="N31" s="44">
        <v>2.2999999999999998</v>
      </c>
      <c r="O31" s="44">
        <v>3</v>
      </c>
      <c r="P31" s="44">
        <v>8.1</v>
      </c>
      <c r="Q31" s="44">
        <v>3.8</v>
      </c>
      <c r="R31" s="44">
        <v>9.8000000000000007</v>
      </c>
      <c r="S31" s="44">
        <v>13</v>
      </c>
      <c r="T31" s="42">
        <v>0.40200000000000002</v>
      </c>
      <c r="U31" s="42">
        <v>0.24199999999999999</v>
      </c>
      <c r="V31" s="42">
        <v>4.5999999999999999E-2</v>
      </c>
      <c r="W31" s="42">
        <v>0.30099999999999999</v>
      </c>
      <c r="X31" s="42">
        <v>0.38600000000000001</v>
      </c>
      <c r="Y31" s="42">
        <v>0.20300000000000001</v>
      </c>
      <c r="Z31" s="42">
        <v>0.34399999999999997</v>
      </c>
      <c r="AA31" s="42">
        <v>0.35199999999999998</v>
      </c>
      <c r="AB31" s="42">
        <v>0.41599999999999998</v>
      </c>
      <c r="AC31" s="42">
        <v>0.46400000000000002</v>
      </c>
      <c r="AD31" s="55">
        <v>0</v>
      </c>
      <c r="AE31" s="55">
        <v>16</v>
      </c>
      <c r="AF31" s="55">
        <v>15</v>
      </c>
      <c r="AG31" s="55">
        <v>17</v>
      </c>
      <c r="AH31" s="55">
        <v>17</v>
      </c>
    </row>
    <row r="32" spans="1:34" x14ac:dyDescent="0.25">
      <c r="A32" s="2" t="s">
        <v>728</v>
      </c>
      <c r="B32" s="2">
        <v>83</v>
      </c>
      <c r="C32" s="3" t="s">
        <v>1457</v>
      </c>
      <c r="D32" s="3" t="s">
        <v>1369</v>
      </c>
      <c r="E32" s="95">
        <v>93857000</v>
      </c>
      <c r="F32" s="7">
        <v>72834000</v>
      </c>
      <c r="G32" s="7">
        <v>45892000</v>
      </c>
      <c r="H32" s="7">
        <v>37405000</v>
      </c>
      <c r="I32" s="7">
        <v>28670000</v>
      </c>
      <c r="J32" s="44">
        <v>1.5</v>
      </c>
      <c r="K32" s="44">
        <v>1.3</v>
      </c>
      <c r="L32" s="44">
        <v>1</v>
      </c>
      <c r="M32" s="44">
        <v>0.9</v>
      </c>
      <c r="N32" s="44">
        <v>1.1000000000000001</v>
      </c>
      <c r="O32" s="44">
        <v>1.2</v>
      </c>
      <c r="P32" s="44">
        <v>1.9</v>
      </c>
      <c r="Q32" s="44">
        <v>-0.8</v>
      </c>
      <c r="R32" s="44">
        <v>2.2000000000000002</v>
      </c>
      <c r="S32" s="44">
        <v>2</v>
      </c>
      <c r="T32" s="42">
        <v>1.6E-2</v>
      </c>
      <c r="U32" s="42">
        <v>0.04</v>
      </c>
      <c r="V32" s="42">
        <v>-4.8000000000000001E-2</v>
      </c>
      <c r="W32" s="42">
        <v>4.3999999999999997E-2</v>
      </c>
      <c r="X32" s="42">
        <v>3.4000000000000002E-2</v>
      </c>
      <c r="Y32" s="42">
        <v>0.29099999999999998</v>
      </c>
      <c r="Z32" s="42">
        <v>0.24</v>
      </c>
      <c r="AA32" s="42">
        <v>0.16800000000000001</v>
      </c>
      <c r="AB32" s="42">
        <v>0.13800000000000001</v>
      </c>
      <c r="AC32" s="42">
        <v>9.5000000000000001E-2</v>
      </c>
      <c r="AD32" s="55">
        <v>12</v>
      </c>
      <c r="AE32" s="55">
        <v>12</v>
      </c>
      <c r="AF32" s="55">
        <v>13</v>
      </c>
      <c r="AG32" s="55">
        <v>15</v>
      </c>
      <c r="AH32" s="55">
        <v>16</v>
      </c>
    </row>
    <row r="33" spans="1:34" x14ac:dyDescent="0.25">
      <c r="A33" s="2" t="s">
        <v>729</v>
      </c>
      <c r="B33" s="2">
        <v>85</v>
      </c>
      <c r="C33" s="3" t="s">
        <v>1460</v>
      </c>
      <c r="D33" s="3" t="s">
        <v>1369</v>
      </c>
      <c r="E33" s="95">
        <v>123666000</v>
      </c>
      <c r="F33" s="7">
        <v>160404000</v>
      </c>
      <c r="G33" s="7">
        <v>96853000</v>
      </c>
      <c r="H33" s="7">
        <v>83755000</v>
      </c>
      <c r="I33" s="7">
        <v>176876000</v>
      </c>
      <c r="J33" s="44">
        <v>1.1000000000000001</v>
      </c>
      <c r="K33" s="44">
        <v>1.2</v>
      </c>
      <c r="L33" s="44">
        <v>1.4</v>
      </c>
      <c r="M33" s="44">
        <v>1.6</v>
      </c>
      <c r="N33" s="44">
        <v>1</v>
      </c>
      <c r="O33" s="44">
        <v>4.5</v>
      </c>
      <c r="P33" s="44">
        <v>3.4</v>
      </c>
      <c r="Q33" s="44">
        <v>-5.0999999999999996</v>
      </c>
      <c r="R33" s="44">
        <v>7.3</v>
      </c>
      <c r="S33" s="44">
        <v>0.9</v>
      </c>
      <c r="T33" s="42">
        <v>8.2000000000000003E-2</v>
      </c>
      <c r="U33" s="42">
        <v>0.13600000000000001</v>
      </c>
      <c r="V33" s="42">
        <v>-0.191</v>
      </c>
      <c r="W33" s="42">
        <v>0.3</v>
      </c>
      <c r="X33" s="42">
        <v>0.01</v>
      </c>
      <c r="Y33" s="42">
        <v>0.20399999999999999</v>
      </c>
      <c r="Z33" s="42">
        <v>0.27300000000000002</v>
      </c>
      <c r="AA33" s="42">
        <v>0.19800000000000001</v>
      </c>
      <c r="AB33" s="42">
        <v>0.183</v>
      </c>
      <c r="AC33" s="42">
        <v>0.46100000000000002</v>
      </c>
      <c r="AD33" s="55">
        <v>15</v>
      </c>
      <c r="AE33" s="55">
        <v>14</v>
      </c>
      <c r="AF33" s="55">
        <v>11</v>
      </c>
      <c r="AG33" s="55">
        <v>14</v>
      </c>
      <c r="AH33" s="55">
        <v>16</v>
      </c>
    </row>
    <row r="34" spans="1:34" x14ac:dyDescent="0.25">
      <c r="A34" s="2" t="s">
        <v>730</v>
      </c>
      <c r="B34" s="2">
        <v>133</v>
      </c>
      <c r="C34" s="3" t="s">
        <v>1444</v>
      </c>
      <c r="D34" s="3" t="s">
        <v>1369</v>
      </c>
      <c r="E34" s="95">
        <v>51507000</v>
      </c>
      <c r="F34" s="7">
        <v>58405000</v>
      </c>
      <c r="G34" s="7">
        <v>49638000</v>
      </c>
      <c r="H34" s="7">
        <v>56153000</v>
      </c>
      <c r="I34" s="7">
        <v>62218000</v>
      </c>
      <c r="J34" s="44">
        <v>1.3</v>
      </c>
      <c r="K34" s="44">
        <v>1.3</v>
      </c>
      <c r="L34" s="44">
        <v>1.3</v>
      </c>
      <c r="M34" s="44">
        <v>1.3</v>
      </c>
      <c r="N34" s="44">
        <v>1.2</v>
      </c>
      <c r="O34" s="44">
        <v>7.1</v>
      </c>
      <c r="P34" s="44">
        <v>12.5</v>
      </c>
      <c r="Q34" s="44">
        <v>-6</v>
      </c>
      <c r="R34" s="44">
        <v>25.4</v>
      </c>
      <c r="S34" s="44">
        <v>14.5</v>
      </c>
      <c r="T34" s="42">
        <v>0.115</v>
      </c>
      <c r="U34" s="42">
        <v>0.20399999999999999</v>
      </c>
      <c r="V34" s="42">
        <v>-0.124</v>
      </c>
      <c r="W34" s="42">
        <v>0.22800000000000001</v>
      </c>
      <c r="X34" s="42">
        <v>0.122</v>
      </c>
      <c r="Y34" s="42">
        <v>0.47199999999999998</v>
      </c>
      <c r="Z34" s="42">
        <v>0.50600000000000001</v>
      </c>
      <c r="AA34" s="42">
        <v>0.55400000000000005</v>
      </c>
      <c r="AB34" s="42">
        <v>0.48899999999999999</v>
      </c>
      <c r="AC34" s="42">
        <v>0.40200000000000002</v>
      </c>
      <c r="AD34" s="55">
        <v>10</v>
      </c>
      <c r="AE34" s="55">
        <v>10</v>
      </c>
      <c r="AF34" s="55">
        <v>12</v>
      </c>
      <c r="AG34" s="55">
        <v>11</v>
      </c>
      <c r="AH34" s="55">
        <v>12</v>
      </c>
    </row>
    <row r="35" spans="1:34" x14ac:dyDescent="0.25">
      <c r="A35" s="2" t="s">
        <v>731</v>
      </c>
      <c r="B35" s="2">
        <v>88</v>
      </c>
      <c r="C35" s="3" t="s">
        <v>1421</v>
      </c>
      <c r="D35" s="3" t="s">
        <v>1401</v>
      </c>
      <c r="E35" s="95">
        <v>137826000</v>
      </c>
      <c r="F35" s="7">
        <v>160022000</v>
      </c>
      <c r="G35" s="7">
        <v>151317000</v>
      </c>
      <c r="H35" s="7">
        <v>174753000</v>
      </c>
      <c r="I35" s="7">
        <v>203796000</v>
      </c>
      <c r="J35" s="44">
        <v>1.9</v>
      </c>
      <c r="K35" s="44">
        <v>2.1</v>
      </c>
      <c r="L35" s="44">
        <v>2.6</v>
      </c>
      <c r="M35" s="44">
        <v>3.2</v>
      </c>
      <c r="N35" s="44">
        <v>3.1</v>
      </c>
      <c r="O35" s="44">
        <v>852.3</v>
      </c>
      <c r="P35" s="44">
        <v>377.1</v>
      </c>
      <c r="Q35" s="44">
        <v>12</v>
      </c>
      <c r="R35" s="44">
        <v>238.5</v>
      </c>
      <c r="S35" s="44">
        <v>278</v>
      </c>
      <c r="T35" s="42">
        <v>0.39200000000000002</v>
      </c>
      <c r="U35" s="42">
        <v>0.60299999999999998</v>
      </c>
      <c r="V35" s="42">
        <v>0.03</v>
      </c>
      <c r="W35" s="42">
        <v>0.874</v>
      </c>
      <c r="X35" s="42">
        <v>0.93600000000000005</v>
      </c>
      <c r="Y35" s="42">
        <v>0.73399999999999999</v>
      </c>
      <c r="Z35" s="42">
        <v>0.75700000000000001</v>
      </c>
      <c r="AA35" s="42">
        <v>0.81899999999999995</v>
      </c>
      <c r="AB35" s="42">
        <v>0.84899999999999998</v>
      </c>
      <c r="AC35" s="42">
        <v>0.83699999999999997</v>
      </c>
      <c r="AD35" s="55">
        <v>10</v>
      </c>
      <c r="AE35" s="55">
        <v>11</v>
      </c>
      <c r="AF35" s="55">
        <v>12</v>
      </c>
      <c r="AG35" s="55">
        <v>12</v>
      </c>
      <c r="AH35" s="55">
        <v>11</v>
      </c>
    </row>
    <row r="36" spans="1:34" x14ac:dyDescent="0.25">
      <c r="A36" s="2" t="s">
        <v>732</v>
      </c>
      <c r="B36" s="2">
        <v>89</v>
      </c>
      <c r="C36" s="3" t="s">
        <v>1421</v>
      </c>
      <c r="D36" s="3" t="s">
        <v>1413</v>
      </c>
      <c r="E36" s="95">
        <v>19796000</v>
      </c>
      <c r="F36" s="7">
        <v>19242000</v>
      </c>
      <c r="G36" s="7">
        <v>15496000</v>
      </c>
      <c r="H36" s="7">
        <v>12972000</v>
      </c>
      <c r="I36" s="7">
        <v>20346000</v>
      </c>
      <c r="J36" s="44">
        <v>1.1000000000000001</v>
      </c>
      <c r="K36" s="44">
        <v>1.1000000000000001</v>
      </c>
      <c r="L36" s="44">
        <v>1.1000000000000001</v>
      </c>
      <c r="M36" s="44">
        <v>0.8</v>
      </c>
      <c r="N36" s="44">
        <v>-0.3</v>
      </c>
      <c r="O36" s="44">
        <v>0</v>
      </c>
      <c r="P36" s="44">
        <v>2</v>
      </c>
      <c r="Q36" s="44">
        <v>2.1</v>
      </c>
      <c r="R36" s="44">
        <v>1.6</v>
      </c>
      <c r="S36" s="44">
        <v>1.6</v>
      </c>
      <c r="T36" s="42">
        <v>-2.5000000000000001E-2</v>
      </c>
      <c r="U36" s="42">
        <v>9.8000000000000004E-2</v>
      </c>
      <c r="V36" s="42">
        <v>0.126</v>
      </c>
      <c r="W36" s="42">
        <v>0.106</v>
      </c>
      <c r="X36" s="42">
        <v>0.107</v>
      </c>
      <c r="Y36" s="42">
        <v>6.7000000000000004E-2</v>
      </c>
      <c r="Z36" s="42">
        <v>6.7000000000000004E-2</v>
      </c>
      <c r="AA36" s="42">
        <v>6.5000000000000002E-2</v>
      </c>
      <c r="AB36" s="42">
        <v>5.1999999999999998E-2</v>
      </c>
      <c r="AC36" s="42">
        <v>0.08</v>
      </c>
      <c r="AD36" s="55">
        <v>7</v>
      </c>
      <c r="AE36" s="55">
        <v>8</v>
      </c>
      <c r="AF36" s="55">
        <v>8</v>
      </c>
      <c r="AG36" s="55">
        <v>8</v>
      </c>
      <c r="AH36" s="55">
        <v>9</v>
      </c>
    </row>
    <row r="37" spans="1:34" x14ac:dyDescent="0.25">
      <c r="A37" s="2" t="s">
        <v>733</v>
      </c>
      <c r="B37" s="2">
        <v>91</v>
      </c>
      <c r="C37" s="3" t="s">
        <v>1421</v>
      </c>
      <c r="D37" s="3" t="s">
        <v>1408</v>
      </c>
      <c r="E37" s="95">
        <v>2810602000</v>
      </c>
      <c r="F37" s="7">
        <v>3194215000</v>
      </c>
      <c r="G37" s="7">
        <v>3546011000</v>
      </c>
      <c r="H37" s="7">
        <v>4508425000</v>
      </c>
      <c r="I37" s="7">
        <v>6371848000</v>
      </c>
      <c r="J37" s="44">
        <v>1.2</v>
      </c>
      <c r="K37" s="44">
        <v>0.8</v>
      </c>
      <c r="L37" s="44">
        <v>1.1000000000000001</v>
      </c>
      <c r="M37" s="44">
        <v>1.2</v>
      </c>
      <c r="N37" s="44">
        <v>1.3</v>
      </c>
      <c r="O37" s="44">
        <v>6</v>
      </c>
      <c r="P37" s="44">
        <v>5.9</v>
      </c>
      <c r="Q37" s="44">
        <v>5.0999999999999996</v>
      </c>
      <c r="R37" s="44">
        <v>7.6</v>
      </c>
      <c r="S37" s="44">
        <v>9.6</v>
      </c>
      <c r="T37" s="42">
        <v>0.28299999999999997</v>
      </c>
      <c r="U37" s="42">
        <v>0.3</v>
      </c>
      <c r="V37" s="42">
        <v>0.32400000000000001</v>
      </c>
      <c r="W37" s="42">
        <v>0.48599999999999999</v>
      </c>
      <c r="X37" s="42">
        <v>0.48299999999999998</v>
      </c>
      <c r="Y37" s="42">
        <v>0.54200000000000004</v>
      </c>
      <c r="Z37" s="42">
        <v>0.58299999999999996</v>
      </c>
      <c r="AA37" s="42">
        <v>0.64500000000000002</v>
      </c>
      <c r="AB37" s="42">
        <v>0.70099999999999996</v>
      </c>
      <c r="AC37" s="42">
        <v>0.73199999999999998</v>
      </c>
      <c r="AD37" s="55">
        <v>10</v>
      </c>
      <c r="AE37" s="55">
        <v>11</v>
      </c>
      <c r="AF37" s="55">
        <v>11</v>
      </c>
      <c r="AG37" s="55">
        <v>11</v>
      </c>
      <c r="AH37" s="55">
        <v>11</v>
      </c>
    </row>
    <row r="38" spans="1:34" x14ac:dyDescent="0.25">
      <c r="A38" s="2" t="s">
        <v>958</v>
      </c>
      <c r="B38" s="2">
        <v>3111</v>
      </c>
      <c r="C38" s="3" t="s">
        <v>1460</v>
      </c>
      <c r="D38" s="3" t="s">
        <v>1369</v>
      </c>
      <c r="E38" s="95">
        <v>179898000</v>
      </c>
      <c r="F38" s="7">
        <v>191065000</v>
      </c>
      <c r="G38" s="7">
        <v>121001000</v>
      </c>
      <c r="H38" s="7">
        <v>61565000</v>
      </c>
      <c r="I38" s="7">
        <v>125874000</v>
      </c>
      <c r="J38" s="44">
        <v>1.1000000000000001</v>
      </c>
      <c r="K38" s="44">
        <v>0.7</v>
      </c>
      <c r="L38" s="44">
        <v>1.1000000000000001</v>
      </c>
      <c r="M38" s="44">
        <v>1.7</v>
      </c>
      <c r="N38" s="44">
        <v>0.8</v>
      </c>
      <c r="O38" s="44">
        <v>4.4000000000000004</v>
      </c>
      <c r="P38" s="44">
        <v>3.9</v>
      </c>
      <c r="Q38" s="44">
        <v>-8.4</v>
      </c>
      <c r="R38" s="44">
        <v>7.2</v>
      </c>
      <c r="S38" s="44">
        <v>0.3</v>
      </c>
      <c r="T38" s="42">
        <v>0.14399999999999999</v>
      </c>
      <c r="U38" s="42">
        <v>0.14299999999999999</v>
      </c>
      <c r="V38" s="42">
        <v>-0.45200000000000001</v>
      </c>
      <c r="W38" s="42">
        <v>0.375</v>
      </c>
      <c r="X38" s="42">
        <v>7.0000000000000001E-3</v>
      </c>
      <c r="Y38" s="42">
        <v>0.39600000000000002</v>
      </c>
      <c r="Z38" s="42">
        <v>0.432</v>
      </c>
      <c r="AA38" s="42">
        <v>0.35499999999999998</v>
      </c>
      <c r="AB38" s="42">
        <v>0.22900000000000001</v>
      </c>
      <c r="AC38" s="42">
        <v>0.60699999999999998</v>
      </c>
      <c r="AD38" s="55">
        <v>28</v>
      </c>
      <c r="AE38" s="55">
        <v>31</v>
      </c>
      <c r="AF38" s="55">
        <v>27</v>
      </c>
      <c r="AG38" s="55">
        <v>25</v>
      </c>
      <c r="AH38" s="55">
        <v>27</v>
      </c>
    </row>
    <row r="39" spans="1:34" x14ac:dyDescent="0.25">
      <c r="A39" s="2" t="s">
        <v>735</v>
      </c>
      <c r="B39" s="2">
        <v>6547</v>
      </c>
      <c r="C39" s="3" t="s">
        <v>1473</v>
      </c>
      <c r="D39" s="3" t="s">
        <v>1369</v>
      </c>
      <c r="E39" s="95">
        <v>150107309</v>
      </c>
      <c r="F39" s="7">
        <v>199467714</v>
      </c>
      <c r="G39" s="7">
        <v>63925392</v>
      </c>
      <c r="H39" s="7">
        <v>70506596</v>
      </c>
      <c r="I39" s="7">
        <v>37667286</v>
      </c>
      <c r="J39" s="44">
        <v>2.6</v>
      </c>
      <c r="K39" s="44">
        <v>1.8</v>
      </c>
      <c r="L39" s="44">
        <v>1.7</v>
      </c>
      <c r="M39" s="44">
        <v>2</v>
      </c>
      <c r="N39" s="44">
        <v>2.2000000000000002</v>
      </c>
      <c r="O39" s="44">
        <v>1.1000000000000001</v>
      </c>
      <c r="P39" s="44">
        <v>5.0999999999999996</v>
      </c>
      <c r="Q39" s="44">
        <v>3.7</v>
      </c>
      <c r="R39" s="44">
        <v>4.2</v>
      </c>
      <c r="S39" s="44">
        <v>-2.1</v>
      </c>
      <c r="T39" s="42">
        <v>1.0999999999999999E-2</v>
      </c>
      <c r="U39" s="42">
        <v>8.1000000000000003E-2</v>
      </c>
      <c r="V39" s="42">
        <v>9.2999999999999999E-2</v>
      </c>
      <c r="W39" s="42">
        <v>0.13200000000000001</v>
      </c>
      <c r="X39" s="42">
        <v>-0.104</v>
      </c>
      <c r="Y39" s="42">
        <v>0.47599999999999998</v>
      </c>
      <c r="Z39" s="42">
        <v>0.35399999999999998</v>
      </c>
      <c r="AA39" s="42">
        <v>0.25</v>
      </c>
      <c r="AB39" s="42">
        <v>0.28699999999999998</v>
      </c>
      <c r="AC39" s="42">
        <v>0.185</v>
      </c>
      <c r="AD39" s="55">
        <v>19</v>
      </c>
      <c r="AE39" s="55">
        <v>16</v>
      </c>
      <c r="AF39" s="55">
        <v>15</v>
      </c>
      <c r="AG39" s="55">
        <v>16</v>
      </c>
      <c r="AH39" s="55">
        <v>3</v>
      </c>
    </row>
    <row r="40" spans="1:34" x14ac:dyDescent="0.25">
      <c r="A40" s="2" t="s">
        <v>736</v>
      </c>
      <c r="B40" s="2">
        <v>3110</v>
      </c>
      <c r="C40" s="3" t="s">
        <v>1476</v>
      </c>
      <c r="D40" s="3" t="s">
        <v>1369</v>
      </c>
      <c r="E40" s="95">
        <v>10356620</v>
      </c>
      <c r="F40" s="7">
        <v>24933071</v>
      </c>
      <c r="G40" s="7">
        <v>-79100000</v>
      </c>
      <c r="H40" s="7">
        <v>-95500000</v>
      </c>
      <c r="I40" s="7">
        <v>-117900000</v>
      </c>
      <c r="J40" s="44">
        <v>0.6</v>
      </c>
      <c r="K40" s="44">
        <v>0.8</v>
      </c>
      <c r="L40" s="44">
        <v>1.6</v>
      </c>
      <c r="M40" s="44">
        <v>1.5</v>
      </c>
      <c r="N40" s="44">
        <v>1.4</v>
      </c>
      <c r="O40" s="44">
        <v>10.7</v>
      </c>
      <c r="P40" s="44">
        <v>-1.6</v>
      </c>
      <c r="Q40" s="44">
        <v>-0.9</v>
      </c>
      <c r="R40" s="44">
        <v>-6.6</v>
      </c>
      <c r="S40" s="44">
        <v>-27</v>
      </c>
      <c r="T40" s="42">
        <v>0.26800000000000002</v>
      </c>
      <c r="U40" s="42">
        <v>-3.9E-2</v>
      </c>
      <c r="V40" s="42">
        <v>-4.3999999999999997E-2</v>
      </c>
      <c r="W40" s="42">
        <v>-0.16400000000000001</v>
      </c>
      <c r="X40" s="42">
        <v>-0.191</v>
      </c>
      <c r="Y40" s="42">
        <v>9.6000000000000002E-2</v>
      </c>
      <c r="Z40" s="42">
        <v>0.217</v>
      </c>
      <c r="AA40" s="42">
        <v>-0.308</v>
      </c>
      <c r="AB40" s="42">
        <v>-0.35199999999999998</v>
      </c>
      <c r="AC40" s="42">
        <v>-0.39300000000000002</v>
      </c>
      <c r="AD40" s="55">
        <v>5</v>
      </c>
      <c r="AE40" s="55">
        <v>6</v>
      </c>
      <c r="AF40" s="55">
        <v>6</v>
      </c>
      <c r="AG40" s="55">
        <v>7</v>
      </c>
      <c r="AH40" s="55">
        <v>8</v>
      </c>
    </row>
    <row r="41" spans="1:34" x14ac:dyDescent="0.25">
      <c r="A41" s="2" t="s">
        <v>737</v>
      </c>
      <c r="B41" s="2">
        <v>97</v>
      </c>
      <c r="C41" s="3" t="s">
        <v>1480</v>
      </c>
      <c r="D41" s="3" t="s">
        <v>1401</v>
      </c>
      <c r="E41" s="95">
        <v>127805549</v>
      </c>
      <c r="F41" s="7">
        <v>119374050</v>
      </c>
      <c r="G41" s="7">
        <v>99397311</v>
      </c>
      <c r="H41" s="7">
        <v>92178307</v>
      </c>
      <c r="I41" s="7">
        <v>77071705</v>
      </c>
      <c r="J41" s="44">
        <v>1.9</v>
      </c>
      <c r="K41" s="44">
        <v>1.8</v>
      </c>
      <c r="L41" s="44">
        <v>1.9</v>
      </c>
      <c r="M41" s="44">
        <v>1.8</v>
      </c>
      <c r="N41" s="44">
        <v>1.3</v>
      </c>
      <c r="O41" s="44">
        <v>3.3</v>
      </c>
      <c r="P41" s="44">
        <v>2.1</v>
      </c>
      <c r="Q41" s="44">
        <v>0.7</v>
      </c>
      <c r="R41" s="44">
        <v>1.8</v>
      </c>
      <c r="S41" s="44">
        <v>1.2</v>
      </c>
      <c r="T41" s="42">
        <v>0.109</v>
      </c>
      <c r="U41" s="42">
        <v>5.8999999999999997E-2</v>
      </c>
      <c r="V41" s="42">
        <v>2E-3</v>
      </c>
      <c r="W41" s="42">
        <v>8.8999999999999996E-2</v>
      </c>
      <c r="X41" s="42">
        <v>4.8000000000000001E-2</v>
      </c>
      <c r="Y41" s="42">
        <v>0.42899999999999999</v>
      </c>
      <c r="Z41" s="42">
        <v>0.40500000000000003</v>
      </c>
      <c r="AA41" s="42">
        <v>0.39900000000000002</v>
      </c>
      <c r="AB41" s="42">
        <v>0.38300000000000001</v>
      </c>
      <c r="AC41" s="42">
        <v>0.32500000000000001</v>
      </c>
      <c r="AD41" s="55">
        <v>11</v>
      </c>
      <c r="AE41" s="55">
        <v>12</v>
      </c>
      <c r="AF41" s="55">
        <v>10</v>
      </c>
      <c r="AG41" s="55">
        <v>12</v>
      </c>
      <c r="AH41" s="55">
        <v>13</v>
      </c>
    </row>
    <row r="42" spans="1:34" x14ac:dyDescent="0.25">
      <c r="A42" s="2" t="s">
        <v>959</v>
      </c>
      <c r="B42" s="2">
        <v>99</v>
      </c>
      <c r="C42" s="3" t="s">
        <v>1484</v>
      </c>
      <c r="D42" s="3" t="s">
        <v>1369</v>
      </c>
      <c r="E42" s="95">
        <v>17558094</v>
      </c>
      <c r="F42" s="7">
        <v>37454247</v>
      </c>
      <c r="G42" s="7">
        <v>26942175</v>
      </c>
      <c r="H42" s="7">
        <v>17293888</v>
      </c>
      <c r="I42" s="7">
        <v>2249783.28999998</v>
      </c>
      <c r="J42" s="44">
        <v>0.9</v>
      </c>
      <c r="K42" s="44">
        <v>1.3</v>
      </c>
      <c r="L42" s="44">
        <v>2.2999999999999998</v>
      </c>
      <c r="M42" s="44">
        <v>1.6</v>
      </c>
      <c r="N42" s="44">
        <v>0.6</v>
      </c>
      <c r="O42" s="44">
        <v>66</v>
      </c>
      <c r="P42" s="44">
        <v>-14.7</v>
      </c>
      <c r="Q42" s="44">
        <v>1.3</v>
      </c>
      <c r="R42" s="44">
        <v>0.8</v>
      </c>
      <c r="S42" s="44">
        <v>0.1</v>
      </c>
      <c r="T42" s="42">
        <v>0.75600000000000001</v>
      </c>
      <c r="U42" s="42">
        <v>-0.14799999999999999</v>
      </c>
      <c r="V42" s="42">
        <v>1.7999999999999999E-2</v>
      </c>
      <c r="W42" s="42">
        <v>6.3E-2</v>
      </c>
      <c r="X42" s="42">
        <v>-3.4000000000000002E-2</v>
      </c>
      <c r="Y42" s="42">
        <v>0.46400000000000002</v>
      </c>
      <c r="Z42" s="42">
        <v>0.66300000000000003</v>
      </c>
      <c r="AA42" s="42">
        <v>0.17199999999999999</v>
      </c>
      <c r="AB42" s="42">
        <v>9.5000000000000001E-2</v>
      </c>
      <c r="AC42" s="42">
        <v>1.4E-2</v>
      </c>
      <c r="AD42" s="55">
        <v>7</v>
      </c>
      <c r="AE42" s="55">
        <v>9</v>
      </c>
      <c r="AF42" s="55">
        <v>3</v>
      </c>
      <c r="AG42" s="55">
        <v>5</v>
      </c>
      <c r="AH42" s="55">
        <v>9</v>
      </c>
    </row>
    <row r="43" spans="1:34" x14ac:dyDescent="0.25">
      <c r="A43" s="2" t="s">
        <v>739</v>
      </c>
      <c r="B43" s="2">
        <v>100</v>
      </c>
      <c r="C43" s="3" t="s">
        <v>1373</v>
      </c>
      <c r="D43" s="3" t="s">
        <v>1386</v>
      </c>
      <c r="E43" s="95">
        <v>243973000</v>
      </c>
      <c r="F43" s="7">
        <v>255617000</v>
      </c>
      <c r="G43" s="7">
        <v>194300000</v>
      </c>
      <c r="H43" s="7">
        <v>187425000</v>
      </c>
      <c r="I43" s="7">
        <v>200688000</v>
      </c>
      <c r="J43" s="44">
        <v>2</v>
      </c>
      <c r="K43" s="44">
        <v>1.9</v>
      </c>
      <c r="L43" s="44">
        <v>1.4</v>
      </c>
      <c r="M43" s="44">
        <v>1.5</v>
      </c>
      <c r="N43" s="44">
        <v>1.4</v>
      </c>
      <c r="O43" s="44">
        <v>3.2</v>
      </c>
      <c r="P43" s="44">
        <v>4.5</v>
      </c>
      <c r="Q43" s="44">
        <v>0.6</v>
      </c>
      <c r="R43" s="44">
        <v>1.1000000000000001</v>
      </c>
      <c r="S43" s="44">
        <v>3</v>
      </c>
      <c r="T43" s="42">
        <v>0.17599999999999999</v>
      </c>
      <c r="U43" s="42">
        <v>0.24199999999999999</v>
      </c>
      <c r="V43" s="42">
        <v>2.4E-2</v>
      </c>
      <c r="W43" s="42">
        <v>6.4000000000000001E-2</v>
      </c>
      <c r="X43" s="42">
        <v>0.185</v>
      </c>
      <c r="Y43" s="42">
        <v>0.51400000000000001</v>
      </c>
      <c r="Z43" s="42">
        <v>0.46800000000000003</v>
      </c>
      <c r="AA43" s="42">
        <v>0.49299999999999999</v>
      </c>
      <c r="AB43" s="42">
        <v>0.48</v>
      </c>
      <c r="AC43" s="42">
        <v>0.49</v>
      </c>
      <c r="AD43" s="55">
        <v>0</v>
      </c>
      <c r="AE43" s="55">
        <v>16</v>
      </c>
      <c r="AF43" s="55">
        <v>16</v>
      </c>
      <c r="AG43" s="55">
        <v>17</v>
      </c>
      <c r="AH43" s="55">
        <v>19</v>
      </c>
    </row>
    <row r="44" spans="1:34" x14ac:dyDescent="0.25">
      <c r="A44" s="2" t="s">
        <v>740</v>
      </c>
      <c r="B44" s="2">
        <v>101</v>
      </c>
      <c r="C44" s="3" t="s">
        <v>1421</v>
      </c>
      <c r="D44" s="3" t="s">
        <v>1401</v>
      </c>
      <c r="E44" s="95">
        <v>155576000</v>
      </c>
      <c r="F44" s="7">
        <v>162938000</v>
      </c>
      <c r="G44" s="7">
        <v>150345000</v>
      </c>
      <c r="H44" s="7">
        <v>158300000</v>
      </c>
      <c r="I44" s="7">
        <v>167010000</v>
      </c>
      <c r="J44" s="44">
        <v>3</v>
      </c>
      <c r="K44" s="44">
        <v>3.5</v>
      </c>
      <c r="L44" s="44">
        <v>4</v>
      </c>
      <c r="M44" s="44">
        <v>5.2</v>
      </c>
      <c r="N44" s="44">
        <v>5.0999999999999996</v>
      </c>
      <c r="O44" s="44">
        <v>23.8</v>
      </c>
      <c r="P44" s="44">
        <v>53.2</v>
      </c>
      <c r="Q44" s="44">
        <v>-1.5</v>
      </c>
      <c r="R44" s="44">
        <v>44.6</v>
      </c>
      <c r="S44" s="44">
        <v>28.4</v>
      </c>
      <c r="T44" s="42">
        <v>0.42199999999999999</v>
      </c>
      <c r="U44" s="42">
        <v>0.95499999999999996</v>
      </c>
      <c r="V44" s="42">
        <v>-5.3999999999999999E-2</v>
      </c>
      <c r="W44" s="42">
        <v>1.282</v>
      </c>
      <c r="X44" s="42">
        <v>0.83799999999999997</v>
      </c>
      <c r="Y44" s="42">
        <v>0.93100000000000005</v>
      </c>
      <c r="Z44" s="42">
        <v>0.93400000000000005</v>
      </c>
      <c r="AA44" s="42">
        <v>0.94799999999999995</v>
      </c>
      <c r="AB44" s="42">
        <v>0.95499999999999996</v>
      </c>
      <c r="AC44" s="42">
        <v>0.95399999999999996</v>
      </c>
      <c r="AD44" s="55">
        <v>5</v>
      </c>
      <c r="AE44" s="55">
        <v>6</v>
      </c>
      <c r="AF44" s="55">
        <v>6</v>
      </c>
      <c r="AG44" s="55">
        <v>7</v>
      </c>
      <c r="AH44" s="55">
        <v>7</v>
      </c>
    </row>
    <row r="45" spans="1:34" x14ac:dyDescent="0.25">
      <c r="A45" s="2" t="s">
        <v>1490</v>
      </c>
      <c r="B45" s="2">
        <v>11467</v>
      </c>
      <c r="C45" s="3" t="s">
        <v>1492</v>
      </c>
      <c r="D45" s="3" t="s">
        <v>1369</v>
      </c>
      <c r="E45" s="95">
        <v>6430420</v>
      </c>
      <c r="F45" s="7">
        <v>8278054</v>
      </c>
      <c r="G45" s="7">
        <v>963307</v>
      </c>
      <c r="H45" s="7">
        <v>-2281544</v>
      </c>
      <c r="I45" s="7">
        <v>-8373214.5900000203</v>
      </c>
      <c r="J45" s="44">
        <v>0.9</v>
      </c>
      <c r="K45" s="44">
        <v>1.3</v>
      </c>
      <c r="L45" s="44">
        <v>2.4</v>
      </c>
      <c r="M45" s="44">
        <v>-0.4</v>
      </c>
      <c r="N45" s="44">
        <v>-0.5</v>
      </c>
      <c r="O45" s="44">
        <v>-22.4</v>
      </c>
      <c r="P45" s="44">
        <v>-0.4</v>
      </c>
      <c r="Q45" s="44">
        <v>1.4</v>
      </c>
      <c r="R45" s="44">
        <v>1.3</v>
      </c>
      <c r="S45" s="44">
        <v>-0.5</v>
      </c>
      <c r="T45" s="42">
        <v>-2.3149999999999999</v>
      </c>
      <c r="U45" s="42">
        <v>-0.122</v>
      </c>
      <c r="V45" s="42">
        <v>3.2000000000000001E-2</v>
      </c>
      <c r="W45" s="42">
        <v>-0.23100000000000001</v>
      </c>
      <c r="X45" s="42">
        <v>0.27600000000000002</v>
      </c>
      <c r="Y45" s="42">
        <v>0.44800000000000001</v>
      </c>
      <c r="Z45" s="42">
        <v>0.501</v>
      </c>
      <c r="AA45" s="42">
        <v>8.9999999999999993E-3</v>
      </c>
      <c r="AB45" s="42">
        <v>-3.6999999999999998E-2</v>
      </c>
      <c r="AC45" s="42">
        <v>-0.151</v>
      </c>
      <c r="AD45" s="55">
        <v>10</v>
      </c>
      <c r="AE45" s="55">
        <v>8</v>
      </c>
      <c r="AF45" s="55">
        <v>3</v>
      </c>
      <c r="AG45" s="55">
        <v>3</v>
      </c>
      <c r="AH45" s="55">
        <v>12</v>
      </c>
    </row>
    <row r="46" spans="1:34" x14ac:dyDescent="0.25">
      <c r="A46" s="2" t="s">
        <v>742</v>
      </c>
      <c r="B46" s="2">
        <v>103</v>
      </c>
      <c r="C46" s="3" t="s">
        <v>1373</v>
      </c>
      <c r="D46" s="3" t="s">
        <v>1413</v>
      </c>
      <c r="E46" s="95">
        <v>146166000</v>
      </c>
      <c r="F46" s="7">
        <v>177944000</v>
      </c>
      <c r="G46" s="7">
        <v>189783000</v>
      </c>
      <c r="H46" s="7">
        <v>186995000</v>
      </c>
      <c r="I46" s="7">
        <v>179579000</v>
      </c>
      <c r="J46" s="44">
        <v>2.6</v>
      </c>
      <c r="K46" s="44">
        <v>3.1</v>
      </c>
      <c r="L46" s="44">
        <v>5.5</v>
      </c>
      <c r="M46" s="44">
        <v>6</v>
      </c>
      <c r="N46" s="44">
        <v>4.0999999999999996</v>
      </c>
      <c r="O46" s="44">
        <v>1.7</v>
      </c>
      <c r="P46" s="44">
        <v>14</v>
      </c>
      <c r="Q46" s="44">
        <v>4.5999999999999996</v>
      </c>
      <c r="R46" s="44">
        <v>2.1</v>
      </c>
      <c r="S46" s="44">
        <v>-0.3</v>
      </c>
      <c r="T46" s="42">
        <v>3.5999999999999997E-2</v>
      </c>
      <c r="U46" s="42">
        <v>0.37</v>
      </c>
      <c r="V46" s="42">
        <v>0.20300000000000001</v>
      </c>
      <c r="W46" s="42">
        <v>8.7999999999999995E-2</v>
      </c>
      <c r="X46" s="42">
        <v>-3.9E-2</v>
      </c>
      <c r="Y46" s="42">
        <v>0.54100000000000004</v>
      </c>
      <c r="Z46" s="42">
        <v>0.55100000000000005</v>
      </c>
      <c r="AA46" s="42">
        <v>0.63600000000000001</v>
      </c>
      <c r="AB46" s="42">
        <v>0.66100000000000003</v>
      </c>
      <c r="AC46" s="42">
        <v>0.65200000000000002</v>
      </c>
      <c r="AD46" s="55">
        <v>0</v>
      </c>
      <c r="AE46" s="55">
        <v>24</v>
      </c>
      <c r="AF46" s="55">
        <v>21</v>
      </c>
      <c r="AG46" s="55">
        <v>20</v>
      </c>
      <c r="AH46" s="55">
        <v>22</v>
      </c>
    </row>
    <row r="47" spans="1:34" x14ac:dyDescent="0.25">
      <c r="A47" s="2" t="s">
        <v>743</v>
      </c>
      <c r="B47" s="2">
        <v>105</v>
      </c>
      <c r="C47" s="3" t="s">
        <v>1421</v>
      </c>
      <c r="D47" s="3" t="s">
        <v>1401</v>
      </c>
      <c r="E47" s="95">
        <v>127684000</v>
      </c>
      <c r="F47" s="7">
        <v>87632000</v>
      </c>
      <c r="G47" s="7">
        <v>285887000</v>
      </c>
      <c r="H47" s="7">
        <v>297415000</v>
      </c>
      <c r="I47" s="7">
        <v>331368000</v>
      </c>
      <c r="J47" s="44">
        <v>1</v>
      </c>
      <c r="K47" s="44">
        <v>0.7</v>
      </c>
      <c r="L47" s="44">
        <v>2</v>
      </c>
      <c r="M47" s="44">
        <v>2.1</v>
      </c>
      <c r="N47" s="44">
        <v>1.8</v>
      </c>
      <c r="O47" s="44">
        <v>0.5</v>
      </c>
      <c r="P47" s="44">
        <v>1.7</v>
      </c>
      <c r="Q47" s="44">
        <v>1.1000000000000001</v>
      </c>
      <c r="R47" s="44">
        <v>1.8</v>
      </c>
      <c r="S47" s="44">
        <v>2.1</v>
      </c>
      <c r="T47" s="42">
        <v>2.4E-2</v>
      </c>
      <c r="U47" s="42">
        <v>0.115</v>
      </c>
      <c r="V47" s="42">
        <v>7.5999999999999998E-2</v>
      </c>
      <c r="W47" s="42">
        <v>0.152</v>
      </c>
      <c r="X47" s="42">
        <v>0.188</v>
      </c>
      <c r="Y47" s="42">
        <v>0.251</v>
      </c>
      <c r="Z47" s="42">
        <v>0.19</v>
      </c>
      <c r="AA47" s="42">
        <v>0.44700000000000001</v>
      </c>
      <c r="AB47" s="42">
        <v>0.443</v>
      </c>
      <c r="AC47" s="42">
        <v>0.47</v>
      </c>
      <c r="AD47" s="55">
        <v>9</v>
      </c>
      <c r="AE47" s="55">
        <v>10</v>
      </c>
      <c r="AF47" s="55">
        <v>10</v>
      </c>
      <c r="AG47" s="55">
        <v>11</v>
      </c>
      <c r="AH47" s="55">
        <v>11</v>
      </c>
    </row>
    <row r="48" spans="1:34" x14ac:dyDescent="0.25">
      <c r="A48" s="2" t="s">
        <v>2906</v>
      </c>
      <c r="B48" s="2">
        <v>21965</v>
      </c>
      <c r="C48" s="3" t="s">
        <v>1398</v>
      </c>
      <c r="D48" s="3" t="s">
        <v>1401</v>
      </c>
      <c r="E48" s="95" t="s">
        <v>676</v>
      </c>
      <c r="F48" s="7" t="s">
        <v>676</v>
      </c>
      <c r="G48" s="7" t="s">
        <v>676</v>
      </c>
      <c r="H48" s="7" t="s">
        <v>676</v>
      </c>
      <c r="I48" s="7">
        <v>-5786306</v>
      </c>
      <c r="J48" s="44" t="s">
        <v>676</v>
      </c>
      <c r="K48" s="44" t="s">
        <v>676</v>
      </c>
      <c r="L48" s="44" t="s">
        <v>676</v>
      </c>
      <c r="M48" s="44" t="s">
        <v>676</v>
      </c>
      <c r="N48" s="44">
        <v>0.3</v>
      </c>
      <c r="O48" s="44" t="s">
        <v>676</v>
      </c>
      <c r="P48" s="44" t="s">
        <v>676</v>
      </c>
      <c r="Q48" s="44" t="s">
        <v>676</v>
      </c>
      <c r="R48" s="44" t="s">
        <v>676</v>
      </c>
      <c r="S48" s="44">
        <v>0</v>
      </c>
      <c r="T48" s="42" t="s">
        <v>676</v>
      </c>
      <c r="U48" s="42" t="s">
        <v>676</v>
      </c>
      <c r="V48" s="42" t="s">
        <v>676</v>
      </c>
      <c r="W48" s="42" t="s">
        <v>676</v>
      </c>
      <c r="X48" s="42">
        <v>-0.13400000000000001</v>
      </c>
      <c r="Y48" s="42" t="s">
        <v>676</v>
      </c>
      <c r="Z48" s="42" t="s">
        <v>676</v>
      </c>
      <c r="AA48" s="42" t="s">
        <v>676</v>
      </c>
      <c r="AB48" s="42" t="s">
        <v>676</v>
      </c>
      <c r="AC48" s="42">
        <v>-0.19700000000000001</v>
      </c>
      <c r="AD48" s="55" t="s">
        <v>676</v>
      </c>
      <c r="AE48" s="55" t="s">
        <v>676</v>
      </c>
      <c r="AF48" s="55" t="s">
        <v>676</v>
      </c>
      <c r="AG48" s="55" t="s">
        <v>676</v>
      </c>
      <c r="AH48" s="55">
        <v>10</v>
      </c>
    </row>
    <row r="49" spans="1:34" x14ac:dyDescent="0.25">
      <c r="A49" s="2" t="s">
        <v>744</v>
      </c>
      <c r="B49" s="2">
        <v>345</v>
      </c>
      <c r="C49" s="3" t="s">
        <v>1421</v>
      </c>
      <c r="D49" s="3" t="s">
        <v>1369</v>
      </c>
      <c r="E49" s="95">
        <v>331339000</v>
      </c>
      <c r="F49" s="7">
        <v>212289000</v>
      </c>
      <c r="G49" s="7">
        <v>349085000</v>
      </c>
      <c r="H49" s="7">
        <v>328273000</v>
      </c>
      <c r="I49" s="7">
        <v>317418000</v>
      </c>
      <c r="J49" s="44">
        <v>1.6</v>
      </c>
      <c r="K49" s="44">
        <v>0.7</v>
      </c>
      <c r="L49" s="44">
        <v>1.9</v>
      </c>
      <c r="M49" s="44">
        <v>1.8</v>
      </c>
      <c r="N49" s="44">
        <v>1.5</v>
      </c>
      <c r="O49" s="44">
        <v>6</v>
      </c>
      <c r="P49" s="44">
        <v>3.7</v>
      </c>
      <c r="Q49" s="44">
        <v>1</v>
      </c>
      <c r="R49" s="44">
        <v>1.7</v>
      </c>
      <c r="S49" s="44">
        <v>1.7</v>
      </c>
      <c r="T49" s="42">
        <v>0.27400000000000002</v>
      </c>
      <c r="U49" s="42">
        <v>0.192</v>
      </c>
      <c r="V49" s="42">
        <v>4.2999999999999997E-2</v>
      </c>
      <c r="W49" s="42">
        <v>0.113</v>
      </c>
      <c r="X49" s="42">
        <v>0.114</v>
      </c>
      <c r="Y49" s="42">
        <v>0.503</v>
      </c>
      <c r="Z49" s="42">
        <v>0.42399999999999999</v>
      </c>
      <c r="AA49" s="42">
        <v>0.54900000000000004</v>
      </c>
      <c r="AB49" s="42">
        <v>0.51300000000000001</v>
      </c>
      <c r="AC49" s="42">
        <v>0.499</v>
      </c>
      <c r="AD49" s="55">
        <v>7</v>
      </c>
      <c r="AE49" s="55">
        <v>7</v>
      </c>
      <c r="AF49" s="55">
        <v>7</v>
      </c>
      <c r="AG49" s="55">
        <v>8</v>
      </c>
      <c r="AH49" s="55">
        <v>8</v>
      </c>
    </row>
    <row r="50" spans="1:34" x14ac:dyDescent="0.25">
      <c r="A50" s="2" t="s">
        <v>745</v>
      </c>
      <c r="B50" s="2">
        <v>3112</v>
      </c>
      <c r="C50" s="3" t="s">
        <v>1373</v>
      </c>
      <c r="D50" s="3" t="s">
        <v>1369</v>
      </c>
      <c r="E50" s="95">
        <v>251616000</v>
      </c>
      <c r="F50" s="7">
        <v>313223000</v>
      </c>
      <c r="G50" s="7">
        <v>274530000</v>
      </c>
      <c r="H50" s="7">
        <v>300070000</v>
      </c>
      <c r="I50" s="7">
        <v>346530000</v>
      </c>
      <c r="J50" s="44">
        <v>3.1</v>
      </c>
      <c r="K50" s="44">
        <v>3.4</v>
      </c>
      <c r="L50" s="44">
        <v>4.5</v>
      </c>
      <c r="M50" s="44">
        <v>5.8</v>
      </c>
      <c r="N50" s="44">
        <v>5.8</v>
      </c>
      <c r="O50" s="44">
        <v>11.2</v>
      </c>
      <c r="P50" s="44">
        <v>9.8000000000000007</v>
      </c>
      <c r="Q50" s="44">
        <v>-2.4</v>
      </c>
      <c r="R50" s="44">
        <v>9.9</v>
      </c>
      <c r="S50" s="44">
        <v>50.5</v>
      </c>
      <c r="T50" s="42">
        <v>0.33100000000000002</v>
      </c>
      <c r="U50" s="42">
        <v>0.32100000000000001</v>
      </c>
      <c r="V50" s="42">
        <v>-0.11700000000000001</v>
      </c>
      <c r="W50" s="42">
        <v>0.43099999999999999</v>
      </c>
      <c r="X50" s="42">
        <v>0.68400000000000005</v>
      </c>
      <c r="Y50" s="42">
        <v>0.45700000000000002</v>
      </c>
      <c r="Z50" s="42">
        <v>0.55200000000000005</v>
      </c>
      <c r="AA50" s="42">
        <v>0.61</v>
      </c>
      <c r="AB50" s="42">
        <v>0.65700000000000003</v>
      </c>
      <c r="AC50" s="42">
        <v>0.67</v>
      </c>
      <c r="AD50" s="55">
        <v>0</v>
      </c>
      <c r="AE50" s="55">
        <v>16</v>
      </c>
      <c r="AF50" s="55">
        <v>16</v>
      </c>
      <c r="AG50" s="55">
        <v>19</v>
      </c>
      <c r="AH50" s="55">
        <v>21</v>
      </c>
    </row>
    <row r="51" spans="1:34" x14ac:dyDescent="0.25">
      <c r="A51" s="2" t="s">
        <v>746</v>
      </c>
      <c r="B51" s="2">
        <v>127</v>
      </c>
      <c r="C51" s="3" t="s">
        <v>1476</v>
      </c>
      <c r="D51" s="3" t="s">
        <v>1386</v>
      </c>
      <c r="E51" s="95">
        <v>238172181</v>
      </c>
      <c r="F51" s="7">
        <v>247413073</v>
      </c>
      <c r="G51" s="7">
        <v>253500000</v>
      </c>
      <c r="H51" s="7">
        <v>262900000</v>
      </c>
      <c r="I51" s="7">
        <v>265200000</v>
      </c>
      <c r="J51" s="44">
        <v>0.8</v>
      </c>
      <c r="K51" s="44">
        <v>1</v>
      </c>
      <c r="L51" s="44">
        <v>2.9</v>
      </c>
      <c r="M51" s="44">
        <v>2.6</v>
      </c>
      <c r="N51" s="44">
        <v>2.7</v>
      </c>
      <c r="O51" s="44">
        <v>19.600000000000001</v>
      </c>
      <c r="P51" s="44">
        <v>-33.200000000000003</v>
      </c>
      <c r="Q51" s="44">
        <v>14</v>
      </c>
      <c r="R51" s="44">
        <v>14.5</v>
      </c>
      <c r="S51" s="44">
        <v>22.4</v>
      </c>
      <c r="T51" s="42">
        <v>0.81699999999999995</v>
      </c>
      <c r="U51" s="42">
        <v>-1.016</v>
      </c>
      <c r="V51" s="42">
        <v>0.92400000000000004</v>
      </c>
      <c r="W51" s="42">
        <v>0.58699999999999997</v>
      </c>
      <c r="X51" s="42">
        <v>0.57299999999999995</v>
      </c>
      <c r="Y51" s="42">
        <v>0.63400000000000001</v>
      </c>
      <c r="Z51" s="42">
        <v>0.66900000000000004</v>
      </c>
      <c r="AA51" s="42">
        <v>0.68200000000000005</v>
      </c>
      <c r="AB51" s="42">
        <v>0.68799999999999994</v>
      </c>
      <c r="AC51" s="42">
        <v>0.746</v>
      </c>
      <c r="AD51" s="55">
        <v>7</v>
      </c>
      <c r="AE51" s="55">
        <v>8</v>
      </c>
      <c r="AF51" s="55">
        <v>9</v>
      </c>
      <c r="AG51" s="55">
        <v>10</v>
      </c>
      <c r="AH51" s="55">
        <v>10</v>
      </c>
    </row>
    <row r="52" spans="1:34" x14ac:dyDescent="0.25">
      <c r="A52" s="2" t="s">
        <v>962</v>
      </c>
      <c r="B52" s="2">
        <v>6963</v>
      </c>
      <c r="C52" s="3" t="s">
        <v>1503</v>
      </c>
      <c r="D52" s="3" t="s">
        <v>1413</v>
      </c>
      <c r="E52" s="95">
        <v>48720275</v>
      </c>
      <c r="F52" s="7">
        <v>44490000</v>
      </c>
      <c r="G52" s="7">
        <v>42176865</v>
      </c>
      <c r="H52" s="7">
        <v>39361983</v>
      </c>
      <c r="I52" s="7">
        <v>37477000</v>
      </c>
      <c r="J52" s="44">
        <v>0.8</v>
      </c>
      <c r="K52" s="44">
        <v>0.6</v>
      </c>
      <c r="L52" s="44">
        <v>0.6</v>
      </c>
      <c r="M52" s="44">
        <v>0.5</v>
      </c>
      <c r="N52" s="44">
        <v>0.6</v>
      </c>
      <c r="O52" s="44">
        <v>0</v>
      </c>
      <c r="P52" s="44">
        <v>0</v>
      </c>
      <c r="Q52" s="44">
        <v>0</v>
      </c>
      <c r="R52" s="44">
        <v>0</v>
      </c>
      <c r="S52" s="44">
        <v>0</v>
      </c>
      <c r="T52" s="42">
        <v>-6.3280000000000003</v>
      </c>
      <c r="U52" s="42">
        <v>-6.6879999999999997</v>
      </c>
      <c r="V52" s="42">
        <v>-6.617</v>
      </c>
      <c r="W52" s="42">
        <v>0.19900000000000001</v>
      </c>
      <c r="X52" s="42">
        <v>0.317</v>
      </c>
      <c r="Y52" s="42">
        <v>0.94199999999999995</v>
      </c>
      <c r="Z52" s="42">
        <v>0.92300000000000004</v>
      </c>
      <c r="AA52" s="42">
        <v>0.91400000000000003</v>
      </c>
      <c r="AB52" s="42">
        <v>0.89200000000000002</v>
      </c>
      <c r="AC52" s="42">
        <v>0.88700000000000001</v>
      </c>
      <c r="AD52" s="55">
        <v>19</v>
      </c>
      <c r="AE52" s="55">
        <v>18</v>
      </c>
      <c r="AF52" s="55">
        <v>27</v>
      </c>
      <c r="AG52" s="55">
        <v>23</v>
      </c>
      <c r="AH52" s="55">
        <v>24</v>
      </c>
    </row>
    <row r="53" spans="1:34" x14ac:dyDescent="0.25">
      <c r="A53" s="2" t="s">
        <v>749</v>
      </c>
      <c r="B53" s="2">
        <v>25</v>
      </c>
      <c r="C53" s="3" t="s">
        <v>1506</v>
      </c>
      <c r="D53" s="3" t="s">
        <v>1369</v>
      </c>
      <c r="E53" s="95">
        <v>66957935</v>
      </c>
      <c r="F53" s="7">
        <v>92805814</v>
      </c>
      <c r="G53" s="7">
        <v>92652480</v>
      </c>
      <c r="H53" s="7">
        <v>141059568</v>
      </c>
      <c r="I53" s="7">
        <v>228990748</v>
      </c>
      <c r="J53" s="44">
        <v>0.7</v>
      </c>
      <c r="K53" s="44">
        <v>0.7</v>
      </c>
      <c r="L53" s="44">
        <v>0.9</v>
      </c>
      <c r="M53" s="44">
        <v>1</v>
      </c>
      <c r="N53" s="44">
        <v>1</v>
      </c>
      <c r="O53" s="44">
        <v>3.8</v>
      </c>
      <c r="P53" s="44">
        <v>3.8</v>
      </c>
      <c r="Q53" s="44">
        <v>3.8</v>
      </c>
      <c r="R53" s="44">
        <v>8.6</v>
      </c>
      <c r="S53" s="44">
        <v>8.6999999999999993</v>
      </c>
      <c r="T53" s="42">
        <v>0.14799999999999999</v>
      </c>
      <c r="U53" s="42">
        <v>0.17</v>
      </c>
      <c r="V53" s="42">
        <v>0.14099999999999999</v>
      </c>
      <c r="W53" s="42">
        <v>0.38800000000000001</v>
      </c>
      <c r="X53" s="42">
        <v>0.45100000000000001</v>
      </c>
      <c r="Y53" s="42">
        <v>0.20300000000000001</v>
      </c>
      <c r="Z53" s="42">
        <v>0.29699999999999999</v>
      </c>
      <c r="AA53" s="42">
        <v>0.32900000000000001</v>
      </c>
      <c r="AB53" s="42">
        <v>0.437</v>
      </c>
      <c r="AC53" s="42">
        <v>0.50800000000000001</v>
      </c>
      <c r="AD53" s="55">
        <v>10</v>
      </c>
      <c r="AE53" s="55">
        <v>10</v>
      </c>
      <c r="AF53" s="55">
        <v>12</v>
      </c>
      <c r="AG53" s="55">
        <v>13</v>
      </c>
      <c r="AH53" s="55">
        <v>13</v>
      </c>
    </row>
    <row r="54" spans="1:34" x14ac:dyDescent="0.25">
      <c r="A54" s="2" t="s">
        <v>750</v>
      </c>
      <c r="B54" s="2">
        <v>122</v>
      </c>
      <c r="C54" s="3" t="s">
        <v>1511</v>
      </c>
      <c r="D54" s="3" t="s">
        <v>1369</v>
      </c>
      <c r="E54" s="95">
        <v>369602512</v>
      </c>
      <c r="F54" s="7">
        <v>403451109</v>
      </c>
      <c r="G54" s="7">
        <v>324786945</v>
      </c>
      <c r="H54" s="7">
        <v>348344376</v>
      </c>
      <c r="I54" s="7">
        <v>375372039</v>
      </c>
      <c r="J54" s="44">
        <v>1</v>
      </c>
      <c r="K54" s="44">
        <v>1</v>
      </c>
      <c r="L54" s="44">
        <v>1.4</v>
      </c>
      <c r="M54" s="44">
        <v>1.7</v>
      </c>
      <c r="N54" s="44">
        <v>1.4</v>
      </c>
      <c r="O54" s="44">
        <v>3.1</v>
      </c>
      <c r="P54" s="44">
        <v>4.3</v>
      </c>
      <c r="Q54" s="44">
        <v>-2.9</v>
      </c>
      <c r="R54" s="44">
        <v>3.1</v>
      </c>
      <c r="S54" s="44">
        <v>2.8</v>
      </c>
      <c r="T54" s="42">
        <v>0.13</v>
      </c>
      <c r="U54" s="42">
        <v>0.21199999999999999</v>
      </c>
      <c r="V54" s="42">
        <v>-0.22500000000000001</v>
      </c>
      <c r="W54" s="42">
        <v>0.193</v>
      </c>
      <c r="X54" s="42">
        <v>0.17499999999999999</v>
      </c>
      <c r="Y54" s="42">
        <v>0.443</v>
      </c>
      <c r="Z54" s="42">
        <v>0.48799999999999999</v>
      </c>
      <c r="AA54" s="42">
        <v>0.49</v>
      </c>
      <c r="AB54" s="42">
        <v>0.53100000000000003</v>
      </c>
      <c r="AC54" s="42">
        <v>0.54400000000000004</v>
      </c>
      <c r="AD54" s="55">
        <v>10</v>
      </c>
      <c r="AE54" s="55">
        <v>10</v>
      </c>
      <c r="AF54" s="55">
        <v>11</v>
      </c>
      <c r="AG54" s="55">
        <v>13</v>
      </c>
      <c r="AH54" s="55">
        <v>14</v>
      </c>
    </row>
    <row r="55" spans="1:34" x14ac:dyDescent="0.25">
      <c r="A55" s="2" t="s">
        <v>751</v>
      </c>
      <c r="B55" s="2">
        <v>3113</v>
      </c>
      <c r="C55" s="3" t="s">
        <v>1514</v>
      </c>
      <c r="D55" s="3" t="s">
        <v>1369</v>
      </c>
      <c r="E55" s="95">
        <v>663427000</v>
      </c>
      <c r="F55" s="7">
        <v>697039787</v>
      </c>
      <c r="G55" s="7">
        <v>542107872</v>
      </c>
      <c r="H55" s="7">
        <v>597592638.20999897</v>
      </c>
      <c r="I55" s="7">
        <v>701563128.69999897</v>
      </c>
      <c r="J55" s="44">
        <v>1.4</v>
      </c>
      <c r="K55" s="44">
        <v>1.1000000000000001</v>
      </c>
      <c r="L55" s="44">
        <v>1.4</v>
      </c>
      <c r="M55" s="44">
        <v>1.4</v>
      </c>
      <c r="N55" s="44">
        <v>1.5</v>
      </c>
      <c r="O55" s="44">
        <v>10.1</v>
      </c>
      <c r="P55" s="44">
        <v>4.3</v>
      </c>
      <c r="Q55" s="44">
        <v>-0.1</v>
      </c>
      <c r="R55" s="44">
        <v>9.3000000000000007</v>
      </c>
      <c r="S55" s="44">
        <v>11.6</v>
      </c>
      <c r="T55" s="42">
        <v>0.34399999999999997</v>
      </c>
      <c r="U55" s="42">
        <v>0.33200000000000002</v>
      </c>
      <c r="V55" s="42">
        <v>-2.3E-2</v>
      </c>
      <c r="W55" s="42">
        <v>0.44</v>
      </c>
      <c r="X55" s="42">
        <v>0.54900000000000004</v>
      </c>
      <c r="Y55" s="42">
        <v>0.54700000000000004</v>
      </c>
      <c r="Z55" s="42">
        <v>0.55100000000000005</v>
      </c>
      <c r="AA55" s="42">
        <v>0.54700000000000004</v>
      </c>
      <c r="AB55" s="42">
        <v>0.57199999999999995</v>
      </c>
      <c r="AC55" s="42">
        <v>0.60499999999999998</v>
      </c>
      <c r="AD55" s="55">
        <v>10</v>
      </c>
      <c r="AE55" s="55">
        <v>10</v>
      </c>
      <c r="AF55" s="55">
        <v>10</v>
      </c>
      <c r="AG55" s="55">
        <v>11</v>
      </c>
      <c r="AH55" s="55">
        <v>12</v>
      </c>
    </row>
    <row r="56" spans="1:34" x14ac:dyDescent="0.25">
      <c r="A56" s="2" t="s">
        <v>846</v>
      </c>
      <c r="B56" s="2">
        <v>42</v>
      </c>
      <c r="C56" s="3" t="s">
        <v>1484</v>
      </c>
      <c r="D56" s="3" t="s">
        <v>1386</v>
      </c>
      <c r="E56" s="95">
        <v>26640054</v>
      </c>
      <c r="F56" s="7">
        <v>37283956</v>
      </c>
      <c r="G56" s="7">
        <v>-461607</v>
      </c>
      <c r="H56" s="7">
        <v>-115964872</v>
      </c>
      <c r="I56" s="7">
        <v>-144996981.84999999</v>
      </c>
      <c r="J56" s="44">
        <v>0.8</v>
      </c>
      <c r="K56" s="44">
        <v>1.1000000000000001</v>
      </c>
      <c r="L56" s="44">
        <v>1.2</v>
      </c>
      <c r="M56" s="44">
        <v>1.1000000000000001</v>
      </c>
      <c r="N56" s="44">
        <v>1</v>
      </c>
      <c r="O56" s="44">
        <v>6.6</v>
      </c>
      <c r="P56" s="44">
        <v>-12.9</v>
      </c>
      <c r="Q56" s="44">
        <v>0.3</v>
      </c>
      <c r="R56" s="44">
        <v>0.7</v>
      </c>
      <c r="S56" s="44">
        <v>-0.5</v>
      </c>
      <c r="T56" s="42">
        <v>0.29899999999999999</v>
      </c>
      <c r="U56" s="42">
        <v>-0.83199999999999996</v>
      </c>
      <c r="V56" s="42">
        <v>-4.9000000000000002E-2</v>
      </c>
      <c r="W56" s="42">
        <v>1.2999999999999999E-2</v>
      </c>
      <c r="X56" s="42">
        <v>-7.5999999999999998E-2</v>
      </c>
      <c r="Y56" s="42">
        <v>0.52</v>
      </c>
      <c r="Z56" s="42">
        <v>0.622</v>
      </c>
      <c r="AA56" s="42">
        <v>-2E-3</v>
      </c>
      <c r="AB56" s="42">
        <v>-0.35899999999999999</v>
      </c>
      <c r="AC56" s="42">
        <v>-0.46800000000000003</v>
      </c>
      <c r="AD56" s="55">
        <v>7</v>
      </c>
      <c r="AE56" s="55">
        <v>-19</v>
      </c>
      <c r="AF56" s="55">
        <v>2</v>
      </c>
      <c r="AG56" s="55">
        <v>3</v>
      </c>
      <c r="AH56" s="55">
        <v>9</v>
      </c>
    </row>
    <row r="57" spans="1:34" x14ac:dyDescent="0.25">
      <c r="A57" s="2" t="s">
        <v>753</v>
      </c>
      <c r="B57" s="2">
        <v>8701</v>
      </c>
      <c r="C57" s="3" t="s">
        <v>1484</v>
      </c>
      <c r="D57" s="3" t="s">
        <v>1369</v>
      </c>
      <c r="E57" s="95">
        <v>29858459</v>
      </c>
      <c r="F57" s="7">
        <v>46068941</v>
      </c>
      <c r="G57" s="7">
        <v>33438229</v>
      </c>
      <c r="H57" s="7">
        <v>346832809</v>
      </c>
      <c r="I57" s="7">
        <v>300954070.12</v>
      </c>
      <c r="J57" s="44">
        <v>0.9</v>
      </c>
      <c r="K57" s="44">
        <v>1.2</v>
      </c>
      <c r="L57" s="44">
        <v>2.2000000000000002</v>
      </c>
      <c r="M57" s="44">
        <v>-96.2</v>
      </c>
      <c r="N57" s="44">
        <v>5.9</v>
      </c>
      <c r="O57" s="44">
        <v>148.69999999999999</v>
      </c>
      <c r="P57" s="44">
        <v>36.9</v>
      </c>
      <c r="Q57" s="44">
        <v>5.0999999999999996</v>
      </c>
      <c r="R57" s="44">
        <v>2.2000000000000002</v>
      </c>
      <c r="S57" s="44">
        <v>-0.5</v>
      </c>
      <c r="T57" s="42">
        <v>1.988</v>
      </c>
      <c r="U57" s="42">
        <v>0.82399999999999995</v>
      </c>
      <c r="V57" s="42">
        <v>0.27600000000000002</v>
      </c>
      <c r="W57" s="42">
        <v>0.45800000000000002</v>
      </c>
      <c r="X57" s="42">
        <v>-0.14000000000000001</v>
      </c>
      <c r="Y57" s="42">
        <v>0.45800000000000002</v>
      </c>
      <c r="Z57" s="42">
        <v>0.56599999999999995</v>
      </c>
      <c r="AA57" s="42">
        <v>0.184</v>
      </c>
      <c r="AB57" s="42">
        <v>0.61499999999999999</v>
      </c>
      <c r="AC57" s="42">
        <v>0.57699999999999996</v>
      </c>
      <c r="AD57" s="55">
        <v>10</v>
      </c>
      <c r="AE57" s="55">
        <v>10</v>
      </c>
      <c r="AF57" s="55">
        <v>5</v>
      </c>
      <c r="AG57" s="55">
        <v>6</v>
      </c>
      <c r="AH57" s="55">
        <v>11</v>
      </c>
    </row>
    <row r="58" spans="1:34" x14ac:dyDescent="0.25">
      <c r="A58" s="2" t="s">
        <v>849</v>
      </c>
      <c r="B58" s="2">
        <v>75</v>
      </c>
      <c r="C58" s="3" t="s">
        <v>1484</v>
      </c>
      <c r="D58" s="3" t="s">
        <v>1369</v>
      </c>
      <c r="E58" s="95">
        <v>21247786</v>
      </c>
      <c r="F58" s="7">
        <v>41513995</v>
      </c>
      <c r="G58" s="7">
        <v>20151760</v>
      </c>
      <c r="H58" s="7">
        <v>120448677</v>
      </c>
      <c r="I58" s="7">
        <v>58797635.359999999</v>
      </c>
      <c r="J58" s="44">
        <v>0.8</v>
      </c>
      <c r="K58" s="44">
        <v>1.4</v>
      </c>
      <c r="L58" s="44">
        <v>2</v>
      </c>
      <c r="M58" s="44">
        <v>-0.1</v>
      </c>
      <c r="N58" s="44">
        <v>-0.1</v>
      </c>
      <c r="O58" s="44">
        <v>4.8</v>
      </c>
      <c r="P58" s="44">
        <v>43.4</v>
      </c>
      <c r="Q58" s="44">
        <v>1.8</v>
      </c>
      <c r="R58" s="44">
        <v>0.6</v>
      </c>
      <c r="S58" s="44">
        <v>-0.5</v>
      </c>
      <c r="T58" s="42">
        <v>8.5999999999999993E-2</v>
      </c>
      <c r="U58" s="42">
        <v>1.099</v>
      </c>
      <c r="V58" s="42">
        <v>0.06</v>
      </c>
      <c r="W58" s="42">
        <v>-7.8E-2</v>
      </c>
      <c r="X58" s="42">
        <v>1.2689999999999999</v>
      </c>
      <c r="Y58" s="42">
        <v>0.377</v>
      </c>
      <c r="Z58" s="42">
        <v>0.56999999999999995</v>
      </c>
      <c r="AA58" s="42">
        <v>6.5000000000000002E-2</v>
      </c>
      <c r="AB58" s="42">
        <v>0.48099999999999998</v>
      </c>
      <c r="AC58" s="42">
        <v>0.28000000000000003</v>
      </c>
      <c r="AD58" s="55">
        <v>13</v>
      </c>
      <c r="AE58" s="55">
        <v>53</v>
      </c>
      <c r="AF58" s="55">
        <v>4</v>
      </c>
      <c r="AG58" s="55">
        <v>5</v>
      </c>
      <c r="AH58" s="55">
        <v>9</v>
      </c>
    </row>
    <row r="59" spans="1:34" x14ac:dyDescent="0.25">
      <c r="A59" s="2" t="s">
        <v>850</v>
      </c>
      <c r="B59" s="2">
        <v>41</v>
      </c>
      <c r="C59" s="3" t="s">
        <v>1484</v>
      </c>
      <c r="D59" s="3" t="s">
        <v>1369</v>
      </c>
      <c r="E59" s="95">
        <v>20571914</v>
      </c>
      <c r="F59" s="7">
        <v>-4322618</v>
      </c>
      <c r="G59" s="7">
        <v>4102319</v>
      </c>
      <c r="H59" s="7">
        <v>216149988.22999999</v>
      </c>
      <c r="I59" s="7">
        <v>203748799.84</v>
      </c>
      <c r="J59" s="44">
        <v>-0.1</v>
      </c>
      <c r="K59" s="44">
        <v>0.1</v>
      </c>
      <c r="L59" s="44">
        <v>0.1</v>
      </c>
      <c r="M59" s="44">
        <v>0</v>
      </c>
      <c r="N59" s="44">
        <v>-0.1</v>
      </c>
      <c r="O59" s="44">
        <v>23.7</v>
      </c>
      <c r="P59" s="44">
        <v>-55.3</v>
      </c>
      <c r="Q59" s="44">
        <v>1</v>
      </c>
      <c r="R59" s="44">
        <v>24.4</v>
      </c>
      <c r="S59" s="44">
        <v>-4.3</v>
      </c>
      <c r="T59" s="42">
        <v>-1.327</v>
      </c>
      <c r="U59" s="42">
        <v>-0.94499999999999995</v>
      </c>
      <c r="V59" s="42">
        <v>1E-3</v>
      </c>
      <c r="W59" s="42">
        <v>-0.21199999999999999</v>
      </c>
      <c r="X59" s="42">
        <v>3.9E-2</v>
      </c>
      <c r="Y59" s="42">
        <v>0.55800000000000005</v>
      </c>
      <c r="Z59" s="42">
        <v>-0.11600000000000001</v>
      </c>
      <c r="AA59" s="42">
        <v>1.9E-2</v>
      </c>
      <c r="AB59" s="42">
        <v>3.9</v>
      </c>
      <c r="AC59" s="42">
        <v>3.371</v>
      </c>
      <c r="AD59" s="55">
        <v>12</v>
      </c>
      <c r="AE59" s="55">
        <v>15</v>
      </c>
      <c r="AF59" s="55">
        <v>5</v>
      </c>
      <c r="AG59" s="55">
        <v>17</v>
      </c>
      <c r="AH59" s="55">
        <v>46</v>
      </c>
    </row>
    <row r="60" spans="1:34" x14ac:dyDescent="0.25">
      <c r="A60" s="2" t="s">
        <v>851</v>
      </c>
      <c r="B60" s="2">
        <v>114</v>
      </c>
      <c r="C60" s="3" t="s">
        <v>1484</v>
      </c>
      <c r="D60" s="3" t="s">
        <v>1369</v>
      </c>
      <c r="E60" s="95">
        <v>38799967</v>
      </c>
      <c r="F60" s="7">
        <v>49300370</v>
      </c>
      <c r="G60" s="7">
        <v>37604361</v>
      </c>
      <c r="H60" s="7">
        <v>436519265.06999999</v>
      </c>
      <c r="I60" s="7">
        <v>418558229.14999998</v>
      </c>
      <c r="J60" s="44">
        <v>1</v>
      </c>
      <c r="K60" s="44">
        <v>1.3</v>
      </c>
      <c r="L60" s="44">
        <v>2.2000000000000002</v>
      </c>
      <c r="M60" s="44">
        <v>-3.6</v>
      </c>
      <c r="N60" s="44">
        <v>-14.2</v>
      </c>
      <c r="O60" s="44">
        <v>47.2</v>
      </c>
      <c r="P60" s="44">
        <v>58.3</v>
      </c>
      <c r="Q60" s="44">
        <v>5.7</v>
      </c>
      <c r="R60" s="44">
        <v>2.5</v>
      </c>
      <c r="S60" s="44">
        <v>0.4</v>
      </c>
      <c r="T60" s="42">
        <v>0.83</v>
      </c>
      <c r="U60" s="42">
        <v>1.4259999999999999</v>
      </c>
      <c r="V60" s="42">
        <v>0.33400000000000002</v>
      </c>
      <c r="W60" s="42">
        <v>-2.06</v>
      </c>
      <c r="X60" s="42">
        <v>4.0000000000000001E-3</v>
      </c>
      <c r="Y60" s="42">
        <v>0.53400000000000003</v>
      </c>
      <c r="Z60" s="42">
        <v>0.59799999999999998</v>
      </c>
      <c r="AA60" s="42">
        <v>0.186</v>
      </c>
      <c r="AB60" s="42">
        <v>0.83399999999999996</v>
      </c>
      <c r="AC60" s="42">
        <v>0.86</v>
      </c>
      <c r="AD60" s="55">
        <v>9</v>
      </c>
      <c r="AE60" s="55">
        <v>22</v>
      </c>
      <c r="AF60" s="55">
        <v>6</v>
      </c>
      <c r="AG60" s="55">
        <v>7</v>
      </c>
      <c r="AH60" s="55">
        <v>12</v>
      </c>
    </row>
    <row r="61" spans="1:34" x14ac:dyDescent="0.25">
      <c r="A61" s="2" t="s">
        <v>852</v>
      </c>
      <c r="B61" s="2">
        <v>126</v>
      </c>
      <c r="C61" s="3" t="s">
        <v>1484</v>
      </c>
      <c r="D61" s="3" t="s">
        <v>1386</v>
      </c>
      <c r="E61" s="95">
        <v>87433023</v>
      </c>
      <c r="F61" s="7">
        <v>131076822</v>
      </c>
      <c r="G61" s="7">
        <v>67559328</v>
      </c>
      <c r="H61" s="7">
        <v>178826027.66</v>
      </c>
      <c r="I61" s="7">
        <v>83993375.439999998</v>
      </c>
      <c r="J61" s="44">
        <v>0.8</v>
      </c>
      <c r="K61" s="44">
        <v>1.1000000000000001</v>
      </c>
      <c r="L61" s="44">
        <v>2</v>
      </c>
      <c r="M61" s="44">
        <v>1.5</v>
      </c>
      <c r="N61" s="44">
        <v>1</v>
      </c>
      <c r="O61" s="44">
        <v>19.600000000000001</v>
      </c>
      <c r="P61" s="44">
        <v>9.3000000000000007</v>
      </c>
      <c r="Q61" s="44">
        <v>1.5</v>
      </c>
      <c r="R61" s="44">
        <v>0.4</v>
      </c>
      <c r="S61" s="44">
        <v>-0.7</v>
      </c>
      <c r="T61" s="42">
        <v>0.11899999999999999</v>
      </c>
      <c r="U61" s="42">
        <v>0.32300000000000001</v>
      </c>
      <c r="V61" s="42">
        <v>3.5000000000000003E-2</v>
      </c>
      <c r="W61" s="42">
        <v>3.0000000000000001E-3</v>
      </c>
      <c r="X61" s="42">
        <v>-0.105</v>
      </c>
      <c r="Y61" s="42">
        <v>0.58899999999999997</v>
      </c>
      <c r="Z61" s="42">
        <v>0.69299999999999995</v>
      </c>
      <c r="AA61" s="42">
        <v>0.185</v>
      </c>
      <c r="AB61" s="42">
        <v>0.23100000000000001</v>
      </c>
      <c r="AC61" s="42">
        <v>0.12</v>
      </c>
      <c r="AD61" s="55">
        <v>11</v>
      </c>
      <c r="AE61" s="55">
        <v>10</v>
      </c>
      <c r="AF61" s="55">
        <v>5</v>
      </c>
      <c r="AG61" s="55">
        <v>6</v>
      </c>
      <c r="AH61" s="55">
        <v>8</v>
      </c>
    </row>
    <row r="62" spans="1:34" x14ac:dyDescent="0.25">
      <c r="A62" s="2" t="s">
        <v>758</v>
      </c>
      <c r="B62" s="2">
        <v>129</v>
      </c>
      <c r="C62" s="3" t="s">
        <v>1528</v>
      </c>
      <c r="D62" s="3" t="s">
        <v>1369</v>
      </c>
      <c r="E62" s="95">
        <v>409982036</v>
      </c>
      <c r="F62" s="7">
        <v>514939704</v>
      </c>
      <c r="G62" s="7">
        <v>516156936</v>
      </c>
      <c r="H62" s="7">
        <v>495829045</v>
      </c>
      <c r="I62" s="7">
        <v>557518472</v>
      </c>
      <c r="J62" s="44">
        <v>1</v>
      </c>
      <c r="K62" s="44">
        <v>1.2</v>
      </c>
      <c r="L62" s="44">
        <v>1.1000000000000001</v>
      </c>
      <c r="M62" s="44">
        <v>1.3</v>
      </c>
      <c r="N62" s="44">
        <v>1.8</v>
      </c>
      <c r="O62" s="44">
        <v>0</v>
      </c>
      <c r="P62" s="44">
        <v>0</v>
      </c>
      <c r="Q62" s="44">
        <v>0</v>
      </c>
      <c r="R62" s="44">
        <v>0</v>
      </c>
      <c r="S62" s="44">
        <v>0</v>
      </c>
      <c r="T62" s="42">
        <v>0.69299999999999995</v>
      </c>
      <c r="U62" s="42">
        <v>1.4830000000000001</v>
      </c>
      <c r="V62" s="42">
        <v>-0.80800000000000005</v>
      </c>
      <c r="W62" s="42">
        <v>1.2470000000000001</v>
      </c>
      <c r="X62" s="42">
        <v>0.86899999999999999</v>
      </c>
      <c r="Y62" s="42">
        <v>0.86599999999999999</v>
      </c>
      <c r="Z62" s="42">
        <v>0.9</v>
      </c>
      <c r="AA62" s="42">
        <v>1.0429999999999999</v>
      </c>
      <c r="AB62" s="42">
        <v>0.91100000000000003</v>
      </c>
      <c r="AC62" s="42">
        <v>0.84399999999999997</v>
      </c>
      <c r="AD62" s="55">
        <v>15</v>
      </c>
      <c r="AE62" s="55">
        <v>15</v>
      </c>
      <c r="AF62" s="55">
        <v>15</v>
      </c>
      <c r="AG62" s="55">
        <v>14</v>
      </c>
      <c r="AH62" s="55">
        <v>13</v>
      </c>
    </row>
    <row r="63" spans="1:34" x14ac:dyDescent="0.25">
      <c r="A63" s="2" t="s">
        <v>759</v>
      </c>
      <c r="B63" s="2">
        <v>104</v>
      </c>
      <c r="C63" s="3" t="s">
        <v>1460</v>
      </c>
      <c r="D63" s="3" t="s">
        <v>1408</v>
      </c>
      <c r="E63" s="95">
        <v>184738000</v>
      </c>
      <c r="F63" s="7">
        <v>387943000</v>
      </c>
      <c r="G63" s="7">
        <v>51324000</v>
      </c>
      <c r="H63" s="7">
        <v>204301000</v>
      </c>
      <c r="I63" s="7">
        <v>-221162000</v>
      </c>
      <c r="J63" s="44">
        <v>1.1000000000000001</v>
      </c>
      <c r="K63" s="44">
        <v>1.4</v>
      </c>
      <c r="L63" s="44">
        <v>0.9</v>
      </c>
      <c r="M63" s="44">
        <v>1</v>
      </c>
      <c r="N63" s="44">
        <v>1.2</v>
      </c>
      <c r="O63" s="44">
        <v>2.8</v>
      </c>
      <c r="P63" s="44">
        <v>5.8</v>
      </c>
      <c r="Q63" s="44">
        <v>-4.5</v>
      </c>
      <c r="R63" s="44">
        <v>1.6</v>
      </c>
      <c r="S63" s="44">
        <v>1.5</v>
      </c>
      <c r="T63" s="42">
        <v>8.4000000000000005E-2</v>
      </c>
      <c r="U63" s="42">
        <v>0.23499999999999999</v>
      </c>
      <c r="V63" s="42">
        <v>-0.21</v>
      </c>
      <c r="W63" s="42">
        <v>0.04</v>
      </c>
      <c r="X63" s="42">
        <v>3.5999999999999997E-2</v>
      </c>
      <c r="Y63" s="42">
        <v>0.16400000000000001</v>
      </c>
      <c r="Z63" s="42">
        <v>0.31900000000000001</v>
      </c>
      <c r="AA63" s="42">
        <v>5.5E-2</v>
      </c>
      <c r="AB63" s="42">
        <v>0.183</v>
      </c>
      <c r="AC63" s="42">
        <v>-0.23300000000000001</v>
      </c>
      <c r="AD63" s="55">
        <v>16</v>
      </c>
      <c r="AE63" s="55">
        <v>16</v>
      </c>
      <c r="AF63" s="55">
        <v>14</v>
      </c>
      <c r="AG63" s="55">
        <v>13</v>
      </c>
      <c r="AH63" s="55">
        <v>14</v>
      </c>
    </row>
    <row r="64" spans="1:34" x14ac:dyDescent="0.25">
      <c r="A64" s="2" t="s">
        <v>760</v>
      </c>
      <c r="B64" s="2">
        <v>3115</v>
      </c>
      <c r="C64" s="3" t="s">
        <v>1444</v>
      </c>
      <c r="D64" s="3" t="s">
        <v>1408</v>
      </c>
      <c r="E64" s="95">
        <v>434110000</v>
      </c>
      <c r="F64" s="7">
        <v>479282000</v>
      </c>
      <c r="G64" s="7">
        <v>357917000</v>
      </c>
      <c r="H64" s="7">
        <v>261075000</v>
      </c>
      <c r="I64" s="7">
        <v>324778000</v>
      </c>
      <c r="J64" s="44">
        <v>1.1000000000000001</v>
      </c>
      <c r="K64" s="44">
        <v>1.1000000000000001</v>
      </c>
      <c r="L64" s="44">
        <v>0.9</v>
      </c>
      <c r="M64" s="44">
        <v>0.8</v>
      </c>
      <c r="N64" s="44">
        <v>0.9</v>
      </c>
      <c r="O64" s="44">
        <v>3.5</v>
      </c>
      <c r="P64" s="44">
        <v>9.9</v>
      </c>
      <c r="Q64" s="44">
        <v>-0.1</v>
      </c>
      <c r="R64" s="44">
        <v>0.8</v>
      </c>
      <c r="S64" s="44">
        <v>8.1</v>
      </c>
      <c r="T64" s="42">
        <v>0.106</v>
      </c>
      <c r="U64" s="42">
        <v>0.22700000000000001</v>
      </c>
      <c r="V64" s="42">
        <v>-0.02</v>
      </c>
      <c r="W64" s="42">
        <v>-4.0000000000000001E-3</v>
      </c>
      <c r="X64" s="42">
        <v>0.16200000000000001</v>
      </c>
      <c r="Y64" s="42">
        <v>0.26400000000000001</v>
      </c>
      <c r="Z64" s="42">
        <v>0.32200000000000001</v>
      </c>
      <c r="AA64" s="42">
        <v>0.252</v>
      </c>
      <c r="AB64" s="42">
        <v>0.21199999999999999</v>
      </c>
      <c r="AC64" s="42">
        <v>0.20899999999999999</v>
      </c>
      <c r="AD64" s="55">
        <v>13</v>
      </c>
      <c r="AE64" s="55">
        <v>13</v>
      </c>
      <c r="AF64" s="55">
        <v>13</v>
      </c>
      <c r="AG64" s="55">
        <v>10</v>
      </c>
      <c r="AH64" s="55">
        <v>11</v>
      </c>
    </row>
    <row r="65" spans="1:34" s="196" customFormat="1" x14ac:dyDescent="0.25">
      <c r="A65" s="2" t="s">
        <v>861</v>
      </c>
      <c r="B65" s="2">
        <v>138</v>
      </c>
      <c r="C65" s="196" t="s">
        <v>1373</v>
      </c>
      <c r="D65" s="196" t="s">
        <v>1401</v>
      </c>
      <c r="E65" s="201">
        <v>319643000</v>
      </c>
      <c r="F65" s="200">
        <v>360243000</v>
      </c>
      <c r="G65" s="200">
        <v>325077000</v>
      </c>
      <c r="H65" s="200">
        <v>354602000</v>
      </c>
      <c r="I65" s="200">
        <v>424229000</v>
      </c>
      <c r="J65" s="199">
        <v>3.4</v>
      </c>
      <c r="K65" s="199">
        <v>4.0999999999999996</v>
      </c>
      <c r="L65" s="199">
        <v>5.3</v>
      </c>
      <c r="M65" s="199">
        <v>6.4</v>
      </c>
      <c r="N65" s="199">
        <v>7.3</v>
      </c>
      <c r="O65" s="199">
        <v>7.5</v>
      </c>
      <c r="P65" s="199">
        <v>10.6</v>
      </c>
      <c r="Q65" s="199">
        <v>0.3</v>
      </c>
      <c r="R65" s="199">
        <v>8.4</v>
      </c>
      <c r="S65" s="199">
        <v>15</v>
      </c>
      <c r="T65" s="198">
        <v>0.25800000000000001</v>
      </c>
      <c r="U65" s="198">
        <v>0.38900000000000001</v>
      </c>
      <c r="V65" s="198">
        <v>-5.0000000000000001E-3</v>
      </c>
      <c r="W65" s="198">
        <v>0.39500000000000002</v>
      </c>
      <c r="X65" s="198">
        <v>0.72099999999999997</v>
      </c>
      <c r="Y65" s="198">
        <v>0.63700000000000001</v>
      </c>
      <c r="Z65" s="198">
        <v>0.66100000000000003</v>
      </c>
      <c r="AA65" s="198">
        <v>0.70199999999999996</v>
      </c>
      <c r="AB65" s="198">
        <v>0.73199999999999998</v>
      </c>
      <c r="AC65" s="198">
        <v>0.76500000000000001</v>
      </c>
      <c r="AD65" s="197">
        <v>0</v>
      </c>
      <c r="AE65" s="197">
        <v>7</v>
      </c>
      <c r="AF65" s="197">
        <v>7</v>
      </c>
      <c r="AG65" s="197">
        <v>9</v>
      </c>
      <c r="AH65" s="197">
        <v>9</v>
      </c>
    </row>
    <row r="67" spans="1:34" x14ac:dyDescent="0.25">
      <c r="A67" s="57" t="s">
        <v>3405</v>
      </c>
    </row>
    <row r="68" spans="1:34" x14ac:dyDescent="0.25">
      <c r="A68" s="2" t="s">
        <v>3399</v>
      </c>
    </row>
  </sheetData>
  <autoFilter ref="A1:A2" xr:uid="{41A64563-5B06-4E2E-9F2B-A732AEE85F44}"/>
  <mergeCells count="6">
    <mergeCell ref="AD3:AH3"/>
    <mergeCell ref="E3:I3"/>
    <mergeCell ref="J3:N3"/>
    <mergeCell ref="O3:S3"/>
    <mergeCell ref="T3:X3"/>
    <mergeCell ref="Y3:AC3"/>
  </mergeCells>
  <phoneticPr fontId="75" type="noConversion"/>
  <conditionalFormatting sqref="A1:XFD1048576">
    <cfRule type="containsErrors" dxfId="29" priority="1">
      <formula>ISERROR(A1)</formula>
    </cfRule>
  </conditionalFormatting>
  <conditionalFormatting sqref="E5:AH64">
    <cfRule type="containsBlanks" dxfId="28" priority="4">
      <formula>LEN(TRIM(E5))=0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08E9-EBFC-4D77-A129-7B4B9E7A402B}">
  <sheetPr>
    <tabColor theme="6" tint="0.39997558519241921"/>
  </sheetPr>
  <dimension ref="A1:CL79"/>
  <sheetViews>
    <sheetView zoomScaleNormal="100" workbookViewId="0">
      <pane xSplit="4" ySplit="4" topLeftCell="E59" activePane="bottomRight" state="frozen"/>
      <selection pane="topRight" activeCell="E1" sqref="E1"/>
      <selection pane="bottomLeft" activeCell="A5" sqref="A5"/>
      <selection pane="bottomRight"/>
    </sheetView>
  </sheetViews>
  <sheetFormatPr defaultColWidth="9.44140625" defaultRowHeight="13.8" x14ac:dyDescent="0.25"/>
  <cols>
    <col min="1" max="1" width="37.5546875" style="2" customWidth="1"/>
    <col min="2" max="2" width="9.44140625" style="4"/>
    <col min="3" max="3" width="36.44140625" style="3" customWidth="1"/>
    <col min="4" max="4" width="39.44140625" style="2" customWidth="1"/>
    <col min="5" max="89" width="17.6640625" style="3" customWidth="1"/>
    <col min="90" max="90" width="17.88671875" style="3" customWidth="1"/>
    <col min="91" max="16384" width="9.44140625" style="3"/>
  </cols>
  <sheetData>
    <row r="1" spans="1:90" x14ac:dyDescent="0.25">
      <c r="A1" s="1" t="s">
        <v>77</v>
      </c>
      <c r="D1" s="30"/>
    </row>
    <row r="2" spans="1:90" ht="14.4" thickBot="1" x14ac:dyDescent="0.3">
      <c r="A2" s="1" t="s">
        <v>3444</v>
      </c>
      <c r="D2" s="30"/>
      <c r="E2" s="30"/>
      <c r="F2" s="30"/>
      <c r="G2" s="30"/>
      <c r="H2" s="30"/>
      <c r="I2" s="30"/>
    </row>
    <row r="3" spans="1:90" ht="61.95" customHeight="1" thickBot="1" x14ac:dyDescent="0.3">
      <c r="A3" s="1"/>
      <c r="D3" s="30"/>
      <c r="E3" s="190" t="s">
        <v>3375</v>
      </c>
      <c r="F3" s="190" t="s">
        <v>3375</v>
      </c>
      <c r="G3" s="190" t="s">
        <v>3375</v>
      </c>
      <c r="H3" s="190" t="s">
        <v>3375</v>
      </c>
      <c r="I3" s="190" t="s">
        <v>3375</v>
      </c>
      <c r="J3" s="190" t="s">
        <v>3375</v>
      </c>
      <c r="K3" s="190" t="s">
        <v>3375</v>
      </c>
      <c r="L3" s="190" t="s">
        <v>3375</v>
      </c>
      <c r="M3" s="190" t="s">
        <v>3375</v>
      </c>
      <c r="N3" s="190" t="s">
        <v>3375</v>
      </c>
      <c r="O3" s="190" t="s">
        <v>3375</v>
      </c>
      <c r="P3" s="338" t="s">
        <v>3335</v>
      </c>
      <c r="Q3" s="339" t="s">
        <v>3335</v>
      </c>
      <c r="R3" s="339" t="s">
        <v>3335</v>
      </c>
      <c r="S3" s="339" t="s">
        <v>3335</v>
      </c>
      <c r="T3" s="339" t="s">
        <v>3335</v>
      </c>
      <c r="U3" s="339" t="s">
        <v>3335</v>
      </c>
      <c r="V3" s="339" t="s">
        <v>3335</v>
      </c>
      <c r="W3" s="339" t="s">
        <v>3335</v>
      </c>
      <c r="X3" s="339" t="s">
        <v>3335</v>
      </c>
      <c r="Y3" s="339" t="s">
        <v>3335</v>
      </c>
      <c r="Z3" s="338" t="s">
        <v>3335</v>
      </c>
      <c r="AA3" s="339" t="s">
        <v>2185</v>
      </c>
      <c r="AB3" s="339" t="s">
        <v>2185</v>
      </c>
      <c r="AC3" s="339" t="s">
        <v>2185</v>
      </c>
      <c r="AD3" s="338" t="s">
        <v>2185</v>
      </c>
      <c r="AE3" s="338" t="s">
        <v>2185</v>
      </c>
      <c r="AF3" s="190" t="s">
        <v>1330</v>
      </c>
      <c r="AG3" s="190" t="s">
        <v>3336</v>
      </c>
      <c r="AH3" s="190" t="s">
        <v>3336</v>
      </c>
      <c r="AI3" s="190" t="s">
        <v>3336</v>
      </c>
      <c r="AJ3" s="190" t="s">
        <v>3336</v>
      </c>
      <c r="AK3" s="190" t="s">
        <v>3336</v>
      </c>
      <c r="AL3" s="190" t="s">
        <v>3336</v>
      </c>
      <c r="AM3" s="190" t="s">
        <v>3336</v>
      </c>
      <c r="AN3" s="190" t="s">
        <v>3336</v>
      </c>
      <c r="AO3" s="190" t="s">
        <v>3336</v>
      </c>
      <c r="AP3" s="190" t="s">
        <v>3336</v>
      </c>
      <c r="AQ3" s="190" t="s">
        <v>3336</v>
      </c>
      <c r="AR3" s="190" t="s">
        <v>3336</v>
      </c>
      <c r="AS3" s="190" t="s">
        <v>42</v>
      </c>
      <c r="AT3" s="190" t="s">
        <v>42</v>
      </c>
      <c r="AU3" s="190" t="s">
        <v>42</v>
      </c>
      <c r="AV3" s="190" t="s">
        <v>42</v>
      </c>
      <c r="AW3" s="190" t="s">
        <v>42</v>
      </c>
      <c r="AX3" s="190" t="s">
        <v>42</v>
      </c>
      <c r="AY3" s="190" t="s">
        <v>42</v>
      </c>
      <c r="AZ3" s="190" t="s">
        <v>42</v>
      </c>
      <c r="BA3" s="190" t="s">
        <v>42</v>
      </c>
      <c r="BB3" s="190" t="s">
        <v>42</v>
      </c>
      <c r="BC3" s="190" t="s">
        <v>42</v>
      </c>
      <c r="BD3" s="190" t="s">
        <v>42</v>
      </c>
      <c r="BE3" s="190" t="s">
        <v>42</v>
      </c>
      <c r="BF3" s="190" t="s">
        <v>23</v>
      </c>
      <c r="BG3" s="340" t="s">
        <v>23</v>
      </c>
      <c r="BH3" s="190" t="s">
        <v>23</v>
      </c>
      <c r="BI3" s="190" t="s">
        <v>23</v>
      </c>
      <c r="BJ3" s="190" t="s">
        <v>23</v>
      </c>
      <c r="BK3" s="190" t="s">
        <v>23</v>
      </c>
      <c r="BL3" s="190" t="s">
        <v>23</v>
      </c>
      <c r="BM3" s="190" t="s">
        <v>23</v>
      </c>
      <c r="BN3" s="190" t="s">
        <v>23</v>
      </c>
      <c r="BO3" s="190" t="s">
        <v>23</v>
      </c>
      <c r="BP3" s="190" t="s">
        <v>23</v>
      </c>
      <c r="BQ3" s="190" t="s">
        <v>3337</v>
      </c>
      <c r="BR3" s="340" t="s">
        <v>3337</v>
      </c>
      <c r="BS3" s="190" t="s">
        <v>3337</v>
      </c>
      <c r="BT3" s="190" t="s">
        <v>3337</v>
      </c>
      <c r="BU3" s="190" t="s">
        <v>3337</v>
      </c>
      <c r="BV3" s="190" t="s">
        <v>3337</v>
      </c>
      <c r="BW3" s="190" t="s">
        <v>3337</v>
      </c>
      <c r="BX3" s="190" t="s">
        <v>3337</v>
      </c>
      <c r="BY3" s="190" t="s">
        <v>3337</v>
      </c>
      <c r="BZ3" s="190" t="s">
        <v>3337</v>
      </c>
      <c r="CA3" s="190" t="s">
        <v>3337</v>
      </c>
      <c r="CB3" s="190" t="s">
        <v>3338</v>
      </c>
      <c r="CC3" s="340" t="s">
        <v>3338</v>
      </c>
      <c r="CD3" s="190" t="s">
        <v>3338</v>
      </c>
      <c r="CE3" s="190" t="s">
        <v>3338</v>
      </c>
      <c r="CF3" s="190" t="s">
        <v>3338</v>
      </c>
      <c r="CG3" s="190" t="s">
        <v>3338</v>
      </c>
      <c r="CH3" s="190" t="s">
        <v>3338</v>
      </c>
      <c r="CI3" s="190" t="s">
        <v>3338</v>
      </c>
      <c r="CJ3" s="190" t="s">
        <v>3338</v>
      </c>
      <c r="CK3" s="190" t="s">
        <v>3338</v>
      </c>
      <c r="CL3" s="190" t="s">
        <v>3338</v>
      </c>
    </row>
    <row r="4" spans="1:90" ht="28.2" thickBot="1" x14ac:dyDescent="0.3">
      <c r="A4" s="1" t="s">
        <v>103</v>
      </c>
      <c r="B4" s="14" t="s">
        <v>104</v>
      </c>
      <c r="C4" s="15" t="s">
        <v>10</v>
      </c>
      <c r="D4" s="1" t="s">
        <v>5</v>
      </c>
      <c r="E4" s="190" t="s">
        <v>3308</v>
      </c>
      <c r="F4" s="190" t="s">
        <v>3339</v>
      </c>
      <c r="G4" s="190" t="s">
        <v>3340</v>
      </c>
      <c r="H4" s="190" t="s">
        <v>3341</v>
      </c>
      <c r="I4" s="190" t="s">
        <v>3342</v>
      </c>
      <c r="J4" s="190" t="s">
        <v>3343</v>
      </c>
      <c r="K4" s="190" t="s">
        <v>3344</v>
      </c>
      <c r="L4" s="190" t="s">
        <v>3345</v>
      </c>
      <c r="M4" s="190" t="s">
        <v>3309</v>
      </c>
      <c r="N4" s="190" t="s">
        <v>3346</v>
      </c>
      <c r="O4" s="190" t="s">
        <v>3347</v>
      </c>
      <c r="P4" s="341" t="s">
        <v>3308</v>
      </c>
      <c r="Q4" s="341" t="s">
        <v>3311</v>
      </c>
      <c r="R4" s="341" t="s">
        <v>3310</v>
      </c>
      <c r="S4" s="341" t="s">
        <v>3312</v>
      </c>
      <c r="T4" s="190" t="s">
        <v>3342</v>
      </c>
      <c r="U4" s="341" t="s">
        <v>3343</v>
      </c>
      <c r="V4" s="341" t="s">
        <v>3344</v>
      </c>
      <c r="W4" s="341" t="s">
        <v>3345</v>
      </c>
      <c r="X4" s="341" t="s">
        <v>3309</v>
      </c>
      <c r="Y4" s="341" t="s">
        <v>3346</v>
      </c>
      <c r="Z4" s="341" t="s">
        <v>3348</v>
      </c>
      <c r="AA4" s="190" t="s">
        <v>3308</v>
      </c>
      <c r="AB4" s="341" t="s">
        <v>3311</v>
      </c>
      <c r="AC4" s="341" t="s">
        <v>3310</v>
      </c>
      <c r="AD4" s="341" t="s">
        <v>3348</v>
      </c>
      <c r="AE4" s="341" t="s">
        <v>3312</v>
      </c>
      <c r="AF4" s="190" t="s">
        <v>3355</v>
      </c>
      <c r="AG4" s="190" t="s">
        <v>3349</v>
      </c>
      <c r="AH4" s="190" t="s">
        <v>3350</v>
      </c>
      <c r="AI4" s="190" t="s">
        <v>3351</v>
      </c>
      <c r="AJ4" s="190" t="s">
        <v>3352</v>
      </c>
      <c r="AK4" s="190" t="s">
        <v>3353</v>
      </c>
      <c r="AL4" s="190" t="s">
        <v>3354</v>
      </c>
      <c r="AM4" s="190" t="s">
        <v>3346</v>
      </c>
      <c r="AN4" s="190" t="s">
        <v>3347</v>
      </c>
      <c r="AO4" s="190" t="s">
        <v>3309</v>
      </c>
      <c r="AP4" s="190" t="s">
        <v>3345</v>
      </c>
      <c r="AQ4" s="190" t="s">
        <v>3344</v>
      </c>
      <c r="AR4" s="190" t="s">
        <v>3343</v>
      </c>
      <c r="AS4" s="190" t="s">
        <v>3308</v>
      </c>
      <c r="AT4" s="190" t="s">
        <v>3349</v>
      </c>
      <c r="AU4" s="190" t="s">
        <v>3350</v>
      </c>
      <c r="AV4" s="190" t="s">
        <v>3351</v>
      </c>
      <c r="AW4" s="190" t="s">
        <v>3352</v>
      </c>
      <c r="AX4" s="190" t="s">
        <v>3353</v>
      </c>
      <c r="AY4" s="190" t="s">
        <v>3354</v>
      </c>
      <c r="AZ4" s="190" t="s">
        <v>3346</v>
      </c>
      <c r="BA4" s="190" t="s">
        <v>3347</v>
      </c>
      <c r="BB4" s="190" t="s">
        <v>3309</v>
      </c>
      <c r="BC4" s="190" t="s">
        <v>3345</v>
      </c>
      <c r="BD4" s="190" t="s">
        <v>3344</v>
      </c>
      <c r="BE4" s="190" t="s">
        <v>3343</v>
      </c>
      <c r="BF4" s="190" t="s">
        <v>3308</v>
      </c>
      <c r="BG4" s="190" t="s">
        <v>3339</v>
      </c>
      <c r="BH4" s="190" t="s">
        <v>3340</v>
      </c>
      <c r="BI4" s="190" t="s">
        <v>3341</v>
      </c>
      <c r="BJ4" s="190" t="s">
        <v>3342</v>
      </c>
      <c r="BK4" s="190" t="s">
        <v>3356</v>
      </c>
      <c r="BL4" s="190" t="s">
        <v>3357</v>
      </c>
      <c r="BM4" s="190" t="s">
        <v>3358</v>
      </c>
      <c r="BN4" s="190" t="s">
        <v>3359</v>
      </c>
      <c r="BO4" s="190" t="s">
        <v>3360</v>
      </c>
      <c r="BP4" s="190" t="s">
        <v>3361</v>
      </c>
      <c r="BQ4" s="190" t="s">
        <v>3308</v>
      </c>
      <c r="BR4" s="190" t="s">
        <v>3339</v>
      </c>
      <c r="BS4" s="190" t="s">
        <v>3340</v>
      </c>
      <c r="BT4" s="190" t="s">
        <v>3341</v>
      </c>
      <c r="BU4" s="190" t="s">
        <v>3342</v>
      </c>
      <c r="BV4" s="190" t="s">
        <v>3343</v>
      </c>
      <c r="BW4" s="190" t="s">
        <v>3344</v>
      </c>
      <c r="BX4" s="190" t="s">
        <v>3345</v>
      </c>
      <c r="BY4" s="190" t="s">
        <v>3309</v>
      </c>
      <c r="BZ4" s="190" t="s">
        <v>3346</v>
      </c>
      <c r="CA4" s="190" t="s">
        <v>3347</v>
      </c>
      <c r="CB4" s="190" t="s">
        <v>3308</v>
      </c>
      <c r="CC4" s="190" t="s">
        <v>3339</v>
      </c>
      <c r="CD4" s="190" t="s">
        <v>3340</v>
      </c>
      <c r="CE4" s="190" t="s">
        <v>3341</v>
      </c>
      <c r="CF4" s="190" t="s">
        <v>3342</v>
      </c>
      <c r="CG4" s="190" t="s">
        <v>3343</v>
      </c>
      <c r="CH4" s="190" t="s">
        <v>3344</v>
      </c>
      <c r="CI4" s="190" t="s">
        <v>3345</v>
      </c>
      <c r="CJ4" s="190" t="s">
        <v>3309</v>
      </c>
      <c r="CK4" s="190" t="s">
        <v>3346</v>
      </c>
      <c r="CL4" s="190" t="s">
        <v>3347</v>
      </c>
    </row>
    <row r="5" spans="1:90" ht="14.4" x14ac:dyDescent="0.3">
      <c r="A5" s="2" t="s">
        <v>701</v>
      </c>
      <c r="B5" s="2">
        <v>1</v>
      </c>
      <c r="C5" s="3" t="s">
        <v>1373</v>
      </c>
      <c r="D5" s="3" t="s">
        <v>1369</v>
      </c>
      <c r="E5" s="342">
        <v>0.82197110640300108</v>
      </c>
      <c r="F5" s="342">
        <v>0.78295497873873254</v>
      </c>
      <c r="G5" s="342">
        <v>0.72715856781059363</v>
      </c>
      <c r="H5" s="342">
        <v>0.96423221344316179</v>
      </c>
      <c r="I5" s="342">
        <v>0.63663948266895609</v>
      </c>
      <c r="J5" s="342">
        <v>0.93874099092016816</v>
      </c>
      <c r="K5" s="342">
        <v>0.19760224099245496</v>
      </c>
      <c r="L5" s="342">
        <v>1.0269094794165616</v>
      </c>
      <c r="M5" s="342">
        <v>0</v>
      </c>
      <c r="N5" s="342">
        <v>0.55509304217913069</v>
      </c>
      <c r="O5" s="342">
        <v>0.86241803154908625</v>
      </c>
      <c r="P5" s="381">
        <v>137070540</v>
      </c>
      <c r="Q5" s="381">
        <v>69087422</v>
      </c>
      <c r="R5" s="381">
        <v>11841158</v>
      </c>
      <c r="S5" s="381">
        <v>49832840</v>
      </c>
      <c r="T5" s="381">
        <v>6309120</v>
      </c>
      <c r="U5" s="381">
        <v>1021737</v>
      </c>
      <c r="V5" s="381">
        <v>339644</v>
      </c>
      <c r="W5" s="381">
        <v>1997260</v>
      </c>
      <c r="X5" s="381">
        <v>0</v>
      </c>
      <c r="Y5" s="381">
        <v>2705275</v>
      </c>
      <c r="Z5" s="381">
        <v>245204</v>
      </c>
      <c r="AA5" s="381">
        <v>4056419.71</v>
      </c>
      <c r="AB5" s="381">
        <v>0</v>
      </c>
      <c r="AC5" s="381">
        <v>4056419.71</v>
      </c>
      <c r="AD5" s="381">
        <v>0</v>
      </c>
      <c r="AE5" s="381">
        <v>0</v>
      </c>
      <c r="AF5" s="342">
        <v>0.78384520237264255</v>
      </c>
      <c r="AG5" s="342">
        <v>0.97431666666666739</v>
      </c>
      <c r="AH5" s="342">
        <v>0.8606298666666703</v>
      </c>
      <c r="AI5" s="342">
        <v>0.79372093425605517</v>
      </c>
      <c r="AJ5" s="342">
        <v>0.40570106951871637</v>
      </c>
      <c r="AK5" s="342">
        <v>0.61791615691489488</v>
      </c>
      <c r="AL5" s="342">
        <v>0.65618541666666674</v>
      </c>
      <c r="AM5" s="342">
        <v>0.98770576923076958</v>
      </c>
      <c r="AN5" s="342" t="s">
        <v>676</v>
      </c>
      <c r="AO5" s="342" t="s">
        <v>676</v>
      </c>
      <c r="AP5" s="342">
        <v>0.82799809523809542</v>
      </c>
      <c r="AQ5" s="342">
        <v>0.51372298850574694</v>
      </c>
      <c r="AR5" s="342" t="s">
        <v>676</v>
      </c>
      <c r="AS5" s="382">
        <v>5825</v>
      </c>
      <c r="AT5" s="382">
        <v>828</v>
      </c>
      <c r="AU5" s="382">
        <v>2304</v>
      </c>
      <c r="AV5" s="382">
        <v>604</v>
      </c>
      <c r="AW5" s="382">
        <v>267</v>
      </c>
      <c r="AX5" s="382">
        <v>1449</v>
      </c>
      <c r="AY5" s="382">
        <v>161</v>
      </c>
      <c r="AZ5" s="382">
        <v>81</v>
      </c>
      <c r="BA5" s="382" t="s">
        <v>676</v>
      </c>
      <c r="BB5" s="382" t="s">
        <v>676</v>
      </c>
      <c r="BC5" s="382">
        <v>62</v>
      </c>
      <c r="BD5" s="382">
        <v>69</v>
      </c>
      <c r="BE5" s="382" t="s">
        <v>676</v>
      </c>
      <c r="BF5" s="381">
        <v>265433652</v>
      </c>
      <c r="BG5" s="381">
        <v>124187649</v>
      </c>
      <c r="BH5" s="381">
        <v>27054313</v>
      </c>
      <c r="BI5" s="381">
        <v>95720175</v>
      </c>
      <c r="BJ5" s="381">
        <v>18471515</v>
      </c>
      <c r="BK5" s="381">
        <v>2240758</v>
      </c>
      <c r="BL5" s="381">
        <v>3105202</v>
      </c>
      <c r="BM5" s="381">
        <v>3105954</v>
      </c>
      <c r="BN5" s="381">
        <v>0</v>
      </c>
      <c r="BO5" s="381">
        <v>9549046</v>
      </c>
      <c r="BP5" s="381">
        <v>470555</v>
      </c>
      <c r="BQ5" s="381">
        <v>66999161.000000007</v>
      </c>
      <c r="BR5" s="381">
        <v>39644014.747117124</v>
      </c>
      <c r="BS5" s="381">
        <v>10447582.63878534</v>
      </c>
      <c r="BT5" s="381">
        <v>14225533.95613708</v>
      </c>
      <c r="BU5" s="381">
        <v>2682029.6579604642</v>
      </c>
      <c r="BV5" s="381">
        <v>211591.037585713</v>
      </c>
      <c r="BW5" s="381">
        <v>503743.93389078765</v>
      </c>
      <c r="BX5" s="381">
        <v>729546.14262920304</v>
      </c>
      <c r="BY5" s="381">
        <v>0</v>
      </c>
      <c r="BZ5" s="381">
        <v>1136957.8058845859</v>
      </c>
      <c r="CA5" s="381">
        <v>100190.73797017412</v>
      </c>
      <c r="CB5" s="381">
        <v>104694173</v>
      </c>
      <c r="CC5" s="381">
        <v>48595314.302547246</v>
      </c>
      <c r="CD5" s="381">
        <v>11415018.468791675</v>
      </c>
      <c r="CE5" s="381">
        <v>37455834.188630342</v>
      </c>
      <c r="CF5" s="381">
        <v>7228006.040030729</v>
      </c>
      <c r="CG5" s="381">
        <v>876821.00565368764</v>
      </c>
      <c r="CH5" s="381">
        <v>1215082.726647787</v>
      </c>
      <c r="CI5" s="381">
        <v>1215376.9884093211</v>
      </c>
      <c r="CJ5" s="381">
        <v>0</v>
      </c>
      <c r="CK5" s="381">
        <v>3736594.5437897905</v>
      </c>
      <c r="CL5" s="381">
        <v>184130.77553014248</v>
      </c>
    </row>
    <row r="6" spans="1:90" ht="14.4" x14ac:dyDescent="0.3">
      <c r="A6" s="2" t="s">
        <v>895</v>
      </c>
      <c r="B6" s="2">
        <v>2</v>
      </c>
      <c r="C6" s="3" t="s">
        <v>1381</v>
      </c>
      <c r="D6" s="3" t="s">
        <v>1369</v>
      </c>
      <c r="E6" s="342">
        <v>1.0521381668891656</v>
      </c>
      <c r="F6" s="342">
        <v>0.94086255995006485</v>
      </c>
      <c r="G6" s="342">
        <v>1.4192460864054346</v>
      </c>
      <c r="H6" s="342">
        <v>1.0061928953406725</v>
      </c>
      <c r="I6" s="342">
        <v>1.2819866869951873</v>
      </c>
      <c r="J6" s="342">
        <v>0.82397533015906521</v>
      </c>
      <c r="K6" s="342">
        <v>1.969764082412941</v>
      </c>
      <c r="L6" s="342">
        <v>1.0766070569188593</v>
      </c>
      <c r="M6" s="342">
        <v>0</v>
      </c>
      <c r="N6" s="342">
        <v>1.5486918278805197</v>
      </c>
      <c r="O6" s="342">
        <v>-0.82871604278206723</v>
      </c>
      <c r="P6" s="381">
        <v>43018394</v>
      </c>
      <c r="Q6" s="381">
        <v>22692044</v>
      </c>
      <c r="R6" s="381">
        <v>8628060</v>
      </c>
      <c r="S6" s="381">
        <v>8709566</v>
      </c>
      <c r="T6" s="381">
        <v>2988724</v>
      </c>
      <c r="U6" s="381">
        <v>210286</v>
      </c>
      <c r="V6" s="381">
        <v>832198</v>
      </c>
      <c r="W6" s="381">
        <v>924734</v>
      </c>
      <c r="X6" s="381">
        <v>0</v>
      </c>
      <c r="Y6" s="381">
        <v>1094439</v>
      </c>
      <c r="Z6" s="381">
        <v>-72933</v>
      </c>
      <c r="AA6" s="381">
        <v>1213403</v>
      </c>
      <c r="AB6" s="381">
        <v>0</v>
      </c>
      <c r="AC6" s="381">
        <v>1213403</v>
      </c>
      <c r="AD6" s="381">
        <v>0</v>
      </c>
      <c r="AE6" s="381">
        <v>0</v>
      </c>
      <c r="AF6" s="342">
        <v>0.85303872727272612</v>
      </c>
      <c r="AG6" s="342">
        <v>0.8630941176470579</v>
      </c>
      <c r="AH6" s="342">
        <v>0.89623897763578275</v>
      </c>
      <c r="AI6" s="342" t="s">
        <v>676</v>
      </c>
      <c r="AJ6" s="342" t="s">
        <v>676</v>
      </c>
      <c r="AK6" s="342" t="s">
        <v>676</v>
      </c>
      <c r="AL6" s="342" t="s">
        <v>676</v>
      </c>
      <c r="AM6" s="342" t="s">
        <v>676</v>
      </c>
      <c r="AN6" s="342" t="s">
        <v>676</v>
      </c>
      <c r="AO6" s="342" t="s">
        <v>676</v>
      </c>
      <c r="AP6" s="342" t="s">
        <v>676</v>
      </c>
      <c r="AQ6" s="342" t="s">
        <v>676</v>
      </c>
      <c r="AR6" s="342" t="s">
        <v>676</v>
      </c>
      <c r="AS6" s="382">
        <v>523</v>
      </c>
      <c r="AT6" s="382">
        <v>188</v>
      </c>
      <c r="AU6" s="382">
        <v>335</v>
      </c>
      <c r="AV6" s="382" t="s">
        <v>676</v>
      </c>
      <c r="AW6" s="382" t="s">
        <v>676</v>
      </c>
      <c r="AX6" s="382" t="s">
        <v>676</v>
      </c>
      <c r="AY6" s="382" t="s">
        <v>676</v>
      </c>
      <c r="AZ6" s="382" t="s">
        <v>676</v>
      </c>
      <c r="BA6" s="382" t="s">
        <v>676</v>
      </c>
      <c r="BB6" s="382" t="s">
        <v>676</v>
      </c>
      <c r="BC6" s="382" t="s">
        <v>676</v>
      </c>
      <c r="BD6" s="382" t="s">
        <v>676</v>
      </c>
      <c r="BE6" s="382" t="s">
        <v>676</v>
      </c>
      <c r="BF6" s="381">
        <v>94167463</v>
      </c>
      <c r="BG6" s="381">
        <v>44759413</v>
      </c>
      <c r="BH6" s="381">
        <v>18781878</v>
      </c>
      <c r="BI6" s="381">
        <v>24599512</v>
      </c>
      <c r="BJ6" s="381">
        <v>6026660</v>
      </c>
      <c r="BK6" s="381">
        <v>634248</v>
      </c>
      <c r="BL6" s="381">
        <v>1226967</v>
      </c>
      <c r="BM6" s="381">
        <v>1904163</v>
      </c>
      <c r="BN6" s="381">
        <v>0</v>
      </c>
      <c r="BO6" s="381">
        <v>2005695</v>
      </c>
      <c r="BP6" s="381">
        <v>255587</v>
      </c>
      <c r="BQ6" s="381">
        <v>9389062.9999999981</v>
      </c>
      <c r="BR6" s="381">
        <v>8706165.1583270021</v>
      </c>
      <c r="BS6" s="381">
        <v>241239.2623080778</v>
      </c>
      <c r="BT6" s="381">
        <v>185518.73544216936</v>
      </c>
      <c r="BU6" s="381">
        <v>256139.84392274916</v>
      </c>
      <c r="BV6" s="381">
        <v>36816.115305091109</v>
      </c>
      <c r="BW6" s="381">
        <v>0</v>
      </c>
      <c r="BX6" s="381">
        <v>203266.06825208853</v>
      </c>
      <c r="BY6" s="381">
        <v>0</v>
      </c>
      <c r="BZ6" s="381">
        <v>16057.660365569511</v>
      </c>
      <c r="CA6" s="381">
        <v>0</v>
      </c>
      <c r="CB6" s="381">
        <v>32650850</v>
      </c>
      <c r="CC6" s="381">
        <v>15412175.783206854</v>
      </c>
      <c r="CD6" s="381">
        <v>6693050.072197509</v>
      </c>
      <c r="CE6" s="381">
        <v>8470441.8068464473</v>
      </c>
      <c r="CF6" s="381">
        <v>2075182.3377491888</v>
      </c>
      <c r="CG6" s="381">
        <v>218392.98174324541</v>
      </c>
      <c r="CH6" s="381">
        <v>422486.12787200685</v>
      </c>
      <c r="CI6" s="381">
        <v>655667.55479743471</v>
      </c>
      <c r="CJ6" s="381">
        <v>0</v>
      </c>
      <c r="CK6" s="381">
        <v>690628.44741728564</v>
      </c>
      <c r="CL6" s="381">
        <v>88007.225919215925</v>
      </c>
    </row>
    <row r="7" spans="1:90" ht="14.4" x14ac:dyDescent="0.3">
      <c r="A7" s="2" t="s">
        <v>703</v>
      </c>
      <c r="B7" s="2">
        <v>5</v>
      </c>
      <c r="C7" s="3" t="s">
        <v>1384</v>
      </c>
      <c r="D7" s="3" t="s">
        <v>1369</v>
      </c>
      <c r="E7" s="342">
        <v>0.96184795541971568</v>
      </c>
      <c r="F7" s="342">
        <v>0.84205864743567482</v>
      </c>
      <c r="G7" s="342">
        <v>0.96773990083558148</v>
      </c>
      <c r="H7" s="342">
        <v>1.2261464201181067</v>
      </c>
      <c r="I7" s="342">
        <v>0.88430339640031808</v>
      </c>
      <c r="J7" s="342">
        <v>1.3706477101580286</v>
      </c>
      <c r="K7" s="342">
        <v>0.28220562902986768</v>
      </c>
      <c r="L7" s="342">
        <v>0.88574484205034809</v>
      </c>
      <c r="M7" s="342">
        <v>0</v>
      </c>
      <c r="N7" s="342">
        <v>1.0230967991524322</v>
      </c>
      <c r="O7" s="342">
        <v>0.86173358068802552</v>
      </c>
      <c r="P7" s="381">
        <v>117894788</v>
      </c>
      <c r="Q7" s="381">
        <v>53120698</v>
      </c>
      <c r="R7" s="381">
        <v>18474316</v>
      </c>
      <c r="S7" s="381">
        <v>37760751</v>
      </c>
      <c r="T7" s="381">
        <v>8539023</v>
      </c>
      <c r="U7" s="381">
        <v>693712</v>
      </c>
      <c r="V7" s="381">
        <v>237930</v>
      </c>
      <c r="W7" s="381">
        <v>5026595</v>
      </c>
      <c r="X7" s="381">
        <v>0</v>
      </c>
      <c r="Y7" s="381">
        <v>1982678</v>
      </c>
      <c r="Z7" s="381">
        <v>598108</v>
      </c>
      <c r="AA7" s="381">
        <v>8824342</v>
      </c>
      <c r="AB7" s="381">
        <v>0</v>
      </c>
      <c r="AC7" s="381">
        <v>8824342</v>
      </c>
      <c r="AD7" s="381">
        <v>0</v>
      </c>
      <c r="AE7" s="381">
        <v>0</v>
      </c>
      <c r="AF7" s="342">
        <v>0.72835022366815505</v>
      </c>
      <c r="AG7" s="342">
        <v>0.79430477855477755</v>
      </c>
      <c r="AH7" s="342">
        <v>0.79426513038205215</v>
      </c>
      <c r="AI7" s="342">
        <v>0.78351968992247933</v>
      </c>
      <c r="AJ7" s="342">
        <v>0.55076933962264119</v>
      </c>
      <c r="AK7" s="342">
        <v>0.59853411016949043</v>
      </c>
      <c r="AL7" s="342">
        <v>0.64338571428571389</v>
      </c>
      <c r="AM7" s="342">
        <v>0.72835022366815505</v>
      </c>
      <c r="AN7" s="342">
        <v>0.73967999999999978</v>
      </c>
      <c r="AO7" s="342" t="s">
        <v>676</v>
      </c>
      <c r="AP7" s="342">
        <v>0.77657458333333329</v>
      </c>
      <c r="AQ7" s="342">
        <v>0.55226341463414641</v>
      </c>
      <c r="AR7" s="342" t="s">
        <v>676</v>
      </c>
      <c r="AS7" s="382">
        <v>4984</v>
      </c>
      <c r="AT7" s="382">
        <v>882</v>
      </c>
      <c r="AU7" s="382">
        <v>1666</v>
      </c>
      <c r="AV7" s="382">
        <v>697</v>
      </c>
      <c r="AW7" s="382">
        <v>442</v>
      </c>
      <c r="AX7" s="382">
        <v>906</v>
      </c>
      <c r="AY7" s="382">
        <v>28</v>
      </c>
      <c r="AZ7" s="382">
        <v>53</v>
      </c>
      <c r="BA7" s="382">
        <v>29</v>
      </c>
      <c r="BB7" s="382" t="s">
        <v>676</v>
      </c>
      <c r="BC7" s="382">
        <v>247</v>
      </c>
      <c r="BD7" s="382">
        <v>34</v>
      </c>
      <c r="BE7" s="382" t="s">
        <v>676</v>
      </c>
      <c r="BF7" s="381">
        <v>273255766</v>
      </c>
      <c r="BG7" s="381">
        <v>123890678</v>
      </c>
      <c r="BH7" s="381">
        <v>49402633</v>
      </c>
      <c r="BI7" s="381">
        <v>79399920</v>
      </c>
      <c r="BJ7" s="381">
        <v>20562535</v>
      </c>
      <c r="BK7" s="381">
        <v>1579665</v>
      </c>
      <c r="BL7" s="381">
        <v>2021646</v>
      </c>
      <c r="BM7" s="381">
        <v>10713622</v>
      </c>
      <c r="BN7" s="381">
        <v>0</v>
      </c>
      <c r="BO7" s="381">
        <v>4848415</v>
      </c>
      <c r="BP7" s="381">
        <v>1399187</v>
      </c>
      <c r="BQ7" s="381">
        <v>50140523.334695004</v>
      </c>
      <c r="BR7" s="381">
        <v>26463040.16157246</v>
      </c>
      <c r="BS7" s="381">
        <v>12773240.236579077</v>
      </c>
      <c r="BT7" s="381">
        <v>7326180.7221515756</v>
      </c>
      <c r="BU7" s="381">
        <v>3578062.2143918872</v>
      </c>
      <c r="BV7" s="381">
        <v>39181.112417060176</v>
      </c>
      <c r="BW7" s="381">
        <v>245523.18098273751</v>
      </c>
      <c r="BX7" s="381">
        <v>2508114.9501538384</v>
      </c>
      <c r="BY7" s="381">
        <v>0</v>
      </c>
      <c r="BZ7" s="381">
        <v>504758.26493567222</v>
      </c>
      <c r="CA7" s="381">
        <v>280484.70590257889</v>
      </c>
      <c r="CB7" s="381">
        <v>81604966.465410009</v>
      </c>
      <c r="CC7" s="381">
        <v>36621280.819832712</v>
      </c>
      <c r="CD7" s="381">
        <v>15435432.337972572</v>
      </c>
      <c r="CE7" s="381">
        <v>23470101.33718254</v>
      </c>
      <c r="CF7" s="381">
        <v>6078151.970422172</v>
      </c>
      <c r="CG7" s="381">
        <v>466938.72775691032</v>
      </c>
      <c r="CH7" s="381">
        <v>597585.4445182028</v>
      </c>
      <c r="CI7" s="381">
        <v>3166877.1710131234</v>
      </c>
      <c r="CJ7" s="381">
        <v>0</v>
      </c>
      <c r="CK7" s="381">
        <v>1433160.0255354904</v>
      </c>
      <c r="CL7" s="381">
        <v>413590.60159844533</v>
      </c>
    </row>
    <row r="8" spans="1:90" ht="14.4" x14ac:dyDescent="0.3">
      <c r="A8" s="2" t="s">
        <v>704</v>
      </c>
      <c r="B8" s="2">
        <v>4</v>
      </c>
      <c r="C8" s="3" t="s">
        <v>1384</v>
      </c>
      <c r="D8" s="3" t="s">
        <v>1386</v>
      </c>
      <c r="E8" s="342">
        <v>1.0425450073131359</v>
      </c>
      <c r="F8" s="342">
        <v>1.0049190540803854</v>
      </c>
      <c r="G8" s="342">
        <v>0.95239687881567625</v>
      </c>
      <c r="H8" s="342">
        <v>1.2519650254420283</v>
      </c>
      <c r="I8" s="342">
        <v>0.89859867578213293</v>
      </c>
      <c r="J8" s="342">
        <v>1.0502934496651422</v>
      </c>
      <c r="K8" s="342">
        <v>0.35274696671510641</v>
      </c>
      <c r="L8" s="342">
        <v>0.97184074333307624</v>
      </c>
      <c r="M8" s="342">
        <v>0</v>
      </c>
      <c r="N8" s="342">
        <v>0.90651358606271615</v>
      </c>
      <c r="O8" s="342">
        <v>0.77773347260718162</v>
      </c>
      <c r="P8" s="381">
        <v>1612011099</v>
      </c>
      <c r="Q8" s="381">
        <v>771687686</v>
      </c>
      <c r="R8" s="381">
        <v>301385983</v>
      </c>
      <c r="S8" s="381">
        <v>467180963</v>
      </c>
      <c r="T8" s="381">
        <v>71756467</v>
      </c>
      <c r="U8" s="381">
        <v>5551899</v>
      </c>
      <c r="V8" s="381">
        <v>2488969</v>
      </c>
      <c r="W8" s="381">
        <v>50098345</v>
      </c>
      <c r="X8" s="381">
        <v>0</v>
      </c>
      <c r="Y8" s="381">
        <v>8469904</v>
      </c>
      <c r="Z8" s="381">
        <v>5147350</v>
      </c>
      <c r="AA8" s="381">
        <v>97527928</v>
      </c>
      <c r="AB8" s="381">
        <v>0</v>
      </c>
      <c r="AC8" s="381">
        <v>97527928</v>
      </c>
      <c r="AD8" s="381">
        <v>0</v>
      </c>
      <c r="AE8" s="381">
        <v>0</v>
      </c>
      <c r="AF8" s="342">
        <v>1.1559848816441403</v>
      </c>
      <c r="AG8" s="342">
        <v>1.3000906890130419</v>
      </c>
      <c r="AH8" s="342">
        <v>1.3424087225274812</v>
      </c>
      <c r="AI8" s="342">
        <v>1.0649288049182928</v>
      </c>
      <c r="AJ8" s="342">
        <v>0.83546867024227589</v>
      </c>
      <c r="AK8" s="342">
        <v>0.98238960129986896</v>
      </c>
      <c r="AL8" s="342">
        <v>1.2741996013289101</v>
      </c>
      <c r="AM8" s="342">
        <v>0.95899540229885039</v>
      </c>
      <c r="AN8" s="342">
        <v>0.87143655913978457</v>
      </c>
      <c r="AO8" s="342" t="s">
        <v>676</v>
      </c>
      <c r="AP8" s="342">
        <v>1.2517201161946294</v>
      </c>
      <c r="AQ8" s="342">
        <v>0.95697348837209317</v>
      </c>
      <c r="AR8" s="342">
        <v>1.3445959999999999</v>
      </c>
      <c r="AS8" s="382">
        <v>44630</v>
      </c>
      <c r="AT8" s="382">
        <v>9278</v>
      </c>
      <c r="AU8" s="382">
        <v>11800</v>
      </c>
      <c r="AV8" s="382">
        <v>6824</v>
      </c>
      <c r="AW8" s="382">
        <v>5325</v>
      </c>
      <c r="AX8" s="382">
        <v>8391</v>
      </c>
      <c r="AY8" s="382">
        <v>928</v>
      </c>
      <c r="AZ8" s="382">
        <v>265</v>
      </c>
      <c r="BA8" s="382">
        <v>130</v>
      </c>
      <c r="BB8" s="382" t="s">
        <v>676</v>
      </c>
      <c r="BC8" s="382">
        <v>1376</v>
      </c>
      <c r="BD8" s="382">
        <v>211</v>
      </c>
      <c r="BE8" s="382">
        <v>102</v>
      </c>
      <c r="BF8" s="381">
        <v>2229820446</v>
      </c>
      <c r="BG8" s="381">
        <v>970633516</v>
      </c>
      <c r="BH8" s="381">
        <v>519243140</v>
      </c>
      <c r="BI8" s="381">
        <v>621835870</v>
      </c>
      <c r="BJ8" s="381">
        <v>118107920</v>
      </c>
      <c r="BK8" s="381">
        <v>8676955</v>
      </c>
      <c r="BL8" s="381">
        <v>10897360</v>
      </c>
      <c r="BM8" s="381">
        <v>70635423</v>
      </c>
      <c r="BN8" s="381">
        <v>0</v>
      </c>
      <c r="BO8" s="381">
        <v>14911373</v>
      </c>
      <c r="BP8" s="381">
        <v>12986809</v>
      </c>
      <c r="BQ8" s="381">
        <v>770450789.20559001</v>
      </c>
      <c r="BR8" s="381">
        <v>392292382.82103974</v>
      </c>
      <c r="BS8" s="381">
        <v>211491595.07233068</v>
      </c>
      <c r="BT8" s="381">
        <v>132518733.95748635</v>
      </c>
      <c r="BU8" s="381">
        <v>34148077.354733266</v>
      </c>
      <c r="BV8" s="381">
        <v>1928218.2433200572</v>
      </c>
      <c r="BW8" s="381">
        <v>2838876.9100913457</v>
      </c>
      <c r="BX8" s="381">
        <v>24215300.704086464</v>
      </c>
      <c r="BY8" s="381">
        <v>0</v>
      </c>
      <c r="BZ8" s="381">
        <v>3572947.2115420876</v>
      </c>
      <c r="CA8" s="381">
        <v>1592734.2856933132</v>
      </c>
      <c r="CB8" s="381">
        <v>869324007.09395003</v>
      </c>
      <c r="CC8" s="381">
        <v>375617910.91518712</v>
      </c>
      <c r="CD8" s="381">
        <v>207361007.1076104</v>
      </c>
      <c r="CE8" s="381">
        <v>240639424.222734</v>
      </c>
      <c r="CF8" s="381">
        <v>45705664.848418489</v>
      </c>
      <c r="CG8" s="381">
        <v>3357827.2916397904</v>
      </c>
      <c r="CH8" s="381">
        <v>4217084.5434629759</v>
      </c>
      <c r="CI8" s="381">
        <v>27334652.663972668</v>
      </c>
      <c r="CJ8" s="381">
        <v>0</v>
      </c>
      <c r="CK8" s="381">
        <v>5770436.1974011278</v>
      </c>
      <c r="CL8" s="381">
        <v>5025664.1519419262</v>
      </c>
    </row>
    <row r="9" spans="1:90" ht="14.4" x14ac:dyDescent="0.3">
      <c r="A9" s="2" t="s">
        <v>705</v>
      </c>
      <c r="B9" s="2">
        <v>106</v>
      </c>
      <c r="C9" s="3" t="s">
        <v>1384</v>
      </c>
      <c r="D9" s="3" t="s">
        <v>1369</v>
      </c>
      <c r="E9" s="342">
        <v>0.98525683300306499</v>
      </c>
      <c r="F9" s="342">
        <v>0.89525414087952648</v>
      </c>
      <c r="G9" s="342">
        <v>0.9288441385756252</v>
      </c>
      <c r="H9" s="342">
        <v>1.2520887331336292</v>
      </c>
      <c r="I9" s="342">
        <v>0.77498705596141637</v>
      </c>
      <c r="J9" s="342">
        <v>0.91966709619313836</v>
      </c>
      <c r="K9" s="342">
        <v>0.30813932924639365</v>
      </c>
      <c r="L9" s="342">
        <v>0.80590468587898867</v>
      </c>
      <c r="M9" s="342">
        <v>0</v>
      </c>
      <c r="N9" s="342">
        <v>1.0215985701824508</v>
      </c>
      <c r="O9" s="342">
        <v>0.72850271369286812</v>
      </c>
      <c r="P9" s="381">
        <v>76331919</v>
      </c>
      <c r="Q9" s="381">
        <v>36737603</v>
      </c>
      <c r="R9" s="381">
        <v>9083967</v>
      </c>
      <c r="S9" s="381">
        <v>26514650</v>
      </c>
      <c r="T9" s="381">
        <v>3995699</v>
      </c>
      <c r="U9" s="381">
        <v>485895</v>
      </c>
      <c r="V9" s="381">
        <v>208773</v>
      </c>
      <c r="W9" s="381">
        <v>2057217</v>
      </c>
      <c r="X9" s="381">
        <v>0</v>
      </c>
      <c r="Y9" s="381">
        <v>787354</v>
      </c>
      <c r="Z9" s="381">
        <v>456460</v>
      </c>
      <c r="AA9" s="381">
        <v>5291127</v>
      </c>
      <c r="AB9" s="381">
        <v>0</v>
      </c>
      <c r="AC9" s="381">
        <v>5291127</v>
      </c>
      <c r="AD9" s="381">
        <v>0</v>
      </c>
      <c r="AE9" s="381">
        <v>0</v>
      </c>
      <c r="AF9" s="342">
        <v>0.76539639503181167</v>
      </c>
      <c r="AG9" s="342">
        <v>0.77393717514124238</v>
      </c>
      <c r="AH9" s="342">
        <v>0.80828106551476053</v>
      </c>
      <c r="AI9" s="342">
        <v>0.68790955414012689</v>
      </c>
      <c r="AJ9" s="342">
        <v>0.69860185185185175</v>
      </c>
      <c r="AK9" s="342">
        <v>0.67687342105263226</v>
      </c>
      <c r="AL9" s="342">
        <v>0.74290655737704892</v>
      </c>
      <c r="AM9" s="342" t="s">
        <v>676</v>
      </c>
      <c r="AN9" s="342">
        <v>0.60580833333333328</v>
      </c>
      <c r="AO9" s="342" t="s">
        <v>676</v>
      </c>
      <c r="AP9" s="342">
        <v>0.82610612244897896</v>
      </c>
      <c r="AQ9" s="342" t="s">
        <v>676</v>
      </c>
      <c r="AR9" s="342" t="s">
        <v>676</v>
      </c>
      <c r="AS9" s="382">
        <v>3314</v>
      </c>
      <c r="AT9" s="382">
        <v>799</v>
      </c>
      <c r="AU9" s="382">
        <v>1402</v>
      </c>
      <c r="AV9" s="382">
        <v>316</v>
      </c>
      <c r="AW9" s="382">
        <v>177</v>
      </c>
      <c r="AX9" s="382">
        <v>451</v>
      </c>
      <c r="AY9" s="382">
        <v>28</v>
      </c>
      <c r="AZ9" s="382" t="s">
        <v>676</v>
      </c>
      <c r="BA9" s="382">
        <v>30</v>
      </c>
      <c r="BB9" s="382" t="s">
        <v>676</v>
      </c>
      <c r="BC9" s="382">
        <v>111</v>
      </c>
      <c r="BD9" s="382" t="s">
        <v>676</v>
      </c>
      <c r="BE9" s="382" t="s">
        <v>676</v>
      </c>
      <c r="BF9" s="381">
        <v>171638352</v>
      </c>
      <c r="BG9" s="381">
        <v>72141224</v>
      </c>
      <c r="BH9" s="381">
        <v>31820545</v>
      </c>
      <c r="BI9" s="381">
        <v>56121501</v>
      </c>
      <c r="BJ9" s="381">
        <v>11555082</v>
      </c>
      <c r="BK9" s="381">
        <v>1359371</v>
      </c>
      <c r="BL9" s="381">
        <v>1783547</v>
      </c>
      <c r="BM9" s="381">
        <v>5052018</v>
      </c>
      <c r="BN9" s="381">
        <v>0</v>
      </c>
      <c r="BO9" s="381">
        <v>1978395</v>
      </c>
      <c r="BP9" s="381">
        <v>1381751</v>
      </c>
      <c r="BQ9" s="381">
        <v>27976954.041393999</v>
      </c>
      <c r="BR9" s="381">
        <v>18160662.779838298</v>
      </c>
      <c r="BS9" s="381">
        <v>4943721.2205401268</v>
      </c>
      <c r="BT9" s="381">
        <v>3380748.2716253549</v>
      </c>
      <c r="BU9" s="381">
        <v>1491821.7693902231</v>
      </c>
      <c r="BV9" s="381">
        <v>97294.493938402768</v>
      </c>
      <c r="BW9" s="381">
        <v>111982.38250954685</v>
      </c>
      <c r="BX9" s="381">
        <v>950734.12837414152</v>
      </c>
      <c r="BY9" s="381">
        <v>0</v>
      </c>
      <c r="BZ9" s="381">
        <v>143377.85147563217</v>
      </c>
      <c r="CA9" s="381">
        <v>188432.9130924996</v>
      </c>
      <c r="CB9" s="381">
        <v>54867481.30366499</v>
      </c>
      <c r="CC9" s="381">
        <v>22875285.921731293</v>
      </c>
      <c r="CD9" s="381">
        <v>10532604.034678781</v>
      </c>
      <c r="CE9" s="381">
        <v>17795586.358941298</v>
      </c>
      <c r="CF9" s="381">
        <v>3664004.9883136256</v>
      </c>
      <c r="CG9" s="381">
        <v>431043.42530575569</v>
      </c>
      <c r="CH9" s="381">
        <v>565545.54133772501</v>
      </c>
      <c r="CI9" s="381">
        <v>1601946.1526149469</v>
      </c>
      <c r="CJ9" s="381">
        <v>0</v>
      </c>
      <c r="CK9" s="381">
        <v>627329.96173066844</v>
      </c>
      <c r="CL9" s="381">
        <v>438139.90732452972</v>
      </c>
    </row>
    <row r="10" spans="1:90" ht="14.4" x14ac:dyDescent="0.3">
      <c r="A10" s="2" t="s">
        <v>706</v>
      </c>
      <c r="B10" s="2">
        <v>14495</v>
      </c>
      <c r="C10" s="3" t="s">
        <v>1384</v>
      </c>
      <c r="D10" s="3" t="s">
        <v>1369</v>
      </c>
      <c r="E10" s="342">
        <v>0.99030898770380493</v>
      </c>
      <c r="F10" s="342">
        <v>0.99377500759941872</v>
      </c>
      <c r="G10" s="342">
        <v>0.940832267426433</v>
      </c>
      <c r="H10" s="342">
        <v>1.0690624983367947</v>
      </c>
      <c r="I10" s="342">
        <v>0.78389730892072407</v>
      </c>
      <c r="J10" s="342">
        <v>1.1971394119341101</v>
      </c>
      <c r="K10" s="342">
        <v>0.25624913872575916</v>
      </c>
      <c r="L10" s="342">
        <v>0.83202955132964407</v>
      </c>
      <c r="M10" s="342">
        <v>2.8994957065796694</v>
      </c>
      <c r="N10" s="342">
        <v>0.9269062649435057</v>
      </c>
      <c r="O10" s="342">
        <v>0.69630225605425788</v>
      </c>
      <c r="P10" s="381">
        <v>94710145</v>
      </c>
      <c r="Q10" s="381">
        <v>47212605</v>
      </c>
      <c r="R10" s="381">
        <v>12381857</v>
      </c>
      <c r="S10" s="381">
        <v>29902364</v>
      </c>
      <c r="T10" s="381">
        <v>5213319</v>
      </c>
      <c r="U10" s="381">
        <v>588943</v>
      </c>
      <c r="V10" s="381">
        <v>203874</v>
      </c>
      <c r="W10" s="381">
        <v>2719078</v>
      </c>
      <c r="X10" s="381">
        <v>14348</v>
      </c>
      <c r="Y10" s="381">
        <v>931757</v>
      </c>
      <c r="Z10" s="381">
        <v>755319</v>
      </c>
      <c r="AA10" s="381">
        <v>6533160</v>
      </c>
      <c r="AB10" s="381">
        <v>0</v>
      </c>
      <c r="AC10" s="381">
        <v>6533160</v>
      </c>
      <c r="AD10" s="381">
        <v>0</v>
      </c>
      <c r="AE10" s="381">
        <v>0</v>
      </c>
      <c r="AF10" s="342">
        <v>0.79999275843007356</v>
      </c>
      <c r="AG10" s="342">
        <v>0.86590158898305125</v>
      </c>
      <c r="AH10" s="342">
        <v>0.8035669586983768</v>
      </c>
      <c r="AI10" s="342">
        <v>0.71312402402402553</v>
      </c>
      <c r="AJ10" s="342">
        <v>0.69295321100917406</v>
      </c>
      <c r="AK10" s="342">
        <v>0.72767279411764807</v>
      </c>
      <c r="AL10" s="342">
        <v>0.8089739130434781</v>
      </c>
      <c r="AM10" s="342">
        <v>0.58401111111111126</v>
      </c>
      <c r="AN10" s="342">
        <v>0.77334999999999987</v>
      </c>
      <c r="AO10" s="342" t="s">
        <v>676</v>
      </c>
      <c r="AP10" s="342">
        <v>0.84780695652173887</v>
      </c>
      <c r="AQ10" s="342" t="s">
        <v>676</v>
      </c>
      <c r="AR10" s="342" t="s">
        <v>676</v>
      </c>
      <c r="AS10" s="382">
        <v>3649</v>
      </c>
      <c r="AT10" s="382">
        <v>799</v>
      </c>
      <c r="AU10" s="382">
        <v>1401</v>
      </c>
      <c r="AV10" s="382">
        <v>316</v>
      </c>
      <c r="AW10" s="382">
        <v>177</v>
      </c>
      <c r="AX10" s="382">
        <v>648</v>
      </c>
      <c r="AY10" s="382">
        <v>58</v>
      </c>
      <c r="AZ10" s="382">
        <v>32</v>
      </c>
      <c r="BA10" s="382">
        <v>42</v>
      </c>
      <c r="BB10" s="382" t="s">
        <v>676</v>
      </c>
      <c r="BC10" s="382">
        <v>176</v>
      </c>
      <c r="BD10" s="382" t="s">
        <v>676</v>
      </c>
      <c r="BE10" s="382" t="s">
        <v>676</v>
      </c>
      <c r="BF10" s="381">
        <v>202446432</v>
      </c>
      <c r="BG10" s="381">
        <v>82695951</v>
      </c>
      <c r="BH10" s="381">
        <v>41427573</v>
      </c>
      <c r="BI10" s="381">
        <v>65397518</v>
      </c>
      <c r="BJ10" s="381">
        <v>12925390</v>
      </c>
      <c r="BK10" s="381">
        <v>1397706</v>
      </c>
      <c r="BL10" s="381">
        <v>2047184</v>
      </c>
      <c r="BM10" s="381">
        <v>4956076</v>
      </c>
      <c r="BN10" s="381">
        <v>14348</v>
      </c>
      <c r="BO10" s="381">
        <v>2348624</v>
      </c>
      <c r="BP10" s="381">
        <v>2161452</v>
      </c>
      <c r="BQ10" s="381">
        <v>31684516.900607999</v>
      </c>
      <c r="BR10" s="381">
        <v>18987539.303560115</v>
      </c>
      <c r="BS10" s="381">
        <v>5088419.944015054</v>
      </c>
      <c r="BT10" s="381">
        <v>5415851.1853405982</v>
      </c>
      <c r="BU10" s="381">
        <v>2192706.4676922294</v>
      </c>
      <c r="BV10" s="381">
        <v>9907.1635005869412</v>
      </c>
      <c r="BW10" s="381">
        <v>89560.232751344345</v>
      </c>
      <c r="BX10" s="381">
        <v>1558717.5619933291</v>
      </c>
      <c r="BY10" s="381">
        <v>0</v>
      </c>
      <c r="BZ10" s="381">
        <v>195222.05192533872</v>
      </c>
      <c r="CA10" s="381">
        <v>339299.45752163028</v>
      </c>
      <c r="CB10" s="381">
        <v>70549539.598010004</v>
      </c>
      <c r="CC10" s="381">
        <v>28520804.777307492</v>
      </c>
      <c r="CD10" s="381">
        <v>15016138.17423532</v>
      </c>
      <c r="CE10" s="381">
        <v>22554790.424968358</v>
      </c>
      <c r="CF10" s="381">
        <v>4457806.2214988312</v>
      </c>
      <c r="CG10" s="381">
        <v>482051.41219152726</v>
      </c>
      <c r="CH10" s="381">
        <v>706048.29500331229</v>
      </c>
      <c r="CI10" s="381">
        <v>1709288.9597158029</v>
      </c>
      <c r="CJ10" s="381">
        <v>4948.4467134891274</v>
      </c>
      <c r="CK10" s="381">
        <v>810011.20114452799</v>
      </c>
      <c r="CL10" s="381">
        <v>745457.90673017153</v>
      </c>
    </row>
    <row r="11" spans="1:90" ht="14.4" x14ac:dyDescent="0.3">
      <c r="A11" s="2" t="s">
        <v>707</v>
      </c>
      <c r="B11" s="2">
        <v>6309</v>
      </c>
      <c r="C11" s="3" t="s">
        <v>1398</v>
      </c>
      <c r="D11" s="3" t="s">
        <v>1369</v>
      </c>
      <c r="E11" s="342">
        <v>1.0688940101568956</v>
      </c>
      <c r="F11" s="342">
        <v>0.93526141341264113</v>
      </c>
      <c r="G11" s="342">
        <v>0.83647842000583439</v>
      </c>
      <c r="H11" s="342">
        <v>1.5817078598527543</v>
      </c>
      <c r="I11" s="342">
        <v>1.2001457344309194</v>
      </c>
      <c r="J11" s="342">
        <v>0.74901405581063196</v>
      </c>
      <c r="K11" s="342">
        <v>1.1690888566149367</v>
      </c>
      <c r="L11" s="342">
        <v>0.86096931440261226</v>
      </c>
      <c r="M11" s="342">
        <v>0</v>
      </c>
      <c r="N11" s="342">
        <v>1.5774651350075026</v>
      </c>
      <c r="O11" s="342">
        <v>0.62775725389125392</v>
      </c>
      <c r="P11" s="381">
        <v>559637325</v>
      </c>
      <c r="Q11" s="381">
        <v>274783655</v>
      </c>
      <c r="R11" s="381">
        <v>65776694</v>
      </c>
      <c r="S11" s="381">
        <v>180799569</v>
      </c>
      <c r="T11" s="381">
        <v>38277407</v>
      </c>
      <c r="U11" s="381">
        <v>1656601</v>
      </c>
      <c r="V11" s="381">
        <v>7112125</v>
      </c>
      <c r="W11" s="381">
        <v>7527313</v>
      </c>
      <c r="X11" s="381">
        <v>0</v>
      </c>
      <c r="Y11" s="381">
        <v>21020692</v>
      </c>
      <c r="Z11" s="381">
        <v>960676</v>
      </c>
      <c r="AA11" s="381">
        <v>18953580</v>
      </c>
      <c r="AB11" s="381">
        <v>0</v>
      </c>
      <c r="AC11" s="381">
        <v>18953580</v>
      </c>
      <c r="AD11" s="381">
        <v>0</v>
      </c>
      <c r="AE11" s="381">
        <v>0</v>
      </c>
      <c r="AF11" s="342">
        <v>1.0050032416681987</v>
      </c>
      <c r="AG11" s="342">
        <v>1.0541389067524136</v>
      </c>
      <c r="AH11" s="342">
        <v>1.1331782591725168</v>
      </c>
      <c r="AI11" s="342">
        <v>0.56460146341463324</v>
      </c>
      <c r="AJ11" s="342">
        <v>0.5615950693374423</v>
      </c>
      <c r="AK11" s="342">
        <v>0.81875267406659891</v>
      </c>
      <c r="AL11" s="342">
        <v>0.94837656582871854</v>
      </c>
      <c r="AM11" s="342">
        <v>1.0050032416681987</v>
      </c>
      <c r="AN11" s="342">
        <v>0.84237608695652155</v>
      </c>
      <c r="AO11" s="342" t="s">
        <v>676</v>
      </c>
      <c r="AP11" s="342">
        <v>1.0357944262295089</v>
      </c>
      <c r="AQ11" s="342">
        <v>0.54432244897959192</v>
      </c>
      <c r="AR11" s="342" t="s">
        <v>676</v>
      </c>
      <c r="AS11" s="382">
        <v>12380</v>
      </c>
      <c r="AT11" s="382">
        <v>1376</v>
      </c>
      <c r="AU11" s="382">
        <v>5101</v>
      </c>
      <c r="AV11" s="382">
        <v>2986</v>
      </c>
      <c r="AW11" s="382">
        <v>654</v>
      </c>
      <c r="AX11" s="382">
        <v>1280</v>
      </c>
      <c r="AY11" s="382">
        <v>615</v>
      </c>
      <c r="AZ11" s="382">
        <v>168</v>
      </c>
      <c r="BA11" s="382">
        <v>49</v>
      </c>
      <c r="BB11" s="382" t="s">
        <v>676</v>
      </c>
      <c r="BC11" s="382">
        <v>83</v>
      </c>
      <c r="BD11" s="382">
        <v>68</v>
      </c>
      <c r="BE11" s="382" t="s">
        <v>676</v>
      </c>
      <c r="BF11" s="381">
        <v>1052906753</v>
      </c>
      <c r="BG11" s="381">
        <v>534021798</v>
      </c>
      <c r="BH11" s="381">
        <v>168864768</v>
      </c>
      <c r="BI11" s="381">
        <v>269291788</v>
      </c>
      <c r="BJ11" s="381">
        <v>80728399</v>
      </c>
      <c r="BK11" s="381">
        <v>6090268</v>
      </c>
      <c r="BL11" s="381">
        <v>16924392</v>
      </c>
      <c r="BM11" s="381">
        <v>22616604</v>
      </c>
      <c r="BN11" s="381">
        <v>0</v>
      </c>
      <c r="BO11" s="381">
        <v>32503682</v>
      </c>
      <c r="BP11" s="381">
        <v>2593453</v>
      </c>
      <c r="BQ11" s="381">
        <v>198713902</v>
      </c>
      <c r="BR11" s="381">
        <v>121469419.43528202</v>
      </c>
      <c r="BS11" s="381">
        <v>43999324.816974238</v>
      </c>
      <c r="BT11" s="381">
        <v>27403132.88367153</v>
      </c>
      <c r="BU11" s="381">
        <v>5842024.8640721971</v>
      </c>
      <c r="BV11" s="381">
        <v>246312.46080419366</v>
      </c>
      <c r="BW11" s="381">
        <v>621789.68987421878</v>
      </c>
      <c r="BX11" s="381">
        <v>1444208.9100074493</v>
      </c>
      <c r="BY11" s="381">
        <v>0</v>
      </c>
      <c r="BZ11" s="381">
        <v>2836319.1832231609</v>
      </c>
      <c r="CA11" s="381">
        <v>693394.62016317435</v>
      </c>
      <c r="CB11" s="381">
        <v>342584767</v>
      </c>
      <c r="CC11" s="381">
        <v>172334698.92062443</v>
      </c>
      <c r="CD11" s="381">
        <v>57294709.761238798</v>
      </c>
      <c r="CE11" s="381">
        <v>86903417.389671087</v>
      </c>
      <c r="CF11" s="381">
        <v>26051940.92846569</v>
      </c>
      <c r="CG11" s="381">
        <v>1965396.3678200142</v>
      </c>
      <c r="CH11" s="381">
        <v>5461687.1645651897</v>
      </c>
      <c r="CI11" s="381">
        <v>7298626.4896755954</v>
      </c>
      <c r="CJ11" s="381">
        <v>0</v>
      </c>
      <c r="CK11" s="381">
        <v>10489295.141622139</v>
      </c>
      <c r="CL11" s="381">
        <v>836935.76478275168</v>
      </c>
    </row>
    <row r="12" spans="1:90" ht="14.4" x14ac:dyDescent="0.3">
      <c r="A12" s="2" t="s">
        <v>708</v>
      </c>
      <c r="B12" s="2">
        <v>98</v>
      </c>
      <c r="C12" s="3" t="s">
        <v>1373</v>
      </c>
      <c r="D12" s="3" t="s">
        <v>1401</v>
      </c>
      <c r="E12" s="342">
        <v>0.95112258198252608</v>
      </c>
      <c r="F12" s="342">
        <v>0.93936398586658498</v>
      </c>
      <c r="G12" s="342">
        <v>0.76909821790080668</v>
      </c>
      <c r="H12" s="342">
        <v>1.1382556049648056</v>
      </c>
      <c r="I12" s="342">
        <v>0.61489661316495947</v>
      </c>
      <c r="J12" s="342">
        <v>0.38414861053264371</v>
      </c>
      <c r="K12" s="342">
        <v>0.14652270029409481</v>
      </c>
      <c r="L12" s="342">
        <v>1.0569814334152792</v>
      </c>
      <c r="M12" s="342">
        <v>0</v>
      </c>
      <c r="N12" s="342">
        <v>0.86057785373482321</v>
      </c>
      <c r="O12" s="342">
        <v>0.5278545153347638</v>
      </c>
      <c r="P12" s="381">
        <v>157182285</v>
      </c>
      <c r="Q12" s="381">
        <v>80045851</v>
      </c>
      <c r="R12" s="381">
        <v>14152026</v>
      </c>
      <c r="S12" s="381">
        <v>55415060</v>
      </c>
      <c r="T12" s="381">
        <v>7569348</v>
      </c>
      <c r="U12" s="381">
        <v>888173</v>
      </c>
      <c r="V12" s="381">
        <v>368941</v>
      </c>
      <c r="W12" s="381">
        <v>160058</v>
      </c>
      <c r="X12" s="381">
        <v>0</v>
      </c>
      <c r="Y12" s="381">
        <v>5906973</v>
      </c>
      <c r="Z12" s="381">
        <v>245203</v>
      </c>
      <c r="AA12" s="381">
        <v>2620150.46</v>
      </c>
      <c r="AB12" s="381">
        <v>0</v>
      </c>
      <c r="AC12" s="381">
        <v>2620150.46</v>
      </c>
      <c r="AD12" s="381">
        <v>0</v>
      </c>
      <c r="AE12" s="381">
        <v>0</v>
      </c>
      <c r="AF12" s="342">
        <v>0.93855806062433988</v>
      </c>
      <c r="AG12" s="342">
        <v>0.96606456743002789</v>
      </c>
      <c r="AH12" s="342">
        <v>0.95674329993737983</v>
      </c>
      <c r="AI12" s="342">
        <v>0.88142821052631704</v>
      </c>
      <c r="AJ12" s="342">
        <v>0.95778050847457663</v>
      </c>
      <c r="AK12" s="342">
        <v>0.86886964856230164</v>
      </c>
      <c r="AL12" s="342">
        <v>0.89116018181818313</v>
      </c>
      <c r="AM12" s="342">
        <v>0.93855806062433988</v>
      </c>
      <c r="AN12" s="342" t="s">
        <v>676</v>
      </c>
      <c r="AO12" s="342" t="s">
        <v>676</v>
      </c>
      <c r="AP12" s="342" t="s">
        <v>676</v>
      </c>
      <c r="AQ12" s="342">
        <v>0.72237692307692314</v>
      </c>
      <c r="AR12" s="342">
        <v>1.4276636363636368</v>
      </c>
      <c r="AS12" s="382">
        <v>6571</v>
      </c>
      <c r="AT12" s="382">
        <v>1478</v>
      </c>
      <c r="AU12" s="382">
        <v>3268</v>
      </c>
      <c r="AV12" s="382">
        <v>483</v>
      </c>
      <c r="AW12" s="382">
        <v>104</v>
      </c>
      <c r="AX12" s="382">
        <v>894</v>
      </c>
      <c r="AY12" s="382">
        <v>140</v>
      </c>
      <c r="AZ12" s="382">
        <v>124</v>
      </c>
      <c r="BA12" s="382" t="s">
        <v>676</v>
      </c>
      <c r="BB12" s="382" t="s">
        <v>676</v>
      </c>
      <c r="BC12" s="382" t="s">
        <v>676</v>
      </c>
      <c r="BD12" s="382">
        <v>54</v>
      </c>
      <c r="BE12" s="382">
        <v>26</v>
      </c>
      <c r="BF12" s="381">
        <v>249519366</v>
      </c>
      <c r="BG12" s="381">
        <v>96421333</v>
      </c>
      <c r="BH12" s="381">
        <v>31969259</v>
      </c>
      <c r="BI12" s="381">
        <v>96273779</v>
      </c>
      <c r="BJ12" s="381">
        <v>24854995</v>
      </c>
      <c r="BK12" s="381">
        <v>4710062</v>
      </c>
      <c r="BL12" s="381">
        <v>5163879</v>
      </c>
      <c r="BM12" s="381">
        <v>250585</v>
      </c>
      <c r="BN12" s="381">
        <v>0</v>
      </c>
      <c r="BO12" s="381">
        <v>13833351</v>
      </c>
      <c r="BP12" s="381">
        <v>897118</v>
      </c>
      <c r="BQ12" s="381">
        <v>64425560.000000015</v>
      </c>
      <c r="BR12" s="381">
        <v>45467892.233798333</v>
      </c>
      <c r="BS12" s="381">
        <v>7892863.0504707769</v>
      </c>
      <c r="BT12" s="381">
        <v>9000094.4265425261</v>
      </c>
      <c r="BU12" s="381">
        <v>2064710.2891883743</v>
      </c>
      <c r="BV12" s="381">
        <v>370565.6995468245</v>
      </c>
      <c r="BW12" s="381">
        <v>389424.79066946055</v>
      </c>
      <c r="BX12" s="381">
        <v>48138.070034292185</v>
      </c>
      <c r="BY12" s="381">
        <v>0</v>
      </c>
      <c r="BZ12" s="381">
        <v>1161846.624922367</v>
      </c>
      <c r="CA12" s="381">
        <v>94735.104015430028</v>
      </c>
      <c r="CB12" s="381">
        <v>103588993.00000001</v>
      </c>
      <c r="CC12" s="381">
        <v>39744924.314789966</v>
      </c>
      <c r="CD12" s="381">
        <v>13914724.159623589</v>
      </c>
      <c r="CE12" s="381">
        <v>39684102.478170633</v>
      </c>
      <c r="CF12" s="381">
        <v>10245242.047415823</v>
      </c>
      <c r="CG12" s="381">
        <v>1941490.0404661305</v>
      </c>
      <c r="CH12" s="381">
        <v>2128553.6472072345</v>
      </c>
      <c r="CI12" s="381">
        <v>103291.26915743473</v>
      </c>
      <c r="CJ12" s="381">
        <v>0</v>
      </c>
      <c r="CK12" s="381">
        <v>5702114.5778489085</v>
      </c>
      <c r="CL12" s="381">
        <v>369792.51273611555</v>
      </c>
    </row>
    <row r="13" spans="1:90" ht="14.4" x14ac:dyDescent="0.3">
      <c r="A13" s="2" t="s">
        <v>709</v>
      </c>
      <c r="B13" s="2">
        <v>53</v>
      </c>
      <c r="C13" s="3" t="s">
        <v>1373</v>
      </c>
      <c r="D13" s="3" t="s">
        <v>1401</v>
      </c>
      <c r="E13" s="342">
        <v>0.98350750957067856</v>
      </c>
      <c r="F13" s="342">
        <v>0.82134041764897281</v>
      </c>
      <c r="G13" s="342">
        <v>0.79683970100811796</v>
      </c>
      <c r="H13" s="342">
        <v>1.3583496615258059</v>
      </c>
      <c r="I13" s="342">
        <v>0.87796633861699902</v>
      </c>
      <c r="J13" s="342">
        <v>0.76137153208663855</v>
      </c>
      <c r="K13" s="342">
        <v>0.42256530941639531</v>
      </c>
      <c r="L13" s="342">
        <v>2.0266627999566618</v>
      </c>
      <c r="M13" s="342">
        <v>0</v>
      </c>
      <c r="N13" s="342">
        <v>0.84336603379658837</v>
      </c>
      <c r="O13" s="342">
        <v>1.5276272042799952</v>
      </c>
      <c r="P13" s="381">
        <v>149537652</v>
      </c>
      <c r="Q13" s="381">
        <v>70335187</v>
      </c>
      <c r="R13" s="381">
        <v>8745800</v>
      </c>
      <c r="S13" s="381">
        <v>62657333</v>
      </c>
      <c r="T13" s="381">
        <v>7799332</v>
      </c>
      <c r="U13" s="381">
        <v>827510</v>
      </c>
      <c r="V13" s="381">
        <v>473464</v>
      </c>
      <c r="W13" s="381">
        <v>391142</v>
      </c>
      <c r="X13" s="381">
        <v>0</v>
      </c>
      <c r="Y13" s="381">
        <v>5711881</v>
      </c>
      <c r="Z13" s="381">
        <v>395335</v>
      </c>
      <c r="AA13" s="381">
        <v>2014786</v>
      </c>
      <c r="AB13" s="381">
        <v>0</v>
      </c>
      <c r="AC13" s="381">
        <v>1533292</v>
      </c>
      <c r="AD13" s="381">
        <v>481494</v>
      </c>
      <c r="AE13" s="381">
        <v>0</v>
      </c>
      <c r="AF13" s="342">
        <v>0.85380406792312113</v>
      </c>
      <c r="AG13" s="342">
        <v>0.86376709781729943</v>
      </c>
      <c r="AH13" s="342">
        <v>0.89317786287381995</v>
      </c>
      <c r="AI13" s="342">
        <v>0.72401983805668024</v>
      </c>
      <c r="AJ13" s="342">
        <v>0.88815438596491225</v>
      </c>
      <c r="AK13" s="342">
        <v>0.74010849802371526</v>
      </c>
      <c r="AL13" s="342">
        <v>0.78435619469026563</v>
      </c>
      <c r="AM13" s="342">
        <v>0.85380406792312113</v>
      </c>
      <c r="AN13" s="342" t="s">
        <v>676</v>
      </c>
      <c r="AO13" s="342" t="s">
        <v>676</v>
      </c>
      <c r="AP13" s="342" t="s">
        <v>676</v>
      </c>
      <c r="AQ13" s="342">
        <v>0.85825862068965564</v>
      </c>
      <c r="AR13" s="342" t="s">
        <v>676</v>
      </c>
      <c r="AS13" s="382">
        <v>5260</v>
      </c>
      <c r="AT13" s="382">
        <v>1200</v>
      </c>
      <c r="AU13" s="382">
        <v>2758</v>
      </c>
      <c r="AV13" s="382">
        <v>219</v>
      </c>
      <c r="AW13" s="382">
        <v>102</v>
      </c>
      <c r="AX13" s="382">
        <v>704</v>
      </c>
      <c r="AY13" s="382">
        <v>139</v>
      </c>
      <c r="AZ13" s="382">
        <v>110</v>
      </c>
      <c r="BA13" s="382" t="s">
        <v>676</v>
      </c>
      <c r="BB13" s="382" t="s">
        <v>676</v>
      </c>
      <c r="BC13" s="382" t="s">
        <v>676</v>
      </c>
      <c r="BD13" s="382">
        <v>28</v>
      </c>
      <c r="BE13" s="382" t="s">
        <v>676</v>
      </c>
      <c r="BF13" s="381">
        <v>275417437</v>
      </c>
      <c r="BG13" s="381">
        <v>121005478</v>
      </c>
      <c r="BH13" s="381">
        <v>22950168</v>
      </c>
      <c r="BI13" s="381">
        <v>109487155</v>
      </c>
      <c r="BJ13" s="381">
        <v>21974636</v>
      </c>
      <c r="BK13" s="381">
        <v>2693569</v>
      </c>
      <c r="BL13" s="381">
        <v>2351424</v>
      </c>
      <c r="BM13" s="381">
        <v>373020</v>
      </c>
      <c r="BN13" s="381">
        <v>0</v>
      </c>
      <c r="BO13" s="381">
        <v>16025814</v>
      </c>
      <c r="BP13" s="381">
        <v>530809</v>
      </c>
      <c r="BQ13" s="381">
        <v>56796047</v>
      </c>
      <c r="BR13" s="381">
        <v>43261783.202387579</v>
      </c>
      <c r="BS13" s="381">
        <v>4009264.5760644805</v>
      </c>
      <c r="BT13" s="381">
        <v>7788097.2643430373</v>
      </c>
      <c r="BU13" s="381">
        <v>1736901.9572049025</v>
      </c>
      <c r="BV13" s="381">
        <v>143652.38157278541</v>
      </c>
      <c r="BW13" s="381">
        <v>297046.44436536683</v>
      </c>
      <c r="BX13" s="381">
        <v>62376.530972365777</v>
      </c>
      <c r="BY13" s="381">
        <v>0</v>
      </c>
      <c r="BZ13" s="381">
        <v>1160911.3504122288</v>
      </c>
      <c r="CA13" s="381">
        <v>72915.249882155666</v>
      </c>
      <c r="CB13" s="381">
        <v>97297782</v>
      </c>
      <c r="CC13" s="381">
        <v>42372851.948442265</v>
      </c>
      <c r="CD13" s="381">
        <v>8890559.5504134744</v>
      </c>
      <c r="CE13" s="381">
        <v>38339446.161860138</v>
      </c>
      <c r="CF13" s="381">
        <v>7694924.3392841239</v>
      </c>
      <c r="CG13" s="381">
        <v>943215.15303558146</v>
      </c>
      <c r="CH13" s="381">
        <v>823405.20996920415</v>
      </c>
      <c r="CI13" s="381">
        <v>130621.53462017591</v>
      </c>
      <c r="CJ13" s="381">
        <v>0</v>
      </c>
      <c r="CK13" s="381">
        <v>5611807.4586282233</v>
      </c>
      <c r="CL13" s="381">
        <v>185874.98303093924</v>
      </c>
    </row>
    <row r="14" spans="1:90" ht="14.4" x14ac:dyDescent="0.3">
      <c r="A14" s="2" t="s">
        <v>710</v>
      </c>
      <c r="B14" s="2">
        <v>79</v>
      </c>
      <c r="C14" s="3" t="s">
        <v>1373</v>
      </c>
      <c r="D14" s="3" t="s">
        <v>1369</v>
      </c>
      <c r="E14" s="342">
        <v>0.96786651581471372</v>
      </c>
      <c r="F14" s="342">
        <v>0.86737814819205172</v>
      </c>
      <c r="G14" s="342">
        <v>0.94467022577007487</v>
      </c>
      <c r="H14" s="342">
        <v>1.2953917380042241</v>
      </c>
      <c r="I14" s="342">
        <v>0.7178283670017489</v>
      </c>
      <c r="J14" s="342">
        <v>0.98064476455262806</v>
      </c>
      <c r="K14" s="342">
        <v>0.22796147208705914</v>
      </c>
      <c r="L14" s="342">
        <v>0.77047413999473557</v>
      </c>
      <c r="M14" s="342">
        <v>0</v>
      </c>
      <c r="N14" s="342">
        <v>0.73649498468860941</v>
      </c>
      <c r="O14" s="342">
        <v>0.67862799081180114</v>
      </c>
      <c r="P14" s="381">
        <v>370451144</v>
      </c>
      <c r="Q14" s="381">
        <v>195710330</v>
      </c>
      <c r="R14" s="381">
        <v>37309124</v>
      </c>
      <c r="S14" s="381">
        <v>119122557</v>
      </c>
      <c r="T14" s="381">
        <v>18309133</v>
      </c>
      <c r="U14" s="381">
        <v>2289013</v>
      </c>
      <c r="V14" s="381">
        <v>535961</v>
      </c>
      <c r="W14" s="381">
        <v>4178880</v>
      </c>
      <c r="X14" s="381">
        <v>0</v>
      </c>
      <c r="Y14" s="381">
        <v>10898469</v>
      </c>
      <c r="Z14" s="381">
        <v>406810</v>
      </c>
      <c r="AA14" s="381">
        <v>6169916.8699999992</v>
      </c>
      <c r="AB14" s="381">
        <v>0</v>
      </c>
      <c r="AC14" s="381">
        <v>6169916.8699999992</v>
      </c>
      <c r="AD14" s="381">
        <v>0</v>
      </c>
      <c r="AE14" s="381">
        <v>0</v>
      </c>
      <c r="AF14" s="342">
        <v>0.94633714890201537</v>
      </c>
      <c r="AG14" s="342">
        <v>1.0878603392939055</v>
      </c>
      <c r="AH14" s="342">
        <v>1.0598563846896043</v>
      </c>
      <c r="AI14" s="342">
        <v>0.88119956896551654</v>
      </c>
      <c r="AJ14" s="342">
        <v>0.52467163904235703</v>
      </c>
      <c r="AK14" s="342">
        <v>0.71959676300578335</v>
      </c>
      <c r="AL14" s="342">
        <v>0.75941297554347997</v>
      </c>
      <c r="AM14" s="342">
        <v>0.94633714890201537</v>
      </c>
      <c r="AN14" s="342" t="s">
        <v>676</v>
      </c>
      <c r="AO14" s="342" t="s">
        <v>676</v>
      </c>
      <c r="AP14" s="342">
        <v>0.83310954198473308</v>
      </c>
      <c r="AQ14" s="342">
        <v>0.76849484536082469</v>
      </c>
      <c r="AR14" s="342">
        <v>1.052796551724138</v>
      </c>
      <c r="AS14" s="382">
        <v>13653</v>
      </c>
      <c r="AT14" s="382">
        <v>2084</v>
      </c>
      <c r="AU14" s="382">
        <v>6320</v>
      </c>
      <c r="AV14" s="382">
        <v>1189</v>
      </c>
      <c r="AW14" s="382">
        <v>512</v>
      </c>
      <c r="AX14" s="382">
        <v>2521</v>
      </c>
      <c r="AY14" s="382">
        <v>264</v>
      </c>
      <c r="AZ14" s="382">
        <v>365</v>
      </c>
      <c r="BA14" s="382" t="s">
        <v>676</v>
      </c>
      <c r="BB14" s="382" t="s">
        <v>676</v>
      </c>
      <c r="BC14" s="382">
        <v>264</v>
      </c>
      <c r="BD14" s="382">
        <v>92</v>
      </c>
      <c r="BE14" s="382">
        <v>42</v>
      </c>
      <c r="BF14" s="381">
        <v>607050708</v>
      </c>
      <c r="BG14" s="381">
        <v>318947413</v>
      </c>
      <c r="BH14" s="381">
        <v>62881386</v>
      </c>
      <c r="BI14" s="381">
        <v>179500063</v>
      </c>
      <c r="BJ14" s="381">
        <v>45721846</v>
      </c>
      <c r="BK14" s="381">
        <v>4765225</v>
      </c>
      <c r="BL14" s="381">
        <v>4009546</v>
      </c>
      <c r="BM14" s="381">
        <v>7532980</v>
      </c>
      <c r="BN14" s="381">
        <v>0</v>
      </c>
      <c r="BO14" s="381">
        <v>28243450</v>
      </c>
      <c r="BP14" s="381">
        <v>1170645</v>
      </c>
      <c r="BQ14" s="381">
        <v>155196148.99999997</v>
      </c>
      <c r="BR14" s="381">
        <v>103601618.5005192</v>
      </c>
      <c r="BS14" s="381">
        <v>20301895.303175647</v>
      </c>
      <c r="BT14" s="381">
        <v>23280030.072280996</v>
      </c>
      <c r="BU14" s="381">
        <v>8012605.1240241267</v>
      </c>
      <c r="BV14" s="381">
        <v>510964.74737936707</v>
      </c>
      <c r="BW14" s="381">
        <v>817007.38125189464</v>
      </c>
      <c r="BX14" s="381">
        <v>2541576.7533414899</v>
      </c>
      <c r="BY14" s="381">
        <v>0</v>
      </c>
      <c r="BZ14" s="381">
        <v>3991498.2878079969</v>
      </c>
      <c r="CA14" s="381">
        <v>151557.954243379</v>
      </c>
      <c r="CB14" s="381">
        <v>233928854</v>
      </c>
      <c r="CC14" s="381">
        <v>122032760.70068073</v>
      </c>
      <c r="CD14" s="381">
        <v>25723733.200736199</v>
      </c>
      <c r="CE14" s="381">
        <v>68678682.883175224</v>
      </c>
      <c r="CF14" s="381">
        <v>17493677.215407845</v>
      </c>
      <c r="CG14" s="381">
        <v>1823227.085117951</v>
      </c>
      <c r="CH14" s="381">
        <v>1534096.0534342744</v>
      </c>
      <c r="CI14" s="381">
        <v>2882200.35101214</v>
      </c>
      <c r="CJ14" s="381">
        <v>0</v>
      </c>
      <c r="CK14" s="381">
        <v>10806252.174278151</v>
      </c>
      <c r="CL14" s="381">
        <v>447901.55156533088</v>
      </c>
    </row>
    <row r="15" spans="1:90" ht="14.4" x14ac:dyDescent="0.3">
      <c r="A15" s="2" t="s">
        <v>711</v>
      </c>
      <c r="B15" s="2">
        <v>8702</v>
      </c>
      <c r="C15" s="3" t="s">
        <v>1373</v>
      </c>
      <c r="D15" s="3" t="s">
        <v>1408</v>
      </c>
      <c r="E15" s="342">
        <v>1.0354748613051774</v>
      </c>
      <c r="F15" s="342">
        <v>0.94464831276038108</v>
      </c>
      <c r="G15" s="342">
        <v>0.75054518637550238</v>
      </c>
      <c r="H15" s="342">
        <v>1.3270069718656168</v>
      </c>
      <c r="I15" s="342">
        <v>0.84884585701485127</v>
      </c>
      <c r="J15" s="342">
        <v>1.2616445807848731</v>
      </c>
      <c r="K15" s="342">
        <v>0.48289542785557066</v>
      </c>
      <c r="L15" s="342">
        <v>0.84469409065358358</v>
      </c>
      <c r="M15" s="342">
        <v>0</v>
      </c>
      <c r="N15" s="342">
        <v>0.91368872587514394</v>
      </c>
      <c r="O15" s="342">
        <v>0.69584795018500234</v>
      </c>
      <c r="P15" s="381">
        <v>2113645677</v>
      </c>
      <c r="Q15" s="381">
        <v>916372707</v>
      </c>
      <c r="R15" s="381">
        <v>193585515</v>
      </c>
      <c r="S15" s="381">
        <v>895781650</v>
      </c>
      <c r="T15" s="381">
        <v>107905805</v>
      </c>
      <c r="U15" s="381">
        <v>9347154</v>
      </c>
      <c r="V15" s="381">
        <v>8065427</v>
      </c>
      <c r="W15" s="381">
        <v>10404816</v>
      </c>
      <c r="X15" s="381">
        <v>0</v>
      </c>
      <c r="Y15" s="381">
        <v>71222011</v>
      </c>
      <c r="Z15" s="381">
        <v>8866397</v>
      </c>
      <c r="AA15" s="381">
        <v>30219877.270000003</v>
      </c>
      <c r="AB15" s="381">
        <v>0</v>
      </c>
      <c r="AC15" s="381">
        <v>30219877.270000003</v>
      </c>
      <c r="AD15" s="381">
        <v>0</v>
      </c>
      <c r="AE15" s="381">
        <v>0</v>
      </c>
      <c r="AF15" s="342">
        <v>1.473606074790782</v>
      </c>
      <c r="AG15" s="342">
        <v>1.6943139807053629</v>
      </c>
      <c r="AH15" s="342">
        <v>1.694683386913779</v>
      </c>
      <c r="AI15" s="342">
        <v>1.4073061962134237</v>
      </c>
      <c r="AJ15" s="342">
        <v>1.2897716157205152</v>
      </c>
      <c r="AK15" s="342">
        <v>1.2059394400952661</v>
      </c>
      <c r="AL15" s="342">
        <v>1.5186634588563472</v>
      </c>
      <c r="AM15" s="342">
        <v>1.6328897327707463</v>
      </c>
      <c r="AN15" s="342">
        <v>1.4546546798029556</v>
      </c>
      <c r="AO15" s="342" t="s">
        <v>676</v>
      </c>
      <c r="AP15" s="342">
        <v>1.7825511363636353</v>
      </c>
      <c r="AQ15" s="342">
        <v>1.14431544117647</v>
      </c>
      <c r="AR15" s="342">
        <v>1.4894380952380957</v>
      </c>
      <c r="AS15" s="382">
        <v>39173</v>
      </c>
      <c r="AT15" s="382">
        <v>6358</v>
      </c>
      <c r="AU15" s="382">
        <v>10882</v>
      </c>
      <c r="AV15" s="382">
        <v>3275</v>
      </c>
      <c r="AW15" s="382">
        <v>2941</v>
      </c>
      <c r="AX15" s="382">
        <v>12312</v>
      </c>
      <c r="AY15" s="382">
        <v>1258</v>
      </c>
      <c r="AZ15" s="382">
        <v>1249</v>
      </c>
      <c r="BA15" s="382">
        <v>80</v>
      </c>
      <c r="BB15" s="382" t="s">
        <v>676</v>
      </c>
      <c r="BC15" s="382">
        <v>214</v>
      </c>
      <c r="BD15" s="382">
        <v>437</v>
      </c>
      <c r="BE15" s="382">
        <v>167</v>
      </c>
      <c r="BF15" s="381">
        <v>3256124208</v>
      </c>
      <c r="BG15" s="381">
        <v>1459442777</v>
      </c>
      <c r="BH15" s="381">
        <v>389405459</v>
      </c>
      <c r="BI15" s="381">
        <v>1189605154</v>
      </c>
      <c r="BJ15" s="381">
        <v>217670818</v>
      </c>
      <c r="BK15" s="381">
        <v>9897713</v>
      </c>
      <c r="BL15" s="381">
        <v>25270799</v>
      </c>
      <c r="BM15" s="381">
        <v>18019796</v>
      </c>
      <c r="BN15" s="381">
        <v>0</v>
      </c>
      <c r="BO15" s="381">
        <v>132284041</v>
      </c>
      <c r="BP15" s="381">
        <v>32198469</v>
      </c>
      <c r="BQ15" s="381">
        <v>968033822.00000024</v>
      </c>
      <c r="BR15" s="381">
        <v>479012483.25564283</v>
      </c>
      <c r="BS15" s="381">
        <v>160364248.27174234</v>
      </c>
      <c r="BT15" s="381">
        <v>274775640.01066029</v>
      </c>
      <c r="BU15" s="381">
        <v>53881450.461954765</v>
      </c>
      <c r="BV15" s="381">
        <v>4078447.1665339232</v>
      </c>
      <c r="BW15" s="381">
        <v>8199419.5150329554</v>
      </c>
      <c r="BX15" s="381">
        <v>6254774.8714349316</v>
      </c>
      <c r="BY15" s="381">
        <v>0</v>
      </c>
      <c r="BZ15" s="381">
        <v>33440688.364936762</v>
      </c>
      <c r="CA15" s="381">
        <v>1908120.5440161922</v>
      </c>
      <c r="CB15" s="381">
        <v>1102383949</v>
      </c>
      <c r="CC15" s="381">
        <v>491055101.28515184</v>
      </c>
      <c r="CD15" s="381">
        <v>137826182.27487203</v>
      </c>
      <c r="CE15" s="381">
        <v>400263503.71036756</v>
      </c>
      <c r="CF15" s="381">
        <v>73239161.729608431</v>
      </c>
      <c r="CG15" s="381">
        <v>3330259.0113859354</v>
      </c>
      <c r="CH15" s="381">
        <v>8502803.2328955885</v>
      </c>
      <c r="CI15" s="381">
        <v>6063076.1886444101</v>
      </c>
      <c r="CJ15" s="381">
        <v>0</v>
      </c>
      <c r="CK15" s="381">
        <v>44509284.07429035</v>
      </c>
      <c r="CL15" s="381">
        <v>10833739.222392153</v>
      </c>
    </row>
    <row r="16" spans="1:90" ht="14.4" x14ac:dyDescent="0.3">
      <c r="A16" s="2" t="s">
        <v>712</v>
      </c>
      <c r="B16" s="2">
        <v>46</v>
      </c>
      <c r="C16" s="3" t="s">
        <v>1416</v>
      </c>
      <c r="D16" s="3" t="s">
        <v>1413</v>
      </c>
      <c r="E16" s="342">
        <v>1.0669415820046004</v>
      </c>
      <c r="F16" s="342">
        <v>2.7223192686144664</v>
      </c>
      <c r="G16" s="342">
        <v>0.71419424573116119</v>
      </c>
      <c r="H16" s="342">
        <v>1.2813646774481195</v>
      </c>
      <c r="I16" s="342">
        <v>0.96221616953638733</v>
      </c>
      <c r="J16" s="342">
        <v>0</v>
      </c>
      <c r="K16" s="342">
        <v>0.57658362396850416</v>
      </c>
      <c r="L16" s="342">
        <v>0.89516669202458155</v>
      </c>
      <c r="M16" s="342">
        <v>0</v>
      </c>
      <c r="N16" s="342">
        <v>0.51404688675241694</v>
      </c>
      <c r="O16" s="342">
        <v>6.2210960222505856</v>
      </c>
      <c r="P16" s="381">
        <v>1930666504</v>
      </c>
      <c r="Q16" s="381">
        <v>34290543</v>
      </c>
      <c r="R16" s="381">
        <v>379716191</v>
      </c>
      <c r="S16" s="381">
        <v>1338265992</v>
      </c>
      <c r="T16" s="381">
        <v>178393778</v>
      </c>
      <c r="U16" s="381">
        <v>0</v>
      </c>
      <c r="V16" s="381">
        <v>2743099</v>
      </c>
      <c r="W16" s="381">
        <v>158645284</v>
      </c>
      <c r="X16" s="381">
        <v>0</v>
      </c>
      <c r="Y16" s="381">
        <v>383029</v>
      </c>
      <c r="Z16" s="381">
        <v>16622366</v>
      </c>
      <c r="AA16" s="381">
        <v>76602679</v>
      </c>
      <c r="AB16" s="381">
        <v>0</v>
      </c>
      <c r="AC16" s="381">
        <v>76602679</v>
      </c>
      <c r="AD16" s="381">
        <v>0</v>
      </c>
      <c r="AE16" s="381">
        <v>0</v>
      </c>
      <c r="AF16" s="342">
        <v>1.9244068143541568</v>
      </c>
      <c r="AG16" s="342" t="s">
        <v>676</v>
      </c>
      <c r="AH16" s="342">
        <v>1.3906921568627455</v>
      </c>
      <c r="AI16" s="342">
        <v>1.7250619804842693</v>
      </c>
      <c r="AJ16" s="342">
        <v>1.9158758021390399</v>
      </c>
      <c r="AK16" s="342">
        <v>1.8852638757079179</v>
      </c>
      <c r="AL16" s="342">
        <v>2.285790261865797</v>
      </c>
      <c r="AM16" s="342" t="s">
        <v>676</v>
      </c>
      <c r="AN16" s="342" t="s">
        <v>676</v>
      </c>
      <c r="AO16" s="342" t="s">
        <v>676</v>
      </c>
      <c r="AP16" s="342">
        <v>2.851562273276901</v>
      </c>
      <c r="AQ16" s="342">
        <v>2.6869130319148944</v>
      </c>
      <c r="AR16" s="342" t="s">
        <v>676</v>
      </c>
      <c r="AS16" s="382">
        <v>15757</v>
      </c>
      <c r="AT16" s="382" t="s">
        <v>676</v>
      </c>
      <c r="AU16" s="382">
        <v>103</v>
      </c>
      <c r="AV16" s="382">
        <v>4048</v>
      </c>
      <c r="AW16" s="382">
        <v>1737</v>
      </c>
      <c r="AX16" s="382">
        <v>4361</v>
      </c>
      <c r="AY16" s="382">
        <v>3981</v>
      </c>
      <c r="AZ16" s="382" t="s">
        <v>676</v>
      </c>
      <c r="BA16" s="382" t="s">
        <v>676</v>
      </c>
      <c r="BB16" s="382" t="s">
        <v>676</v>
      </c>
      <c r="BC16" s="382">
        <v>1492</v>
      </c>
      <c r="BD16" s="382">
        <v>35</v>
      </c>
      <c r="BE16" s="382" t="s">
        <v>676</v>
      </c>
      <c r="BF16" s="381">
        <v>1931852817</v>
      </c>
      <c r="BG16" s="381">
        <v>18040735</v>
      </c>
      <c r="BH16" s="381">
        <v>633335932</v>
      </c>
      <c r="BI16" s="381">
        <v>1155630575</v>
      </c>
      <c r="BJ16" s="381">
        <v>124845575</v>
      </c>
      <c r="BK16" s="381">
        <v>0</v>
      </c>
      <c r="BL16" s="381">
        <v>4318110</v>
      </c>
      <c r="BM16" s="381">
        <v>113906496</v>
      </c>
      <c r="BN16" s="381">
        <v>0</v>
      </c>
      <c r="BO16" s="381">
        <v>1189242</v>
      </c>
      <c r="BP16" s="381">
        <v>5431727</v>
      </c>
      <c r="BQ16" s="381">
        <v>973703631.00000012</v>
      </c>
      <c r="BR16" s="381">
        <v>4177123.5355732939</v>
      </c>
      <c r="BS16" s="381">
        <v>337272387.31455004</v>
      </c>
      <c r="BT16" s="381">
        <v>505116142.2515009</v>
      </c>
      <c r="BU16" s="381">
        <v>127137977.8983759</v>
      </c>
      <c r="BV16" s="381">
        <v>0</v>
      </c>
      <c r="BW16" s="381">
        <v>2742399.641282069</v>
      </c>
      <c r="BX16" s="381">
        <v>124068283.22063851</v>
      </c>
      <c r="BY16" s="381">
        <v>0</v>
      </c>
      <c r="BZ16" s="381">
        <v>190148.74510318242</v>
      </c>
      <c r="CA16" s="381">
        <v>137146.29135213364</v>
      </c>
      <c r="CB16" s="381">
        <v>907626347</v>
      </c>
      <c r="CC16" s="381">
        <v>8418953.4181237239</v>
      </c>
      <c r="CD16" s="381">
        <v>301655849.26461828</v>
      </c>
      <c r="CE16" s="381">
        <v>539290665.23534298</v>
      </c>
      <c r="CF16" s="381">
        <v>58260879.081914991</v>
      </c>
      <c r="CG16" s="381">
        <v>0</v>
      </c>
      <c r="CH16" s="381">
        <v>2015104.5367239327</v>
      </c>
      <c r="CI16" s="381">
        <v>53156009.655133024</v>
      </c>
      <c r="CJ16" s="381">
        <v>0</v>
      </c>
      <c r="CK16" s="381">
        <v>554975.89210618602</v>
      </c>
      <c r="CL16" s="381">
        <v>2534788.9979518531</v>
      </c>
    </row>
    <row r="17" spans="1:90" ht="14.4" x14ac:dyDescent="0.3">
      <c r="A17" s="2" t="s">
        <v>713</v>
      </c>
      <c r="B17" s="2">
        <v>3107</v>
      </c>
      <c r="C17" s="3" t="s">
        <v>1419</v>
      </c>
      <c r="D17" s="3" t="s">
        <v>1408</v>
      </c>
      <c r="E17" s="342">
        <v>0.87924360395883849</v>
      </c>
      <c r="F17" s="342">
        <v>0.75508242941884252</v>
      </c>
      <c r="G17" s="342">
        <v>1.0961160803244723</v>
      </c>
      <c r="H17" s="342">
        <v>0.77129143767831798</v>
      </c>
      <c r="I17" s="342">
        <v>0.59014372057556497</v>
      </c>
      <c r="J17" s="342">
        <v>0.59081216916011758</v>
      </c>
      <c r="K17" s="342">
        <v>-0.67412272547743646</v>
      </c>
      <c r="L17" s="342">
        <v>0.30513007080731425</v>
      </c>
      <c r="M17" s="342">
        <v>0</v>
      </c>
      <c r="N17" s="342">
        <v>0.54602923657650249</v>
      </c>
      <c r="O17" s="342">
        <v>0.6404444336065267</v>
      </c>
      <c r="P17" s="381">
        <v>1155736078</v>
      </c>
      <c r="Q17" s="381">
        <v>376187469</v>
      </c>
      <c r="R17" s="381">
        <v>421982393</v>
      </c>
      <c r="S17" s="381">
        <v>239938335</v>
      </c>
      <c r="T17" s="381">
        <v>117627881</v>
      </c>
      <c r="U17" s="381">
        <v>4921161</v>
      </c>
      <c r="V17" s="381">
        <v>-10192845</v>
      </c>
      <c r="W17" s="381">
        <v>2757799</v>
      </c>
      <c r="X17" s="381">
        <v>0</v>
      </c>
      <c r="Y17" s="381">
        <v>48638431</v>
      </c>
      <c r="Z17" s="381">
        <v>71503335</v>
      </c>
      <c r="AA17" s="381">
        <v>471342438</v>
      </c>
      <c r="AB17" s="381">
        <v>27410049</v>
      </c>
      <c r="AC17" s="381">
        <v>423932385</v>
      </c>
      <c r="AD17" s="381">
        <v>20000004</v>
      </c>
      <c r="AE17" s="381">
        <v>0</v>
      </c>
      <c r="AF17" s="342">
        <v>1.1880213164873796</v>
      </c>
      <c r="AG17" s="342">
        <v>1.3998699794848333</v>
      </c>
      <c r="AH17" s="342">
        <v>1.4422578742514878</v>
      </c>
      <c r="AI17" s="342">
        <v>1.1455059635688638</v>
      </c>
      <c r="AJ17" s="342">
        <v>0.87789942668519938</v>
      </c>
      <c r="AK17" s="342">
        <v>1.2174875996174603</v>
      </c>
      <c r="AL17" s="342">
        <v>1.6118201096892149</v>
      </c>
      <c r="AM17" s="342">
        <v>1.2254512555391452</v>
      </c>
      <c r="AN17" s="342">
        <v>1.041852307692307</v>
      </c>
      <c r="AO17" s="342" t="s">
        <v>676</v>
      </c>
      <c r="AP17" s="342">
        <v>1.3895159999999998</v>
      </c>
      <c r="AQ17" s="342">
        <v>1.2125206611570247</v>
      </c>
      <c r="AR17" s="342">
        <v>1.7026378378378371</v>
      </c>
      <c r="AS17" s="382">
        <v>27681</v>
      </c>
      <c r="AT17" s="382">
        <v>4803</v>
      </c>
      <c r="AU17" s="382">
        <v>3429</v>
      </c>
      <c r="AV17" s="382">
        <v>8979</v>
      </c>
      <c r="AW17" s="382">
        <v>5661</v>
      </c>
      <c r="AX17" s="382">
        <v>3086</v>
      </c>
      <c r="AY17" s="382">
        <v>338</v>
      </c>
      <c r="AZ17" s="382">
        <v>721</v>
      </c>
      <c r="BA17" s="382">
        <v>348</v>
      </c>
      <c r="BB17" s="382" t="s">
        <v>676</v>
      </c>
      <c r="BC17" s="382">
        <v>72</v>
      </c>
      <c r="BD17" s="382">
        <v>172</v>
      </c>
      <c r="BE17" s="382">
        <v>72</v>
      </c>
      <c r="BF17" s="381">
        <v>2334359005</v>
      </c>
      <c r="BG17" s="381">
        <v>625352002</v>
      </c>
      <c r="BH17" s="381">
        <v>872391871</v>
      </c>
      <c r="BI17" s="381">
        <v>448217637</v>
      </c>
      <c r="BJ17" s="381">
        <v>388397495</v>
      </c>
      <c r="BK17" s="381">
        <v>11750678</v>
      </c>
      <c r="BL17" s="381">
        <v>21803633</v>
      </c>
      <c r="BM17" s="381">
        <v>13866392</v>
      </c>
      <c r="BN17" s="381">
        <v>0</v>
      </c>
      <c r="BO17" s="381">
        <v>140130449</v>
      </c>
      <c r="BP17" s="381">
        <v>200846343</v>
      </c>
      <c r="BQ17" s="381">
        <v>616185460</v>
      </c>
      <c r="BR17" s="381">
        <v>206903312.41056922</v>
      </c>
      <c r="BS17" s="381">
        <v>303264357.09815216</v>
      </c>
      <c r="BT17" s="381">
        <v>76277679.454173669</v>
      </c>
      <c r="BU17" s="381">
        <v>29740111.037104957</v>
      </c>
      <c r="BV17" s="381">
        <v>2173630.335455135</v>
      </c>
      <c r="BW17" s="381">
        <v>3697843.3050607657</v>
      </c>
      <c r="BX17" s="381">
        <v>1773891.1130012937</v>
      </c>
      <c r="BY17" s="381">
        <v>0</v>
      </c>
      <c r="BZ17" s="381">
        <v>15666147.651572138</v>
      </c>
      <c r="CA17" s="381">
        <v>6428598.6320156213</v>
      </c>
      <c r="CB17" s="381">
        <v>1234358017</v>
      </c>
      <c r="CC17" s="381">
        <v>327604580.0729484</v>
      </c>
      <c r="CD17" s="381">
        <v>468473958.92909962</v>
      </c>
      <c r="CE17" s="381">
        <v>234808796.13570696</v>
      </c>
      <c r="CF17" s="381">
        <v>203470681.86224511</v>
      </c>
      <c r="CG17" s="381">
        <v>6155854.4938702108</v>
      </c>
      <c r="CH17" s="381">
        <v>11422318.966254272</v>
      </c>
      <c r="CI17" s="381">
        <v>7264218.4142026473</v>
      </c>
      <c r="CJ17" s="381">
        <v>0</v>
      </c>
      <c r="CK17" s="381">
        <v>73410458.035247013</v>
      </c>
      <c r="CL17" s="381">
        <v>105217831.95267096</v>
      </c>
    </row>
    <row r="18" spans="1:90" ht="14.4" x14ac:dyDescent="0.3">
      <c r="A18" s="2" t="s">
        <v>714</v>
      </c>
      <c r="B18" s="2">
        <v>59</v>
      </c>
      <c r="C18" s="3" t="s">
        <v>1421</v>
      </c>
      <c r="D18" s="3" t="s">
        <v>1386</v>
      </c>
      <c r="E18" s="342">
        <v>1.1170821158124327</v>
      </c>
      <c r="F18" s="342">
        <v>0.93018552850337766</v>
      </c>
      <c r="G18" s="342">
        <v>0.75377736520849847</v>
      </c>
      <c r="H18" s="342">
        <v>1.5444884892162385</v>
      </c>
      <c r="I18" s="342">
        <v>1.2320885335487923</v>
      </c>
      <c r="J18" s="342">
        <v>0.84624223712051672</v>
      </c>
      <c r="K18" s="342">
        <v>1.5310028015538519</v>
      </c>
      <c r="L18" s="342">
        <v>1.3182016444457605</v>
      </c>
      <c r="M18" s="342">
        <v>0</v>
      </c>
      <c r="N18" s="342">
        <v>0.61949641833916136</v>
      </c>
      <c r="O18" s="342">
        <v>0.89780909859117075</v>
      </c>
      <c r="P18" s="381">
        <v>381053395</v>
      </c>
      <c r="Q18" s="381">
        <v>143427596</v>
      </c>
      <c r="R18" s="381">
        <v>37891840</v>
      </c>
      <c r="S18" s="381">
        <v>166712475</v>
      </c>
      <c r="T18" s="381">
        <v>33021484</v>
      </c>
      <c r="U18" s="381">
        <v>1513697</v>
      </c>
      <c r="V18" s="381">
        <v>5748569</v>
      </c>
      <c r="W18" s="381">
        <v>23251587</v>
      </c>
      <c r="X18" s="381">
        <v>0</v>
      </c>
      <c r="Y18" s="381">
        <v>1650306</v>
      </c>
      <c r="Z18" s="381">
        <v>857325</v>
      </c>
      <c r="AA18" s="381">
        <v>4430804</v>
      </c>
      <c r="AB18" s="381">
        <v>0</v>
      </c>
      <c r="AC18" s="381">
        <v>4430804</v>
      </c>
      <c r="AD18" s="381">
        <v>0</v>
      </c>
      <c r="AE18" s="381">
        <v>0</v>
      </c>
      <c r="AF18" s="342">
        <v>0.91080896108144593</v>
      </c>
      <c r="AG18" s="342">
        <v>0.96772033142129088</v>
      </c>
      <c r="AH18" s="342">
        <v>0.9770722755970348</v>
      </c>
      <c r="AI18" s="342">
        <v>0.79545400843881742</v>
      </c>
      <c r="AJ18" s="342">
        <v>0.82090248226950446</v>
      </c>
      <c r="AK18" s="342">
        <v>0.84939887905604783</v>
      </c>
      <c r="AL18" s="342">
        <v>1.0110234693877549</v>
      </c>
      <c r="AM18" s="342">
        <v>0.70070365853658523</v>
      </c>
      <c r="AN18" s="342">
        <v>0.86280434782608695</v>
      </c>
      <c r="AO18" s="342" t="s">
        <v>676</v>
      </c>
      <c r="AP18" s="342">
        <v>0.99109791666666647</v>
      </c>
      <c r="AQ18" s="342">
        <v>0.7941178571428571</v>
      </c>
      <c r="AR18" s="342" t="s">
        <v>676</v>
      </c>
      <c r="AS18" s="382">
        <v>8661</v>
      </c>
      <c r="AT18" s="382">
        <v>1591</v>
      </c>
      <c r="AU18" s="382">
        <v>3467</v>
      </c>
      <c r="AV18" s="382">
        <v>1159</v>
      </c>
      <c r="AW18" s="382">
        <v>389</v>
      </c>
      <c r="AX18" s="382">
        <v>1388</v>
      </c>
      <c r="AY18" s="382">
        <v>105</v>
      </c>
      <c r="AZ18" s="382">
        <v>54</v>
      </c>
      <c r="BA18" s="382">
        <v>28</v>
      </c>
      <c r="BB18" s="382" t="s">
        <v>676</v>
      </c>
      <c r="BC18" s="382">
        <v>446</v>
      </c>
      <c r="BD18" s="382">
        <v>34</v>
      </c>
      <c r="BE18" s="382" t="s">
        <v>676</v>
      </c>
      <c r="BF18" s="381">
        <v>854039247</v>
      </c>
      <c r="BG18" s="381">
        <v>319545517</v>
      </c>
      <c r="BH18" s="381">
        <v>107977507</v>
      </c>
      <c r="BI18" s="381">
        <v>352589112</v>
      </c>
      <c r="BJ18" s="381">
        <v>73927111</v>
      </c>
      <c r="BK18" s="381">
        <v>6114934</v>
      </c>
      <c r="BL18" s="381">
        <v>13319525</v>
      </c>
      <c r="BM18" s="381">
        <v>43797954</v>
      </c>
      <c r="BN18" s="381">
        <v>0</v>
      </c>
      <c r="BO18" s="381">
        <v>8337240</v>
      </c>
      <c r="BP18" s="381">
        <v>2357458</v>
      </c>
      <c r="BQ18" s="381">
        <v>127819817</v>
      </c>
      <c r="BR18" s="381">
        <v>73816977.468575016</v>
      </c>
      <c r="BS18" s="381">
        <v>26543254.330952793</v>
      </c>
      <c r="BT18" s="381">
        <v>19253291.043295536</v>
      </c>
      <c r="BU18" s="381">
        <v>8206294.1571766613</v>
      </c>
      <c r="BV18" s="381">
        <v>250634.60921266969</v>
      </c>
      <c r="BW18" s="381">
        <v>404505.2122153666</v>
      </c>
      <c r="BX18" s="381">
        <v>6622342.907536176</v>
      </c>
      <c r="BY18" s="381">
        <v>0</v>
      </c>
      <c r="BZ18" s="381">
        <v>566876.41422554501</v>
      </c>
      <c r="CA18" s="381">
        <v>361935.01398690388</v>
      </c>
      <c r="CB18" s="381">
        <v>217261528</v>
      </c>
      <c r="CC18" s="381">
        <v>80375483.71792385</v>
      </c>
      <c r="CD18" s="381">
        <v>29604151.990134265</v>
      </c>
      <c r="CE18" s="381">
        <v>88686959.831995487</v>
      </c>
      <c r="CF18" s="381">
        <v>18594932.459946387</v>
      </c>
      <c r="CG18" s="381">
        <v>1538093.1729772286</v>
      </c>
      <c r="CH18" s="381">
        <v>3350268.452578478</v>
      </c>
      <c r="CI18" s="381">
        <v>11016526.758550577</v>
      </c>
      <c r="CJ18" s="381">
        <v>0</v>
      </c>
      <c r="CK18" s="381">
        <v>2097071.1908701994</v>
      </c>
      <c r="CL18" s="381">
        <v>592972.88496990351</v>
      </c>
    </row>
    <row r="19" spans="1:90" ht="14.4" x14ac:dyDescent="0.3">
      <c r="A19" s="2" t="s">
        <v>715</v>
      </c>
      <c r="B19" s="2">
        <v>22</v>
      </c>
      <c r="C19" s="3" t="s">
        <v>1421</v>
      </c>
      <c r="D19" s="3" t="s">
        <v>1408</v>
      </c>
      <c r="E19" s="342">
        <v>1.1698431417928761</v>
      </c>
      <c r="F19" s="342">
        <v>0.83445946800073034</v>
      </c>
      <c r="G19" s="342">
        <v>0.77968168854910502</v>
      </c>
      <c r="H19" s="342">
        <v>1.7186969698318815</v>
      </c>
      <c r="I19" s="342">
        <v>1.1115385029311431</v>
      </c>
      <c r="J19" s="342">
        <v>1.1725378171799099</v>
      </c>
      <c r="K19" s="342">
        <v>1.7565391085241302</v>
      </c>
      <c r="L19" s="342">
        <v>1.0099197531541941</v>
      </c>
      <c r="M19" s="342">
        <v>0</v>
      </c>
      <c r="N19" s="342">
        <v>0.89758248616556113</v>
      </c>
      <c r="O19" s="342">
        <v>4.6391825553339684E-2</v>
      </c>
      <c r="P19" s="381">
        <v>3025839756</v>
      </c>
      <c r="Q19" s="381">
        <v>914184179</v>
      </c>
      <c r="R19" s="381">
        <v>231890474</v>
      </c>
      <c r="S19" s="381">
        <v>1603754260</v>
      </c>
      <c r="T19" s="381">
        <v>276010843</v>
      </c>
      <c r="U19" s="381">
        <v>10873338</v>
      </c>
      <c r="V19" s="381">
        <v>67602259</v>
      </c>
      <c r="W19" s="381">
        <v>179332876</v>
      </c>
      <c r="X19" s="381">
        <v>0</v>
      </c>
      <c r="Y19" s="381">
        <v>18070084</v>
      </c>
      <c r="Z19" s="381">
        <v>132286</v>
      </c>
      <c r="AA19" s="381">
        <v>28382265</v>
      </c>
      <c r="AB19" s="381">
        <v>0</v>
      </c>
      <c r="AC19" s="381">
        <v>28382265</v>
      </c>
      <c r="AD19" s="381">
        <v>0</v>
      </c>
      <c r="AE19" s="381">
        <v>0</v>
      </c>
      <c r="AF19" s="342">
        <v>1.6012025784334258</v>
      </c>
      <c r="AG19" s="342">
        <v>2.0153101956560864</v>
      </c>
      <c r="AH19" s="342">
        <v>1.9356141291303286</v>
      </c>
      <c r="AI19" s="342">
        <v>1.4871262310973452</v>
      </c>
      <c r="AJ19" s="342">
        <v>0.80294067164181537</v>
      </c>
      <c r="AK19" s="342">
        <v>1.2715395526598678</v>
      </c>
      <c r="AL19" s="342">
        <v>2.6511347866419301</v>
      </c>
      <c r="AM19" s="342">
        <v>2.2466817901234561</v>
      </c>
      <c r="AN19" s="342">
        <v>1.0750556962025313</v>
      </c>
      <c r="AO19" s="342" t="s">
        <v>676</v>
      </c>
      <c r="AP19" s="342">
        <v>2.7137187363834432</v>
      </c>
      <c r="AQ19" s="342">
        <v>1.9771224890829722</v>
      </c>
      <c r="AR19" s="342">
        <v>1.8222610526315781</v>
      </c>
      <c r="AS19" s="382">
        <v>47658</v>
      </c>
      <c r="AT19" s="382">
        <v>6974</v>
      </c>
      <c r="AU19" s="382">
        <v>15079</v>
      </c>
      <c r="AV19" s="382">
        <v>4226</v>
      </c>
      <c r="AW19" s="382">
        <v>2035</v>
      </c>
      <c r="AX19" s="382">
        <v>13304</v>
      </c>
      <c r="AY19" s="382">
        <v>2248</v>
      </c>
      <c r="AZ19" s="382">
        <v>299</v>
      </c>
      <c r="BA19" s="382">
        <v>54</v>
      </c>
      <c r="BB19" s="382" t="s">
        <v>676</v>
      </c>
      <c r="BC19" s="382">
        <v>2605</v>
      </c>
      <c r="BD19" s="382">
        <v>689</v>
      </c>
      <c r="BE19" s="382">
        <v>145</v>
      </c>
      <c r="BF19" s="381">
        <v>5107837700</v>
      </c>
      <c r="BG19" s="381">
        <v>1687781738</v>
      </c>
      <c r="BH19" s="381">
        <v>486134110</v>
      </c>
      <c r="BI19" s="381">
        <v>2522173473</v>
      </c>
      <c r="BJ19" s="381">
        <v>411748379</v>
      </c>
      <c r="BK19" s="381">
        <v>22198544</v>
      </c>
      <c r="BL19" s="381">
        <v>71481390</v>
      </c>
      <c r="BM19" s="381">
        <v>268874957</v>
      </c>
      <c r="BN19" s="381">
        <v>0</v>
      </c>
      <c r="BO19" s="381">
        <v>40564749</v>
      </c>
      <c r="BP19" s="381">
        <v>8628739</v>
      </c>
      <c r="BQ19" s="381">
        <v>1489228920</v>
      </c>
      <c r="BR19" s="381">
        <v>729299811.63588703</v>
      </c>
      <c r="BS19" s="381">
        <v>215139985.96476001</v>
      </c>
      <c r="BT19" s="381">
        <v>385822348.08226347</v>
      </c>
      <c r="BU19" s="381">
        <v>158966774.31708953</v>
      </c>
      <c r="BV19" s="381">
        <v>4456356.651522425</v>
      </c>
      <c r="BW19" s="381">
        <v>22974927.191070918</v>
      </c>
      <c r="BX19" s="381">
        <v>119226805.14633219</v>
      </c>
      <c r="BY19" s="381">
        <v>0</v>
      </c>
      <c r="BZ19" s="381">
        <v>11329587.538283031</v>
      </c>
      <c r="CA19" s="381">
        <v>979097.78988098714</v>
      </c>
      <c r="CB19" s="381">
        <v>1121567273</v>
      </c>
      <c r="CC19" s="381">
        <v>366240731.74158943</v>
      </c>
      <c r="CD19" s="381">
        <v>118679241.577106</v>
      </c>
      <c r="CE19" s="381">
        <v>547299830.02739775</v>
      </c>
      <c r="CF19" s="381">
        <v>89347469.653906927</v>
      </c>
      <c r="CG19" s="381">
        <v>4816980.0721933572</v>
      </c>
      <c r="CH19" s="381">
        <v>15511126.818167962</v>
      </c>
      <c r="CI19" s="381">
        <v>58344606.285026878</v>
      </c>
      <c r="CJ19" s="381">
        <v>0</v>
      </c>
      <c r="CK19" s="381">
        <v>8802360.5316873677</v>
      </c>
      <c r="CL19" s="381">
        <v>1872395.9468313614</v>
      </c>
    </row>
    <row r="20" spans="1:90" ht="14.4" x14ac:dyDescent="0.3">
      <c r="A20" s="2" t="s">
        <v>716</v>
      </c>
      <c r="B20" s="2">
        <v>3108</v>
      </c>
      <c r="C20" s="3" t="s">
        <v>716</v>
      </c>
      <c r="D20" s="3" t="s">
        <v>1386</v>
      </c>
      <c r="E20" s="342">
        <v>0.65009484451010191</v>
      </c>
      <c r="F20" s="342">
        <v>0.65153507137024491</v>
      </c>
      <c r="G20" s="342">
        <v>0.82140773427035318</v>
      </c>
      <c r="H20" s="342">
        <v>0.73220797254596826</v>
      </c>
      <c r="I20" s="342">
        <v>-0.41512248610172237</v>
      </c>
      <c r="J20" s="342">
        <v>0.554290145918785</v>
      </c>
      <c r="K20" s="342">
        <v>0.58753619853227923</v>
      </c>
      <c r="L20" s="342">
        <v>1.3107734808429177</v>
      </c>
      <c r="M20" s="342">
        <v>0</v>
      </c>
      <c r="N20" s="342">
        <v>0.60142110088879863</v>
      </c>
      <c r="O20" s="342">
        <v>-4.6126686729602309</v>
      </c>
      <c r="P20" s="381">
        <v>430290765</v>
      </c>
      <c r="Q20" s="381">
        <v>111049218</v>
      </c>
      <c r="R20" s="381">
        <v>262312496</v>
      </c>
      <c r="S20" s="381">
        <v>115820763</v>
      </c>
      <c r="T20" s="381">
        <v>-58891712</v>
      </c>
      <c r="U20" s="381">
        <v>2106212</v>
      </c>
      <c r="V20" s="381">
        <v>4286460</v>
      </c>
      <c r="W20" s="381">
        <v>1424676</v>
      </c>
      <c r="X20" s="381">
        <v>0</v>
      </c>
      <c r="Y20" s="381">
        <v>24283279</v>
      </c>
      <c r="Z20" s="381">
        <v>-90992339</v>
      </c>
      <c r="AA20" s="381">
        <v>72314073</v>
      </c>
      <c r="AB20" s="381">
        <v>0</v>
      </c>
      <c r="AC20" s="381">
        <v>43429698</v>
      </c>
      <c r="AD20" s="381">
        <v>28884375</v>
      </c>
      <c r="AE20" s="381">
        <v>0</v>
      </c>
      <c r="AF20" s="342">
        <v>0.80195717464842564</v>
      </c>
      <c r="AG20" s="342">
        <v>0.98442197253433161</v>
      </c>
      <c r="AH20" s="342">
        <v>1.0096382921947977</v>
      </c>
      <c r="AI20" s="342">
        <v>0.80149019933554733</v>
      </c>
      <c r="AJ20" s="342">
        <v>0.61479002338271804</v>
      </c>
      <c r="AK20" s="342">
        <v>0.71259454976303138</v>
      </c>
      <c r="AL20" s="342">
        <v>0.81989949127906969</v>
      </c>
      <c r="AM20" s="342">
        <v>0.93043516237401891</v>
      </c>
      <c r="AN20" s="342">
        <v>0.8398231578947366</v>
      </c>
      <c r="AO20" s="342" t="s">
        <v>676</v>
      </c>
      <c r="AP20" s="342" t="s">
        <v>676</v>
      </c>
      <c r="AQ20" s="342">
        <v>0.78602063854047777</v>
      </c>
      <c r="AR20" s="342" t="s">
        <v>676</v>
      </c>
      <c r="AS20" s="382">
        <v>10758</v>
      </c>
      <c r="AT20" s="382">
        <v>1323</v>
      </c>
      <c r="AU20" s="382">
        <v>1576</v>
      </c>
      <c r="AV20" s="382">
        <v>3210</v>
      </c>
      <c r="AW20" s="382">
        <v>2420</v>
      </c>
      <c r="AX20" s="382">
        <v>1232</v>
      </c>
      <c r="AY20" s="382">
        <v>547</v>
      </c>
      <c r="AZ20" s="382">
        <v>242</v>
      </c>
      <c r="BA20" s="382">
        <v>125</v>
      </c>
      <c r="BB20" s="382" t="s">
        <v>676</v>
      </c>
      <c r="BC20" s="382" t="s">
        <v>676</v>
      </c>
      <c r="BD20" s="382">
        <v>83</v>
      </c>
      <c r="BE20" s="382" t="s">
        <v>676</v>
      </c>
      <c r="BF20" s="381">
        <v>1054550648</v>
      </c>
      <c r="BG20" s="381">
        <v>183333841</v>
      </c>
      <c r="BH20" s="381">
        <v>512159029</v>
      </c>
      <c r="BI20" s="381">
        <v>239765789</v>
      </c>
      <c r="BJ20" s="381">
        <v>119291989</v>
      </c>
      <c r="BK20" s="381">
        <v>7080220</v>
      </c>
      <c r="BL20" s="381">
        <v>10850441</v>
      </c>
      <c r="BM20" s="381">
        <v>1352372</v>
      </c>
      <c r="BN20" s="381">
        <v>0</v>
      </c>
      <c r="BO20" s="381">
        <v>67011607</v>
      </c>
      <c r="BP20" s="381">
        <v>32997349</v>
      </c>
      <c r="BQ20" s="381">
        <v>229569306.00000003</v>
      </c>
      <c r="BR20" s="381">
        <v>76200810.236172795</v>
      </c>
      <c r="BS20" s="381">
        <v>107474257.19586372</v>
      </c>
      <c r="BT20" s="381">
        <v>34930038.884132951</v>
      </c>
      <c r="BU20" s="381">
        <v>10964199.683830554</v>
      </c>
      <c r="BV20" s="381">
        <v>160293.77684945639</v>
      </c>
      <c r="BW20" s="381">
        <v>1718051.2082870104</v>
      </c>
      <c r="BX20" s="381">
        <v>391718.80321998696</v>
      </c>
      <c r="BY20" s="381">
        <v>0</v>
      </c>
      <c r="BZ20" s="381">
        <v>5929601.9849829441</v>
      </c>
      <c r="CA20" s="381">
        <v>2764533.910491155</v>
      </c>
      <c r="CB20" s="381">
        <v>543556096</v>
      </c>
      <c r="CC20" s="381">
        <v>94241615.474621445</v>
      </c>
      <c r="CD20" s="381">
        <v>264743073.17975929</v>
      </c>
      <c r="CE20" s="381">
        <v>123250105.75056472</v>
      </c>
      <c r="CF20" s="381">
        <v>61321301.595054515</v>
      </c>
      <c r="CG20" s="381">
        <v>3639542.8529516505</v>
      </c>
      <c r="CH20" s="381">
        <v>5577601.4012168478</v>
      </c>
      <c r="CI20" s="381">
        <v>695178.37682048429</v>
      </c>
      <c r="CJ20" s="381">
        <v>0</v>
      </c>
      <c r="CK20" s="381">
        <v>34446897.881937958</v>
      </c>
      <c r="CL20" s="381">
        <v>16962081.082127571</v>
      </c>
    </row>
    <row r="21" spans="1:90" ht="14.4" x14ac:dyDescent="0.3">
      <c r="A21" s="2" t="s">
        <v>717</v>
      </c>
      <c r="B21" s="2">
        <v>39</v>
      </c>
      <c r="C21" s="3" t="s">
        <v>1429</v>
      </c>
      <c r="D21" s="3" t="s">
        <v>1369</v>
      </c>
      <c r="E21" s="342">
        <v>1.0923778915289246</v>
      </c>
      <c r="F21" s="342">
        <v>0.9905476644763006</v>
      </c>
      <c r="G21" s="342">
        <v>0.78787963170906394</v>
      </c>
      <c r="H21" s="342">
        <v>1.7593676505698099</v>
      </c>
      <c r="I21" s="342">
        <v>0.92405953161775445</v>
      </c>
      <c r="J21" s="342">
        <v>1.3218192301363563</v>
      </c>
      <c r="K21" s="342">
        <v>0.7364416096057419</v>
      </c>
      <c r="L21" s="342">
        <v>0.47288743919363058</v>
      </c>
      <c r="M21" s="342">
        <v>0.48451735781629746</v>
      </c>
      <c r="N21" s="342">
        <v>1.2179192172520963</v>
      </c>
      <c r="O21" s="342">
        <v>0.51754414767549628</v>
      </c>
      <c r="P21" s="381">
        <v>689127165</v>
      </c>
      <c r="Q21" s="381">
        <v>374800846</v>
      </c>
      <c r="R21" s="381">
        <v>59761953</v>
      </c>
      <c r="S21" s="381">
        <v>205922592</v>
      </c>
      <c r="T21" s="381">
        <v>48641774</v>
      </c>
      <c r="U21" s="381">
        <v>4038871</v>
      </c>
      <c r="V21" s="381">
        <v>4350750</v>
      </c>
      <c r="W21" s="381">
        <v>6008805</v>
      </c>
      <c r="X21" s="381">
        <v>282</v>
      </c>
      <c r="Y21" s="381">
        <v>31675742</v>
      </c>
      <c r="Z21" s="381">
        <v>2567324</v>
      </c>
      <c r="AA21" s="381">
        <v>16266866</v>
      </c>
      <c r="AB21" s="381">
        <v>163933</v>
      </c>
      <c r="AC21" s="381">
        <v>16102933</v>
      </c>
      <c r="AD21" s="381">
        <v>0</v>
      </c>
      <c r="AE21" s="381">
        <v>2157308</v>
      </c>
      <c r="AF21" s="342">
        <v>0.60551228778860733</v>
      </c>
      <c r="AG21" s="342">
        <v>0.60523531084924354</v>
      </c>
      <c r="AH21" s="342">
        <v>0.63437701809512992</v>
      </c>
      <c r="AI21" s="342">
        <v>0.6356254000000009</v>
      </c>
      <c r="AJ21" s="342">
        <v>0.44469809410363431</v>
      </c>
      <c r="AK21" s="342">
        <v>0.58906003671970841</v>
      </c>
      <c r="AL21" s="342">
        <v>0.60535435406698657</v>
      </c>
      <c r="AM21" s="342">
        <v>0.68045952380952335</v>
      </c>
      <c r="AN21" s="342">
        <v>0.55970181818181819</v>
      </c>
      <c r="AO21" s="342" t="s">
        <v>676</v>
      </c>
      <c r="AP21" s="342">
        <v>0.64665852272727264</v>
      </c>
      <c r="AQ21" s="342">
        <v>0.54998764805414646</v>
      </c>
      <c r="AR21" s="342">
        <v>0.78313466666666687</v>
      </c>
      <c r="AS21" s="382">
        <v>18294</v>
      </c>
      <c r="AT21" s="382">
        <v>2590</v>
      </c>
      <c r="AU21" s="382">
        <v>9273</v>
      </c>
      <c r="AV21" s="382">
        <v>1085</v>
      </c>
      <c r="AW21" s="382">
        <v>1649</v>
      </c>
      <c r="AX21" s="382">
        <v>2086</v>
      </c>
      <c r="AY21" s="382">
        <v>471</v>
      </c>
      <c r="AZ21" s="382">
        <v>484</v>
      </c>
      <c r="BA21" s="382">
        <v>131</v>
      </c>
      <c r="BB21" s="382" t="s">
        <v>676</v>
      </c>
      <c r="BC21" s="382">
        <v>353</v>
      </c>
      <c r="BD21" s="382">
        <v>143</v>
      </c>
      <c r="BE21" s="382">
        <v>29</v>
      </c>
      <c r="BF21" s="381">
        <v>1124083867</v>
      </c>
      <c r="BG21" s="381">
        <v>616882540</v>
      </c>
      <c r="BH21" s="381">
        <v>154978845</v>
      </c>
      <c r="BI21" s="381">
        <v>246409038</v>
      </c>
      <c r="BJ21" s="381">
        <v>105813444</v>
      </c>
      <c r="BK21" s="381">
        <v>7447836</v>
      </c>
      <c r="BL21" s="381">
        <v>12109026</v>
      </c>
      <c r="BM21" s="381">
        <v>22145530</v>
      </c>
      <c r="BN21" s="381">
        <v>1704</v>
      </c>
      <c r="BO21" s="381">
        <v>54422122</v>
      </c>
      <c r="BP21" s="381">
        <v>9687226</v>
      </c>
      <c r="BQ21" s="381">
        <v>259431042</v>
      </c>
      <c r="BR21" s="381">
        <v>167838953.77639332</v>
      </c>
      <c r="BS21" s="381">
        <v>40989147.998619273</v>
      </c>
      <c r="BT21" s="381">
        <v>34105623.086659163</v>
      </c>
      <c r="BU21" s="381">
        <v>16497317.138328226</v>
      </c>
      <c r="BV21" s="381">
        <v>511638.15003450261</v>
      </c>
      <c r="BW21" s="381">
        <v>1771811.215303313</v>
      </c>
      <c r="BX21" s="381">
        <v>5142545.9880138552</v>
      </c>
      <c r="BY21" s="381">
        <v>0</v>
      </c>
      <c r="BZ21" s="381">
        <v>7419525.4950646898</v>
      </c>
      <c r="CA21" s="381">
        <v>1651796.2899118643</v>
      </c>
      <c r="CB21" s="381">
        <v>386310726.00000006</v>
      </c>
      <c r="CC21" s="381">
        <v>210703939.66250309</v>
      </c>
      <c r="CD21" s="381">
        <v>55300796.488756709</v>
      </c>
      <c r="CE21" s="381">
        <v>84164085.880996764</v>
      </c>
      <c r="CF21" s="381">
        <v>36141903.967743441</v>
      </c>
      <c r="CG21" s="381">
        <v>2543901.4486618773</v>
      </c>
      <c r="CH21" s="381">
        <v>4135989.1360771554</v>
      </c>
      <c r="CI21" s="381">
        <v>7564082.4862933429</v>
      </c>
      <c r="CJ21" s="381">
        <v>582.02249197214314</v>
      </c>
      <c r="CK21" s="381">
        <v>18588555.789232392</v>
      </c>
      <c r="CL21" s="381">
        <v>3308793.0849866997</v>
      </c>
    </row>
    <row r="22" spans="1:90" ht="14.4" x14ac:dyDescent="0.3">
      <c r="A22" s="2" t="s">
        <v>856</v>
      </c>
      <c r="B22" s="2">
        <v>50</v>
      </c>
      <c r="C22" s="3" t="s">
        <v>1421</v>
      </c>
      <c r="D22" s="3" t="s">
        <v>1369</v>
      </c>
      <c r="E22" s="342">
        <v>1.1169442584807294</v>
      </c>
      <c r="F22" s="342">
        <v>0.88076020574758296</v>
      </c>
      <c r="G22" s="342">
        <v>0.87857932329685828</v>
      </c>
      <c r="H22" s="342">
        <v>1.8179025836251663</v>
      </c>
      <c r="I22" s="342">
        <v>1.0757497801956399</v>
      </c>
      <c r="J22" s="342">
        <v>1.3771973383328771</v>
      </c>
      <c r="K22" s="342">
        <v>0.77798752865197074</v>
      </c>
      <c r="L22" s="342">
        <v>1.0387658690564219</v>
      </c>
      <c r="M22" s="342">
        <v>0</v>
      </c>
      <c r="N22" s="342">
        <v>1.3396159872039286</v>
      </c>
      <c r="O22" s="342">
        <v>4.1173363317612836E-2</v>
      </c>
      <c r="P22" s="381">
        <v>267942136</v>
      </c>
      <c r="Q22" s="381">
        <v>110098518</v>
      </c>
      <c r="R22" s="381">
        <v>25726874</v>
      </c>
      <c r="S22" s="381">
        <v>99417496</v>
      </c>
      <c r="T22" s="381">
        <v>32699248</v>
      </c>
      <c r="U22" s="381">
        <v>1199410</v>
      </c>
      <c r="V22" s="381">
        <v>1343277</v>
      </c>
      <c r="W22" s="381">
        <v>23470717</v>
      </c>
      <c r="X22" s="381">
        <v>0</v>
      </c>
      <c r="Y22" s="381">
        <v>6676774</v>
      </c>
      <c r="Z22" s="381">
        <v>9070</v>
      </c>
      <c r="AA22" s="381">
        <v>2130490</v>
      </c>
      <c r="AB22" s="381">
        <v>0</v>
      </c>
      <c r="AC22" s="381">
        <v>2130490</v>
      </c>
      <c r="AD22" s="381">
        <v>0</v>
      </c>
      <c r="AE22" s="381">
        <v>0</v>
      </c>
      <c r="AF22" s="342">
        <v>0.85969965544245164</v>
      </c>
      <c r="AG22" s="342">
        <v>1.0141324462640742</v>
      </c>
      <c r="AH22" s="342">
        <v>0.97301794986571677</v>
      </c>
      <c r="AI22" s="342">
        <v>0.86120772058823358</v>
      </c>
      <c r="AJ22" s="342">
        <v>0.46403170731707233</v>
      </c>
      <c r="AK22" s="342">
        <v>0.65894175665946753</v>
      </c>
      <c r="AL22" s="342">
        <v>0.75373956043956025</v>
      </c>
      <c r="AM22" s="342">
        <v>0.73409904761904721</v>
      </c>
      <c r="AN22" s="342" t="s">
        <v>676</v>
      </c>
      <c r="AO22" s="342" t="s">
        <v>676</v>
      </c>
      <c r="AP22" s="342">
        <v>0.93668214285714302</v>
      </c>
      <c r="AQ22" s="342" t="s">
        <v>676</v>
      </c>
      <c r="AR22" s="342" t="s">
        <v>676</v>
      </c>
      <c r="AS22" s="382">
        <v>6398</v>
      </c>
      <c r="AT22" s="382">
        <v>1216</v>
      </c>
      <c r="AU22" s="382">
        <v>2484</v>
      </c>
      <c r="AV22" s="382">
        <v>741</v>
      </c>
      <c r="AW22" s="382">
        <v>343</v>
      </c>
      <c r="AX22" s="382">
        <v>816</v>
      </c>
      <c r="AY22" s="382">
        <v>107</v>
      </c>
      <c r="AZ22" s="382">
        <v>81</v>
      </c>
      <c r="BA22" s="382" t="s">
        <v>676</v>
      </c>
      <c r="BB22" s="382" t="s">
        <v>676</v>
      </c>
      <c r="BC22" s="382">
        <v>610</v>
      </c>
      <c r="BD22" s="382" t="s">
        <v>676</v>
      </c>
      <c r="BE22" s="382" t="s">
        <v>676</v>
      </c>
      <c r="BF22" s="381">
        <v>630857536</v>
      </c>
      <c r="BG22" s="381">
        <v>303886288</v>
      </c>
      <c r="BH22" s="381">
        <v>61322944</v>
      </c>
      <c r="BI22" s="381">
        <v>180537773</v>
      </c>
      <c r="BJ22" s="381">
        <v>85110531</v>
      </c>
      <c r="BK22" s="381">
        <v>3353960</v>
      </c>
      <c r="BL22" s="381">
        <v>5827128</v>
      </c>
      <c r="BM22" s="381">
        <v>59227466</v>
      </c>
      <c r="BN22" s="381">
        <v>0</v>
      </c>
      <c r="BO22" s="381">
        <v>16302505</v>
      </c>
      <c r="BP22" s="381">
        <v>399472</v>
      </c>
      <c r="BQ22" s="381">
        <v>76483588</v>
      </c>
      <c r="BR22" s="381">
        <v>46095296.40317937</v>
      </c>
      <c r="BS22" s="381">
        <v>14283163.602162506</v>
      </c>
      <c r="BT22" s="381">
        <v>7808659.6968838274</v>
      </c>
      <c r="BU22" s="381">
        <v>8296468.2977743</v>
      </c>
      <c r="BV22" s="381">
        <v>0</v>
      </c>
      <c r="BW22" s="381">
        <v>213502.9216398542</v>
      </c>
      <c r="BX22" s="381">
        <v>7215502.6540474687</v>
      </c>
      <c r="BY22" s="381">
        <v>0</v>
      </c>
      <c r="BZ22" s="381">
        <v>750903.61388435389</v>
      </c>
      <c r="CA22" s="381">
        <v>116559.10820262357</v>
      </c>
      <c r="CB22" s="381">
        <v>165312387.00000003</v>
      </c>
      <c r="CC22" s="381">
        <v>78908668.673273146</v>
      </c>
      <c r="CD22" s="381">
        <v>17424120.260910414</v>
      </c>
      <c r="CE22" s="381">
        <v>46879362.035142556</v>
      </c>
      <c r="CF22" s="381">
        <v>22100236.030673891</v>
      </c>
      <c r="CG22" s="381">
        <v>870906.41741430329</v>
      </c>
      <c r="CH22" s="381">
        <v>1513101.8766755043</v>
      </c>
      <c r="CI22" s="381">
        <v>15379306.91677523</v>
      </c>
      <c r="CJ22" s="381">
        <v>0</v>
      </c>
      <c r="CK22" s="381">
        <v>4233191.8759999424</v>
      </c>
      <c r="CL22" s="381">
        <v>103728.94380890843</v>
      </c>
    </row>
    <row r="23" spans="1:90" ht="14.4" x14ac:dyDescent="0.3">
      <c r="A23" s="2" t="s">
        <v>719</v>
      </c>
      <c r="B23" s="2">
        <v>51</v>
      </c>
      <c r="C23" s="3" t="s">
        <v>1434</v>
      </c>
      <c r="D23" s="3" t="s">
        <v>1413</v>
      </c>
      <c r="E23" s="342">
        <v>1.151402148297286</v>
      </c>
      <c r="F23" s="342">
        <v>0.87882941603569353</v>
      </c>
      <c r="G23" s="342">
        <v>0.75636317561126243</v>
      </c>
      <c r="H23" s="342">
        <v>1.5804276445365966</v>
      </c>
      <c r="I23" s="342">
        <v>0.67802369090387005</v>
      </c>
      <c r="J23" s="342">
        <v>1.4176953307915323</v>
      </c>
      <c r="K23" s="342">
        <v>1.1258120544051866</v>
      </c>
      <c r="L23" s="342">
        <v>0.91521448367743163</v>
      </c>
      <c r="M23" s="342">
        <v>0</v>
      </c>
      <c r="N23" s="342">
        <v>0.96158719146038429</v>
      </c>
      <c r="O23" s="342">
        <v>8.822602833931463E-2</v>
      </c>
      <c r="P23" s="381">
        <v>2093739522</v>
      </c>
      <c r="Q23" s="381">
        <v>776656231</v>
      </c>
      <c r="R23" s="381">
        <v>103380443</v>
      </c>
      <c r="S23" s="381">
        <v>1182487675</v>
      </c>
      <c r="T23" s="381">
        <v>31215173</v>
      </c>
      <c r="U23" s="381">
        <v>1957422</v>
      </c>
      <c r="V23" s="381">
        <v>3506772</v>
      </c>
      <c r="W23" s="381">
        <v>10641287</v>
      </c>
      <c r="X23" s="381">
        <v>0</v>
      </c>
      <c r="Y23" s="381">
        <v>13730082</v>
      </c>
      <c r="Z23" s="381">
        <v>1379610</v>
      </c>
      <c r="AA23" s="381">
        <v>8288257</v>
      </c>
      <c r="AB23" s="381">
        <v>0</v>
      </c>
      <c r="AC23" s="381">
        <v>8288257</v>
      </c>
      <c r="AD23" s="381">
        <v>0</v>
      </c>
      <c r="AE23" s="381">
        <v>0</v>
      </c>
      <c r="AF23" s="342">
        <v>2.2341544254658374</v>
      </c>
      <c r="AG23" s="342">
        <v>2.0725969696969715</v>
      </c>
      <c r="AH23" s="342">
        <v>2.0155768267223326</v>
      </c>
      <c r="AI23" s="342">
        <v>2.0664752941176467</v>
      </c>
      <c r="AJ23" s="342" t="s">
        <v>676</v>
      </c>
      <c r="AK23" s="342">
        <v>2.194504473684205</v>
      </c>
      <c r="AL23" s="342">
        <v>4.6106137931034468</v>
      </c>
      <c r="AM23" s="342" t="s">
        <v>676</v>
      </c>
      <c r="AN23" s="342" t="s">
        <v>676</v>
      </c>
      <c r="AO23" s="342" t="s">
        <v>676</v>
      </c>
      <c r="AP23" s="342" t="s">
        <v>676</v>
      </c>
      <c r="AQ23" s="342" t="s">
        <v>676</v>
      </c>
      <c r="AR23" s="342" t="s">
        <v>676</v>
      </c>
      <c r="AS23" s="382">
        <v>1233</v>
      </c>
      <c r="AT23" s="382">
        <v>174</v>
      </c>
      <c r="AU23" s="382">
        <v>475</v>
      </c>
      <c r="AV23" s="382">
        <v>75</v>
      </c>
      <c r="AW23" s="382" t="s">
        <v>676</v>
      </c>
      <c r="AX23" s="382">
        <v>442</v>
      </c>
      <c r="AY23" s="382">
        <v>67</v>
      </c>
      <c r="AZ23" s="382" t="s">
        <v>676</v>
      </c>
      <c r="BA23" s="382" t="s">
        <v>676</v>
      </c>
      <c r="BB23" s="382" t="s">
        <v>676</v>
      </c>
      <c r="BC23" s="382" t="s">
        <v>676</v>
      </c>
      <c r="BD23" s="382" t="s">
        <v>676</v>
      </c>
      <c r="BE23" s="382" t="s">
        <v>676</v>
      </c>
      <c r="BF23" s="381">
        <v>6513683222</v>
      </c>
      <c r="BG23" s="381">
        <v>3184254329</v>
      </c>
      <c r="BH23" s="381">
        <v>476995763</v>
      </c>
      <c r="BI23" s="381">
        <v>2687761037</v>
      </c>
      <c r="BJ23" s="381">
        <v>164672093</v>
      </c>
      <c r="BK23" s="381">
        <v>4966161</v>
      </c>
      <c r="BL23" s="381">
        <v>10993692</v>
      </c>
      <c r="BM23" s="381">
        <v>41114752</v>
      </c>
      <c r="BN23" s="381">
        <v>0</v>
      </c>
      <c r="BO23" s="381">
        <v>51284200</v>
      </c>
      <c r="BP23" s="381">
        <v>56313288</v>
      </c>
      <c r="BQ23" s="381">
        <v>41799638</v>
      </c>
      <c r="BR23" s="381">
        <v>17919807.948422208</v>
      </c>
      <c r="BS23" s="381">
        <v>5229237.8373174891</v>
      </c>
      <c r="BT23" s="381">
        <v>17387545.503616855</v>
      </c>
      <c r="BU23" s="381">
        <v>1263046.7106434461</v>
      </c>
      <c r="BV23" s="381">
        <v>30375.326771043525</v>
      </c>
      <c r="BW23" s="381">
        <v>125625.26089573847</v>
      </c>
      <c r="BX23" s="381">
        <v>447725.47925682558</v>
      </c>
      <c r="BY23" s="381">
        <v>0</v>
      </c>
      <c r="BZ23" s="381">
        <v>334051.11583051202</v>
      </c>
      <c r="CA23" s="381">
        <v>325269.52788932651</v>
      </c>
      <c r="CB23" s="381">
        <v>1783824695</v>
      </c>
      <c r="CC23" s="381">
        <v>865819649.13918197</v>
      </c>
      <c r="CD23" s="381">
        <v>142409758.34960532</v>
      </c>
      <c r="CE23" s="381">
        <v>730819864.74243844</v>
      </c>
      <c r="CF23" s="381">
        <v>44775422.768774308</v>
      </c>
      <c r="CG23" s="381">
        <v>1350331.7669788708</v>
      </c>
      <c r="CH23" s="381">
        <v>2989257.0023367098</v>
      </c>
      <c r="CI23" s="381">
        <v>11179370.889719054</v>
      </c>
      <c r="CJ23" s="381">
        <v>0</v>
      </c>
      <c r="CK23" s="381">
        <v>13944510.539247081</v>
      </c>
      <c r="CL23" s="381">
        <v>15311952.57049259</v>
      </c>
    </row>
    <row r="24" spans="1:90" ht="14.4" x14ac:dyDescent="0.3">
      <c r="A24" s="2" t="s">
        <v>720</v>
      </c>
      <c r="B24" s="2">
        <v>57</v>
      </c>
      <c r="C24" s="3" t="s">
        <v>1437</v>
      </c>
      <c r="D24" s="3" t="s">
        <v>1401</v>
      </c>
      <c r="E24" s="342">
        <v>0.98772637870768121</v>
      </c>
      <c r="F24" s="342">
        <v>0.85774787266019781</v>
      </c>
      <c r="G24" s="342">
        <v>0.51090401310472855</v>
      </c>
      <c r="H24" s="342">
        <v>1.2243137426068547</v>
      </c>
      <c r="I24" s="342">
        <v>0.69021850383106798</v>
      </c>
      <c r="J24" s="342">
        <v>1.0920138227043765</v>
      </c>
      <c r="K24" s="342">
        <v>0.54443915264002474</v>
      </c>
      <c r="L24" s="342">
        <v>1.0550125913040653</v>
      </c>
      <c r="M24" s="342">
        <v>0</v>
      </c>
      <c r="N24" s="342">
        <v>0.46924935329396072</v>
      </c>
      <c r="O24" s="342">
        <v>0</v>
      </c>
      <c r="P24" s="381">
        <v>347376478</v>
      </c>
      <c r="Q24" s="381">
        <v>125841232</v>
      </c>
      <c r="R24" s="381">
        <v>13013092</v>
      </c>
      <c r="S24" s="381">
        <v>193976204</v>
      </c>
      <c r="T24" s="381">
        <v>14545950</v>
      </c>
      <c r="U24" s="381">
        <v>1617658</v>
      </c>
      <c r="V24" s="381">
        <v>1746744</v>
      </c>
      <c r="W24" s="381">
        <v>6510262</v>
      </c>
      <c r="X24" s="381">
        <v>0</v>
      </c>
      <c r="Y24" s="381">
        <v>4671286</v>
      </c>
      <c r="Z24" s="381">
        <v>0</v>
      </c>
      <c r="AA24" s="381">
        <v>0</v>
      </c>
      <c r="AB24" s="381">
        <v>0</v>
      </c>
      <c r="AC24" s="381">
        <v>0</v>
      </c>
      <c r="AD24" s="381">
        <v>0</v>
      </c>
      <c r="AE24" s="381">
        <v>0</v>
      </c>
      <c r="AF24" s="342">
        <v>0.79905931314862921</v>
      </c>
      <c r="AG24" s="342">
        <v>1.0029080416976948</v>
      </c>
      <c r="AH24" s="342">
        <v>0.9700214199273951</v>
      </c>
      <c r="AI24" s="342">
        <v>0.7750653169014079</v>
      </c>
      <c r="AJ24" s="342">
        <v>0.53757002096436002</v>
      </c>
      <c r="AK24" s="342">
        <v>0.66062908031088818</v>
      </c>
      <c r="AL24" s="342">
        <v>0.726752999104746</v>
      </c>
      <c r="AM24" s="342">
        <v>0.72931052631578941</v>
      </c>
      <c r="AN24" s="342" t="s">
        <v>676</v>
      </c>
      <c r="AO24" s="342" t="s">
        <v>676</v>
      </c>
      <c r="AP24" s="342">
        <v>0.56652105263157881</v>
      </c>
      <c r="AQ24" s="342">
        <v>0.48022258064516127</v>
      </c>
      <c r="AR24" s="342" t="s">
        <v>676</v>
      </c>
      <c r="AS24" s="382">
        <v>9382</v>
      </c>
      <c r="AT24" s="382">
        <v>1266</v>
      </c>
      <c r="AU24" s="382">
        <v>2228</v>
      </c>
      <c r="AV24" s="382">
        <v>223</v>
      </c>
      <c r="AW24" s="382">
        <v>637</v>
      </c>
      <c r="AX24" s="382">
        <v>3616</v>
      </c>
      <c r="AY24" s="382">
        <v>728</v>
      </c>
      <c r="AZ24" s="382">
        <v>391</v>
      </c>
      <c r="BA24" s="382" t="s">
        <v>676</v>
      </c>
      <c r="BB24" s="382" t="s">
        <v>676</v>
      </c>
      <c r="BC24" s="382">
        <v>243</v>
      </c>
      <c r="BD24" s="382">
        <v>50</v>
      </c>
      <c r="BE24" s="382" t="s">
        <v>676</v>
      </c>
      <c r="BF24" s="381">
        <v>773522163</v>
      </c>
      <c r="BG24" s="381">
        <v>316810708</v>
      </c>
      <c r="BH24" s="381">
        <v>32859864</v>
      </c>
      <c r="BI24" s="381">
        <v>376879646</v>
      </c>
      <c r="BJ24" s="381">
        <v>46971945</v>
      </c>
      <c r="BK24" s="381">
        <v>4614076</v>
      </c>
      <c r="BL24" s="381">
        <v>9180186</v>
      </c>
      <c r="BM24" s="381">
        <v>13618481</v>
      </c>
      <c r="BN24" s="381">
        <v>0</v>
      </c>
      <c r="BO24" s="381">
        <v>19185058</v>
      </c>
      <c r="BP24" s="381">
        <v>374144</v>
      </c>
      <c r="BQ24" s="381">
        <v>106675481.99999999</v>
      </c>
      <c r="BR24" s="381">
        <v>47451063.214901365</v>
      </c>
      <c r="BS24" s="381">
        <v>12510519.818934368</v>
      </c>
      <c r="BT24" s="381">
        <v>40356293.683296211</v>
      </c>
      <c r="BU24" s="381">
        <v>6357605.2828680482</v>
      </c>
      <c r="BV24" s="381">
        <v>35714.151045630111</v>
      </c>
      <c r="BW24" s="381">
        <v>332086.96069377504</v>
      </c>
      <c r="BX24" s="381">
        <v>1903976.4348933359</v>
      </c>
      <c r="BY24" s="381">
        <v>0</v>
      </c>
      <c r="BZ24" s="381">
        <v>3943923.4890819229</v>
      </c>
      <c r="CA24" s="381">
        <v>141904.24715338441</v>
      </c>
      <c r="CB24" s="381">
        <v>245017543.00000003</v>
      </c>
      <c r="CC24" s="381">
        <v>99260151.130310774</v>
      </c>
      <c r="CD24" s="381">
        <v>12960198.097177381</v>
      </c>
      <c r="CE24" s="381">
        <v>118080385.7800729</v>
      </c>
      <c r="CF24" s="381">
        <v>14716807.992438961</v>
      </c>
      <c r="CG24" s="381">
        <v>1445638.8926309266</v>
      </c>
      <c r="CH24" s="381">
        <v>2876249.5293068285</v>
      </c>
      <c r="CI24" s="381">
        <v>4266814.3724020394</v>
      </c>
      <c r="CJ24" s="381">
        <v>0</v>
      </c>
      <c r="CK24" s="381">
        <v>6010881.9191925097</v>
      </c>
      <c r="CL24" s="381">
        <v>117223.2789066555</v>
      </c>
    </row>
    <row r="25" spans="1:90" ht="14.4" x14ac:dyDescent="0.3">
      <c r="A25" s="2" t="s">
        <v>721</v>
      </c>
      <c r="B25" s="2">
        <v>8</v>
      </c>
      <c r="C25" s="3" t="s">
        <v>1398</v>
      </c>
      <c r="D25" s="3" t="s">
        <v>1369</v>
      </c>
      <c r="E25" s="342">
        <v>1.0353089243171261</v>
      </c>
      <c r="F25" s="342">
        <v>0.96208302765471476</v>
      </c>
      <c r="G25" s="342">
        <v>0.98052144240864081</v>
      </c>
      <c r="H25" s="342">
        <v>1.3185484270596581</v>
      </c>
      <c r="I25" s="342">
        <v>0.74664683023509626</v>
      </c>
      <c r="J25" s="342">
        <v>0.26862796243352771</v>
      </c>
      <c r="K25" s="342">
        <v>0.19709156670144484</v>
      </c>
      <c r="L25" s="342">
        <v>0.4748896038189977</v>
      </c>
      <c r="M25" s="342">
        <v>0</v>
      </c>
      <c r="N25" s="342">
        <v>1.3266975375202399</v>
      </c>
      <c r="O25" s="342">
        <v>-0.1742750945744892</v>
      </c>
      <c r="P25" s="381">
        <v>77653777</v>
      </c>
      <c r="Q25" s="381">
        <v>40459180</v>
      </c>
      <c r="R25" s="381">
        <v>7316302</v>
      </c>
      <c r="S25" s="381">
        <v>25259953</v>
      </c>
      <c r="T25" s="381">
        <v>4618342</v>
      </c>
      <c r="U25" s="381">
        <v>101941</v>
      </c>
      <c r="V25" s="381">
        <v>244246</v>
      </c>
      <c r="W25" s="381">
        <v>846901</v>
      </c>
      <c r="X25" s="381">
        <v>0</v>
      </c>
      <c r="Y25" s="381">
        <v>3456301</v>
      </c>
      <c r="Z25" s="381">
        <v>-31047</v>
      </c>
      <c r="AA25" s="381">
        <v>2727494</v>
      </c>
      <c r="AB25" s="381">
        <v>0</v>
      </c>
      <c r="AC25" s="381">
        <v>2727494</v>
      </c>
      <c r="AD25" s="381">
        <v>0</v>
      </c>
      <c r="AE25" s="381">
        <v>0</v>
      </c>
      <c r="AF25" s="342">
        <v>0.72452599557522035</v>
      </c>
      <c r="AG25" s="342">
        <v>0.85505949367088596</v>
      </c>
      <c r="AH25" s="342">
        <v>0.82700660377358459</v>
      </c>
      <c r="AI25" s="342">
        <v>0.46589999999999998</v>
      </c>
      <c r="AJ25" s="342">
        <v>0.32013392857142858</v>
      </c>
      <c r="AK25" s="342">
        <v>0.54626700000000006</v>
      </c>
      <c r="AL25" s="342">
        <v>0.6446804761904763</v>
      </c>
      <c r="AM25" s="342" t="s">
        <v>676</v>
      </c>
      <c r="AN25" s="342" t="s">
        <v>676</v>
      </c>
      <c r="AO25" s="342" t="s">
        <v>676</v>
      </c>
      <c r="AP25" s="342">
        <v>0.80781599999999998</v>
      </c>
      <c r="AQ25" s="342" t="s">
        <v>676</v>
      </c>
      <c r="AR25" s="342" t="s">
        <v>676</v>
      </c>
      <c r="AS25" s="382">
        <v>887</v>
      </c>
      <c r="AT25" s="382">
        <v>78</v>
      </c>
      <c r="AU25" s="382">
        <v>428</v>
      </c>
      <c r="AV25" s="382">
        <v>86</v>
      </c>
      <c r="AW25" s="382">
        <v>57</v>
      </c>
      <c r="AX25" s="382">
        <v>119</v>
      </c>
      <c r="AY25" s="382">
        <v>89</v>
      </c>
      <c r="AZ25" s="382" t="s">
        <v>676</v>
      </c>
      <c r="BA25" s="382" t="s">
        <v>676</v>
      </c>
      <c r="BB25" s="382" t="s">
        <v>676</v>
      </c>
      <c r="BC25" s="382">
        <v>30</v>
      </c>
      <c r="BD25" s="382" t="s">
        <v>676</v>
      </c>
      <c r="BE25" s="382" t="s">
        <v>676</v>
      </c>
      <c r="BF25" s="381">
        <v>146033440</v>
      </c>
      <c r="BG25" s="381">
        <v>75617071</v>
      </c>
      <c r="BH25" s="381">
        <v>19413491</v>
      </c>
      <c r="BI25" s="381">
        <v>38865084</v>
      </c>
      <c r="BJ25" s="381">
        <v>12137794</v>
      </c>
      <c r="BK25" s="381">
        <v>924553</v>
      </c>
      <c r="BL25" s="381">
        <v>2596983</v>
      </c>
      <c r="BM25" s="381">
        <v>2798595</v>
      </c>
      <c r="BN25" s="381">
        <v>0</v>
      </c>
      <c r="BO25" s="381">
        <v>5422529</v>
      </c>
      <c r="BP25" s="381">
        <v>395134</v>
      </c>
      <c r="BQ25" s="381">
        <v>17399869</v>
      </c>
      <c r="BR25" s="381">
        <v>11016303.160417926</v>
      </c>
      <c r="BS25" s="381">
        <v>1975128.267133031</v>
      </c>
      <c r="BT25" s="381">
        <v>3205015.5628180094</v>
      </c>
      <c r="BU25" s="381">
        <v>1203422.0096310349</v>
      </c>
      <c r="BV25" s="381">
        <v>0</v>
      </c>
      <c r="BW25" s="381">
        <v>173305.98446150089</v>
      </c>
      <c r="BX25" s="381">
        <v>634665.82260441687</v>
      </c>
      <c r="BY25" s="381">
        <v>0</v>
      </c>
      <c r="BZ25" s="381">
        <v>379485.66421068768</v>
      </c>
      <c r="CA25" s="381">
        <v>15964.538354429415</v>
      </c>
      <c r="CB25" s="381">
        <v>60240021.000000007</v>
      </c>
      <c r="CC25" s="381">
        <v>31037426.961636081</v>
      </c>
      <c r="CD25" s="381">
        <v>8268192.8532368802</v>
      </c>
      <c r="CE25" s="381">
        <v>15952379.403955635</v>
      </c>
      <c r="CF25" s="381">
        <v>4982021.7811714057</v>
      </c>
      <c r="CG25" s="381">
        <v>379487.67163517245</v>
      </c>
      <c r="CH25" s="381">
        <v>1065945.4157264377</v>
      </c>
      <c r="CI25" s="381">
        <v>1148698.1280681966</v>
      </c>
      <c r="CJ25" s="381">
        <v>0</v>
      </c>
      <c r="CK25" s="381">
        <v>2225705.7243708041</v>
      </c>
      <c r="CL25" s="381">
        <v>162184.84137079457</v>
      </c>
    </row>
    <row r="26" spans="1:90" ht="14.4" x14ac:dyDescent="0.3">
      <c r="A26" s="2" t="s">
        <v>722</v>
      </c>
      <c r="B26" s="2">
        <v>40</v>
      </c>
      <c r="C26" s="3" t="s">
        <v>1429</v>
      </c>
      <c r="D26" s="3" t="s">
        <v>1369</v>
      </c>
      <c r="E26" s="342">
        <v>1.1090448660956966</v>
      </c>
      <c r="F26" s="342">
        <v>0.87310709446043522</v>
      </c>
      <c r="G26" s="342">
        <v>0.85822487058980668</v>
      </c>
      <c r="H26" s="342">
        <v>2.0030716099864461</v>
      </c>
      <c r="I26" s="342">
        <v>1.0719956076751442</v>
      </c>
      <c r="J26" s="342">
        <v>1.3513011463892382</v>
      </c>
      <c r="K26" s="342">
        <v>0.58776998538105374</v>
      </c>
      <c r="L26" s="342">
        <v>0.97296990702985875</v>
      </c>
      <c r="M26" s="342">
        <v>3.6553904488626188</v>
      </c>
      <c r="N26" s="342">
        <v>1.1947339083733124</v>
      </c>
      <c r="O26" s="342">
        <v>1.081359851896968</v>
      </c>
      <c r="P26" s="381">
        <v>180474310</v>
      </c>
      <c r="Q26" s="381">
        <v>86707267</v>
      </c>
      <c r="R26" s="381">
        <v>14426005</v>
      </c>
      <c r="S26" s="381">
        <v>65909976</v>
      </c>
      <c r="T26" s="381">
        <v>13431062</v>
      </c>
      <c r="U26" s="381">
        <v>1428729</v>
      </c>
      <c r="V26" s="381">
        <v>684876</v>
      </c>
      <c r="W26" s="381">
        <v>3913687</v>
      </c>
      <c r="X26" s="381">
        <v>1202</v>
      </c>
      <c r="Y26" s="381">
        <v>6402305</v>
      </c>
      <c r="Z26" s="381">
        <v>1000263</v>
      </c>
      <c r="AA26" s="381">
        <v>4334623</v>
      </c>
      <c r="AB26" s="381">
        <v>20449</v>
      </c>
      <c r="AC26" s="381">
        <v>4314174</v>
      </c>
      <c r="AD26" s="381">
        <v>0</v>
      </c>
      <c r="AE26" s="381">
        <v>72487</v>
      </c>
      <c r="AF26" s="342">
        <v>0.51349087309070218</v>
      </c>
      <c r="AG26" s="342">
        <v>0.53276239554317673</v>
      </c>
      <c r="AH26" s="342">
        <v>0.50877051515150995</v>
      </c>
      <c r="AI26" s="342">
        <v>0.53466486486486475</v>
      </c>
      <c r="AJ26" s="342">
        <v>0.50919349593495933</v>
      </c>
      <c r="AK26" s="342">
        <v>0.52792696629213465</v>
      </c>
      <c r="AL26" s="342">
        <v>0.52635351351351367</v>
      </c>
      <c r="AM26" s="342">
        <v>0.54069375000000008</v>
      </c>
      <c r="AN26" s="342" t="s">
        <v>676</v>
      </c>
      <c r="AO26" s="342" t="s">
        <v>676</v>
      </c>
      <c r="AP26" s="342">
        <v>0.47676370967741921</v>
      </c>
      <c r="AQ26" s="342" t="s">
        <v>676</v>
      </c>
      <c r="AR26" s="342" t="s">
        <v>676</v>
      </c>
      <c r="AS26" s="382">
        <v>5241</v>
      </c>
      <c r="AT26" s="382">
        <v>765</v>
      </c>
      <c r="AU26" s="382">
        <v>3311</v>
      </c>
      <c r="AV26" s="382">
        <v>199</v>
      </c>
      <c r="AW26" s="382">
        <v>242</v>
      </c>
      <c r="AX26" s="382">
        <v>425</v>
      </c>
      <c r="AY26" s="382">
        <v>94</v>
      </c>
      <c r="AZ26" s="382">
        <v>83</v>
      </c>
      <c r="BA26" s="382" t="s">
        <v>676</v>
      </c>
      <c r="BB26" s="382" t="s">
        <v>676</v>
      </c>
      <c r="BC26" s="382">
        <v>122</v>
      </c>
      <c r="BD26" s="382" t="s">
        <v>676</v>
      </c>
      <c r="BE26" s="382" t="s">
        <v>676</v>
      </c>
      <c r="BF26" s="381">
        <v>366985589</v>
      </c>
      <c r="BG26" s="381">
        <v>186653162</v>
      </c>
      <c r="BH26" s="381">
        <v>48830071</v>
      </c>
      <c r="BI26" s="381">
        <v>96708738</v>
      </c>
      <c r="BJ26" s="381">
        <v>34793618</v>
      </c>
      <c r="BK26" s="381">
        <v>3384263</v>
      </c>
      <c r="BL26" s="381">
        <v>3345547</v>
      </c>
      <c r="BM26" s="381">
        <v>9759578</v>
      </c>
      <c r="BN26" s="381">
        <v>1192</v>
      </c>
      <c r="BO26" s="381">
        <v>15705318</v>
      </c>
      <c r="BP26" s="381">
        <v>2597720</v>
      </c>
      <c r="BQ26" s="381">
        <v>64401173</v>
      </c>
      <c r="BR26" s="381">
        <v>47841459.302179664</v>
      </c>
      <c r="BS26" s="381">
        <v>7366762.2017092258</v>
      </c>
      <c r="BT26" s="381">
        <v>6262218.0192597127</v>
      </c>
      <c r="BU26" s="381">
        <v>2930733.4768513953</v>
      </c>
      <c r="BV26" s="381">
        <v>123703.67967966695</v>
      </c>
      <c r="BW26" s="381">
        <v>242296.18617603113</v>
      </c>
      <c r="BX26" s="381">
        <v>1330100.6326642097</v>
      </c>
      <c r="BY26" s="381">
        <v>0</v>
      </c>
      <c r="BZ26" s="381">
        <v>1026244.6850011977</v>
      </c>
      <c r="CA26" s="381">
        <v>208388.2933302898</v>
      </c>
      <c r="CB26" s="381">
        <v>102236749.99999999</v>
      </c>
      <c r="CC26" s="381">
        <v>51490817.975439064</v>
      </c>
      <c r="CD26" s="381">
        <v>14469215.340075359</v>
      </c>
      <c r="CE26" s="381">
        <v>26678423.079660594</v>
      </c>
      <c r="CF26" s="381">
        <v>9598293.604824977</v>
      </c>
      <c r="CG26" s="381">
        <v>933595.06073630485</v>
      </c>
      <c r="CH26" s="381">
        <v>922914.72461246734</v>
      </c>
      <c r="CI26" s="381">
        <v>2692312.5701727984</v>
      </c>
      <c r="CJ26" s="381">
        <v>328.82944156458154</v>
      </c>
      <c r="CK26" s="381">
        <v>4332525.9626964517</v>
      </c>
      <c r="CL26" s="381">
        <v>716616.4571653899</v>
      </c>
    </row>
    <row r="27" spans="1:90" ht="14.4" x14ac:dyDescent="0.3">
      <c r="A27" s="2" t="s">
        <v>723</v>
      </c>
      <c r="B27" s="2">
        <v>68</v>
      </c>
      <c r="C27" s="3" t="s">
        <v>1444</v>
      </c>
      <c r="D27" s="3" t="s">
        <v>1369</v>
      </c>
      <c r="E27" s="342">
        <v>0.95516468727694881</v>
      </c>
      <c r="F27" s="342">
        <v>0.8262713179498965</v>
      </c>
      <c r="G27" s="342">
        <v>1.0906083864937992</v>
      </c>
      <c r="H27" s="342">
        <v>1.1765589911835643</v>
      </c>
      <c r="I27" s="342">
        <v>0.83386194356657517</v>
      </c>
      <c r="J27" s="342">
        <v>0.95055952486509998</v>
      </c>
      <c r="K27" s="342">
        <v>0.45852535913023645</v>
      </c>
      <c r="L27" s="342">
        <v>0.66524166146400621</v>
      </c>
      <c r="M27" s="342">
        <v>0</v>
      </c>
      <c r="N27" s="342">
        <v>0.82852991938519938</v>
      </c>
      <c r="O27" s="342">
        <v>2.3017395560850122</v>
      </c>
      <c r="P27" s="381">
        <v>151620699</v>
      </c>
      <c r="Q27" s="381">
        <v>74491382</v>
      </c>
      <c r="R27" s="381">
        <v>24929341</v>
      </c>
      <c r="S27" s="381">
        <v>43740646</v>
      </c>
      <c r="T27" s="381">
        <v>8459330</v>
      </c>
      <c r="U27" s="381">
        <v>1004904</v>
      </c>
      <c r="V27" s="381">
        <v>460076</v>
      </c>
      <c r="W27" s="381">
        <v>2647450</v>
      </c>
      <c r="X27" s="381">
        <v>0</v>
      </c>
      <c r="Y27" s="381">
        <v>2868595</v>
      </c>
      <c r="Z27" s="381">
        <v>1478305</v>
      </c>
      <c r="AA27" s="381">
        <v>12566758</v>
      </c>
      <c r="AB27" s="381">
        <v>130636</v>
      </c>
      <c r="AC27" s="381">
        <v>12436122</v>
      </c>
      <c r="AD27" s="381">
        <v>0</v>
      </c>
      <c r="AE27" s="381">
        <v>0</v>
      </c>
      <c r="AF27" s="342">
        <v>0.90210088389871401</v>
      </c>
      <c r="AG27" s="342">
        <v>1.0027099811676092</v>
      </c>
      <c r="AH27" s="342">
        <v>0.89310681198910213</v>
      </c>
      <c r="AI27" s="342">
        <v>0.9134576547231279</v>
      </c>
      <c r="AJ27" s="342">
        <v>0.83475219512195209</v>
      </c>
      <c r="AK27" s="342">
        <v>0.82834065934065704</v>
      </c>
      <c r="AL27" s="342" t="s">
        <v>676</v>
      </c>
      <c r="AM27" s="342">
        <v>0.83168172043010757</v>
      </c>
      <c r="AN27" s="342" t="s">
        <v>676</v>
      </c>
      <c r="AO27" s="342" t="s">
        <v>676</v>
      </c>
      <c r="AP27" s="342">
        <v>0.86514470588235315</v>
      </c>
      <c r="AQ27" s="342">
        <v>0.69922272727272727</v>
      </c>
      <c r="AR27" s="342" t="s">
        <v>676</v>
      </c>
      <c r="AS27" s="382">
        <v>4256</v>
      </c>
      <c r="AT27" s="382">
        <v>1248</v>
      </c>
      <c r="AU27" s="382">
        <v>1495</v>
      </c>
      <c r="AV27" s="382">
        <v>571</v>
      </c>
      <c r="AW27" s="382">
        <v>317</v>
      </c>
      <c r="AX27" s="382">
        <v>501</v>
      </c>
      <c r="AY27" s="382" t="s">
        <v>676</v>
      </c>
      <c r="AZ27" s="382">
        <v>36</v>
      </c>
      <c r="BA27" s="382" t="s">
        <v>676</v>
      </c>
      <c r="BB27" s="382" t="s">
        <v>676</v>
      </c>
      <c r="BC27" s="382">
        <v>59</v>
      </c>
      <c r="BD27" s="382">
        <v>29</v>
      </c>
      <c r="BE27" s="382" t="s">
        <v>676</v>
      </c>
      <c r="BF27" s="381">
        <v>495969907</v>
      </c>
      <c r="BG27" s="381">
        <v>240244114</v>
      </c>
      <c r="BH27" s="381">
        <v>91881070</v>
      </c>
      <c r="BI27" s="381">
        <v>128691400</v>
      </c>
      <c r="BJ27" s="381">
        <v>35153323</v>
      </c>
      <c r="BK27" s="381">
        <v>4004457</v>
      </c>
      <c r="BL27" s="381">
        <v>3063084</v>
      </c>
      <c r="BM27" s="381">
        <v>13517156</v>
      </c>
      <c r="BN27" s="381">
        <v>0</v>
      </c>
      <c r="BO27" s="381">
        <v>12433367</v>
      </c>
      <c r="BP27" s="381">
        <v>2135259</v>
      </c>
      <c r="BQ27" s="381">
        <v>46692059.000000007</v>
      </c>
      <c r="BR27" s="381">
        <v>30156994.996922757</v>
      </c>
      <c r="BS27" s="381">
        <v>10238656.821359834</v>
      </c>
      <c r="BT27" s="381">
        <v>4953693.1038121413</v>
      </c>
      <c r="BU27" s="381">
        <v>1342714.0779052721</v>
      </c>
      <c r="BV27" s="381">
        <v>54494.340884191668</v>
      </c>
      <c r="BW27" s="381">
        <v>236415.65425016067</v>
      </c>
      <c r="BX27" s="381">
        <v>595118.51529180445</v>
      </c>
      <c r="BY27" s="381">
        <v>0</v>
      </c>
      <c r="BZ27" s="381">
        <v>349077.89869270293</v>
      </c>
      <c r="CA27" s="381">
        <v>107607.66878641232</v>
      </c>
      <c r="CB27" s="381">
        <v>125202337</v>
      </c>
      <c r="CC27" s="381">
        <v>60154766.259837873</v>
      </c>
      <c r="CD27" s="381">
        <v>24022461.525736652</v>
      </c>
      <c r="CE27" s="381">
        <v>32223062.44161012</v>
      </c>
      <c r="CF27" s="381">
        <v>8802046.7728153486</v>
      </c>
      <c r="CG27" s="381">
        <v>1002676.6975551026</v>
      </c>
      <c r="CH27" s="381">
        <v>766966.14533602784</v>
      </c>
      <c r="CI27" s="381">
        <v>3384563.0851866161</v>
      </c>
      <c r="CJ27" s="381">
        <v>0</v>
      </c>
      <c r="CK27" s="381">
        <v>3113192.9655008391</v>
      </c>
      <c r="CL27" s="381">
        <v>534647.87923676311</v>
      </c>
    </row>
    <row r="28" spans="1:90" ht="14.4" x14ac:dyDescent="0.3">
      <c r="A28" s="2" t="s">
        <v>857</v>
      </c>
      <c r="B28" s="2">
        <v>14496</v>
      </c>
      <c r="C28" s="3" t="s">
        <v>1444</v>
      </c>
      <c r="D28" s="3" t="s">
        <v>1369</v>
      </c>
      <c r="E28" s="342">
        <v>1.0803469645205104</v>
      </c>
      <c r="F28" s="342">
        <v>0.80536148034336263</v>
      </c>
      <c r="G28" s="342">
        <v>1.5696568128764941</v>
      </c>
      <c r="H28" s="342">
        <v>1.2986961576034115</v>
      </c>
      <c r="I28" s="342">
        <v>1.315298135955445</v>
      </c>
      <c r="J28" s="342">
        <v>1.1514318777783243</v>
      </c>
      <c r="K28" s="342">
        <v>0.13923881456620302</v>
      </c>
      <c r="L28" s="342">
        <v>1.0610008179099542</v>
      </c>
      <c r="M28" s="342">
        <v>0</v>
      </c>
      <c r="N28" s="342">
        <v>1.307739776587751</v>
      </c>
      <c r="O28" s="342">
        <v>3.184834568650551</v>
      </c>
      <c r="P28" s="381">
        <v>226193788</v>
      </c>
      <c r="Q28" s="381">
        <v>109392707</v>
      </c>
      <c r="R28" s="381">
        <v>29717861</v>
      </c>
      <c r="S28" s="381">
        <v>66150106</v>
      </c>
      <c r="T28" s="381">
        <v>20933114</v>
      </c>
      <c r="U28" s="381">
        <v>1079387</v>
      </c>
      <c r="V28" s="381">
        <v>132298</v>
      </c>
      <c r="W28" s="381">
        <v>8036870</v>
      </c>
      <c r="X28" s="381">
        <v>0</v>
      </c>
      <c r="Y28" s="381">
        <v>6177005</v>
      </c>
      <c r="Z28" s="381">
        <v>5507554</v>
      </c>
      <c r="AA28" s="381">
        <v>47494737</v>
      </c>
      <c r="AB28" s="381">
        <v>2417649</v>
      </c>
      <c r="AC28" s="381">
        <v>45077088</v>
      </c>
      <c r="AD28" s="381">
        <v>0</v>
      </c>
      <c r="AE28" s="381">
        <v>0</v>
      </c>
      <c r="AF28" s="342">
        <v>0.94609653147616668</v>
      </c>
      <c r="AG28" s="342">
        <v>0.99519928092042542</v>
      </c>
      <c r="AH28" s="342">
        <v>0.96409704487413606</v>
      </c>
      <c r="AI28" s="342">
        <v>0.86007765237020362</v>
      </c>
      <c r="AJ28" s="342">
        <v>0.95618700000000045</v>
      </c>
      <c r="AK28" s="342">
        <v>0.84848829516539304</v>
      </c>
      <c r="AL28" s="342">
        <v>1.1453495798319326</v>
      </c>
      <c r="AM28" s="342">
        <v>0.86632834224598931</v>
      </c>
      <c r="AN28" s="342">
        <v>0.84904516129032281</v>
      </c>
      <c r="AO28" s="342" t="s">
        <v>676</v>
      </c>
      <c r="AP28" s="342">
        <v>0.97260109890109903</v>
      </c>
      <c r="AQ28" s="342">
        <v>0.7226102040816329</v>
      </c>
      <c r="AR28" s="342" t="s">
        <v>676</v>
      </c>
      <c r="AS28" s="382">
        <v>7792</v>
      </c>
      <c r="AT28" s="382">
        <v>2400</v>
      </c>
      <c r="AU28" s="382">
        <v>2785</v>
      </c>
      <c r="AV28" s="382">
        <v>486</v>
      </c>
      <c r="AW28" s="382">
        <v>713</v>
      </c>
      <c r="AX28" s="382">
        <v>960</v>
      </c>
      <c r="AY28" s="382">
        <v>51</v>
      </c>
      <c r="AZ28" s="382">
        <v>101</v>
      </c>
      <c r="BA28" s="382">
        <v>47</v>
      </c>
      <c r="BB28" s="382" t="s">
        <v>676</v>
      </c>
      <c r="BC28" s="382">
        <v>223</v>
      </c>
      <c r="BD28" s="382">
        <v>26</v>
      </c>
      <c r="BE28" s="382" t="s">
        <v>676</v>
      </c>
      <c r="BF28" s="381">
        <v>679088832</v>
      </c>
      <c r="BG28" s="381">
        <v>318281109</v>
      </c>
      <c r="BH28" s="381">
        <v>129567986</v>
      </c>
      <c r="BI28" s="381">
        <v>180791032</v>
      </c>
      <c r="BJ28" s="381">
        <v>50448705</v>
      </c>
      <c r="BK28" s="381">
        <v>4177478</v>
      </c>
      <c r="BL28" s="381">
        <v>3210302</v>
      </c>
      <c r="BM28" s="381">
        <v>21246692</v>
      </c>
      <c r="BN28" s="381">
        <v>0</v>
      </c>
      <c r="BO28" s="381">
        <v>16341242</v>
      </c>
      <c r="BP28" s="381">
        <v>5472991</v>
      </c>
      <c r="BQ28" s="381">
        <v>106148116</v>
      </c>
      <c r="BR28" s="381">
        <v>70523061.740957528</v>
      </c>
      <c r="BS28" s="381">
        <v>18402802.456187699</v>
      </c>
      <c r="BT28" s="381">
        <v>12134436.435410613</v>
      </c>
      <c r="BU28" s="381">
        <v>5087815.3674441651</v>
      </c>
      <c r="BV28" s="381">
        <v>40860.423543073615</v>
      </c>
      <c r="BW28" s="381">
        <v>261157.14531049665</v>
      </c>
      <c r="BX28" s="381">
        <v>3014838.7850298374</v>
      </c>
      <c r="BY28" s="381">
        <v>0</v>
      </c>
      <c r="BZ28" s="381">
        <v>1216265.4532960567</v>
      </c>
      <c r="CA28" s="381">
        <v>554693.56026470149</v>
      </c>
      <c r="CB28" s="381">
        <v>147185798</v>
      </c>
      <c r="CC28" s="381">
        <v>68309448.540425807</v>
      </c>
      <c r="CD28" s="381">
        <v>29247708.398432553</v>
      </c>
      <c r="CE28" s="381">
        <v>38801346.821292102</v>
      </c>
      <c r="CF28" s="381">
        <v>10827294.239849536</v>
      </c>
      <c r="CG28" s="381">
        <v>896569.7630196485</v>
      </c>
      <c r="CH28" s="381">
        <v>688994.58078809839</v>
      </c>
      <c r="CI28" s="381">
        <v>4559962.1617137101</v>
      </c>
      <c r="CJ28" s="381">
        <v>0</v>
      </c>
      <c r="CK28" s="381">
        <v>3507155.1465709042</v>
      </c>
      <c r="CL28" s="381">
        <v>1174612.5877571753</v>
      </c>
    </row>
    <row r="29" spans="1:90" ht="14.4" x14ac:dyDescent="0.3">
      <c r="A29" s="2" t="s">
        <v>725</v>
      </c>
      <c r="B29" s="2">
        <v>73</v>
      </c>
      <c r="C29" s="3" t="s">
        <v>1381</v>
      </c>
      <c r="D29" s="3" t="s">
        <v>1369</v>
      </c>
      <c r="E29" s="342">
        <v>0.89836089255612539</v>
      </c>
      <c r="F29" s="342">
        <v>0.73538235787562845</v>
      </c>
      <c r="G29" s="342">
        <v>0.93317080097409622</v>
      </c>
      <c r="H29" s="342">
        <v>1.1254291402053491</v>
      </c>
      <c r="I29" s="342">
        <v>1.1588832670528535</v>
      </c>
      <c r="J29" s="342">
        <v>0.7095879314273067</v>
      </c>
      <c r="K29" s="342">
        <v>1.3369421223205229</v>
      </c>
      <c r="L29" s="342">
        <v>0.94028713626286531</v>
      </c>
      <c r="M29" s="342">
        <v>0</v>
      </c>
      <c r="N29" s="342">
        <v>0.51534051740907216</v>
      </c>
      <c r="O29" s="342">
        <v>2.5060329217037012</v>
      </c>
      <c r="P29" s="381">
        <v>155952541</v>
      </c>
      <c r="Q29" s="381">
        <v>65840632</v>
      </c>
      <c r="R29" s="381">
        <v>27481766</v>
      </c>
      <c r="S29" s="381">
        <v>53886534</v>
      </c>
      <c r="T29" s="381">
        <v>8743609</v>
      </c>
      <c r="U29" s="381">
        <v>619343</v>
      </c>
      <c r="V29" s="381">
        <v>1868975</v>
      </c>
      <c r="W29" s="381">
        <v>3661443</v>
      </c>
      <c r="X29" s="381">
        <v>0</v>
      </c>
      <c r="Y29" s="381">
        <v>1636599</v>
      </c>
      <c r="Z29" s="381">
        <v>957249</v>
      </c>
      <c r="AA29" s="381">
        <v>6855243</v>
      </c>
      <c r="AB29" s="381">
        <v>0</v>
      </c>
      <c r="AC29" s="381">
        <v>4331643</v>
      </c>
      <c r="AD29" s="381">
        <v>2523600</v>
      </c>
      <c r="AE29" s="381">
        <v>0</v>
      </c>
      <c r="AF29" s="342">
        <v>0.86168538324420341</v>
      </c>
      <c r="AG29" s="342">
        <v>1.0408535042735041</v>
      </c>
      <c r="AH29" s="342">
        <v>0.95212857142857088</v>
      </c>
      <c r="AI29" s="342">
        <v>0.85360169491525395</v>
      </c>
      <c r="AJ29" s="342">
        <v>0.54151794871794778</v>
      </c>
      <c r="AK29" s="342">
        <v>0.74994703557312259</v>
      </c>
      <c r="AL29" s="342">
        <v>0.78822241379310387</v>
      </c>
      <c r="AM29" s="342">
        <v>0.86168538324420341</v>
      </c>
      <c r="AN29" s="342" t="s">
        <v>676</v>
      </c>
      <c r="AO29" s="342" t="s">
        <v>676</v>
      </c>
      <c r="AP29" s="342">
        <v>0.99949814814814808</v>
      </c>
      <c r="AQ29" s="342" t="s">
        <v>676</v>
      </c>
      <c r="AR29" s="342" t="s">
        <v>676</v>
      </c>
      <c r="AS29" s="382">
        <v>3946</v>
      </c>
      <c r="AT29" s="382">
        <v>1009</v>
      </c>
      <c r="AU29" s="382">
        <v>1647</v>
      </c>
      <c r="AV29" s="382">
        <v>368</v>
      </c>
      <c r="AW29" s="382">
        <v>244</v>
      </c>
      <c r="AX29" s="382">
        <v>482</v>
      </c>
      <c r="AY29" s="382">
        <v>67</v>
      </c>
      <c r="AZ29" s="382">
        <v>37</v>
      </c>
      <c r="BA29" s="382" t="s">
        <v>676</v>
      </c>
      <c r="BB29" s="382" t="s">
        <v>676</v>
      </c>
      <c r="BC29" s="382">
        <v>92</v>
      </c>
      <c r="BD29" s="382" t="s">
        <v>676</v>
      </c>
      <c r="BE29" s="382" t="s">
        <v>676</v>
      </c>
      <c r="BF29" s="381">
        <v>345839282</v>
      </c>
      <c r="BG29" s="381">
        <v>149067661</v>
      </c>
      <c r="BH29" s="381">
        <v>65920845</v>
      </c>
      <c r="BI29" s="381">
        <v>110095526</v>
      </c>
      <c r="BJ29" s="381">
        <v>20755250</v>
      </c>
      <c r="BK29" s="381">
        <v>2239591</v>
      </c>
      <c r="BL29" s="381">
        <v>3342182</v>
      </c>
      <c r="BM29" s="381">
        <v>7158733</v>
      </c>
      <c r="BN29" s="381">
        <v>0</v>
      </c>
      <c r="BO29" s="381">
        <v>7166544</v>
      </c>
      <c r="BP29" s="381">
        <v>848200</v>
      </c>
      <c r="BQ29" s="381">
        <v>45249404.999999993</v>
      </c>
      <c r="BR29" s="381">
        <v>31437383.868625291</v>
      </c>
      <c r="BS29" s="381">
        <v>7204261.088301383</v>
      </c>
      <c r="BT29" s="381">
        <v>4974092.1883406285</v>
      </c>
      <c r="BU29" s="381">
        <v>1633667.8547326908</v>
      </c>
      <c r="BV29" s="381">
        <v>0</v>
      </c>
      <c r="BW29" s="381">
        <v>95421.594068945356</v>
      </c>
      <c r="BX29" s="381">
        <v>1104038.0752034124</v>
      </c>
      <c r="BY29" s="381">
        <v>0</v>
      </c>
      <c r="BZ29" s="381">
        <v>382793.61070491228</v>
      </c>
      <c r="CA29" s="381">
        <v>51414.574755420734</v>
      </c>
      <c r="CB29" s="381">
        <v>135978190</v>
      </c>
      <c r="CC29" s="381">
        <v>58095131.14873293</v>
      </c>
      <c r="CD29" s="381">
        <v>26887471.064902905</v>
      </c>
      <c r="CE29" s="381">
        <v>42906784.60339386</v>
      </c>
      <c r="CF29" s="381">
        <v>8088803.1829703087</v>
      </c>
      <c r="CG29" s="381">
        <v>872820.65064750647</v>
      </c>
      <c r="CH29" s="381">
        <v>1302525.9825666314</v>
      </c>
      <c r="CI29" s="381">
        <v>2789924.5866195103</v>
      </c>
      <c r="CJ29" s="381">
        <v>0</v>
      </c>
      <c r="CK29" s="381">
        <v>2792968.7148117595</v>
      </c>
      <c r="CL29" s="381">
        <v>330563.24832490174</v>
      </c>
    </row>
    <row r="30" spans="1:90" ht="14.4" x14ac:dyDescent="0.3">
      <c r="A30" s="2" t="s">
        <v>726</v>
      </c>
      <c r="B30" s="2">
        <v>77</v>
      </c>
      <c r="C30" s="3" t="s">
        <v>1452</v>
      </c>
      <c r="D30" s="3" t="s">
        <v>1369</v>
      </c>
      <c r="E30" s="342">
        <v>1.0061624902908699</v>
      </c>
      <c r="F30" s="342">
        <v>0.90110899563254254</v>
      </c>
      <c r="G30" s="342">
        <v>1.1865499493115068</v>
      </c>
      <c r="H30" s="342">
        <v>1.0299128189263544</v>
      </c>
      <c r="I30" s="342">
        <v>0.8892507540917034</v>
      </c>
      <c r="J30" s="342">
        <v>0.95068410232669542</v>
      </c>
      <c r="K30" s="342">
        <v>1.3710333153664676</v>
      </c>
      <c r="L30" s="342">
        <v>1.0003751973910673</v>
      </c>
      <c r="M30" s="342">
        <v>0</v>
      </c>
      <c r="N30" s="342">
        <v>0.75181275639471246</v>
      </c>
      <c r="O30" s="342">
        <v>-4.221285137991206</v>
      </c>
      <c r="P30" s="381">
        <v>217848080</v>
      </c>
      <c r="Q30" s="381">
        <v>108025558</v>
      </c>
      <c r="R30" s="381">
        <v>53270915</v>
      </c>
      <c r="S30" s="381">
        <v>45004729</v>
      </c>
      <c r="T30" s="381">
        <v>11546878</v>
      </c>
      <c r="U30" s="381">
        <v>1823692</v>
      </c>
      <c r="V30" s="381">
        <v>3708733</v>
      </c>
      <c r="W30" s="381">
        <v>6997832</v>
      </c>
      <c r="X30" s="381">
        <v>0</v>
      </c>
      <c r="Y30" s="381">
        <v>723305</v>
      </c>
      <c r="Z30" s="381">
        <v>-1706684</v>
      </c>
      <c r="AA30" s="381">
        <v>32728001</v>
      </c>
      <c r="AB30" s="381">
        <v>0</v>
      </c>
      <c r="AC30" s="381">
        <v>32728001</v>
      </c>
      <c r="AD30" s="381">
        <v>0</v>
      </c>
      <c r="AE30" s="381">
        <v>0</v>
      </c>
      <c r="AF30" s="342">
        <v>0.94490787109652641</v>
      </c>
      <c r="AG30" s="342">
        <v>0.98795707434052848</v>
      </c>
      <c r="AH30" s="342">
        <v>1.0073349189754324</v>
      </c>
      <c r="AI30" s="342">
        <v>0.89100389344261932</v>
      </c>
      <c r="AJ30" s="342">
        <v>0.85220425531914934</v>
      </c>
      <c r="AK30" s="342">
        <v>0.87917049549549586</v>
      </c>
      <c r="AL30" s="342">
        <v>0.91116128500823679</v>
      </c>
      <c r="AM30" s="342" t="s">
        <v>676</v>
      </c>
      <c r="AN30" s="342" t="s">
        <v>676</v>
      </c>
      <c r="AO30" s="342" t="s">
        <v>676</v>
      </c>
      <c r="AP30" s="342">
        <v>1.0271632850241557</v>
      </c>
      <c r="AQ30" s="342">
        <v>0.68025833333333341</v>
      </c>
      <c r="AR30" s="342" t="s">
        <v>676</v>
      </c>
      <c r="AS30" s="382">
        <v>7049</v>
      </c>
      <c r="AT30" s="382">
        <v>1847</v>
      </c>
      <c r="AU30" s="382">
        <v>1955</v>
      </c>
      <c r="AV30" s="382">
        <v>1451</v>
      </c>
      <c r="AW30" s="382">
        <v>625</v>
      </c>
      <c r="AX30" s="382">
        <v>792</v>
      </c>
      <c r="AY30" s="382">
        <v>102</v>
      </c>
      <c r="AZ30" s="382" t="s">
        <v>676</v>
      </c>
      <c r="BA30" s="382" t="s">
        <v>676</v>
      </c>
      <c r="BB30" s="382" t="s">
        <v>676</v>
      </c>
      <c r="BC30" s="382">
        <v>205</v>
      </c>
      <c r="BD30" s="382">
        <v>72</v>
      </c>
      <c r="BE30" s="382" t="s">
        <v>676</v>
      </c>
      <c r="BF30" s="381">
        <v>453573594</v>
      </c>
      <c r="BG30" s="381">
        <v>203034162</v>
      </c>
      <c r="BH30" s="381">
        <v>129102692</v>
      </c>
      <c r="BI30" s="381">
        <v>95353415</v>
      </c>
      <c r="BJ30" s="381">
        <v>26083325</v>
      </c>
      <c r="BK30" s="381">
        <v>5100629</v>
      </c>
      <c r="BL30" s="381">
        <v>5898414</v>
      </c>
      <c r="BM30" s="381">
        <v>12236408</v>
      </c>
      <c r="BN30" s="381">
        <v>0</v>
      </c>
      <c r="BO30" s="381">
        <v>2146585</v>
      </c>
      <c r="BP30" s="381">
        <v>701289</v>
      </c>
      <c r="BQ30" s="381">
        <v>87902954.999999985</v>
      </c>
      <c r="BR30" s="381">
        <v>48173797.447512209</v>
      </c>
      <c r="BS30" s="381">
        <v>25935190.42525205</v>
      </c>
      <c r="BT30" s="381">
        <v>10021031.234914821</v>
      </c>
      <c r="BU30" s="381">
        <v>3772935.8923209012</v>
      </c>
      <c r="BV30" s="381">
        <v>116872.45049333238</v>
      </c>
      <c r="BW30" s="381">
        <v>621883.27742704586</v>
      </c>
      <c r="BX30" s="381">
        <v>2673596.4764086423</v>
      </c>
      <c r="BY30" s="381">
        <v>0</v>
      </c>
      <c r="BZ30" s="381">
        <v>203958.07278382897</v>
      </c>
      <c r="CA30" s="381">
        <v>156625.6152080514</v>
      </c>
      <c r="CB30" s="381">
        <v>161138411</v>
      </c>
      <c r="CC30" s="381">
        <v>71706881.275676399</v>
      </c>
      <c r="CD30" s="381">
        <v>46542934.958260633</v>
      </c>
      <c r="CE30" s="381">
        <v>33676579.060795203</v>
      </c>
      <c r="CF30" s="381">
        <v>9212015.7052677758</v>
      </c>
      <c r="CG30" s="381">
        <v>1801421.9603805984</v>
      </c>
      <c r="CH30" s="381">
        <v>2083180.8216234441</v>
      </c>
      <c r="CI30" s="381">
        <v>4321610.9400187386</v>
      </c>
      <c r="CJ30" s="381">
        <v>0</v>
      </c>
      <c r="CK30" s="381">
        <v>758123.23515856324</v>
      </c>
      <c r="CL30" s="381">
        <v>247678.748086432</v>
      </c>
    </row>
    <row r="31" spans="1:90" ht="14.4" x14ac:dyDescent="0.3">
      <c r="A31" s="2" t="s">
        <v>860</v>
      </c>
      <c r="B31" s="2">
        <v>6546</v>
      </c>
      <c r="C31" s="3" t="s">
        <v>1373</v>
      </c>
      <c r="D31" s="3" t="s">
        <v>1386</v>
      </c>
      <c r="E31" s="342">
        <v>1.1087441798800597</v>
      </c>
      <c r="F31" s="342">
        <v>0.9634429017577506</v>
      </c>
      <c r="G31" s="342">
        <v>0.75873933264397764</v>
      </c>
      <c r="H31" s="342">
        <v>1.4871896070756507</v>
      </c>
      <c r="I31" s="342">
        <v>0.9062325964823672</v>
      </c>
      <c r="J31" s="342">
        <v>0.42104546679870369</v>
      </c>
      <c r="K31" s="342">
        <v>1.0196126359914293</v>
      </c>
      <c r="L31" s="342">
        <v>0.99421801451162484</v>
      </c>
      <c r="M31" s="342">
        <v>0</v>
      </c>
      <c r="N31" s="342">
        <v>0.99440549824693625</v>
      </c>
      <c r="O31" s="342">
        <v>0.86728827747475901</v>
      </c>
      <c r="P31" s="381">
        <v>1161877444</v>
      </c>
      <c r="Q31" s="381">
        <v>549044811</v>
      </c>
      <c r="R31" s="381">
        <v>60215933</v>
      </c>
      <c r="S31" s="381">
        <v>501394925</v>
      </c>
      <c r="T31" s="381">
        <v>51221775</v>
      </c>
      <c r="U31" s="381">
        <v>3575784</v>
      </c>
      <c r="V31" s="381">
        <v>8593033</v>
      </c>
      <c r="W31" s="381">
        <v>15774043</v>
      </c>
      <c r="X31" s="381">
        <v>0</v>
      </c>
      <c r="Y31" s="381">
        <v>21069653</v>
      </c>
      <c r="Z31" s="381">
        <v>2209262</v>
      </c>
      <c r="AA31" s="381">
        <v>12057942.18</v>
      </c>
      <c r="AB31" s="381">
        <v>0</v>
      </c>
      <c r="AC31" s="381">
        <v>12057942.18</v>
      </c>
      <c r="AD31" s="381">
        <v>0</v>
      </c>
      <c r="AE31" s="381">
        <v>0</v>
      </c>
      <c r="AF31" s="342">
        <v>1.5944061790156769</v>
      </c>
      <c r="AG31" s="342">
        <v>1.5699316379310295</v>
      </c>
      <c r="AH31" s="342">
        <v>1.4747616840597662</v>
      </c>
      <c r="AI31" s="342">
        <v>1.7057138630600168</v>
      </c>
      <c r="AJ31" s="342">
        <v>1.7456911483253605</v>
      </c>
      <c r="AK31" s="342">
        <v>1.7363233971504832</v>
      </c>
      <c r="AL31" s="342">
        <v>2.0896179521276625</v>
      </c>
      <c r="AM31" s="342">
        <v>1.378066981132076</v>
      </c>
      <c r="AN31" s="342">
        <v>1.4527050847457632</v>
      </c>
      <c r="AO31" s="342" t="s">
        <v>676</v>
      </c>
      <c r="AP31" s="342">
        <v>1.5897307106598995</v>
      </c>
      <c r="AQ31" s="342">
        <v>2.6750893617021263</v>
      </c>
      <c r="AR31" s="342">
        <v>1.4414703124999999</v>
      </c>
      <c r="AS31" s="382">
        <v>22354</v>
      </c>
      <c r="AT31" s="382">
        <v>4663</v>
      </c>
      <c r="AU31" s="382">
        <v>9956</v>
      </c>
      <c r="AV31" s="382">
        <v>1177</v>
      </c>
      <c r="AW31" s="382">
        <v>527</v>
      </c>
      <c r="AX31" s="382">
        <v>4251</v>
      </c>
      <c r="AY31" s="382">
        <v>729</v>
      </c>
      <c r="AZ31" s="382">
        <v>308</v>
      </c>
      <c r="BA31" s="382">
        <v>68</v>
      </c>
      <c r="BB31" s="382" t="s">
        <v>676</v>
      </c>
      <c r="BC31" s="382">
        <v>361</v>
      </c>
      <c r="BD31" s="382">
        <v>52</v>
      </c>
      <c r="BE31" s="382">
        <v>262</v>
      </c>
      <c r="BF31" s="381">
        <v>1748873842</v>
      </c>
      <c r="BG31" s="381">
        <v>865963773</v>
      </c>
      <c r="BH31" s="381">
        <v>122445424</v>
      </c>
      <c r="BI31" s="381">
        <v>654872479</v>
      </c>
      <c r="BJ31" s="381">
        <v>105592166</v>
      </c>
      <c r="BK31" s="381">
        <v>11180230</v>
      </c>
      <c r="BL31" s="381">
        <v>19264068</v>
      </c>
      <c r="BM31" s="381">
        <v>25450273</v>
      </c>
      <c r="BN31" s="381">
        <v>0</v>
      </c>
      <c r="BO31" s="381">
        <v>45841705</v>
      </c>
      <c r="BP31" s="381">
        <v>3855890</v>
      </c>
      <c r="BQ31" s="381">
        <v>441479377.99999994</v>
      </c>
      <c r="BR31" s="381">
        <v>266873907.55333024</v>
      </c>
      <c r="BS31" s="381">
        <v>47030679.865367427</v>
      </c>
      <c r="BT31" s="381">
        <v>108000222.40098377</v>
      </c>
      <c r="BU31" s="381">
        <v>19574568.180318512</v>
      </c>
      <c r="BV31" s="381">
        <v>4580626.9295532685</v>
      </c>
      <c r="BW31" s="381">
        <v>1687172.8035576341</v>
      </c>
      <c r="BX31" s="381">
        <v>6960632.328515646</v>
      </c>
      <c r="BY31" s="381">
        <v>0</v>
      </c>
      <c r="BZ31" s="381">
        <v>5148005.1392977973</v>
      </c>
      <c r="CA31" s="381">
        <v>1198130.9793941628</v>
      </c>
      <c r="CB31" s="381">
        <v>617317959.99999988</v>
      </c>
      <c r="CC31" s="381">
        <v>303003985.57172865</v>
      </c>
      <c r="CD31" s="381">
        <v>48224531.075321987</v>
      </c>
      <c r="CE31" s="381">
        <v>229142346.78756958</v>
      </c>
      <c r="CF31" s="381">
        <v>36947096.565379739</v>
      </c>
      <c r="CG31" s="381">
        <v>3912004.5840631351</v>
      </c>
      <c r="CH31" s="381">
        <v>6740569.9456723109</v>
      </c>
      <c r="CI31" s="381">
        <v>8905146.373702351</v>
      </c>
      <c r="CJ31" s="381">
        <v>0</v>
      </c>
      <c r="CK31" s="381">
        <v>16040185.228861118</v>
      </c>
      <c r="CL31" s="381">
        <v>1349190.4330808222</v>
      </c>
    </row>
    <row r="32" spans="1:90" ht="14.4" x14ac:dyDescent="0.3">
      <c r="A32" s="2" t="s">
        <v>728</v>
      </c>
      <c r="B32" s="2">
        <v>83</v>
      </c>
      <c r="C32" s="3" t="s">
        <v>1457</v>
      </c>
      <c r="D32" s="3" t="s">
        <v>1369</v>
      </c>
      <c r="E32" s="342">
        <v>1.0068447239868021</v>
      </c>
      <c r="F32" s="342">
        <v>0.82046367451722679</v>
      </c>
      <c r="G32" s="342">
        <v>1.1693340677059569</v>
      </c>
      <c r="H32" s="342">
        <v>1.2361701384954698</v>
      </c>
      <c r="I32" s="342">
        <v>0.83243065612449496</v>
      </c>
      <c r="J32" s="342">
        <v>0.92096531158069073</v>
      </c>
      <c r="K32" s="342">
        <v>0.5148530043022822</v>
      </c>
      <c r="L32" s="342">
        <v>0.84393356774517458</v>
      </c>
      <c r="M32" s="342">
        <v>0</v>
      </c>
      <c r="N32" s="342">
        <v>0.95158905221841705</v>
      </c>
      <c r="O32" s="342">
        <v>0.84976051767697625</v>
      </c>
      <c r="P32" s="381">
        <v>273406657</v>
      </c>
      <c r="Q32" s="381">
        <v>107208178</v>
      </c>
      <c r="R32" s="381">
        <v>77520574</v>
      </c>
      <c r="S32" s="381">
        <v>67958383</v>
      </c>
      <c r="T32" s="381">
        <v>20719522</v>
      </c>
      <c r="U32" s="381">
        <v>1621715</v>
      </c>
      <c r="V32" s="381">
        <v>2508817</v>
      </c>
      <c r="W32" s="381">
        <v>2645044</v>
      </c>
      <c r="X32" s="381">
        <v>0</v>
      </c>
      <c r="Y32" s="381">
        <v>10218739</v>
      </c>
      <c r="Z32" s="381">
        <v>3725207</v>
      </c>
      <c r="AA32" s="381">
        <v>46970132</v>
      </c>
      <c r="AB32" s="381">
        <v>3307634</v>
      </c>
      <c r="AC32" s="381">
        <v>43662498</v>
      </c>
      <c r="AD32" s="381">
        <v>0</v>
      </c>
      <c r="AE32" s="381">
        <v>0</v>
      </c>
      <c r="AF32" s="342">
        <v>0.8381361162130655</v>
      </c>
      <c r="AG32" s="342">
        <v>0.99796172199170674</v>
      </c>
      <c r="AH32" s="342">
        <v>0.98344724433558095</v>
      </c>
      <c r="AI32" s="342">
        <v>0.80422822966507268</v>
      </c>
      <c r="AJ32" s="342">
        <v>0.64020901616881754</v>
      </c>
      <c r="AK32" s="342">
        <v>0.76267291960507866</v>
      </c>
      <c r="AL32" s="342">
        <v>0.84430936507936682</v>
      </c>
      <c r="AM32" s="342">
        <v>0.82307954545454509</v>
      </c>
      <c r="AN32" s="342" t="s">
        <v>676</v>
      </c>
      <c r="AO32" s="342" t="s">
        <v>676</v>
      </c>
      <c r="AP32" s="342">
        <v>0.94636793893129723</v>
      </c>
      <c r="AQ32" s="342">
        <v>0.67419411764705872</v>
      </c>
      <c r="AR32" s="342" t="s">
        <v>676</v>
      </c>
      <c r="AS32" s="382">
        <v>11839</v>
      </c>
      <c r="AT32" s="382">
        <v>2245</v>
      </c>
      <c r="AU32" s="382">
        <v>3299</v>
      </c>
      <c r="AV32" s="382">
        <v>723</v>
      </c>
      <c r="AW32" s="382">
        <v>3491</v>
      </c>
      <c r="AX32" s="382">
        <v>1518</v>
      </c>
      <c r="AY32" s="382">
        <v>141</v>
      </c>
      <c r="AZ32" s="382">
        <v>222</v>
      </c>
      <c r="BA32" s="382" t="s">
        <v>676</v>
      </c>
      <c r="BB32" s="382" t="s">
        <v>676</v>
      </c>
      <c r="BC32" s="382">
        <v>137</v>
      </c>
      <c r="BD32" s="382">
        <v>63</v>
      </c>
      <c r="BE32" s="382" t="s">
        <v>676</v>
      </c>
      <c r="BF32" s="381">
        <v>471526270</v>
      </c>
      <c r="BG32" s="381">
        <v>151691198</v>
      </c>
      <c r="BH32" s="381">
        <v>156967646</v>
      </c>
      <c r="BI32" s="381">
        <v>106389955</v>
      </c>
      <c r="BJ32" s="381">
        <v>56477471</v>
      </c>
      <c r="BK32" s="381">
        <v>4173430</v>
      </c>
      <c r="BL32" s="381">
        <v>12699955</v>
      </c>
      <c r="BM32" s="381">
        <v>3435597</v>
      </c>
      <c r="BN32" s="381">
        <v>0</v>
      </c>
      <c r="BO32" s="381">
        <v>23865698</v>
      </c>
      <c r="BP32" s="381">
        <v>12302791</v>
      </c>
      <c r="BQ32" s="381">
        <v>160048246.99999997</v>
      </c>
      <c r="BR32" s="381">
        <v>84293162.905908376</v>
      </c>
      <c r="BS32" s="381">
        <v>50009595.779798999</v>
      </c>
      <c r="BT32" s="381">
        <v>19622216.165152635</v>
      </c>
      <c r="BU32" s="381">
        <v>6123272.1491399538</v>
      </c>
      <c r="BV32" s="381">
        <v>374080.99322345742</v>
      </c>
      <c r="BW32" s="381">
        <v>652763.33726616076</v>
      </c>
      <c r="BX32" s="381">
        <v>1992557.3568628782</v>
      </c>
      <c r="BY32" s="381">
        <v>0</v>
      </c>
      <c r="BZ32" s="381">
        <v>2808180.5640158039</v>
      </c>
      <c r="CA32" s="381">
        <v>295689.89777165372</v>
      </c>
      <c r="CB32" s="381">
        <v>158150559</v>
      </c>
      <c r="CC32" s="381">
        <v>50406051.005090401</v>
      </c>
      <c r="CD32" s="381">
        <v>53624665.246856496</v>
      </c>
      <c r="CE32" s="381">
        <v>35352726.914051227</v>
      </c>
      <c r="CF32" s="381">
        <v>18767115.83400188</v>
      </c>
      <c r="CG32" s="381">
        <v>1386805.0896807767</v>
      </c>
      <c r="CH32" s="381">
        <v>4220116.8421937898</v>
      </c>
      <c r="CI32" s="381">
        <v>1141627.7272392269</v>
      </c>
      <c r="CJ32" s="381">
        <v>0</v>
      </c>
      <c r="CK32" s="381">
        <v>7930424.4842214519</v>
      </c>
      <c r="CL32" s="381">
        <v>4088141.6906666341</v>
      </c>
    </row>
    <row r="33" spans="1:90" ht="14.4" x14ac:dyDescent="0.3">
      <c r="A33" s="2" t="s">
        <v>729</v>
      </c>
      <c r="B33" s="2">
        <v>85</v>
      </c>
      <c r="C33" s="3" t="s">
        <v>1460</v>
      </c>
      <c r="D33" s="3" t="s">
        <v>1369</v>
      </c>
      <c r="E33" s="342">
        <v>0.97686735494656518</v>
      </c>
      <c r="F33" s="342">
        <v>0.84638458581914588</v>
      </c>
      <c r="G33" s="342">
        <v>0.9352041999102364</v>
      </c>
      <c r="H33" s="342">
        <v>1.2205859379372721</v>
      </c>
      <c r="I33" s="342">
        <v>1.257443986153626</v>
      </c>
      <c r="J33" s="342">
        <v>0.78733875003513354</v>
      </c>
      <c r="K33" s="342">
        <v>3.6438113925023643</v>
      </c>
      <c r="L33" s="342">
        <v>0.92722628159978482</v>
      </c>
      <c r="M33" s="342">
        <v>0.55663392052670391</v>
      </c>
      <c r="N33" s="342">
        <v>0.88811263316754396</v>
      </c>
      <c r="O33" s="342">
        <v>1.5002535195194635</v>
      </c>
      <c r="P33" s="381">
        <v>493868552</v>
      </c>
      <c r="Q33" s="381">
        <v>214665958</v>
      </c>
      <c r="R33" s="381">
        <v>84731004</v>
      </c>
      <c r="S33" s="381">
        <v>154346115</v>
      </c>
      <c r="T33" s="381">
        <v>40125475</v>
      </c>
      <c r="U33" s="381">
        <v>1339336</v>
      </c>
      <c r="V33" s="381">
        <v>16129615</v>
      </c>
      <c r="W33" s="381">
        <v>3872591</v>
      </c>
      <c r="X33" s="381">
        <v>3039605</v>
      </c>
      <c r="Y33" s="381">
        <v>12300065</v>
      </c>
      <c r="Z33" s="381">
        <v>3444263</v>
      </c>
      <c r="AA33" s="381">
        <v>45844733</v>
      </c>
      <c r="AB33" s="381">
        <v>7855167</v>
      </c>
      <c r="AC33" s="381">
        <v>37989566</v>
      </c>
      <c r="AD33" s="381">
        <v>0</v>
      </c>
      <c r="AE33" s="381">
        <v>0</v>
      </c>
      <c r="AF33" s="342">
        <v>0.92162202473339594</v>
      </c>
      <c r="AG33" s="342">
        <v>1.0642771668219879</v>
      </c>
      <c r="AH33" s="342">
        <v>1.0348426027900068</v>
      </c>
      <c r="AI33" s="342">
        <v>0.85598301526717535</v>
      </c>
      <c r="AJ33" s="342">
        <v>0.56448623232943962</v>
      </c>
      <c r="AK33" s="342">
        <v>0.81475022033898714</v>
      </c>
      <c r="AL33" s="342">
        <v>0.97404484018265125</v>
      </c>
      <c r="AM33" s="342">
        <v>0.95112971428571458</v>
      </c>
      <c r="AN33" s="342">
        <v>0.84182564102564128</v>
      </c>
      <c r="AO33" s="342">
        <v>0.92162202473339594</v>
      </c>
      <c r="AP33" s="342">
        <v>0.92792727272727216</v>
      </c>
      <c r="AQ33" s="342" t="s">
        <v>676</v>
      </c>
      <c r="AR33" s="342" t="s">
        <v>676</v>
      </c>
      <c r="AS33" s="382">
        <v>19807</v>
      </c>
      <c r="AT33" s="382">
        <v>4299</v>
      </c>
      <c r="AU33" s="382">
        <v>5539</v>
      </c>
      <c r="AV33" s="382">
        <v>2800</v>
      </c>
      <c r="AW33" s="382">
        <v>2313</v>
      </c>
      <c r="AX33" s="382">
        <v>3020</v>
      </c>
      <c r="AY33" s="382">
        <v>1005</v>
      </c>
      <c r="AZ33" s="382">
        <v>348</v>
      </c>
      <c r="BA33" s="382">
        <v>74</v>
      </c>
      <c r="BB33" s="382">
        <v>210</v>
      </c>
      <c r="BC33" s="382">
        <v>199</v>
      </c>
      <c r="BD33" s="382" t="s">
        <v>676</v>
      </c>
      <c r="BE33" s="382" t="s">
        <v>676</v>
      </c>
      <c r="BF33" s="381">
        <v>998902333</v>
      </c>
      <c r="BG33" s="381">
        <v>440508191</v>
      </c>
      <c r="BH33" s="381">
        <v>212799956</v>
      </c>
      <c r="BI33" s="381">
        <v>273845342</v>
      </c>
      <c r="BJ33" s="381">
        <v>71748844</v>
      </c>
      <c r="BK33" s="381">
        <v>4504274</v>
      </c>
      <c r="BL33" s="381">
        <v>14275563</v>
      </c>
      <c r="BM33" s="381">
        <v>6144054</v>
      </c>
      <c r="BN33" s="381">
        <v>9988228</v>
      </c>
      <c r="BO33" s="381">
        <v>31858869</v>
      </c>
      <c r="BP33" s="381">
        <v>4977856</v>
      </c>
      <c r="BQ33" s="381">
        <v>243382287.99999994</v>
      </c>
      <c r="BR33" s="381">
        <v>128439191.6212088</v>
      </c>
      <c r="BS33" s="381">
        <v>62075644.049909413</v>
      </c>
      <c r="BT33" s="381">
        <v>42859009.424225569</v>
      </c>
      <c r="BU33" s="381">
        <v>10008442.904656187</v>
      </c>
      <c r="BV33" s="381">
        <v>326127.00394709304</v>
      </c>
      <c r="BW33" s="381">
        <v>68848.826223190219</v>
      </c>
      <c r="BX33" s="381">
        <v>2301011.5024861461</v>
      </c>
      <c r="BY33" s="381">
        <v>2411703.4997010832</v>
      </c>
      <c r="BZ33" s="381">
        <v>4124494.8686765935</v>
      </c>
      <c r="CA33" s="381">
        <v>776257.20362208062</v>
      </c>
      <c r="CB33" s="381">
        <v>309111642.99999994</v>
      </c>
      <c r="CC33" s="381">
        <v>134468626.7963964</v>
      </c>
      <c r="CD33" s="381">
        <v>69147643.882051408</v>
      </c>
      <c r="CE33" s="381">
        <v>83593467.376250312</v>
      </c>
      <c r="CF33" s="381">
        <v>21901904.945301834</v>
      </c>
      <c r="CG33" s="381">
        <v>1374965.441890527</v>
      </c>
      <c r="CH33" s="381">
        <v>4357729.0787663134</v>
      </c>
      <c r="CI33" s="381">
        <v>1875521.3211072993</v>
      </c>
      <c r="CJ33" s="381">
        <v>3048985.9910217128</v>
      </c>
      <c r="CK33" s="381">
        <v>9725173.0007360596</v>
      </c>
      <c r="CL33" s="381">
        <v>1519530.1117799252</v>
      </c>
    </row>
    <row r="34" spans="1:90" ht="14.4" x14ac:dyDescent="0.3">
      <c r="A34" s="2" t="s">
        <v>730</v>
      </c>
      <c r="B34" s="2">
        <v>133</v>
      </c>
      <c r="C34" s="3" t="s">
        <v>1444</v>
      </c>
      <c r="D34" s="3" t="s">
        <v>1369</v>
      </c>
      <c r="E34" s="342">
        <v>0.8445940978334554</v>
      </c>
      <c r="F34" s="342">
        <v>0.68233499730971514</v>
      </c>
      <c r="G34" s="342">
        <v>0.48989046043582274</v>
      </c>
      <c r="H34" s="342">
        <v>1.3229817747848678</v>
      </c>
      <c r="I34" s="342">
        <v>1.5922426718323412</v>
      </c>
      <c r="J34" s="342">
        <v>1.0413212306056168</v>
      </c>
      <c r="K34" s="342">
        <v>0.64267803914116151</v>
      </c>
      <c r="L34" s="342">
        <v>0.88175298072887365</v>
      </c>
      <c r="M34" s="342">
        <v>0</v>
      </c>
      <c r="N34" s="342">
        <v>1.1612888332198752</v>
      </c>
      <c r="O34" s="342">
        <v>3.7054969657625687</v>
      </c>
      <c r="P34" s="381">
        <v>100023193</v>
      </c>
      <c r="Q34" s="381">
        <v>42646968</v>
      </c>
      <c r="R34" s="381">
        <v>8154985</v>
      </c>
      <c r="S34" s="381">
        <v>38180222</v>
      </c>
      <c r="T34" s="381">
        <v>11041018</v>
      </c>
      <c r="U34" s="381">
        <v>784135</v>
      </c>
      <c r="V34" s="381">
        <v>928897</v>
      </c>
      <c r="W34" s="381">
        <v>1521281</v>
      </c>
      <c r="X34" s="381">
        <v>0</v>
      </c>
      <c r="Y34" s="381">
        <v>3017694</v>
      </c>
      <c r="Z34" s="381">
        <v>4789011</v>
      </c>
      <c r="AA34" s="381">
        <v>6377263</v>
      </c>
      <c r="AB34" s="381">
        <v>0</v>
      </c>
      <c r="AC34" s="381">
        <v>4975470</v>
      </c>
      <c r="AD34" s="381">
        <v>1401793</v>
      </c>
      <c r="AE34" s="381">
        <v>0</v>
      </c>
      <c r="AF34" s="342">
        <v>0.97264463327370487</v>
      </c>
      <c r="AG34" s="342">
        <v>1.0795937500000015</v>
      </c>
      <c r="AH34" s="342">
        <v>0.96348617710583473</v>
      </c>
      <c r="AI34" s="342">
        <v>0.92631520737327266</v>
      </c>
      <c r="AJ34" s="342">
        <v>0.91632081218274175</v>
      </c>
      <c r="AK34" s="342">
        <v>0.92589999999999895</v>
      </c>
      <c r="AL34" s="342" t="s">
        <v>676</v>
      </c>
      <c r="AM34" s="342">
        <v>0.92283578947368383</v>
      </c>
      <c r="AN34" s="342" t="s">
        <v>676</v>
      </c>
      <c r="AO34" s="342" t="s">
        <v>676</v>
      </c>
      <c r="AP34" s="342">
        <v>0.9777840909090908</v>
      </c>
      <c r="AQ34" s="342" t="s">
        <v>676</v>
      </c>
      <c r="AR34" s="342" t="s">
        <v>676</v>
      </c>
      <c r="AS34" s="382">
        <v>3384</v>
      </c>
      <c r="AT34" s="382">
        <v>850</v>
      </c>
      <c r="AU34" s="382">
        <v>1417</v>
      </c>
      <c r="AV34" s="382">
        <v>359</v>
      </c>
      <c r="AW34" s="382">
        <v>294</v>
      </c>
      <c r="AX34" s="382">
        <v>383</v>
      </c>
      <c r="AY34" s="382" t="s">
        <v>676</v>
      </c>
      <c r="AZ34" s="382">
        <v>40</v>
      </c>
      <c r="BA34" s="382" t="s">
        <v>676</v>
      </c>
      <c r="BB34" s="382" t="s">
        <v>676</v>
      </c>
      <c r="BC34" s="382">
        <v>41</v>
      </c>
      <c r="BD34" s="382" t="s">
        <v>676</v>
      </c>
      <c r="BE34" s="382" t="s">
        <v>676</v>
      </c>
      <c r="BF34" s="381">
        <v>305034123</v>
      </c>
      <c r="BG34" s="381">
        <v>117528823</v>
      </c>
      <c r="BH34" s="381">
        <v>64658752</v>
      </c>
      <c r="BI34" s="381">
        <v>96801791</v>
      </c>
      <c r="BJ34" s="381">
        <v>26044757</v>
      </c>
      <c r="BK34" s="381">
        <v>3113541</v>
      </c>
      <c r="BL34" s="381">
        <v>5047281</v>
      </c>
      <c r="BM34" s="381">
        <v>4659381</v>
      </c>
      <c r="BN34" s="381">
        <v>0</v>
      </c>
      <c r="BO34" s="381">
        <v>8466177</v>
      </c>
      <c r="BP34" s="381">
        <v>4758377</v>
      </c>
      <c r="BQ34" s="381">
        <v>51389472.000000007</v>
      </c>
      <c r="BR34" s="381">
        <v>34076808.911192074</v>
      </c>
      <c r="BS34" s="381">
        <v>10349607.785275422</v>
      </c>
      <c r="BT34" s="381">
        <v>5447413.76594094</v>
      </c>
      <c r="BU34" s="381">
        <v>1515641.5375915682</v>
      </c>
      <c r="BV34" s="381">
        <v>0</v>
      </c>
      <c r="BW34" s="381">
        <v>224653.38528763174</v>
      </c>
      <c r="BX34" s="381">
        <v>598406.189281094</v>
      </c>
      <c r="BY34" s="381">
        <v>0</v>
      </c>
      <c r="BZ34" s="381">
        <v>551002.63230138307</v>
      </c>
      <c r="CA34" s="381">
        <v>141579.33072145941</v>
      </c>
      <c r="CB34" s="381">
        <v>74588742.000000015</v>
      </c>
      <c r="CC34" s="381">
        <v>28424701.590463076</v>
      </c>
      <c r="CD34" s="381">
        <v>16453230.931605723</v>
      </c>
      <c r="CE34" s="381">
        <v>23411806.162624251</v>
      </c>
      <c r="CF34" s="381">
        <v>6299003.3153069559</v>
      </c>
      <c r="CG34" s="381">
        <v>753019.31522510003</v>
      </c>
      <c r="CH34" s="381">
        <v>1220700.1874613692</v>
      </c>
      <c r="CI34" s="381">
        <v>1126885.3983271273</v>
      </c>
      <c r="CJ34" s="381">
        <v>0</v>
      </c>
      <c r="CK34" s="381">
        <v>2047570.5337153077</v>
      </c>
      <c r="CL34" s="381">
        <v>1150827.8805780513</v>
      </c>
    </row>
    <row r="35" spans="1:90" ht="14.4" x14ac:dyDescent="0.3">
      <c r="A35" s="2" t="s">
        <v>731</v>
      </c>
      <c r="B35" s="2">
        <v>88</v>
      </c>
      <c r="C35" s="3" t="s">
        <v>1421</v>
      </c>
      <c r="D35" s="3" t="s">
        <v>1401</v>
      </c>
      <c r="E35" s="342">
        <v>1.0573965321351602</v>
      </c>
      <c r="F35" s="342">
        <v>0.92570818375443065</v>
      </c>
      <c r="G35" s="342">
        <v>0.77298652679801227</v>
      </c>
      <c r="H35" s="342">
        <v>1.540686013169517</v>
      </c>
      <c r="I35" s="342">
        <v>0.86124853298800796</v>
      </c>
      <c r="J35" s="342">
        <v>0.83269042988910924</v>
      </c>
      <c r="K35" s="342">
        <v>0.35070328787681038</v>
      </c>
      <c r="L35" s="342">
        <v>0.90030028733728051</v>
      </c>
      <c r="M35" s="342">
        <v>0</v>
      </c>
      <c r="N35" s="342">
        <v>1.1837654793017292</v>
      </c>
      <c r="O35" s="342">
        <v>6.8169077505940659E-2</v>
      </c>
      <c r="P35" s="381">
        <v>145456449</v>
      </c>
      <c r="Q35" s="381">
        <v>62532867</v>
      </c>
      <c r="R35" s="381">
        <v>16507832</v>
      </c>
      <c r="S35" s="381">
        <v>56867608</v>
      </c>
      <c r="T35" s="381">
        <v>9548142</v>
      </c>
      <c r="U35" s="381">
        <v>609379</v>
      </c>
      <c r="V35" s="381">
        <v>679351</v>
      </c>
      <c r="W35" s="381">
        <v>2652278</v>
      </c>
      <c r="X35" s="381">
        <v>0</v>
      </c>
      <c r="Y35" s="381">
        <v>5553984</v>
      </c>
      <c r="Z35" s="381">
        <v>53150</v>
      </c>
      <c r="AA35" s="381">
        <v>2721924</v>
      </c>
      <c r="AB35" s="381">
        <v>1360962</v>
      </c>
      <c r="AC35" s="381">
        <v>1360962</v>
      </c>
      <c r="AD35" s="381">
        <v>0</v>
      </c>
      <c r="AE35" s="381">
        <v>0</v>
      </c>
      <c r="AF35" s="342">
        <v>0.65983998482549355</v>
      </c>
      <c r="AG35" s="342">
        <v>0.71828153846153819</v>
      </c>
      <c r="AH35" s="342">
        <v>0.74859957567185242</v>
      </c>
      <c r="AI35" s="342">
        <v>0.63006418918918916</v>
      </c>
      <c r="AJ35" s="342">
        <v>0.37216534653465355</v>
      </c>
      <c r="AK35" s="342">
        <v>0.54047853881278551</v>
      </c>
      <c r="AL35" s="342" t="s">
        <v>676</v>
      </c>
      <c r="AM35" s="342">
        <v>0.58854999999999991</v>
      </c>
      <c r="AN35" s="342" t="s">
        <v>676</v>
      </c>
      <c r="AO35" s="342" t="s">
        <v>676</v>
      </c>
      <c r="AP35" s="342">
        <v>0.58768235294117654</v>
      </c>
      <c r="AQ35" s="342" t="s">
        <v>676</v>
      </c>
      <c r="AR35" s="342" t="s">
        <v>676</v>
      </c>
      <c r="AS35" s="382">
        <v>1278</v>
      </c>
      <c r="AT35" s="382">
        <v>98</v>
      </c>
      <c r="AU35" s="382">
        <v>665</v>
      </c>
      <c r="AV35" s="382">
        <v>137</v>
      </c>
      <c r="AW35" s="382">
        <v>110</v>
      </c>
      <c r="AX35" s="382">
        <v>198</v>
      </c>
      <c r="AY35" s="382" t="s">
        <v>676</v>
      </c>
      <c r="AZ35" s="382">
        <v>27</v>
      </c>
      <c r="BA35" s="382" t="s">
        <v>676</v>
      </c>
      <c r="BB35" s="382" t="s">
        <v>676</v>
      </c>
      <c r="BC35" s="382">
        <v>43</v>
      </c>
      <c r="BD35" s="382" t="s">
        <v>676</v>
      </c>
      <c r="BE35" s="382" t="s">
        <v>676</v>
      </c>
      <c r="BF35" s="381">
        <v>261176700</v>
      </c>
      <c r="BG35" s="381">
        <v>121674954</v>
      </c>
      <c r="BH35" s="381">
        <v>39162030</v>
      </c>
      <c r="BI35" s="381">
        <v>78028512</v>
      </c>
      <c r="BJ35" s="381">
        <v>22311204</v>
      </c>
      <c r="BK35" s="381">
        <v>1653889</v>
      </c>
      <c r="BL35" s="381">
        <v>4210262</v>
      </c>
      <c r="BM35" s="381">
        <v>5124516</v>
      </c>
      <c r="BN35" s="381">
        <v>0</v>
      </c>
      <c r="BO35" s="381">
        <v>9808440</v>
      </c>
      <c r="BP35" s="381">
        <v>1514097</v>
      </c>
      <c r="BQ35" s="381">
        <v>26817800</v>
      </c>
      <c r="BR35" s="381">
        <v>16566715.164638922</v>
      </c>
      <c r="BS35" s="381">
        <v>5511207.0200132551</v>
      </c>
      <c r="BT35" s="381">
        <v>3271984.9866361371</v>
      </c>
      <c r="BU35" s="381">
        <v>1467892.8287116899</v>
      </c>
      <c r="BV35" s="381">
        <v>18817.254466521794</v>
      </c>
      <c r="BW35" s="381">
        <v>122039.54583706787</v>
      </c>
      <c r="BX35" s="381">
        <v>736780.97361864091</v>
      </c>
      <c r="BY35" s="381">
        <v>0</v>
      </c>
      <c r="BZ35" s="381">
        <v>463312.93483007094</v>
      </c>
      <c r="CA35" s="381">
        <v>126942.11995938836</v>
      </c>
      <c r="CB35" s="381">
        <v>113317304</v>
      </c>
      <c r="CC35" s="381">
        <v>52454851.37360137</v>
      </c>
      <c r="CD35" s="381">
        <v>17605358.897401839</v>
      </c>
      <c r="CE35" s="381">
        <v>33638590.895734146</v>
      </c>
      <c r="CF35" s="381">
        <v>9618502.8332626317</v>
      </c>
      <c r="CG35" s="381">
        <v>713002.13257885596</v>
      </c>
      <c r="CH35" s="381">
        <v>1815070.8933403143</v>
      </c>
      <c r="CI35" s="381">
        <v>2209211.6438494171</v>
      </c>
      <c r="CJ35" s="381">
        <v>0</v>
      </c>
      <c r="CK35" s="381">
        <v>4228481.2567661759</v>
      </c>
      <c r="CL35" s="381">
        <v>652736.90672786871</v>
      </c>
    </row>
    <row r="36" spans="1:90" ht="14.4" x14ac:dyDescent="0.3">
      <c r="A36" s="2" t="s">
        <v>732</v>
      </c>
      <c r="B36" s="2">
        <v>89</v>
      </c>
      <c r="C36" s="3" t="s">
        <v>1421</v>
      </c>
      <c r="D36" s="3" t="s">
        <v>1413</v>
      </c>
      <c r="E36" s="342">
        <v>1.147211257877881</v>
      </c>
      <c r="F36" s="342">
        <v>0.97694151015115627</v>
      </c>
      <c r="G36" s="342">
        <v>0.97464338175243692</v>
      </c>
      <c r="H36" s="342">
        <v>1.3447399623165717</v>
      </c>
      <c r="I36" s="342">
        <v>1.1881732484862568</v>
      </c>
      <c r="J36" s="342">
        <v>0</v>
      </c>
      <c r="K36" s="342">
        <v>1.4347394027445286</v>
      </c>
      <c r="L36" s="342">
        <v>0.73519014422971085</v>
      </c>
      <c r="M36" s="342">
        <v>0</v>
      </c>
      <c r="N36" s="342">
        <v>1.1452886200877748</v>
      </c>
      <c r="O36" s="342">
        <v>2.5823752274484515</v>
      </c>
      <c r="P36" s="381">
        <v>307603210</v>
      </c>
      <c r="Q36" s="381">
        <v>103267561</v>
      </c>
      <c r="R36" s="381">
        <v>29429605</v>
      </c>
      <c r="S36" s="381">
        <v>155837809</v>
      </c>
      <c r="T36" s="381">
        <v>19068235</v>
      </c>
      <c r="U36" s="381">
        <v>0</v>
      </c>
      <c r="V36" s="381">
        <v>9395224</v>
      </c>
      <c r="W36" s="381">
        <v>3747516</v>
      </c>
      <c r="X36" s="381">
        <v>0</v>
      </c>
      <c r="Y36" s="381">
        <v>4338417</v>
      </c>
      <c r="Z36" s="381">
        <v>1587078</v>
      </c>
      <c r="AA36" s="381">
        <v>1916236.68</v>
      </c>
      <c r="AB36" s="381">
        <v>0</v>
      </c>
      <c r="AC36" s="381">
        <v>1916236.68</v>
      </c>
      <c r="AD36" s="381">
        <v>0</v>
      </c>
      <c r="AE36" s="381">
        <v>0</v>
      </c>
      <c r="AF36" s="342">
        <v>1.2002007638446897</v>
      </c>
      <c r="AG36" s="342">
        <v>1.5849484210526306</v>
      </c>
      <c r="AH36" s="342">
        <v>1.4313403892944048</v>
      </c>
      <c r="AI36" s="342">
        <v>0.93874372093023195</v>
      </c>
      <c r="AJ36" s="342">
        <v>0.86031956521739117</v>
      </c>
      <c r="AK36" s="342">
        <v>1.0305037974683544</v>
      </c>
      <c r="AL36" s="342">
        <v>1.0358478260869566</v>
      </c>
      <c r="AM36" s="342" t="s">
        <v>676</v>
      </c>
      <c r="AN36" s="342" t="s">
        <v>676</v>
      </c>
      <c r="AO36" s="342" t="s">
        <v>676</v>
      </c>
      <c r="AP36" s="342">
        <v>1.5154196428571431</v>
      </c>
      <c r="AQ36" s="342">
        <v>0.94887179487179452</v>
      </c>
      <c r="AR36" s="342" t="s">
        <v>676</v>
      </c>
      <c r="AS36" s="382">
        <v>1534</v>
      </c>
      <c r="AT36" s="382">
        <v>245</v>
      </c>
      <c r="AU36" s="382">
        <v>388</v>
      </c>
      <c r="AV36" s="382">
        <v>178</v>
      </c>
      <c r="AW36" s="382">
        <v>108</v>
      </c>
      <c r="AX36" s="382">
        <v>332</v>
      </c>
      <c r="AY36" s="382">
        <v>188</v>
      </c>
      <c r="AZ36" s="382" t="s">
        <v>676</v>
      </c>
      <c r="BA36" s="382" t="s">
        <v>676</v>
      </c>
      <c r="BB36" s="382" t="s">
        <v>676</v>
      </c>
      <c r="BC36" s="382">
        <v>46</v>
      </c>
      <c r="BD36" s="382">
        <v>49</v>
      </c>
      <c r="BE36" s="382" t="s">
        <v>676</v>
      </c>
      <c r="BF36" s="381">
        <v>626532186</v>
      </c>
      <c r="BG36" s="381">
        <v>238878850</v>
      </c>
      <c r="BH36" s="381">
        <v>65944921</v>
      </c>
      <c r="BI36" s="381">
        <v>285306977</v>
      </c>
      <c r="BJ36" s="381">
        <v>36401438</v>
      </c>
      <c r="BK36" s="381">
        <v>0</v>
      </c>
      <c r="BL36" s="381">
        <v>15361461</v>
      </c>
      <c r="BM36" s="381">
        <v>10380483</v>
      </c>
      <c r="BN36" s="381">
        <v>0</v>
      </c>
      <c r="BO36" s="381">
        <v>9171240</v>
      </c>
      <c r="BP36" s="381">
        <v>1488254</v>
      </c>
      <c r="BQ36" s="381">
        <v>34076025</v>
      </c>
      <c r="BR36" s="381">
        <v>16568429.044602815</v>
      </c>
      <c r="BS36" s="381">
        <v>5616280.7454731409</v>
      </c>
      <c r="BT36" s="381">
        <v>9425979.5123030581</v>
      </c>
      <c r="BU36" s="381">
        <v>2465335.697620986</v>
      </c>
      <c r="BV36" s="381">
        <v>0</v>
      </c>
      <c r="BW36" s="381">
        <v>816326.0972350525</v>
      </c>
      <c r="BX36" s="381">
        <v>1223913.7311942109</v>
      </c>
      <c r="BY36" s="381">
        <v>0</v>
      </c>
      <c r="BZ36" s="381">
        <v>365850.19776839687</v>
      </c>
      <c r="CA36" s="381">
        <v>59245.671423326014</v>
      </c>
      <c r="CB36" s="381">
        <v>235725586.99999997</v>
      </c>
      <c r="CC36" s="381">
        <v>89136528.649355784</v>
      </c>
      <c r="CD36" s="381">
        <v>26545063.872328777</v>
      </c>
      <c r="CE36" s="381">
        <v>106460967.67973219</v>
      </c>
      <c r="CF36" s="381">
        <v>13583026.798583249</v>
      </c>
      <c r="CG36" s="381">
        <v>0</v>
      </c>
      <c r="CH36" s="381">
        <v>5732057.5200460879</v>
      </c>
      <c r="CI36" s="381">
        <v>3873428.81265399</v>
      </c>
      <c r="CJ36" s="381">
        <v>0</v>
      </c>
      <c r="CK36" s="381">
        <v>3422205.4276053226</v>
      </c>
      <c r="CL36" s="381">
        <v>555335.03827784804</v>
      </c>
    </row>
    <row r="37" spans="1:90" ht="14.4" x14ac:dyDescent="0.3">
      <c r="A37" s="2" t="s">
        <v>733</v>
      </c>
      <c r="B37" s="2">
        <v>91</v>
      </c>
      <c r="C37" s="3" t="s">
        <v>1421</v>
      </c>
      <c r="D37" s="3" t="s">
        <v>1408</v>
      </c>
      <c r="E37" s="342">
        <v>1.1503629637044577</v>
      </c>
      <c r="F37" s="342">
        <v>0.82428710994283905</v>
      </c>
      <c r="G37" s="342">
        <v>0.66507034917533558</v>
      </c>
      <c r="H37" s="342">
        <v>1.7723900051900665</v>
      </c>
      <c r="I37" s="342">
        <v>1.1620455956535145</v>
      </c>
      <c r="J37" s="342">
        <v>1.3208258041098342</v>
      </c>
      <c r="K37" s="342">
        <v>1.3742972186468856</v>
      </c>
      <c r="L37" s="342">
        <v>1.1773315758638059</v>
      </c>
      <c r="M37" s="342">
        <v>0</v>
      </c>
      <c r="N37" s="342">
        <v>0.8123289454174748</v>
      </c>
      <c r="O37" s="342">
        <v>4.9775918802459577E-3</v>
      </c>
      <c r="P37" s="381">
        <v>4106206467</v>
      </c>
      <c r="Q37" s="381">
        <v>1269073334</v>
      </c>
      <c r="R37" s="381">
        <v>317263768</v>
      </c>
      <c r="S37" s="381">
        <v>2150467680</v>
      </c>
      <c r="T37" s="381">
        <v>369401685</v>
      </c>
      <c r="U37" s="381">
        <v>17668369</v>
      </c>
      <c r="V37" s="381">
        <v>63692790</v>
      </c>
      <c r="W37" s="381">
        <v>267621442</v>
      </c>
      <c r="X37" s="381">
        <v>0</v>
      </c>
      <c r="Y37" s="381">
        <v>20390445</v>
      </c>
      <c r="Z37" s="381">
        <v>28639</v>
      </c>
      <c r="AA37" s="381">
        <v>44254058.020000003</v>
      </c>
      <c r="AB37" s="381">
        <v>22127029.010000002</v>
      </c>
      <c r="AC37" s="381">
        <v>22127029.010000002</v>
      </c>
      <c r="AD37" s="381">
        <v>0</v>
      </c>
      <c r="AE37" s="381">
        <v>0</v>
      </c>
      <c r="AF37" s="342">
        <v>1.7204030118817657</v>
      </c>
      <c r="AG37" s="342">
        <v>2.0230104541154295</v>
      </c>
      <c r="AH37" s="342">
        <v>1.9047597324544305</v>
      </c>
      <c r="AI37" s="342">
        <v>1.5450418416801348</v>
      </c>
      <c r="AJ37" s="342">
        <v>1.2281036544850457</v>
      </c>
      <c r="AK37" s="342">
        <v>1.4537576658898097</v>
      </c>
      <c r="AL37" s="342">
        <v>3.1203533392698133</v>
      </c>
      <c r="AM37" s="342">
        <v>1.7046638755980847</v>
      </c>
      <c r="AN37" s="342">
        <v>1.2448199999999994</v>
      </c>
      <c r="AO37" s="342" t="s">
        <v>676</v>
      </c>
      <c r="AP37" s="342">
        <v>2.1724475770925098</v>
      </c>
      <c r="AQ37" s="342">
        <v>1.6834647951441606</v>
      </c>
      <c r="AR37" s="342">
        <v>1.7221632432432419</v>
      </c>
      <c r="AS37" s="382">
        <v>50667</v>
      </c>
      <c r="AT37" s="382">
        <v>7191</v>
      </c>
      <c r="AU37" s="382">
        <v>16931</v>
      </c>
      <c r="AV37" s="382">
        <v>4638</v>
      </c>
      <c r="AW37" s="382">
        <v>3131</v>
      </c>
      <c r="AX37" s="382">
        <v>11730</v>
      </c>
      <c r="AY37" s="382">
        <v>2564</v>
      </c>
      <c r="AZ37" s="382">
        <v>378</v>
      </c>
      <c r="BA37" s="382">
        <v>71</v>
      </c>
      <c r="BB37" s="382" t="s">
        <v>676</v>
      </c>
      <c r="BC37" s="382">
        <v>3299</v>
      </c>
      <c r="BD37" s="382">
        <v>533</v>
      </c>
      <c r="BE37" s="382">
        <v>201</v>
      </c>
      <c r="BF37" s="381">
        <v>8572591685</v>
      </c>
      <c r="BG37" s="381">
        <v>3370180869</v>
      </c>
      <c r="BH37" s="381">
        <v>978128769</v>
      </c>
      <c r="BI37" s="381">
        <v>3511863958</v>
      </c>
      <c r="BJ37" s="381">
        <v>712418089</v>
      </c>
      <c r="BK37" s="381">
        <v>33085743</v>
      </c>
      <c r="BL37" s="381">
        <v>138950914</v>
      </c>
      <c r="BM37" s="381">
        <v>458775718</v>
      </c>
      <c r="BN37" s="381">
        <v>0</v>
      </c>
      <c r="BO37" s="381">
        <v>62502621</v>
      </c>
      <c r="BP37" s="381">
        <v>19103093</v>
      </c>
      <c r="BQ37" s="381">
        <v>1704826715</v>
      </c>
      <c r="BR37" s="381">
        <v>826916969.11409926</v>
      </c>
      <c r="BS37" s="381">
        <v>273651132.73883063</v>
      </c>
      <c r="BT37" s="381">
        <v>442697304.56028038</v>
      </c>
      <c r="BU37" s="381">
        <v>161561308.58678994</v>
      </c>
      <c r="BV37" s="381">
        <v>6116664.7837561788</v>
      </c>
      <c r="BW37" s="381">
        <v>15855339.834437709</v>
      </c>
      <c r="BX37" s="381">
        <v>126641465.62545455</v>
      </c>
      <c r="BY37" s="381">
        <v>0</v>
      </c>
      <c r="BZ37" s="381">
        <v>11386096.61946146</v>
      </c>
      <c r="CA37" s="381">
        <v>1561741.7236800629</v>
      </c>
      <c r="CB37" s="381">
        <v>1903130648</v>
      </c>
      <c r="CC37" s="381">
        <v>739527959.40060151</v>
      </c>
      <c r="CD37" s="381">
        <v>236656983.43389145</v>
      </c>
      <c r="CE37" s="381">
        <v>770617865.18385816</v>
      </c>
      <c r="CF37" s="381">
        <v>156327839.98164883</v>
      </c>
      <c r="CG37" s="381">
        <v>7260094.6231419425</v>
      </c>
      <c r="CH37" s="381">
        <v>30490377.187904123</v>
      </c>
      <c r="CI37" s="381">
        <v>100670404.27291852</v>
      </c>
      <c r="CJ37" s="381">
        <v>0</v>
      </c>
      <c r="CK37" s="381">
        <v>13715120.21520504</v>
      </c>
      <c r="CL37" s="381">
        <v>4191843.6824792018</v>
      </c>
    </row>
    <row r="38" spans="1:90" ht="14.4" x14ac:dyDescent="0.3">
      <c r="A38" s="2" t="s">
        <v>958</v>
      </c>
      <c r="B38" s="2">
        <v>3111</v>
      </c>
      <c r="C38" s="3" t="s">
        <v>1460</v>
      </c>
      <c r="D38" s="3" t="s">
        <v>1369</v>
      </c>
      <c r="E38" s="342">
        <v>0.9202498220362384</v>
      </c>
      <c r="F38" s="342">
        <v>0.71301930356839771</v>
      </c>
      <c r="G38" s="342">
        <v>0.97525836019505963</v>
      </c>
      <c r="H38" s="342">
        <v>1.25527083657123</v>
      </c>
      <c r="I38" s="342">
        <v>1.402474592781187</v>
      </c>
      <c r="J38" s="342">
        <v>1.2661638743228747</v>
      </c>
      <c r="K38" s="342">
        <v>3.2198782229842977</v>
      </c>
      <c r="L38" s="342">
        <v>1.4227944440228808</v>
      </c>
      <c r="M38" s="342">
        <v>0.93901416719103992</v>
      </c>
      <c r="N38" s="342">
        <v>1.2152001863392543</v>
      </c>
      <c r="O38" s="342">
        <v>1.7427880678431984</v>
      </c>
      <c r="P38" s="381">
        <v>227715638</v>
      </c>
      <c r="Q38" s="381">
        <v>103487028</v>
      </c>
      <c r="R38" s="381">
        <v>23221427</v>
      </c>
      <c r="S38" s="381">
        <v>84953666</v>
      </c>
      <c r="T38" s="381">
        <v>16053517</v>
      </c>
      <c r="U38" s="381">
        <v>1371488</v>
      </c>
      <c r="V38" s="381">
        <v>2884154</v>
      </c>
      <c r="W38" s="381">
        <v>1125691</v>
      </c>
      <c r="X38" s="381">
        <v>996273</v>
      </c>
      <c r="Y38" s="381">
        <v>8283334</v>
      </c>
      <c r="Z38" s="381">
        <v>1392577</v>
      </c>
      <c r="AA38" s="381">
        <v>10181184</v>
      </c>
      <c r="AB38" s="381">
        <v>0</v>
      </c>
      <c r="AC38" s="381">
        <v>10181184</v>
      </c>
      <c r="AD38" s="381">
        <v>0</v>
      </c>
      <c r="AE38" s="381">
        <v>0</v>
      </c>
      <c r="AF38" s="342">
        <v>0.86923703584461631</v>
      </c>
      <c r="AG38" s="342">
        <v>0.99923766088416266</v>
      </c>
      <c r="AH38" s="342">
        <v>0.95195765134529098</v>
      </c>
      <c r="AI38" s="342">
        <v>0.85536666666666694</v>
      </c>
      <c r="AJ38" s="342">
        <v>0.5181436489607385</v>
      </c>
      <c r="AK38" s="342">
        <v>0.71798729582577581</v>
      </c>
      <c r="AL38" s="342">
        <v>0.87053107932379714</v>
      </c>
      <c r="AM38" s="342">
        <v>0.70003107344632742</v>
      </c>
      <c r="AN38" s="342">
        <v>0.74165555555555585</v>
      </c>
      <c r="AO38" s="342" t="s">
        <v>676</v>
      </c>
      <c r="AP38" s="342">
        <v>0.82874999999999988</v>
      </c>
      <c r="AQ38" s="342" t="s">
        <v>676</v>
      </c>
      <c r="AR38" s="342" t="s">
        <v>676</v>
      </c>
      <c r="AS38" s="382">
        <v>9271</v>
      </c>
      <c r="AT38" s="382">
        <v>1844</v>
      </c>
      <c r="AU38" s="382">
        <v>3607</v>
      </c>
      <c r="AV38" s="382">
        <v>588</v>
      </c>
      <c r="AW38" s="382">
        <v>773</v>
      </c>
      <c r="AX38" s="382">
        <v>2014</v>
      </c>
      <c r="AY38" s="382">
        <v>208</v>
      </c>
      <c r="AZ38" s="382">
        <v>175</v>
      </c>
      <c r="BA38" s="382">
        <v>30</v>
      </c>
      <c r="BB38" s="382" t="s">
        <v>676</v>
      </c>
      <c r="BC38" s="382">
        <v>32</v>
      </c>
      <c r="BD38" s="382" t="s">
        <v>676</v>
      </c>
      <c r="BE38" s="382" t="s">
        <v>676</v>
      </c>
      <c r="BF38" s="381">
        <v>392421257</v>
      </c>
      <c r="BG38" s="381">
        <v>172505451</v>
      </c>
      <c r="BH38" s="381">
        <v>49046080</v>
      </c>
      <c r="BI38" s="381">
        <v>141550511</v>
      </c>
      <c r="BJ38" s="381">
        <v>29319215</v>
      </c>
      <c r="BK38" s="381">
        <v>2314146</v>
      </c>
      <c r="BL38" s="381">
        <v>3452964</v>
      </c>
      <c r="BM38" s="381">
        <v>1104818</v>
      </c>
      <c r="BN38" s="381">
        <v>3707436</v>
      </c>
      <c r="BO38" s="381">
        <v>17291494</v>
      </c>
      <c r="BP38" s="381">
        <v>1448357</v>
      </c>
      <c r="BQ38" s="381">
        <v>155231484</v>
      </c>
      <c r="BR38" s="381">
        <v>100389504.06821911</v>
      </c>
      <c r="BS38" s="381">
        <v>20043195.315278135</v>
      </c>
      <c r="BT38" s="381">
        <v>30957920.998937942</v>
      </c>
      <c r="BU38" s="381">
        <v>3840863.6175648295</v>
      </c>
      <c r="BV38" s="381">
        <v>482870.70601055736</v>
      </c>
      <c r="BW38" s="381">
        <v>0</v>
      </c>
      <c r="BX38" s="381">
        <v>504582.16461789736</v>
      </c>
      <c r="BY38" s="381">
        <v>99231.10975396412</v>
      </c>
      <c r="BZ38" s="381">
        <v>2330846.8706404292</v>
      </c>
      <c r="CA38" s="381">
        <v>423332.76654198155</v>
      </c>
      <c r="CB38" s="381">
        <v>103281820.00000001</v>
      </c>
      <c r="CC38" s="381">
        <v>44749663.247568443</v>
      </c>
      <c r="CD38" s="381">
        <v>14206817.156616187</v>
      </c>
      <c r="CE38" s="381">
        <v>36719637.918985136</v>
      </c>
      <c r="CF38" s="381">
        <v>7605701.6768302443</v>
      </c>
      <c r="CG38" s="381">
        <v>600312.93855002592</v>
      </c>
      <c r="CH38" s="381">
        <v>895733.87571374152</v>
      </c>
      <c r="CI38" s="381">
        <v>286600.99239329004</v>
      </c>
      <c r="CJ38" s="381">
        <v>961746.49293785007</v>
      </c>
      <c r="CK38" s="381">
        <v>4485588.8846512465</v>
      </c>
      <c r="CL38" s="381">
        <v>375718.49258408934</v>
      </c>
    </row>
    <row r="39" spans="1:90" ht="14.4" x14ac:dyDescent="0.3">
      <c r="A39" s="2" t="s">
        <v>735</v>
      </c>
      <c r="B39" s="2">
        <v>6547</v>
      </c>
      <c r="C39" s="3" t="s">
        <v>1473</v>
      </c>
      <c r="D39" s="3" t="s">
        <v>1369</v>
      </c>
      <c r="E39" s="342">
        <v>0.85107546586832483</v>
      </c>
      <c r="F39" s="342">
        <v>0.90166544129357784</v>
      </c>
      <c r="G39" s="342">
        <v>0.41388320208315177</v>
      </c>
      <c r="H39" s="342">
        <v>1.0764485260277112</v>
      </c>
      <c r="I39" s="342">
        <v>1.9338843945499773</v>
      </c>
      <c r="J39" s="342">
        <v>0.65377644044329941</v>
      </c>
      <c r="K39" s="342">
        <v>1.3026541769872217</v>
      </c>
      <c r="L39" s="342">
        <v>2.6614540912282956</v>
      </c>
      <c r="M39" s="342">
        <v>0</v>
      </c>
      <c r="N39" s="342">
        <v>0</v>
      </c>
      <c r="O39" s="342">
        <v>1.2450073898378611</v>
      </c>
      <c r="P39" s="381">
        <v>263483400</v>
      </c>
      <c r="Q39" s="381">
        <v>139319334</v>
      </c>
      <c r="R39" s="381">
        <v>25465836</v>
      </c>
      <c r="S39" s="381">
        <v>78277024</v>
      </c>
      <c r="T39" s="381">
        <v>20421206</v>
      </c>
      <c r="U39" s="381">
        <v>623023</v>
      </c>
      <c r="V39" s="381">
        <v>1695292</v>
      </c>
      <c r="W39" s="381">
        <v>14585881</v>
      </c>
      <c r="X39" s="381">
        <v>0</v>
      </c>
      <c r="Y39" s="381">
        <v>0</v>
      </c>
      <c r="Z39" s="381">
        <v>3517010</v>
      </c>
      <c r="AA39" s="381">
        <v>24960096</v>
      </c>
      <c r="AB39" s="381">
        <v>15844866</v>
      </c>
      <c r="AC39" s="381">
        <v>9115230</v>
      </c>
      <c r="AD39" s="381">
        <v>0</v>
      </c>
      <c r="AE39" s="381">
        <v>0</v>
      </c>
      <c r="AF39" s="342">
        <v>0.96852396904101345</v>
      </c>
      <c r="AG39" s="342">
        <v>1.1664439893143377</v>
      </c>
      <c r="AH39" s="342">
        <v>1.0924963727959727</v>
      </c>
      <c r="AI39" s="342">
        <v>0.87200176928520867</v>
      </c>
      <c r="AJ39" s="342">
        <v>0.61759094754652921</v>
      </c>
      <c r="AK39" s="342">
        <v>0.8290049323017411</v>
      </c>
      <c r="AL39" s="342">
        <v>0.97689601990049779</v>
      </c>
      <c r="AM39" s="342" t="s">
        <v>676</v>
      </c>
      <c r="AN39" s="342">
        <v>0.71008333333333329</v>
      </c>
      <c r="AO39" s="342" t="s">
        <v>676</v>
      </c>
      <c r="AP39" s="342">
        <v>1.0326579545454544</v>
      </c>
      <c r="AQ39" s="342">
        <v>0.45884666666666674</v>
      </c>
      <c r="AR39" s="342" t="s">
        <v>676</v>
      </c>
      <c r="AS39" s="382">
        <v>8205</v>
      </c>
      <c r="AT39" s="382">
        <v>1963</v>
      </c>
      <c r="AU39" s="382">
        <v>2200</v>
      </c>
      <c r="AV39" s="382">
        <v>1618</v>
      </c>
      <c r="AW39" s="382">
        <v>779</v>
      </c>
      <c r="AX39" s="382">
        <v>1176</v>
      </c>
      <c r="AY39" s="382">
        <v>296</v>
      </c>
      <c r="AZ39" s="382" t="s">
        <v>676</v>
      </c>
      <c r="BA39" s="382">
        <v>99</v>
      </c>
      <c r="BB39" s="382" t="s">
        <v>676</v>
      </c>
      <c r="BC39" s="382">
        <v>36</v>
      </c>
      <c r="BD39" s="382">
        <v>38</v>
      </c>
      <c r="BE39" s="382" t="s">
        <v>676</v>
      </c>
      <c r="BF39" s="381">
        <v>516674942</v>
      </c>
      <c r="BG39" s="381">
        <v>245644652</v>
      </c>
      <c r="BH39" s="381">
        <v>110783042</v>
      </c>
      <c r="BI39" s="381">
        <v>137860543</v>
      </c>
      <c r="BJ39" s="381">
        <v>22386705</v>
      </c>
      <c r="BK39" s="381">
        <v>2180740</v>
      </c>
      <c r="BL39" s="381">
        <v>2712905</v>
      </c>
      <c r="BM39" s="381">
        <v>13141276</v>
      </c>
      <c r="BN39" s="381">
        <v>0</v>
      </c>
      <c r="BO39" s="381">
        <v>0</v>
      </c>
      <c r="BP39" s="381">
        <v>4351784</v>
      </c>
      <c r="BQ39" s="381">
        <v>147549061</v>
      </c>
      <c r="BR39" s="381">
        <v>81746956.409006536</v>
      </c>
      <c r="BS39" s="381">
        <v>41457743.43375349</v>
      </c>
      <c r="BT39" s="381">
        <v>22017703.018893201</v>
      </c>
      <c r="BU39" s="381">
        <v>2326658.1383467503</v>
      </c>
      <c r="BV39" s="381">
        <v>150962.58730854056</v>
      </c>
      <c r="BW39" s="381">
        <v>303704.8389477536</v>
      </c>
      <c r="BX39" s="381">
        <v>647529.45637768263</v>
      </c>
      <c r="BY39" s="381">
        <v>0</v>
      </c>
      <c r="BZ39" s="381">
        <v>0</v>
      </c>
      <c r="CA39" s="381">
        <v>1224461.2557127739</v>
      </c>
      <c r="CB39" s="381">
        <v>191367413</v>
      </c>
      <c r="CC39" s="381">
        <v>90339266.367140979</v>
      </c>
      <c r="CD39" s="381">
        <v>42094973.434065752</v>
      </c>
      <c r="CE39" s="381">
        <v>50700148.422509491</v>
      </c>
      <c r="CF39" s="381">
        <v>8233024.7762837783</v>
      </c>
      <c r="CG39" s="381">
        <v>801997.72367720434</v>
      </c>
      <c r="CH39" s="381">
        <v>997708.86696832534</v>
      </c>
      <c r="CI39" s="381">
        <v>4832888.5782871302</v>
      </c>
      <c r="CJ39" s="381">
        <v>0</v>
      </c>
      <c r="CK39" s="381">
        <v>0</v>
      </c>
      <c r="CL39" s="381">
        <v>1600429.6073511189</v>
      </c>
    </row>
    <row r="40" spans="1:90" ht="14.4" x14ac:dyDescent="0.3">
      <c r="A40" s="2" t="s">
        <v>736</v>
      </c>
      <c r="B40" s="2">
        <v>3110</v>
      </c>
      <c r="C40" s="3" t="s">
        <v>1476</v>
      </c>
      <c r="D40" s="3" t="s">
        <v>1369</v>
      </c>
      <c r="E40" s="342">
        <v>1.1316318283357967</v>
      </c>
      <c r="F40" s="342">
        <v>0.92051513991651546</v>
      </c>
      <c r="G40" s="342">
        <v>1.2949263450355415</v>
      </c>
      <c r="H40" s="342">
        <v>1.4125479113435715</v>
      </c>
      <c r="I40" s="342">
        <v>1.0705085595736212</v>
      </c>
      <c r="J40" s="342">
        <v>1.3699707251685285</v>
      </c>
      <c r="K40" s="342">
        <v>1.0046811561159066</v>
      </c>
      <c r="L40" s="342">
        <v>1.0462750734878472</v>
      </c>
      <c r="M40" s="342">
        <v>0</v>
      </c>
      <c r="N40" s="342">
        <v>1.1884596696786429</v>
      </c>
      <c r="O40" s="342">
        <v>0.55459770269151742</v>
      </c>
      <c r="P40" s="381">
        <v>194620420</v>
      </c>
      <c r="Q40" s="381">
        <v>84673666</v>
      </c>
      <c r="R40" s="381">
        <v>46963674</v>
      </c>
      <c r="S40" s="381">
        <v>52922678</v>
      </c>
      <c r="T40" s="381">
        <v>10060402</v>
      </c>
      <c r="U40" s="381">
        <v>592717</v>
      </c>
      <c r="V40" s="381">
        <v>2811132</v>
      </c>
      <c r="W40" s="381">
        <v>785210</v>
      </c>
      <c r="X40" s="381">
        <v>0</v>
      </c>
      <c r="Y40" s="381">
        <v>5376048</v>
      </c>
      <c r="Z40" s="381">
        <v>495295</v>
      </c>
      <c r="AA40" s="381">
        <v>28126945</v>
      </c>
      <c r="AB40" s="381">
        <v>0</v>
      </c>
      <c r="AC40" s="381">
        <v>28126945</v>
      </c>
      <c r="AD40" s="381">
        <v>0</v>
      </c>
      <c r="AE40" s="381">
        <v>0</v>
      </c>
      <c r="AF40" s="342">
        <v>0.92894520927887503</v>
      </c>
      <c r="AG40" s="342">
        <v>1.0914981382978766</v>
      </c>
      <c r="AH40" s="342">
        <v>1.0744341766533525</v>
      </c>
      <c r="AI40" s="342">
        <v>0.82498467230443995</v>
      </c>
      <c r="AJ40" s="342">
        <v>0.61294949640287688</v>
      </c>
      <c r="AK40" s="342">
        <v>0.86824724919093765</v>
      </c>
      <c r="AL40" s="342">
        <v>0.74350851063829781</v>
      </c>
      <c r="AM40" s="342">
        <v>0.92894520927887503</v>
      </c>
      <c r="AN40" s="342">
        <v>0.91694545454545429</v>
      </c>
      <c r="AO40" s="342" t="s">
        <v>676</v>
      </c>
      <c r="AP40" s="342">
        <v>0.96831666666666683</v>
      </c>
      <c r="AQ40" s="342">
        <v>0.74935185185185182</v>
      </c>
      <c r="AR40" s="342" t="s">
        <v>676</v>
      </c>
      <c r="AS40" s="382">
        <v>7749</v>
      </c>
      <c r="AT40" s="382">
        <v>1515</v>
      </c>
      <c r="AU40" s="382">
        <v>2503</v>
      </c>
      <c r="AV40" s="382">
        <v>870</v>
      </c>
      <c r="AW40" s="382">
        <v>1515</v>
      </c>
      <c r="AX40" s="382">
        <v>1004</v>
      </c>
      <c r="AY40" s="382">
        <v>81</v>
      </c>
      <c r="AZ40" s="382">
        <v>109</v>
      </c>
      <c r="BA40" s="382">
        <v>30</v>
      </c>
      <c r="BB40" s="382" t="s">
        <v>676</v>
      </c>
      <c r="BC40" s="382">
        <v>27</v>
      </c>
      <c r="BD40" s="382">
        <v>95</v>
      </c>
      <c r="BE40" s="382" t="s">
        <v>676</v>
      </c>
      <c r="BF40" s="381">
        <v>624403151</v>
      </c>
      <c r="BG40" s="381">
        <v>234209427</v>
      </c>
      <c r="BH40" s="381">
        <v>161627581</v>
      </c>
      <c r="BI40" s="381">
        <v>182649398</v>
      </c>
      <c r="BJ40" s="381">
        <v>45916745</v>
      </c>
      <c r="BK40" s="381">
        <v>2533877</v>
      </c>
      <c r="BL40" s="381">
        <v>13474895</v>
      </c>
      <c r="BM40" s="381">
        <v>2879166</v>
      </c>
      <c r="BN40" s="381">
        <v>0</v>
      </c>
      <c r="BO40" s="381">
        <v>23226928</v>
      </c>
      <c r="BP40" s="381">
        <v>3801879</v>
      </c>
      <c r="BQ40" s="381">
        <v>110022600.99999999</v>
      </c>
      <c r="BR40" s="381">
        <v>60624407.294674307</v>
      </c>
      <c r="BS40" s="381">
        <v>33139347.579506673</v>
      </c>
      <c r="BT40" s="381">
        <v>13009327.587264873</v>
      </c>
      <c r="BU40" s="381">
        <v>3249518.5385541534</v>
      </c>
      <c r="BV40" s="381">
        <v>93362.846750357858</v>
      </c>
      <c r="BW40" s="381">
        <v>993743.32408143044</v>
      </c>
      <c r="BX40" s="381">
        <v>364960.61945023609</v>
      </c>
      <c r="BY40" s="381">
        <v>0</v>
      </c>
      <c r="BZ40" s="381">
        <v>1413453.1928259796</v>
      </c>
      <c r="CA40" s="381">
        <v>383998.55544614908</v>
      </c>
      <c r="CB40" s="381">
        <v>86814709.000000015</v>
      </c>
      <c r="CC40" s="381">
        <v>31360680.541772716</v>
      </c>
      <c r="CD40" s="381">
        <v>24848984.566086523</v>
      </c>
      <c r="CE40" s="381">
        <v>24456784.234500945</v>
      </c>
      <c r="CF40" s="381">
        <v>6148259.6576398248</v>
      </c>
      <c r="CG40" s="381">
        <v>339286.54429928394</v>
      </c>
      <c r="CH40" s="381">
        <v>1804290.6421052406</v>
      </c>
      <c r="CI40" s="381">
        <v>385520.79781457124</v>
      </c>
      <c r="CJ40" s="381">
        <v>0</v>
      </c>
      <c r="CK40" s="381">
        <v>3110089.4541480425</v>
      </c>
      <c r="CL40" s="381">
        <v>509072.21927268669</v>
      </c>
    </row>
    <row r="41" spans="1:90" ht="14.4" x14ac:dyDescent="0.3">
      <c r="A41" s="2" t="s">
        <v>737</v>
      </c>
      <c r="B41" s="2">
        <v>97</v>
      </c>
      <c r="C41" s="3" t="s">
        <v>1480</v>
      </c>
      <c r="D41" s="3" t="s">
        <v>1401</v>
      </c>
      <c r="E41" s="342">
        <v>0.99372207006104618</v>
      </c>
      <c r="F41" s="342">
        <v>0.9209647606302227</v>
      </c>
      <c r="G41" s="342">
        <v>0.83553679646055001</v>
      </c>
      <c r="H41" s="342">
        <v>1.1924849861624855</v>
      </c>
      <c r="I41" s="342">
        <v>0.70928041075983728</v>
      </c>
      <c r="J41" s="342">
        <v>0.87561080521656565</v>
      </c>
      <c r="K41" s="342">
        <v>0.31859896158804241</v>
      </c>
      <c r="L41" s="342">
        <v>0.87793365344061547</v>
      </c>
      <c r="M41" s="342">
        <v>0</v>
      </c>
      <c r="N41" s="342">
        <v>0.9156136923071686</v>
      </c>
      <c r="O41" s="342">
        <v>0</v>
      </c>
      <c r="P41" s="381">
        <v>272397526</v>
      </c>
      <c r="Q41" s="381">
        <v>121202202</v>
      </c>
      <c r="R41" s="381">
        <v>25343923</v>
      </c>
      <c r="S41" s="381">
        <v>116824237</v>
      </c>
      <c r="T41" s="381">
        <v>9027164</v>
      </c>
      <c r="U41" s="381">
        <v>1331331</v>
      </c>
      <c r="V41" s="381">
        <v>868143</v>
      </c>
      <c r="W41" s="381">
        <v>1746524</v>
      </c>
      <c r="X41" s="381">
        <v>0</v>
      </c>
      <c r="Y41" s="381">
        <v>5081166</v>
      </c>
      <c r="Z41" s="381">
        <v>0</v>
      </c>
      <c r="AA41" s="381">
        <v>7811007</v>
      </c>
      <c r="AB41" s="381">
        <v>0</v>
      </c>
      <c r="AC41" s="381">
        <v>7811007</v>
      </c>
      <c r="AD41" s="381">
        <v>0</v>
      </c>
      <c r="AE41" s="381">
        <v>0</v>
      </c>
      <c r="AF41" s="342">
        <v>0.85627068265509576</v>
      </c>
      <c r="AG41" s="342">
        <v>1.0216211320754787</v>
      </c>
      <c r="AH41" s="342">
        <v>1.0006452889120288</v>
      </c>
      <c r="AI41" s="342">
        <v>0.8271993506493508</v>
      </c>
      <c r="AJ41" s="342">
        <v>0.60137201458523304</v>
      </c>
      <c r="AK41" s="342">
        <v>0.66362729658793329</v>
      </c>
      <c r="AL41" s="342">
        <v>0.77944296874999952</v>
      </c>
      <c r="AM41" s="342">
        <v>0.53452500000000003</v>
      </c>
      <c r="AN41" s="342">
        <v>0.66067999999999982</v>
      </c>
      <c r="AO41" s="342" t="s">
        <v>676</v>
      </c>
      <c r="AP41" s="342">
        <v>0.89670816326530578</v>
      </c>
      <c r="AQ41" s="342">
        <v>0.48302795698924739</v>
      </c>
      <c r="AR41" s="342" t="s">
        <v>676</v>
      </c>
      <c r="AS41" s="382">
        <v>10473</v>
      </c>
      <c r="AT41" s="382">
        <v>1842</v>
      </c>
      <c r="AU41" s="382">
        <v>3857</v>
      </c>
      <c r="AV41" s="382">
        <v>578</v>
      </c>
      <c r="AW41" s="382">
        <v>1083</v>
      </c>
      <c r="AX41" s="382">
        <v>1359</v>
      </c>
      <c r="AY41" s="382">
        <v>1414</v>
      </c>
      <c r="AZ41" s="382">
        <v>149</v>
      </c>
      <c r="BA41" s="382">
        <v>28</v>
      </c>
      <c r="BB41" s="382" t="s">
        <v>676</v>
      </c>
      <c r="BC41" s="382">
        <v>92</v>
      </c>
      <c r="BD41" s="382">
        <v>71</v>
      </c>
      <c r="BE41" s="382" t="s">
        <v>676</v>
      </c>
      <c r="BF41" s="381">
        <v>478440304</v>
      </c>
      <c r="BG41" s="381">
        <v>186336982</v>
      </c>
      <c r="BH41" s="381">
        <v>58957092</v>
      </c>
      <c r="BI41" s="381">
        <v>205519903</v>
      </c>
      <c r="BJ41" s="381">
        <v>27626327</v>
      </c>
      <c r="BK41" s="381">
        <v>3695130</v>
      </c>
      <c r="BL41" s="381">
        <v>6347549</v>
      </c>
      <c r="BM41" s="381">
        <v>2942998</v>
      </c>
      <c r="BN41" s="381">
        <v>0</v>
      </c>
      <c r="BO41" s="381">
        <v>12638954</v>
      </c>
      <c r="BP41" s="381">
        <v>2001696</v>
      </c>
      <c r="BQ41" s="381">
        <v>102878679.99999999</v>
      </c>
      <c r="BR41" s="381">
        <v>62587649.866610102</v>
      </c>
      <c r="BS41" s="381">
        <v>15949936.347128535</v>
      </c>
      <c r="BT41" s="381">
        <v>21846173.962156676</v>
      </c>
      <c r="BU41" s="381">
        <v>2494919.824104676</v>
      </c>
      <c r="BV41" s="381">
        <v>151850.05545019562</v>
      </c>
      <c r="BW41" s="381">
        <v>373859.03896053671</v>
      </c>
      <c r="BX41" s="381">
        <v>899324.07452059805</v>
      </c>
      <c r="BY41" s="381">
        <v>0</v>
      </c>
      <c r="BZ41" s="381">
        <v>868223.54533572274</v>
      </c>
      <c r="CA41" s="381">
        <v>201663.10983762279</v>
      </c>
      <c r="CB41" s="381">
        <v>179100095.99999997</v>
      </c>
      <c r="CC41" s="381">
        <v>69015867.64155218</v>
      </c>
      <c r="CD41" s="381">
        <v>23731056.926236436</v>
      </c>
      <c r="CE41" s="381">
        <v>76120876.655352533</v>
      </c>
      <c r="CF41" s="381">
        <v>10232294.776858838</v>
      </c>
      <c r="CG41" s="381">
        <v>1368609.7105422085</v>
      </c>
      <c r="CH41" s="381">
        <v>2351018.0154805067</v>
      </c>
      <c r="CI41" s="381">
        <v>1090033.5416903598</v>
      </c>
      <c r="CJ41" s="381">
        <v>0</v>
      </c>
      <c r="CK41" s="381">
        <v>4681241.3028760254</v>
      </c>
      <c r="CL41" s="381">
        <v>741392.20626973803</v>
      </c>
    </row>
    <row r="42" spans="1:90" ht="14.4" x14ac:dyDescent="0.3">
      <c r="A42" s="2" t="s">
        <v>959</v>
      </c>
      <c r="B42" s="2">
        <v>99</v>
      </c>
      <c r="C42" s="3" t="s">
        <v>1484</v>
      </c>
      <c r="D42" s="3" t="s">
        <v>1369</v>
      </c>
      <c r="E42" s="342">
        <v>0.89001843261758806</v>
      </c>
      <c r="F42" s="342">
        <v>0.81296386029649315</v>
      </c>
      <c r="G42" s="342">
        <v>0.75674220604820641</v>
      </c>
      <c r="H42" s="342">
        <v>1.2184227144929909</v>
      </c>
      <c r="I42" s="342">
        <v>0.87040813665051964</v>
      </c>
      <c r="J42" s="342">
        <v>1.0062852791465575</v>
      </c>
      <c r="K42" s="342">
        <v>0</v>
      </c>
      <c r="L42" s="342">
        <v>0.88423322336621468</v>
      </c>
      <c r="M42" s="342">
        <v>0</v>
      </c>
      <c r="N42" s="342">
        <v>0.94867508211749296</v>
      </c>
      <c r="O42" s="342">
        <v>1.4665589974808773</v>
      </c>
      <c r="P42" s="381">
        <v>111709439</v>
      </c>
      <c r="Q42" s="381">
        <v>53872315</v>
      </c>
      <c r="R42" s="381">
        <v>18461884</v>
      </c>
      <c r="S42" s="381">
        <v>33331472</v>
      </c>
      <c r="T42" s="381">
        <v>6043768</v>
      </c>
      <c r="U42" s="381">
        <v>1390275</v>
      </c>
      <c r="V42" s="381">
        <v>0</v>
      </c>
      <c r="W42" s="381">
        <v>1599074</v>
      </c>
      <c r="X42" s="381">
        <v>0</v>
      </c>
      <c r="Y42" s="381">
        <v>2416466</v>
      </c>
      <c r="Z42" s="381">
        <v>637953</v>
      </c>
      <c r="AA42" s="381">
        <v>2782922</v>
      </c>
      <c r="AB42" s="381">
        <v>0</v>
      </c>
      <c r="AC42" s="381">
        <v>2782922</v>
      </c>
      <c r="AD42" s="381">
        <v>0</v>
      </c>
      <c r="AE42" s="381">
        <v>0</v>
      </c>
      <c r="AF42" s="342">
        <v>0.85277418881025757</v>
      </c>
      <c r="AG42" s="342">
        <v>0.85600734939759082</v>
      </c>
      <c r="AH42" s="342">
        <v>0.91847897483118413</v>
      </c>
      <c r="AI42" s="342">
        <v>0.70670727650727705</v>
      </c>
      <c r="AJ42" s="342">
        <v>0.85161933797909417</v>
      </c>
      <c r="AK42" s="342">
        <v>0.68195837957824712</v>
      </c>
      <c r="AL42" s="342" t="s">
        <v>676</v>
      </c>
      <c r="AM42" s="342">
        <v>0.69265632183908032</v>
      </c>
      <c r="AN42" s="342" t="s">
        <v>676</v>
      </c>
      <c r="AO42" s="342" t="s">
        <v>676</v>
      </c>
      <c r="AP42" s="342">
        <v>1.0243611111111108</v>
      </c>
      <c r="AQ42" s="342" t="s">
        <v>676</v>
      </c>
      <c r="AR42" s="342" t="s">
        <v>676</v>
      </c>
      <c r="AS42" s="382">
        <v>5494</v>
      </c>
      <c r="AT42" s="382">
        <v>1183</v>
      </c>
      <c r="AU42" s="382">
        <v>2381</v>
      </c>
      <c r="AV42" s="382">
        <v>528</v>
      </c>
      <c r="AW42" s="382">
        <v>443</v>
      </c>
      <c r="AX42" s="382">
        <v>820</v>
      </c>
      <c r="AY42" s="382" t="s">
        <v>676</v>
      </c>
      <c r="AZ42" s="382">
        <v>65</v>
      </c>
      <c r="BA42" s="382" t="s">
        <v>676</v>
      </c>
      <c r="BB42" s="382" t="s">
        <v>676</v>
      </c>
      <c r="BC42" s="382">
        <v>74</v>
      </c>
      <c r="BD42" s="382" t="s">
        <v>676</v>
      </c>
      <c r="BE42" s="382" t="s">
        <v>676</v>
      </c>
      <c r="BF42" s="381">
        <v>174114101</v>
      </c>
      <c r="BG42" s="381">
        <v>68624909</v>
      </c>
      <c r="BH42" s="381">
        <v>40809412</v>
      </c>
      <c r="BI42" s="381">
        <v>51671789</v>
      </c>
      <c r="BJ42" s="381">
        <v>13007991</v>
      </c>
      <c r="BK42" s="381">
        <v>3216932</v>
      </c>
      <c r="BL42" s="381">
        <v>1578431</v>
      </c>
      <c r="BM42" s="381">
        <v>2235050</v>
      </c>
      <c r="BN42" s="381">
        <v>0</v>
      </c>
      <c r="BO42" s="381">
        <v>5090824</v>
      </c>
      <c r="BP42" s="381">
        <v>886754</v>
      </c>
      <c r="BQ42" s="381">
        <v>59771443.999999985</v>
      </c>
      <c r="BR42" s="381">
        <v>39404461.361063197</v>
      </c>
      <c r="BS42" s="381">
        <v>11384972.288077001</v>
      </c>
      <c r="BT42" s="381">
        <v>7130172.5842315489</v>
      </c>
      <c r="BU42" s="381">
        <v>1851837.766628243</v>
      </c>
      <c r="BV42" s="381">
        <v>122376.07460980989</v>
      </c>
      <c r="BW42" s="381">
        <v>153529.2546299395</v>
      </c>
      <c r="BX42" s="381">
        <v>933556.48342435691</v>
      </c>
      <c r="BY42" s="381">
        <v>0</v>
      </c>
      <c r="BZ42" s="381">
        <v>554481.36650337069</v>
      </c>
      <c r="CA42" s="381">
        <v>87894.587460766052</v>
      </c>
      <c r="CB42" s="381">
        <v>68868994</v>
      </c>
      <c r="CC42" s="381">
        <v>26862094.424519226</v>
      </c>
      <c r="CD42" s="381">
        <v>16689061.154490957</v>
      </c>
      <c r="CE42" s="381">
        <v>20226073.8182084</v>
      </c>
      <c r="CF42" s="381">
        <v>5091764.6027814224</v>
      </c>
      <c r="CG42" s="381">
        <v>1259215.2383219551</v>
      </c>
      <c r="CH42" s="381">
        <v>617850.91131542786</v>
      </c>
      <c r="CI42" s="381">
        <v>874873.64308959153</v>
      </c>
      <c r="CJ42" s="381">
        <v>0</v>
      </c>
      <c r="CK42" s="381">
        <v>1992719.5092762695</v>
      </c>
      <c r="CL42" s="381">
        <v>347105.30077817838</v>
      </c>
    </row>
    <row r="43" spans="1:90" ht="14.4" x14ac:dyDescent="0.3">
      <c r="A43" s="2" t="s">
        <v>739</v>
      </c>
      <c r="B43" s="2">
        <v>100</v>
      </c>
      <c r="C43" s="3" t="s">
        <v>1373</v>
      </c>
      <c r="D43" s="3" t="s">
        <v>1386</v>
      </c>
      <c r="E43" s="342">
        <v>0.93318559612675234</v>
      </c>
      <c r="F43" s="342">
        <v>0.84376518700422132</v>
      </c>
      <c r="G43" s="342">
        <v>0.6358998056228482</v>
      </c>
      <c r="H43" s="342">
        <v>1.1394032894618804</v>
      </c>
      <c r="I43" s="342">
        <v>0.80379161609166438</v>
      </c>
      <c r="J43" s="342">
        <v>0.37852401994085844</v>
      </c>
      <c r="K43" s="342">
        <v>0.8787544485074944</v>
      </c>
      <c r="L43" s="342">
        <v>0.70110526866565515</v>
      </c>
      <c r="M43" s="342">
        <v>0</v>
      </c>
      <c r="N43" s="342">
        <v>0.74401933737106929</v>
      </c>
      <c r="O43" s="342">
        <v>1.4359602776409215</v>
      </c>
      <c r="P43" s="381">
        <v>330067482</v>
      </c>
      <c r="Q43" s="381">
        <v>136183569</v>
      </c>
      <c r="R43" s="381">
        <v>19893009</v>
      </c>
      <c r="S43" s="381">
        <v>158883207</v>
      </c>
      <c r="T43" s="381">
        <v>15107697</v>
      </c>
      <c r="U43" s="381">
        <v>575683</v>
      </c>
      <c r="V43" s="381">
        <v>4061536</v>
      </c>
      <c r="W43" s="381">
        <v>632371</v>
      </c>
      <c r="X43" s="381">
        <v>0</v>
      </c>
      <c r="Y43" s="381">
        <v>7565087</v>
      </c>
      <c r="Z43" s="381">
        <v>2273020</v>
      </c>
      <c r="AA43" s="381">
        <v>5542908</v>
      </c>
      <c r="AB43" s="381">
        <v>0</v>
      </c>
      <c r="AC43" s="381">
        <v>5542908</v>
      </c>
      <c r="AD43" s="381">
        <v>0</v>
      </c>
      <c r="AE43" s="381">
        <v>0</v>
      </c>
      <c r="AF43" s="342">
        <v>0.82549777719207595</v>
      </c>
      <c r="AG43" s="342">
        <v>1.1428814049586815</v>
      </c>
      <c r="AH43" s="342">
        <v>1.1216307522123903</v>
      </c>
      <c r="AI43" s="342">
        <v>0.81618906976744332</v>
      </c>
      <c r="AJ43" s="342">
        <v>0.49678098159509171</v>
      </c>
      <c r="AK43" s="342">
        <v>0.59121880319149178</v>
      </c>
      <c r="AL43" s="342">
        <v>0.63104051896207647</v>
      </c>
      <c r="AM43" s="342">
        <v>0.61900773195876313</v>
      </c>
      <c r="AN43" s="342">
        <v>1.5105772727272728</v>
      </c>
      <c r="AO43" s="342" t="s">
        <v>676</v>
      </c>
      <c r="AP43" s="342">
        <v>0.77167341772151898</v>
      </c>
      <c r="AQ43" s="342">
        <v>0.46672346938775433</v>
      </c>
      <c r="AR43" s="342" t="s">
        <v>676</v>
      </c>
      <c r="AS43" s="382">
        <v>11443</v>
      </c>
      <c r="AT43" s="382">
        <v>1526</v>
      </c>
      <c r="AU43" s="382">
        <v>3236</v>
      </c>
      <c r="AV43" s="382">
        <v>893</v>
      </c>
      <c r="AW43" s="382">
        <v>691</v>
      </c>
      <c r="AX43" s="382">
        <v>4424</v>
      </c>
      <c r="AY43" s="382">
        <v>331</v>
      </c>
      <c r="AZ43" s="382">
        <v>139</v>
      </c>
      <c r="BA43" s="382">
        <v>25</v>
      </c>
      <c r="BB43" s="382" t="s">
        <v>676</v>
      </c>
      <c r="BC43" s="382">
        <v>45</v>
      </c>
      <c r="BD43" s="382">
        <v>133</v>
      </c>
      <c r="BE43" s="382" t="s">
        <v>676</v>
      </c>
      <c r="BF43" s="381">
        <v>489590828</v>
      </c>
      <c r="BG43" s="381">
        <v>191774700</v>
      </c>
      <c r="BH43" s="381">
        <v>44414305</v>
      </c>
      <c r="BI43" s="381">
        <v>219449769</v>
      </c>
      <c r="BJ43" s="381">
        <v>33952054</v>
      </c>
      <c r="BK43" s="381">
        <v>2943130</v>
      </c>
      <c r="BL43" s="381">
        <v>8206403</v>
      </c>
      <c r="BM43" s="381">
        <v>932871</v>
      </c>
      <c r="BN43" s="381">
        <v>0</v>
      </c>
      <c r="BO43" s="381">
        <v>19547140</v>
      </c>
      <c r="BP43" s="381">
        <v>2322510</v>
      </c>
      <c r="BQ43" s="381">
        <v>132565166</v>
      </c>
      <c r="BR43" s="381">
        <v>73132586.463231891</v>
      </c>
      <c r="BS43" s="381">
        <v>17824905.196022119</v>
      </c>
      <c r="BT43" s="381">
        <v>38439090.266509011</v>
      </c>
      <c r="BU43" s="381">
        <v>3168584.0742369769</v>
      </c>
      <c r="BV43" s="381">
        <v>166241.6595444885</v>
      </c>
      <c r="BW43" s="381">
        <v>844800.41794318089</v>
      </c>
      <c r="BX43" s="381">
        <v>472594.75006161793</v>
      </c>
      <c r="BY43" s="381">
        <v>0</v>
      </c>
      <c r="BZ43" s="381">
        <v>1170991.4201116294</v>
      </c>
      <c r="CA43" s="381">
        <v>513955.82657606015</v>
      </c>
      <c r="CB43" s="381">
        <v>227074322</v>
      </c>
      <c r="CC43" s="381">
        <v>88267256.87886928</v>
      </c>
      <c r="CD43" s="381">
        <v>22174976.507175051</v>
      </c>
      <c r="CE43" s="381">
        <v>101005133.27530442</v>
      </c>
      <c r="CF43" s="381">
        <v>15626955.338651247</v>
      </c>
      <c r="CG43" s="381">
        <v>1354620.8740668427</v>
      </c>
      <c r="CH43" s="381">
        <v>3777123.2683587745</v>
      </c>
      <c r="CI43" s="381">
        <v>429368.23361917742</v>
      </c>
      <c r="CJ43" s="381">
        <v>0</v>
      </c>
      <c r="CK43" s="381">
        <v>8996871.9942058101</v>
      </c>
      <c r="CL43" s="381">
        <v>1068970.9684006425</v>
      </c>
    </row>
    <row r="44" spans="1:90" ht="14.4" x14ac:dyDescent="0.3">
      <c r="A44" s="2" t="s">
        <v>740</v>
      </c>
      <c r="B44" s="2">
        <v>101</v>
      </c>
      <c r="C44" s="3" t="s">
        <v>1421</v>
      </c>
      <c r="D44" s="3" t="s">
        <v>1401</v>
      </c>
      <c r="E44" s="342">
        <v>0.92388883274390676</v>
      </c>
      <c r="F44" s="342">
        <v>1.0292750216471358</v>
      </c>
      <c r="G44" s="342">
        <v>0.50708689808817276</v>
      </c>
      <c r="H44" s="342">
        <v>1.083867020438154</v>
      </c>
      <c r="I44" s="342">
        <v>0.62652113300064782</v>
      </c>
      <c r="J44" s="342">
        <v>0.13671589063233325</v>
      </c>
      <c r="K44" s="342">
        <v>0.9372812210945265</v>
      </c>
      <c r="L44" s="342">
        <v>0.52812263069995857</v>
      </c>
      <c r="M44" s="342">
        <v>0</v>
      </c>
      <c r="N44" s="342">
        <v>0.36035504040471217</v>
      </c>
      <c r="O44" s="342">
        <v>1.3128714644951063</v>
      </c>
      <c r="P44" s="381">
        <v>76704098</v>
      </c>
      <c r="Q44" s="381">
        <v>31130536</v>
      </c>
      <c r="R44" s="381">
        <v>6373760</v>
      </c>
      <c r="S44" s="381">
        <v>33821484</v>
      </c>
      <c r="T44" s="381">
        <v>5378318</v>
      </c>
      <c r="U44" s="381">
        <v>26755</v>
      </c>
      <c r="V44" s="381">
        <v>2268026</v>
      </c>
      <c r="W44" s="381">
        <v>703561</v>
      </c>
      <c r="X44" s="381">
        <v>0</v>
      </c>
      <c r="Y44" s="381">
        <v>1402602</v>
      </c>
      <c r="Z44" s="381">
        <v>977374</v>
      </c>
      <c r="AA44" s="381">
        <v>471786</v>
      </c>
      <c r="AB44" s="381">
        <v>0</v>
      </c>
      <c r="AC44" s="381">
        <v>471786</v>
      </c>
      <c r="AD44" s="381">
        <v>0</v>
      </c>
      <c r="AE44" s="381">
        <v>0</v>
      </c>
      <c r="AF44" s="342">
        <v>0.55883223880596988</v>
      </c>
      <c r="AG44" s="342" t="s">
        <v>676</v>
      </c>
      <c r="AH44" s="342">
        <v>0.67556406779661027</v>
      </c>
      <c r="AI44" s="342">
        <v>0.59080277777777768</v>
      </c>
      <c r="AJ44" s="342">
        <v>0.28597586206896586</v>
      </c>
      <c r="AK44" s="342">
        <v>0.46085403726708052</v>
      </c>
      <c r="AL44" s="342" t="s">
        <v>676</v>
      </c>
      <c r="AM44" s="342" t="s">
        <v>676</v>
      </c>
      <c r="AN44" s="342" t="s">
        <v>676</v>
      </c>
      <c r="AO44" s="342" t="s">
        <v>676</v>
      </c>
      <c r="AP44" s="342" t="s">
        <v>676</v>
      </c>
      <c r="AQ44" s="342" t="s">
        <v>676</v>
      </c>
      <c r="AR44" s="342" t="s">
        <v>676</v>
      </c>
      <c r="AS44" s="382">
        <v>574</v>
      </c>
      <c r="AT44" s="382" t="s">
        <v>676</v>
      </c>
      <c r="AU44" s="382">
        <v>346</v>
      </c>
      <c r="AV44" s="382">
        <v>67</v>
      </c>
      <c r="AW44" s="382">
        <v>38</v>
      </c>
      <c r="AX44" s="382">
        <v>123</v>
      </c>
      <c r="AY44" s="382" t="s">
        <v>676</v>
      </c>
      <c r="AZ44" s="382" t="s">
        <v>676</v>
      </c>
      <c r="BA44" s="382" t="s">
        <v>676</v>
      </c>
      <c r="BB44" s="382" t="s">
        <v>676</v>
      </c>
      <c r="BC44" s="382" t="s">
        <v>676</v>
      </c>
      <c r="BD44" s="382" t="s">
        <v>676</v>
      </c>
      <c r="BE44" s="382" t="s">
        <v>676</v>
      </c>
      <c r="BF44" s="381">
        <v>132144021</v>
      </c>
      <c r="BG44" s="381">
        <v>40263757</v>
      </c>
      <c r="BH44" s="381">
        <v>21246610</v>
      </c>
      <c r="BI44" s="381">
        <v>55640066</v>
      </c>
      <c r="BJ44" s="381">
        <v>14993588</v>
      </c>
      <c r="BK44" s="381">
        <v>346112</v>
      </c>
      <c r="BL44" s="381">
        <v>4463542</v>
      </c>
      <c r="BM44" s="381">
        <v>2414657</v>
      </c>
      <c r="BN44" s="381">
        <v>0</v>
      </c>
      <c r="BO44" s="381">
        <v>6651126</v>
      </c>
      <c r="BP44" s="381">
        <v>1118151</v>
      </c>
      <c r="BQ44" s="381">
        <v>14506824</v>
      </c>
      <c r="BR44" s="381">
        <v>9306700.7504789531</v>
      </c>
      <c r="BS44" s="381">
        <v>2142950.6484236442</v>
      </c>
      <c r="BT44" s="381">
        <v>2269889.9012409351</v>
      </c>
      <c r="BU44" s="381">
        <v>787282.69985646755</v>
      </c>
      <c r="BV44" s="381">
        <v>15708.775875317035</v>
      </c>
      <c r="BW44" s="381">
        <v>98611.419285005672</v>
      </c>
      <c r="BX44" s="381">
        <v>76495.559852437742</v>
      </c>
      <c r="BY44" s="381">
        <v>0</v>
      </c>
      <c r="BZ44" s="381">
        <v>433485.1185749828</v>
      </c>
      <c r="CA44" s="381">
        <v>162981.82626872431</v>
      </c>
      <c r="CB44" s="381">
        <v>69026910</v>
      </c>
      <c r="CC44" s="381">
        <v>20938409.006660782</v>
      </c>
      <c r="CD44" s="381">
        <v>11356798.656496653</v>
      </c>
      <c r="CE44" s="381">
        <v>28934569.098099817</v>
      </c>
      <c r="CF44" s="381">
        <v>7797133.2387427483</v>
      </c>
      <c r="CG44" s="381">
        <v>179989.03127975305</v>
      </c>
      <c r="CH44" s="381">
        <v>2321181.0068893638</v>
      </c>
      <c r="CI44" s="381">
        <v>1255696.9255699734</v>
      </c>
      <c r="CJ44" s="381">
        <v>0</v>
      </c>
      <c r="CK44" s="381">
        <v>3458792.8926462498</v>
      </c>
      <c r="CL44" s="381">
        <v>581473.38235740783</v>
      </c>
    </row>
    <row r="45" spans="1:90" ht="14.4" x14ac:dyDescent="0.3">
      <c r="A45" s="2" t="s">
        <v>1490</v>
      </c>
      <c r="B45" s="2">
        <v>11467</v>
      </c>
      <c r="C45" s="3" t="s">
        <v>1492</v>
      </c>
      <c r="D45" s="3" t="s">
        <v>1369</v>
      </c>
      <c r="E45" s="342">
        <v>0.8815711448514667</v>
      </c>
      <c r="F45" s="342">
        <v>0.68857712696910678</v>
      </c>
      <c r="G45" s="342">
        <v>0.64863439454296035</v>
      </c>
      <c r="H45" s="342">
        <v>1.4905812046252735</v>
      </c>
      <c r="I45" s="342">
        <v>0.69792062332501215</v>
      </c>
      <c r="J45" s="342">
        <v>0.99222217922786549</v>
      </c>
      <c r="K45" s="342">
        <v>0</v>
      </c>
      <c r="L45" s="342">
        <v>0.70889429980754459</v>
      </c>
      <c r="M45" s="342">
        <v>0</v>
      </c>
      <c r="N45" s="342">
        <v>0.95849430900186294</v>
      </c>
      <c r="O45" s="342">
        <v>1.2465305491064145</v>
      </c>
      <c r="P45" s="381">
        <v>36749283</v>
      </c>
      <c r="Q45" s="381">
        <v>14407201</v>
      </c>
      <c r="R45" s="381">
        <v>3385149</v>
      </c>
      <c r="S45" s="381">
        <v>15635123</v>
      </c>
      <c r="T45" s="381">
        <v>3321810</v>
      </c>
      <c r="U45" s="381">
        <v>354334</v>
      </c>
      <c r="V45" s="381">
        <v>0</v>
      </c>
      <c r="W45" s="381">
        <v>1718194</v>
      </c>
      <c r="X45" s="381">
        <v>0</v>
      </c>
      <c r="Y45" s="381">
        <v>994444</v>
      </c>
      <c r="Z45" s="381">
        <v>254838</v>
      </c>
      <c r="AA45" s="381">
        <v>724731</v>
      </c>
      <c r="AB45" s="381">
        <v>0</v>
      </c>
      <c r="AC45" s="381">
        <v>724731</v>
      </c>
      <c r="AD45" s="381">
        <v>0</v>
      </c>
      <c r="AE45" s="381">
        <v>0</v>
      </c>
      <c r="AF45" s="342">
        <v>0.89307224310776812</v>
      </c>
      <c r="AG45" s="342">
        <v>0.90211288209607077</v>
      </c>
      <c r="AH45" s="342">
        <v>0.9418103092783503</v>
      </c>
      <c r="AI45" s="342">
        <v>0.84476721311475411</v>
      </c>
      <c r="AJ45" s="342">
        <v>0.81874150943396207</v>
      </c>
      <c r="AK45" s="342">
        <v>0.8190010362694301</v>
      </c>
      <c r="AL45" s="342" t="s">
        <v>676</v>
      </c>
      <c r="AM45" s="342" t="s">
        <v>676</v>
      </c>
      <c r="AN45" s="342" t="s">
        <v>676</v>
      </c>
      <c r="AO45" s="342" t="s">
        <v>676</v>
      </c>
      <c r="AP45" s="342">
        <v>0.8535109374999994</v>
      </c>
      <c r="AQ45" s="342" t="s">
        <v>676</v>
      </c>
      <c r="AR45" s="342" t="s">
        <v>676</v>
      </c>
      <c r="AS45" s="382">
        <v>1086</v>
      </c>
      <c r="AT45" s="382">
        <v>326</v>
      </c>
      <c r="AU45" s="382">
        <v>402</v>
      </c>
      <c r="AV45" s="382">
        <v>49</v>
      </c>
      <c r="AW45" s="382">
        <v>68</v>
      </c>
      <c r="AX45" s="382">
        <v>152</v>
      </c>
      <c r="AY45" s="382" t="s">
        <v>676</v>
      </c>
      <c r="AZ45" s="382" t="s">
        <v>676</v>
      </c>
      <c r="BA45" s="382" t="s">
        <v>676</v>
      </c>
      <c r="BB45" s="382" t="s">
        <v>676</v>
      </c>
      <c r="BC45" s="382">
        <v>89</v>
      </c>
      <c r="BD45" s="382" t="s">
        <v>676</v>
      </c>
      <c r="BE45" s="382" t="s">
        <v>676</v>
      </c>
      <c r="BF45" s="381">
        <v>84618518</v>
      </c>
      <c r="BG45" s="381">
        <v>33615904</v>
      </c>
      <c r="BH45" s="381">
        <v>11789089</v>
      </c>
      <c r="BI45" s="381">
        <v>28699914</v>
      </c>
      <c r="BJ45" s="381">
        <v>10513611</v>
      </c>
      <c r="BK45" s="381">
        <v>1222866</v>
      </c>
      <c r="BL45" s="381">
        <v>2259179</v>
      </c>
      <c r="BM45" s="381">
        <v>4005128</v>
      </c>
      <c r="BN45" s="381">
        <v>0</v>
      </c>
      <c r="BO45" s="381">
        <v>2590610</v>
      </c>
      <c r="BP45" s="381">
        <v>435828</v>
      </c>
      <c r="BQ45" s="381">
        <v>17316123</v>
      </c>
      <c r="BR45" s="381">
        <v>11106350.564391773</v>
      </c>
      <c r="BS45" s="381">
        <v>2412372.7793985205</v>
      </c>
      <c r="BT45" s="381">
        <v>2108090.8347141468</v>
      </c>
      <c r="BU45" s="381">
        <v>1689308.8214955591</v>
      </c>
      <c r="BV45" s="381">
        <v>0</v>
      </c>
      <c r="BW45" s="381">
        <v>77015.102794912367</v>
      </c>
      <c r="BX45" s="381">
        <v>1254155.1869026646</v>
      </c>
      <c r="BY45" s="381">
        <v>0</v>
      </c>
      <c r="BZ45" s="381">
        <v>280974.83725544298</v>
      </c>
      <c r="CA45" s="381">
        <v>77163.694542539073</v>
      </c>
      <c r="CB45" s="381">
        <v>25192090.000000004</v>
      </c>
      <c r="CC45" s="381">
        <v>9816797.2366625946</v>
      </c>
      <c r="CD45" s="381">
        <v>3923831.4591940013</v>
      </c>
      <c r="CE45" s="381">
        <v>8381188.7506477321</v>
      </c>
      <c r="CF45" s="381">
        <v>3070272.5534956744</v>
      </c>
      <c r="CG45" s="381">
        <v>357111.54962867103</v>
      </c>
      <c r="CH45" s="381">
        <v>659744.33304920676</v>
      </c>
      <c r="CI45" s="381">
        <v>1169610.9520921996</v>
      </c>
      <c r="CJ45" s="381">
        <v>0</v>
      </c>
      <c r="CK45" s="381">
        <v>756531.58365964168</v>
      </c>
      <c r="CL45" s="381">
        <v>127274.13506595524</v>
      </c>
    </row>
    <row r="46" spans="1:90" ht="14.4" x14ac:dyDescent="0.3">
      <c r="A46" s="2" t="s">
        <v>742</v>
      </c>
      <c r="B46" s="2">
        <v>103</v>
      </c>
      <c r="C46" s="3" t="s">
        <v>1373</v>
      </c>
      <c r="D46" s="3" t="s">
        <v>1413</v>
      </c>
      <c r="E46" s="342">
        <v>0.88345154421775984</v>
      </c>
      <c r="F46" s="342">
        <v>0.75000268084612953</v>
      </c>
      <c r="G46" s="342">
        <v>0.42835960827879038</v>
      </c>
      <c r="H46" s="342">
        <v>1.2208016707568665</v>
      </c>
      <c r="I46" s="342">
        <v>0.84997704326543855</v>
      </c>
      <c r="J46" s="342">
        <v>0.90034295269637521</v>
      </c>
      <c r="K46" s="342">
        <v>1.4498368639986874</v>
      </c>
      <c r="L46" s="342">
        <v>1.0917714455577383</v>
      </c>
      <c r="M46" s="342">
        <v>0</v>
      </c>
      <c r="N46" s="342">
        <v>0.5217341042623479</v>
      </c>
      <c r="O46" s="342">
        <v>8.8502500337526673</v>
      </c>
      <c r="P46" s="381">
        <v>200954647</v>
      </c>
      <c r="Q46" s="381">
        <v>100438047</v>
      </c>
      <c r="R46" s="381">
        <v>5199175</v>
      </c>
      <c r="S46" s="381">
        <v>87776364</v>
      </c>
      <c r="T46" s="381">
        <v>7541061</v>
      </c>
      <c r="U46" s="381">
        <v>4511269</v>
      </c>
      <c r="V46" s="381">
        <v>694966</v>
      </c>
      <c r="W46" s="381">
        <v>650247</v>
      </c>
      <c r="X46" s="381">
        <v>0</v>
      </c>
      <c r="Y46" s="381">
        <v>1439375</v>
      </c>
      <c r="Z46" s="381">
        <v>245204</v>
      </c>
      <c r="AA46" s="381">
        <v>530860.25</v>
      </c>
      <c r="AB46" s="381">
        <v>0</v>
      </c>
      <c r="AC46" s="381">
        <v>530860.25</v>
      </c>
      <c r="AD46" s="381">
        <v>0</v>
      </c>
      <c r="AE46" s="381">
        <v>0</v>
      </c>
      <c r="AF46" s="342">
        <v>1.8170458371735689</v>
      </c>
      <c r="AG46" s="342">
        <v>1.8646455919395495</v>
      </c>
      <c r="AH46" s="342">
        <v>1.7596684483653109</v>
      </c>
      <c r="AI46" s="342">
        <v>2.5241833333333341</v>
      </c>
      <c r="AJ46" s="342" t="s">
        <v>676</v>
      </c>
      <c r="AK46" s="342">
        <v>1.9290489855072479</v>
      </c>
      <c r="AL46" s="342">
        <v>1.8986642857142835</v>
      </c>
      <c r="AM46" s="342" t="s">
        <v>676</v>
      </c>
      <c r="AN46" s="342" t="s">
        <v>676</v>
      </c>
      <c r="AO46" s="342" t="s">
        <v>676</v>
      </c>
      <c r="AP46" s="342" t="s">
        <v>676</v>
      </c>
      <c r="AQ46" s="342" t="s">
        <v>676</v>
      </c>
      <c r="AR46" s="342">
        <v>1.7723899999999995</v>
      </c>
      <c r="AS46" s="382">
        <v>3229</v>
      </c>
      <c r="AT46" s="382">
        <v>418</v>
      </c>
      <c r="AU46" s="382">
        <v>1955</v>
      </c>
      <c r="AV46" s="382">
        <v>39</v>
      </c>
      <c r="AW46" s="382" t="s">
        <v>676</v>
      </c>
      <c r="AX46" s="382">
        <v>627</v>
      </c>
      <c r="AY46" s="382">
        <v>115</v>
      </c>
      <c r="AZ46" s="382" t="s">
        <v>676</v>
      </c>
      <c r="BA46" s="382" t="s">
        <v>676</v>
      </c>
      <c r="BB46" s="382" t="s">
        <v>676</v>
      </c>
      <c r="BC46" s="382" t="s">
        <v>676</v>
      </c>
      <c r="BD46" s="382" t="s">
        <v>676</v>
      </c>
      <c r="BE46" s="382">
        <v>75</v>
      </c>
      <c r="BF46" s="381">
        <v>250057515</v>
      </c>
      <c r="BG46" s="381">
        <v>129647025</v>
      </c>
      <c r="BH46" s="381">
        <v>11462983</v>
      </c>
      <c r="BI46" s="381">
        <v>97137333</v>
      </c>
      <c r="BJ46" s="381">
        <v>11810174</v>
      </c>
      <c r="BK46" s="381">
        <v>5670817</v>
      </c>
      <c r="BL46" s="381">
        <v>874225</v>
      </c>
      <c r="BM46" s="381">
        <v>824320</v>
      </c>
      <c r="BN46" s="381">
        <v>0</v>
      </c>
      <c r="BO46" s="381">
        <v>4385299</v>
      </c>
      <c r="BP46" s="381">
        <v>55513</v>
      </c>
      <c r="BQ46" s="381">
        <v>102655147.00000001</v>
      </c>
      <c r="BR46" s="381">
        <v>69211615.429741085</v>
      </c>
      <c r="BS46" s="381">
        <v>7045278.9977164194</v>
      </c>
      <c r="BT46" s="381">
        <v>23420495.109857522</v>
      </c>
      <c r="BU46" s="381">
        <v>2977757.4626849722</v>
      </c>
      <c r="BV46" s="381">
        <v>2180373.8579294207</v>
      </c>
      <c r="BW46" s="381">
        <v>43025.433956293775</v>
      </c>
      <c r="BX46" s="381">
        <v>184180.54698960448</v>
      </c>
      <c r="BY46" s="381">
        <v>0</v>
      </c>
      <c r="BZ46" s="381">
        <v>570177.62380965345</v>
      </c>
      <c r="CA46" s="381">
        <v>0</v>
      </c>
      <c r="CB46" s="381">
        <v>125411133</v>
      </c>
      <c r="CC46" s="381">
        <v>64705301.889392957</v>
      </c>
      <c r="CD46" s="381">
        <v>6331414.6476627355</v>
      </c>
      <c r="CE46" s="381">
        <v>48480097.83869312</v>
      </c>
      <c r="CF46" s="381">
        <v>5894318.6242511896</v>
      </c>
      <c r="CG46" s="381">
        <v>2830237.9167165747</v>
      </c>
      <c r="CH46" s="381">
        <v>436315.39207517146</v>
      </c>
      <c r="CI46" s="381">
        <v>411408.3948587667</v>
      </c>
      <c r="CJ46" s="381">
        <v>0</v>
      </c>
      <c r="CK46" s="381">
        <v>2188651.0366917639</v>
      </c>
      <c r="CL46" s="381">
        <v>27705.883908912459</v>
      </c>
    </row>
    <row r="47" spans="1:90" ht="14.4" x14ac:dyDescent="0.3">
      <c r="A47" s="2" t="s">
        <v>743</v>
      </c>
      <c r="B47" s="2">
        <v>105</v>
      </c>
      <c r="C47" s="3" t="s">
        <v>1421</v>
      </c>
      <c r="D47" s="3" t="s">
        <v>1401</v>
      </c>
      <c r="E47" s="342">
        <v>1.0653813326170163</v>
      </c>
      <c r="F47" s="342">
        <v>0.78564163229629158</v>
      </c>
      <c r="G47" s="342">
        <v>0.52522057670234534</v>
      </c>
      <c r="H47" s="342">
        <v>1.4727487308422744</v>
      </c>
      <c r="I47" s="342">
        <v>1.1358823697640645</v>
      </c>
      <c r="J47" s="342">
        <v>0.65147748039016307</v>
      </c>
      <c r="K47" s="342">
        <v>0.90378782183973105</v>
      </c>
      <c r="L47" s="342">
        <v>1.3623741698328984</v>
      </c>
      <c r="M47" s="342">
        <v>0</v>
      </c>
      <c r="N47" s="342">
        <v>0.69019772557272019</v>
      </c>
      <c r="O47" s="342">
        <v>0</v>
      </c>
      <c r="P47" s="381">
        <v>714728815</v>
      </c>
      <c r="Q47" s="381">
        <v>225933975</v>
      </c>
      <c r="R47" s="381">
        <v>31582468</v>
      </c>
      <c r="S47" s="381">
        <v>410353668</v>
      </c>
      <c r="T47" s="381">
        <v>46858704</v>
      </c>
      <c r="U47" s="381">
        <v>3017411</v>
      </c>
      <c r="V47" s="381">
        <v>3933166</v>
      </c>
      <c r="W47" s="381">
        <v>37082013</v>
      </c>
      <c r="X47" s="381">
        <v>0</v>
      </c>
      <c r="Y47" s="381">
        <v>2826114</v>
      </c>
      <c r="Z47" s="381">
        <v>0</v>
      </c>
      <c r="AA47" s="381">
        <v>3389138</v>
      </c>
      <c r="AB47" s="381">
        <v>0</v>
      </c>
      <c r="AC47" s="381">
        <v>3389138</v>
      </c>
      <c r="AD47" s="381">
        <v>0</v>
      </c>
      <c r="AE47" s="381">
        <v>0</v>
      </c>
      <c r="AF47" s="342">
        <v>0.80065314326187953</v>
      </c>
      <c r="AG47" s="342">
        <v>1.070464079507814</v>
      </c>
      <c r="AH47" s="342">
        <v>0.99785378777230582</v>
      </c>
      <c r="AI47" s="342">
        <v>0.81666570985260012</v>
      </c>
      <c r="AJ47" s="342">
        <v>0.62735203252032523</v>
      </c>
      <c r="AK47" s="342">
        <v>0.62484042834234188</v>
      </c>
      <c r="AL47" s="342">
        <v>0.70293155080213821</v>
      </c>
      <c r="AM47" s="342">
        <v>0.8148762237762236</v>
      </c>
      <c r="AN47" s="342">
        <v>0.82264146341463429</v>
      </c>
      <c r="AO47" s="342" t="s">
        <v>676</v>
      </c>
      <c r="AP47" s="342">
        <v>0.78805619047619013</v>
      </c>
      <c r="AQ47" s="342">
        <v>0.62231474358974359</v>
      </c>
      <c r="AR47" s="342">
        <v>1.8254368421052625</v>
      </c>
      <c r="AS47" s="382">
        <v>22105</v>
      </c>
      <c r="AT47" s="382">
        <v>2926</v>
      </c>
      <c r="AU47" s="382">
        <v>8691</v>
      </c>
      <c r="AV47" s="382">
        <v>1228</v>
      </c>
      <c r="AW47" s="382">
        <v>574</v>
      </c>
      <c r="AX47" s="382">
        <v>6956</v>
      </c>
      <c r="AY47" s="382">
        <v>557</v>
      </c>
      <c r="AZ47" s="382">
        <v>90</v>
      </c>
      <c r="BA47" s="382">
        <v>46</v>
      </c>
      <c r="BB47" s="382" t="s">
        <v>676</v>
      </c>
      <c r="BC47" s="382">
        <v>829</v>
      </c>
      <c r="BD47" s="382">
        <v>99</v>
      </c>
      <c r="BE47" s="382">
        <v>109</v>
      </c>
      <c r="BF47" s="381">
        <v>1496279879</v>
      </c>
      <c r="BG47" s="381">
        <v>481480156</v>
      </c>
      <c r="BH47" s="381">
        <v>90606190</v>
      </c>
      <c r="BI47" s="381">
        <v>819874115</v>
      </c>
      <c r="BJ47" s="381">
        <v>104319418</v>
      </c>
      <c r="BK47" s="381">
        <v>7287560</v>
      </c>
      <c r="BL47" s="381">
        <v>13459017</v>
      </c>
      <c r="BM47" s="381">
        <v>70044519</v>
      </c>
      <c r="BN47" s="381">
        <v>0</v>
      </c>
      <c r="BO47" s="381">
        <v>11852699</v>
      </c>
      <c r="BP47" s="381">
        <v>1675623</v>
      </c>
      <c r="BQ47" s="381">
        <v>278912994</v>
      </c>
      <c r="BR47" s="381">
        <v>162175419.66042411</v>
      </c>
      <c r="BS47" s="381">
        <v>37563336.188759126</v>
      </c>
      <c r="BT47" s="381">
        <v>65091532.50392919</v>
      </c>
      <c r="BU47" s="381">
        <v>14082705.646887569</v>
      </c>
      <c r="BV47" s="381">
        <v>2733567.5948296175</v>
      </c>
      <c r="BW47" s="381">
        <v>846411.9627772948</v>
      </c>
      <c r="BX47" s="381">
        <v>8975284.4940860253</v>
      </c>
      <c r="BY47" s="381">
        <v>0</v>
      </c>
      <c r="BZ47" s="381">
        <v>1007559.4107491703</v>
      </c>
      <c r="CA47" s="381">
        <v>519882.18444546172</v>
      </c>
      <c r="CB47" s="381">
        <v>395134815.00000006</v>
      </c>
      <c r="CC47" s="381">
        <v>125403504.00179952</v>
      </c>
      <c r="CD47" s="381">
        <v>29021271.405202705</v>
      </c>
      <c r="CE47" s="381">
        <v>213539614.41637141</v>
      </c>
      <c r="CF47" s="381">
        <v>27170425.176626381</v>
      </c>
      <c r="CG47" s="381">
        <v>1898075.2337036175</v>
      </c>
      <c r="CH47" s="381">
        <v>3505456.8110171254</v>
      </c>
      <c r="CI47" s="381">
        <v>18243385.546133749</v>
      </c>
      <c r="CJ47" s="381">
        <v>0</v>
      </c>
      <c r="CK47" s="381">
        <v>3087084.6242698012</v>
      </c>
      <c r="CL47" s="381">
        <v>436422.961502088</v>
      </c>
    </row>
    <row r="48" spans="1:90" ht="14.4" x14ac:dyDescent="0.3">
      <c r="A48" s="2" t="s">
        <v>2906</v>
      </c>
      <c r="B48" s="2">
        <v>21965</v>
      </c>
      <c r="C48" s="3" t="s">
        <v>1398</v>
      </c>
      <c r="D48" s="3" t="s">
        <v>1401</v>
      </c>
      <c r="E48" s="342">
        <v>1.0121519932034604</v>
      </c>
      <c r="F48" s="342">
        <v>0.50041364329655347</v>
      </c>
      <c r="G48" s="342">
        <v>0.86229246490869094</v>
      </c>
      <c r="H48" s="342">
        <v>1.93361774854825</v>
      </c>
      <c r="I48" s="342">
        <v>1.9624071646869792</v>
      </c>
      <c r="J48" s="342">
        <v>0.84064870004821968</v>
      </c>
      <c r="K48" s="342">
        <v>2.8500388659971168</v>
      </c>
      <c r="L48" s="342">
        <v>0.86070569038297551</v>
      </c>
      <c r="M48" s="342">
        <v>0</v>
      </c>
      <c r="N48" s="342">
        <v>2.3076316364260943</v>
      </c>
      <c r="O48" s="342">
        <v>1.4110228313384381</v>
      </c>
      <c r="P48" s="381">
        <v>19996010</v>
      </c>
      <c r="Q48" s="381">
        <v>5015696</v>
      </c>
      <c r="R48" s="381">
        <v>3126789</v>
      </c>
      <c r="S48" s="381">
        <v>8752064</v>
      </c>
      <c r="T48" s="381">
        <v>3101461</v>
      </c>
      <c r="U48" s="381">
        <v>131296</v>
      </c>
      <c r="V48" s="381">
        <v>1443921</v>
      </c>
      <c r="W48" s="381">
        <v>330658</v>
      </c>
      <c r="X48" s="381">
        <v>0</v>
      </c>
      <c r="Y48" s="381">
        <v>1139844</v>
      </c>
      <c r="Z48" s="381">
        <v>55742</v>
      </c>
      <c r="AA48" s="381">
        <v>0</v>
      </c>
      <c r="AB48" s="381">
        <v>0</v>
      </c>
      <c r="AC48" s="381">
        <v>0</v>
      </c>
      <c r="AD48" s="381">
        <v>0</v>
      </c>
      <c r="AE48" s="381">
        <v>0</v>
      </c>
      <c r="AF48" s="342">
        <v>0.74050765306122446</v>
      </c>
      <c r="AG48" s="342">
        <v>0.76896562499999999</v>
      </c>
      <c r="AH48" s="342">
        <v>0.7651422413793102</v>
      </c>
      <c r="AI48" s="342" t="s">
        <v>676</v>
      </c>
      <c r="AJ48" s="342" t="s">
        <v>676</v>
      </c>
      <c r="AK48" s="342" t="s">
        <v>676</v>
      </c>
      <c r="AL48" s="342">
        <v>0.61124000000000001</v>
      </c>
      <c r="AM48" s="342" t="s">
        <v>676</v>
      </c>
      <c r="AN48" s="342" t="s">
        <v>676</v>
      </c>
      <c r="AO48" s="342" t="s">
        <v>676</v>
      </c>
      <c r="AP48" s="342" t="s">
        <v>676</v>
      </c>
      <c r="AQ48" s="342" t="s">
        <v>676</v>
      </c>
      <c r="AR48" s="342" t="s">
        <v>676</v>
      </c>
      <c r="AS48" s="382">
        <v>190</v>
      </c>
      <c r="AT48" s="382">
        <v>34</v>
      </c>
      <c r="AU48" s="382">
        <v>129</v>
      </c>
      <c r="AV48" s="382" t="s">
        <v>676</v>
      </c>
      <c r="AW48" s="382" t="s">
        <v>676</v>
      </c>
      <c r="AX48" s="382" t="s">
        <v>676</v>
      </c>
      <c r="AY48" s="382">
        <v>27</v>
      </c>
      <c r="AZ48" s="382" t="s">
        <v>676</v>
      </c>
      <c r="BA48" s="382" t="s">
        <v>676</v>
      </c>
      <c r="BB48" s="382" t="s">
        <v>676</v>
      </c>
      <c r="BC48" s="382" t="s">
        <v>676</v>
      </c>
      <c r="BD48" s="382" t="s">
        <v>676</v>
      </c>
      <c r="BE48" s="382" t="s">
        <v>676</v>
      </c>
      <c r="BF48" s="381">
        <v>65289965</v>
      </c>
      <c r="BG48" s="381">
        <v>29222521</v>
      </c>
      <c r="BH48" s="381">
        <v>14027865</v>
      </c>
      <c r="BI48" s="381">
        <v>16100736</v>
      </c>
      <c r="BJ48" s="381">
        <v>5938843</v>
      </c>
      <c r="BK48" s="381">
        <v>626675</v>
      </c>
      <c r="BL48" s="381">
        <v>2032816</v>
      </c>
      <c r="BM48" s="381">
        <v>1269351</v>
      </c>
      <c r="BN48" s="381">
        <v>0</v>
      </c>
      <c r="BO48" s="381">
        <v>1851492</v>
      </c>
      <c r="BP48" s="381">
        <v>158509</v>
      </c>
      <c r="BQ48" s="381">
        <v>3483933.0000000005</v>
      </c>
      <c r="BR48" s="381">
        <v>2740067.3344089352</v>
      </c>
      <c r="BS48" s="381">
        <v>130016.52565400349</v>
      </c>
      <c r="BT48" s="381">
        <v>513530.37133555568</v>
      </c>
      <c r="BU48" s="381">
        <v>100318.76860150609</v>
      </c>
      <c r="BV48" s="381">
        <v>0</v>
      </c>
      <c r="BW48" s="381">
        <v>0</v>
      </c>
      <c r="BX48" s="381">
        <v>67814.637188005217</v>
      </c>
      <c r="BY48" s="381">
        <v>0</v>
      </c>
      <c r="BZ48" s="381">
        <v>32504.131413500872</v>
      </c>
      <c r="CA48" s="381">
        <v>0</v>
      </c>
      <c r="CB48" s="381">
        <v>16272003</v>
      </c>
      <c r="CC48" s="381">
        <v>7283032.689320066</v>
      </c>
      <c r="CD48" s="381">
        <v>3496118.6051117503</v>
      </c>
      <c r="CE48" s="381">
        <v>4012733.4192047431</v>
      </c>
      <c r="CF48" s="381">
        <v>1480118.2863634403</v>
      </c>
      <c r="CG48" s="381">
        <v>156184.14682907242</v>
      </c>
      <c r="CH48" s="381">
        <v>506632.03833005577</v>
      </c>
      <c r="CI48" s="381">
        <v>316356.17020246526</v>
      </c>
      <c r="CJ48" s="381">
        <v>0</v>
      </c>
      <c r="CK48" s="381">
        <v>461441.25484637648</v>
      </c>
      <c r="CL48" s="381">
        <v>39504.67615547045</v>
      </c>
    </row>
    <row r="49" spans="1:90" ht="14.4" x14ac:dyDescent="0.3">
      <c r="A49" s="2" t="s">
        <v>744</v>
      </c>
      <c r="B49" s="2">
        <v>345</v>
      </c>
      <c r="C49" s="3" t="s">
        <v>1421</v>
      </c>
      <c r="D49" s="3" t="s">
        <v>1369</v>
      </c>
      <c r="E49" s="342">
        <v>0.96966086978398869</v>
      </c>
      <c r="F49" s="342">
        <v>0.80532462629449464</v>
      </c>
      <c r="G49" s="342">
        <v>0.99787727663813541</v>
      </c>
      <c r="H49" s="342">
        <v>1.3544969096681978</v>
      </c>
      <c r="I49" s="342">
        <v>0.83884267950739444</v>
      </c>
      <c r="J49" s="342">
        <v>1.150573677069215</v>
      </c>
      <c r="K49" s="342">
        <v>0.31876375752881192</v>
      </c>
      <c r="L49" s="342">
        <v>1.076327802199591</v>
      </c>
      <c r="M49" s="342">
        <v>0</v>
      </c>
      <c r="N49" s="342">
        <v>0.77153525884472141</v>
      </c>
      <c r="O49" s="342">
        <v>1.3837528801515691</v>
      </c>
      <c r="P49" s="381">
        <v>549393330</v>
      </c>
      <c r="Q49" s="381">
        <v>229013003</v>
      </c>
      <c r="R49" s="381">
        <v>86969981</v>
      </c>
      <c r="S49" s="381">
        <v>181708655</v>
      </c>
      <c r="T49" s="381">
        <v>51701691</v>
      </c>
      <c r="U49" s="381">
        <v>1730983</v>
      </c>
      <c r="V49" s="381">
        <v>5332371</v>
      </c>
      <c r="W49" s="381">
        <v>34464799</v>
      </c>
      <c r="X49" s="381">
        <v>0</v>
      </c>
      <c r="Y49" s="381">
        <v>7025875</v>
      </c>
      <c r="Z49" s="381">
        <v>3147663</v>
      </c>
      <c r="AA49" s="381">
        <v>25109940</v>
      </c>
      <c r="AB49" s="381">
        <v>0</v>
      </c>
      <c r="AC49" s="381">
        <v>25109940</v>
      </c>
      <c r="AD49" s="381">
        <v>0</v>
      </c>
      <c r="AE49" s="381">
        <v>0</v>
      </c>
      <c r="AF49" s="342">
        <v>0.91382744826266749</v>
      </c>
      <c r="AG49" s="342">
        <v>1.0288510721757331</v>
      </c>
      <c r="AH49" s="342">
        <v>1.0257462606837544</v>
      </c>
      <c r="AI49" s="342">
        <v>0.86308519988658561</v>
      </c>
      <c r="AJ49" s="342">
        <v>0.55755187064045575</v>
      </c>
      <c r="AK49" s="342">
        <v>0.78005863077823256</v>
      </c>
      <c r="AL49" s="342">
        <v>0.89266095238095167</v>
      </c>
      <c r="AM49" s="342">
        <v>0.85472443438913981</v>
      </c>
      <c r="AN49" s="342">
        <v>0.79249099999999995</v>
      </c>
      <c r="AO49" s="342" t="s">
        <v>676</v>
      </c>
      <c r="AP49" s="342">
        <v>0.81533357142857155</v>
      </c>
      <c r="AQ49" s="342">
        <v>0.74998297872340403</v>
      </c>
      <c r="AR49" s="342">
        <v>0.85458499999999993</v>
      </c>
      <c r="AS49" s="382">
        <v>20481</v>
      </c>
      <c r="AT49" s="382">
        <v>4080</v>
      </c>
      <c r="AU49" s="382">
        <v>7702</v>
      </c>
      <c r="AV49" s="382">
        <v>2182</v>
      </c>
      <c r="AW49" s="382">
        <v>1900</v>
      </c>
      <c r="AX49" s="382">
        <v>2896</v>
      </c>
      <c r="AY49" s="382">
        <v>252</v>
      </c>
      <c r="AZ49" s="382">
        <v>170</v>
      </c>
      <c r="BA49" s="382">
        <v>87</v>
      </c>
      <c r="BB49" s="382" t="s">
        <v>676</v>
      </c>
      <c r="BC49" s="382">
        <v>1064</v>
      </c>
      <c r="BD49" s="382">
        <v>123</v>
      </c>
      <c r="BE49" s="382">
        <v>25</v>
      </c>
      <c r="BF49" s="381">
        <v>1195181696</v>
      </c>
      <c r="BG49" s="381">
        <v>398682509</v>
      </c>
      <c r="BH49" s="381">
        <v>222110652</v>
      </c>
      <c r="BI49" s="381">
        <v>395960696</v>
      </c>
      <c r="BJ49" s="381">
        <v>178427839</v>
      </c>
      <c r="BK49" s="381">
        <v>4859236</v>
      </c>
      <c r="BL49" s="381">
        <v>63402667</v>
      </c>
      <c r="BM49" s="381">
        <v>76800420</v>
      </c>
      <c r="BN49" s="381">
        <v>0</v>
      </c>
      <c r="BO49" s="381">
        <v>28381724</v>
      </c>
      <c r="BP49" s="381">
        <v>4983792</v>
      </c>
      <c r="BQ49" s="381">
        <v>299084996.00000012</v>
      </c>
      <c r="BR49" s="381">
        <v>188208387.72995824</v>
      </c>
      <c r="BS49" s="381">
        <v>53636637.714557253</v>
      </c>
      <c r="BT49" s="381">
        <v>38643520.62986321</v>
      </c>
      <c r="BU49" s="381">
        <v>18596449.925621375</v>
      </c>
      <c r="BV49" s="381">
        <v>332368.8442167234</v>
      </c>
      <c r="BW49" s="381">
        <v>1435097.9727434081</v>
      </c>
      <c r="BX49" s="381">
        <v>13495904.154702613</v>
      </c>
      <c r="BY49" s="381">
        <v>0</v>
      </c>
      <c r="BZ49" s="381">
        <v>2260476.9007127848</v>
      </c>
      <c r="CA49" s="381">
        <v>1072602.0532458453</v>
      </c>
      <c r="CB49" s="381">
        <v>293393558</v>
      </c>
      <c r="CC49" s="381">
        <v>96165137.582123235</v>
      </c>
      <c r="CD49" s="381">
        <v>58681704.053479649</v>
      </c>
      <c r="CE49" s="381">
        <v>95508616.376128167</v>
      </c>
      <c r="CF49" s="381">
        <v>43038099.988268942</v>
      </c>
      <c r="CG49" s="381">
        <v>1172083.269105759</v>
      </c>
      <c r="CH49" s="381">
        <v>15293187.078665003</v>
      </c>
      <c r="CI49" s="381">
        <v>18524823.108467113</v>
      </c>
      <c r="CJ49" s="381">
        <v>0</v>
      </c>
      <c r="CK49" s="381">
        <v>6845879.4445829289</v>
      </c>
      <c r="CL49" s="381">
        <v>1202127.0874481357</v>
      </c>
    </row>
    <row r="50" spans="1:90" ht="14.4" x14ac:dyDescent="0.3">
      <c r="A50" s="2" t="s">
        <v>745</v>
      </c>
      <c r="B50" s="2">
        <v>3112</v>
      </c>
      <c r="C50" s="3" t="s">
        <v>1373</v>
      </c>
      <c r="D50" s="3" t="s">
        <v>1369</v>
      </c>
      <c r="E50" s="342">
        <v>0.97625766618773635</v>
      </c>
      <c r="F50" s="342">
        <v>0.87685859246880149</v>
      </c>
      <c r="G50" s="342">
        <v>0.94951853377500373</v>
      </c>
      <c r="H50" s="342">
        <v>1.2084530650459018</v>
      </c>
      <c r="I50" s="342">
        <v>0.79589934034165777</v>
      </c>
      <c r="J50" s="342">
        <v>0.50301764317468978</v>
      </c>
      <c r="K50" s="342">
        <v>0.60788645085636972</v>
      </c>
      <c r="L50" s="342">
        <v>0.87773509303481134</v>
      </c>
      <c r="M50" s="342">
        <v>0</v>
      </c>
      <c r="N50" s="342">
        <v>0.94253393917946804</v>
      </c>
      <c r="O50" s="342">
        <v>0.71542706064351647</v>
      </c>
      <c r="P50" s="381">
        <v>435202734</v>
      </c>
      <c r="Q50" s="381">
        <v>208228340</v>
      </c>
      <c r="R50" s="381">
        <v>53589189</v>
      </c>
      <c r="S50" s="381">
        <v>154787168</v>
      </c>
      <c r="T50" s="381">
        <v>18598037</v>
      </c>
      <c r="U50" s="381">
        <v>2088486</v>
      </c>
      <c r="V50" s="381">
        <v>1414509</v>
      </c>
      <c r="W50" s="381">
        <v>3550028</v>
      </c>
      <c r="X50" s="381">
        <v>0</v>
      </c>
      <c r="Y50" s="381">
        <v>9778262</v>
      </c>
      <c r="Z50" s="381">
        <v>1766752</v>
      </c>
      <c r="AA50" s="381">
        <v>14674237.469999999</v>
      </c>
      <c r="AB50" s="381">
        <v>0</v>
      </c>
      <c r="AC50" s="381">
        <v>14674237.469999999</v>
      </c>
      <c r="AD50" s="381">
        <v>0</v>
      </c>
      <c r="AE50" s="381">
        <v>0</v>
      </c>
      <c r="AF50" s="342">
        <v>0.84638424387565492</v>
      </c>
      <c r="AG50" s="342">
        <v>1.0405791808873723</v>
      </c>
      <c r="AH50" s="342">
        <v>0.97910283943498699</v>
      </c>
      <c r="AI50" s="342">
        <v>0.80528582554516925</v>
      </c>
      <c r="AJ50" s="342">
        <v>0.55783308589607628</v>
      </c>
      <c r="AK50" s="342">
        <v>0.66340195080576259</v>
      </c>
      <c r="AL50" s="342">
        <v>0.62491098265895928</v>
      </c>
      <c r="AM50" s="342">
        <v>0.71911781609195424</v>
      </c>
      <c r="AN50" s="342">
        <v>0.7751174358974362</v>
      </c>
      <c r="AO50" s="342" t="s">
        <v>676</v>
      </c>
      <c r="AP50" s="342">
        <v>0.84167586206896561</v>
      </c>
      <c r="AQ50" s="342">
        <v>0.62950232558139529</v>
      </c>
      <c r="AR50" s="342">
        <v>1.3868071428571427</v>
      </c>
      <c r="AS50" s="382">
        <v>20076</v>
      </c>
      <c r="AT50" s="382">
        <v>3394</v>
      </c>
      <c r="AU50" s="382">
        <v>7071</v>
      </c>
      <c r="AV50" s="382">
        <v>1915</v>
      </c>
      <c r="AW50" s="382">
        <v>1932</v>
      </c>
      <c r="AX50" s="382">
        <v>4370</v>
      </c>
      <c r="AY50" s="382">
        <v>684</v>
      </c>
      <c r="AZ50" s="382">
        <v>278</v>
      </c>
      <c r="BA50" s="382">
        <v>84</v>
      </c>
      <c r="BB50" s="382" t="s">
        <v>676</v>
      </c>
      <c r="BC50" s="382">
        <v>210</v>
      </c>
      <c r="BD50" s="382">
        <v>73</v>
      </c>
      <c r="BE50" s="382">
        <v>65</v>
      </c>
      <c r="BF50" s="381">
        <v>863184177</v>
      </c>
      <c r="BG50" s="381">
        <v>394021102</v>
      </c>
      <c r="BH50" s="381">
        <v>109905840</v>
      </c>
      <c r="BI50" s="381">
        <v>302870962</v>
      </c>
      <c r="BJ50" s="381">
        <v>56386273</v>
      </c>
      <c r="BK50" s="381">
        <v>10508371</v>
      </c>
      <c r="BL50" s="381">
        <v>6067775</v>
      </c>
      <c r="BM50" s="381">
        <v>6762175</v>
      </c>
      <c r="BN50" s="381">
        <v>0</v>
      </c>
      <c r="BO50" s="381">
        <v>27246719</v>
      </c>
      <c r="BP50" s="381">
        <v>5801233</v>
      </c>
      <c r="BQ50" s="381">
        <v>202989345</v>
      </c>
      <c r="BR50" s="381">
        <v>120865455.5964399</v>
      </c>
      <c r="BS50" s="381">
        <v>36986999.55583486</v>
      </c>
      <c r="BT50" s="381">
        <v>38456344.704950951</v>
      </c>
      <c r="BU50" s="381">
        <v>6680545.1427742857</v>
      </c>
      <c r="BV50" s="381">
        <v>1042099.4452559574</v>
      </c>
      <c r="BW50" s="381">
        <v>531251.21607881237</v>
      </c>
      <c r="BX50" s="381">
        <v>2043355.3790490788</v>
      </c>
      <c r="BY50" s="381">
        <v>0</v>
      </c>
      <c r="BZ50" s="381">
        <v>2311131.1047332692</v>
      </c>
      <c r="CA50" s="381">
        <v>752707.99765716866</v>
      </c>
      <c r="CB50" s="381">
        <v>257828518.00000003</v>
      </c>
      <c r="CC50" s="381">
        <v>116605376.97387417</v>
      </c>
      <c r="CD50" s="381">
        <v>34905674.511942305</v>
      </c>
      <c r="CE50" s="381">
        <v>89630688.608271331</v>
      </c>
      <c r="CF50" s="381">
        <v>16686777.905912215</v>
      </c>
      <c r="CG50" s="381">
        <v>3109814.5647953823</v>
      </c>
      <c r="CH50" s="381">
        <v>1795678.4235064886</v>
      </c>
      <c r="CI50" s="381">
        <v>2001176.9954348982</v>
      </c>
      <c r="CJ50" s="381">
        <v>0</v>
      </c>
      <c r="CK50" s="381">
        <v>8063309.1074807961</v>
      </c>
      <c r="CL50" s="381">
        <v>1716798.8146946479</v>
      </c>
    </row>
    <row r="51" spans="1:90" ht="14.4" x14ac:dyDescent="0.3">
      <c r="A51" s="2" t="s">
        <v>746</v>
      </c>
      <c r="B51" s="2">
        <v>127</v>
      </c>
      <c r="C51" s="3" t="s">
        <v>1476</v>
      </c>
      <c r="D51" s="3" t="s">
        <v>1386</v>
      </c>
      <c r="E51" s="342">
        <v>1.2160447440354789</v>
      </c>
      <c r="F51" s="342">
        <v>1.1411453291961118</v>
      </c>
      <c r="G51" s="342">
        <v>0.91947544598222841</v>
      </c>
      <c r="H51" s="342">
        <v>1.7107140971838166</v>
      </c>
      <c r="I51" s="342">
        <v>0.91168794974556655</v>
      </c>
      <c r="J51" s="342">
        <v>1.4367451569855041</v>
      </c>
      <c r="K51" s="342">
        <v>-1.3113383519659589</v>
      </c>
      <c r="L51" s="342">
        <v>1.2704221366365289</v>
      </c>
      <c r="M51" s="342">
        <v>0</v>
      </c>
      <c r="N51" s="342">
        <v>1.8367038462309511</v>
      </c>
      <c r="O51" s="342">
        <v>1.1308903286894061</v>
      </c>
      <c r="P51" s="381">
        <v>413022743</v>
      </c>
      <c r="Q51" s="381">
        <v>205099283</v>
      </c>
      <c r="R51" s="381">
        <v>49770373</v>
      </c>
      <c r="S51" s="381">
        <v>143272186</v>
      </c>
      <c r="T51" s="381">
        <v>14880901</v>
      </c>
      <c r="U51" s="381">
        <v>1692690</v>
      </c>
      <c r="V51" s="381">
        <v>-3065201</v>
      </c>
      <c r="W51" s="381">
        <v>6337310</v>
      </c>
      <c r="X51" s="381">
        <v>0</v>
      </c>
      <c r="Y51" s="381">
        <v>9567655</v>
      </c>
      <c r="Z51" s="381">
        <v>348447</v>
      </c>
      <c r="AA51" s="381">
        <v>21534948</v>
      </c>
      <c r="AB51" s="381">
        <v>0</v>
      </c>
      <c r="AC51" s="381">
        <v>21534948</v>
      </c>
      <c r="AD51" s="381">
        <v>0</v>
      </c>
      <c r="AE51" s="381">
        <v>0</v>
      </c>
      <c r="AF51" s="342">
        <v>0.98455106783075808</v>
      </c>
      <c r="AG51" s="342">
        <v>1.2006867814806501</v>
      </c>
      <c r="AH51" s="342">
        <v>1.1932655184174601</v>
      </c>
      <c r="AI51" s="342">
        <v>0.89616873479318548</v>
      </c>
      <c r="AJ51" s="342">
        <v>0.64136395089285958</v>
      </c>
      <c r="AK51" s="342">
        <v>0.76633958094144372</v>
      </c>
      <c r="AL51" s="342">
        <v>0.86814416243654846</v>
      </c>
      <c r="AM51" s="342">
        <v>0.98455106783075808</v>
      </c>
      <c r="AN51" s="342" t="s">
        <v>676</v>
      </c>
      <c r="AO51" s="342">
        <v>0.98455106783075808</v>
      </c>
      <c r="AP51" s="342">
        <v>0.98765194174757209</v>
      </c>
      <c r="AQ51" s="342">
        <v>0.68673135593220302</v>
      </c>
      <c r="AR51" s="342" t="s">
        <v>676</v>
      </c>
      <c r="AS51" s="382">
        <v>15220</v>
      </c>
      <c r="AT51" s="382">
        <v>4430</v>
      </c>
      <c r="AU51" s="382">
        <v>3041</v>
      </c>
      <c r="AV51" s="382">
        <v>1579</v>
      </c>
      <c r="AW51" s="382">
        <v>1985</v>
      </c>
      <c r="AX51" s="382">
        <v>3493</v>
      </c>
      <c r="AY51" s="382">
        <v>77</v>
      </c>
      <c r="AZ51" s="382">
        <v>54</v>
      </c>
      <c r="BA51" s="382" t="s">
        <v>676</v>
      </c>
      <c r="BB51" s="382">
        <v>213</v>
      </c>
      <c r="BC51" s="382">
        <v>244</v>
      </c>
      <c r="BD51" s="382">
        <v>104</v>
      </c>
      <c r="BE51" s="382" t="s">
        <v>676</v>
      </c>
      <c r="BF51" s="381">
        <v>1395429382</v>
      </c>
      <c r="BG51" s="381">
        <v>660017864</v>
      </c>
      <c r="BH51" s="381">
        <v>221217524</v>
      </c>
      <c r="BI51" s="381">
        <v>434175474</v>
      </c>
      <c r="BJ51" s="381">
        <v>80018520</v>
      </c>
      <c r="BK51" s="381">
        <v>8537839</v>
      </c>
      <c r="BL51" s="381">
        <v>12575734</v>
      </c>
      <c r="BM51" s="381">
        <v>18971588</v>
      </c>
      <c r="BN51" s="381">
        <v>0</v>
      </c>
      <c r="BO51" s="381">
        <v>37439544</v>
      </c>
      <c r="BP51" s="381">
        <v>2493815</v>
      </c>
      <c r="BQ51" s="381">
        <v>180748048</v>
      </c>
      <c r="BR51" s="381">
        <v>98184135.195470765</v>
      </c>
      <c r="BS51" s="381">
        <v>46021642.573403463</v>
      </c>
      <c r="BT51" s="381">
        <v>30106406.831707414</v>
      </c>
      <c r="BU51" s="381">
        <v>6435863.399418368</v>
      </c>
      <c r="BV51" s="381">
        <v>123269.63710738657</v>
      </c>
      <c r="BW51" s="381">
        <v>783694.98810858163</v>
      </c>
      <c r="BX51" s="381">
        <v>2644360.1312597734</v>
      </c>
      <c r="BY51" s="381">
        <v>2301148.8050441174</v>
      </c>
      <c r="BZ51" s="381">
        <v>583389.83789850853</v>
      </c>
      <c r="CA51" s="381">
        <v>0</v>
      </c>
      <c r="CB51" s="381">
        <v>176605325</v>
      </c>
      <c r="CC51" s="381">
        <v>81546945.283545583</v>
      </c>
      <c r="CD51" s="381">
        <v>31528357.605044149</v>
      </c>
      <c r="CE51" s="381">
        <v>53643523.233085506</v>
      </c>
      <c r="CF51" s="381">
        <v>9886498.8783247508</v>
      </c>
      <c r="CG51" s="381">
        <v>1054872.4932280341</v>
      </c>
      <c r="CH51" s="381">
        <v>1553765.0544537741</v>
      </c>
      <c r="CI51" s="381">
        <v>2343989.65991922</v>
      </c>
      <c r="CJ51" s="381">
        <v>0</v>
      </c>
      <c r="CK51" s="381">
        <v>4625754.2599012097</v>
      </c>
      <c r="CL51" s="381">
        <v>308117.41082251258</v>
      </c>
    </row>
    <row r="52" spans="1:90" ht="14.4" x14ac:dyDescent="0.3">
      <c r="A52" s="2" t="s">
        <v>962</v>
      </c>
      <c r="B52" s="2">
        <v>6963</v>
      </c>
      <c r="C52" s="3" t="s">
        <v>1503</v>
      </c>
      <c r="D52" s="3" t="s">
        <v>1413</v>
      </c>
      <c r="E52" s="342">
        <v>0.1586327950746545</v>
      </c>
      <c r="F52" s="342">
        <v>0</v>
      </c>
      <c r="G52" s="342">
        <v>0.41572912133671225</v>
      </c>
      <c r="H52" s="342">
        <v>5.6207715028773669E-2</v>
      </c>
      <c r="I52" s="342">
        <v>2.3416002483549079E-3</v>
      </c>
      <c r="J52" s="342">
        <v>0</v>
      </c>
      <c r="K52" s="342">
        <v>0</v>
      </c>
      <c r="L52" s="342">
        <v>0</v>
      </c>
      <c r="M52" s="342">
        <v>0.11507861799499709</v>
      </c>
      <c r="N52" s="342">
        <v>0</v>
      </c>
      <c r="O52" s="342">
        <v>0</v>
      </c>
      <c r="P52" s="381">
        <v>4732662</v>
      </c>
      <c r="Q52" s="381">
        <v>0</v>
      </c>
      <c r="R52" s="381">
        <v>4137606</v>
      </c>
      <c r="S52" s="381">
        <v>559364</v>
      </c>
      <c r="T52" s="381">
        <v>35692</v>
      </c>
      <c r="U52" s="381">
        <v>0</v>
      </c>
      <c r="V52" s="381">
        <v>0</v>
      </c>
      <c r="W52" s="381">
        <v>0</v>
      </c>
      <c r="X52" s="381">
        <v>35692</v>
      </c>
      <c r="Y52" s="381">
        <v>0</v>
      </c>
      <c r="Z52" s="381">
        <v>0</v>
      </c>
      <c r="AA52" s="381">
        <v>1362816</v>
      </c>
      <c r="AB52" s="381">
        <v>0</v>
      </c>
      <c r="AC52" s="381">
        <v>1362816</v>
      </c>
      <c r="AD52" s="381">
        <v>0</v>
      </c>
      <c r="AE52" s="381">
        <v>0</v>
      </c>
      <c r="AF52" s="342">
        <v>2.7486060975609763</v>
      </c>
      <c r="AG52" s="342" t="s">
        <v>676</v>
      </c>
      <c r="AH52" s="342" t="s">
        <v>676</v>
      </c>
      <c r="AI52" s="342" t="s">
        <v>676</v>
      </c>
      <c r="AJ52" s="342" t="s">
        <v>676</v>
      </c>
      <c r="AK52" s="342" t="s">
        <v>676</v>
      </c>
      <c r="AL52" s="342" t="s">
        <v>676</v>
      </c>
      <c r="AM52" s="342" t="s">
        <v>676</v>
      </c>
      <c r="AN52" s="342" t="s">
        <v>676</v>
      </c>
      <c r="AO52" s="342" t="s">
        <v>676</v>
      </c>
      <c r="AP52" s="342" t="s">
        <v>676</v>
      </c>
      <c r="AQ52" s="342" t="s">
        <v>676</v>
      </c>
      <c r="AR52" s="342" t="s">
        <v>676</v>
      </c>
      <c r="AS52" s="382">
        <v>0</v>
      </c>
      <c r="AT52" s="382" t="s">
        <v>676</v>
      </c>
      <c r="AU52" s="382" t="s">
        <v>676</v>
      </c>
      <c r="AV52" s="382" t="s">
        <v>676</v>
      </c>
      <c r="AW52" s="382" t="s">
        <v>676</v>
      </c>
      <c r="AX52" s="382" t="s">
        <v>676</v>
      </c>
      <c r="AY52" s="382" t="s">
        <v>676</v>
      </c>
      <c r="AZ52" s="382" t="s">
        <v>676</v>
      </c>
      <c r="BA52" s="382" t="s">
        <v>676</v>
      </c>
      <c r="BB52" s="382" t="s">
        <v>676</v>
      </c>
      <c r="BC52" s="382" t="s">
        <v>676</v>
      </c>
      <c r="BD52" s="382" t="s">
        <v>676</v>
      </c>
      <c r="BE52" s="382" t="s">
        <v>676</v>
      </c>
      <c r="BF52" s="381">
        <v>21961563</v>
      </c>
      <c r="BG52" s="381">
        <v>0</v>
      </c>
      <c r="BH52" s="381">
        <v>7148236</v>
      </c>
      <c r="BI52" s="381">
        <v>6646912</v>
      </c>
      <c r="BJ52" s="381">
        <v>8166415</v>
      </c>
      <c r="BK52" s="381">
        <v>0</v>
      </c>
      <c r="BL52" s="381">
        <v>7895809</v>
      </c>
      <c r="BM52" s="381">
        <v>0</v>
      </c>
      <c r="BN52" s="381">
        <v>270606</v>
      </c>
      <c r="BO52" s="381">
        <v>0</v>
      </c>
      <c r="BP52" s="381">
        <v>0</v>
      </c>
      <c r="BQ52" s="381">
        <v>21980775.000000004</v>
      </c>
      <c r="BR52" s="381">
        <v>0</v>
      </c>
      <c r="BS52" s="381">
        <v>7756535.6932425564</v>
      </c>
      <c r="BT52" s="381">
        <v>5029337.3157892451</v>
      </c>
      <c r="BU52" s="381">
        <v>9194901.9909682013</v>
      </c>
      <c r="BV52" s="381">
        <v>0</v>
      </c>
      <c r="BW52" s="381">
        <v>9085146.9713166188</v>
      </c>
      <c r="BX52" s="381">
        <v>0</v>
      </c>
      <c r="BY52" s="381">
        <v>109755.01965158302</v>
      </c>
      <c r="BZ52" s="381">
        <v>0</v>
      </c>
      <c r="CA52" s="381">
        <v>0</v>
      </c>
      <c r="CB52" s="381">
        <v>16444306</v>
      </c>
      <c r="CC52" s="381">
        <v>0</v>
      </c>
      <c r="CD52" s="381">
        <v>5474247.8090395294</v>
      </c>
      <c r="CE52" s="381">
        <v>4922392.6151224133</v>
      </c>
      <c r="CF52" s="381">
        <v>6047665.5758380573</v>
      </c>
      <c r="CG52" s="381">
        <v>0</v>
      </c>
      <c r="CH52" s="381">
        <v>5847267.4095906606</v>
      </c>
      <c r="CI52" s="381">
        <v>0</v>
      </c>
      <c r="CJ52" s="381">
        <v>200398.16624739661</v>
      </c>
      <c r="CK52" s="381">
        <v>0</v>
      </c>
      <c r="CL52" s="381">
        <v>0</v>
      </c>
    </row>
    <row r="53" spans="1:90" ht="14.4" x14ac:dyDescent="0.3">
      <c r="A53" s="2" t="s">
        <v>749</v>
      </c>
      <c r="B53" s="2">
        <v>25</v>
      </c>
      <c r="C53" s="3" t="s">
        <v>1506</v>
      </c>
      <c r="D53" s="3" t="s">
        <v>1369</v>
      </c>
      <c r="E53" s="342">
        <v>0.59851812646326652</v>
      </c>
      <c r="F53" s="342">
        <v>0.43405315397773753</v>
      </c>
      <c r="G53" s="342">
        <v>0.82526033091664674</v>
      </c>
      <c r="H53" s="342">
        <v>0.64524769879864741</v>
      </c>
      <c r="I53" s="342">
        <v>0.72558580828104136</v>
      </c>
      <c r="J53" s="342">
        <v>0.39430924576454557</v>
      </c>
      <c r="K53" s="342">
        <v>0</v>
      </c>
      <c r="L53" s="342">
        <v>0.35448114312936763</v>
      </c>
      <c r="M53" s="342">
        <v>0</v>
      </c>
      <c r="N53" s="342">
        <v>0.98669670502813978</v>
      </c>
      <c r="O53" s="342">
        <v>5.1551989043673455E-3</v>
      </c>
      <c r="P53" s="381">
        <v>129792083</v>
      </c>
      <c r="Q53" s="381">
        <v>52448849</v>
      </c>
      <c r="R53" s="381">
        <v>27182516</v>
      </c>
      <c r="S53" s="381">
        <v>37374086</v>
      </c>
      <c r="T53" s="381">
        <v>12786632</v>
      </c>
      <c r="U53" s="381">
        <v>691840</v>
      </c>
      <c r="V53" s="381">
        <v>0</v>
      </c>
      <c r="W53" s="381">
        <v>598830</v>
      </c>
      <c r="X53" s="381">
        <v>0</v>
      </c>
      <c r="Y53" s="381">
        <v>11492805</v>
      </c>
      <c r="Z53" s="381">
        <v>3157</v>
      </c>
      <c r="AA53" s="381">
        <v>28446835</v>
      </c>
      <c r="AB53" s="381">
        <v>0</v>
      </c>
      <c r="AC53" s="381">
        <v>28446835</v>
      </c>
      <c r="AD53" s="381">
        <v>0</v>
      </c>
      <c r="AE53" s="381">
        <v>384958</v>
      </c>
      <c r="AF53" s="342">
        <v>0.74918360433604447</v>
      </c>
      <c r="AG53" s="342">
        <v>0.81592102272727207</v>
      </c>
      <c r="AH53" s="342">
        <v>0.75847148760330563</v>
      </c>
      <c r="AI53" s="342">
        <v>0.71308947368421038</v>
      </c>
      <c r="AJ53" s="342">
        <v>0.62092795698924719</v>
      </c>
      <c r="AK53" s="342">
        <v>0.80139767441860454</v>
      </c>
      <c r="AL53" s="342" t="s">
        <v>676</v>
      </c>
      <c r="AM53" s="342" t="s">
        <v>676</v>
      </c>
      <c r="AN53" s="342" t="s">
        <v>676</v>
      </c>
      <c r="AO53" s="342" t="s">
        <v>676</v>
      </c>
      <c r="AP53" s="342" t="s">
        <v>676</v>
      </c>
      <c r="AQ53" s="342" t="s">
        <v>676</v>
      </c>
      <c r="AR53" s="342" t="s">
        <v>676</v>
      </c>
      <c r="AS53" s="382">
        <v>718</v>
      </c>
      <c r="AT53" s="382">
        <v>215</v>
      </c>
      <c r="AU53" s="382">
        <v>240</v>
      </c>
      <c r="AV53" s="382">
        <v>132</v>
      </c>
      <c r="AW53" s="382">
        <v>58</v>
      </c>
      <c r="AX53" s="382">
        <v>73</v>
      </c>
      <c r="AY53" s="382" t="s">
        <v>676</v>
      </c>
      <c r="AZ53" s="382" t="s">
        <v>676</v>
      </c>
      <c r="BA53" s="382" t="s">
        <v>676</v>
      </c>
      <c r="BB53" s="382" t="s">
        <v>676</v>
      </c>
      <c r="BC53" s="382" t="s">
        <v>676</v>
      </c>
      <c r="BD53" s="382" t="s">
        <v>676</v>
      </c>
      <c r="BE53" s="382" t="s">
        <v>676</v>
      </c>
      <c r="BF53" s="381">
        <v>419710999</v>
      </c>
      <c r="BG53" s="381">
        <v>188222464</v>
      </c>
      <c r="BH53" s="381">
        <v>93222116</v>
      </c>
      <c r="BI53" s="381">
        <v>106221634</v>
      </c>
      <c r="BJ53" s="381">
        <v>32044785</v>
      </c>
      <c r="BK53" s="381">
        <v>3420344</v>
      </c>
      <c r="BL53" s="381">
        <v>3100622</v>
      </c>
      <c r="BM53" s="381">
        <v>2327910</v>
      </c>
      <c r="BN53" s="381">
        <v>0</v>
      </c>
      <c r="BO53" s="381">
        <v>21983994</v>
      </c>
      <c r="BP53" s="381">
        <v>1211915</v>
      </c>
      <c r="BQ53" s="381">
        <v>50086098.999999985</v>
      </c>
      <c r="BR53" s="381">
        <v>25724586.703780822</v>
      </c>
      <c r="BS53" s="381">
        <v>18087596.74095609</v>
      </c>
      <c r="BT53" s="381">
        <v>4843937.7545970185</v>
      </c>
      <c r="BU53" s="381">
        <v>1429977.8006660556</v>
      </c>
      <c r="BV53" s="381">
        <v>26231.500416507271</v>
      </c>
      <c r="BW53" s="381">
        <v>351696.41299169016</v>
      </c>
      <c r="BX53" s="381">
        <v>513000.34998362267</v>
      </c>
      <c r="BY53" s="381">
        <v>0</v>
      </c>
      <c r="BZ53" s="381">
        <v>539049.53727423574</v>
      </c>
      <c r="CA53" s="381">
        <v>0</v>
      </c>
      <c r="CB53" s="381">
        <v>214298405</v>
      </c>
      <c r="CC53" s="381">
        <v>95110496.555837855</v>
      </c>
      <c r="CD53" s="381">
        <v>49320648.773777969</v>
      </c>
      <c r="CE53" s="381">
        <v>53674742.854882985</v>
      </c>
      <c r="CF53" s="381">
        <v>16192516.815501176</v>
      </c>
      <c r="CG53" s="381">
        <v>1728330.4517349252</v>
      </c>
      <c r="CH53" s="381">
        <v>1566772.0620847631</v>
      </c>
      <c r="CI53" s="381">
        <v>1176313.7689946536</v>
      </c>
      <c r="CJ53" s="381">
        <v>0</v>
      </c>
      <c r="CK53" s="381">
        <v>11108709.03071676</v>
      </c>
      <c r="CL53" s="381">
        <v>612391.50197007426</v>
      </c>
    </row>
    <row r="54" spans="1:90" ht="14.4" x14ac:dyDescent="0.3">
      <c r="A54" s="2" t="s">
        <v>750</v>
      </c>
      <c r="B54" s="2">
        <v>122</v>
      </c>
      <c r="C54" s="3" t="s">
        <v>1511</v>
      </c>
      <c r="D54" s="3" t="s">
        <v>1369</v>
      </c>
      <c r="E54" s="342">
        <v>0.98223863863346073</v>
      </c>
      <c r="F54" s="342">
        <v>0.78973270406774887</v>
      </c>
      <c r="G54" s="342">
        <v>0.94209452258114246</v>
      </c>
      <c r="H54" s="342">
        <v>1.2834531306644292</v>
      </c>
      <c r="I54" s="342">
        <v>1.2280850544280819</v>
      </c>
      <c r="J54" s="342">
        <v>1.1088500135831185</v>
      </c>
      <c r="K54" s="342">
        <v>1.5145780493819869</v>
      </c>
      <c r="L54" s="342">
        <v>0.90186930531608811</v>
      </c>
      <c r="M54" s="342">
        <v>2.1984121317576877</v>
      </c>
      <c r="N54" s="342">
        <v>0.58267357022378419</v>
      </c>
      <c r="O54" s="342">
        <v>0.96386361071224236</v>
      </c>
      <c r="P54" s="381">
        <v>809755475</v>
      </c>
      <c r="Q54" s="381">
        <v>342945983</v>
      </c>
      <c r="R54" s="381">
        <v>81901026</v>
      </c>
      <c r="S54" s="381">
        <v>327366895</v>
      </c>
      <c r="T54" s="381">
        <v>57541571</v>
      </c>
      <c r="U54" s="381">
        <v>5884599</v>
      </c>
      <c r="V54" s="381">
        <v>6630727</v>
      </c>
      <c r="W54" s="381">
        <v>8433409</v>
      </c>
      <c r="X54" s="381">
        <v>25938609</v>
      </c>
      <c r="Y54" s="381">
        <v>7317053</v>
      </c>
      <c r="Z54" s="381">
        <v>3337174</v>
      </c>
      <c r="AA54" s="381">
        <v>29622949</v>
      </c>
      <c r="AB54" s="381">
        <v>0</v>
      </c>
      <c r="AC54" s="381">
        <v>29622949</v>
      </c>
      <c r="AD54" s="381">
        <v>0</v>
      </c>
      <c r="AE54" s="381">
        <v>0</v>
      </c>
      <c r="AF54" s="342">
        <v>0.8635444722995077</v>
      </c>
      <c r="AG54" s="342">
        <v>1.0340858087091747</v>
      </c>
      <c r="AH54" s="342">
        <v>0.99366919199751158</v>
      </c>
      <c r="AI54" s="342">
        <v>0.83072213406292228</v>
      </c>
      <c r="AJ54" s="342">
        <v>0.52455536723163643</v>
      </c>
      <c r="AK54" s="342">
        <v>0.68195238509184297</v>
      </c>
      <c r="AL54" s="342">
        <v>0.73865930941096958</v>
      </c>
      <c r="AM54" s="342">
        <v>0.83543421052631583</v>
      </c>
      <c r="AN54" s="342">
        <v>0.65452988505747112</v>
      </c>
      <c r="AO54" s="342">
        <v>0.8635444722995077</v>
      </c>
      <c r="AP54" s="342">
        <v>0.90807935916542482</v>
      </c>
      <c r="AQ54" s="342">
        <v>0.75599779005524803</v>
      </c>
      <c r="AR54" s="342">
        <v>1.0088235294117647</v>
      </c>
      <c r="AS54" s="382">
        <v>35980</v>
      </c>
      <c r="AT54" s="382">
        <v>5659</v>
      </c>
      <c r="AU54" s="382">
        <v>12894</v>
      </c>
      <c r="AV54" s="382">
        <v>173</v>
      </c>
      <c r="AW54" s="382">
        <v>5086</v>
      </c>
      <c r="AX54" s="382">
        <v>9804</v>
      </c>
      <c r="AY54" s="382">
        <v>850</v>
      </c>
      <c r="AZ54" s="382">
        <v>457</v>
      </c>
      <c r="BA54" s="382">
        <v>94</v>
      </c>
      <c r="BB54" s="382">
        <v>244</v>
      </c>
      <c r="BC54" s="382">
        <v>470</v>
      </c>
      <c r="BD54" s="382">
        <v>163</v>
      </c>
      <c r="BE54" s="382">
        <v>86</v>
      </c>
      <c r="BF54" s="381">
        <v>1009937019</v>
      </c>
      <c r="BG54" s="381">
        <v>414296730</v>
      </c>
      <c r="BH54" s="381">
        <v>150392300</v>
      </c>
      <c r="BI54" s="381">
        <v>374550254</v>
      </c>
      <c r="BJ54" s="381">
        <v>70697735</v>
      </c>
      <c r="BK54" s="381">
        <v>10144838</v>
      </c>
      <c r="BL54" s="381">
        <v>6511568</v>
      </c>
      <c r="BM54" s="381">
        <v>8026254</v>
      </c>
      <c r="BN54" s="381">
        <v>21914183</v>
      </c>
      <c r="BO54" s="381">
        <v>17659357</v>
      </c>
      <c r="BP54" s="381">
        <v>6441535</v>
      </c>
      <c r="BQ54" s="381">
        <v>447431287.99999988</v>
      </c>
      <c r="BR54" s="381">
        <v>268499896.44585806</v>
      </c>
      <c r="BS54" s="381">
        <v>55148557.376233891</v>
      </c>
      <c r="BT54" s="381">
        <v>105213561.35965052</v>
      </c>
      <c r="BU54" s="381">
        <v>18569272.818257473</v>
      </c>
      <c r="BV54" s="381">
        <v>1248093.0101777972</v>
      </c>
      <c r="BW54" s="381">
        <v>1772725.2354539502</v>
      </c>
      <c r="BX54" s="381">
        <v>6139810.3816395635</v>
      </c>
      <c r="BY54" s="381">
        <v>3031152.8135855007</v>
      </c>
      <c r="BZ54" s="381">
        <v>5492394.8618136076</v>
      </c>
      <c r="CA54" s="381">
        <v>885096.51558705384</v>
      </c>
      <c r="CB54" s="381">
        <v>407125223.00000006</v>
      </c>
      <c r="CC54" s="381">
        <v>165755872.92212754</v>
      </c>
      <c r="CD54" s="381">
        <v>63230195.845308654</v>
      </c>
      <c r="CE54" s="381">
        <v>149853715.48786929</v>
      </c>
      <c r="CF54" s="381">
        <v>28285438.744694535</v>
      </c>
      <c r="CG54" s="381">
        <v>4058845.6451094137</v>
      </c>
      <c r="CH54" s="381">
        <v>2605211.5785026648</v>
      </c>
      <c r="CI54" s="381">
        <v>3211221.9134935434</v>
      </c>
      <c r="CJ54" s="381">
        <v>8767639.8810587954</v>
      </c>
      <c r="CK54" s="381">
        <v>7065327.6331157228</v>
      </c>
      <c r="CL54" s="381">
        <v>2577192.0934143914</v>
      </c>
    </row>
    <row r="55" spans="1:90" ht="14.4" x14ac:dyDescent="0.3">
      <c r="A55" s="2" t="s">
        <v>751</v>
      </c>
      <c r="B55" s="2">
        <v>3113</v>
      </c>
      <c r="C55" s="3" t="s">
        <v>1514</v>
      </c>
      <c r="D55" s="3" t="s">
        <v>1369</v>
      </c>
      <c r="E55" s="342">
        <v>1.016960885080141</v>
      </c>
      <c r="F55" s="342">
        <v>0.88403541188747281</v>
      </c>
      <c r="G55" s="342">
        <v>0.91602198523749034</v>
      </c>
      <c r="H55" s="342">
        <v>1.5024379302540205</v>
      </c>
      <c r="I55" s="342">
        <v>0.97279808907527965</v>
      </c>
      <c r="J55" s="342">
        <v>1.2538249468263576</v>
      </c>
      <c r="K55" s="342">
        <v>0.15211925698938861</v>
      </c>
      <c r="L55" s="342">
        <v>1.089086643803304</v>
      </c>
      <c r="M55" s="342">
        <v>0</v>
      </c>
      <c r="N55" s="342">
        <v>1.6364546374046682</v>
      </c>
      <c r="O55" s="342">
        <v>3.0878224508474893E-2</v>
      </c>
      <c r="P55" s="381">
        <v>948638067</v>
      </c>
      <c r="Q55" s="381">
        <v>472187194</v>
      </c>
      <c r="R55" s="381">
        <v>145488218</v>
      </c>
      <c r="S55" s="381">
        <v>294827609</v>
      </c>
      <c r="T55" s="381">
        <v>36135046</v>
      </c>
      <c r="U55" s="381">
        <v>7444746</v>
      </c>
      <c r="V55" s="381">
        <v>655678</v>
      </c>
      <c r="W55" s="381">
        <v>11054352</v>
      </c>
      <c r="X55" s="381">
        <v>0</v>
      </c>
      <c r="Y55" s="381">
        <v>17035995</v>
      </c>
      <c r="Z55" s="381">
        <v>216124</v>
      </c>
      <c r="AA55" s="381">
        <v>60230764</v>
      </c>
      <c r="AB55" s="381">
        <v>0</v>
      </c>
      <c r="AC55" s="381">
        <v>59586675</v>
      </c>
      <c r="AD55" s="381">
        <v>644089</v>
      </c>
      <c r="AE55" s="381">
        <v>0</v>
      </c>
      <c r="AF55" s="342">
        <v>1.0057884959910679</v>
      </c>
      <c r="AG55" s="342">
        <v>1.1876131237896599</v>
      </c>
      <c r="AH55" s="342">
        <v>1.1585431974765508</v>
      </c>
      <c r="AI55" s="342">
        <v>0.92900067825348664</v>
      </c>
      <c r="AJ55" s="342">
        <v>0.58383650834404677</v>
      </c>
      <c r="AK55" s="342">
        <v>0.82066243222306889</v>
      </c>
      <c r="AL55" s="342">
        <v>1.0491179924242422</v>
      </c>
      <c r="AM55" s="342">
        <v>0.81677361111111102</v>
      </c>
      <c r="AN55" s="342">
        <v>0.99974246575342451</v>
      </c>
      <c r="AO55" s="342" t="s">
        <v>676</v>
      </c>
      <c r="AP55" s="342">
        <v>0.94778524590163915</v>
      </c>
      <c r="AQ55" s="342">
        <v>0.73152423312883386</v>
      </c>
      <c r="AR55" s="342">
        <v>1.0972658536585369</v>
      </c>
      <c r="AS55" s="382">
        <v>33717</v>
      </c>
      <c r="AT55" s="382">
        <v>6710</v>
      </c>
      <c r="AU55" s="382">
        <v>12134</v>
      </c>
      <c r="AV55" s="382">
        <v>4379</v>
      </c>
      <c r="AW55" s="382">
        <v>3763</v>
      </c>
      <c r="AX55" s="382">
        <v>5178</v>
      </c>
      <c r="AY55" s="382">
        <v>542</v>
      </c>
      <c r="AZ55" s="382">
        <v>251</v>
      </c>
      <c r="BA55" s="382">
        <v>138</v>
      </c>
      <c r="BB55" s="382" t="s">
        <v>676</v>
      </c>
      <c r="BC55" s="382">
        <v>409</v>
      </c>
      <c r="BD55" s="382">
        <v>137</v>
      </c>
      <c r="BE55" s="382">
        <v>76</v>
      </c>
      <c r="BF55" s="381">
        <v>2083057371</v>
      </c>
      <c r="BG55" s="381">
        <v>985756071</v>
      </c>
      <c r="BH55" s="381">
        <v>453280159</v>
      </c>
      <c r="BI55" s="381">
        <v>539346951</v>
      </c>
      <c r="BJ55" s="381">
        <v>104674190</v>
      </c>
      <c r="BK55" s="381">
        <v>19695898</v>
      </c>
      <c r="BL55" s="381">
        <v>12150420</v>
      </c>
      <c r="BM55" s="381">
        <v>20406385</v>
      </c>
      <c r="BN55" s="381">
        <v>0</v>
      </c>
      <c r="BO55" s="381">
        <v>31350400</v>
      </c>
      <c r="BP55" s="381">
        <v>21071087</v>
      </c>
      <c r="BQ55" s="381">
        <v>476187014.535752</v>
      </c>
      <c r="BR55" s="381">
        <v>292351572.42882389</v>
      </c>
      <c r="BS55" s="381">
        <v>107753508.13763373</v>
      </c>
      <c r="BT55" s="381">
        <v>63947698.338910311</v>
      </c>
      <c r="BU55" s="381">
        <v>12134235.630384052</v>
      </c>
      <c r="BV55" s="381">
        <v>1106834.008018509</v>
      </c>
      <c r="BW55" s="381">
        <v>1330167.4696549519</v>
      </c>
      <c r="BX55" s="381">
        <v>5145058.1753348876</v>
      </c>
      <c r="BY55" s="381">
        <v>0</v>
      </c>
      <c r="BZ55" s="381">
        <v>2721024.5315965395</v>
      </c>
      <c r="CA55" s="381">
        <v>1831151.4457791655</v>
      </c>
      <c r="CB55" s="381">
        <v>515855890.753075</v>
      </c>
      <c r="CC55" s="381">
        <v>241775440.64167041</v>
      </c>
      <c r="CD55" s="381">
        <v>116122006.1021601</v>
      </c>
      <c r="CE55" s="381">
        <v>132285106.4000867</v>
      </c>
      <c r="CF55" s="381">
        <v>25673337.609157804</v>
      </c>
      <c r="CG55" s="381">
        <v>4830793.9031535471</v>
      </c>
      <c r="CH55" s="381">
        <v>2980121.7927080514</v>
      </c>
      <c r="CI55" s="381">
        <v>5005054.3642845824</v>
      </c>
      <c r="CJ55" s="381">
        <v>0</v>
      </c>
      <c r="CK55" s="381">
        <v>7689282.3663802966</v>
      </c>
      <c r="CL55" s="381">
        <v>5168085.1826313259</v>
      </c>
    </row>
    <row r="56" spans="1:90" ht="14.4" x14ac:dyDescent="0.3">
      <c r="A56" s="2" t="s">
        <v>846</v>
      </c>
      <c r="B56" s="2">
        <v>42</v>
      </c>
      <c r="C56" s="3" t="s">
        <v>1484</v>
      </c>
      <c r="D56" s="3" t="s">
        <v>1386</v>
      </c>
      <c r="E56" s="342">
        <v>0.74928534751186826</v>
      </c>
      <c r="F56" s="342">
        <v>0.62078458261062575</v>
      </c>
      <c r="G56" s="342">
        <v>0.69333399145042163</v>
      </c>
      <c r="H56" s="342">
        <v>1.1592922587706569</v>
      </c>
      <c r="I56" s="342">
        <v>0.61725210982049983</v>
      </c>
      <c r="J56" s="342">
        <v>0.70886667219822319</v>
      </c>
      <c r="K56" s="342">
        <v>0</v>
      </c>
      <c r="L56" s="342">
        <v>0.50535726601454145</v>
      </c>
      <c r="M56" s="342">
        <v>0</v>
      </c>
      <c r="N56" s="342">
        <v>0.86569966019924127</v>
      </c>
      <c r="O56" s="342">
        <v>0.99165416823798369</v>
      </c>
      <c r="P56" s="381">
        <v>47800734</v>
      </c>
      <c r="Q56" s="381">
        <v>15670167</v>
      </c>
      <c r="R56" s="381">
        <v>13715696</v>
      </c>
      <c r="S56" s="381">
        <v>15507172</v>
      </c>
      <c r="T56" s="381">
        <v>2907699</v>
      </c>
      <c r="U56" s="381">
        <v>316678</v>
      </c>
      <c r="V56" s="381">
        <v>0</v>
      </c>
      <c r="W56" s="381">
        <v>332834</v>
      </c>
      <c r="X56" s="381">
        <v>0</v>
      </c>
      <c r="Y56" s="381">
        <v>1718210</v>
      </c>
      <c r="Z56" s="381">
        <v>539977</v>
      </c>
      <c r="AA56" s="381">
        <v>6343633</v>
      </c>
      <c r="AB56" s="381">
        <v>0</v>
      </c>
      <c r="AC56" s="381">
        <v>6343633</v>
      </c>
      <c r="AD56" s="381">
        <v>0</v>
      </c>
      <c r="AE56" s="381">
        <v>0</v>
      </c>
      <c r="AF56" s="342">
        <v>0.91437096774193294</v>
      </c>
      <c r="AG56" s="342">
        <v>0.92839010101010233</v>
      </c>
      <c r="AH56" s="342">
        <v>0.9809710997442459</v>
      </c>
      <c r="AI56" s="342">
        <v>0.87397500000000106</v>
      </c>
      <c r="AJ56" s="342">
        <v>0.87779588014981325</v>
      </c>
      <c r="AK56" s="342">
        <v>0.93699708454810593</v>
      </c>
      <c r="AL56" s="342" t="s">
        <v>676</v>
      </c>
      <c r="AM56" s="342" t="s">
        <v>676</v>
      </c>
      <c r="AN56" s="342" t="s">
        <v>676</v>
      </c>
      <c r="AO56" s="342" t="s">
        <v>676</v>
      </c>
      <c r="AP56" s="342" t="s">
        <v>676</v>
      </c>
      <c r="AQ56" s="342" t="s">
        <v>676</v>
      </c>
      <c r="AR56" s="342" t="s">
        <v>676</v>
      </c>
      <c r="AS56" s="382">
        <v>1357</v>
      </c>
      <c r="AT56" s="382">
        <v>334</v>
      </c>
      <c r="AU56" s="382">
        <v>270</v>
      </c>
      <c r="AV56" s="382">
        <v>427</v>
      </c>
      <c r="AW56" s="382">
        <v>178</v>
      </c>
      <c r="AX56" s="382">
        <v>148</v>
      </c>
      <c r="AY56" s="382" t="s">
        <v>676</v>
      </c>
      <c r="AZ56" s="382" t="s">
        <v>676</v>
      </c>
      <c r="BA56" s="382" t="s">
        <v>676</v>
      </c>
      <c r="BB56" s="382" t="s">
        <v>676</v>
      </c>
      <c r="BC56" s="382" t="s">
        <v>676</v>
      </c>
      <c r="BD56" s="382" t="s">
        <v>676</v>
      </c>
      <c r="BE56" s="382" t="s">
        <v>676</v>
      </c>
      <c r="BF56" s="381">
        <v>74430399</v>
      </c>
      <c r="BG56" s="381">
        <v>20653039</v>
      </c>
      <c r="BH56" s="381">
        <v>26804549</v>
      </c>
      <c r="BI56" s="381">
        <v>19780774</v>
      </c>
      <c r="BJ56" s="381">
        <v>7192037</v>
      </c>
      <c r="BK56" s="381">
        <v>758549</v>
      </c>
      <c r="BL56" s="381">
        <v>1673406</v>
      </c>
      <c r="BM56" s="381">
        <v>632121</v>
      </c>
      <c r="BN56" s="381">
        <v>0</v>
      </c>
      <c r="BO56" s="381">
        <v>3334040</v>
      </c>
      <c r="BP56" s="381">
        <v>793921</v>
      </c>
      <c r="BQ56" s="381">
        <v>36612357.999999993</v>
      </c>
      <c r="BR56" s="381">
        <v>15483554.887938015</v>
      </c>
      <c r="BS56" s="381">
        <v>15786855.330679648</v>
      </c>
      <c r="BT56" s="381">
        <v>4029610.5092109046</v>
      </c>
      <c r="BU56" s="381">
        <v>1312337.2721714254</v>
      </c>
      <c r="BV56" s="381">
        <v>88309.219124376832</v>
      </c>
      <c r="BW56" s="381">
        <v>285362.53698265646</v>
      </c>
      <c r="BX56" s="381">
        <v>359921.7569520672</v>
      </c>
      <c r="BY56" s="381">
        <v>0</v>
      </c>
      <c r="BZ56" s="381">
        <v>409365.46912029857</v>
      </c>
      <c r="CA56" s="381">
        <v>169378.28999202637</v>
      </c>
      <c r="CB56" s="381">
        <v>35648987.000000007</v>
      </c>
      <c r="CC56" s="381">
        <v>9758964.7218455076</v>
      </c>
      <c r="CD56" s="381">
        <v>13144841.726371948</v>
      </c>
      <c r="CE56" s="381">
        <v>9346802.4554061461</v>
      </c>
      <c r="CF56" s="381">
        <v>3398378.0963764028</v>
      </c>
      <c r="CG56" s="381">
        <v>358429.23314051691</v>
      </c>
      <c r="CH56" s="381">
        <v>790717.05231005501</v>
      </c>
      <c r="CI56" s="381">
        <v>298689.53130518488</v>
      </c>
      <c r="CJ56" s="381">
        <v>0</v>
      </c>
      <c r="CK56" s="381">
        <v>1575399.084910545</v>
      </c>
      <c r="CL56" s="381">
        <v>375143.19471010088</v>
      </c>
    </row>
    <row r="57" spans="1:90" ht="14.4" x14ac:dyDescent="0.3">
      <c r="A57" s="2" t="s">
        <v>753</v>
      </c>
      <c r="B57" s="2">
        <v>8701</v>
      </c>
      <c r="C57" s="3" t="s">
        <v>1484</v>
      </c>
      <c r="D57" s="3" t="s">
        <v>1369</v>
      </c>
      <c r="E57" s="342">
        <v>0.80147544186400199</v>
      </c>
      <c r="F57" s="342">
        <v>0.76844969361738169</v>
      </c>
      <c r="G57" s="342">
        <v>0.67969892990671565</v>
      </c>
      <c r="H57" s="342">
        <v>1.0451777657592753</v>
      </c>
      <c r="I57" s="342">
        <v>0.9345585023044779</v>
      </c>
      <c r="J57" s="342">
        <v>1.2670793952568356</v>
      </c>
      <c r="K57" s="342">
        <v>0</v>
      </c>
      <c r="L57" s="342">
        <v>0.86955874547209122</v>
      </c>
      <c r="M57" s="342">
        <v>0</v>
      </c>
      <c r="N57" s="342">
        <v>0.96226591534072858</v>
      </c>
      <c r="O57" s="342">
        <v>1.832204972674202</v>
      </c>
      <c r="P57" s="381">
        <v>181395967</v>
      </c>
      <c r="Q57" s="381">
        <v>86296919</v>
      </c>
      <c r="R57" s="381">
        <v>39201573</v>
      </c>
      <c r="S57" s="381">
        <v>43874547</v>
      </c>
      <c r="T57" s="381">
        <v>12022928</v>
      </c>
      <c r="U57" s="381">
        <v>2734601</v>
      </c>
      <c r="V57" s="381">
        <v>0</v>
      </c>
      <c r="W57" s="381">
        <v>2875962</v>
      </c>
      <c r="X57" s="381">
        <v>0</v>
      </c>
      <c r="Y57" s="381">
        <v>4182658</v>
      </c>
      <c r="Z57" s="381">
        <v>2229707</v>
      </c>
      <c r="AA57" s="381">
        <v>6753658.9900000002</v>
      </c>
      <c r="AB57" s="381">
        <v>0</v>
      </c>
      <c r="AC57" s="381">
        <v>6753658.9900000002</v>
      </c>
      <c r="AD57" s="381">
        <v>0</v>
      </c>
      <c r="AE57" s="381">
        <v>0</v>
      </c>
      <c r="AF57" s="342">
        <v>0.84470560350732526</v>
      </c>
      <c r="AG57" s="342">
        <v>0.91602605466429132</v>
      </c>
      <c r="AH57" s="342">
        <v>0.95143516333938083</v>
      </c>
      <c r="AI57" s="342">
        <v>0.83974323843416354</v>
      </c>
      <c r="AJ57" s="342">
        <v>0.60915623417722609</v>
      </c>
      <c r="AK57" s="342">
        <v>0.82534677075940632</v>
      </c>
      <c r="AL57" s="342">
        <v>1.0100152917505014</v>
      </c>
      <c r="AM57" s="342">
        <v>0.77085125000000021</v>
      </c>
      <c r="AN57" s="342">
        <v>0.59585689655172436</v>
      </c>
      <c r="AO57" s="342" t="s">
        <v>676</v>
      </c>
      <c r="AP57" s="342">
        <v>0.85762591240875985</v>
      </c>
      <c r="AQ57" s="342">
        <v>0.61859259259259247</v>
      </c>
      <c r="AR57" s="342">
        <v>1.3558880000000002</v>
      </c>
      <c r="AS57" s="382">
        <v>10732</v>
      </c>
      <c r="AT57" s="382">
        <v>2468</v>
      </c>
      <c r="AU57" s="382">
        <v>3213</v>
      </c>
      <c r="AV57" s="382">
        <v>800</v>
      </c>
      <c r="AW57" s="382">
        <v>2391</v>
      </c>
      <c r="AX57" s="382">
        <v>1361</v>
      </c>
      <c r="AY57" s="382">
        <v>74</v>
      </c>
      <c r="AZ57" s="382">
        <v>134</v>
      </c>
      <c r="BA57" s="382">
        <v>57</v>
      </c>
      <c r="BB57" s="382" t="s">
        <v>676</v>
      </c>
      <c r="BC57" s="382">
        <v>152</v>
      </c>
      <c r="BD57" s="382">
        <v>47</v>
      </c>
      <c r="BE57" s="382">
        <v>35</v>
      </c>
      <c r="BF57" s="381">
        <v>235161304</v>
      </c>
      <c r="BG57" s="381">
        <v>92046073</v>
      </c>
      <c r="BH57" s="381">
        <v>62035523</v>
      </c>
      <c r="BI57" s="381">
        <v>61457102</v>
      </c>
      <c r="BJ57" s="381">
        <v>19622606</v>
      </c>
      <c r="BK57" s="381">
        <v>3643905</v>
      </c>
      <c r="BL57" s="381">
        <v>3485948</v>
      </c>
      <c r="BM57" s="381">
        <v>3610138</v>
      </c>
      <c r="BN57" s="381">
        <v>0</v>
      </c>
      <c r="BO57" s="381">
        <v>7074672</v>
      </c>
      <c r="BP57" s="381">
        <v>1807943</v>
      </c>
      <c r="BQ57" s="381">
        <v>136903294.99999997</v>
      </c>
      <c r="BR57" s="381">
        <v>74600385.370247126</v>
      </c>
      <c r="BS57" s="381">
        <v>40668122.283825785</v>
      </c>
      <c r="BT57" s="381">
        <v>16806866.943562392</v>
      </c>
      <c r="BU57" s="381">
        <v>4827920.4023646796</v>
      </c>
      <c r="BV57" s="381">
        <v>665745.13043336268</v>
      </c>
      <c r="BW57" s="381">
        <v>407867.13300616841</v>
      </c>
      <c r="BX57" s="381">
        <v>1828763.8125142113</v>
      </c>
      <c r="BY57" s="381">
        <v>0</v>
      </c>
      <c r="BZ57" s="381">
        <v>1449077.177060981</v>
      </c>
      <c r="CA57" s="381">
        <v>476467.14934995567</v>
      </c>
      <c r="CB57" s="381">
        <v>97850779.999999985</v>
      </c>
      <c r="CC57" s="381">
        <v>37699638.582873277</v>
      </c>
      <c r="CD57" s="381">
        <v>26943036.080521002</v>
      </c>
      <c r="CE57" s="381">
        <v>25171204.574374169</v>
      </c>
      <c r="CF57" s="381">
        <v>8036900.7622315483</v>
      </c>
      <c r="CG57" s="381">
        <v>1492447.174039949</v>
      </c>
      <c r="CH57" s="381">
        <v>1427752.1618840811</v>
      </c>
      <c r="CI57" s="381">
        <v>1478617.1033531977</v>
      </c>
      <c r="CJ57" s="381">
        <v>0</v>
      </c>
      <c r="CK57" s="381">
        <v>2897598.6568419198</v>
      </c>
      <c r="CL57" s="381">
        <v>740485.66611240071</v>
      </c>
    </row>
    <row r="58" spans="1:90" ht="14.4" x14ac:dyDescent="0.3">
      <c r="A58" s="2" t="s">
        <v>849</v>
      </c>
      <c r="B58" s="2">
        <v>75</v>
      </c>
      <c r="C58" s="3" t="s">
        <v>1484</v>
      </c>
      <c r="D58" s="3" t="s">
        <v>1369</v>
      </c>
      <c r="E58" s="342">
        <v>0.71705294564838395</v>
      </c>
      <c r="F58" s="342">
        <v>0.71188943452388842</v>
      </c>
      <c r="G58" s="342">
        <v>0.63309640790418398</v>
      </c>
      <c r="H58" s="342">
        <v>0.86118002920612269</v>
      </c>
      <c r="I58" s="342">
        <v>0.72608230685903796</v>
      </c>
      <c r="J58" s="342">
        <v>0.67048846039590504</v>
      </c>
      <c r="K58" s="342">
        <v>0</v>
      </c>
      <c r="L58" s="342">
        <v>0.83866391445508248</v>
      </c>
      <c r="M58" s="342">
        <v>0</v>
      </c>
      <c r="N58" s="342">
        <v>0.73570578877040116</v>
      </c>
      <c r="O58" s="342">
        <v>1.717793639404992</v>
      </c>
      <c r="P58" s="381">
        <v>130742359</v>
      </c>
      <c r="Q58" s="381">
        <v>59538431</v>
      </c>
      <c r="R58" s="381">
        <v>31291789</v>
      </c>
      <c r="S58" s="381">
        <v>31976914</v>
      </c>
      <c r="T58" s="381">
        <v>7935225</v>
      </c>
      <c r="U58" s="381">
        <v>502174</v>
      </c>
      <c r="V58" s="381">
        <v>0</v>
      </c>
      <c r="W58" s="381">
        <v>2094625</v>
      </c>
      <c r="X58" s="381">
        <v>0</v>
      </c>
      <c r="Y58" s="381">
        <v>3302049</v>
      </c>
      <c r="Z58" s="381">
        <v>2036377</v>
      </c>
      <c r="AA58" s="381">
        <v>6551453</v>
      </c>
      <c r="AB58" s="381">
        <v>0</v>
      </c>
      <c r="AC58" s="381">
        <v>6551453</v>
      </c>
      <c r="AD58" s="381">
        <v>0</v>
      </c>
      <c r="AE58" s="381">
        <v>0</v>
      </c>
      <c r="AF58" s="342">
        <v>0.8164059260747345</v>
      </c>
      <c r="AG58" s="342">
        <v>0.93280155520995489</v>
      </c>
      <c r="AH58" s="342">
        <v>0.96744108876560608</v>
      </c>
      <c r="AI58" s="342">
        <v>0.78140713587487753</v>
      </c>
      <c r="AJ58" s="342">
        <v>0.57313547872340453</v>
      </c>
      <c r="AK58" s="342">
        <v>0.71221588641596378</v>
      </c>
      <c r="AL58" s="342">
        <v>0.8193095444685472</v>
      </c>
      <c r="AM58" s="342">
        <v>0.71190070422535212</v>
      </c>
      <c r="AN58" s="342">
        <v>0.69385925925925929</v>
      </c>
      <c r="AO58" s="342" t="s">
        <v>676</v>
      </c>
      <c r="AP58" s="342">
        <v>0.83453285024154633</v>
      </c>
      <c r="AQ58" s="342">
        <v>0.60078727272727273</v>
      </c>
      <c r="AR58" s="342" t="s">
        <v>676</v>
      </c>
      <c r="AS58" s="382">
        <v>7248</v>
      </c>
      <c r="AT58" s="382">
        <v>1330</v>
      </c>
      <c r="AU58" s="382">
        <v>2099</v>
      </c>
      <c r="AV58" s="382">
        <v>852</v>
      </c>
      <c r="AW58" s="382">
        <v>1407</v>
      </c>
      <c r="AX58" s="382">
        <v>1226</v>
      </c>
      <c r="AY58" s="382">
        <v>31</v>
      </c>
      <c r="AZ58" s="382">
        <v>115</v>
      </c>
      <c r="BA58" s="382">
        <v>42</v>
      </c>
      <c r="BB58" s="382" t="s">
        <v>676</v>
      </c>
      <c r="BC58" s="382">
        <v>112</v>
      </c>
      <c r="BD58" s="382">
        <v>34</v>
      </c>
      <c r="BE58" s="382" t="s">
        <v>676</v>
      </c>
      <c r="BF58" s="381">
        <v>193753527</v>
      </c>
      <c r="BG58" s="381">
        <v>70401790</v>
      </c>
      <c r="BH58" s="381">
        <v>57622682</v>
      </c>
      <c r="BI58" s="381">
        <v>49886367</v>
      </c>
      <c r="BJ58" s="381">
        <v>15842688</v>
      </c>
      <c r="BK58" s="381">
        <v>1444568</v>
      </c>
      <c r="BL58" s="381">
        <v>3646471</v>
      </c>
      <c r="BM58" s="381">
        <v>2244463</v>
      </c>
      <c r="BN58" s="381">
        <v>0</v>
      </c>
      <c r="BO58" s="381">
        <v>6929792</v>
      </c>
      <c r="BP58" s="381">
        <v>1577394</v>
      </c>
      <c r="BQ58" s="381">
        <v>100214219</v>
      </c>
      <c r="BR58" s="381">
        <v>51004669.139314875</v>
      </c>
      <c r="BS58" s="381">
        <v>31613216.246227823</v>
      </c>
      <c r="BT58" s="381">
        <v>14010254.589676877</v>
      </c>
      <c r="BU58" s="381">
        <v>3586079.0247804336</v>
      </c>
      <c r="BV58" s="381">
        <v>79441.311808785875</v>
      </c>
      <c r="BW58" s="381">
        <v>318486.62950530747</v>
      </c>
      <c r="BX58" s="381">
        <v>1457313.6183155291</v>
      </c>
      <c r="BY58" s="381">
        <v>0</v>
      </c>
      <c r="BZ58" s="381">
        <v>1276464.7519825227</v>
      </c>
      <c r="CA58" s="381">
        <v>454372.71316828858</v>
      </c>
      <c r="CB58" s="381">
        <v>91255340.999999985</v>
      </c>
      <c r="CC58" s="381">
        <v>32629710.17946136</v>
      </c>
      <c r="CD58" s="381">
        <v>28161632.461691856</v>
      </c>
      <c r="CE58" s="381">
        <v>23121254.404415641</v>
      </c>
      <c r="CF58" s="381">
        <v>7342743.9544311352</v>
      </c>
      <c r="CG58" s="381">
        <v>669526.08981283195</v>
      </c>
      <c r="CH58" s="381">
        <v>1690060.6065245024</v>
      </c>
      <c r="CI58" s="381">
        <v>1040260.1581369506</v>
      </c>
      <c r="CJ58" s="381">
        <v>0</v>
      </c>
      <c r="CK58" s="381">
        <v>3211809.0259345663</v>
      </c>
      <c r="CL58" s="381">
        <v>731088.07402228378</v>
      </c>
    </row>
    <row r="59" spans="1:90" ht="14.4" x14ac:dyDescent="0.3">
      <c r="A59" s="2" t="s">
        <v>850</v>
      </c>
      <c r="B59" s="2">
        <v>41</v>
      </c>
      <c r="C59" s="3" t="s">
        <v>1484</v>
      </c>
      <c r="D59" s="3" t="s">
        <v>1369</v>
      </c>
      <c r="E59" s="342">
        <v>0.20574369799220102</v>
      </c>
      <c r="F59" s="342">
        <v>0.18664755165137961</v>
      </c>
      <c r="G59" s="342">
        <v>0.12532184369052626</v>
      </c>
      <c r="H59" s="342">
        <v>0.26579124972680918</v>
      </c>
      <c r="I59" s="342">
        <v>0.29410939329243113</v>
      </c>
      <c r="J59" s="342">
        <v>0.31540712458122833</v>
      </c>
      <c r="K59" s="342">
        <v>0</v>
      </c>
      <c r="L59" s="342">
        <v>0.32102926180928276</v>
      </c>
      <c r="M59" s="342">
        <v>0</v>
      </c>
      <c r="N59" s="342">
        <v>0.28496384959018578</v>
      </c>
      <c r="O59" s="342">
        <v>0.73263852386394868</v>
      </c>
      <c r="P59" s="381">
        <v>12366519</v>
      </c>
      <c r="Q59" s="381">
        <v>6498525</v>
      </c>
      <c r="R59" s="381">
        <v>608825</v>
      </c>
      <c r="S59" s="381">
        <v>4132766</v>
      </c>
      <c r="T59" s="381">
        <v>1126403</v>
      </c>
      <c r="U59" s="381">
        <v>84793</v>
      </c>
      <c r="V59" s="381">
        <v>0</v>
      </c>
      <c r="W59" s="381">
        <v>336905</v>
      </c>
      <c r="X59" s="381">
        <v>0</v>
      </c>
      <c r="Y59" s="381">
        <v>699099</v>
      </c>
      <c r="Z59" s="381">
        <v>5606</v>
      </c>
      <c r="AA59" s="381">
        <v>337428</v>
      </c>
      <c r="AB59" s="381">
        <v>0</v>
      </c>
      <c r="AC59" s="381">
        <v>337428</v>
      </c>
      <c r="AD59" s="381">
        <v>0</v>
      </c>
      <c r="AE59" s="381">
        <v>0</v>
      </c>
      <c r="AF59" s="342" t="s">
        <v>62</v>
      </c>
      <c r="AG59" s="342" t="s">
        <v>676</v>
      </c>
      <c r="AH59" s="342" t="s">
        <v>676</v>
      </c>
      <c r="AI59" s="342" t="s">
        <v>676</v>
      </c>
      <c r="AJ59" s="342" t="s">
        <v>676</v>
      </c>
      <c r="AK59" s="342" t="s">
        <v>676</v>
      </c>
      <c r="AL59" s="342" t="s">
        <v>676</v>
      </c>
      <c r="AM59" s="342" t="s">
        <v>676</v>
      </c>
      <c r="AN59" s="342" t="s">
        <v>676</v>
      </c>
      <c r="AO59" s="342" t="s">
        <v>676</v>
      </c>
      <c r="AP59" s="342" t="s">
        <v>676</v>
      </c>
      <c r="AQ59" s="342" t="s">
        <v>676</v>
      </c>
      <c r="AR59" s="342" t="s">
        <v>676</v>
      </c>
      <c r="AS59" s="382">
        <v>0</v>
      </c>
      <c r="AT59" s="382" t="s">
        <v>676</v>
      </c>
      <c r="AU59" s="382" t="s">
        <v>676</v>
      </c>
      <c r="AV59" s="382" t="s">
        <v>676</v>
      </c>
      <c r="AW59" s="382" t="s">
        <v>676</v>
      </c>
      <c r="AX59" s="382" t="s">
        <v>676</v>
      </c>
      <c r="AY59" s="382" t="s">
        <v>676</v>
      </c>
      <c r="AZ59" s="382" t="s">
        <v>676</v>
      </c>
      <c r="BA59" s="382" t="s">
        <v>676</v>
      </c>
      <c r="BB59" s="382" t="s">
        <v>676</v>
      </c>
      <c r="BC59" s="382" t="s">
        <v>676</v>
      </c>
      <c r="BD59" s="382" t="s">
        <v>676</v>
      </c>
      <c r="BE59" s="382" t="s">
        <v>676</v>
      </c>
      <c r="BF59" s="381">
        <v>45479579</v>
      </c>
      <c r="BG59" s="381">
        <v>27783436</v>
      </c>
      <c r="BH59" s="381">
        <v>2232201</v>
      </c>
      <c r="BI59" s="381">
        <v>12407766</v>
      </c>
      <c r="BJ59" s="381">
        <v>3056176</v>
      </c>
      <c r="BK59" s="381">
        <v>214527</v>
      </c>
      <c r="BL59" s="381">
        <v>40415</v>
      </c>
      <c r="BM59" s="381">
        <v>837445</v>
      </c>
      <c r="BN59" s="381">
        <v>0</v>
      </c>
      <c r="BO59" s="381">
        <v>1957683</v>
      </c>
      <c r="BP59" s="381">
        <v>6106</v>
      </c>
      <c r="BQ59" s="381">
        <v>3821465.631753</v>
      </c>
      <c r="BR59" s="381">
        <v>0</v>
      </c>
      <c r="BS59" s="381">
        <v>3821465.631753</v>
      </c>
      <c r="BT59" s="381">
        <v>0</v>
      </c>
      <c r="BU59" s="381">
        <v>0</v>
      </c>
      <c r="BV59" s="381">
        <v>0</v>
      </c>
      <c r="BW59" s="381">
        <v>0</v>
      </c>
      <c r="BX59" s="381">
        <v>0</v>
      </c>
      <c r="BY59" s="381">
        <v>0</v>
      </c>
      <c r="BZ59" s="381">
        <v>0</v>
      </c>
      <c r="CA59" s="381">
        <v>0</v>
      </c>
      <c r="CB59" s="381">
        <v>57925004</v>
      </c>
      <c r="CC59" s="381">
        <v>34817092.120972194</v>
      </c>
      <c r="CD59" s="381">
        <v>3729117.5079006674</v>
      </c>
      <c r="CE59" s="381">
        <v>15548916.694013899</v>
      </c>
      <c r="CF59" s="381">
        <v>3829877.6771132383</v>
      </c>
      <c r="CG59" s="381">
        <v>268836.66661804542</v>
      </c>
      <c r="CH59" s="381">
        <v>50646.463528452397</v>
      </c>
      <c r="CI59" s="381">
        <v>1049452.6203039668</v>
      </c>
      <c r="CJ59" s="381">
        <v>0</v>
      </c>
      <c r="CK59" s="381">
        <v>2453290.131381202</v>
      </c>
      <c r="CL59" s="381">
        <v>7651.7952815719491</v>
      </c>
    </row>
    <row r="60" spans="1:90" ht="14.4" x14ac:dyDescent="0.3">
      <c r="A60" s="2" t="s">
        <v>851</v>
      </c>
      <c r="B60" s="2">
        <v>114</v>
      </c>
      <c r="C60" s="3" t="s">
        <v>1484</v>
      </c>
      <c r="D60" s="3" t="s">
        <v>1369</v>
      </c>
      <c r="E60" s="342">
        <v>0.90988672131761794</v>
      </c>
      <c r="F60" s="342">
        <v>0.81279885112976868</v>
      </c>
      <c r="G60" s="342">
        <v>0.75271004398225938</v>
      </c>
      <c r="H60" s="342">
        <v>1.2364842096600568</v>
      </c>
      <c r="I60" s="342">
        <v>1.0646313538035816</v>
      </c>
      <c r="J60" s="342">
        <v>0.98053415243887487</v>
      </c>
      <c r="K60" s="342">
        <v>0</v>
      </c>
      <c r="L60" s="342">
        <v>0.85333379555060351</v>
      </c>
      <c r="M60" s="342">
        <v>0</v>
      </c>
      <c r="N60" s="342">
        <v>1.2870702564292664</v>
      </c>
      <c r="O60" s="342">
        <v>1.4682390476931606</v>
      </c>
      <c r="P60" s="381">
        <v>214250174</v>
      </c>
      <c r="Q60" s="381">
        <v>107910960</v>
      </c>
      <c r="R60" s="381">
        <v>27971900</v>
      </c>
      <c r="S60" s="381">
        <v>68701479</v>
      </c>
      <c r="T60" s="381">
        <v>9665835</v>
      </c>
      <c r="U60" s="381">
        <v>1212498</v>
      </c>
      <c r="V60" s="381">
        <v>0</v>
      </c>
      <c r="W60" s="381">
        <v>1396376</v>
      </c>
      <c r="X60" s="381">
        <v>0</v>
      </c>
      <c r="Y60" s="381">
        <v>6054609</v>
      </c>
      <c r="Z60" s="381">
        <v>1002352</v>
      </c>
      <c r="AA60" s="381">
        <v>3929593</v>
      </c>
      <c r="AB60" s="381">
        <v>0</v>
      </c>
      <c r="AC60" s="381">
        <v>3929593</v>
      </c>
      <c r="AD60" s="381">
        <v>0</v>
      </c>
      <c r="AE60" s="381">
        <v>0</v>
      </c>
      <c r="AF60" s="342">
        <v>0.98123171265877873</v>
      </c>
      <c r="AG60" s="342">
        <v>1.010765102040811</v>
      </c>
      <c r="AH60" s="342">
        <v>1.0339356381260063</v>
      </c>
      <c r="AI60" s="342">
        <v>0.83268846153846288</v>
      </c>
      <c r="AJ60" s="342">
        <v>0.86414955654102021</v>
      </c>
      <c r="AK60" s="342">
        <v>0.9602604332953264</v>
      </c>
      <c r="AL60" s="342">
        <v>1.0050574031890662</v>
      </c>
      <c r="AM60" s="342">
        <v>0.84583030303030304</v>
      </c>
      <c r="AN60" s="342">
        <v>0.62570303030303032</v>
      </c>
      <c r="AO60" s="342" t="s">
        <v>676</v>
      </c>
      <c r="AP60" s="342">
        <v>0.8851401960784312</v>
      </c>
      <c r="AQ60" s="342" t="s">
        <v>676</v>
      </c>
      <c r="AR60" s="342" t="s">
        <v>676</v>
      </c>
      <c r="AS60" s="382">
        <v>6735</v>
      </c>
      <c r="AT60" s="382">
        <v>2067</v>
      </c>
      <c r="AU60" s="382">
        <v>2257</v>
      </c>
      <c r="AV60" s="382">
        <v>431</v>
      </c>
      <c r="AW60" s="382">
        <v>686</v>
      </c>
      <c r="AX60" s="382">
        <v>1081</v>
      </c>
      <c r="AY60" s="382">
        <v>35</v>
      </c>
      <c r="AZ60" s="382">
        <v>101</v>
      </c>
      <c r="BA60" s="382">
        <v>26</v>
      </c>
      <c r="BB60" s="382" t="s">
        <v>676</v>
      </c>
      <c r="BC60" s="382">
        <v>51</v>
      </c>
      <c r="BD60" s="382" t="s">
        <v>676</v>
      </c>
      <c r="BE60" s="382" t="s">
        <v>676</v>
      </c>
      <c r="BF60" s="381">
        <v>426491728</v>
      </c>
      <c r="BG60" s="381">
        <v>213264044</v>
      </c>
      <c r="BH60" s="381">
        <v>71721326</v>
      </c>
      <c r="BI60" s="381">
        <v>121336106</v>
      </c>
      <c r="BJ60" s="381">
        <v>20170252</v>
      </c>
      <c r="BK60" s="381">
        <v>3208362</v>
      </c>
      <c r="BL60" s="381">
        <v>2085773</v>
      </c>
      <c r="BM60" s="381">
        <v>3015166</v>
      </c>
      <c r="BN60" s="381">
        <v>0</v>
      </c>
      <c r="BO60" s="381">
        <v>10497225</v>
      </c>
      <c r="BP60" s="381">
        <v>1363726</v>
      </c>
      <c r="BQ60" s="381">
        <v>95263116.000000015</v>
      </c>
      <c r="BR60" s="381">
        <v>61215297.836200573</v>
      </c>
      <c r="BS60" s="381">
        <v>16881719.66864071</v>
      </c>
      <c r="BT60" s="381">
        <v>14854105.057390425</v>
      </c>
      <c r="BU60" s="381">
        <v>2311993.4377683061</v>
      </c>
      <c r="BV60" s="381">
        <v>160174.36858431372</v>
      </c>
      <c r="BW60" s="381">
        <v>119459.25150587413</v>
      </c>
      <c r="BX60" s="381">
        <v>624799.34438708134</v>
      </c>
      <c r="BY60" s="381">
        <v>0</v>
      </c>
      <c r="BZ60" s="381">
        <v>1182395.9669267423</v>
      </c>
      <c r="CA60" s="381">
        <v>225164.50636429439</v>
      </c>
      <c r="CB60" s="381">
        <v>144524719.00000003</v>
      </c>
      <c r="CC60" s="381">
        <v>71549358.326891512</v>
      </c>
      <c r="CD60" s="381">
        <v>25500460.900151975</v>
      </c>
      <c r="CE60" s="381">
        <v>40707849.121456638</v>
      </c>
      <c r="CF60" s="381">
        <v>6767050.6514998851</v>
      </c>
      <c r="CG60" s="381">
        <v>1076394.4923616955</v>
      </c>
      <c r="CH60" s="381">
        <v>699769.71723163733</v>
      </c>
      <c r="CI60" s="381">
        <v>1011577.8942514105</v>
      </c>
      <c r="CJ60" s="381">
        <v>0</v>
      </c>
      <c r="CK60" s="381">
        <v>3521783.1326644248</v>
      </c>
      <c r="CL60" s="381">
        <v>457525.41499071661</v>
      </c>
    </row>
    <row r="61" spans="1:90" ht="14.4" x14ac:dyDescent="0.3">
      <c r="A61" s="2" t="s">
        <v>852</v>
      </c>
      <c r="B61" s="2">
        <v>126</v>
      </c>
      <c r="C61" s="3" t="s">
        <v>1484</v>
      </c>
      <c r="D61" s="3" t="s">
        <v>1386</v>
      </c>
      <c r="E61" s="342">
        <v>0.73847803111391452</v>
      </c>
      <c r="F61" s="342">
        <v>0.75018006647232782</v>
      </c>
      <c r="G61" s="342">
        <v>0.5105351145216046</v>
      </c>
      <c r="H61" s="342">
        <v>0.94712014639360687</v>
      </c>
      <c r="I61" s="342">
        <v>0.76010860163885852</v>
      </c>
      <c r="J61" s="342">
        <v>0.89356940207092506</v>
      </c>
      <c r="K61" s="342">
        <v>0</v>
      </c>
      <c r="L61" s="342">
        <v>0.71331408926071549</v>
      </c>
      <c r="M61" s="342">
        <v>0</v>
      </c>
      <c r="N61" s="342">
        <v>0.89039302515794849</v>
      </c>
      <c r="O61" s="342">
        <v>1.3341601766280815</v>
      </c>
      <c r="P61" s="381">
        <v>232229036</v>
      </c>
      <c r="Q61" s="381">
        <v>112960531</v>
      </c>
      <c r="R61" s="381">
        <v>34938524</v>
      </c>
      <c r="S61" s="381">
        <v>69483855</v>
      </c>
      <c r="T61" s="381">
        <v>14846126</v>
      </c>
      <c r="U61" s="381">
        <v>1133546</v>
      </c>
      <c r="V61" s="381">
        <v>0</v>
      </c>
      <c r="W61" s="381">
        <v>5107492</v>
      </c>
      <c r="X61" s="381">
        <v>0</v>
      </c>
      <c r="Y61" s="381">
        <v>6672162</v>
      </c>
      <c r="Z61" s="381">
        <v>1932926</v>
      </c>
      <c r="AA61" s="381">
        <v>4237434</v>
      </c>
      <c r="AB61" s="381">
        <v>0</v>
      </c>
      <c r="AC61" s="381">
        <v>4237434</v>
      </c>
      <c r="AD61" s="381">
        <v>0</v>
      </c>
      <c r="AE61" s="381">
        <v>0</v>
      </c>
      <c r="AF61" s="342">
        <v>1.2515253133568414</v>
      </c>
      <c r="AG61" s="342">
        <v>1.4555258691206541</v>
      </c>
      <c r="AH61" s="342">
        <v>1.5573476617303184</v>
      </c>
      <c r="AI61" s="342">
        <v>0.99301256181997799</v>
      </c>
      <c r="AJ61" s="342">
        <v>1.0759729104477651</v>
      </c>
      <c r="AK61" s="342">
        <v>0.99510418708240589</v>
      </c>
      <c r="AL61" s="342">
        <v>1.015059135559921</v>
      </c>
      <c r="AM61" s="342">
        <v>1.1138090909090914</v>
      </c>
      <c r="AN61" s="342">
        <v>0.97129841269841277</v>
      </c>
      <c r="AO61" s="342" t="s">
        <v>676</v>
      </c>
      <c r="AP61" s="342">
        <v>1.5203630434782611</v>
      </c>
      <c r="AQ61" s="342">
        <v>0.9313279999999996</v>
      </c>
      <c r="AR61" s="342" t="s">
        <v>676</v>
      </c>
      <c r="AS61" s="382">
        <v>7493</v>
      </c>
      <c r="AT61" s="382">
        <v>1403</v>
      </c>
      <c r="AU61" s="382">
        <v>1852</v>
      </c>
      <c r="AV61" s="382">
        <v>1123</v>
      </c>
      <c r="AW61" s="382">
        <v>981</v>
      </c>
      <c r="AX61" s="382">
        <v>1707</v>
      </c>
      <c r="AY61" s="382">
        <v>35</v>
      </c>
      <c r="AZ61" s="382">
        <v>144</v>
      </c>
      <c r="BA61" s="382">
        <v>43</v>
      </c>
      <c r="BB61" s="382" t="s">
        <v>676</v>
      </c>
      <c r="BC61" s="382">
        <v>150</v>
      </c>
      <c r="BD61" s="382">
        <v>55</v>
      </c>
      <c r="BE61" s="382" t="s">
        <v>676</v>
      </c>
      <c r="BF61" s="381">
        <v>200987363</v>
      </c>
      <c r="BG61" s="381">
        <v>79240738</v>
      </c>
      <c r="BH61" s="381">
        <v>34830779</v>
      </c>
      <c r="BI61" s="381">
        <v>70162703</v>
      </c>
      <c r="BJ61" s="381">
        <v>16753143</v>
      </c>
      <c r="BK61" s="381">
        <v>1643097</v>
      </c>
      <c r="BL61" s="381">
        <v>2058998</v>
      </c>
      <c r="BM61" s="381">
        <v>4061787</v>
      </c>
      <c r="BN61" s="381">
        <v>0</v>
      </c>
      <c r="BO61" s="381">
        <v>7959937</v>
      </c>
      <c r="BP61" s="381">
        <v>1029324</v>
      </c>
      <c r="BQ61" s="381">
        <v>222226845</v>
      </c>
      <c r="BR61" s="381">
        <v>112415199.97270483</v>
      </c>
      <c r="BS61" s="381">
        <v>58775819.622987747</v>
      </c>
      <c r="BT61" s="381">
        <v>39572627.736480311</v>
      </c>
      <c r="BU61" s="381">
        <v>11463197.667827131</v>
      </c>
      <c r="BV61" s="381">
        <v>477236.78101444361</v>
      </c>
      <c r="BW61" s="381">
        <v>1168876.4021736037</v>
      </c>
      <c r="BX61" s="381">
        <v>5204054.1256197821</v>
      </c>
      <c r="BY61" s="381">
        <v>0</v>
      </c>
      <c r="BZ61" s="381">
        <v>3659961.2880487042</v>
      </c>
      <c r="CA61" s="381">
        <v>953069.0709705964</v>
      </c>
      <c r="CB61" s="381">
        <v>97981015</v>
      </c>
      <c r="CC61" s="381">
        <v>38162689.321514122</v>
      </c>
      <c r="CD61" s="381">
        <v>17959270.453450415</v>
      </c>
      <c r="CE61" s="381">
        <v>33790667.579934284</v>
      </c>
      <c r="CF61" s="381">
        <v>8068387.6451011738</v>
      </c>
      <c r="CG61" s="381">
        <v>791322.77056924801</v>
      </c>
      <c r="CH61" s="381">
        <v>991622.52864958101</v>
      </c>
      <c r="CI61" s="381">
        <v>1956174.5546989338</v>
      </c>
      <c r="CJ61" s="381">
        <v>0</v>
      </c>
      <c r="CK61" s="381">
        <v>3833540.8076313618</v>
      </c>
      <c r="CL61" s="381">
        <v>495726.98355204874</v>
      </c>
    </row>
    <row r="62" spans="1:90" ht="14.4" x14ac:dyDescent="0.3">
      <c r="A62" s="2" t="s">
        <v>758</v>
      </c>
      <c r="B62" s="2">
        <v>129</v>
      </c>
      <c r="C62" s="3" t="s">
        <v>1528</v>
      </c>
      <c r="D62" s="3" t="s">
        <v>1369</v>
      </c>
      <c r="E62" s="342">
        <v>1.011005144863703</v>
      </c>
      <c r="F62" s="342">
        <v>0.85595067852279927</v>
      </c>
      <c r="G62" s="342">
        <v>0.82834876794800094</v>
      </c>
      <c r="H62" s="342">
        <v>1.4178695910030852</v>
      </c>
      <c r="I62" s="342">
        <v>0.75868577348322896</v>
      </c>
      <c r="J62" s="342">
        <v>1.3210205363188072</v>
      </c>
      <c r="K62" s="342">
        <v>-0.63932578582387867</v>
      </c>
      <c r="L62" s="342">
        <v>0.78403490764999195</v>
      </c>
      <c r="M62" s="342">
        <v>0</v>
      </c>
      <c r="N62" s="342">
        <v>0.90617445725623524</v>
      </c>
      <c r="O62" s="342">
        <v>2.9239630860112089</v>
      </c>
      <c r="P62" s="381">
        <v>244997225</v>
      </c>
      <c r="Q62" s="381">
        <v>106540431</v>
      </c>
      <c r="R62" s="381">
        <v>23999511</v>
      </c>
      <c r="S62" s="381">
        <v>103656709</v>
      </c>
      <c r="T62" s="381">
        <v>10800574</v>
      </c>
      <c r="U62" s="381">
        <v>2344551</v>
      </c>
      <c r="V62" s="381">
        <v>-1535158</v>
      </c>
      <c r="W62" s="381">
        <v>1875999</v>
      </c>
      <c r="X62" s="381">
        <v>0</v>
      </c>
      <c r="Y62" s="381">
        <v>6423479</v>
      </c>
      <c r="Z62" s="381">
        <v>1691703</v>
      </c>
      <c r="AA62" s="381">
        <v>7079465</v>
      </c>
      <c r="AB62" s="381">
        <v>0</v>
      </c>
      <c r="AC62" s="381">
        <v>7079465</v>
      </c>
      <c r="AD62" s="381">
        <v>0</v>
      </c>
      <c r="AE62" s="381">
        <v>0</v>
      </c>
      <c r="AF62" s="342">
        <v>0.85817370335603327</v>
      </c>
      <c r="AG62" s="342">
        <v>1.004438316993467</v>
      </c>
      <c r="AH62" s="342">
        <v>0.96921099850969039</v>
      </c>
      <c r="AI62" s="342">
        <v>0.7890096036585369</v>
      </c>
      <c r="AJ62" s="342">
        <v>0.54245196629213455</v>
      </c>
      <c r="AK62" s="342">
        <v>0.68076813524590107</v>
      </c>
      <c r="AL62" s="342">
        <v>0.7898864904552132</v>
      </c>
      <c r="AM62" s="342">
        <v>0.85817370335603327</v>
      </c>
      <c r="AN62" s="342">
        <v>0.67196428571428601</v>
      </c>
      <c r="AO62" s="342" t="s">
        <v>676</v>
      </c>
      <c r="AP62" s="342">
        <v>0.81192049180327885</v>
      </c>
      <c r="AQ62" s="342">
        <v>0.72060961538461532</v>
      </c>
      <c r="AR62" s="342" t="s">
        <v>676</v>
      </c>
      <c r="AS62" s="382">
        <v>8478</v>
      </c>
      <c r="AT62" s="382">
        <v>1406</v>
      </c>
      <c r="AU62" s="382">
        <v>3371</v>
      </c>
      <c r="AV62" s="382">
        <v>652</v>
      </c>
      <c r="AW62" s="382">
        <v>694</v>
      </c>
      <c r="AX62" s="382">
        <v>274</v>
      </c>
      <c r="AY62" s="382">
        <v>1708</v>
      </c>
      <c r="AZ62" s="382">
        <v>151</v>
      </c>
      <c r="BA62" s="382">
        <v>31</v>
      </c>
      <c r="BB62" s="382" t="s">
        <v>676</v>
      </c>
      <c r="BC62" s="382">
        <v>132</v>
      </c>
      <c r="BD62" s="382">
        <v>59</v>
      </c>
      <c r="BE62" s="382" t="s">
        <v>676</v>
      </c>
      <c r="BF62" s="381">
        <v>396022587</v>
      </c>
      <c r="BG62" s="381">
        <v>172876059</v>
      </c>
      <c r="BH62" s="381">
        <v>59669992</v>
      </c>
      <c r="BI62" s="381">
        <v>137382112</v>
      </c>
      <c r="BJ62" s="381">
        <v>26094424</v>
      </c>
      <c r="BK62" s="381">
        <v>3811243</v>
      </c>
      <c r="BL62" s="381">
        <v>4746471</v>
      </c>
      <c r="BM62" s="381">
        <v>2814401</v>
      </c>
      <c r="BN62" s="381">
        <v>0</v>
      </c>
      <c r="BO62" s="381">
        <v>13891547</v>
      </c>
      <c r="BP62" s="381">
        <v>830762</v>
      </c>
      <c r="BQ62" s="381">
        <v>89922199.000000015</v>
      </c>
      <c r="BR62" s="381">
        <v>55319476.291535944</v>
      </c>
      <c r="BS62" s="381">
        <v>12650444.575383456</v>
      </c>
      <c r="BT62" s="381">
        <v>18154207.995956462</v>
      </c>
      <c r="BU62" s="381">
        <v>3798070.1371241454</v>
      </c>
      <c r="BV62" s="381">
        <v>250296.99312532123</v>
      </c>
      <c r="BW62" s="381">
        <v>502614.78789555264</v>
      </c>
      <c r="BX62" s="381">
        <v>1266982.5445240194</v>
      </c>
      <c r="BY62" s="381">
        <v>0</v>
      </c>
      <c r="BZ62" s="381">
        <v>1531917.3948461686</v>
      </c>
      <c r="CA62" s="381">
        <v>246258.41673308346</v>
      </c>
      <c r="CB62" s="381">
        <v>159410548</v>
      </c>
      <c r="CC62" s="381">
        <v>69150815.833084613</v>
      </c>
      <c r="CD62" s="381">
        <v>24868746.860114593</v>
      </c>
      <c r="CE62" s="381">
        <v>54953156.501978129</v>
      </c>
      <c r="CF62" s="381">
        <v>10437828.80482267</v>
      </c>
      <c r="CG62" s="381">
        <v>1524505.8472100694</v>
      </c>
      <c r="CH62" s="381">
        <v>1898599.1691196349</v>
      </c>
      <c r="CI62" s="381">
        <v>1125766.7855064257</v>
      </c>
      <c r="CJ62" s="381">
        <v>0</v>
      </c>
      <c r="CK62" s="381">
        <v>5556650.3180966154</v>
      </c>
      <c r="CL62" s="381">
        <v>332306.68488992477</v>
      </c>
    </row>
    <row r="63" spans="1:90" ht="14.4" x14ac:dyDescent="0.3">
      <c r="A63" s="2" t="s">
        <v>759</v>
      </c>
      <c r="B63" s="2">
        <v>104</v>
      </c>
      <c r="C63" s="3" t="s">
        <v>1460</v>
      </c>
      <c r="D63" s="3" t="s">
        <v>1408</v>
      </c>
      <c r="E63" s="342">
        <v>0.83393551330191762</v>
      </c>
      <c r="F63" s="342">
        <v>0.82864318428900485</v>
      </c>
      <c r="G63" s="342">
        <v>0.61404143847311932</v>
      </c>
      <c r="H63" s="342">
        <v>1.075314216697596</v>
      </c>
      <c r="I63" s="342">
        <v>0.61453451085880262</v>
      </c>
      <c r="J63" s="342">
        <v>0.37638055380688806</v>
      </c>
      <c r="K63" s="342">
        <v>0.18335842611693082</v>
      </c>
      <c r="L63" s="342">
        <v>0.64216271082126908</v>
      </c>
      <c r="M63" s="342">
        <v>0</v>
      </c>
      <c r="N63" s="342">
        <v>0.78257804036940315</v>
      </c>
      <c r="O63" s="342">
        <v>0.62560540643788609</v>
      </c>
      <c r="P63" s="381">
        <v>949602646.34404504</v>
      </c>
      <c r="Q63" s="381">
        <v>404021439.61477792</v>
      </c>
      <c r="R63" s="381">
        <v>134528241.66339895</v>
      </c>
      <c r="S63" s="381">
        <v>364990307.67664045</v>
      </c>
      <c r="T63" s="381">
        <v>46062657.389227703</v>
      </c>
      <c r="U63" s="381">
        <v>1554633.6073726565</v>
      </c>
      <c r="V63" s="381">
        <v>2416653.1500000004</v>
      </c>
      <c r="W63" s="381">
        <v>7601659.8890373129</v>
      </c>
      <c r="X63" s="381">
        <v>0</v>
      </c>
      <c r="Y63" s="381">
        <v>29324924.398772698</v>
      </c>
      <c r="Z63" s="381">
        <v>5164786.3440450318</v>
      </c>
      <c r="AA63" s="381">
        <v>42127673</v>
      </c>
      <c r="AB63" s="381">
        <v>1016306</v>
      </c>
      <c r="AC63" s="381">
        <v>41111367</v>
      </c>
      <c r="AD63" s="381">
        <v>0</v>
      </c>
      <c r="AE63" s="381">
        <v>0</v>
      </c>
      <c r="AF63" s="342">
        <v>1.6000907638594775</v>
      </c>
      <c r="AG63" s="342">
        <v>1.6077201088599913</v>
      </c>
      <c r="AH63" s="342">
        <v>1.7180455382591517</v>
      </c>
      <c r="AI63" s="342">
        <v>1.6227331887201741</v>
      </c>
      <c r="AJ63" s="342">
        <v>1.0160535830618933</v>
      </c>
      <c r="AK63" s="342">
        <v>1.6074096252402355</v>
      </c>
      <c r="AL63" s="342">
        <v>1.5793886269070763</v>
      </c>
      <c r="AM63" s="342">
        <v>1.5372034285714313</v>
      </c>
      <c r="AN63" s="342">
        <v>1.3716588435374142</v>
      </c>
      <c r="AO63" s="342" t="s">
        <v>676</v>
      </c>
      <c r="AP63" s="342">
        <v>3.3965848000000012</v>
      </c>
      <c r="AQ63" s="342">
        <v>1.0346181286549709</v>
      </c>
      <c r="AR63" s="342">
        <v>1.8302705882352932</v>
      </c>
      <c r="AS63" s="382">
        <v>19156</v>
      </c>
      <c r="AT63" s="382">
        <v>3338</v>
      </c>
      <c r="AU63" s="382">
        <v>4665</v>
      </c>
      <c r="AV63" s="382">
        <v>2471</v>
      </c>
      <c r="AW63" s="382">
        <v>2194</v>
      </c>
      <c r="AX63" s="382">
        <v>1320</v>
      </c>
      <c r="AY63" s="382">
        <v>4190</v>
      </c>
      <c r="AZ63" s="382">
        <v>523</v>
      </c>
      <c r="BA63" s="382">
        <v>64</v>
      </c>
      <c r="BB63" s="382" t="s">
        <v>676</v>
      </c>
      <c r="BC63" s="382">
        <v>159</v>
      </c>
      <c r="BD63" s="382">
        <v>159</v>
      </c>
      <c r="BE63" s="382">
        <v>73</v>
      </c>
      <c r="BF63" s="381">
        <v>1649135130</v>
      </c>
      <c r="BG63" s="381">
        <v>694794448</v>
      </c>
      <c r="BH63" s="381">
        <v>327870380</v>
      </c>
      <c r="BI63" s="381">
        <v>506267978</v>
      </c>
      <c r="BJ63" s="381">
        <v>120202324</v>
      </c>
      <c r="BK63" s="381">
        <v>4987255</v>
      </c>
      <c r="BL63" s="381">
        <v>27185498</v>
      </c>
      <c r="BM63" s="381">
        <v>7528061</v>
      </c>
      <c r="BN63" s="381">
        <v>0</v>
      </c>
      <c r="BO63" s="381">
        <v>62816266</v>
      </c>
      <c r="BP63" s="381">
        <v>17685244</v>
      </c>
      <c r="BQ63" s="381">
        <v>548439790</v>
      </c>
      <c r="BR63" s="381">
        <v>221563724.36059147</v>
      </c>
      <c r="BS63" s="381">
        <v>153447743.00120938</v>
      </c>
      <c r="BT63" s="381">
        <v>144705309.4032245</v>
      </c>
      <c r="BU63" s="381">
        <v>28723013.234974615</v>
      </c>
      <c r="BV63" s="381">
        <v>2212279.8464606148</v>
      </c>
      <c r="BW63" s="381">
        <v>2723824.4269069866</v>
      </c>
      <c r="BX63" s="381">
        <v>8942140.4768234864</v>
      </c>
      <c r="BY63" s="381">
        <v>79481.814870638118</v>
      </c>
      <c r="BZ63" s="381">
        <v>13311743.335428545</v>
      </c>
      <c r="CA63" s="381">
        <v>1453543.3344843439</v>
      </c>
      <c r="CB63" s="381">
        <v>640777245.99999988</v>
      </c>
      <c r="CC63" s="381">
        <v>267232603.53331342</v>
      </c>
      <c r="CD63" s="381">
        <v>132590946.99363181</v>
      </c>
      <c r="CE63" s="381">
        <v>194721345.62377253</v>
      </c>
      <c r="CF63" s="381">
        <v>46232349.849282175</v>
      </c>
      <c r="CG63" s="381">
        <v>1918203.4945312848</v>
      </c>
      <c r="CH63" s="381">
        <v>10456116.092755083</v>
      </c>
      <c r="CI63" s="381">
        <v>2895451.0882729432</v>
      </c>
      <c r="CJ63" s="381">
        <v>0</v>
      </c>
      <c r="CK63" s="381">
        <v>24160461.206536811</v>
      </c>
      <c r="CL63" s="381">
        <v>6802117.9671860449</v>
      </c>
    </row>
    <row r="64" spans="1:90" ht="14.4" x14ac:dyDescent="0.3">
      <c r="A64" s="2" t="s">
        <v>760</v>
      </c>
      <c r="B64" s="2">
        <v>3115</v>
      </c>
      <c r="C64" s="3" t="s">
        <v>1444</v>
      </c>
      <c r="D64" s="3" t="s">
        <v>1408</v>
      </c>
      <c r="E64" s="342">
        <v>1.0278528012967716</v>
      </c>
      <c r="F64" s="342">
        <v>0.80025398416062143</v>
      </c>
      <c r="G64" s="342">
        <v>1.1907132560581324</v>
      </c>
      <c r="H64" s="342">
        <v>1.2089145088777606</v>
      </c>
      <c r="I64" s="342">
        <v>1.1006349663145008</v>
      </c>
      <c r="J64" s="342">
        <v>0.77116727130355078</v>
      </c>
      <c r="K64" s="342">
        <v>0.82252356854497322</v>
      </c>
      <c r="L64" s="342">
        <v>0.89610890441728441</v>
      </c>
      <c r="M64" s="342">
        <v>0</v>
      </c>
      <c r="N64" s="342">
        <v>1.0341730093735655</v>
      </c>
      <c r="O64" s="342">
        <v>2.8475255846820984</v>
      </c>
      <c r="P64" s="381">
        <v>2298305907</v>
      </c>
      <c r="Q64" s="381">
        <v>885212744</v>
      </c>
      <c r="R64" s="381">
        <v>273423476</v>
      </c>
      <c r="S64" s="381">
        <v>972098272</v>
      </c>
      <c r="T64" s="381">
        <v>167571415</v>
      </c>
      <c r="U64" s="381">
        <v>7365413</v>
      </c>
      <c r="V64" s="381">
        <v>13507739</v>
      </c>
      <c r="W64" s="381">
        <v>51630518</v>
      </c>
      <c r="X64" s="381">
        <v>0</v>
      </c>
      <c r="Y64" s="381">
        <v>57284038</v>
      </c>
      <c r="Z64" s="381">
        <v>37783707</v>
      </c>
      <c r="AA64" s="381">
        <v>536464109</v>
      </c>
      <c r="AB64" s="381">
        <v>37241060</v>
      </c>
      <c r="AC64" s="381">
        <v>499223049</v>
      </c>
      <c r="AD64" s="381">
        <v>0</v>
      </c>
      <c r="AE64" s="381">
        <v>0</v>
      </c>
      <c r="AF64" s="342">
        <v>1.2322330130607952</v>
      </c>
      <c r="AG64" s="342">
        <v>1.4874109709962307</v>
      </c>
      <c r="AH64" s="342">
        <v>1.4479657534246761</v>
      </c>
      <c r="AI64" s="342">
        <v>1.200568101460425</v>
      </c>
      <c r="AJ64" s="342">
        <v>0.92781685654007373</v>
      </c>
      <c r="AK64" s="342">
        <v>1.041181713786806</v>
      </c>
      <c r="AL64" s="342">
        <v>1.8476671840354764</v>
      </c>
      <c r="AM64" s="342">
        <v>1.1955653156664037</v>
      </c>
      <c r="AN64" s="342">
        <v>1.0808235087719291</v>
      </c>
      <c r="AO64" s="342" t="s">
        <v>676</v>
      </c>
      <c r="AP64" s="342">
        <v>1.4547411666666683</v>
      </c>
      <c r="AQ64" s="342">
        <v>0.89551523178807912</v>
      </c>
      <c r="AR64" s="342">
        <v>1.7533235294117646</v>
      </c>
      <c r="AS64" s="382">
        <v>45067</v>
      </c>
      <c r="AT64" s="382">
        <v>7784</v>
      </c>
      <c r="AU64" s="382">
        <v>10688</v>
      </c>
      <c r="AV64" s="382">
        <v>4918</v>
      </c>
      <c r="AW64" s="382">
        <v>7494</v>
      </c>
      <c r="AX64" s="382">
        <v>11898</v>
      </c>
      <c r="AY64" s="382">
        <v>405</v>
      </c>
      <c r="AZ64" s="382">
        <v>721</v>
      </c>
      <c r="BA64" s="382">
        <v>144</v>
      </c>
      <c r="BB64" s="382" t="s">
        <v>676</v>
      </c>
      <c r="BC64" s="382">
        <v>778</v>
      </c>
      <c r="BD64" s="382">
        <v>114</v>
      </c>
      <c r="BE64" s="382">
        <v>123</v>
      </c>
      <c r="BF64" s="381">
        <v>5183525432</v>
      </c>
      <c r="BG64" s="381">
        <v>2003271075</v>
      </c>
      <c r="BH64" s="381">
        <v>1078177466</v>
      </c>
      <c r="BI64" s="381">
        <v>1766347745</v>
      </c>
      <c r="BJ64" s="381">
        <v>335729146</v>
      </c>
      <c r="BK64" s="381">
        <v>17145416</v>
      </c>
      <c r="BL64" s="381">
        <v>46762178</v>
      </c>
      <c r="BM64" s="381">
        <v>114309299</v>
      </c>
      <c r="BN64" s="381">
        <v>0</v>
      </c>
      <c r="BO64" s="381">
        <v>124433668</v>
      </c>
      <c r="BP64" s="381">
        <v>33078585</v>
      </c>
      <c r="BQ64" s="381">
        <v>1149991266.0000002</v>
      </c>
      <c r="BR64" s="381">
        <v>535790809.56984389</v>
      </c>
      <c r="BS64" s="381">
        <v>305180216.44498849</v>
      </c>
      <c r="BT64" s="381">
        <v>260158794.72887945</v>
      </c>
      <c r="BU64" s="381">
        <v>48861445.25628829</v>
      </c>
      <c r="BV64" s="381">
        <v>4271034.841628138</v>
      </c>
      <c r="BW64" s="381">
        <v>2021825.9681362901</v>
      </c>
      <c r="BX64" s="381">
        <v>22414614.168183755</v>
      </c>
      <c r="BY64" s="381">
        <v>0</v>
      </c>
      <c r="BZ64" s="381">
        <v>17071611.299749006</v>
      </c>
      <c r="CA64" s="381">
        <v>3082358.9785910985</v>
      </c>
      <c r="CB64" s="381">
        <v>1607962025</v>
      </c>
      <c r="CC64" s="381">
        <v>616910485.59153247</v>
      </c>
      <c r="CD64" s="381">
        <v>343713647.01786876</v>
      </c>
      <c r="CE64" s="381">
        <v>543949572.62159765</v>
      </c>
      <c r="CF64" s="381">
        <v>103388319.76900107</v>
      </c>
      <c r="CG64" s="381">
        <v>5279957.8859934527</v>
      </c>
      <c r="CH64" s="381">
        <v>14400486.433069313</v>
      </c>
      <c r="CI64" s="381">
        <v>35201728.829293698</v>
      </c>
      <c r="CJ64" s="381">
        <v>0</v>
      </c>
      <c r="CK64" s="381">
        <v>38319544.223347582</v>
      </c>
      <c r="CL64" s="381">
        <v>10186602.397297023</v>
      </c>
    </row>
    <row r="65" spans="1:90" ht="14.4" x14ac:dyDescent="0.3">
      <c r="A65" s="2" t="s">
        <v>861</v>
      </c>
      <c r="B65" s="2">
        <v>138</v>
      </c>
      <c r="C65" s="3" t="s">
        <v>1373</v>
      </c>
      <c r="D65" s="3" t="s">
        <v>1401</v>
      </c>
      <c r="E65" s="342">
        <v>1.0382171997919627</v>
      </c>
      <c r="F65" s="342">
        <v>0.83860678923500653</v>
      </c>
      <c r="G65" s="342">
        <v>0.748843317562644</v>
      </c>
      <c r="H65" s="342">
        <v>1.2963820850491161</v>
      </c>
      <c r="I65" s="342">
        <v>0.99931399459089798</v>
      </c>
      <c r="J65" s="342">
        <v>0.49951691969689344</v>
      </c>
      <c r="K65" s="342">
        <v>1.6139997059368285</v>
      </c>
      <c r="L65" s="342">
        <v>1.2792313041302468</v>
      </c>
      <c r="M65" s="342">
        <v>0</v>
      </c>
      <c r="N65" s="342">
        <v>0.68597276034113197</v>
      </c>
      <c r="O65" s="342">
        <v>0.81506106981601167</v>
      </c>
      <c r="P65" s="381">
        <v>360383708</v>
      </c>
      <c r="Q65" s="381">
        <v>124719912</v>
      </c>
      <c r="R65" s="381">
        <v>16106838</v>
      </c>
      <c r="S65" s="381">
        <v>201129762</v>
      </c>
      <c r="T65" s="381">
        <v>18427196</v>
      </c>
      <c r="U65" s="381">
        <v>1400336</v>
      </c>
      <c r="V65" s="381">
        <v>5503142</v>
      </c>
      <c r="W65" s="381">
        <v>5345500</v>
      </c>
      <c r="X65" s="381">
        <v>0</v>
      </c>
      <c r="Y65" s="381">
        <v>5256838</v>
      </c>
      <c r="Z65" s="381">
        <v>921380</v>
      </c>
      <c r="AA65" s="381">
        <v>9534295</v>
      </c>
      <c r="AB65" s="381">
        <v>0</v>
      </c>
      <c r="AC65" s="381">
        <v>8789184</v>
      </c>
      <c r="AD65" s="381">
        <v>745111</v>
      </c>
      <c r="AE65" s="381">
        <v>0</v>
      </c>
      <c r="AF65" s="342">
        <v>0.72454541343668388</v>
      </c>
      <c r="AG65" s="342">
        <v>0.9574598356445867</v>
      </c>
      <c r="AH65" s="342">
        <v>0.90671729622266128</v>
      </c>
      <c r="AI65" s="342">
        <v>0.71682514551804444</v>
      </c>
      <c r="AJ65" s="342">
        <v>0.40957232824427364</v>
      </c>
      <c r="AK65" s="342">
        <v>0.56760133828994686</v>
      </c>
      <c r="AL65" s="342">
        <v>0.64718452655889058</v>
      </c>
      <c r="AM65" s="342">
        <v>0.74051886792452826</v>
      </c>
      <c r="AN65" s="342">
        <v>0.6592159574468085</v>
      </c>
      <c r="AO65" s="342" t="s">
        <v>676</v>
      </c>
      <c r="AP65" s="342">
        <v>0.72519858156028372</v>
      </c>
      <c r="AQ65" s="342">
        <v>0.59543750000000006</v>
      </c>
      <c r="AR65" s="342">
        <v>0.82979999999999998</v>
      </c>
      <c r="AS65" s="382">
        <v>15857</v>
      </c>
      <c r="AT65" s="382">
        <v>1945</v>
      </c>
      <c r="AU65" s="382">
        <v>4765</v>
      </c>
      <c r="AV65" s="382">
        <v>878</v>
      </c>
      <c r="AW65" s="382">
        <v>561</v>
      </c>
      <c r="AX65" s="382">
        <v>6600</v>
      </c>
      <c r="AY65" s="382">
        <v>609</v>
      </c>
      <c r="AZ65" s="382">
        <v>213</v>
      </c>
      <c r="BA65" s="382">
        <v>74</v>
      </c>
      <c r="BB65" s="382" t="s">
        <v>676</v>
      </c>
      <c r="BC65" s="382">
        <v>144</v>
      </c>
      <c r="BD65" s="382">
        <v>41</v>
      </c>
      <c r="BE65" s="382">
        <v>27</v>
      </c>
      <c r="BF65" s="381">
        <v>634621288</v>
      </c>
      <c r="BG65" s="381">
        <v>233728931</v>
      </c>
      <c r="BH65" s="381">
        <v>43333107</v>
      </c>
      <c r="BI65" s="381">
        <v>314036731</v>
      </c>
      <c r="BJ65" s="381">
        <v>43522519</v>
      </c>
      <c r="BK65" s="381">
        <v>7267615</v>
      </c>
      <c r="BL65" s="381">
        <v>8925526</v>
      </c>
      <c r="BM65" s="381">
        <v>8673562</v>
      </c>
      <c r="BN65" s="381">
        <v>0</v>
      </c>
      <c r="BO65" s="381">
        <v>16933558</v>
      </c>
      <c r="BP65" s="381">
        <v>1722258</v>
      </c>
      <c r="BQ65" s="381">
        <v>130401181.99999999</v>
      </c>
      <c r="BR65" s="381">
        <v>66290603.258858442</v>
      </c>
      <c r="BS65" s="381">
        <v>15883096.612120783</v>
      </c>
      <c r="BT65" s="381">
        <v>44391653.532918364</v>
      </c>
      <c r="BU65" s="381">
        <v>3835828.5961024072</v>
      </c>
      <c r="BV65" s="381">
        <v>240218.39711402103</v>
      </c>
      <c r="BW65" s="381">
        <v>261751.4579637564</v>
      </c>
      <c r="BX65" s="381">
        <v>1119666.0454842001</v>
      </c>
      <c r="BY65" s="381">
        <v>0</v>
      </c>
      <c r="BZ65" s="381">
        <v>1691160.405381738</v>
      </c>
      <c r="CA65" s="381">
        <v>523032.29015869158</v>
      </c>
      <c r="CB65" s="381">
        <v>225899987.99999997</v>
      </c>
      <c r="CC65" s="381">
        <v>82432151.673488259</v>
      </c>
      <c r="CD65" s="381">
        <v>17362872.759726275</v>
      </c>
      <c r="CE65" s="381">
        <v>110755323.82783386</v>
      </c>
      <c r="CF65" s="381">
        <v>15349639.738951596</v>
      </c>
      <c r="CG65" s="381">
        <v>2563162.1187045882</v>
      </c>
      <c r="CH65" s="381">
        <v>3147878.6552002118</v>
      </c>
      <c r="CI65" s="381">
        <v>3059015.3100619121</v>
      </c>
      <c r="CJ65" s="381">
        <v>0</v>
      </c>
      <c r="CK65" s="381">
        <v>5972173.0444564037</v>
      </c>
      <c r="CL65" s="381">
        <v>607410.61052847817</v>
      </c>
    </row>
    <row r="66" spans="1:90" x14ac:dyDescent="0.25">
      <c r="D66" s="3"/>
      <c r="E66" s="7"/>
      <c r="F66" s="132"/>
      <c r="G66" s="132"/>
      <c r="H66" s="132"/>
      <c r="I66" s="132"/>
    </row>
    <row r="67" spans="1:90" x14ac:dyDescent="0.25">
      <c r="A67" s="2" t="s">
        <v>3405</v>
      </c>
      <c r="D67" s="3"/>
      <c r="E67" s="7"/>
      <c r="F67" s="7"/>
      <c r="G67" s="7"/>
      <c r="H67" s="7"/>
      <c r="I67" s="7"/>
    </row>
    <row r="68" spans="1:90" x14ac:dyDescent="0.25">
      <c r="A68" s="2" t="s">
        <v>3400</v>
      </c>
    </row>
    <row r="69" spans="1:90" x14ac:dyDescent="0.25">
      <c r="A69" s="2" t="s">
        <v>3401</v>
      </c>
    </row>
    <row r="70" spans="1:90" x14ac:dyDescent="0.25">
      <c r="A70" s="2" t="s">
        <v>3402</v>
      </c>
    </row>
    <row r="71" spans="1:90" x14ac:dyDescent="0.25">
      <c r="A71" s="2" t="s">
        <v>3403</v>
      </c>
    </row>
    <row r="72" spans="1:90" x14ac:dyDescent="0.25">
      <c r="A72" s="2" t="s">
        <v>3393</v>
      </c>
    </row>
    <row r="73" spans="1:90" x14ac:dyDescent="0.25">
      <c r="A73" s="2" t="s">
        <v>3394</v>
      </c>
    </row>
    <row r="74" spans="1:90" x14ac:dyDescent="0.25">
      <c r="A74" s="2" t="s">
        <v>3404</v>
      </c>
    </row>
    <row r="75" spans="1:90" x14ac:dyDescent="0.25">
      <c r="A75" s="2" t="s">
        <v>3395</v>
      </c>
    </row>
    <row r="76" spans="1:90" x14ac:dyDescent="0.25">
      <c r="A76" s="2" t="s">
        <v>3396</v>
      </c>
    </row>
    <row r="77" spans="1:90" x14ac:dyDescent="0.25">
      <c r="A77" s="2" t="s">
        <v>3397</v>
      </c>
    </row>
    <row r="78" spans="1:90" x14ac:dyDescent="0.25">
      <c r="A78" s="2" t="s">
        <v>3398</v>
      </c>
    </row>
    <row r="79" spans="1:90" x14ac:dyDescent="0.25">
      <c r="A79" s="2" t="s">
        <v>3399</v>
      </c>
    </row>
  </sheetData>
  <autoFilter ref="A1:A2" xr:uid="{1A1808E9-EBFC-4D77-A129-7B4B9E7A402B}"/>
  <conditionalFormatting sqref="A1:XFD1048576">
    <cfRule type="containsErrors" dxfId="27" priority="1">
      <formula>ISERROR(A1)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6" tint="0.39997558519241921"/>
  </sheetPr>
  <dimension ref="A1:AC68"/>
  <sheetViews>
    <sheetView zoomScaleNormal="100" workbookViewId="0">
      <pane xSplit="4" ySplit="4" topLeftCell="E5" activePane="bottomRight" state="frozen"/>
      <selection pane="topRight" activeCell="E1" sqref="E1"/>
      <selection pane="bottomLeft" activeCell="A6" sqref="A6"/>
      <selection pane="bottomRight"/>
    </sheetView>
  </sheetViews>
  <sheetFormatPr defaultColWidth="8.77734375" defaultRowHeight="13.8" x14ac:dyDescent="0.25"/>
  <cols>
    <col min="1" max="1" width="46.21875" style="2" bestFit="1" customWidth="1"/>
    <col min="2" max="2" width="13.77734375" style="4" bestFit="1" customWidth="1"/>
    <col min="3" max="3" width="32.77734375" style="3" bestFit="1" customWidth="1"/>
    <col min="4" max="4" width="30.5546875" style="4" bestFit="1" customWidth="1"/>
    <col min="5" max="24" width="20.5546875" style="3" bestFit="1" customWidth="1"/>
    <col min="25" max="29" width="19.44140625" style="3" bestFit="1" customWidth="1"/>
    <col min="30" max="16384" width="8.77734375" style="3"/>
  </cols>
  <sheetData>
    <row r="1" spans="1:29" x14ac:dyDescent="0.25">
      <c r="A1" s="1" t="s">
        <v>77</v>
      </c>
    </row>
    <row r="2" spans="1:29" ht="14.4" thickBot="1" x14ac:dyDescent="0.3">
      <c r="A2" s="1" t="s">
        <v>110</v>
      </c>
    </row>
    <row r="3" spans="1:29" ht="14.4" thickBot="1" x14ac:dyDescent="0.3">
      <c r="E3" s="409" t="s">
        <v>42</v>
      </c>
      <c r="F3" s="409"/>
      <c r="G3" s="409"/>
      <c r="H3" s="409"/>
      <c r="I3" s="409"/>
      <c r="J3" s="409" t="s">
        <v>43</v>
      </c>
      <c r="K3" s="409"/>
      <c r="L3" s="409"/>
      <c r="M3" s="409"/>
      <c r="N3" s="409"/>
      <c r="O3" s="409" t="s">
        <v>44</v>
      </c>
      <c r="P3" s="409"/>
      <c r="Q3" s="409"/>
      <c r="R3" s="409"/>
      <c r="S3" s="409"/>
      <c r="T3" s="409" t="s">
        <v>46</v>
      </c>
      <c r="U3" s="409"/>
      <c r="V3" s="409"/>
      <c r="W3" s="409"/>
      <c r="X3" s="409"/>
      <c r="Y3" s="409" t="s">
        <v>111</v>
      </c>
      <c r="Z3" s="409"/>
      <c r="AA3" s="409"/>
      <c r="AB3" s="409"/>
      <c r="AC3" s="409"/>
    </row>
    <row r="4" spans="1:29" ht="14.4" thickBot="1" x14ac:dyDescent="0.3">
      <c r="A4" s="1" t="s">
        <v>103</v>
      </c>
      <c r="B4" s="14" t="s">
        <v>104</v>
      </c>
      <c r="C4" s="15" t="s">
        <v>10</v>
      </c>
      <c r="D4" s="1" t="s">
        <v>5</v>
      </c>
      <c r="E4" s="137" t="s">
        <v>3441</v>
      </c>
      <c r="F4" s="137" t="s">
        <v>3442</v>
      </c>
      <c r="G4" s="137" t="s">
        <v>3443</v>
      </c>
      <c r="H4" s="137" t="s">
        <v>3440</v>
      </c>
      <c r="I4" s="137" t="s">
        <v>3439</v>
      </c>
      <c r="J4" s="137" t="s">
        <v>3441</v>
      </c>
      <c r="K4" s="137" t="s">
        <v>3442</v>
      </c>
      <c r="L4" s="137" t="s">
        <v>3443</v>
      </c>
      <c r="M4" s="137" t="s">
        <v>3440</v>
      </c>
      <c r="N4" s="137" t="s">
        <v>3439</v>
      </c>
      <c r="O4" s="137" t="s">
        <v>3441</v>
      </c>
      <c r="P4" s="137" t="s">
        <v>3442</v>
      </c>
      <c r="Q4" s="137" t="s">
        <v>3443</v>
      </c>
      <c r="R4" s="137" t="s">
        <v>3440</v>
      </c>
      <c r="S4" s="137" t="s">
        <v>3439</v>
      </c>
      <c r="T4" s="137" t="s">
        <v>3441</v>
      </c>
      <c r="U4" s="137" t="s">
        <v>3442</v>
      </c>
      <c r="V4" s="137" t="s">
        <v>3443</v>
      </c>
      <c r="W4" s="137" t="s">
        <v>3440</v>
      </c>
      <c r="X4" s="137" t="s">
        <v>3439</v>
      </c>
      <c r="Y4" s="137" t="s">
        <v>3441</v>
      </c>
      <c r="Z4" s="137" t="s">
        <v>3442</v>
      </c>
      <c r="AA4" s="137" t="s">
        <v>3443</v>
      </c>
      <c r="AB4" s="137" t="s">
        <v>3440</v>
      </c>
      <c r="AC4" s="137" t="s">
        <v>3439</v>
      </c>
    </row>
    <row r="5" spans="1:29" x14ac:dyDescent="0.25">
      <c r="A5" s="2" t="s">
        <v>701</v>
      </c>
      <c r="B5" s="2">
        <v>1</v>
      </c>
      <c r="C5" s="2" t="s">
        <v>1373</v>
      </c>
      <c r="D5" s="2" t="s">
        <v>1369</v>
      </c>
      <c r="E5" s="18">
        <v>6147</v>
      </c>
      <c r="F5" s="18">
        <v>6030</v>
      </c>
      <c r="G5" s="18">
        <v>5899</v>
      </c>
      <c r="H5" s="18">
        <v>6173</v>
      </c>
      <c r="I5" s="18">
        <v>5851</v>
      </c>
      <c r="J5" s="18">
        <v>27693</v>
      </c>
      <c r="K5" s="18">
        <v>29390</v>
      </c>
      <c r="L5" s="18">
        <v>30360</v>
      </c>
      <c r="M5" s="18">
        <v>28650</v>
      </c>
      <c r="N5" s="18">
        <v>26261</v>
      </c>
      <c r="O5" s="18">
        <v>4.51</v>
      </c>
      <c r="P5" s="18">
        <v>4.87</v>
      </c>
      <c r="Q5" s="18">
        <v>17.440000000000001</v>
      </c>
      <c r="R5" s="18">
        <v>4.6399999999999997</v>
      </c>
      <c r="S5" s="18">
        <v>4.49</v>
      </c>
      <c r="T5" s="18">
        <v>57903</v>
      </c>
      <c r="U5" s="18">
        <v>60836</v>
      </c>
      <c r="V5" s="18">
        <v>61531</v>
      </c>
      <c r="W5" s="18">
        <v>62855</v>
      </c>
      <c r="X5" s="18">
        <v>54284</v>
      </c>
      <c r="Y5" s="18">
        <v>22221</v>
      </c>
      <c r="Z5" s="18">
        <v>22519</v>
      </c>
      <c r="AA5" s="18">
        <v>24274</v>
      </c>
      <c r="AB5" s="18">
        <v>24274</v>
      </c>
      <c r="AC5" s="18">
        <v>19775</v>
      </c>
    </row>
    <row r="6" spans="1:29" x14ac:dyDescent="0.25">
      <c r="A6" s="2" t="s">
        <v>895</v>
      </c>
      <c r="B6" s="2">
        <v>2</v>
      </c>
      <c r="C6" s="2" t="s">
        <v>1381</v>
      </c>
      <c r="D6" s="2" t="s">
        <v>1369</v>
      </c>
      <c r="E6" s="18">
        <v>509</v>
      </c>
      <c r="F6" s="18">
        <v>526</v>
      </c>
      <c r="G6" s="18">
        <v>523</v>
      </c>
      <c r="H6" s="18">
        <v>566</v>
      </c>
      <c r="I6" s="18">
        <v>571</v>
      </c>
      <c r="J6" s="18">
        <v>3446</v>
      </c>
      <c r="K6" s="18">
        <v>3711</v>
      </c>
      <c r="L6" s="18">
        <v>3676</v>
      </c>
      <c r="M6" s="18">
        <v>3981</v>
      </c>
      <c r="N6" s="18">
        <v>4283</v>
      </c>
      <c r="O6" s="18">
        <v>6.77</v>
      </c>
      <c r="P6" s="18">
        <v>7.06</v>
      </c>
      <c r="Q6" s="18">
        <v>5.51</v>
      </c>
      <c r="R6" s="18">
        <v>7.03</v>
      </c>
      <c r="S6" s="18">
        <v>7.5</v>
      </c>
      <c r="T6" s="18">
        <v>27304</v>
      </c>
      <c r="U6" s="18">
        <v>26833</v>
      </c>
      <c r="V6" s="18">
        <v>30621</v>
      </c>
      <c r="W6" s="18">
        <v>33087</v>
      </c>
      <c r="X6" s="18">
        <v>35436</v>
      </c>
      <c r="Y6" s="18">
        <v>9823</v>
      </c>
      <c r="Z6" s="18">
        <v>10072</v>
      </c>
      <c r="AA6" s="18">
        <v>11306</v>
      </c>
      <c r="AB6" s="18">
        <v>11673</v>
      </c>
      <c r="AC6" s="18">
        <v>12068</v>
      </c>
    </row>
    <row r="7" spans="1:29" x14ac:dyDescent="0.25">
      <c r="A7" s="2" t="s">
        <v>703</v>
      </c>
      <c r="B7" s="2">
        <v>5</v>
      </c>
      <c r="C7" s="2" t="s">
        <v>1384</v>
      </c>
      <c r="D7" s="2" t="s">
        <v>1369</v>
      </c>
      <c r="E7" s="18">
        <v>4475</v>
      </c>
      <c r="F7" s="18">
        <v>4711</v>
      </c>
      <c r="G7" s="18">
        <v>4696</v>
      </c>
      <c r="H7" s="18">
        <v>4831</v>
      </c>
      <c r="I7" s="18">
        <v>4988</v>
      </c>
      <c r="J7" s="18">
        <v>17118</v>
      </c>
      <c r="K7" s="18">
        <v>18304</v>
      </c>
      <c r="L7" s="18">
        <v>19500</v>
      </c>
      <c r="M7" s="18">
        <v>19562</v>
      </c>
      <c r="N7" s="18">
        <v>20049</v>
      </c>
      <c r="O7" s="18">
        <v>3.83</v>
      </c>
      <c r="P7" s="18">
        <v>3.89</v>
      </c>
      <c r="Q7" s="18">
        <v>5.31</v>
      </c>
      <c r="R7" s="18">
        <v>4.05</v>
      </c>
      <c r="S7" s="18">
        <v>4.0199999999999996</v>
      </c>
      <c r="T7" s="18">
        <v>28653</v>
      </c>
      <c r="U7" s="18">
        <v>28719</v>
      </c>
      <c r="V7" s="18">
        <v>31122</v>
      </c>
      <c r="W7" s="18">
        <v>52286</v>
      </c>
      <c r="X7" s="18">
        <v>89211</v>
      </c>
      <c r="Y7" s="18">
        <v>21321</v>
      </c>
      <c r="Z7" s="18">
        <v>21247</v>
      </c>
      <c r="AA7" s="18">
        <v>23412</v>
      </c>
      <c r="AB7" s="18">
        <v>25806</v>
      </c>
      <c r="AC7" s="18">
        <v>26473</v>
      </c>
    </row>
    <row r="8" spans="1:29" x14ac:dyDescent="0.25">
      <c r="A8" s="2" t="s">
        <v>704</v>
      </c>
      <c r="B8" s="2">
        <v>4</v>
      </c>
      <c r="C8" s="2" t="s">
        <v>1384</v>
      </c>
      <c r="D8" s="2" t="s">
        <v>1386</v>
      </c>
      <c r="E8" s="18">
        <v>40750</v>
      </c>
      <c r="F8" s="18">
        <v>43233</v>
      </c>
      <c r="G8" s="18">
        <v>43536</v>
      </c>
      <c r="H8" s="18">
        <v>43558</v>
      </c>
      <c r="I8" s="18">
        <v>44630</v>
      </c>
      <c r="J8" s="18">
        <v>214348</v>
      </c>
      <c r="K8" s="18">
        <v>232431</v>
      </c>
      <c r="L8" s="18">
        <v>239855</v>
      </c>
      <c r="M8" s="18">
        <v>241665</v>
      </c>
      <c r="N8" s="18">
        <v>241130</v>
      </c>
      <c r="O8" s="18">
        <v>5.26</v>
      </c>
      <c r="P8" s="18">
        <v>5.38</v>
      </c>
      <c r="Q8" s="18">
        <v>6.18</v>
      </c>
      <c r="R8" s="18">
        <v>5.55</v>
      </c>
      <c r="S8" s="18">
        <v>5.4</v>
      </c>
      <c r="T8" s="18">
        <v>343851</v>
      </c>
      <c r="U8" s="18">
        <v>355864</v>
      </c>
      <c r="V8" s="18">
        <v>406461</v>
      </c>
      <c r="W8" s="18">
        <v>405499</v>
      </c>
      <c r="X8" s="18">
        <v>410469</v>
      </c>
      <c r="Y8" s="18">
        <v>95922</v>
      </c>
      <c r="Z8" s="18">
        <v>89739</v>
      </c>
      <c r="AA8" s="18">
        <v>99449</v>
      </c>
      <c r="AB8" s="18">
        <v>102919</v>
      </c>
      <c r="AC8" s="18">
        <v>111652</v>
      </c>
    </row>
    <row r="9" spans="1:29" x14ac:dyDescent="0.25">
      <c r="A9" s="2" t="s">
        <v>705</v>
      </c>
      <c r="B9" s="2">
        <v>106</v>
      </c>
      <c r="C9" s="2" t="s">
        <v>1384</v>
      </c>
      <c r="D9" s="2" t="s">
        <v>1369</v>
      </c>
      <c r="E9" s="18">
        <v>2387</v>
      </c>
      <c r="F9" s="18">
        <v>3056</v>
      </c>
      <c r="G9" s="18">
        <v>3389</v>
      </c>
      <c r="H9" s="18">
        <v>3692</v>
      </c>
      <c r="I9" s="18">
        <v>3362</v>
      </c>
      <c r="J9" s="18">
        <v>14182</v>
      </c>
      <c r="K9" s="18">
        <v>16639</v>
      </c>
      <c r="L9" s="18">
        <v>18012</v>
      </c>
      <c r="M9" s="18">
        <v>17369</v>
      </c>
      <c r="N9" s="18">
        <v>13011</v>
      </c>
      <c r="O9" s="18">
        <v>5.94</v>
      </c>
      <c r="P9" s="18">
        <v>5.44</v>
      </c>
      <c r="Q9" s="18">
        <v>5.15</v>
      </c>
      <c r="R9" s="18">
        <v>4.7</v>
      </c>
      <c r="S9" s="18">
        <v>3.87</v>
      </c>
      <c r="T9" s="18">
        <v>28316</v>
      </c>
      <c r="U9" s="18">
        <v>32918</v>
      </c>
      <c r="V9" s="18">
        <v>36834</v>
      </c>
      <c r="W9" s="18">
        <v>40727</v>
      </c>
      <c r="X9" s="18">
        <v>35583</v>
      </c>
      <c r="Y9" s="18">
        <v>23280</v>
      </c>
      <c r="Z9" s="18">
        <v>24722</v>
      </c>
      <c r="AA9" s="18">
        <v>27975</v>
      </c>
      <c r="AB9" s="18">
        <v>31426</v>
      </c>
      <c r="AC9" s="18">
        <v>30006</v>
      </c>
    </row>
    <row r="10" spans="1:29" x14ac:dyDescent="0.25">
      <c r="A10" s="2" t="s">
        <v>706</v>
      </c>
      <c r="B10" s="2">
        <v>14495</v>
      </c>
      <c r="C10" s="2" t="s">
        <v>1384</v>
      </c>
      <c r="D10" s="2" t="s">
        <v>1369</v>
      </c>
      <c r="E10" s="18">
        <v>3350</v>
      </c>
      <c r="F10" s="18">
        <v>3620</v>
      </c>
      <c r="G10" s="18">
        <v>3565</v>
      </c>
      <c r="H10" s="18">
        <v>3766</v>
      </c>
      <c r="I10" s="18">
        <v>3663</v>
      </c>
      <c r="J10" s="18">
        <v>17069</v>
      </c>
      <c r="K10" s="18">
        <v>20027</v>
      </c>
      <c r="L10" s="18">
        <v>22030</v>
      </c>
      <c r="M10" s="18">
        <v>21479</v>
      </c>
      <c r="N10" s="18">
        <v>15580</v>
      </c>
      <c r="O10" s="18">
        <v>5.0999999999999996</v>
      </c>
      <c r="P10" s="18">
        <v>5.53</v>
      </c>
      <c r="Q10" s="18">
        <v>4.45</v>
      </c>
      <c r="R10" s="18">
        <v>5.7</v>
      </c>
      <c r="S10" s="18">
        <v>4.25</v>
      </c>
      <c r="T10" s="18">
        <v>114290</v>
      </c>
      <c r="U10" s="18">
        <v>131924</v>
      </c>
      <c r="V10" s="18">
        <v>133463</v>
      </c>
      <c r="W10" s="18">
        <v>134823</v>
      </c>
      <c r="X10" s="18">
        <v>128288</v>
      </c>
      <c r="Y10" s="18">
        <v>31749</v>
      </c>
      <c r="Z10" s="18">
        <v>31543</v>
      </c>
      <c r="AA10" s="18">
        <v>34554</v>
      </c>
      <c r="AB10" s="18">
        <v>38860</v>
      </c>
      <c r="AC10" s="18">
        <v>39557</v>
      </c>
    </row>
    <row r="11" spans="1:29" x14ac:dyDescent="0.25">
      <c r="A11" s="2" t="s">
        <v>707</v>
      </c>
      <c r="B11" s="2">
        <v>6309</v>
      </c>
      <c r="C11" s="2" t="s">
        <v>1398</v>
      </c>
      <c r="D11" s="2" t="s">
        <v>1369</v>
      </c>
      <c r="E11" s="18">
        <v>13157</v>
      </c>
      <c r="F11" s="18">
        <v>12458</v>
      </c>
      <c r="G11" s="18">
        <v>11904</v>
      </c>
      <c r="H11" s="18">
        <v>11859</v>
      </c>
      <c r="I11" s="18">
        <v>12391</v>
      </c>
      <c r="J11" s="18">
        <v>61997</v>
      </c>
      <c r="K11" s="18">
        <v>60051</v>
      </c>
      <c r="L11" s="18">
        <v>61340</v>
      </c>
      <c r="M11" s="18">
        <v>60329</v>
      </c>
      <c r="N11" s="18">
        <v>64192</v>
      </c>
      <c r="O11" s="18">
        <v>4.71</v>
      </c>
      <c r="P11" s="18">
        <v>4.82</v>
      </c>
      <c r="Q11" s="18">
        <v>4.3</v>
      </c>
      <c r="R11" s="18">
        <v>5.09</v>
      </c>
      <c r="S11" s="18">
        <v>5.18</v>
      </c>
      <c r="T11" s="18">
        <v>247671</v>
      </c>
      <c r="U11" s="18">
        <v>315696</v>
      </c>
      <c r="V11" s="18">
        <v>317077</v>
      </c>
      <c r="W11" s="18">
        <v>323691</v>
      </c>
      <c r="X11" s="18">
        <v>315517</v>
      </c>
      <c r="Y11" s="18">
        <v>40870</v>
      </c>
      <c r="Z11" s="18">
        <v>45137</v>
      </c>
      <c r="AA11" s="18">
        <v>50357</v>
      </c>
      <c r="AB11" s="18">
        <v>47781</v>
      </c>
      <c r="AC11" s="18">
        <v>40031</v>
      </c>
    </row>
    <row r="12" spans="1:29" x14ac:dyDescent="0.25">
      <c r="A12" s="2" t="s">
        <v>708</v>
      </c>
      <c r="B12" s="2">
        <v>98</v>
      </c>
      <c r="C12" s="2" t="s">
        <v>1373</v>
      </c>
      <c r="D12" s="2" t="s">
        <v>1401</v>
      </c>
      <c r="E12" s="18">
        <v>5723</v>
      </c>
      <c r="F12" s="18">
        <v>5836</v>
      </c>
      <c r="G12" s="18">
        <v>5335</v>
      </c>
      <c r="H12" s="18">
        <v>5700</v>
      </c>
      <c r="I12" s="18">
        <v>6593</v>
      </c>
      <c r="J12" s="18">
        <v>22234</v>
      </c>
      <c r="K12" s="18">
        <v>23959</v>
      </c>
      <c r="L12" s="18">
        <v>23748</v>
      </c>
      <c r="M12" s="18">
        <v>24519</v>
      </c>
      <c r="N12" s="18">
        <v>26868</v>
      </c>
      <c r="O12" s="18">
        <v>3.89</v>
      </c>
      <c r="P12" s="18">
        <v>4.1100000000000003</v>
      </c>
      <c r="Q12" s="18">
        <v>4.78</v>
      </c>
      <c r="R12" s="18">
        <v>4.3</v>
      </c>
      <c r="S12" s="18">
        <v>4.08</v>
      </c>
      <c r="T12" s="18">
        <v>37816</v>
      </c>
      <c r="U12" s="18">
        <v>44574</v>
      </c>
      <c r="V12" s="18">
        <v>53356</v>
      </c>
      <c r="W12" s="18">
        <v>60030</v>
      </c>
      <c r="X12" s="18">
        <v>58506</v>
      </c>
      <c r="Y12" s="18">
        <v>26926</v>
      </c>
      <c r="Z12" s="18">
        <v>29842</v>
      </c>
      <c r="AA12" s="18">
        <v>31937</v>
      </c>
      <c r="AB12" s="18">
        <v>35264</v>
      </c>
      <c r="AC12" s="18">
        <v>32296</v>
      </c>
    </row>
    <row r="13" spans="1:29" x14ac:dyDescent="0.25">
      <c r="A13" s="2" t="s">
        <v>709</v>
      </c>
      <c r="B13" s="2">
        <v>53</v>
      </c>
      <c r="C13" s="2" t="s">
        <v>1373</v>
      </c>
      <c r="D13" s="2" t="s">
        <v>1401</v>
      </c>
      <c r="E13" s="18">
        <v>3008</v>
      </c>
      <c r="F13" s="18">
        <v>3729</v>
      </c>
      <c r="G13" s="18">
        <v>4007</v>
      </c>
      <c r="H13" s="18">
        <v>4515</v>
      </c>
      <c r="I13" s="18">
        <v>5290</v>
      </c>
      <c r="J13" s="18">
        <v>11287</v>
      </c>
      <c r="K13" s="18">
        <v>14541</v>
      </c>
      <c r="L13" s="18">
        <v>17250</v>
      </c>
      <c r="M13" s="18">
        <v>19673</v>
      </c>
      <c r="N13" s="18">
        <v>21572</v>
      </c>
      <c r="O13" s="18">
        <v>3.75</v>
      </c>
      <c r="P13" s="18">
        <v>3.9</v>
      </c>
      <c r="Q13" s="18">
        <v>6.79</v>
      </c>
      <c r="R13" s="18">
        <v>4.3600000000000003</v>
      </c>
      <c r="S13" s="18">
        <v>4.08</v>
      </c>
      <c r="T13" s="18">
        <v>57969</v>
      </c>
      <c r="U13" s="18">
        <v>59369</v>
      </c>
      <c r="V13" s="18">
        <v>62269</v>
      </c>
      <c r="W13" s="18">
        <v>73597</v>
      </c>
      <c r="X13" s="18">
        <v>90611</v>
      </c>
      <c r="Y13" s="18">
        <v>15567</v>
      </c>
      <c r="Z13" s="18">
        <v>20966</v>
      </c>
      <c r="AA13" s="18">
        <v>19752</v>
      </c>
      <c r="AB13" s="18">
        <v>24117</v>
      </c>
      <c r="AC13" s="18">
        <v>27678</v>
      </c>
    </row>
    <row r="14" spans="1:29" x14ac:dyDescent="0.25">
      <c r="A14" s="2" t="s">
        <v>710</v>
      </c>
      <c r="B14" s="2">
        <v>79</v>
      </c>
      <c r="C14" s="2" t="s">
        <v>1373</v>
      </c>
      <c r="D14" s="2" t="s">
        <v>1369</v>
      </c>
      <c r="E14" s="18">
        <v>11739</v>
      </c>
      <c r="F14" s="18">
        <v>11724</v>
      </c>
      <c r="G14" s="18">
        <v>11720</v>
      </c>
      <c r="H14" s="18">
        <v>12651</v>
      </c>
      <c r="I14" s="18">
        <v>13665</v>
      </c>
      <c r="J14" s="18">
        <v>53182</v>
      </c>
      <c r="K14" s="18">
        <v>55877</v>
      </c>
      <c r="L14" s="18">
        <v>56064</v>
      </c>
      <c r="M14" s="18">
        <v>58512</v>
      </c>
      <c r="N14" s="18">
        <v>57180</v>
      </c>
      <c r="O14" s="18">
        <v>4.53</v>
      </c>
      <c r="P14" s="18">
        <v>4.7699999999999996</v>
      </c>
      <c r="Q14" s="18">
        <v>9.82</v>
      </c>
      <c r="R14" s="18">
        <v>4.63</v>
      </c>
      <c r="S14" s="18">
        <v>4.18</v>
      </c>
      <c r="T14" s="18">
        <v>115801</v>
      </c>
      <c r="U14" s="18">
        <v>137328</v>
      </c>
      <c r="V14" s="18">
        <v>116607</v>
      </c>
      <c r="W14" s="18">
        <v>125772</v>
      </c>
      <c r="X14" s="18">
        <v>90927</v>
      </c>
      <c r="Y14" s="18">
        <v>38360</v>
      </c>
      <c r="Z14" s="18">
        <v>39380</v>
      </c>
      <c r="AA14" s="18">
        <v>42367</v>
      </c>
      <c r="AB14" s="18">
        <v>43609</v>
      </c>
      <c r="AC14" s="18">
        <v>45938</v>
      </c>
    </row>
    <row r="15" spans="1:29" x14ac:dyDescent="0.25">
      <c r="A15" s="2" t="s">
        <v>711</v>
      </c>
      <c r="B15" s="2">
        <v>8702</v>
      </c>
      <c r="C15" s="2" t="s">
        <v>1373</v>
      </c>
      <c r="D15" s="2" t="s">
        <v>1408</v>
      </c>
      <c r="E15" s="18">
        <v>36279</v>
      </c>
      <c r="F15" s="18">
        <v>37313</v>
      </c>
      <c r="G15" s="18">
        <v>35996</v>
      </c>
      <c r="H15" s="18">
        <v>36275</v>
      </c>
      <c r="I15" s="18">
        <v>39173</v>
      </c>
      <c r="J15" s="18">
        <v>222413</v>
      </c>
      <c r="K15" s="18">
        <v>241412</v>
      </c>
      <c r="L15" s="18">
        <v>244425</v>
      </c>
      <c r="M15" s="18">
        <v>240253</v>
      </c>
      <c r="N15" s="18">
        <v>258711</v>
      </c>
      <c r="O15" s="18">
        <v>6.13</v>
      </c>
      <c r="P15" s="18">
        <v>6.47</v>
      </c>
      <c r="Q15" s="18">
        <v>7.13</v>
      </c>
      <c r="R15" s="18">
        <v>6.62</v>
      </c>
      <c r="S15" s="18">
        <v>6.6</v>
      </c>
      <c r="T15" s="18">
        <v>549790</v>
      </c>
      <c r="U15" s="18">
        <v>876757</v>
      </c>
      <c r="V15" s="18">
        <v>895049</v>
      </c>
      <c r="W15" s="18">
        <v>908528</v>
      </c>
      <c r="X15" s="18">
        <v>1174435</v>
      </c>
      <c r="Y15" s="18">
        <v>63923</v>
      </c>
      <c r="Z15" s="18">
        <v>47780</v>
      </c>
      <c r="AA15" s="18">
        <v>50520</v>
      </c>
      <c r="AB15" s="18">
        <v>53436</v>
      </c>
      <c r="AC15" s="18">
        <v>35201</v>
      </c>
    </row>
    <row r="16" spans="1:29" x14ac:dyDescent="0.25">
      <c r="A16" s="2" t="s">
        <v>712</v>
      </c>
      <c r="B16" s="2">
        <v>46</v>
      </c>
      <c r="C16" s="2" t="s">
        <v>1416</v>
      </c>
      <c r="D16" s="2" t="s">
        <v>1413</v>
      </c>
      <c r="E16" s="18">
        <v>12514</v>
      </c>
      <c r="F16" s="18">
        <v>12798</v>
      </c>
      <c r="G16" s="18">
        <v>13225</v>
      </c>
      <c r="H16" s="18">
        <v>15241</v>
      </c>
      <c r="I16" s="18">
        <v>15765</v>
      </c>
      <c r="J16" s="18">
        <v>107191</v>
      </c>
      <c r="K16" s="18">
        <v>116322</v>
      </c>
      <c r="L16" s="18">
        <v>129885</v>
      </c>
      <c r="M16" s="18">
        <v>139625</v>
      </c>
      <c r="N16" s="18">
        <v>138161</v>
      </c>
      <c r="O16" s="18">
        <v>8.57</v>
      </c>
      <c r="P16" s="18">
        <v>9.09</v>
      </c>
      <c r="Q16" s="18">
        <v>12.26</v>
      </c>
      <c r="R16" s="18">
        <v>9.16</v>
      </c>
      <c r="S16" s="18">
        <v>8.76</v>
      </c>
      <c r="T16" s="18">
        <v>216710</v>
      </c>
      <c r="U16" s="18">
        <v>261002</v>
      </c>
      <c r="V16" s="18">
        <v>294766</v>
      </c>
      <c r="W16" s="18">
        <v>289991</v>
      </c>
      <c r="X16" s="18">
        <v>291925</v>
      </c>
      <c r="Y16" s="18">
        <v>47536</v>
      </c>
      <c r="Z16" s="18">
        <v>47621</v>
      </c>
      <c r="AA16" s="18">
        <v>60361</v>
      </c>
      <c r="AB16" s="18">
        <v>68033</v>
      </c>
      <c r="AC16" s="18">
        <v>67627</v>
      </c>
    </row>
    <row r="17" spans="1:29" x14ac:dyDescent="0.25">
      <c r="A17" s="2" t="s">
        <v>713</v>
      </c>
      <c r="B17" s="2">
        <v>3107</v>
      </c>
      <c r="C17" s="2" t="s">
        <v>1419</v>
      </c>
      <c r="D17" s="2" t="s">
        <v>1408</v>
      </c>
      <c r="E17" s="18">
        <v>21754</v>
      </c>
      <c r="F17" s="18">
        <v>22667</v>
      </c>
      <c r="G17" s="18">
        <v>21560</v>
      </c>
      <c r="H17" s="18">
        <v>26341</v>
      </c>
      <c r="I17" s="18">
        <v>27681</v>
      </c>
      <c r="J17" s="18">
        <v>137159</v>
      </c>
      <c r="K17" s="18">
        <v>144493</v>
      </c>
      <c r="L17" s="18">
        <v>153634</v>
      </c>
      <c r="M17" s="18">
        <v>177273</v>
      </c>
      <c r="N17" s="18">
        <v>180748</v>
      </c>
      <c r="O17" s="18">
        <v>6.31</v>
      </c>
      <c r="P17" s="18">
        <v>6.37</v>
      </c>
      <c r="Q17" s="18">
        <v>5.75</v>
      </c>
      <c r="R17" s="18">
        <v>6.73</v>
      </c>
      <c r="S17" s="18">
        <v>6.53</v>
      </c>
      <c r="T17" s="18">
        <v>1770002</v>
      </c>
      <c r="U17" s="18">
        <v>2162580</v>
      </c>
      <c r="V17" s="18">
        <v>1953501</v>
      </c>
      <c r="W17" s="18">
        <v>1845435</v>
      </c>
      <c r="X17" s="18">
        <v>1901878</v>
      </c>
      <c r="Y17" s="18">
        <v>165058</v>
      </c>
      <c r="Z17" s="18">
        <v>102300</v>
      </c>
      <c r="AA17" s="18">
        <v>107703</v>
      </c>
      <c r="AB17" s="18">
        <v>114620</v>
      </c>
      <c r="AC17" s="18">
        <v>113480</v>
      </c>
    </row>
    <row r="18" spans="1:29" x14ac:dyDescent="0.25">
      <c r="A18" s="2" t="s">
        <v>714</v>
      </c>
      <c r="B18" s="2">
        <v>59</v>
      </c>
      <c r="C18" s="2" t="s">
        <v>1421</v>
      </c>
      <c r="D18" s="2" t="s">
        <v>1386</v>
      </c>
      <c r="E18" s="18">
        <v>8812</v>
      </c>
      <c r="F18" s="18">
        <v>8495</v>
      </c>
      <c r="G18" s="18">
        <v>7693</v>
      </c>
      <c r="H18" s="18">
        <v>8419</v>
      </c>
      <c r="I18" s="18">
        <v>8678</v>
      </c>
      <c r="J18" s="18">
        <v>42875</v>
      </c>
      <c r="K18" s="18">
        <v>44292</v>
      </c>
      <c r="L18" s="18">
        <v>44271</v>
      </c>
      <c r="M18" s="18">
        <v>49262</v>
      </c>
      <c r="N18" s="18">
        <v>53175</v>
      </c>
      <c r="O18" s="18">
        <v>4.87</v>
      </c>
      <c r="P18" s="18">
        <v>5.21</v>
      </c>
      <c r="Q18" s="18">
        <v>6.59</v>
      </c>
      <c r="R18" s="18">
        <v>5.85</v>
      </c>
      <c r="S18" s="18">
        <v>6.13</v>
      </c>
      <c r="T18" s="18">
        <v>27159</v>
      </c>
      <c r="U18" s="18">
        <v>28631</v>
      </c>
      <c r="V18" s="18">
        <v>31259</v>
      </c>
      <c r="W18" s="18">
        <v>36028</v>
      </c>
      <c r="X18" s="18">
        <v>50994</v>
      </c>
      <c r="Y18" s="18">
        <v>23892</v>
      </c>
      <c r="Z18" s="18">
        <v>25395</v>
      </c>
      <c r="AA18" s="18">
        <v>28599</v>
      </c>
      <c r="AB18" s="18">
        <v>32256</v>
      </c>
      <c r="AC18" s="18">
        <v>46750</v>
      </c>
    </row>
    <row r="19" spans="1:29" x14ac:dyDescent="0.25">
      <c r="A19" s="2" t="s">
        <v>715</v>
      </c>
      <c r="B19" s="2">
        <v>22</v>
      </c>
      <c r="C19" s="2" t="s">
        <v>1421</v>
      </c>
      <c r="D19" s="2" t="s">
        <v>1408</v>
      </c>
      <c r="E19" s="18">
        <v>43260</v>
      </c>
      <c r="F19" s="18">
        <v>46597</v>
      </c>
      <c r="G19" s="18">
        <v>46511</v>
      </c>
      <c r="H19" s="18">
        <v>46383</v>
      </c>
      <c r="I19" s="18">
        <v>47658</v>
      </c>
      <c r="J19" s="18">
        <v>262321</v>
      </c>
      <c r="K19" s="18">
        <v>288018</v>
      </c>
      <c r="L19" s="18">
        <v>305021</v>
      </c>
      <c r="M19" s="18">
        <v>308081</v>
      </c>
      <c r="N19" s="18">
        <v>314580</v>
      </c>
      <c r="O19" s="18">
        <v>6.06</v>
      </c>
      <c r="P19" s="18">
        <v>6.18</v>
      </c>
      <c r="Q19" s="18">
        <v>39.049999999999997</v>
      </c>
      <c r="R19" s="18">
        <v>6.64</v>
      </c>
      <c r="S19" s="18">
        <v>6.6</v>
      </c>
      <c r="T19" s="18">
        <v>615174</v>
      </c>
      <c r="U19" s="18">
        <v>714990</v>
      </c>
      <c r="V19" s="18">
        <v>757785</v>
      </c>
      <c r="W19" s="18">
        <v>781830</v>
      </c>
      <c r="X19" s="18">
        <v>811574</v>
      </c>
      <c r="Y19" s="18">
        <v>51803</v>
      </c>
      <c r="Z19" s="18">
        <v>54273</v>
      </c>
      <c r="AA19" s="18">
        <v>56537</v>
      </c>
      <c r="AB19" s="18">
        <v>57474</v>
      </c>
      <c r="AC19" s="18">
        <v>59141</v>
      </c>
    </row>
    <row r="20" spans="1:29" x14ac:dyDescent="0.25">
      <c r="A20" s="2" t="s">
        <v>716</v>
      </c>
      <c r="B20" s="2">
        <v>3108</v>
      </c>
      <c r="C20" s="2" t="s">
        <v>716</v>
      </c>
      <c r="D20" s="2" t="s">
        <v>1386</v>
      </c>
      <c r="E20" s="18">
        <v>9836</v>
      </c>
      <c r="F20" s="18">
        <v>9458</v>
      </c>
      <c r="G20" s="18">
        <v>9089</v>
      </c>
      <c r="H20" s="18">
        <v>9489</v>
      </c>
      <c r="I20" s="18">
        <v>10781</v>
      </c>
      <c r="J20" s="18">
        <v>55348</v>
      </c>
      <c r="K20" s="18">
        <v>57296</v>
      </c>
      <c r="L20" s="18">
        <v>59868</v>
      </c>
      <c r="M20" s="18">
        <v>64620</v>
      </c>
      <c r="N20" s="18">
        <v>71380</v>
      </c>
      <c r="O20" s="18">
        <v>5.63</v>
      </c>
      <c r="P20" s="18">
        <v>6.06</v>
      </c>
      <c r="Q20" s="18">
        <v>4.71</v>
      </c>
      <c r="R20" s="18">
        <v>6.81</v>
      </c>
      <c r="S20" s="18">
        <v>6.62</v>
      </c>
      <c r="T20" s="18">
        <v>721000</v>
      </c>
      <c r="U20" s="18">
        <v>755438</v>
      </c>
      <c r="V20" s="18">
        <v>758486</v>
      </c>
      <c r="W20" s="18">
        <v>752252</v>
      </c>
      <c r="X20" s="18">
        <v>833472</v>
      </c>
      <c r="Y20" s="18">
        <v>85136</v>
      </c>
      <c r="Z20" s="18">
        <v>69274</v>
      </c>
      <c r="AA20" s="18">
        <v>88094</v>
      </c>
      <c r="AB20" s="18">
        <v>93950</v>
      </c>
      <c r="AC20" s="18">
        <v>96618</v>
      </c>
    </row>
    <row r="21" spans="1:29" x14ac:dyDescent="0.25">
      <c r="A21" s="2" t="s">
        <v>717</v>
      </c>
      <c r="B21" s="2">
        <v>39</v>
      </c>
      <c r="C21" s="2" t="s">
        <v>1429</v>
      </c>
      <c r="D21" s="2" t="s">
        <v>1369</v>
      </c>
      <c r="E21" s="18">
        <v>15753</v>
      </c>
      <c r="F21" s="18">
        <v>16983</v>
      </c>
      <c r="G21" s="18">
        <v>16718</v>
      </c>
      <c r="H21" s="18">
        <v>17244</v>
      </c>
      <c r="I21" s="18">
        <v>18294</v>
      </c>
      <c r="J21" s="18">
        <v>67239</v>
      </c>
      <c r="K21" s="18">
        <v>73533</v>
      </c>
      <c r="L21" s="18">
        <v>78743</v>
      </c>
      <c r="M21" s="18">
        <v>79969</v>
      </c>
      <c r="N21" s="18">
        <v>79466</v>
      </c>
      <c r="O21" s="18">
        <v>4.2699999999999996</v>
      </c>
      <c r="P21" s="18">
        <v>4.33</v>
      </c>
      <c r="Q21" s="18">
        <v>41.28</v>
      </c>
      <c r="R21" s="18">
        <v>4.6399999999999997</v>
      </c>
      <c r="S21" s="18">
        <v>4.34</v>
      </c>
      <c r="T21" s="18">
        <v>117524</v>
      </c>
      <c r="U21" s="18">
        <v>459904</v>
      </c>
      <c r="V21" s="18">
        <v>460054</v>
      </c>
      <c r="W21" s="18">
        <v>417957</v>
      </c>
      <c r="X21" s="18">
        <v>450816</v>
      </c>
      <c r="Y21" s="18">
        <v>65198</v>
      </c>
      <c r="Z21" s="18">
        <v>69799</v>
      </c>
      <c r="AA21" s="18">
        <v>75113</v>
      </c>
      <c r="AB21" s="18">
        <v>78662</v>
      </c>
      <c r="AC21" s="18">
        <v>79612</v>
      </c>
    </row>
    <row r="22" spans="1:29" x14ac:dyDescent="0.25">
      <c r="A22" s="2" t="s">
        <v>856</v>
      </c>
      <c r="B22" s="2">
        <v>50</v>
      </c>
      <c r="C22" s="2" t="s">
        <v>1421</v>
      </c>
      <c r="D22" s="2" t="s">
        <v>1369</v>
      </c>
      <c r="E22" s="18">
        <v>6419</v>
      </c>
      <c r="F22" s="18">
        <v>6663</v>
      </c>
      <c r="G22" s="18">
        <v>6357</v>
      </c>
      <c r="H22" s="18">
        <v>6262</v>
      </c>
      <c r="I22" s="18">
        <v>6430</v>
      </c>
      <c r="J22" s="18">
        <v>27983</v>
      </c>
      <c r="K22" s="18">
        <v>30420</v>
      </c>
      <c r="L22" s="18">
        <v>32170</v>
      </c>
      <c r="M22" s="18">
        <v>31341</v>
      </c>
      <c r="N22" s="18">
        <v>31744</v>
      </c>
      <c r="O22" s="18">
        <v>4.3600000000000003</v>
      </c>
      <c r="P22" s="18">
        <v>4.57</v>
      </c>
      <c r="Q22" s="18">
        <v>59.14</v>
      </c>
      <c r="R22" s="18">
        <v>5</v>
      </c>
      <c r="S22" s="18">
        <v>4.9400000000000004</v>
      </c>
      <c r="T22" s="18">
        <v>40818</v>
      </c>
      <c r="U22" s="18">
        <v>42042</v>
      </c>
      <c r="V22" s="18">
        <v>51950</v>
      </c>
      <c r="W22" s="18">
        <v>45965</v>
      </c>
      <c r="X22" s="18">
        <v>44671</v>
      </c>
      <c r="Y22" s="18">
        <v>28951</v>
      </c>
      <c r="Z22" s="18">
        <v>31736</v>
      </c>
      <c r="AA22" s="18">
        <v>36418</v>
      </c>
      <c r="AB22" s="18">
        <v>39032</v>
      </c>
      <c r="AC22" s="18">
        <v>38566</v>
      </c>
    </row>
    <row r="23" spans="1:29" x14ac:dyDescent="0.25">
      <c r="A23" s="2" t="s">
        <v>719</v>
      </c>
      <c r="B23" s="2">
        <v>51</v>
      </c>
      <c r="C23" s="2" t="s">
        <v>1434</v>
      </c>
      <c r="D23" s="2" t="s">
        <v>1413</v>
      </c>
      <c r="E23" s="18">
        <v>1420</v>
      </c>
      <c r="F23" s="18">
        <v>1436</v>
      </c>
      <c r="G23" s="18">
        <v>1290</v>
      </c>
      <c r="H23" s="18">
        <v>1300</v>
      </c>
      <c r="I23" s="18">
        <v>1297</v>
      </c>
      <c r="J23" s="18">
        <v>9385</v>
      </c>
      <c r="K23" s="18">
        <v>10059</v>
      </c>
      <c r="L23" s="18">
        <v>9609</v>
      </c>
      <c r="M23" s="18">
        <v>10445</v>
      </c>
      <c r="N23" s="18">
        <v>10545</v>
      </c>
      <c r="O23" s="18">
        <v>6.61</v>
      </c>
      <c r="P23" s="18">
        <v>7</v>
      </c>
      <c r="Q23" s="18">
        <v>14.46</v>
      </c>
      <c r="R23" s="18">
        <v>8.0299999999999994</v>
      </c>
      <c r="S23" s="18">
        <v>8.1300000000000008</v>
      </c>
      <c r="T23" s="18">
        <v>290258</v>
      </c>
      <c r="U23" s="18">
        <v>355763</v>
      </c>
      <c r="V23" s="18">
        <v>368977</v>
      </c>
      <c r="W23" s="18">
        <v>384095</v>
      </c>
      <c r="X23" s="18">
        <v>398707</v>
      </c>
      <c r="Y23" s="18">
        <v>0</v>
      </c>
      <c r="Z23" s="18">
        <v>0</v>
      </c>
      <c r="AA23" s="18">
        <v>0</v>
      </c>
      <c r="AB23" s="18">
        <v>0</v>
      </c>
      <c r="AC23" s="18">
        <v>0</v>
      </c>
    </row>
    <row r="24" spans="1:29" x14ac:dyDescent="0.25">
      <c r="A24" s="2" t="s">
        <v>720</v>
      </c>
      <c r="B24" s="2">
        <v>57</v>
      </c>
      <c r="C24" s="2" t="s">
        <v>1437</v>
      </c>
      <c r="D24" s="2" t="s">
        <v>1401</v>
      </c>
      <c r="E24" s="18">
        <v>8413</v>
      </c>
      <c r="F24" s="18">
        <v>8712</v>
      </c>
      <c r="G24" s="18">
        <v>9027</v>
      </c>
      <c r="H24" s="18">
        <v>10916</v>
      </c>
      <c r="I24" s="18">
        <v>9397</v>
      </c>
      <c r="J24" s="18">
        <v>36510</v>
      </c>
      <c r="K24" s="18">
        <v>35873</v>
      </c>
      <c r="L24" s="18">
        <v>37030</v>
      </c>
      <c r="M24" s="18">
        <v>40480</v>
      </c>
      <c r="N24" s="18">
        <v>37894</v>
      </c>
      <c r="O24" s="18">
        <v>4.34</v>
      </c>
      <c r="P24" s="18">
        <v>4.12</v>
      </c>
      <c r="Q24" s="18">
        <v>12.4</v>
      </c>
      <c r="R24" s="18">
        <v>3.71</v>
      </c>
      <c r="S24" s="18">
        <v>4.03</v>
      </c>
      <c r="T24" s="18">
        <v>67207</v>
      </c>
      <c r="U24" s="18">
        <v>63315</v>
      </c>
      <c r="V24" s="18">
        <v>58810</v>
      </c>
      <c r="W24" s="18">
        <v>73886</v>
      </c>
      <c r="X24" s="18">
        <v>71804</v>
      </c>
      <c r="Y24" s="18">
        <v>26109</v>
      </c>
      <c r="Z24" s="18">
        <v>28583</v>
      </c>
      <c r="AA24" s="18">
        <v>32340</v>
      </c>
      <c r="AB24" s="18">
        <v>34372</v>
      </c>
      <c r="AC24" s="18">
        <v>35775</v>
      </c>
    </row>
    <row r="25" spans="1:29" x14ac:dyDescent="0.25">
      <c r="A25" s="2" t="s">
        <v>721</v>
      </c>
      <c r="B25" s="2">
        <v>8</v>
      </c>
      <c r="C25" s="2" t="s">
        <v>1398</v>
      </c>
      <c r="D25" s="2" t="s">
        <v>1369</v>
      </c>
      <c r="E25" s="18">
        <v>947</v>
      </c>
      <c r="F25" s="18">
        <v>1004</v>
      </c>
      <c r="G25" s="18">
        <v>1031</v>
      </c>
      <c r="H25" s="18">
        <v>823</v>
      </c>
      <c r="I25" s="18">
        <v>915</v>
      </c>
      <c r="J25" s="18">
        <v>3034</v>
      </c>
      <c r="K25" s="18">
        <v>3251</v>
      </c>
      <c r="L25" s="18">
        <v>3650</v>
      </c>
      <c r="M25" s="18">
        <v>2951</v>
      </c>
      <c r="N25" s="18">
        <v>3159</v>
      </c>
      <c r="O25" s="18">
        <v>3.2</v>
      </c>
      <c r="P25" s="18">
        <v>3.24</v>
      </c>
      <c r="Q25" s="18">
        <v>45.12</v>
      </c>
      <c r="R25" s="18">
        <v>3.59</v>
      </c>
      <c r="S25" s="18">
        <v>3.45</v>
      </c>
      <c r="T25" s="18">
        <v>59406</v>
      </c>
      <c r="U25" s="18">
        <v>67262</v>
      </c>
      <c r="V25" s="18">
        <v>67731</v>
      </c>
      <c r="W25" s="18">
        <v>64437</v>
      </c>
      <c r="X25" s="18">
        <v>56880</v>
      </c>
      <c r="Y25" s="18">
        <v>10410</v>
      </c>
      <c r="Z25" s="18">
        <v>10697</v>
      </c>
      <c r="AA25" s="18">
        <v>12472</v>
      </c>
      <c r="AB25" s="18">
        <v>13492</v>
      </c>
      <c r="AC25" s="18">
        <v>13997</v>
      </c>
    </row>
    <row r="26" spans="1:29" x14ac:dyDescent="0.25">
      <c r="A26" s="2" t="s">
        <v>722</v>
      </c>
      <c r="B26" s="2">
        <v>40</v>
      </c>
      <c r="C26" s="2" t="s">
        <v>1429</v>
      </c>
      <c r="D26" s="2" t="s">
        <v>1369</v>
      </c>
      <c r="E26" s="18">
        <v>5381</v>
      </c>
      <c r="F26" s="18">
        <v>5095</v>
      </c>
      <c r="G26" s="18">
        <v>4772</v>
      </c>
      <c r="H26" s="18">
        <v>4902</v>
      </c>
      <c r="I26" s="18">
        <v>5292</v>
      </c>
      <c r="J26" s="18">
        <v>21588</v>
      </c>
      <c r="K26" s="18">
        <v>20245</v>
      </c>
      <c r="L26" s="18">
        <v>21347</v>
      </c>
      <c r="M26" s="18">
        <v>22152</v>
      </c>
      <c r="N26" s="18">
        <v>23649</v>
      </c>
      <c r="O26" s="18">
        <v>4.01</v>
      </c>
      <c r="P26" s="18">
        <v>3.97</v>
      </c>
      <c r="Q26" s="18">
        <v>6.52</v>
      </c>
      <c r="R26" s="18">
        <v>4.5199999999999996</v>
      </c>
      <c r="S26" s="18">
        <v>4.47</v>
      </c>
      <c r="T26" s="18">
        <v>37971</v>
      </c>
      <c r="U26" s="18">
        <v>153219</v>
      </c>
      <c r="V26" s="18">
        <v>168417</v>
      </c>
      <c r="W26" s="18">
        <v>163628</v>
      </c>
      <c r="X26" s="18">
        <v>161118</v>
      </c>
      <c r="Y26" s="18">
        <v>26749</v>
      </c>
      <c r="Z26" s="18">
        <v>28753</v>
      </c>
      <c r="AA26" s="18">
        <v>30461</v>
      </c>
      <c r="AB26" s="18">
        <v>31944</v>
      </c>
      <c r="AC26" s="18">
        <v>33103</v>
      </c>
    </row>
    <row r="27" spans="1:29" x14ac:dyDescent="0.25">
      <c r="A27" s="2" t="s">
        <v>723</v>
      </c>
      <c r="B27" s="2">
        <v>68</v>
      </c>
      <c r="C27" s="2" t="s">
        <v>1444</v>
      </c>
      <c r="D27" s="2" t="s">
        <v>1369</v>
      </c>
      <c r="E27" s="18">
        <v>3995</v>
      </c>
      <c r="F27" s="18">
        <v>4328</v>
      </c>
      <c r="G27" s="18">
        <v>4339</v>
      </c>
      <c r="H27" s="18">
        <v>4307</v>
      </c>
      <c r="I27" s="18">
        <v>4283</v>
      </c>
      <c r="J27" s="18">
        <v>20494</v>
      </c>
      <c r="K27" s="18">
        <v>22909</v>
      </c>
      <c r="L27" s="18">
        <v>28297</v>
      </c>
      <c r="M27" s="18">
        <v>28426</v>
      </c>
      <c r="N27" s="18">
        <v>28123</v>
      </c>
      <c r="O27" s="18">
        <v>5.13</v>
      </c>
      <c r="P27" s="18">
        <v>5.29</v>
      </c>
      <c r="Q27" s="18">
        <v>5.0999999999999996</v>
      </c>
      <c r="R27" s="18">
        <v>6.6</v>
      </c>
      <c r="S27" s="18">
        <v>6.57</v>
      </c>
      <c r="T27" s="18">
        <v>73015</v>
      </c>
      <c r="U27" s="18">
        <v>80037</v>
      </c>
      <c r="V27" s="18">
        <v>81832</v>
      </c>
      <c r="W27" s="18">
        <v>79977</v>
      </c>
      <c r="X27" s="18">
        <v>62723</v>
      </c>
      <c r="Y27" s="18">
        <v>33502</v>
      </c>
      <c r="Z27" s="18">
        <v>35145</v>
      </c>
      <c r="AA27" s="18">
        <v>39607</v>
      </c>
      <c r="AB27" s="18">
        <v>41764</v>
      </c>
      <c r="AC27" s="18">
        <v>42982</v>
      </c>
    </row>
    <row r="28" spans="1:29" x14ac:dyDescent="0.25">
      <c r="A28" s="2" t="s">
        <v>857</v>
      </c>
      <c r="B28" s="2">
        <v>14496</v>
      </c>
      <c r="C28" s="2" t="s">
        <v>1444</v>
      </c>
      <c r="D28" s="2" t="s">
        <v>1369</v>
      </c>
      <c r="E28" s="18">
        <v>7466</v>
      </c>
      <c r="F28" s="18">
        <v>7866</v>
      </c>
      <c r="G28" s="18">
        <v>7660</v>
      </c>
      <c r="H28" s="18">
        <v>7853</v>
      </c>
      <c r="I28" s="18">
        <v>7796</v>
      </c>
      <c r="J28" s="18">
        <v>33383</v>
      </c>
      <c r="K28" s="18">
        <v>35907</v>
      </c>
      <c r="L28" s="18">
        <v>39039</v>
      </c>
      <c r="M28" s="18">
        <v>42409</v>
      </c>
      <c r="N28" s="18">
        <v>46180</v>
      </c>
      <c r="O28" s="18">
        <v>4.47</v>
      </c>
      <c r="P28" s="18">
        <v>4.5599999999999996</v>
      </c>
      <c r="Q28" s="18">
        <v>5.98</v>
      </c>
      <c r="R28" s="18">
        <v>5.4</v>
      </c>
      <c r="S28" s="18">
        <v>5.92</v>
      </c>
      <c r="T28" s="18">
        <v>87580</v>
      </c>
      <c r="U28" s="18">
        <v>89371</v>
      </c>
      <c r="V28" s="18">
        <v>77697</v>
      </c>
      <c r="W28" s="18">
        <v>77738</v>
      </c>
      <c r="X28" s="18">
        <v>116581</v>
      </c>
      <c r="Y28" s="18">
        <v>64041</v>
      </c>
      <c r="Z28" s="18">
        <v>62646</v>
      </c>
      <c r="AA28" s="18">
        <v>51371</v>
      </c>
      <c r="AB28" s="18">
        <v>51618</v>
      </c>
      <c r="AC28" s="18">
        <v>54446</v>
      </c>
    </row>
    <row r="29" spans="1:29" x14ac:dyDescent="0.25">
      <c r="A29" s="2" t="s">
        <v>725</v>
      </c>
      <c r="B29" s="2">
        <v>73</v>
      </c>
      <c r="C29" s="2" t="s">
        <v>1381</v>
      </c>
      <c r="D29" s="2" t="s">
        <v>1369</v>
      </c>
      <c r="E29" s="18">
        <v>4357</v>
      </c>
      <c r="F29" s="18">
        <v>4121</v>
      </c>
      <c r="G29" s="18">
        <v>3752</v>
      </c>
      <c r="H29" s="18">
        <v>3795</v>
      </c>
      <c r="I29" s="18">
        <v>3972</v>
      </c>
      <c r="J29" s="18">
        <v>22147</v>
      </c>
      <c r="K29" s="18">
        <v>22314</v>
      </c>
      <c r="L29" s="18">
        <v>22432</v>
      </c>
      <c r="M29" s="18">
        <v>21547</v>
      </c>
      <c r="N29" s="18">
        <v>22454</v>
      </c>
      <c r="O29" s="18">
        <v>5.08</v>
      </c>
      <c r="P29" s="18">
        <v>5.41</v>
      </c>
      <c r="Q29" s="18">
        <v>11.28</v>
      </c>
      <c r="R29" s="18">
        <v>5.68</v>
      </c>
      <c r="S29" s="18">
        <v>5.65</v>
      </c>
      <c r="T29" s="18">
        <v>72038</v>
      </c>
      <c r="U29" s="18">
        <v>70138</v>
      </c>
      <c r="V29" s="18">
        <v>72587</v>
      </c>
      <c r="W29" s="18">
        <v>79515</v>
      </c>
      <c r="X29" s="18">
        <v>80139</v>
      </c>
      <c r="Y29" s="18">
        <v>22871</v>
      </c>
      <c r="Z29" s="18">
        <v>22404</v>
      </c>
      <c r="AA29" s="18">
        <v>25734</v>
      </c>
      <c r="AB29" s="18">
        <v>26280</v>
      </c>
      <c r="AC29" s="18">
        <v>24898</v>
      </c>
    </row>
    <row r="30" spans="1:29" x14ac:dyDescent="0.25">
      <c r="A30" s="2" t="s">
        <v>726</v>
      </c>
      <c r="B30" s="2">
        <v>77</v>
      </c>
      <c r="C30" s="2" t="s">
        <v>1452</v>
      </c>
      <c r="D30" s="2" t="s">
        <v>1369</v>
      </c>
      <c r="E30" s="18">
        <v>5488</v>
      </c>
      <c r="F30" s="18">
        <v>5442</v>
      </c>
      <c r="G30" s="18">
        <v>6168</v>
      </c>
      <c r="H30" s="18">
        <v>6279</v>
      </c>
      <c r="I30" s="18">
        <v>7093</v>
      </c>
      <c r="J30" s="18">
        <v>24518</v>
      </c>
      <c r="K30" s="18">
        <v>28802</v>
      </c>
      <c r="L30" s="18">
        <v>38172</v>
      </c>
      <c r="M30" s="18">
        <v>39643</v>
      </c>
      <c r="N30" s="18">
        <v>42745</v>
      </c>
      <c r="O30" s="18">
        <v>4.47</v>
      </c>
      <c r="P30" s="18">
        <v>5.29</v>
      </c>
      <c r="Q30" s="18">
        <v>3.74</v>
      </c>
      <c r="R30" s="18">
        <v>6.31</v>
      </c>
      <c r="S30" s="18">
        <v>6.03</v>
      </c>
      <c r="T30" s="18">
        <v>141893</v>
      </c>
      <c r="U30" s="18">
        <v>159543</v>
      </c>
      <c r="V30" s="18">
        <v>165382</v>
      </c>
      <c r="W30" s="18">
        <v>180489</v>
      </c>
      <c r="X30" s="18">
        <v>187685</v>
      </c>
      <c r="Y30" s="18">
        <v>43532</v>
      </c>
      <c r="Z30" s="18">
        <v>39834</v>
      </c>
      <c r="AA30" s="18">
        <v>42158</v>
      </c>
      <c r="AB30" s="18">
        <v>44721</v>
      </c>
      <c r="AC30" s="18">
        <v>44387</v>
      </c>
    </row>
    <row r="31" spans="1:29" x14ac:dyDescent="0.25">
      <c r="A31" s="2" t="s">
        <v>860</v>
      </c>
      <c r="B31" s="2">
        <v>6546</v>
      </c>
      <c r="C31" s="2" t="s">
        <v>1373</v>
      </c>
      <c r="D31" s="2" t="s">
        <v>1386</v>
      </c>
      <c r="E31" s="18">
        <v>21448</v>
      </c>
      <c r="F31" s="18">
        <v>21448</v>
      </c>
      <c r="G31" s="18">
        <v>20747</v>
      </c>
      <c r="H31" s="18">
        <v>21618</v>
      </c>
      <c r="I31" s="18">
        <v>22354</v>
      </c>
      <c r="J31" s="18">
        <v>116121</v>
      </c>
      <c r="K31" s="18">
        <v>119431</v>
      </c>
      <c r="L31" s="18">
        <v>118448</v>
      </c>
      <c r="M31" s="18">
        <v>119588</v>
      </c>
      <c r="N31" s="18">
        <v>128889</v>
      </c>
      <c r="O31" s="18">
        <v>5.41</v>
      </c>
      <c r="P31" s="18">
        <v>5.57</v>
      </c>
      <c r="Q31" s="18">
        <v>120.82</v>
      </c>
      <c r="R31" s="18">
        <v>5.53</v>
      </c>
      <c r="S31" s="18">
        <v>5.77</v>
      </c>
      <c r="T31" s="18">
        <v>770340</v>
      </c>
      <c r="U31" s="18">
        <v>1280787</v>
      </c>
      <c r="V31" s="18">
        <v>1174395</v>
      </c>
      <c r="W31" s="18">
        <v>1089714</v>
      </c>
      <c r="X31" s="18">
        <v>1124888</v>
      </c>
      <c r="Y31" s="18">
        <v>58993</v>
      </c>
      <c r="Z31" s="18">
        <v>61991</v>
      </c>
      <c r="AA31" s="18">
        <v>66193</v>
      </c>
      <c r="AB31" s="18">
        <v>69677</v>
      </c>
      <c r="AC31" s="18">
        <v>53569</v>
      </c>
    </row>
    <row r="32" spans="1:29" x14ac:dyDescent="0.25">
      <c r="A32" s="2" t="s">
        <v>728</v>
      </c>
      <c r="B32" s="2">
        <v>83</v>
      </c>
      <c r="C32" s="2" t="s">
        <v>1457</v>
      </c>
      <c r="D32" s="2" t="s">
        <v>1369</v>
      </c>
      <c r="E32" s="18">
        <v>10908</v>
      </c>
      <c r="F32" s="18">
        <v>10422</v>
      </c>
      <c r="G32" s="18">
        <v>10543</v>
      </c>
      <c r="H32" s="18">
        <v>11364</v>
      </c>
      <c r="I32" s="18">
        <v>11876</v>
      </c>
      <c r="J32" s="18">
        <v>41717</v>
      </c>
      <c r="K32" s="18">
        <v>42021</v>
      </c>
      <c r="L32" s="18">
        <v>46135</v>
      </c>
      <c r="M32" s="18">
        <v>50131</v>
      </c>
      <c r="N32" s="18">
        <v>51705</v>
      </c>
      <c r="O32" s="18">
        <v>3.82</v>
      </c>
      <c r="P32" s="18">
        <v>4.03</v>
      </c>
      <c r="Q32" s="18">
        <v>4.95</v>
      </c>
      <c r="R32" s="18">
        <v>4.41</v>
      </c>
      <c r="S32" s="18">
        <v>4.3499999999999996</v>
      </c>
      <c r="T32" s="18">
        <v>272553</v>
      </c>
      <c r="U32" s="18">
        <v>521048</v>
      </c>
      <c r="V32" s="18">
        <v>349938</v>
      </c>
      <c r="W32" s="18">
        <v>280077</v>
      </c>
      <c r="X32" s="18">
        <v>294734</v>
      </c>
      <c r="Y32" s="18">
        <v>53398</v>
      </c>
      <c r="Z32" s="18">
        <v>54534</v>
      </c>
      <c r="AA32" s="18">
        <v>57299</v>
      </c>
      <c r="AB32" s="18">
        <v>61249</v>
      </c>
      <c r="AC32" s="18">
        <v>67279</v>
      </c>
    </row>
    <row r="33" spans="1:29" x14ac:dyDescent="0.25">
      <c r="A33" s="2" t="s">
        <v>729</v>
      </c>
      <c r="B33" s="2">
        <v>85</v>
      </c>
      <c r="C33" s="2" t="s">
        <v>1460</v>
      </c>
      <c r="D33" s="2" t="s">
        <v>1369</v>
      </c>
      <c r="E33" s="18">
        <v>18492</v>
      </c>
      <c r="F33" s="18">
        <v>17777</v>
      </c>
      <c r="G33" s="18">
        <v>18065</v>
      </c>
      <c r="H33" s="18">
        <v>18946</v>
      </c>
      <c r="I33" s="18">
        <v>19838</v>
      </c>
      <c r="J33" s="18">
        <v>77460</v>
      </c>
      <c r="K33" s="18">
        <v>78693</v>
      </c>
      <c r="L33" s="18">
        <v>89418</v>
      </c>
      <c r="M33" s="18">
        <v>94046</v>
      </c>
      <c r="N33" s="18">
        <v>91930</v>
      </c>
      <c r="O33" s="18">
        <v>4.1900000000000004</v>
      </c>
      <c r="P33" s="18">
        <v>4.43</v>
      </c>
      <c r="Q33" s="18">
        <v>3.4</v>
      </c>
      <c r="R33" s="18">
        <v>4.96</v>
      </c>
      <c r="S33" s="18">
        <v>4.63</v>
      </c>
      <c r="T33" s="18">
        <v>136594</v>
      </c>
      <c r="U33" s="18">
        <v>159360</v>
      </c>
      <c r="V33" s="18">
        <v>154503</v>
      </c>
      <c r="W33" s="18">
        <v>144971</v>
      </c>
      <c r="X33" s="18">
        <v>151614</v>
      </c>
      <c r="Y33" s="18">
        <v>80726</v>
      </c>
      <c r="Z33" s="18">
        <v>83429</v>
      </c>
      <c r="AA33" s="18">
        <v>88049</v>
      </c>
      <c r="AB33" s="18">
        <v>79943</v>
      </c>
      <c r="AC33" s="18">
        <v>82834</v>
      </c>
    </row>
    <row r="34" spans="1:29" x14ac:dyDescent="0.25">
      <c r="A34" s="2" t="s">
        <v>730</v>
      </c>
      <c r="B34" s="2">
        <v>133</v>
      </c>
      <c r="C34" s="2" t="s">
        <v>1444</v>
      </c>
      <c r="D34" s="2" t="s">
        <v>1369</v>
      </c>
      <c r="E34" s="18">
        <v>3151</v>
      </c>
      <c r="F34" s="18">
        <v>3077</v>
      </c>
      <c r="G34" s="18">
        <v>2996</v>
      </c>
      <c r="H34" s="18">
        <v>3179</v>
      </c>
      <c r="I34" s="18">
        <v>3431</v>
      </c>
      <c r="J34" s="18">
        <v>16466</v>
      </c>
      <c r="K34" s="18">
        <v>17683</v>
      </c>
      <c r="L34" s="18">
        <v>18698</v>
      </c>
      <c r="M34" s="18">
        <v>18792</v>
      </c>
      <c r="N34" s="18">
        <v>19678</v>
      </c>
      <c r="O34" s="18">
        <v>5.23</v>
      </c>
      <c r="P34" s="18">
        <v>5.75</v>
      </c>
      <c r="Q34" s="18">
        <v>4.29</v>
      </c>
      <c r="R34" s="18">
        <v>5.91</v>
      </c>
      <c r="S34" s="18">
        <v>5.74</v>
      </c>
      <c r="T34" s="18">
        <v>24204</v>
      </c>
      <c r="U34" s="18">
        <v>37698</v>
      </c>
      <c r="V34" s="18">
        <v>30357</v>
      </c>
      <c r="W34" s="18">
        <v>32006</v>
      </c>
      <c r="X34" s="18">
        <v>31639</v>
      </c>
      <c r="Y34" s="18">
        <v>22678</v>
      </c>
      <c r="Z34" s="18">
        <v>25009</v>
      </c>
      <c r="AA34" s="18">
        <v>28482</v>
      </c>
      <c r="AB34" s="18">
        <v>29939</v>
      </c>
      <c r="AC34" s="18">
        <v>29831</v>
      </c>
    </row>
    <row r="35" spans="1:29" x14ac:dyDescent="0.25">
      <c r="A35" s="2" t="s">
        <v>731</v>
      </c>
      <c r="B35" s="2">
        <v>88</v>
      </c>
      <c r="C35" s="2" t="s">
        <v>1421</v>
      </c>
      <c r="D35" s="2" t="s">
        <v>1401</v>
      </c>
      <c r="E35" s="18">
        <v>1056</v>
      </c>
      <c r="F35" s="18">
        <v>1364</v>
      </c>
      <c r="G35" s="18">
        <v>1247</v>
      </c>
      <c r="H35" s="18">
        <v>1244</v>
      </c>
      <c r="I35" s="18">
        <v>1303</v>
      </c>
      <c r="J35" s="18">
        <v>4673</v>
      </c>
      <c r="K35" s="18">
        <v>4398</v>
      </c>
      <c r="L35" s="18">
        <v>4237</v>
      </c>
      <c r="M35" s="18">
        <v>5045</v>
      </c>
      <c r="N35" s="18">
        <v>5039</v>
      </c>
      <c r="O35" s="18">
        <v>4.43</v>
      </c>
      <c r="P35" s="18">
        <v>3.22</v>
      </c>
      <c r="Q35" s="18">
        <v>7.15</v>
      </c>
      <c r="R35" s="18">
        <v>4.0599999999999996</v>
      </c>
      <c r="S35" s="18">
        <v>3.87</v>
      </c>
      <c r="T35" s="18">
        <v>55615</v>
      </c>
      <c r="U35" s="18">
        <v>60466</v>
      </c>
      <c r="V35" s="18">
        <v>71655</v>
      </c>
      <c r="W35" s="18">
        <v>70306</v>
      </c>
      <c r="X35" s="18">
        <v>84114</v>
      </c>
      <c r="Y35" s="18">
        <v>12254</v>
      </c>
      <c r="Z35" s="18">
        <v>14068</v>
      </c>
      <c r="AA35" s="18">
        <v>15693</v>
      </c>
      <c r="AB35" s="18">
        <v>16614</v>
      </c>
      <c r="AC35" s="18">
        <v>16608</v>
      </c>
    </row>
    <row r="36" spans="1:29" x14ac:dyDescent="0.25">
      <c r="A36" s="2" t="s">
        <v>732</v>
      </c>
      <c r="B36" s="2">
        <v>89</v>
      </c>
      <c r="C36" s="2" t="s">
        <v>1421</v>
      </c>
      <c r="D36" s="2" t="s">
        <v>1413</v>
      </c>
      <c r="E36" s="18">
        <v>1047</v>
      </c>
      <c r="F36" s="18">
        <v>1033</v>
      </c>
      <c r="G36" s="18">
        <v>1075</v>
      </c>
      <c r="H36" s="18">
        <v>1127</v>
      </c>
      <c r="I36" s="18">
        <v>1555</v>
      </c>
      <c r="J36" s="18">
        <v>4192</v>
      </c>
      <c r="K36" s="18">
        <v>4234</v>
      </c>
      <c r="L36" s="18">
        <v>4610</v>
      </c>
      <c r="M36" s="18">
        <v>4394</v>
      </c>
      <c r="N36" s="18">
        <v>6349</v>
      </c>
      <c r="O36" s="18">
        <v>4</v>
      </c>
      <c r="P36" s="18">
        <v>4.0999999999999996</v>
      </c>
      <c r="Q36" s="18">
        <v>14.69</v>
      </c>
      <c r="R36" s="18">
        <v>3.9</v>
      </c>
      <c r="S36" s="18">
        <v>4.08</v>
      </c>
      <c r="T36" s="18">
        <v>283158</v>
      </c>
      <c r="U36" s="18">
        <v>337618</v>
      </c>
      <c r="V36" s="18">
        <v>357564</v>
      </c>
      <c r="W36" s="18">
        <v>381181</v>
      </c>
      <c r="X36" s="18">
        <v>412871</v>
      </c>
      <c r="Y36" s="18">
        <v>18741</v>
      </c>
      <c r="Z36" s="18">
        <v>19915</v>
      </c>
      <c r="AA36" s="18">
        <v>24100</v>
      </c>
      <c r="AB36" s="18">
        <v>28911</v>
      </c>
      <c r="AC36" s="18">
        <v>31852</v>
      </c>
    </row>
    <row r="37" spans="1:29" x14ac:dyDescent="0.25">
      <c r="A37" s="2" t="s">
        <v>733</v>
      </c>
      <c r="B37" s="2">
        <v>91</v>
      </c>
      <c r="C37" s="2" t="s">
        <v>1421</v>
      </c>
      <c r="D37" s="2" t="s">
        <v>1408</v>
      </c>
      <c r="E37" s="18">
        <v>50632</v>
      </c>
      <c r="F37" s="18">
        <v>50632</v>
      </c>
      <c r="G37" s="18">
        <v>48426</v>
      </c>
      <c r="H37" s="18">
        <v>49193</v>
      </c>
      <c r="I37" s="18">
        <v>50667</v>
      </c>
      <c r="J37" s="18">
        <v>319649</v>
      </c>
      <c r="K37" s="18">
        <v>339944</v>
      </c>
      <c r="L37" s="18">
        <v>346410</v>
      </c>
      <c r="M37" s="18">
        <v>353129</v>
      </c>
      <c r="N37" s="18">
        <v>364145</v>
      </c>
      <c r="O37" s="18">
        <v>6.31</v>
      </c>
      <c r="P37" s="18">
        <v>6.71</v>
      </c>
      <c r="Q37" s="18">
        <v>6.04</v>
      </c>
      <c r="R37" s="18">
        <v>7.18</v>
      </c>
      <c r="S37" s="18">
        <v>7.19</v>
      </c>
      <c r="T37" s="18">
        <v>774874</v>
      </c>
      <c r="U37" s="18">
        <v>833451</v>
      </c>
      <c r="V37" s="18">
        <v>862756</v>
      </c>
      <c r="W37" s="18">
        <v>918594</v>
      </c>
      <c r="X37" s="18">
        <v>971907</v>
      </c>
      <c r="Y37" s="18">
        <v>98624</v>
      </c>
      <c r="Z37" s="18">
        <v>101640</v>
      </c>
      <c r="AA37" s="18">
        <v>109570</v>
      </c>
      <c r="AB37" s="18">
        <v>113678</v>
      </c>
      <c r="AC37" s="18">
        <v>118067</v>
      </c>
    </row>
    <row r="38" spans="1:29" x14ac:dyDescent="0.25">
      <c r="A38" s="2" t="s">
        <v>958</v>
      </c>
      <c r="B38" s="2">
        <v>3111</v>
      </c>
      <c r="C38" s="2" t="s">
        <v>1460</v>
      </c>
      <c r="D38" s="2" t="s">
        <v>1369</v>
      </c>
      <c r="E38" s="18">
        <v>9193</v>
      </c>
      <c r="F38" s="18">
        <v>9166</v>
      </c>
      <c r="G38" s="18">
        <v>8540</v>
      </c>
      <c r="H38" s="18">
        <v>8835</v>
      </c>
      <c r="I38" s="18">
        <v>9298</v>
      </c>
      <c r="J38" s="18">
        <v>50329</v>
      </c>
      <c r="K38" s="18">
        <v>49712</v>
      </c>
      <c r="L38" s="18">
        <v>51595</v>
      </c>
      <c r="M38" s="18">
        <v>53070</v>
      </c>
      <c r="N38" s="18">
        <v>52218</v>
      </c>
      <c r="O38" s="18">
        <v>5.47</v>
      </c>
      <c r="P38" s="18">
        <v>5.42</v>
      </c>
      <c r="Q38" s="18">
        <v>5.92</v>
      </c>
      <c r="R38" s="18">
        <v>6.01</v>
      </c>
      <c r="S38" s="18">
        <v>5.62</v>
      </c>
      <c r="T38" s="18">
        <v>333652</v>
      </c>
      <c r="U38" s="18">
        <v>394267</v>
      </c>
      <c r="V38" s="18">
        <v>330844</v>
      </c>
      <c r="W38" s="18">
        <v>296619</v>
      </c>
      <c r="X38" s="18">
        <v>260619</v>
      </c>
      <c r="Y38" s="18">
        <v>31644</v>
      </c>
      <c r="Z38" s="18">
        <v>31357</v>
      </c>
      <c r="AA38" s="18">
        <v>31438</v>
      </c>
      <c r="AB38" s="18">
        <v>36520</v>
      </c>
      <c r="AC38" s="18">
        <v>38894</v>
      </c>
    </row>
    <row r="39" spans="1:29" x14ac:dyDescent="0.25">
      <c r="A39" s="2" t="s">
        <v>735</v>
      </c>
      <c r="B39" s="2">
        <v>6547</v>
      </c>
      <c r="C39" s="2" t="s">
        <v>1473</v>
      </c>
      <c r="D39" s="2" t="s">
        <v>1369</v>
      </c>
      <c r="E39" s="18">
        <v>14954</v>
      </c>
      <c r="F39" s="18">
        <v>12168</v>
      </c>
      <c r="G39" s="18">
        <v>9286</v>
      </c>
      <c r="H39" s="18">
        <v>8542</v>
      </c>
      <c r="I39" s="18">
        <v>8210</v>
      </c>
      <c r="J39" s="18">
        <v>66888</v>
      </c>
      <c r="K39" s="18">
        <v>47385</v>
      </c>
      <c r="L39" s="18">
        <v>41067</v>
      </c>
      <c r="M39" s="18">
        <v>38247</v>
      </c>
      <c r="N39" s="18">
        <v>36143</v>
      </c>
      <c r="O39" s="18">
        <v>4.47</v>
      </c>
      <c r="P39" s="18">
        <v>3.89</v>
      </c>
      <c r="Q39" s="18">
        <v>3.75</v>
      </c>
      <c r="R39" s="18">
        <v>4.4800000000000004</v>
      </c>
      <c r="S39" s="18">
        <v>4.4000000000000004</v>
      </c>
      <c r="T39" s="18">
        <v>190497</v>
      </c>
      <c r="U39" s="18">
        <v>217970</v>
      </c>
      <c r="V39" s="18">
        <v>176061</v>
      </c>
      <c r="W39" s="18">
        <v>147382</v>
      </c>
      <c r="X39" s="18">
        <v>119090</v>
      </c>
      <c r="Y39" s="18">
        <v>60033</v>
      </c>
      <c r="Z39" s="18">
        <v>54670</v>
      </c>
      <c r="AA39" s="18">
        <v>57435</v>
      </c>
      <c r="AB39" s="18">
        <v>46315</v>
      </c>
      <c r="AC39" s="18">
        <v>44038</v>
      </c>
    </row>
    <row r="40" spans="1:29" x14ac:dyDescent="0.25">
      <c r="A40" s="2" t="s">
        <v>736</v>
      </c>
      <c r="B40" s="2">
        <v>3110</v>
      </c>
      <c r="C40" s="2" t="s">
        <v>1476</v>
      </c>
      <c r="D40" s="2" t="s">
        <v>1369</v>
      </c>
      <c r="E40" s="18">
        <v>12118</v>
      </c>
      <c r="F40" s="18">
        <v>10494</v>
      </c>
      <c r="G40" s="18">
        <v>9893</v>
      </c>
      <c r="H40" s="18">
        <v>8563</v>
      </c>
      <c r="I40" s="18">
        <v>7753</v>
      </c>
      <c r="J40" s="18">
        <v>60936</v>
      </c>
      <c r="K40" s="18">
        <v>56416</v>
      </c>
      <c r="L40" s="18">
        <v>58538</v>
      </c>
      <c r="M40" s="18">
        <v>52611</v>
      </c>
      <c r="N40" s="18">
        <v>45628</v>
      </c>
      <c r="O40" s="18">
        <v>5.03</v>
      </c>
      <c r="P40" s="18">
        <v>5.38</v>
      </c>
      <c r="Q40" s="18">
        <v>7.53</v>
      </c>
      <c r="R40" s="18">
        <v>6.14</v>
      </c>
      <c r="S40" s="18">
        <v>5.89</v>
      </c>
      <c r="T40" s="18">
        <v>237703</v>
      </c>
      <c r="U40" s="18">
        <v>162042</v>
      </c>
      <c r="V40" s="18">
        <v>175615</v>
      </c>
      <c r="W40" s="18">
        <v>153268</v>
      </c>
      <c r="X40" s="18">
        <v>117504</v>
      </c>
      <c r="Y40" s="18">
        <v>49837</v>
      </c>
      <c r="Z40" s="18">
        <v>31597</v>
      </c>
      <c r="AA40" s="18">
        <v>32367</v>
      </c>
      <c r="AB40" s="18">
        <v>33190</v>
      </c>
      <c r="AC40" s="18">
        <v>31886</v>
      </c>
    </row>
    <row r="41" spans="1:29" x14ac:dyDescent="0.25">
      <c r="A41" s="2" t="s">
        <v>737</v>
      </c>
      <c r="B41" s="2">
        <v>97</v>
      </c>
      <c r="C41" s="2" t="s">
        <v>1480</v>
      </c>
      <c r="D41" s="2" t="s">
        <v>1401</v>
      </c>
      <c r="E41" s="18">
        <v>9592</v>
      </c>
      <c r="F41" s="18">
        <v>9726</v>
      </c>
      <c r="G41" s="18">
        <v>10068</v>
      </c>
      <c r="H41" s="18">
        <v>10312</v>
      </c>
      <c r="I41" s="18">
        <v>10326</v>
      </c>
      <c r="J41" s="18">
        <v>34219</v>
      </c>
      <c r="K41" s="18">
        <v>35316</v>
      </c>
      <c r="L41" s="18">
        <v>37804</v>
      </c>
      <c r="M41" s="18">
        <v>38210</v>
      </c>
      <c r="N41" s="18">
        <v>35232</v>
      </c>
      <c r="O41" s="18">
        <v>3.57</v>
      </c>
      <c r="P41" s="18">
        <v>3.63</v>
      </c>
      <c r="Q41" s="18">
        <v>5.25</v>
      </c>
      <c r="R41" s="18">
        <v>3.71</v>
      </c>
      <c r="S41" s="18">
        <v>3.41</v>
      </c>
      <c r="T41" s="18">
        <v>100198</v>
      </c>
      <c r="U41" s="18">
        <v>93876</v>
      </c>
      <c r="V41" s="18">
        <v>103148</v>
      </c>
      <c r="W41" s="18">
        <v>106785</v>
      </c>
      <c r="X41" s="18">
        <v>106606</v>
      </c>
      <c r="Y41" s="18">
        <v>50697</v>
      </c>
      <c r="Z41" s="18">
        <v>51502</v>
      </c>
      <c r="AA41" s="18">
        <v>56744</v>
      </c>
      <c r="AB41" s="18">
        <v>58068</v>
      </c>
      <c r="AC41" s="18">
        <v>60261</v>
      </c>
    </row>
    <row r="42" spans="1:29" x14ac:dyDescent="0.25">
      <c r="A42" s="2" t="s">
        <v>959</v>
      </c>
      <c r="B42" s="2">
        <v>99</v>
      </c>
      <c r="C42" s="2" t="s">
        <v>1484</v>
      </c>
      <c r="D42" s="2" t="s">
        <v>1369</v>
      </c>
      <c r="E42" s="18">
        <v>5566</v>
      </c>
      <c r="F42" s="18">
        <v>6158</v>
      </c>
      <c r="G42" s="18">
        <v>7161</v>
      </c>
      <c r="H42" s="18">
        <v>7369</v>
      </c>
      <c r="I42" s="18">
        <v>5554</v>
      </c>
      <c r="J42" s="18">
        <v>29468</v>
      </c>
      <c r="K42" s="18">
        <v>32699</v>
      </c>
      <c r="L42" s="18">
        <v>37578</v>
      </c>
      <c r="M42" s="18">
        <v>41011</v>
      </c>
      <c r="N42" s="18">
        <v>31239</v>
      </c>
      <c r="O42" s="18">
        <v>5.29</v>
      </c>
      <c r="P42" s="18">
        <v>5.31</v>
      </c>
      <c r="Q42" s="18">
        <v>3.09</v>
      </c>
      <c r="R42" s="18">
        <v>5.57</v>
      </c>
      <c r="S42" s="18">
        <v>5.62</v>
      </c>
      <c r="T42" s="18">
        <v>45750</v>
      </c>
      <c r="U42" s="18">
        <v>56334</v>
      </c>
      <c r="V42" s="18">
        <v>57260</v>
      </c>
      <c r="W42" s="18">
        <v>60789</v>
      </c>
      <c r="X42" s="18">
        <v>43884</v>
      </c>
      <c r="Y42" s="18">
        <v>35772</v>
      </c>
      <c r="Z42" s="18">
        <v>42545</v>
      </c>
      <c r="AA42" s="18">
        <v>42761</v>
      </c>
      <c r="AB42" s="18">
        <v>43304</v>
      </c>
      <c r="AC42" s="18">
        <v>32425</v>
      </c>
    </row>
    <row r="43" spans="1:29" x14ac:dyDescent="0.25">
      <c r="A43" s="2" t="s">
        <v>739</v>
      </c>
      <c r="B43" s="2">
        <v>100</v>
      </c>
      <c r="C43" s="2" t="s">
        <v>1373</v>
      </c>
      <c r="D43" s="2" t="s">
        <v>1386</v>
      </c>
      <c r="E43" s="18">
        <v>12337</v>
      </c>
      <c r="F43" s="18">
        <v>12741</v>
      </c>
      <c r="G43" s="18">
        <v>12378</v>
      </c>
      <c r="H43" s="18">
        <v>12088</v>
      </c>
      <c r="I43" s="18">
        <v>11462</v>
      </c>
      <c r="J43" s="18">
        <v>55383</v>
      </c>
      <c r="K43" s="18">
        <v>58899</v>
      </c>
      <c r="L43" s="18">
        <v>60063</v>
      </c>
      <c r="M43" s="18">
        <v>55252</v>
      </c>
      <c r="N43" s="18">
        <v>49447</v>
      </c>
      <c r="O43" s="18">
        <v>4.49</v>
      </c>
      <c r="P43" s="18">
        <v>4.62</v>
      </c>
      <c r="Q43" s="18">
        <v>6.24</v>
      </c>
      <c r="R43" s="18">
        <v>4.57</v>
      </c>
      <c r="S43" s="18">
        <v>4.3099999999999996</v>
      </c>
      <c r="T43" s="18">
        <v>270498</v>
      </c>
      <c r="U43" s="18">
        <v>293526</v>
      </c>
      <c r="V43" s="18">
        <v>302245</v>
      </c>
      <c r="W43" s="18">
        <v>307355</v>
      </c>
      <c r="X43" s="18">
        <v>308060</v>
      </c>
      <c r="Y43" s="18">
        <v>28366</v>
      </c>
      <c r="Z43" s="18">
        <v>29042</v>
      </c>
      <c r="AA43" s="18">
        <v>32812</v>
      </c>
      <c r="AB43" s="18">
        <v>34386</v>
      </c>
      <c r="AC43" s="18">
        <v>33693</v>
      </c>
    </row>
    <row r="44" spans="1:29" x14ac:dyDescent="0.25">
      <c r="A44" s="2" t="s">
        <v>740</v>
      </c>
      <c r="B44" s="2">
        <v>101</v>
      </c>
      <c r="C44" s="2" t="s">
        <v>1421</v>
      </c>
      <c r="D44" s="2" t="s">
        <v>1401</v>
      </c>
      <c r="E44" s="18">
        <v>583</v>
      </c>
      <c r="F44" s="18">
        <v>611</v>
      </c>
      <c r="G44" s="18">
        <v>658</v>
      </c>
      <c r="H44" s="18">
        <v>682</v>
      </c>
      <c r="I44" s="18">
        <v>640</v>
      </c>
      <c r="J44" s="18">
        <v>2048</v>
      </c>
      <c r="K44" s="18">
        <v>1839</v>
      </c>
      <c r="L44" s="18">
        <v>2030</v>
      </c>
      <c r="M44" s="18">
        <v>2163</v>
      </c>
      <c r="N44" s="18">
        <v>2067</v>
      </c>
      <c r="O44" s="18">
        <v>3.51</v>
      </c>
      <c r="P44" s="18">
        <v>3.01</v>
      </c>
      <c r="Q44" s="18">
        <v>2.66</v>
      </c>
      <c r="R44" s="18">
        <v>3.17</v>
      </c>
      <c r="S44" s="18">
        <v>3.23</v>
      </c>
      <c r="T44" s="18">
        <v>34543</v>
      </c>
      <c r="U44" s="18">
        <v>42022</v>
      </c>
      <c r="V44" s="18">
        <v>35019</v>
      </c>
      <c r="W44" s="18">
        <v>36009</v>
      </c>
      <c r="X44" s="18">
        <v>38828</v>
      </c>
      <c r="Y44" s="18">
        <v>7775</v>
      </c>
      <c r="Z44" s="18">
        <v>10005</v>
      </c>
      <c r="AA44" s="18">
        <v>11587</v>
      </c>
      <c r="AB44" s="18">
        <v>11710</v>
      </c>
      <c r="AC44" s="18">
        <v>10726</v>
      </c>
    </row>
    <row r="45" spans="1:29" x14ac:dyDescent="0.25">
      <c r="A45" s="2" t="s">
        <v>1490</v>
      </c>
      <c r="B45" s="2">
        <v>11467</v>
      </c>
      <c r="C45" s="2" t="s">
        <v>1492</v>
      </c>
      <c r="D45" s="2" t="s">
        <v>1369</v>
      </c>
      <c r="E45" s="18">
        <v>1637</v>
      </c>
      <c r="F45" s="18">
        <v>1855</v>
      </c>
      <c r="G45" s="18">
        <v>1874</v>
      </c>
      <c r="H45" s="18">
        <v>1864</v>
      </c>
      <c r="I45" s="18">
        <v>1118</v>
      </c>
      <c r="J45" s="18">
        <v>10523</v>
      </c>
      <c r="K45" s="18">
        <v>12426</v>
      </c>
      <c r="L45" s="18">
        <v>11690</v>
      </c>
      <c r="M45" s="18">
        <v>11753</v>
      </c>
      <c r="N45" s="18">
        <v>6471</v>
      </c>
      <c r="O45" s="18">
        <v>6.43</v>
      </c>
      <c r="P45" s="18">
        <v>6.7</v>
      </c>
      <c r="Q45" s="18">
        <v>50.77</v>
      </c>
      <c r="R45" s="18">
        <v>6.31</v>
      </c>
      <c r="S45" s="18">
        <v>5.79</v>
      </c>
      <c r="T45" s="18">
        <v>33273</v>
      </c>
      <c r="U45" s="18">
        <v>38643</v>
      </c>
      <c r="V45" s="18">
        <v>39897</v>
      </c>
      <c r="W45" s="18">
        <v>37324</v>
      </c>
      <c r="X45" s="18">
        <v>21346</v>
      </c>
      <c r="Y45" s="18">
        <v>11013</v>
      </c>
      <c r="Z45" s="18">
        <v>13812</v>
      </c>
      <c r="AA45" s="18">
        <v>16004</v>
      </c>
      <c r="AB45" s="18">
        <v>15873</v>
      </c>
      <c r="AC45" s="18">
        <v>10195</v>
      </c>
    </row>
    <row r="46" spans="1:29" x14ac:dyDescent="0.25">
      <c r="A46" s="2" t="s">
        <v>742</v>
      </c>
      <c r="B46" s="2">
        <v>103</v>
      </c>
      <c r="C46" s="2" t="s">
        <v>1373</v>
      </c>
      <c r="D46" s="2" t="s">
        <v>1413</v>
      </c>
      <c r="E46" s="18">
        <v>6925</v>
      </c>
      <c r="F46" s="18">
        <v>6137</v>
      </c>
      <c r="G46" s="18">
        <v>3690</v>
      </c>
      <c r="H46" s="18">
        <v>3019</v>
      </c>
      <c r="I46" s="18">
        <v>3275</v>
      </c>
      <c r="J46" s="18">
        <v>15885</v>
      </c>
      <c r="K46" s="18">
        <v>13698</v>
      </c>
      <c r="L46" s="18">
        <v>9809</v>
      </c>
      <c r="M46" s="18">
        <v>8647</v>
      </c>
      <c r="N46" s="18">
        <v>8931</v>
      </c>
      <c r="O46" s="18">
        <v>2.29</v>
      </c>
      <c r="P46" s="18">
        <v>2.23</v>
      </c>
      <c r="Q46" s="18">
        <v>4.2699999999999996</v>
      </c>
      <c r="R46" s="18">
        <v>2.86</v>
      </c>
      <c r="S46" s="18">
        <v>2.73</v>
      </c>
      <c r="T46" s="18">
        <v>90103</v>
      </c>
      <c r="U46" s="18">
        <v>112733</v>
      </c>
      <c r="V46" s="18">
        <v>111126</v>
      </c>
      <c r="W46" s="18">
        <v>105153</v>
      </c>
      <c r="X46" s="18">
        <v>85821</v>
      </c>
      <c r="Y46" s="18">
        <v>0</v>
      </c>
      <c r="Z46" s="18">
        <v>0</v>
      </c>
      <c r="AA46" s="18">
        <v>0</v>
      </c>
      <c r="AB46" s="18">
        <v>0</v>
      </c>
      <c r="AC46" s="18">
        <v>0</v>
      </c>
    </row>
    <row r="47" spans="1:29" x14ac:dyDescent="0.25">
      <c r="A47" s="2" t="s">
        <v>743</v>
      </c>
      <c r="B47" s="2">
        <v>105</v>
      </c>
      <c r="C47" s="2" t="s">
        <v>1421</v>
      </c>
      <c r="D47" s="2" t="s">
        <v>1401</v>
      </c>
      <c r="E47" s="18">
        <v>19174</v>
      </c>
      <c r="F47" s="18">
        <v>20072</v>
      </c>
      <c r="G47" s="18">
        <v>20545</v>
      </c>
      <c r="H47" s="18">
        <v>22360</v>
      </c>
      <c r="I47" s="18">
        <v>22105</v>
      </c>
      <c r="J47" s="18">
        <v>70966</v>
      </c>
      <c r="K47" s="18">
        <v>78378</v>
      </c>
      <c r="L47" s="18">
        <v>87735</v>
      </c>
      <c r="M47" s="18">
        <v>92930</v>
      </c>
      <c r="N47" s="18">
        <v>91758</v>
      </c>
      <c r="O47" s="18">
        <v>3.7</v>
      </c>
      <c r="P47" s="18">
        <v>3.9</v>
      </c>
      <c r="Q47" s="18">
        <v>5.09</v>
      </c>
      <c r="R47" s="18">
        <v>4.16</v>
      </c>
      <c r="S47" s="18">
        <v>4.1500000000000004</v>
      </c>
      <c r="T47" s="18">
        <v>97859</v>
      </c>
      <c r="U47" s="18">
        <v>104231</v>
      </c>
      <c r="V47" s="18">
        <v>121706</v>
      </c>
      <c r="W47" s="18">
        <v>127871</v>
      </c>
      <c r="X47" s="18">
        <v>131472</v>
      </c>
      <c r="Y47" s="18">
        <v>41660</v>
      </c>
      <c r="Z47" s="18">
        <v>46910</v>
      </c>
      <c r="AA47" s="18">
        <v>56055</v>
      </c>
      <c r="AB47" s="18">
        <v>59261</v>
      </c>
      <c r="AC47" s="18">
        <v>62845</v>
      </c>
    </row>
    <row r="48" spans="1:29" x14ac:dyDescent="0.25">
      <c r="A48" s="2" t="s">
        <v>2906</v>
      </c>
      <c r="B48" s="2">
        <v>21965</v>
      </c>
      <c r="C48" s="2" t="s">
        <v>1398</v>
      </c>
      <c r="D48" s="2" t="s">
        <v>1401</v>
      </c>
      <c r="E48" s="18" t="s">
        <v>676</v>
      </c>
      <c r="F48" s="18" t="s">
        <v>676</v>
      </c>
      <c r="G48" s="18" t="s">
        <v>676</v>
      </c>
      <c r="H48" s="18" t="s">
        <v>676</v>
      </c>
      <c r="I48" s="18">
        <v>212</v>
      </c>
      <c r="J48" s="18" t="s">
        <v>676</v>
      </c>
      <c r="K48" s="18" t="s">
        <v>676</v>
      </c>
      <c r="L48" s="18" t="s">
        <v>676</v>
      </c>
      <c r="M48" s="18" t="s">
        <v>676</v>
      </c>
      <c r="N48" s="18">
        <v>583</v>
      </c>
      <c r="O48" s="18" t="s">
        <v>676</v>
      </c>
      <c r="P48" s="18" t="s">
        <v>676</v>
      </c>
      <c r="Q48" s="18" t="s">
        <v>676</v>
      </c>
      <c r="R48" s="18" t="s">
        <v>676</v>
      </c>
      <c r="S48" s="18">
        <v>2.75</v>
      </c>
      <c r="T48" s="18" t="s">
        <v>676</v>
      </c>
      <c r="U48" s="18" t="s">
        <v>676</v>
      </c>
      <c r="V48" s="18" t="s">
        <v>676</v>
      </c>
      <c r="W48" s="18" t="s">
        <v>676</v>
      </c>
      <c r="X48" s="18">
        <v>2071</v>
      </c>
      <c r="Y48" s="18" t="s">
        <v>676</v>
      </c>
      <c r="Z48" s="18" t="s">
        <v>676</v>
      </c>
      <c r="AA48" s="18" t="s">
        <v>676</v>
      </c>
      <c r="AB48" s="18" t="s">
        <v>676</v>
      </c>
      <c r="AC48" s="18">
        <v>1766</v>
      </c>
    </row>
    <row r="49" spans="1:29" x14ac:dyDescent="0.25">
      <c r="A49" s="2" t="s">
        <v>744</v>
      </c>
      <c r="B49" s="2">
        <v>345</v>
      </c>
      <c r="C49" s="2" t="s">
        <v>1421</v>
      </c>
      <c r="D49" s="2" t="s">
        <v>1369</v>
      </c>
      <c r="E49" s="18">
        <v>17675</v>
      </c>
      <c r="F49" s="18">
        <v>18203</v>
      </c>
      <c r="G49" s="18">
        <v>18036</v>
      </c>
      <c r="H49" s="18">
        <v>19403</v>
      </c>
      <c r="I49" s="18">
        <v>20481</v>
      </c>
      <c r="J49" s="18">
        <v>99380</v>
      </c>
      <c r="K49" s="18">
        <v>104310</v>
      </c>
      <c r="L49" s="18">
        <v>107636</v>
      </c>
      <c r="M49" s="18">
        <v>111971</v>
      </c>
      <c r="N49" s="18">
        <v>115328</v>
      </c>
      <c r="O49" s="18">
        <v>5.62</v>
      </c>
      <c r="P49" s="18">
        <v>5.73</v>
      </c>
      <c r="Q49" s="18">
        <v>379.21</v>
      </c>
      <c r="R49" s="18">
        <v>5.77</v>
      </c>
      <c r="S49" s="18">
        <v>5.63</v>
      </c>
      <c r="T49" s="18">
        <v>93177</v>
      </c>
      <c r="U49" s="18">
        <v>93413</v>
      </c>
      <c r="V49" s="18">
        <v>83189</v>
      </c>
      <c r="W49" s="18">
        <v>87038</v>
      </c>
      <c r="X49" s="18">
        <v>87622</v>
      </c>
      <c r="Y49" s="18">
        <v>70338</v>
      </c>
      <c r="Z49" s="18">
        <v>66475</v>
      </c>
      <c r="AA49" s="18">
        <v>54623</v>
      </c>
      <c r="AB49" s="18">
        <v>56625</v>
      </c>
      <c r="AC49" s="18">
        <v>55353</v>
      </c>
    </row>
    <row r="50" spans="1:29" x14ac:dyDescent="0.25">
      <c r="A50" s="2" t="s">
        <v>745</v>
      </c>
      <c r="B50" s="2">
        <v>3112</v>
      </c>
      <c r="C50" s="2" t="s">
        <v>1373</v>
      </c>
      <c r="D50" s="2" t="s">
        <v>1369</v>
      </c>
      <c r="E50" s="18">
        <v>19181</v>
      </c>
      <c r="F50" s="18">
        <v>18872</v>
      </c>
      <c r="G50" s="18">
        <v>18685</v>
      </c>
      <c r="H50" s="18">
        <v>19048</v>
      </c>
      <c r="I50" s="18">
        <v>20076</v>
      </c>
      <c r="J50" s="18">
        <v>93363</v>
      </c>
      <c r="K50" s="18">
        <v>90443</v>
      </c>
      <c r="L50" s="18">
        <v>95038</v>
      </c>
      <c r="M50" s="18">
        <v>91169</v>
      </c>
      <c r="N50" s="18">
        <v>93196</v>
      </c>
      <c r="O50" s="18">
        <v>4.87</v>
      </c>
      <c r="P50" s="18">
        <v>4.79</v>
      </c>
      <c r="Q50" s="18">
        <v>4.18</v>
      </c>
      <c r="R50" s="18">
        <v>4.79</v>
      </c>
      <c r="S50" s="18">
        <v>4.6399999999999997</v>
      </c>
      <c r="T50" s="18">
        <v>406758</v>
      </c>
      <c r="U50" s="18">
        <v>407050</v>
      </c>
      <c r="V50" s="18">
        <v>449818</v>
      </c>
      <c r="W50" s="18">
        <v>461969</v>
      </c>
      <c r="X50" s="18">
        <v>535786</v>
      </c>
      <c r="Y50" s="18">
        <v>53386</v>
      </c>
      <c r="Z50" s="18">
        <v>55392</v>
      </c>
      <c r="AA50" s="18">
        <v>59465</v>
      </c>
      <c r="AB50" s="18">
        <v>60281</v>
      </c>
      <c r="AC50" s="18">
        <v>48342</v>
      </c>
    </row>
    <row r="51" spans="1:29" x14ac:dyDescent="0.25">
      <c r="A51" s="2" t="s">
        <v>746</v>
      </c>
      <c r="B51" s="2">
        <v>127</v>
      </c>
      <c r="C51" s="2" t="s">
        <v>1476</v>
      </c>
      <c r="D51" s="2" t="s">
        <v>1386</v>
      </c>
      <c r="E51" s="18">
        <v>19432</v>
      </c>
      <c r="F51" s="18">
        <v>16957</v>
      </c>
      <c r="G51" s="18">
        <v>15944</v>
      </c>
      <c r="H51" s="18">
        <v>15151</v>
      </c>
      <c r="I51" s="18">
        <v>15228</v>
      </c>
      <c r="J51" s="18">
        <v>73696</v>
      </c>
      <c r="K51" s="18">
        <v>71510</v>
      </c>
      <c r="L51" s="18">
        <v>66710</v>
      </c>
      <c r="M51" s="18">
        <v>65267</v>
      </c>
      <c r="N51" s="18">
        <v>65776</v>
      </c>
      <c r="O51" s="18">
        <v>3.79</v>
      </c>
      <c r="P51" s="18">
        <v>4.22</v>
      </c>
      <c r="Q51" s="18">
        <v>1.66</v>
      </c>
      <c r="R51" s="18">
        <v>4.3099999999999996</v>
      </c>
      <c r="S51" s="18">
        <v>4.32</v>
      </c>
      <c r="T51" s="18">
        <v>261642</v>
      </c>
      <c r="U51" s="18">
        <v>204925</v>
      </c>
      <c r="V51" s="18">
        <v>307835</v>
      </c>
      <c r="W51" s="18">
        <v>205634</v>
      </c>
      <c r="X51" s="18">
        <v>192793</v>
      </c>
      <c r="Y51" s="18">
        <v>62400</v>
      </c>
      <c r="Z51" s="18">
        <v>44548</v>
      </c>
      <c r="AA51" s="18">
        <v>46012</v>
      </c>
      <c r="AB51" s="18">
        <v>42053</v>
      </c>
      <c r="AC51" s="18">
        <v>40347</v>
      </c>
    </row>
    <row r="52" spans="1:29" x14ac:dyDescent="0.25">
      <c r="A52" s="2" t="s">
        <v>962</v>
      </c>
      <c r="B52" s="2">
        <v>6963</v>
      </c>
      <c r="C52" s="2" t="s">
        <v>1503</v>
      </c>
      <c r="D52" s="2" t="s">
        <v>1413</v>
      </c>
      <c r="E52" s="18">
        <v>109</v>
      </c>
      <c r="F52" s="18">
        <v>77</v>
      </c>
      <c r="G52" s="18">
        <v>83</v>
      </c>
      <c r="H52" s="18">
        <v>75</v>
      </c>
      <c r="I52" s="18">
        <v>70</v>
      </c>
      <c r="J52" s="18">
        <v>926</v>
      </c>
      <c r="K52" s="18">
        <v>882</v>
      </c>
      <c r="L52" s="18">
        <v>841</v>
      </c>
      <c r="M52" s="18">
        <v>1125</v>
      </c>
      <c r="N52" s="18">
        <v>1256</v>
      </c>
      <c r="O52" s="18">
        <v>8.5</v>
      </c>
      <c r="P52" s="18">
        <v>11.45</v>
      </c>
      <c r="Q52" s="18">
        <v>5.21</v>
      </c>
      <c r="R52" s="18">
        <v>15</v>
      </c>
      <c r="S52" s="18">
        <v>17.940000000000001</v>
      </c>
      <c r="T52" s="18">
        <v>6543</v>
      </c>
      <c r="U52" s="18">
        <v>4680</v>
      </c>
      <c r="V52" s="18">
        <v>5261</v>
      </c>
      <c r="W52" s="18">
        <v>5188</v>
      </c>
      <c r="X52" s="18">
        <v>4442</v>
      </c>
      <c r="Y52" s="18">
        <v>0</v>
      </c>
      <c r="Z52" s="18">
        <v>0</v>
      </c>
      <c r="AA52" s="18">
        <v>0</v>
      </c>
      <c r="AB52" s="18">
        <v>0</v>
      </c>
      <c r="AC52" s="18">
        <v>0</v>
      </c>
    </row>
    <row r="53" spans="1:29" x14ac:dyDescent="0.25">
      <c r="A53" s="2" t="s">
        <v>749</v>
      </c>
      <c r="B53" s="2">
        <v>25</v>
      </c>
      <c r="C53" s="2" t="s">
        <v>1506</v>
      </c>
      <c r="D53" s="2" t="s">
        <v>1369</v>
      </c>
      <c r="E53" s="18">
        <v>11404</v>
      </c>
      <c r="F53" s="18">
        <v>11524</v>
      </c>
      <c r="G53" s="18">
        <v>11336</v>
      </c>
      <c r="H53" s="18">
        <v>4081</v>
      </c>
      <c r="I53" s="18">
        <v>756</v>
      </c>
      <c r="J53" s="18">
        <v>52444</v>
      </c>
      <c r="K53" s="18">
        <v>53719</v>
      </c>
      <c r="L53" s="18">
        <v>59044</v>
      </c>
      <c r="M53" s="18">
        <v>20839</v>
      </c>
      <c r="N53" s="18">
        <v>2965</v>
      </c>
      <c r="O53" s="18">
        <v>4.5999999999999996</v>
      </c>
      <c r="P53" s="18">
        <v>4.66</v>
      </c>
      <c r="Q53" s="18">
        <v>1137.74</v>
      </c>
      <c r="R53" s="18">
        <v>5.1100000000000003</v>
      </c>
      <c r="S53" s="18">
        <v>3.92</v>
      </c>
      <c r="T53" s="18">
        <v>180310</v>
      </c>
      <c r="U53" s="18">
        <v>285510</v>
      </c>
      <c r="V53" s="18">
        <v>287594</v>
      </c>
      <c r="W53" s="18">
        <v>265949</v>
      </c>
      <c r="X53" s="18">
        <v>296381</v>
      </c>
      <c r="Y53" s="18">
        <v>49142</v>
      </c>
      <c r="Z53" s="18">
        <v>51452</v>
      </c>
      <c r="AA53" s="18">
        <v>54761</v>
      </c>
      <c r="AB53" s="18">
        <v>21029</v>
      </c>
      <c r="AC53" s="18">
        <v>6948</v>
      </c>
    </row>
    <row r="54" spans="1:29" x14ac:dyDescent="0.25">
      <c r="A54" s="2" t="s">
        <v>750</v>
      </c>
      <c r="B54" s="2">
        <v>122</v>
      </c>
      <c r="C54" s="2" t="s">
        <v>1511</v>
      </c>
      <c r="D54" s="2" t="s">
        <v>1369</v>
      </c>
      <c r="E54" s="18">
        <v>28663</v>
      </c>
      <c r="F54" s="18">
        <v>30486</v>
      </c>
      <c r="G54" s="18">
        <v>29619</v>
      </c>
      <c r="H54" s="18">
        <v>33159</v>
      </c>
      <c r="I54" s="18">
        <v>35980</v>
      </c>
      <c r="J54" s="18">
        <v>126464</v>
      </c>
      <c r="K54" s="18">
        <v>132068</v>
      </c>
      <c r="L54" s="18">
        <v>132687</v>
      </c>
      <c r="M54" s="18">
        <v>139804</v>
      </c>
      <c r="N54" s="18">
        <v>157248</v>
      </c>
      <c r="O54" s="18">
        <v>4.41</v>
      </c>
      <c r="P54" s="18">
        <v>4.33</v>
      </c>
      <c r="Q54" s="18">
        <v>5.36</v>
      </c>
      <c r="R54" s="18">
        <v>4.22</v>
      </c>
      <c r="S54" s="18">
        <v>4.37</v>
      </c>
      <c r="T54" s="18">
        <v>453733</v>
      </c>
      <c r="U54" s="18">
        <v>541739</v>
      </c>
      <c r="V54" s="18">
        <v>572462</v>
      </c>
      <c r="W54" s="18">
        <v>539364</v>
      </c>
      <c r="X54" s="18">
        <v>478307</v>
      </c>
      <c r="Y54" s="18">
        <v>57607</v>
      </c>
      <c r="Z54" s="18">
        <v>63944</v>
      </c>
      <c r="AA54" s="18">
        <v>70204</v>
      </c>
      <c r="AB54" s="18">
        <v>78665</v>
      </c>
      <c r="AC54" s="18">
        <v>81503</v>
      </c>
    </row>
    <row r="55" spans="1:29" x14ac:dyDescent="0.25">
      <c r="A55" s="2" t="s">
        <v>751</v>
      </c>
      <c r="B55" s="2">
        <v>3113</v>
      </c>
      <c r="C55" s="2" t="s">
        <v>1514</v>
      </c>
      <c r="D55" s="2" t="s">
        <v>1369</v>
      </c>
      <c r="E55" s="18">
        <v>34959</v>
      </c>
      <c r="F55" s="18">
        <v>32767</v>
      </c>
      <c r="G55" s="18">
        <v>30933</v>
      </c>
      <c r="H55" s="18">
        <v>32292</v>
      </c>
      <c r="I55" s="18">
        <v>33717</v>
      </c>
      <c r="J55" s="18">
        <v>161376</v>
      </c>
      <c r="K55" s="18">
        <v>163138</v>
      </c>
      <c r="L55" s="18">
        <v>165824</v>
      </c>
      <c r="M55" s="18">
        <v>158299</v>
      </c>
      <c r="N55" s="18">
        <v>168552</v>
      </c>
      <c r="O55" s="18">
        <v>4.62</v>
      </c>
      <c r="P55" s="18">
        <v>4.9800000000000004</v>
      </c>
      <c r="Q55" s="18">
        <v>20.84</v>
      </c>
      <c r="R55" s="18">
        <v>4.9000000000000004</v>
      </c>
      <c r="S55" s="18">
        <v>5</v>
      </c>
      <c r="T55" s="18">
        <v>818486</v>
      </c>
      <c r="U55" s="18">
        <v>1039928</v>
      </c>
      <c r="V55" s="18">
        <v>988816</v>
      </c>
      <c r="W55" s="18">
        <v>983679</v>
      </c>
      <c r="X55" s="18">
        <v>1024790</v>
      </c>
      <c r="Y55" s="18">
        <v>130501</v>
      </c>
      <c r="Z55" s="18">
        <v>128249</v>
      </c>
      <c r="AA55" s="18">
        <v>133569</v>
      </c>
      <c r="AB55" s="18">
        <v>137902</v>
      </c>
      <c r="AC55" s="18">
        <v>141566</v>
      </c>
    </row>
    <row r="56" spans="1:29" x14ac:dyDescent="0.25">
      <c r="A56" s="2" t="s">
        <v>846</v>
      </c>
      <c r="B56" s="2">
        <v>42</v>
      </c>
      <c r="C56" s="2" t="s">
        <v>1484</v>
      </c>
      <c r="D56" s="2" t="s">
        <v>1386</v>
      </c>
      <c r="E56" s="18">
        <v>4302</v>
      </c>
      <c r="F56" s="18">
        <v>3799</v>
      </c>
      <c r="G56" s="18">
        <v>3119</v>
      </c>
      <c r="H56" s="18">
        <v>2787</v>
      </c>
      <c r="I56" s="18">
        <v>1435</v>
      </c>
      <c r="J56" s="18">
        <v>28874</v>
      </c>
      <c r="K56" s="18">
        <v>25463</v>
      </c>
      <c r="L56" s="18">
        <v>24206</v>
      </c>
      <c r="M56" s="18">
        <v>21716</v>
      </c>
      <c r="N56" s="18">
        <v>12468</v>
      </c>
      <c r="O56" s="18">
        <v>6.71</v>
      </c>
      <c r="P56" s="18">
        <v>6.7</v>
      </c>
      <c r="Q56" s="18">
        <v>4.9800000000000004</v>
      </c>
      <c r="R56" s="18">
        <v>7.79</v>
      </c>
      <c r="S56" s="18">
        <v>8.69</v>
      </c>
      <c r="T56" s="18">
        <v>66670</v>
      </c>
      <c r="U56" s="18">
        <v>65272</v>
      </c>
      <c r="V56" s="18">
        <v>63172</v>
      </c>
      <c r="W56" s="18">
        <v>62695</v>
      </c>
      <c r="X56" s="18">
        <v>36072</v>
      </c>
      <c r="Y56" s="18">
        <v>37617</v>
      </c>
      <c r="Z56" s="18">
        <v>31782</v>
      </c>
      <c r="AA56" s="18">
        <v>30919</v>
      </c>
      <c r="AB56" s="18">
        <v>30211</v>
      </c>
      <c r="AC56" s="18">
        <v>19798</v>
      </c>
    </row>
    <row r="57" spans="1:29" x14ac:dyDescent="0.25">
      <c r="A57" s="2" t="s">
        <v>753</v>
      </c>
      <c r="B57" s="2">
        <v>8701</v>
      </c>
      <c r="C57" s="2" t="s">
        <v>1484</v>
      </c>
      <c r="D57" s="2" t="s">
        <v>1369</v>
      </c>
      <c r="E57" s="18">
        <v>14931</v>
      </c>
      <c r="F57" s="18">
        <v>14600</v>
      </c>
      <c r="G57" s="18">
        <v>13362</v>
      </c>
      <c r="H57" s="18">
        <v>16333</v>
      </c>
      <c r="I57" s="18">
        <v>10732</v>
      </c>
      <c r="J57" s="18">
        <v>67833</v>
      </c>
      <c r="K57" s="18">
        <v>67998</v>
      </c>
      <c r="L57" s="18">
        <v>59949</v>
      </c>
      <c r="M57" s="18">
        <v>66578</v>
      </c>
      <c r="N57" s="18">
        <v>44772</v>
      </c>
      <c r="O57" s="18">
        <v>4.54</v>
      </c>
      <c r="P57" s="18">
        <v>4.66</v>
      </c>
      <c r="Q57" s="18">
        <v>0</v>
      </c>
      <c r="R57" s="18">
        <v>4.08</v>
      </c>
      <c r="S57" s="18">
        <v>4.17</v>
      </c>
      <c r="T57" s="18">
        <v>61902</v>
      </c>
      <c r="U57" s="18">
        <v>68299</v>
      </c>
      <c r="V57" s="18">
        <v>62603</v>
      </c>
      <c r="W57" s="18">
        <v>74896</v>
      </c>
      <c r="X57" s="18">
        <v>53401</v>
      </c>
      <c r="Y57" s="18">
        <v>50914</v>
      </c>
      <c r="Z57" s="18">
        <v>53628</v>
      </c>
      <c r="AA57" s="18">
        <v>51269</v>
      </c>
      <c r="AB57" s="18">
        <v>61995</v>
      </c>
      <c r="AC57" s="18">
        <v>42949</v>
      </c>
    </row>
    <row r="58" spans="1:29" x14ac:dyDescent="0.25">
      <c r="A58" s="2" t="s">
        <v>849</v>
      </c>
      <c r="B58" s="2">
        <v>75</v>
      </c>
      <c r="C58" s="2" t="s">
        <v>1484</v>
      </c>
      <c r="D58" s="2" t="s">
        <v>1369</v>
      </c>
      <c r="E58" s="18">
        <v>12769</v>
      </c>
      <c r="F58" s="18">
        <v>13473</v>
      </c>
      <c r="G58" s="18">
        <v>12286</v>
      </c>
      <c r="H58" s="18">
        <v>11085</v>
      </c>
      <c r="I58" s="18">
        <v>7253</v>
      </c>
      <c r="J58" s="18">
        <v>61809</v>
      </c>
      <c r="K58" s="18">
        <v>62155</v>
      </c>
      <c r="L58" s="18">
        <v>61224</v>
      </c>
      <c r="M58" s="18">
        <v>53462</v>
      </c>
      <c r="N58" s="18">
        <v>35398</v>
      </c>
      <c r="O58" s="18">
        <v>4.84</v>
      </c>
      <c r="P58" s="18">
        <v>4.6100000000000003</v>
      </c>
      <c r="Q58" s="18">
        <v>5.09</v>
      </c>
      <c r="R58" s="18">
        <v>4.82</v>
      </c>
      <c r="S58" s="18">
        <v>4.88</v>
      </c>
      <c r="T58" s="18">
        <v>109602</v>
      </c>
      <c r="U58" s="18">
        <v>120005</v>
      </c>
      <c r="V58" s="18">
        <v>109695</v>
      </c>
      <c r="W58" s="18">
        <v>96926</v>
      </c>
      <c r="X58" s="18">
        <v>63929</v>
      </c>
      <c r="Y58" s="18">
        <v>60401</v>
      </c>
      <c r="Z58" s="18">
        <v>67236</v>
      </c>
      <c r="AA58" s="18">
        <v>69876</v>
      </c>
      <c r="AB58" s="18">
        <v>64445</v>
      </c>
      <c r="AC58" s="18">
        <v>43032</v>
      </c>
    </row>
    <row r="59" spans="1:29" x14ac:dyDescent="0.25">
      <c r="A59" s="2" t="s">
        <v>850</v>
      </c>
      <c r="B59" s="2">
        <v>41</v>
      </c>
      <c r="C59" s="2" t="s">
        <v>1484</v>
      </c>
      <c r="D59" s="2" t="s">
        <v>1369</v>
      </c>
      <c r="E59" s="18">
        <v>4952</v>
      </c>
      <c r="F59" s="18">
        <v>0</v>
      </c>
      <c r="G59" s="18">
        <v>0</v>
      </c>
      <c r="H59" s="18">
        <v>0</v>
      </c>
      <c r="I59" s="18">
        <v>0</v>
      </c>
      <c r="J59" s="18">
        <v>27330</v>
      </c>
      <c r="K59" s="18">
        <v>0</v>
      </c>
      <c r="L59" s="18">
        <v>0</v>
      </c>
      <c r="M59" s="18">
        <v>0</v>
      </c>
      <c r="N59" s="18">
        <v>0</v>
      </c>
      <c r="O59" s="18">
        <v>5.52</v>
      </c>
      <c r="P59" s="18">
        <v>0</v>
      </c>
      <c r="Q59" s="18">
        <v>6.17</v>
      </c>
      <c r="R59" s="18">
        <v>0</v>
      </c>
      <c r="S59" s="18">
        <v>0</v>
      </c>
      <c r="T59" s="18">
        <v>29210</v>
      </c>
      <c r="U59" s="18">
        <v>9134</v>
      </c>
      <c r="V59" s="18">
        <v>10504</v>
      </c>
      <c r="W59" s="18">
        <v>8296</v>
      </c>
      <c r="X59" s="18">
        <v>5680</v>
      </c>
      <c r="Y59" s="18">
        <v>15216</v>
      </c>
      <c r="Z59" s="18">
        <v>0</v>
      </c>
      <c r="AA59" s="18">
        <v>0</v>
      </c>
      <c r="AB59" s="18">
        <v>0</v>
      </c>
      <c r="AC59" s="18">
        <v>0</v>
      </c>
    </row>
    <row r="60" spans="1:29" x14ac:dyDescent="0.25">
      <c r="A60" s="2" t="s">
        <v>851</v>
      </c>
      <c r="B60" s="2">
        <v>114</v>
      </c>
      <c r="C60" s="2" t="s">
        <v>1484</v>
      </c>
      <c r="D60" s="2" t="s">
        <v>1369</v>
      </c>
      <c r="E60" s="18">
        <v>9244</v>
      </c>
      <c r="F60" s="18">
        <v>9514</v>
      </c>
      <c r="G60" s="18">
        <v>9479</v>
      </c>
      <c r="H60" s="18">
        <v>9586</v>
      </c>
      <c r="I60" s="18">
        <v>6762</v>
      </c>
      <c r="J60" s="18">
        <v>47346</v>
      </c>
      <c r="K60" s="18">
        <v>50857</v>
      </c>
      <c r="L60" s="18">
        <v>48293</v>
      </c>
      <c r="M60" s="18">
        <v>47841</v>
      </c>
      <c r="N60" s="18">
        <v>32758</v>
      </c>
      <c r="O60" s="18">
        <v>5.12</v>
      </c>
      <c r="P60" s="18">
        <v>5.35</v>
      </c>
      <c r="Q60" s="18">
        <v>4.55</v>
      </c>
      <c r="R60" s="18">
        <v>4.99</v>
      </c>
      <c r="S60" s="18">
        <v>4.84</v>
      </c>
      <c r="T60" s="18">
        <v>156185</v>
      </c>
      <c r="U60" s="18">
        <v>175034</v>
      </c>
      <c r="V60" s="18">
        <v>157454</v>
      </c>
      <c r="W60" s="18">
        <v>161023</v>
      </c>
      <c r="X60" s="18">
        <v>95757</v>
      </c>
      <c r="Y60" s="18">
        <v>40381</v>
      </c>
      <c r="Z60" s="18">
        <v>44963</v>
      </c>
      <c r="AA60" s="18">
        <v>45532</v>
      </c>
      <c r="AB60" s="18">
        <v>43962</v>
      </c>
      <c r="AC60" s="18">
        <v>31875</v>
      </c>
    </row>
    <row r="61" spans="1:29" x14ac:dyDescent="0.25">
      <c r="A61" s="2" t="s">
        <v>852</v>
      </c>
      <c r="B61" s="2">
        <v>126</v>
      </c>
      <c r="C61" s="2" t="s">
        <v>1484</v>
      </c>
      <c r="D61" s="2" t="s">
        <v>1386</v>
      </c>
      <c r="E61" s="18">
        <v>13069</v>
      </c>
      <c r="F61" s="18">
        <v>13638</v>
      </c>
      <c r="G61" s="18">
        <v>12697</v>
      </c>
      <c r="H61" s="18">
        <v>11466</v>
      </c>
      <c r="I61" s="18">
        <v>7507</v>
      </c>
      <c r="J61" s="18">
        <v>73939</v>
      </c>
      <c r="K61" s="18">
        <v>80132</v>
      </c>
      <c r="L61" s="18">
        <v>78307</v>
      </c>
      <c r="M61" s="18">
        <v>69497</v>
      </c>
      <c r="N61" s="18">
        <v>44773</v>
      </c>
      <c r="O61" s="18">
        <v>5.66</v>
      </c>
      <c r="P61" s="18">
        <v>5.88</v>
      </c>
      <c r="Q61" s="18">
        <v>8</v>
      </c>
      <c r="R61" s="18">
        <v>6.06</v>
      </c>
      <c r="S61" s="18">
        <v>5.96</v>
      </c>
      <c r="T61" s="18">
        <v>116854</v>
      </c>
      <c r="U61" s="18">
        <v>127584</v>
      </c>
      <c r="V61" s="18">
        <v>115662</v>
      </c>
      <c r="W61" s="18">
        <v>101970</v>
      </c>
      <c r="X61" s="18">
        <v>75976</v>
      </c>
      <c r="Y61" s="18">
        <v>23715</v>
      </c>
      <c r="Z61" s="18">
        <v>26059</v>
      </c>
      <c r="AA61" s="18">
        <v>25549</v>
      </c>
      <c r="AB61" s="18">
        <v>25731</v>
      </c>
      <c r="AC61" s="18">
        <v>18830</v>
      </c>
    </row>
    <row r="62" spans="1:29" x14ac:dyDescent="0.25">
      <c r="A62" s="2" t="s">
        <v>758</v>
      </c>
      <c r="B62" s="2">
        <v>129</v>
      </c>
      <c r="C62" s="2" t="s">
        <v>1528</v>
      </c>
      <c r="D62" s="2" t="s">
        <v>1369</v>
      </c>
      <c r="E62" s="18">
        <v>7410</v>
      </c>
      <c r="F62" s="18">
        <v>7990</v>
      </c>
      <c r="G62" s="18">
        <v>7301</v>
      </c>
      <c r="H62" s="18">
        <v>7656</v>
      </c>
      <c r="I62" s="18">
        <v>8497</v>
      </c>
      <c r="J62" s="18">
        <v>30333</v>
      </c>
      <c r="K62" s="18">
        <v>34377</v>
      </c>
      <c r="L62" s="18">
        <v>33187</v>
      </c>
      <c r="M62" s="18">
        <v>34938</v>
      </c>
      <c r="N62" s="18">
        <v>37187</v>
      </c>
      <c r="O62" s="18">
        <v>4.09</v>
      </c>
      <c r="P62" s="18">
        <v>4.3</v>
      </c>
      <c r="Q62" s="18">
        <v>463.66</v>
      </c>
      <c r="R62" s="18">
        <v>4.5599999999999996</v>
      </c>
      <c r="S62" s="18">
        <v>4.38</v>
      </c>
      <c r="T62" s="18">
        <v>96236</v>
      </c>
      <c r="U62" s="18">
        <v>107693</v>
      </c>
      <c r="V62" s="18">
        <v>114671</v>
      </c>
      <c r="W62" s="18">
        <v>117560</v>
      </c>
      <c r="X62" s="18">
        <v>111904</v>
      </c>
      <c r="Y62" s="18">
        <v>42001</v>
      </c>
      <c r="Z62" s="18">
        <v>44893</v>
      </c>
      <c r="AA62" s="18">
        <v>48877</v>
      </c>
      <c r="AB62" s="18">
        <v>51198</v>
      </c>
      <c r="AC62" s="18">
        <v>52160</v>
      </c>
    </row>
    <row r="63" spans="1:29" x14ac:dyDescent="0.25">
      <c r="A63" s="2" t="s">
        <v>759</v>
      </c>
      <c r="B63" s="2">
        <v>104</v>
      </c>
      <c r="C63" s="2" t="s">
        <v>1460</v>
      </c>
      <c r="D63" s="2" t="s">
        <v>1408</v>
      </c>
      <c r="E63" s="18">
        <v>16246</v>
      </c>
      <c r="F63" s="18">
        <v>17438</v>
      </c>
      <c r="G63" s="18">
        <v>16557</v>
      </c>
      <c r="H63" s="18">
        <v>17484</v>
      </c>
      <c r="I63" s="18">
        <v>19159</v>
      </c>
      <c r="J63" s="18">
        <v>95757</v>
      </c>
      <c r="K63" s="18">
        <v>105882</v>
      </c>
      <c r="L63" s="18">
        <v>105984</v>
      </c>
      <c r="M63" s="18">
        <v>108336</v>
      </c>
      <c r="N63" s="18">
        <v>114018</v>
      </c>
      <c r="O63" s="18">
        <v>5.89</v>
      </c>
      <c r="P63" s="18">
        <v>6.07</v>
      </c>
      <c r="Q63" s="18">
        <v>37.46</v>
      </c>
      <c r="R63" s="18">
        <v>6.2</v>
      </c>
      <c r="S63" s="18">
        <v>5.95</v>
      </c>
      <c r="T63" s="18">
        <v>330773</v>
      </c>
      <c r="U63" s="18">
        <v>374679</v>
      </c>
      <c r="V63" s="18">
        <v>400060</v>
      </c>
      <c r="W63" s="18">
        <v>400900</v>
      </c>
      <c r="X63" s="18">
        <v>435064</v>
      </c>
      <c r="Y63" s="18">
        <v>35729</v>
      </c>
      <c r="Z63" s="18">
        <v>37753</v>
      </c>
      <c r="AA63" s="18">
        <v>37753</v>
      </c>
      <c r="AB63" s="18">
        <v>42932</v>
      </c>
      <c r="AC63" s="18">
        <v>45652</v>
      </c>
    </row>
    <row r="64" spans="1:29" x14ac:dyDescent="0.25">
      <c r="A64" s="2" t="s">
        <v>760</v>
      </c>
      <c r="B64" s="2">
        <v>3115</v>
      </c>
      <c r="C64" s="2" t="s">
        <v>1444</v>
      </c>
      <c r="D64" s="2" t="s">
        <v>1408</v>
      </c>
      <c r="E64" s="18">
        <v>38918</v>
      </c>
      <c r="F64" s="18">
        <v>39789</v>
      </c>
      <c r="G64" s="18">
        <v>40110</v>
      </c>
      <c r="H64" s="18">
        <v>42590</v>
      </c>
      <c r="I64" s="18">
        <v>45067</v>
      </c>
      <c r="J64" s="18">
        <v>220930</v>
      </c>
      <c r="K64" s="18">
        <v>244037</v>
      </c>
      <c r="L64" s="18">
        <v>259240</v>
      </c>
      <c r="M64" s="18">
        <v>269326</v>
      </c>
      <c r="N64" s="18">
        <v>280365</v>
      </c>
      <c r="O64" s="18">
        <v>5.68</v>
      </c>
      <c r="P64" s="18">
        <v>6.13</v>
      </c>
      <c r="Q64" s="18">
        <v>62.84</v>
      </c>
      <c r="R64" s="18">
        <v>6.32</v>
      </c>
      <c r="S64" s="18">
        <v>6.22</v>
      </c>
      <c r="T64" s="18">
        <v>817416</v>
      </c>
      <c r="U64" s="18">
        <v>940820</v>
      </c>
      <c r="V64" s="18">
        <v>983725</v>
      </c>
      <c r="W64" s="18">
        <v>1041596</v>
      </c>
      <c r="X64" s="18">
        <v>1127729</v>
      </c>
      <c r="Y64" s="18">
        <v>110665</v>
      </c>
      <c r="Z64" s="18">
        <v>108168</v>
      </c>
      <c r="AA64" s="18">
        <v>123820</v>
      </c>
      <c r="AB64" s="18">
        <v>129572</v>
      </c>
      <c r="AC64" s="18">
        <v>137108</v>
      </c>
    </row>
    <row r="65" spans="1:29" x14ac:dyDescent="0.25">
      <c r="A65" s="2" t="s">
        <v>861</v>
      </c>
      <c r="B65" s="2">
        <v>138</v>
      </c>
      <c r="C65" s="2" t="s">
        <v>1373</v>
      </c>
      <c r="D65" s="2" t="s">
        <v>1401</v>
      </c>
      <c r="E65" s="18">
        <v>13960</v>
      </c>
      <c r="F65" s="18">
        <v>14815</v>
      </c>
      <c r="G65" s="18">
        <v>14917</v>
      </c>
      <c r="H65" s="18">
        <v>14666</v>
      </c>
      <c r="I65" s="18">
        <v>15857</v>
      </c>
      <c r="J65" s="18">
        <v>49271</v>
      </c>
      <c r="K65" s="18">
        <v>52869</v>
      </c>
      <c r="L65" s="18">
        <v>55837</v>
      </c>
      <c r="M65" s="18">
        <v>50171</v>
      </c>
      <c r="N65" s="18">
        <v>54427</v>
      </c>
      <c r="O65" s="18">
        <v>3.53</v>
      </c>
      <c r="P65" s="18">
        <v>3.57</v>
      </c>
      <c r="Q65" s="18">
        <v>4.38</v>
      </c>
      <c r="R65" s="18">
        <v>3.42</v>
      </c>
      <c r="S65" s="18">
        <v>3.43</v>
      </c>
      <c r="T65" s="18">
        <v>258836</v>
      </c>
      <c r="U65" s="18">
        <v>259021</v>
      </c>
      <c r="V65" s="18">
        <v>258840</v>
      </c>
      <c r="W65" s="18">
        <v>306163</v>
      </c>
      <c r="X65" s="18">
        <v>494784</v>
      </c>
      <c r="Y65" s="18">
        <v>39445</v>
      </c>
      <c r="Z65" s="18">
        <v>39445</v>
      </c>
      <c r="AA65" s="18">
        <v>39444</v>
      </c>
      <c r="AB65" s="18">
        <v>50676</v>
      </c>
      <c r="AC65" s="18">
        <v>42869</v>
      </c>
    </row>
    <row r="66" spans="1:29" x14ac:dyDescent="0.25">
      <c r="J66" s="2"/>
      <c r="L66" s="2"/>
    </row>
    <row r="67" spans="1:29" x14ac:dyDescent="0.25">
      <c r="A67" s="57" t="s">
        <v>3405</v>
      </c>
      <c r="J67" s="2"/>
    </row>
    <row r="68" spans="1:29" x14ac:dyDescent="0.25">
      <c r="A68" s="2" t="s">
        <v>3399</v>
      </c>
    </row>
  </sheetData>
  <autoFilter ref="A1:A2" xr:uid="{00000000-0001-0000-0700-000000000000}"/>
  <mergeCells count="5">
    <mergeCell ref="Y3:AC3"/>
    <mergeCell ref="E3:I3"/>
    <mergeCell ref="J3:N3"/>
    <mergeCell ref="O3:S3"/>
    <mergeCell ref="T3:X3"/>
  </mergeCells>
  <conditionalFormatting sqref="A1:XFD1048576">
    <cfRule type="containsErrors" dxfId="26" priority="1">
      <formula>ISERROR(A1)</formula>
    </cfRule>
  </conditionalFormatting>
  <conditionalFormatting sqref="C5:AC65">
    <cfRule type="containsBlanks" dxfId="25" priority="5">
      <formula>LEN(TRIM(C5))=0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043D-B5CD-47E2-AB78-2AAA9639B532}">
  <sheetPr codeName="Sheet11">
    <tabColor theme="6" tint="0.39997558519241921"/>
  </sheetPr>
  <dimension ref="A1:AZ160"/>
  <sheetViews>
    <sheetView zoomScaleNormal="100" workbookViewId="0">
      <pane xSplit="4" ySplit="4" topLeftCell="E50" activePane="bottomRight" state="frozen"/>
      <selection pane="topRight" activeCell="E1" sqref="E1"/>
      <selection pane="bottomLeft" activeCell="A5" sqref="A5"/>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5.44140625" style="4" bestFit="1" customWidth="1"/>
    <col min="5" max="5" width="40.77734375" style="3" customWidth="1"/>
    <col min="6" max="6" width="40.77734375" style="134" customWidth="1"/>
    <col min="7" max="7" width="40.77734375" style="20" customWidth="1"/>
    <col min="8" max="8" width="40.77734375" style="3" customWidth="1"/>
    <col min="9" max="9" width="40.77734375" style="134" customWidth="1"/>
    <col min="10" max="10" width="40.77734375" style="20" customWidth="1"/>
    <col min="11" max="11" width="40.77734375" style="3" customWidth="1"/>
    <col min="12" max="12" width="40.77734375" style="134" customWidth="1"/>
    <col min="13" max="13" width="40.77734375" style="20" customWidth="1"/>
    <col min="14" max="14" width="40.77734375" style="3" customWidth="1"/>
    <col min="15" max="15" width="40.77734375" style="134" customWidth="1"/>
    <col min="16" max="16" width="40.77734375" style="20" customWidth="1"/>
    <col min="17" max="17" width="40.77734375" style="3" customWidth="1"/>
    <col min="18" max="18" width="40.77734375" style="134" customWidth="1"/>
    <col min="19" max="19" width="40.77734375" style="20" customWidth="1"/>
    <col min="20" max="20" width="40.77734375" style="3" customWidth="1"/>
    <col min="21" max="21" width="40.77734375" style="134" customWidth="1"/>
    <col min="22" max="22" width="40.77734375" style="20" customWidth="1"/>
    <col min="23" max="23" width="40.77734375" style="3" customWidth="1"/>
    <col min="24" max="24" width="40.77734375" style="134" customWidth="1"/>
    <col min="25" max="25" width="40.77734375" style="20" customWidth="1"/>
    <col min="26" max="26" width="40.77734375" style="3" customWidth="1"/>
    <col min="27" max="27" width="40.77734375" style="134" customWidth="1"/>
    <col min="28" max="28" width="40.77734375" style="20" customWidth="1"/>
    <col min="29" max="29" width="40.77734375" style="3" customWidth="1"/>
    <col min="30" max="30" width="40.77734375" style="134" customWidth="1"/>
    <col min="31" max="31" width="40.77734375" style="20" customWidth="1"/>
    <col min="32" max="32" width="40.77734375" style="3" customWidth="1"/>
    <col min="33" max="33" width="40.77734375" style="134" customWidth="1"/>
    <col min="34" max="34" width="40.77734375" style="20" customWidth="1"/>
    <col min="35" max="35" width="40.77734375" style="33" customWidth="1"/>
    <col min="36" max="36" width="40.77734375" style="135" customWidth="1"/>
    <col min="37" max="37" width="40.77734375" style="20" customWidth="1"/>
    <col min="38" max="38" width="40.77734375" style="33" customWidth="1"/>
    <col min="39" max="39" width="40.77734375" style="135" customWidth="1"/>
    <col min="40" max="40" width="40.77734375" style="20" customWidth="1"/>
    <col min="41" max="41" width="40.77734375" style="33" customWidth="1"/>
    <col min="42" max="42" width="40.77734375" style="135" customWidth="1"/>
    <col min="43" max="43" width="40.77734375" style="20" customWidth="1"/>
    <col min="44" max="44" width="40.77734375" style="33" customWidth="1"/>
    <col min="45" max="45" width="40.77734375" style="135" customWidth="1"/>
    <col min="46" max="46" width="40.77734375" style="20" customWidth="1"/>
    <col min="47" max="47" width="40.77734375" style="33" customWidth="1"/>
    <col min="48" max="48" width="40.77734375" style="135" customWidth="1"/>
    <col min="49" max="49" width="40.77734375" style="20" customWidth="1"/>
    <col min="50" max="50" width="60.44140625" style="3" bestFit="1" customWidth="1"/>
    <col min="51" max="51" width="9.44140625" style="31"/>
    <col min="52" max="52" width="9.44140625" style="133"/>
    <col min="53" max="16384" width="9.44140625" style="3"/>
  </cols>
  <sheetData>
    <row r="1" spans="1:52" x14ac:dyDescent="0.25">
      <c r="A1" s="1" t="s">
        <v>77</v>
      </c>
      <c r="D1" s="3"/>
      <c r="F1" s="3"/>
      <c r="G1" s="3"/>
      <c r="J1" s="3"/>
      <c r="M1" s="3"/>
      <c r="P1" s="3"/>
      <c r="S1" s="3"/>
      <c r="V1" s="3"/>
      <c r="Y1" s="3"/>
      <c r="AB1" s="3"/>
      <c r="AE1" s="3"/>
      <c r="AH1" s="3"/>
      <c r="AI1" s="3"/>
      <c r="AJ1" s="134"/>
      <c r="AK1" s="3"/>
      <c r="AL1" s="3"/>
      <c r="AM1" s="134"/>
      <c r="AN1" s="3"/>
      <c r="AO1" s="3"/>
      <c r="AP1" s="134"/>
      <c r="AQ1" s="3"/>
      <c r="AR1" s="31"/>
      <c r="AS1" s="134"/>
      <c r="AT1" s="3"/>
      <c r="AU1" s="3"/>
      <c r="AV1" s="134"/>
      <c r="AW1" s="3"/>
      <c r="AY1" s="3"/>
      <c r="AZ1" s="3"/>
    </row>
    <row r="2" spans="1:52" x14ac:dyDescent="0.25">
      <c r="A2" s="1" t="s">
        <v>48</v>
      </c>
      <c r="D2" s="3"/>
      <c r="F2" s="3"/>
      <c r="AI2" s="3"/>
      <c r="AJ2" s="134"/>
      <c r="AL2" s="3"/>
      <c r="AM2" s="134"/>
      <c r="AO2" s="3"/>
      <c r="AP2" s="134"/>
      <c r="AR2" s="3"/>
      <c r="AS2" s="134"/>
      <c r="AU2" s="3"/>
      <c r="AV2" s="134"/>
    </row>
    <row r="3" spans="1:52" ht="14.4" thickBot="1" x14ac:dyDescent="0.3">
      <c r="D3" s="3"/>
      <c r="F3" s="3"/>
      <c r="G3" s="3"/>
      <c r="J3" s="3"/>
      <c r="M3" s="3"/>
      <c r="N3" s="134"/>
      <c r="P3" s="3"/>
      <c r="S3" s="3"/>
      <c r="V3" s="3"/>
      <c r="Y3" s="3"/>
      <c r="AB3" s="3"/>
      <c r="AE3" s="3"/>
      <c r="AH3" s="3"/>
      <c r="AI3" s="3"/>
      <c r="AJ3" s="134"/>
      <c r="AK3" s="3"/>
      <c r="AL3" s="3"/>
      <c r="AM3" s="134"/>
      <c r="AN3" s="3"/>
      <c r="AO3" s="3"/>
      <c r="AP3" s="134"/>
      <c r="AQ3" s="3"/>
      <c r="AR3" s="3"/>
      <c r="AS3" s="134"/>
      <c r="AT3" s="3"/>
      <c r="AU3" s="3"/>
      <c r="AV3" s="134"/>
      <c r="AW3" s="3"/>
    </row>
    <row r="4" spans="1:52" ht="14.4" thickBot="1" x14ac:dyDescent="0.3">
      <c r="A4" s="1" t="s">
        <v>103</v>
      </c>
      <c r="B4" s="14" t="s">
        <v>80</v>
      </c>
      <c r="C4" s="15" t="s">
        <v>10</v>
      </c>
      <c r="D4" s="1" t="s">
        <v>5</v>
      </c>
      <c r="E4" s="140" t="s">
        <v>2032</v>
      </c>
      <c r="F4" s="141" t="s">
        <v>2033</v>
      </c>
      <c r="G4" s="142" t="s">
        <v>2034</v>
      </c>
      <c r="H4" s="140" t="s">
        <v>2035</v>
      </c>
      <c r="I4" s="141" t="s">
        <v>2036</v>
      </c>
      <c r="J4" s="142" t="s">
        <v>2037</v>
      </c>
      <c r="K4" s="140" t="s">
        <v>2038</v>
      </c>
      <c r="L4" s="141" t="s">
        <v>2039</v>
      </c>
      <c r="M4" s="142" t="s">
        <v>2040</v>
      </c>
      <c r="N4" s="140" t="s">
        <v>2041</v>
      </c>
      <c r="O4" s="141" t="s">
        <v>2042</v>
      </c>
      <c r="P4" s="142" t="s">
        <v>2043</v>
      </c>
      <c r="Q4" s="140" t="s">
        <v>2044</v>
      </c>
      <c r="R4" s="141" t="s">
        <v>2045</v>
      </c>
      <c r="S4" s="142" t="s">
        <v>2046</v>
      </c>
      <c r="T4" s="140" t="s">
        <v>2047</v>
      </c>
      <c r="U4" s="141" t="s">
        <v>2048</v>
      </c>
      <c r="V4" s="142" t="s">
        <v>2049</v>
      </c>
      <c r="W4" s="140" t="s">
        <v>2050</v>
      </c>
      <c r="X4" s="141" t="s">
        <v>2051</v>
      </c>
      <c r="Y4" s="142" t="s">
        <v>2052</v>
      </c>
      <c r="Z4" s="140" t="s">
        <v>2053</v>
      </c>
      <c r="AA4" s="141" t="s">
        <v>2054</v>
      </c>
      <c r="AB4" s="142" t="s">
        <v>2055</v>
      </c>
      <c r="AC4" s="140" t="s">
        <v>2056</v>
      </c>
      <c r="AD4" s="141" t="s">
        <v>2057</v>
      </c>
      <c r="AE4" s="142" t="s">
        <v>2058</v>
      </c>
      <c r="AF4" s="140" t="s">
        <v>2059</v>
      </c>
      <c r="AG4" s="141" t="s">
        <v>2060</v>
      </c>
      <c r="AH4" s="142" t="s">
        <v>2061</v>
      </c>
      <c r="AI4" s="140" t="s">
        <v>2062</v>
      </c>
      <c r="AJ4" s="141" t="s">
        <v>2063</v>
      </c>
      <c r="AK4" s="142" t="s">
        <v>2064</v>
      </c>
      <c r="AL4" s="140" t="s">
        <v>2065</v>
      </c>
      <c r="AM4" s="141" t="s">
        <v>2066</v>
      </c>
      <c r="AN4" s="142" t="s">
        <v>2067</v>
      </c>
      <c r="AO4" s="140" t="s">
        <v>2068</v>
      </c>
      <c r="AP4" s="141" t="s">
        <v>2069</v>
      </c>
      <c r="AQ4" s="142" t="s">
        <v>2070</v>
      </c>
      <c r="AR4" s="140" t="s">
        <v>2071</v>
      </c>
      <c r="AS4" s="141" t="s">
        <v>2072</v>
      </c>
      <c r="AT4" s="142" t="s">
        <v>2073</v>
      </c>
      <c r="AU4" s="140" t="s">
        <v>2074</v>
      </c>
      <c r="AV4" s="141" t="s">
        <v>2075</v>
      </c>
      <c r="AW4" s="142" t="s">
        <v>2076</v>
      </c>
    </row>
    <row r="5" spans="1:52" x14ac:dyDescent="0.25">
      <c r="A5" s="2" t="s">
        <v>701</v>
      </c>
      <c r="B5" s="2">
        <v>1</v>
      </c>
      <c r="C5" s="3" t="s">
        <v>1373</v>
      </c>
      <c r="D5" s="3" t="s">
        <v>1369</v>
      </c>
      <c r="E5" s="3" t="s">
        <v>1643</v>
      </c>
      <c r="F5" s="134">
        <v>540</v>
      </c>
      <c r="G5" s="314">
        <v>9.4207955338450805E-2</v>
      </c>
      <c r="H5" s="3" t="s">
        <v>868</v>
      </c>
      <c r="I5" s="134">
        <v>304</v>
      </c>
      <c r="J5" s="314">
        <v>5.3035589672016749E-2</v>
      </c>
      <c r="K5" s="3" t="s">
        <v>867</v>
      </c>
      <c r="L5" s="134">
        <v>282</v>
      </c>
      <c r="M5" s="314">
        <v>4.9197487787857638E-2</v>
      </c>
      <c r="N5" s="3" t="s">
        <v>873</v>
      </c>
      <c r="O5" s="134">
        <v>216</v>
      </c>
      <c r="P5" s="314">
        <v>3.7683182135380321E-2</v>
      </c>
      <c r="Q5" s="3" t="s">
        <v>3246</v>
      </c>
      <c r="R5" s="134">
        <v>214</v>
      </c>
      <c r="S5" s="314">
        <v>3.7334263782274946E-2</v>
      </c>
      <c r="T5" s="3" t="s">
        <v>872</v>
      </c>
      <c r="U5" s="134">
        <v>213</v>
      </c>
      <c r="V5" s="314">
        <v>3.7159804605722262E-2</v>
      </c>
      <c r="W5" s="3" t="s">
        <v>879</v>
      </c>
      <c r="X5" s="134">
        <v>200</v>
      </c>
      <c r="Y5" s="314">
        <v>3.4891835310537335E-2</v>
      </c>
      <c r="Z5" s="3" t="s">
        <v>869</v>
      </c>
      <c r="AA5" s="134">
        <v>184</v>
      </c>
      <c r="AB5" s="314">
        <v>3.2100488485694349E-2</v>
      </c>
      <c r="AC5" s="3" t="s">
        <v>871</v>
      </c>
      <c r="AD5" s="134">
        <v>181</v>
      </c>
      <c r="AE5" s="314">
        <v>3.157711095603629E-2</v>
      </c>
      <c r="AF5" s="3" t="s">
        <v>876</v>
      </c>
      <c r="AG5" s="134">
        <v>133</v>
      </c>
      <c r="AH5" s="314">
        <v>2.3203070481507326E-2</v>
      </c>
      <c r="AI5" s="3" t="s">
        <v>880</v>
      </c>
      <c r="AJ5" s="134">
        <v>131</v>
      </c>
      <c r="AK5" s="314">
        <v>2.2854152128401955E-2</v>
      </c>
      <c r="AL5" s="3" t="s">
        <v>877</v>
      </c>
      <c r="AM5" s="134">
        <v>112</v>
      </c>
      <c r="AN5" s="314">
        <v>1.9539427773900907E-2</v>
      </c>
      <c r="AO5" s="3" t="s">
        <v>1605</v>
      </c>
      <c r="AP5" s="134">
        <v>95</v>
      </c>
      <c r="AQ5" s="314">
        <v>1.6573621772505234E-2</v>
      </c>
      <c r="AR5" s="3" t="s">
        <v>874</v>
      </c>
      <c r="AS5" s="134">
        <v>92</v>
      </c>
      <c r="AT5" s="314">
        <v>1.6050244242847175E-2</v>
      </c>
      <c r="AU5" s="3" t="s">
        <v>3261</v>
      </c>
      <c r="AV5" s="134">
        <v>81</v>
      </c>
      <c r="AW5" s="314">
        <v>1.4131193300767621E-2</v>
      </c>
    </row>
    <row r="6" spans="1:52" x14ac:dyDescent="0.25">
      <c r="A6" s="2" t="s">
        <v>895</v>
      </c>
      <c r="B6" s="2">
        <v>2</v>
      </c>
      <c r="C6" s="3" t="s">
        <v>1381</v>
      </c>
      <c r="D6" s="3" t="s">
        <v>1369</v>
      </c>
      <c r="E6" s="3" t="s">
        <v>879</v>
      </c>
      <c r="F6" s="134">
        <v>79</v>
      </c>
      <c r="G6" s="314">
        <v>0.14363636363636365</v>
      </c>
      <c r="H6" s="3" t="s">
        <v>896</v>
      </c>
      <c r="I6" s="134">
        <v>66</v>
      </c>
      <c r="J6" s="314">
        <v>0.12</v>
      </c>
      <c r="K6" s="3" t="s">
        <v>876</v>
      </c>
      <c r="L6" s="134">
        <v>56</v>
      </c>
      <c r="M6" s="314">
        <v>0.10181818181818182</v>
      </c>
      <c r="N6" s="3" t="s">
        <v>873</v>
      </c>
      <c r="O6" s="134">
        <v>55</v>
      </c>
      <c r="P6" s="314">
        <v>0.1</v>
      </c>
      <c r="Q6" s="3" t="s">
        <v>872</v>
      </c>
      <c r="R6" s="134">
        <v>41</v>
      </c>
      <c r="S6" s="314">
        <v>7.454545454545454E-2</v>
      </c>
      <c r="T6" s="3" t="s">
        <v>880</v>
      </c>
      <c r="U6" s="134">
        <v>34</v>
      </c>
      <c r="V6" s="314">
        <v>6.1818181818181821E-2</v>
      </c>
      <c r="W6" s="3" t="s">
        <v>867</v>
      </c>
      <c r="X6" s="134">
        <v>32</v>
      </c>
      <c r="Y6" s="314">
        <v>5.8181818181818182E-2</v>
      </c>
      <c r="Z6" s="3" t="s">
        <v>676</v>
      </c>
      <c r="AA6" s="134" t="s">
        <v>676</v>
      </c>
      <c r="AB6" s="314" t="s">
        <v>676</v>
      </c>
      <c r="AC6" s="3" t="s">
        <v>676</v>
      </c>
      <c r="AD6" s="134" t="s">
        <v>676</v>
      </c>
      <c r="AE6" s="314" t="s">
        <v>676</v>
      </c>
      <c r="AF6" s="3" t="s">
        <v>676</v>
      </c>
      <c r="AG6" s="134" t="s">
        <v>676</v>
      </c>
      <c r="AH6" s="314" t="s">
        <v>676</v>
      </c>
      <c r="AI6" s="3" t="s">
        <v>676</v>
      </c>
      <c r="AJ6" s="134" t="s">
        <v>676</v>
      </c>
      <c r="AK6" s="314" t="s">
        <v>676</v>
      </c>
      <c r="AL6" s="3" t="s">
        <v>676</v>
      </c>
      <c r="AM6" s="134" t="s">
        <v>676</v>
      </c>
      <c r="AN6" s="314" t="s">
        <v>676</v>
      </c>
      <c r="AO6" s="3" t="s">
        <v>676</v>
      </c>
      <c r="AP6" s="134" t="s">
        <v>676</v>
      </c>
      <c r="AQ6" s="314" t="s">
        <v>676</v>
      </c>
      <c r="AR6" s="3" t="s">
        <v>676</v>
      </c>
      <c r="AS6" s="134" t="s">
        <v>676</v>
      </c>
      <c r="AT6" s="314" t="s">
        <v>676</v>
      </c>
      <c r="AU6" s="3" t="s">
        <v>676</v>
      </c>
      <c r="AV6" s="134" t="s">
        <v>676</v>
      </c>
      <c r="AW6" s="314" t="s">
        <v>676</v>
      </c>
    </row>
    <row r="7" spans="1:52" x14ac:dyDescent="0.25">
      <c r="A7" s="2" t="s">
        <v>703</v>
      </c>
      <c r="B7" s="2">
        <v>5</v>
      </c>
      <c r="C7" s="3" t="s">
        <v>1384</v>
      </c>
      <c r="D7" s="3" t="s">
        <v>1369</v>
      </c>
      <c r="E7" s="3" t="s">
        <v>867</v>
      </c>
      <c r="F7" s="134">
        <v>367</v>
      </c>
      <c r="G7" s="314">
        <v>7.4623830825538834E-2</v>
      </c>
      <c r="H7" s="3" t="s">
        <v>1643</v>
      </c>
      <c r="I7" s="134">
        <v>364</v>
      </c>
      <c r="J7" s="314">
        <v>7.4013826758845061E-2</v>
      </c>
      <c r="K7" s="3" t="s">
        <v>873</v>
      </c>
      <c r="L7" s="134">
        <v>270</v>
      </c>
      <c r="M7" s="314">
        <v>5.4900366002440019E-2</v>
      </c>
      <c r="N7" s="3" t="s">
        <v>868</v>
      </c>
      <c r="O7" s="134">
        <v>264</v>
      </c>
      <c r="P7" s="314">
        <v>5.368035786905246E-2</v>
      </c>
      <c r="Q7" s="3" t="s">
        <v>3246</v>
      </c>
      <c r="R7" s="134">
        <v>198</v>
      </c>
      <c r="S7" s="314">
        <v>4.0260268401789347E-2</v>
      </c>
      <c r="T7" s="3" t="s">
        <v>881</v>
      </c>
      <c r="U7" s="134">
        <v>160</v>
      </c>
      <c r="V7" s="314">
        <v>3.2533550223668155E-2</v>
      </c>
      <c r="W7" s="3" t="s">
        <v>872</v>
      </c>
      <c r="X7" s="134">
        <v>150</v>
      </c>
      <c r="Y7" s="314">
        <v>3.0500203334688898E-2</v>
      </c>
      <c r="Z7" s="3" t="s">
        <v>880</v>
      </c>
      <c r="AA7" s="134">
        <v>135</v>
      </c>
      <c r="AB7" s="314">
        <v>2.745018300122001E-2</v>
      </c>
      <c r="AC7" s="3" t="s">
        <v>876</v>
      </c>
      <c r="AD7" s="134">
        <v>131</v>
      </c>
      <c r="AE7" s="314">
        <v>2.6636844245628306E-2</v>
      </c>
      <c r="AF7" s="3" t="s">
        <v>871</v>
      </c>
      <c r="AG7" s="134">
        <v>129</v>
      </c>
      <c r="AH7" s="314">
        <v>2.6230174867832454E-2</v>
      </c>
      <c r="AI7" s="3" t="s">
        <v>1613</v>
      </c>
      <c r="AJ7" s="134">
        <v>127</v>
      </c>
      <c r="AK7" s="314">
        <v>2.5823505490036602E-2</v>
      </c>
      <c r="AL7" s="3" t="s">
        <v>879</v>
      </c>
      <c r="AM7" s="134">
        <v>126</v>
      </c>
      <c r="AN7" s="314">
        <v>2.5620170801138674E-2</v>
      </c>
      <c r="AO7" s="3" t="s">
        <v>869</v>
      </c>
      <c r="AP7" s="134">
        <v>106</v>
      </c>
      <c r="AQ7" s="314">
        <v>2.1553477023180154E-2</v>
      </c>
      <c r="AR7" s="3" t="s">
        <v>1605</v>
      </c>
      <c r="AS7" s="134">
        <v>102</v>
      </c>
      <c r="AT7" s="314">
        <v>2.074013826758845E-2</v>
      </c>
      <c r="AU7" s="3" t="s">
        <v>884</v>
      </c>
      <c r="AV7" s="134">
        <v>92</v>
      </c>
      <c r="AW7" s="314">
        <v>1.870679137860919E-2</v>
      </c>
    </row>
    <row r="8" spans="1:52" x14ac:dyDescent="0.25">
      <c r="A8" s="2" t="s">
        <v>704</v>
      </c>
      <c r="B8" s="2">
        <v>4</v>
      </c>
      <c r="C8" s="3" t="s">
        <v>1384</v>
      </c>
      <c r="D8" s="3" t="s">
        <v>1386</v>
      </c>
      <c r="E8" s="3" t="s">
        <v>1643</v>
      </c>
      <c r="F8" s="134">
        <v>3431</v>
      </c>
      <c r="G8" s="314">
        <v>7.7570030069408338E-2</v>
      </c>
      <c r="H8" s="3" t="s">
        <v>867</v>
      </c>
      <c r="I8" s="134">
        <v>2592</v>
      </c>
      <c r="J8" s="314">
        <v>5.8601433383825827E-2</v>
      </c>
      <c r="K8" s="3" t="s">
        <v>868</v>
      </c>
      <c r="L8" s="134">
        <v>2473</v>
      </c>
      <c r="M8" s="314">
        <v>5.591101263819493E-2</v>
      </c>
      <c r="N8" s="3" t="s">
        <v>873</v>
      </c>
      <c r="O8" s="134">
        <v>1583</v>
      </c>
      <c r="P8" s="314">
        <v>3.5789378490199183E-2</v>
      </c>
      <c r="Q8" s="3" t="s">
        <v>871</v>
      </c>
      <c r="R8" s="134">
        <v>1479</v>
      </c>
      <c r="S8" s="314">
        <v>3.3438086409983948E-2</v>
      </c>
      <c r="T8" s="3" t="s">
        <v>1664</v>
      </c>
      <c r="U8" s="134">
        <v>875</v>
      </c>
      <c r="V8" s="314">
        <v>1.9782505482580089E-2</v>
      </c>
      <c r="W8" s="3" t="s">
        <v>3283</v>
      </c>
      <c r="X8" s="134">
        <v>844</v>
      </c>
      <c r="Y8" s="314">
        <v>1.9081639574054395E-2</v>
      </c>
      <c r="Z8" s="3" t="s">
        <v>3282</v>
      </c>
      <c r="AA8" s="134">
        <v>768</v>
      </c>
      <c r="AB8" s="314">
        <v>1.7363387669281725E-2</v>
      </c>
      <c r="AC8" s="3" t="s">
        <v>880</v>
      </c>
      <c r="AD8" s="134">
        <v>691</v>
      </c>
      <c r="AE8" s="314">
        <v>1.5622527186814677E-2</v>
      </c>
      <c r="AF8" s="3" t="s">
        <v>872</v>
      </c>
      <c r="AG8" s="134">
        <v>679</v>
      </c>
      <c r="AH8" s="314">
        <v>1.5351224254482151E-2</v>
      </c>
      <c r="AI8" s="3" t="s">
        <v>1605</v>
      </c>
      <c r="AJ8" s="134">
        <v>580</v>
      </c>
      <c r="AK8" s="314">
        <v>1.3112975062738803E-2</v>
      </c>
      <c r="AL8" s="3" t="s">
        <v>879</v>
      </c>
      <c r="AM8" s="134">
        <v>570</v>
      </c>
      <c r="AN8" s="314">
        <v>1.288688928579503E-2</v>
      </c>
      <c r="AO8" s="3" t="s">
        <v>877</v>
      </c>
      <c r="AP8" s="134">
        <v>545</v>
      </c>
      <c r="AQ8" s="314">
        <v>1.2321674843435599E-2</v>
      </c>
      <c r="AR8" s="3" t="s">
        <v>883</v>
      </c>
      <c r="AS8" s="134">
        <v>508</v>
      </c>
      <c r="AT8" s="314">
        <v>1.1485157468743642E-2</v>
      </c>
      <c r="AU8" s="3" t="s">
        <v>894</v>
      </c>
      <c r="AV8" s="134">
        <v>501</v>
      </c>
      <c r="AW8" s="314">
        <v>1.1326897424883001E-2</v>
      </c>
    </row>
    <row r="9" spans="1:52" x14ac:dyDescent="0.25">
      <c r="A9" s="2" t="s">
        <v>705</v>
      </c>
      <c r="B9" s="2">
        <v>106</v>
      </c>
      <c r="C9" s="3" t="s">
        <v>1384</v>
      </c>
      <c r="D9" s="3" t="s">
        <v>1369</v>
      </c>
      <c r="E9" s="3" t="s">
        <v>867</v>
      </c>
      <c r="F9" s="134">
        <v>268</v>
      </c>
      <c r="G9" s="314">
        <v>8.1187518933656472E-2</v>
      </c>
      <c r="H9" s="3" t="s">
        <v>873</v>
      </c>
      <c r="I9" s="134">
        <v>251</v>
      </c>
      <c r="J9" s="314">
        <v>7.6037564374431987E-2</v>
      </c>
      <c r="K9" s="3" t="s">
        <v>880</v>
      </c>
      <c r="L9" s="134">
        <v>174</v>
      </c>
      <c r="M9" s="314">
        <v>5.2711299606179943E-2</v>
      </c>
      <c r="N9" s="3" t="s">
        <v>1613</v>
      </c>
      <c r="O9" s="134">
        <v>138</v>
      </c>
      <c r="P9" s="314">
        <v>4.1805513480763404E-2</v>
      </c>
      <c r="Q9" s="3" t="s">
        <v>872</v>
      </c>
      <c r="R9" s="134">
        <v>136</v>
      </c>
      <c r="S9" s="314">
        <v>4.119963647379582E-2</v>
      </c>
      <c r="T9" s="3" t="s">
        <v>879</v>
      </c>
      <c r="U9" s="134">
        <v>118</v>
      </c>
      <c r="V9" s="314">
        <v>3.574674341108755E-2</v>
      </c>
      <c r="W9" s="3" t="s">
        <v>910</v>
      </c>
      <c r="X9" s="134">
        <v>118</v>
      </c>
      <c r="Y9" s="314">
        <v>3.574674341108755E-2</v>
      </c>
      <c r="Z9" s="3" t="s">
        <v>1664</v>
      </c>
      <c r="AA9" s="134">
        <v>105</v>
      </c>
      <c r="AB9" s="314">
        <v>3.1808542865798241E-2</v>
      </c>
      <c r="AC9" s="3" t="s">
        <v>893</v>
      </c>
      <c r="AD9" s="134">
        <v>99</v>
      </c>
      <c r="AE9" s="314">
        <v>2.9990911844895485E-2</v>
      </c>
      <c r="AF9" s="3" t="s">
        <v>881</v>
      </c>
      <c r="AG9" s="134">
        <v>87</v>
      </c>
      <c r="AH9" s="314">
        <v>2.6355649803089971E-2</v>
      </c>
      <c r="AI9" s="3" t="s">
        <v>876</v>
      </c>
      <c r="AJ9" s="134">
        <v>77</v>
      </c>
      <c r="AK9" s="314">
        <v>2.3326264768252045E-2</v>
      </c>
      <c r="AL9" s="3" t="s">
        <v>894</v>
      </c>
      <c r="AM9" s="134">
        <v>73</v>
      </c>
      <c r="AN9" s="314">
        <v>2.2114510754316873E-2</v>
      </c>
      <c r="AO9" s="3" t="s">
        <v>877</v>
      </c>
      <c r="AP9" s="134">
        <v>71</v>
      </c>
      <c r="AQ9" s="314">
        <v>2.1508633747349289E-2</v>
      </c>
      <c r="AR9" s="3" t="s">
        <v>1605</v>
      </c>
      <c r="AS9" s="134">
        <v>69</v>
      </c>
      <c r="AT9" s="314">
        <v>2.0902756740381702E-2</v>
      </c>
      <c r="AU9" s="3" t="s">
        <v>883</v>
      </c>
      <c r="AV9" s="134">
        <v>64</v>
      </c>
      <c r="AW9" s="314">
        <v>1.9388064222962739E-2</v>
      </c>
    </row>
    <row r="10" spans="1:52" x14ac:dyDescent="0.25">
      <c r="A10" s="2" t="s">
        <v>706</v>
      </c>
      <c r="B10" s="2">
        <v>14495</v>
      </c>
      <c r="C10" s="3" t="s">
        <v>1384</v>
      </c>
      <c r="D10" s="3" t="s">
        <v>1369</v>
      </c>
      <c r="E10" s="3" t="s">
        <v>867</v>
      </c>
      <c r="F10" s="134">
        <v>606</v>
      </c>
      <c r="G10" s="314">
        <v>0.16749585406301823</v>
      </c>
      <c r="H10" s="3" t="s">
        <v>873</v>
      </c>
      <c r="I10" s="134">
        <v>342</v>
      </c>
      <c r="J10" s="314">
        <v>9.4527363184079602E-2</v>
      </c>
      <c r="K10" s="3" t="s">
        <v>872</v>
      </c>
      <c r="L10" s="134">
        <v>153</v>
      </c>
      <c r="M10" s="314">
        <v>4.228855721393035E-2</v>
      </c>
      <c r="N10" s="3" t="s">
        <v>876</v>
      </c>
      <c r="O10" s="134">
        <v>119</v>
      </c>
      <c r="P10" s="314">
        <v>3.2891100055279163E-2</v>
      </c>
      <c r="Q10" s="3" t="s">
        <v>1605</v>
      </c>
      <c r="R10" s="134">
        <v>112</v>
      </c>
      <c r="S10" s="314">
        <v>3.0956329463792152E-2</v>
      </c>
      <c r="T10" s="3" t="s">
        <v>880</v>
      </c>
      <c r="U10" s="134">
        <v>111</v>
      </c>
      <c r="V10" s="314">
        <v>3.0679933665008291E-2</v>
      </c>
      <c r="W10" s="3" t="s">
        <v>879</v>
      </c>
      <c r="X10" s="134">
        <v>110</v>
      </c>
      <c r="Y10" s="314">
        <v>3.0403537866224434E-2</v>
      </c>
      <c r="Z10" s="3" t="s">
        <v>1613</v>
      </c>
      <c r="AA10" s="134">
        <v>110</v>
      </c>
      <c r="AB10" s="314">
        <v>3.0403537866224434E-2</v>
      </c>
      <c r="AC10" s="3" t="s">
        <v>1664</v>
      </c>
      <c r="AD10" s="134">
        <v>102</v>
      </c>
      <c r="AE10" s="314">
        <v>2.8192371475953566E-2</v>
      </c>
      <c r="AF10" s="3" t="s">
        <v>881</v>
      </c>
      <c r="AG10" s="134">
        <v>95</v>
      </c>
      <c r="AH10" s="314">
        <v>2.6257600884466555E-2</v>
      </c>
      <c r="AI10" s="3" t="s">
        <v>894</v>
      </c>
      <c r="AJ10" s="134">
        <v>81</v>
      </c>
      <c r="AK10" s="314">
        <v>2.2388059701492536E-2</v>
      </c>
      <c r="AL10" s="3" t="s">
        <v>883</v>
      </c>
      <c r="AM10" s="134">
        <v>80</v>
      </c>
      <c r="AN10" s="314">
        <v>2.2111663902708679E-2</v>
      </c>
      <c r="AO10" s="3" t="s">
        <v>877</v>
      </c>
      <c r="AP10" s="134">
        <v>79</v>
      </c>
      <c r="AQ10" s="314">
        <v>2.1835268103924822E-2</v>
      </c>
      <c r="AR10" s="3" t="s">
        <v>898</v>
      </c>
      <c r="AS10" s="134">
        <v>73</v>
      </c>
      <c r="AT10" s="314">
        <v>2.0176893311221668E-2</v>
      </c>
      <c r="AU10" s="3" t="s">
        <v>893</v>
      </c>
      <c r="AV10" s="134">
        <v>59</v>
      </c>
      <c r="AW10" s="314">
        <v>1.6307352128247649E-2</v>
      </c>
    </row>
    <row r="11" spans="1:52" x14ac:dyDescent="0.25">
      <c r="A11" s="2" t="s">
        <v>707</v>
      </c>
      <c r="B11" s="2">
        <v>6309</v>
      </c>
      <c r="C11" s="3" t="s">
        <v>1398</v>
      </c>
      <c r="D11" s="3" t="s">
        <v>1369</v>
      </c>
      <c r="E11" s="3" t="s">
        <v>867</v>
      </c>
      <c r="F11" s="134">
        <v>1043</v>
      </c>
      <c r="G11" s="314">
        <v>9.4973593152431257E-2</v>
      </c>
      <c r="H11" s="3" t="s">
        <v>873</v>
      </c>
      <c r="I11" s="134">
        <v>589</v>
      </c>
      <c r="J11" s="314">
        <v>5.3633217993079588E-2</v>
      </c>
      <c r="K11" s="3" t="s">
        <v>1643</v>
      </c>
      <c r="L11" s="134">
        <v>460</v>
      </c>
      <c r="M11" s="314">
        <v>4.1886723729739575E-2</v>
      </c>
      <c r="N11" s="3" t="s">
        <v>3221</v>
      </c>
      <c r="O11" s="134">
        <v>400</v>
      </c>
      <c r="P11" s="314">
        <v>3.6423238025860498E-2</v>
      </c>
      <c r="Q11" s="3" t="s">
        <v>872</v>
      </c>
      <c r="R11" s="134">
        <v>391</v>
      </c>
      <c r="S11" s="314">
        <v>3.5603715170278639E-2</v>
      </c>
      <c r="T11" s="3" t="s">
        <v>868</v>
      </c>
      <c r="U11" s="134">
        <v>338</v>
      </c>
      <c r="V11" s="314">
        <v>3.077763613185212E-2</v>
      </c>
      <c r="W11" s="3" t="s">
        <v>915</v>
      </c>
      <c r="X11" s="134">
        <v>283</v>
      </c>
      <c r="Y11" s="314">
        <v>2.5769440903296303E-2</v>
      </c>
      <c r="Z11" s="3" t="s">
        <v>879</v>
      </c>
      <c r="AA11" s="134">
        <v>277</v>
      </c>
      <c r="AB11" s="314">
        <v>2.5223092332908394E-2</v>
      </c>
      <c r="AC11" s="3" t="s">
        <v>1605</v>
      </c>
      <c r="AD11" s="134">
        <v>254</v>
      </c>
      <c r="AE11" s="314">
        <v>2.3128756146421417E-2</v>
      </c>
      <c r="AF11" s="3" t="s">
        <v>883</v>
      </c>
      <c r="AG11" s="134">
        <v>219</v>
      </c>
      <c r="AH11" s="314">
        <v>1.9941722819158625E-2</v>
      </c>
      <c r="AI11" s="3" t="s">
        <v>877</v>
      </c>
      <c r="AJ11" s="134">
        <v>199</v>
      </c>
      <c r="AK11" s="314">
        <v>1.8120560917865597E-2</v>
      </c>
      <c r="AL11" s="3" t="s">
        <v>881</v>
      </c>
      <c r="AM11" s="134">
        <v>186</v>
      </c>
      <c r="AN11" s="314">
        <v>1.6936805682025134E-2</v>
      </c>
      <c r="AO11" s="3" t="s">
        <v>3251</v>
      </c>
      <c r="AP11" s="134">
        <v>176</v>
      </c>
      <c r="AQ11" s="314">
        <v>1.6026224731378619E-2</v>
      </c>
      <c r="AR11" s="3" t="s">
        <v>896</v>
      </c>
      <c r="AS11" s="134">
        <v>150</v>
      </c>
      <c r="AT11" s="314">
        <v>1.3658714259697688E-2</v>
      </c>
      <c r="AU11" s="3" t="s">
        <v>871</v>
      </c>
      <c r="AV11" s="134">
        <v>149</v>
      </c>
      <c r="AW11" s="314">
        <v>1.3567656164633035E-2</v>
      </c>
    </row>
    <row r="12" spans="1:52" x14ac:dyDescent="0.25">
      <c r="A12" s="2" t="s">
        <v>708</v>
      </c>
      <c r="B12" s="2">
        <v>98</v>
      </c>
      <c r="C12" s="3" t="s">
        <v>1373</v>
      </c>
      <c r="D12" s="3" t="s">
        <v>1401</v>
      </c>
      <c r="E12" s="3" t="s">
        <v>867</v>
      </c>
      <c r="F12" s="134">
        <v>738</v>
      </c>
      <c r="G12" s="314">
        <v>0.11129543055346101</v>
      </c>
      <c r="H12" s="3" t="s">
        <v>873</v>
      </c>
      <c r="I12" s="134">
        <v>414</v>
      </c>
      <c r="J12" s="314">
        <v>6.2434022017795202E-2</v>
      </c>
      <c r="K12" s="3" t="s">
        <v>875</v>
      </c>
      <c r="L12" s="134">
        <v>408</v>
      </c>
      <c r="M12" s="314">
        <v>6.152918111898658E-2</v>
      </c>
      <c r="N12" s="3" t="s">
        <v>3261</v>
      </c>
      <c r="O12" s="134">
        <v>301</v>
      </c>
      <c r="P12" s="314">
        <v>4.5392851756899409E-2</v>
      </c>
      <c r="Q12" s="3" t="s">
        <v>872</v>
      </c>
      <c r="R12" s="134">
        <v>279</v>
      </c>
      <c r="S12" s="314">
        <v>4.2075101794601118E-2</v>
      </c>
      <c r="T12" s="3" t="s">
        <v>880</v>
      </c>
      <c r="U12" s="134">
        <v>239</v>
      </c>
      <c r="V12" s="314">
        <v>3.604282913587694E-2</v>
      </c>
      <c r="W12" s="3" t="s">
        <v>879</v>
      </c>
      <c r="X12" s="134">
        <v>192</v>
      </c>
      <c r="Y12" s="314">
        <v>2.8954908761876036E-2</v>
      </c>
      <c r="Z12" s="3" t="s">
        <v>1605</v>
      </c>
      <c r="AA12" s="134">
        <v>148</v>
      </c>
      <c r="AB12" s="314">
        <v>2.2319408837279446E-2</v>
      </c>
      <c r="AC12" s="3" t="s">
        <v>3269</v>
      </c>
      <c r="AD12" s="134">
        <v>137</v>
      </c>
      <c r="AE12" s="314">
        <v>2.0660533856130297E-2</v>
      </c>
      <c r="AF12" s="3" t="s">
        <v>883</v>
      </c>
      <c r="AG12" s="134">
        <v>134</v>
      </c>
      <c r="AH12" s="314">
        <v>2.0208113406725983E-2</v>
      </c>
      <c r="AI12" s="3" t="s">
        <v>877</v>
      </c>
      <c r="AJ12" s="134">
        <v>118</v>
      </c>
      <c r="AK12" s="314">
        <v>1.7795204343236313E-2</v>
      </c>
      <c r="AL12" s="3" t="s">
        <v>1613</v>
      </c>
      <c r="AM12" s="134">
        <v>108</v>
      </c>
      <c r="AN12" s="314">
        <v>1.6287136178555272E-2</v>
      </c>
      <c r="AO12" s="3" t="s">
        <v>876</v>
      </c>
      <c r="AP12" s="134">
        <v>101</v>
      </c>
      <c r="AQ12" s="314">
        <v>1.523148846327854E-2</v>
      </c>
      <c r="AR12" s="3" t="s">
        <v>1664</v>
      </c>
      <c r="AS12" s="134">
        <v>99</v>
      </c>
      <c r="AT12" s="314">
        <v>1.4929874830342332E-2</v>
      </c>
      <c r="AU12" s="3" t="s">
        <v>2215</v>
      </c>
      <c r="AV12" s="134">
        <v>95</v>
      </c>
      <c r="AW12" s="314">
        <v>1.4326647564469915E-2</v>
      </c>
    </row>
    <row r="13" spans="1:52" x14ac:dyDescent="0.25">
      <c r="A13" s="2" t="s">
        <v>709</v>
      </c>
      <c r="B13" s="2">
        <v>53</v>
      </c>
      <c r="C13" s="3" t="s">
        <v>1373</v>
      </c>
      <c r="D13" s="3" t="s">
        <v>1401</v>
      </c>
      <c r="E13" s="3" t="s">
        <v>867</v>
      </c>
      <c r="F13" s="134">
        <v>585</v>
      </c>
      <c r="G13" s="314">
        <v>0.10916215711886545</v>
      </c>
      <c r="H13" s="3" t="s">
        <v>872</v>
      </c>
      <c r="I13" s="134">
        <v>388</v>
      </c>
      <c r="J13" s="314">
        <v>7.2401567456615037E-2</v>
      </c>
      <c r="K13" s="3" t="s">
        <v>873</v>
      </c>
      <c r="L13" s="134">
        <v>324</v>
      </c>
      <c r="M13" s="314">
        <v>6.0459040865833175E-2</v>
      </c>
      <c r="N13" s="3" t="s">
        <v>1605</v>
      </c>
      <c r="O13" s="134">
        <v>233</v>
      </c>
      <c r="P13" s="314">
        <v>4.3478260869565216E-2</v>
      </c>
      <c r="Q13" s="3" t="s">
        <v>879</v>
      </c>
      <c r="R13" s="134">
        <v>228</v>
      </c>
      <c r="S13" s="314">
        <v>4.2545250979660387E-2</v>
      </c>
      <c r="T13" s="3" t="s">
        <v>880</v>
      </c>
      <c r="U13" s="134">
        <v>225</v>
      </c>
      <c r="V13" s="314">
        <v>4.1985445045717482E-2</v>
      </c>
      <c r="W13" s="3" t="s">
        <v>1613</v>
      </c>
      <c r="X13" s="134">
        <v>135</v>
      </c>
      <c r="Y13" s="314">
        <v>2.5191267027430492E-2</v>
      </c>
      <c r="Z13" s="3" t="s">
        <v>2881</v>
      </c>
      <c r="AA13" s="134">
        <v>132</v>
      </c>
      <c r="AB13" s="314">
        <v>2.463146109348759E-2</v>
      </c>
      <c r="AC13" s="3" t="s">
        <v>883</v>
      </c>
      <c r="AD13" s="134">
        <v>113</v>
      </c>
      <c r="AE13" s="314">
        <v>2.1086023511849225E-2</v>
      </c>
      <c r="AF13" s="3" t="s">
        <v>3251</v>
      </c>
      <c r="AG13" s="134">
        <v>112</v>
      </c>
      <c r="AH13" s="314">
        <v>2.089942153386826E-2</v>
      </c>
      <c r="AI13" s="3" t="s">
        <v>3269</v>
      </c>
      <c r="AJ13" s="134">
        <v>111</v>
      </c>
      <c r="AK13" s="314">
        <v>2.0712819555887291E-2</v>
      </c>
      <c r="AL13" s="3" t="s">
        <v>2215</v>
      </c>
      <c r="AM13" s="134">
        <v>109</v>
      </c>
      <c r="AN13" s="314">
        <v>2.0339615599925358E-2</v>
      </c>
      <c r="AO13" s="3" t="s">
        <v>889</v>
      </c>
      <c r="AP13" s="134">
        <v>105</v>
      </c>
      <c r="AQ13" s="314">
        <v>1.9593207688001494E-2</v>
      </c>
      <c r="AR13" s="3" t="s">
        <v>1664</v>
      </c>
      <c r="AS13" s="134">
        <v>90</v>
      </c>
      <c r="AT13" s="314">
        <v>1.6794178018286993E-2</v>
      </c>
      <c r="AU13" s="3" t="s">
        <v>877</v>
      </c>
      <c r="AV13" s="134">
        <v>86</v>
      </c>
      <c r="AW13" s="314">
        <v>1.6047770106363126E-2</v>
      </c>
    </row>
    <row r="14" spans="1:52" x14ac:dyDescent="0.25">
      <c r="A14" s="2" t="s">
        <v>710</v>
      </c>
      <c r="B14" s="2">
        <v>79</v>
      </c>
      <c r="C14" s="3" t="s">
        <v>1373</v>
      </c>
      <c r="D14" s="3" t="s">
        <v>1369</v>
      </c>
      <c r="E14" s="3" t="s">
        <v>867</v>
      </c>
      <c r="F14" s="134">
        <v>1438</v>
      </c>
      <c r="G14" s="314">
        <v>0.1049099000510688</v>
      </c>
      <c r="H14" s="3" t="s">
        <v>1643</v>
      </c>
      <c r="I14" s="134">
        <v>939</v>
      </c>
      <c r="J14" s="314">
        <v>6.8505143357408621E-2</v>
      </c>
      <c r="K14" s="3" t="s">
        <v>868</v>
      </c>
      <c r="L14" s="134">
        <v>688</v>
      </c>
      <c r="M14" s="314">
        <v>5.0193331874224846E-2</v>
      </c>
      <c r="N14" s="3" t="s">
        <v>873</v>
      </c>
      <c r="O14" s="134">
        <v>430</v>
      </c>
      <c r="P14" s="314">
        <v>3.1370832421390528E-2</v>
      </c>
      <c r="Q14" s="3" t="s">
        <v>872</v>
      </c>
      <c r="R14" s="134">
        <v>410</v>
      </c>
      <c r="S14" s="314">
        <v>2.991172393667469E-2</v>
      </c>
      <c r="T14" s="3" t="s">
        <v>880</v>
      </c>
      <c r="U14" s="134">
        <v>270</v>
      </c>
      <c r="V14" s="314">
        <v>1.9697964543663821E-2</v>
      </c>
      <c r="W14" s="3" t="s">
        <v>877</v>
      </c>
      <c r="X14" s="134">
        <v>267</v>
      </c>
      <c r="Y14" s="314">
        <v>1.9479098270956445E-2</v>
      </c>
      <c r="Z14" s="3" t="s">
        <v>871</v>
      </c>
      <c r="AA14" s="134">
        <v>253</v>
      </c>
      <c r="AB14" s="314">
        <v>1.8457722331655359E-2</v>
      </c>
      <c r="AC14" s="3" t="s">
        <v>881</v>
      </c>
      <c r="AD14" s="134">
        <v>253</v>
      </c>
      <c r="AE14" s="314">
        <v>1.8457722331655359E-2</v>
      </c>
      <c r="AF14" s="3" t="s">
        <v>3228</v>
      </c>
      <c r="AG14" s="134">
        <v>242</v>
      </c>
      <c r="AH14" s="314">
        <v>1.7655212665061648E-2</v>
      </c>
      <c r="AI14" s="3" t="s">
        <v>2677</v>
      </c>
      <c r="AJ14" s="134">
        <v>230</v>
      </c>
      <c r="AK14" s="314">
        <v>1.6779747574232146E-2</v>
      </c>
      <c r="AL14" s="3" t="s">
        <v>1605</v>
      </c>
      <c r="AM14" s="134">
        <v>222</v>
      </c>
      <c r="AN14" s="314">
        <v>1.6196104180345807E-2</v>
      </c>
      <c r="AO14" s="3" t="s">
        <v>883</v>
      </c>
      <c r="AP14" s="134">
        <v>210</v>
      </c>
      <c r="AQ14" s="314">
        <v>1.5320639089516306E-2</v>
      </c>
      <c r="AR14" s="3" t="s">
        <v>879</v>
      </c>
      <c r="AS14" s="134">
        <v>207</v>
      </c>
      <c r="AT14" s="314">
        <v>1.5101772816808929E-2</v>
      </c>
      <c r="AU14" s="3" t="s">
        <v>3269</v>
      </c>
      <c r="AV14" s="134">
        <v>206</v>
      </c>
      <c r="AW14" s="314">
        <v>1.5028817392573137E-2</v>
      </c>
    </row>
    <row r="15" spans="1:52" x14ac:dyDescent="0.25">
      <c r="A15" s="2" t="s">
        <v>711</v>
      </c>
      <c r="B15" s="2">
        <v>8702</v>
      </c>
      <c r="C15" s="3" t="s">
        <v>1373</v>
      </c>
      <c r="D15" s="3" t="s">
        <v>1408</v>
      </c>
      <c r="E15" s="3" t="s">
        <v>1643</v>
      </c>
      <c r="F15" s="134">
        <v>4022</v>
      </c>
      <c r="G15" s="314">
        <v>0.10517782426778242</v>
      </c>
      <c r="H15" s="3" t="s">
        <v>868</v>
      </c>
      <c r="I15" s="134">
        <v>2507</v>
      </c>
      <c r="J15" s="314">
        <v>6.5559623430962347E-2</v>
      </c>
      <c r="K15" s="3" t="s">
        <v>867</v>
      </c>
      <c r="L15" s="134">
        <v>1479</v>
      </c>
      <c r="M15" s="314">
        <v>3.8676778242677824E-2</v>
      </c>
      <c r="N15" s="3" t="s">
        <v>871</v>
      </c>
      <c r="O15" s="134">
        <v>1412</v>
      </c>
      <c r="P15" s="314">
        <v>3.6924686192468623E-2</v>
      </c>
      <c r="Q15" s="3" t="s">
        <v>873</v>
      </c>
      <c r="R15" s="134">
        <v>954</v>
      </c>
      <c r="S15" s="314">
        <v>2.4947698744769875E-2</v>
      </c>
      <c r="T15" s="3" t="s">
        <v>3283</v>
      </c>
      <c r="U15" s="134">
        <v>791</v>
      </c>
      <c r="V15" s="314">
        <v>2.0685146443514643E-2</v>
      </c>
      <c r="W15" s="3" t="s">
        <v>872</v>
      </c>
      <c r="X15" s="134">
        <v>490</v>
      </c>
      <c r="Y15" s="314">
        <v>1.2813807531380754E-2</v>
      </c>
      <c r="Z15" s="3" t="s">
        <v>923</v>
      </c>
      <c r="AA15" s="134">
        <v>449</v>
      </c>
      <c r="AB15" s="314">
        <v>1.1741631799163181E-2</v>
      </c>
      <c r="AC15" s="3" t="s">
        <v>889</v>
      </c>
      <c r="AD15" s="134">
        <v>422</v>
      </c>
      <c r="AE15" s="314">
        <v>1.1035564853556485E-2</v>
      </c>
      <c r="AF15" s="3" t="s">
        <v>3228</v>
      </c>
      <c r="AG15" s="134">
        <v>414</v>
      </c>
      <c r="AH15" s="314">
        <v>1.0826359832635983E-2</v>
      </c>
      <c r="AI15" s="3" t="s">
        <v>1605</v>
      </c>
      <c r="AJ15" s="134">
        <v>414</v>
      </c>
      <c r="AK15" s="314">
        <v>1.0826359832635983E-2</v>
      </c>
      <c r="AL15" s="3" t="s">
        <v>3247</v>
      </c>
      <c r="AM15" s="134">
        <v>393</v>
      </c>
      <c r="AN15" s="314">
        <v>1.0277196652719665E-2</v>
      </c>
      <c r="AO15" s="3" t="s">
        <v>883</v>
      </c>
      <c r="AP15" s="134">
        <v>375</v>
      </c>
      <c r="AQ15" s="314">
        <v>9.8064853556485351E-3</v>
      </c>
      <c r="AR15" s="3" t="s">
        <v>3247</v>
      </c>
      <c r="AS15" s="134">
        <v>373</v>
      </c>
      <c r="AT15" s="314">
        <v>9.7541841004184105E-3</v>
      </c>
      <c r="AU15" s="3" t="s">
        <v>3245</v>
      </c>
      <c r="AV15" s="134">
        <v>360</v>
      </c>
      <c r="AW15" s="314">
        <v>9.4142259414225944E-3</v>
      </c>
    </row>
    <row r="16" spans="1:52" x14ac:dyDescent="0.25">
      <c r="A16" s="2" t="s">
        <v>712</v>
      </c>
      <c r="B16" s="2">
        <v>46</v>
      </c>
      <c r="C16" s="3" t="s">
        <v>1416</v>
      </c>
      <c r="D16" s="3" t="s">
        <v>1413</v>
      </c>
      <c r="E16" s="3" t="s">
        <v>1664</v>
      </c>
      <c r="F16" s="134">
        <v>953</v>
      </c>
      <c r="G16" s="314">
        <v>6.1730794144319215E-2</v>
      </c>
      <c r="H16" s="3" t="s">
        <v>906</v>
      </c>
      <c r="I16" s="134">
        <v>605</v>
      </c>
      <c r="J16" s="314">
        <v>3.9189014121000128E-2</v>
      </c>
      <c r="K16" s="3" t="s">
        <v>923</v>
      </c>
      <c r="L16" s="134">
        <v>431</v>
      </c>
      <c r="M16" s="314">
        <v>2.7918124109340588E-2</v>
      </c>
      <c r="N16" s="3" t="s">
        <v>932</v>
      </c>
      <c r="O16" s="134">
        <v>385</v>
      </c>
      <c r="P16" s="314">
        <v>2.4938463531545538E-2</v>
      </c>
      <c r="Q16" s="3" t="s">
        <v>879</v>
      </c>
      <c r="R16" s="134">
        <v>379</v>
      </c>
      <c r="S16" s="314">
        <v>2.4549812151833141E-2</v>
      </c>
      <c r="T16" s="3" t="s">
        <v>931</v>
      </c>
      <c r="U16" s="134">
        <v>376</v>
      </c>
      <c r="V16" s="314">
        <v>2.4355486461976938E-2</v>
      </c>
      <c r="W16" s="3" t="s">
        <v>889</v>
      </c>
      <c r="X16" s="134">
        <v>329</v>
      </c>
      <c r="Y16" s="314">
        <v>2.1311050654229821E-2</v>
      </c>
      <c r="Z16" s="3" t="s">
        <v>934</v>
      </c>
      <c r="AA16" s="134">
        <v>308</v>
      </c>
      <c r="AB16" s="314">
        <v>1.9950770825236431E-2</v>
      </c>
      <c r="AC16" s="3" t="s">
        <v>3269</v>
      </c>
      <c r="AD16" s="134">
        <v>282</v>
      </c>
      <c r="AE16" s="314">
        <v>1.8266614846482704E-2</v>
      </c>
      <c r="AF16" s="3" t="s">
        <v>930</v>
      </c>
      <c r="AG16" s="134">
        <v>267</v>
      </c>
      <c r="AH16" s="314">
        <v>1.7294986397201711E-2</v>
      </c>
      <c r="AI16" s="3" t="s">
        <v>3238</v>
      </c>
      <c r="AJ16" s="134">
        <v>258</v>
      </c>
      <c r="AK16" s="314">
        <v>1.6712009327633112E-2</v>
      </c>
      <c r="AL16" s="3" t="s">
        <v>1648</v>
      </c>
      <c r="AM16" s="134">
        <v>246</v>
      </c>
      <c r="AN16" s="314">
        <v>1.5934706568208317E-2</v>
      </c>
      <c r="AO16" s="3" t="s">
        <v>936</v>
      </c>
      <c r="AP16" s="134">
        <v>241</v>
      </c>
      <c r="AQ16" s="314">
        <v>1.5610830418447985E-2</v>
      </c>
      <c r="AR16" s="3" t="s">
        <v>3264</v>
      </c>
      <c r="AS16" s="134">
        <v>232</v>
      </c>
      <c r="AT16" s="314">
        <v>1.5027853348879388E-2</v>
      </c>
      <c r="AU16" s="3" t="s">
        <v>872</v>
      </c>
      <c r="AV16" s="134">
        <v>222</v>
      </c>
      <c r="AW16" s="314">
        <v>1.4380101049358725E-2</v>
      </c>
    </row>
    <row r="17" spans="1:52" x14ac:dyDescent="0.25">
      <c r="A17" s="2" t="s">
        <v>713</v>
      </c>
      <c r="B17" s="2">
        <v>3107</v>
      </c>
      <c r="C17" s="3" t="s">
        <v>1419</v>
      </c>
      <c r="D17" s="3" t="s">
        <v>1408</v>
      </c>
      <c r="E17" s="3" t="s">
        <v>1643</v>
      </c>
      <c r="F17" s="134">
        <v>2303</v>
      </c>
      <c r="G17" s="314">
        <v>8.4831295123029324E-2</v>
      </c>
      <c r="H17" s="3" t="s">
        <v>868</v>
      </c>
      <c r="I17" s="134">
        <v>1479</v>
      </c>
      <c r="J17" s="314">
        <v>5.4479151318697509E-2</v>
      </c>
      <c r="K17" s="3" t="s">
        <v>871</v>
      </c>
      <c r="L17" s="134">
        <v>1186</v>
      </c>
      <c r="M17" s="314">
        <v>4.3686459407691176E-2</v>
      </c>
      <c r="N17" s="3" t="s">
        <v>867</v>
      </c>
      <c r="O17" s="134">
        <v>1041</v>
      </c>
      <c r="P17" s="314">
        <v>3.83453661411522E-2</v>
      </c>
      <c r="Q17" s="3" t="s">
        <v>873</v>
      </c>
      <c r="R17" s="134">
        <v>788</v>
      </c>
      <c r="S17" s="314">
        <v>2.90260792691911E-2</v>
      </c>
      <c r="T17" s="3" t="s">
        <v>869</v>
      </c>
      <c r="U17" s="134">
        <v>684</v>
      </c>
      <c r="V17" s="314">
        <v>2.5195226167673494E-2</v>
      </c>
      <c r="W17" s="3" t="s">
        <v>884</v>
      </c>
      <c r="X17" s="134">
        <v>561</v>
      </c>
      <c r="Y17" s="314">
        <v>2.0664505672609402E-2</v>
      </c>
      <c r="Z17" s="3" t="s">
        <v>3293</v>
      </c>
      <c r="AA17" s="134">
        <v>459</v>
      </c>
      <c r="AB17" s="314">
        <v>1.6907322823044055E-2</v>
      </c>
      <c r="AC17" s="3" t="s">
        <v>872</v>
      </c>
      <c r="AD17" s="134">
        <v>358</v>
      </c>
      <c r="AE17" s="314">
        <v>1.318697509945484E-2</v>
      </c>
      <c r="AF17" s="3" t="s">
        <v>935</v>
      </c>
      <c r="AG17" s="134">
        <v>343</v>
      </c>
      <c r="AH17" s="314">
        <v>1.2634448209812878E-2</v>
      </c>
      <c r="AI17" s="3" t="s">
        <v>906</v>
      </c>
      <c r="AJ17" s="134">
        <v>342</v>
      </c>
      <c r="AK17" s="314">
        <v>1.2597613083836747E-2</v>
      </c>
      <c r="AL17" s="3" t="s">
        <v>883</v>
      </c>
      <c r="AM17" s="134">
        <v>327</v>
      </c>
      <c r="AN17" s="314">
        <v>1.2045086194194784E-2</v>
      </c>
      <c r="AO17" s="3" t="s">
        <v>881</v>
      </c>
      <c r="AP17" s="134">
        <v>326</v>
      </c>
      <c r="AQ17" s="314">
        <v>1.2008251068218654E-2</v>
      </c>
      <c r="AR17" s="3" t="s">
        <v>3246</v>
      </c>
      <c r="AS17" s="134">
        <v>324</v>
      </c>
      <c r="AT17" s="314">
        <v>1.1934580816266391E-2</v>
      </c>
      <c r="AU17" s="3" t="s">
        <v>3228</v>
      </c>
      <c r="AV17" s="134">
        <v>309</v>
      </c>
      <c r="AW17" s="314">
        <v>1.138205392662443E-2</v>
      </c>
    </row>
    <row r="18" spans="1:52" x14ac:dyDescent="0.25">
      <c r="A18" s="2" t="s">
        <v>714</v>
      </c>
      <c r="B18" s="2">
        <v>59</v>
      </c>
      <c r="C18" s="3" t="s">
        <v>1421</v>
      </c>
      <c r="D18" s="3" t="s">
        <v>1386</v>
      </c>
      <c r="E18" s="3" t="s">
        <v>881</v>
      </c>
      <c r="F18" s="134">
        <v>720</v>
      </c>
      <c r="G18" s="314">
        <v>7.8491224245067048E-2</v>
      </c>
      <c r="H18" s="3" t="s">
        <v>867</v>
      </c>
      <c r="I18" s="134">
        <v>557</v>
      </c>
      <c r="J18" s="314">
        <v>6.07216832006977E-2</v>
      </c>
      <c r="K18" s="3" t="s">
        <v>873</v>
      </c>
      <c r="L18" s="134">
        <v>499</v>
      </c>
      <c r="M18" s="314">
        <v>5.4398779025400634E-2</v>
      </c>
      <c r="N18" s="3" t="s">
        <v>872</v>
      </c>
      <c r="O18" s="134">
        <v>393</v>
      </c>
      <c r="P18" s="314">
        <v>4.2843126567099092E-2</v>
      </c>
      <c r="Q18" s="3" t="s">
        <v>880</v>
      </c>
      <c r="R18" s="134">
        <v>222</v>
      </c>
      <c r="S18" s="314">
        <v>2.4201460808895674E-2</v>
      </c>
      <c r="T18" s="3" t="s">
        <v>1605</v>
      </c>
      <c r="U18" s="134">
        <v>188</v>
      </c>
      <c r="V18" s="314">
        <v>2.0494930775100839E-2</v>
      </c>
      <c r="W18" s="3" t="s">
        <v>1613</v>
      </c>
      <c r="X18" s="134">
        <v>177</v>
      </c>
      <c r="Y18" s="314">
        <v>1.9295759293578983E-2</v>
      </c>
      <c r="Z18" s="3" t="s">
        <v>3293</v>
      </c>
      <c r="AA18" s="134">
        <v>173</v>
      </c>
      <c r="AB18" s="314">
        <v>1.8859696936661941E-2</v>
      </c>
      <c r="AC18" s="3" t="s">
        <v>3269</v>
      </c>
      <c r="AD18" s="134">
        <v>170</v>
      </c>
      <c r="AE18" s="314">
        <v>1.8532650168974162E-2</v>
      </c>
      <c r="AF18" s="3" t="s">
        <v>889</v>
      </c>
      <c r="AG18" s="134">
        <v>162</v>
      </c>
      <c r="AH18" s="314">
        <v>1.7660525455140085E-2</v>
      </c>
      <c r="AI18" s="3" t="s">
        <v>879</v>
      </c>
      <c r="AJ18" s="134">
        <v>159</v>
      </c>
      <c r="AK18" s="314">
        <v>1.7333478687452306E-2</v>
      </c>
      <c r="AL18" s="3" t="s">
        <v>917</v>
      </c>
      <c r="AM18" s="134">
        <v>154</v>
      </c>
      <c r="AN18" s="314">
        <v>1.6788400741306008E-2</v>
      </c>
      <c r="AO18" s="3" t="s">
        <v>876</v>
      </c>
      <c r="AP18" s="134">
        <v>147</v>
      </c>
      <c r="AQ18" s="314">
        <v>1.6025291616701187E-2</v>
      </c>
      <c r="AR18" s="3" t="s">
        <v>894</v>
      </c>
      <c r="AS18" s="134">
        <v>147</v>
      </c>
      <c r="AT18" s="314">
        <v>1.6025291616701187E-2</v>
      </c>
      <c r="AU18" s="3" t="s">
        <v>3251</v>
      </c>
      <c r="AV18" s="134">
        <v>142</v>
      </c>
      <c r="AW18" s="314">
        <v>1.5480213670554889E-2</v>
      </c>
    </row>
    <row r="19" spans="1:52" x14ac:dyDescent="0.25">
      <c r="A19" s="2" t="s">
        <v>715</v>
      </c>
      <c r="B19" s="2">
        <v>22</v>
      </c>
      <c r="C19" s="3" t="s">
        <v>1421</v>
      </c>
      <c r="D19" s="3" t="s">
        <v>1408</v>
      </c>
      <c r="E19" s="3" t="s">
        <v>1643</v>
      </c>
      <c r="F19" s="134">
        <v>5739</v>
      </c>
      <c r="G19" s="314">
        <v>0.11923955952628298</v>
      </c>
      <c r="H19" s="3" t="s">
        <v>868</v>
      </c>
      <c r="I19" s="134">
        <v>4155</v>
      </c>
      <c r="J19" s="314">
        <v>8.6328693122792441E-2</v>
      </c>
      <c r="K19" s="3" t="s">
        <v>871</v>
      </c>
      <c r="L19" s="134">
        <v>2348</v>
      </c>
      <c r="M19" s="314">
        <v>4.8784541865780177E-2</v>
      </c>
      <c r="N19" s="3" t="s">
        <v>867</v>
      </c>
      <c r="O19" s="134">
        <v>1112</v>
      </c>
      <c r="P19" s="314">
        <v>2.3104093081238314E-2</v>
      </c>
      <c r="Q19" s="3" t="s">
        <v>923</v>
      </c>
      <c r="R19" s="134">
        <v>968</v>
      </c>
      <c r="S19" s="314">
        <v>2.0112196135466446E-2</v>
      </c>
      <c r="T19" s="3" t="s">
        <v>3283</v>
      </c>
      <c r="U19" s="134">
        <v>780</v>
      </c>
      <c r="V19" s="314">
        <v>1.6206108456264284E-2</v>
      </c>
      <c r="W19" s="3" t="s">
        <v>873</v>
      </c>
      <c r="X19" s="134">
        <v>768</v>
      </c>
      <c r="Y19" s="314">
        <v>1.5956783710783295E-2</v>
      </c>
      <c r="Z19" s="3" t="s">
        <v>3237</v>
      </c>
      <c r="AA19" s="134">
        <v>736</v>
      </c>
      <c r="AB19" s="314">
        <v>1.5291917722833991E-2</v>
      </c>
      <c r="AC19" s="3" t="s">
        <v>940</v>
      </c>
      <c r="AD19" s="134">
        <v>629</v>
      </c>
      <c r="AE19" s="314">
        <v>1.3068772075628506E-2</v>
      </c>
      <c r="AF19" s="3" t="s">
        <v>872</v>
      </c>
      <c r="AG19" s="134">
        <v>594</v>
      </c>
      <c r="AH19" s="314">
        <v>1.2341574901308956E-2</v>
      </c>
      <c r="AI19" s="3" t="s">
        <v>889</v>
      </c>
      <c r="AJ19" s="134">
        <v>458</v>
      </c>
      <c r="AK19" s="314">
        <v>9.5158944525244125E-3</v>
      </c>
      <c r="AL19" s="3" t="s">
        <v>3247</v>
      </c>
      <c r="AM19" s="134">
        <v>441</v>
      </c>
      <c r="AN19" s="314">
        <v>9.1626843964263457E-3</v>
      </c>
      <c r="AO19" s="3" t="s">
        <v>3248</v>
      </c>
      <c r="AP19" s="134">
        <v>426</v>
      </c>
      <c r="AQ19" s="314">
        <v>8.8510284645751097E-3</v>
      </c>
      <c r="AR19" s="3" t="s">
        <v>877</v>
      </c>
      <c r="AS19" s="134">
        <v>421</v>
      </c>
      <c r="AT19" s="314">
        <v>8.747143153958031E-3</v>
      </c>
      <c r="AU19" s="3" t="s">
        <v>3228</v>
      </c>
      <c r="AV19" s="134">
        <v>420</v>
      </c>
      <c r="AW19" s="314">
        <v>8.7263660918346139E-3</v>
      </c>
    </row>
    <row r="20" spans="1:52" x14ac:dyDescent="0.25">
      <c r="A20" s="2" t="s">
        <v>716</v>
      </c>
      <c r="B20" s="2">
        <v>3108</v>
      </c>
      <c r="C20" s="3" t="s">
        <v>716</v>
      </c>
      <c r="D20" s="3" t="s">
        <v>1386</v>
      </c>
      <c r="E20" s="3" t="s">
        <v>1643</v>
      </c>
      <c r="F20" s="134">
        <v>1163</v>
      </c>
      <c r="G20" s="314">
        <v>0.10352501335232331</v>
      </c>
      <c r="H20" s="3" t="s">
        <v>3246</v>
      </c>
      <c r="I20" s="134">
        <v>769</v>
      </c>
      <c r="J20" s="314">
        <v>6.8452910806480333E-2</v>
      </c>
      <c r="K20" s="3" t="s">
        <v>868</v>
      </c>
      <c r="L20" s="134">
        <v>756</v>
      </c>
      <c r="M20" s="314">
        <v>6.7295709453444902E-2</v>
      </c>
      <c r="N20" s="3" t="s">
        <v>884</v>
      </c>
      <c r="O20" s="134">
        <v>666</v>
      </c>
      <c r="P20" s="314">
        <v>5.9284315470891934E-2</v>
      </c>
      <c r="Q20" s="3" t="s">
        <v>867</v>
      </c>
      <c r="R20" s="134">
        <v>469</v>
      </c>
      <c r="S20" s="314">
        <v>4.1748264197970446E-2</v>
      </c>
      <c r="T20" s="3" t="s">
        <v>869</v>
      </c>
      <c r="U20" s="134">
        <v>469</v>
      </c>
      <c r="V20" s="314">
        <v>4.1748264197970446E-2</v>
      </c>
      <c r="W20" s="3" t="s">
        <v>3219</v>
      </c>
      <c r="X20" s="134">
        <v>452</v>
      </c>
      <c r="Y20" s="314">
        <v>4.0235000890154887E-2</v>
      </c>
      <c r="Z20" s="3" t="s">
        <v>871</v>
      </c>
      <c r="AA20" s="134">
        <v>428</v>
      </c>
      <c r="AB20" s="314">
        <v>3.80986291614741E-2</v>
      </c>
      <c r="AC20" s="3" t="s">
        <v>881</v>
      </c>
      <c r="AD20" s="134">
        <v>353</v>
      </c>
      <c r="AE20" s="314">
        <v>3.1422467509346623E-2</v>
      </c>
      <c r="AF20" s="3" t="s">
        <v>873</v>
      </c>
      <c r="AG20" s="134">
        <v>340</v>
      </c>
      <c r="AH20" s="314">
        <v>3.0265266156311199E-2</v>
      </c>
      <c r="AI20" s="3" t="s">
        <v>874</v>
      </c>
      <c r="AJ20" s="134">
        <v>307</v>
      </c>
      <c r="AK20" s="314">
        <v>2.7327755029375112E-2</v>
      </c>
      <c r="AL20" s="3" t="s">
        <v>2887</v>
      </c>
      <c r="AM20" s="134">
        <v>282</v>
      </c>
      <c r="AN20" s="314">
        <v>2.5102367811999288E-2</v>
      </c>
      <c r="AO20" s="3" t="s">
        <v>872</v>
      </c>
      <c r="AP20" s="134">
        <v>182</v>
      </c>
      <c r="AQ20" s="314">
        <v>1.6200818942495993E-2</v>
      </c>
      <c r="AR20" s="3" t="s">
        <v>876</v>
      </c>
      <c r="AS20" s="134">
        <v>170</v>
      </c>
      <c r="AT20" s="314">
        <v>1.51326330781556E-2</v>
      </c>
      <c r="AU20" s="3" t="s">
        <v>879</v>
      </c>
      <c r="AV20" s="134">
        <v>161</v>
      </c>
      <c r="AW20" s="314">
        <v>1.4331493679900303E-2</v>
      </c>
    </row>
    <row r="21" spans="1:52" x14ac:dyDescent="0.25">
      <c r="A21" s="2" t="s">
        <v>717</v>
      </c>
      <c r="B21" s="2">
        <v>39</v>
      </c>
      <c r="C21" s="3" t="s">
        <v>1429</v>
      </c>
      <c r="D21" s="3" t="s">
        <v>1369</v>
      </c>
      <c r="E21" s="3" t="s">
        <v>867</v>
      </c>
      <c r="F21" s="134">
        <v>2312</v>
      </c>
      <c r="G21" s="314">
        <v>0.12620776243244719</v>
      </c>
      <c r="H21" s="3" t="s">
        <v>1643</v>
      </c>
      <c r="I21" s="134">
        <v>974</v>
      </c>
      <c r="J21" s="314">
        <v>5.3168841093946179E-2</v>
      </c>
      <c r="K21" s="3" t="s">
        <v>873</v>
      </c>
      <c r="L21" s="134">
        <v>715</v>
      </c>
      <c r="M21" s="314">
        <v>3.9030514766089854E-2</v>
      </c>
      <c r="N21" s="3" t="s">
        <v>868</v>
      </c>
      <c r="O21" s="134">
        <v>592</v>
      </c>
      <c r="P21" s="314">
        <v>3.2316174463671597E-2</v>
      </c>
      <c r="Q21" s="3" t="s">
        <v>872</v>
      </c>
      <c r="R21" s="134">
        <v>386</v>
      </c>
      <c r="S21" s="314">
        <v>2.1071019160434523E-2</v>
      </c>
      <c r="T21" s="3" t="s">
        <v>879</v>
      </c>
      <c r="U21" s="134">
        <v>380</v>
      </c>
      <c r="V21" s="314">
        <v>2.0743490365194607E-2</v>
      </c>
      <c r="W21" s="3" t="s">
        <v>880</v>
      </c>
      <c r="X21" s="134">
        <v>375</v>
      </c>
      <c r="Y21" s="314">
        <v>2.0470549702494678E-2</v>
      </c>
      <c r="Z21" s="3" t="s">
        <v>877</v>
      </c>
      <c r="AA21" s="134">
        <v>352</v>
      </c>
      <c r="AB21" s="314">
        <v>1.9215022654075004E-2</v>
      </c>
      <c r="AC21" s="3" t="s">
        <v>883</v>
      </c>
      <c r="AD21" s="134">
        <v>341</v>
      </c>
      <c r="AE21" s="314">
        <v>1.8614553196135159E-2</v>
      </c>
      <c r="AF21" s="3" t="s">
        <v>1605</v>
      </c>
      <c r="AG21" s="134">
        <v>336</v>
      </c>
      <c r="AH21" s="314">
        <v>1.834161253343523E-2</v>
      </c>
      <c r="AI21" s="3" t="s">
        <v>3283</v>
      </c>
      <c r="AJ21" s="134">
        <v>321</v>
      </c>
      <c r="AK21" s="314">
        <v>1.7522790545335443E-2</v>
      </c>
      <c r="AL21" s="3" t="s">
        <v>871</v>
      </c>
      <c r="AM21" s="134">
        <v>320</v>
      </c>
      <c r="AN21" s="314">
        <v>1.746820241279546E-2</v>
      </c>
      <c r="AO21" s="3" t="s">
        <v>1664</v>
      </c>
      <c r="AP21" s="134">
        <v>289</v>
      </c>
      <c r="AQ21" s="314">
        <v>1.5775970304055899E-2</v>
      </c>
      <c r="AR21" s="3" t="s">
        <v>3246</v>
      </c>
      <c r="AS21" s="134">
        <v>279</v>
      </c>
      <c r="AT21" s="314">
        <v>1.5230088978656041E-2</v>
      </c>
      <c r="AU21" s="3" t="s">
        <v>904</v>
      </c>
      <c r="AV21" s="134">
        <v>256</v>
      </c>
      <c r="AW21" s="314">
        <v>1.3974561930236367E-2</v>
      </c>
    </row>
    <row r="22" spans="1:52" x14ac:dyDescent="0.25">
      <c r="A22" s="2" t="s">
        <v>856</v>
      </c>
      <c r="B22" s="2">
        <v>50</v>
      </c>
      <c r="C22" s="3" t="s">
        <v>1421</v>
      </c>
      <c r="D22" s="3" t="s">
        <v>1369</v>
      </c>
      <c r="E22" s="3" t="s">
        <v>867</v>
      </c>
      <c r="F22" s="134">
        <v>643</v>
      </c>
      <c r="G22" s="314">
        <v>0.10070477682067346</v>
      </c>
      <c r="H22" s="3" t="s">
        <v>1643</v>
      </c>
      <c r="I22" s="134">
        <v>519</v>
      </c>
      <c r="J22" s="314">
        <v>8.1284259984338289E-2</v>
      </c>
      <c r="K22" s="3" t="s">
        <v>868</v>
      </c>
      <c r="L22" s="134">
        <v>380</v>
      </c>
      <c r="M22" s="314">
        <v>5.951448707909162E-2</v>
      </c>
      <c r="N22" s="3" t="s">
        <v>873</v>
      </c>
      <c r="O22" s="134">
        <v>276</v>
      </c>
      <c r="P22" s="314">
        <v>4.3226311667971806E-2</v>
      </c>
      <c r="Q22" s="3" t="s">
        <v>872</v>
      </c>
      <c r="R22" s="134">
        <v>202</v>
      </c>
      <c r="S22" s="314">
        <v>3.1636648394675018E-2</v>
      </c>
      <c r="T22" s="3" t="s">
        <v>3246</v>
      </c>
      <c r="U22" s="134">
        <v>201</v>
      </c>
      <c r="V22" s="314">
        <v>3.1480031323414252E-2</v>
      </c>
      <c r="W22" s="3" t="s">
        <v>871</v>
      </c>
      <c r="X22" s="134">
        <v>164</v>
      </c>
      <c r="Y22" s="314">
        <v>2.5685199686765858E-2</v>
      </c>
      <c r="Z22" s="3" t="s">
        <v>869</v>
      </c>
      <c r="AA22" s="134">
        <v>163</v>
      </c>
      <c r="AB22" s="314">
        <v>2.5528582615505089E-2</v>
      </c>
      <c r="AC22" s="3" t="s">
        <v>879</v>
      </c>
      <c r="AD22" s="134">
        <v>140</v>
      </c>
      <c r="AE22" s="314">
        <v>2.1926389976507438E-2</v>
      </c>
      <c r="AF22" s="3" t="s">
        <v>1605</v>
      </c>
      <c r="AG22" s="134">
        <v>136</v>
      </c>
      <c r="AH22" s="314">
        <v>2.1299921691464371E-2</v>
      </c>
      <c r="AI22" s="3" t="s">
        <v>1664</v>
      </c>
      <c r="AJ22" s="134">
        <v>96</v>
      </c>
      <c r="AK22" s="314">
        <v>1.5035238841033673E-2</v>
      </c>
      <c r="AL22" s="3" t="s">
        <v>883</v>
      </c>
      <c r="AM22" s="134">
        <v>93</v>
      </c>
      <c r="AN22" s="314">
        <v>1.456538762725137E-2</v>
      </c>
      <c r="AO22" s="3" t="s">
        <v>880</v>
      </c>
      <c r="AP22" s="134">
        <v>89</v>
      </c>
      <c r="AQ22" s="314">
        <v>1.3938919342208301E-2</v>
      </c>
      <c r="AR22" s="3" t="s">
        <v>881</v>
      </c>
      <c r="AS22" s="134">
        <v>87</v>
      </c>
      <c r="AT22" s="314">
        <v>1.3625685199686766E-2</v>
      </c>
      <c r="AU22" s="3" t="s">
        <v>877</v>
      </c>
      <c r="AV22" s="134">
        <v>80</v>
      </c>
      <c r="AW22" s="314">
        <v>1.2529365700861394E-2</v>
      </c>
    </row>
    <row r="23" spans="1:52" x14ac:dyDescent="0.25">
      <c r="A23" s="2" t="s">
        <v>719</v>
      </c>
      <c r="B23" s="2">
        <v>51</v>
      </c>
      <c r="C23" s="3" t="s">
        <v>1434</v>
      </c>
      <c r="D23" s="3" t="s">
        <v>1413</v>
      </c>
      <c r="E23" s="3" t="s">
        <v>1648</v>
      </c>
      <c r="F23" s="134">
        <v>329</v>
      </c>
      <c r="G23" s="314">
        <v>0.25543478260869568</v>
      </c>
      <c r="H23" s="3" t="s">
        <v>1615</v>
      </c>
      <c r="I23" s="134">
        <v>118</v>
      </c>
      <c r="J23" s="314">
        <v>9.1614906832298143E-2</v>
      </c>
      <c r="K23" s="3" t="s">
        <v>2888</v>
      </c>
      <c r="L23" s="134">
        <v>54</v>
      </c>
      <c r="M23" s="314">
        <v>4.192546583850932E-2</v>
      </c>
      <c r="N23" s="3" t="s">
        <v>2790</v>
      </c>
      <c r="O23" s="134">
        <v>50</v>
      </c>
      <c r="P23" s="314">
        <v>3.8819875776397512E-2</v>
      </c>
      <c r="Q23" s="3" t="s">
        <v>3269</v>
      </c>
      <c r="R23" s="134">
        <v>48</v>
      </c>
      <c r="S23" s="314">
        <v>3.7267080745341616E-2</v>
      </c>
      <c r="T23" s="3" t="s">
        <v>2802</v>
      </c>
      <c r="U23" s="134">
        <v>33</v>
      </c>
      <c r="V23" s="314">
        <v>2.562111801242236E-2</v>
      </c>
      <c r="W23" s="3" t="s">
        <v>867</v>
      </c>
      <c r="X23" s="134">
        <v>32</v>
      </c>
      <c r="Y23" s="314">
        <v>2.4844720496894408E-2</v>
      </c>
      <c r="Z23" s="3" t="s">
        <v>872</v>
      </c>
      <c r="AA23" s="134">
        <v>30</v>
      </c>
      <c r="AB23" s="314">
        <v>2.3291925465838508E-2</v>
      </c>
      <c r="AC23" s="3" t="s">
        <v>942</v>
      </c>
      <c r="AD23" s="134">
        <v>30</v>
      </c>
      <c r="AE23" s="314">
        <v>2.3291925465838508E-2</v>
      </c>
      <c r="AF23" s="3" t="s">
        <v>3223</v>
      </c>
      <c r="AG23" s="134">
        <v>26</v>
      </c>
      <c r="AH23" s="314">
        <v>2.0186335403726708E-2</v>
      </c>
      <c r="AI23" s="3" t="s">
        <v>676</v>
      </c>
      <c r="AJ23" s="134" t="s">
        <v>676</v>
      </c>
      <c r="AK23" s="314" t="s">
        <v>676</v>
      </c>
      <c r="AL23" s="3" t="s">
        <v>676</v>
      </c>
      <c r="AM23" s="134" t="s">
        <v>676</v>
      </c>
      <c r="AN23" s="314" t="s">
        <v>676</v>
      </c>
      <c r="AO23" s="3" t="s">
        <v>676</v>
      </c>
      <c r="AP23" s="134" t="s">
        <v>676</v>
      </c>
      <c r="AQ23" s="314" t="s">
        <v>676</v>
      </c>
      <c r="AR23" s="3" t="s">
        <v>676</v>
      </c>
      <c r="AS23" s="134" t="s">
        <v>676</v>
      </c>
      <c r="AT23" s="314" t="s">
        <v>676</v>
      </c>
      <c r="AU23" s="3" t="s">
        <v>676</v>
      </c>
      <c r="AV23" s="134" t="s">
        <v>676</v>
      </c>
      <c r="AW23" s="314" t="s">
        <v>676</v>
      </c>
    </row>
    <row r="24" spans="1:52" x14ac:dyDescent="0.25">
      <c r="A24" s="2" t="s">
        <v>720</v>
      </c>
      <c r="B24" s="2">
        <v>57</v>
      </c>
      <c r="C24" s="3" t="s">
        <v>1437</v>
      </c>
      <c r="D24" s="3" t="s">
        <v>1401</v>
      </c>
      <c r="E24" s="3" t="s">
        <v>1643</v>
      </c>
      <c r="F24" s="134">
        <v>1301</v>
      </c>
      <c r="G24" s="314">
        <v>0.13918904461324488</v>
      </c>
      <c r="H24" s="3" t="s">
        <v>868</v>
      </c>
      <c r="I24" s="134">
        <v>938</v>
      </c>
      <c r="J24" s="314">
        <v>0.10035305445597519</v>
      </c>
      <c r="K24" s="3" t="s">
        <v>867</v>
      </c>
      <c r="L24" s="134">
        <v>628</v>
      </c>
      <c r="M24" s="314">
        <v>6.7187332834064403E-2</v>
      </c>
      <c r="N24" s="3" t="s">
        <v>871</v>
      </c>
      <c r="O24" s="134">
        <v>470</v>
      </c>
      <c r="P24" s="314">
        <v>5.0283513426767949E-2</v>
      </c>
      <c r="Q24" s="3" t="s">
        <v>3293</v>
      </c>
      <c r="R24" s="134">
        <v>430</v>
      </c>
      <c r="S24" s="314">
        <v>4.6004065475553656E-2</v>
      </c>
      <c r="T24" s="3" t="s">
        <v>873</v>
      </c>
      <c r="U24" s="134">
        <v>257</v>
      </c>
      <c r="V24" s="314">
        <v>2.7495453086551835E-2</v>
      </c>
      <c r="W24" s="3" t="s">
        <v>872</v>
      </c>
      <c r="X24" s="134">
        <v>249</v>
      </c>
      <c r="Y24" s="314">
        <v>2.6639563496308975E-2</v>
      </c>
      <c r="Z24" s="3" t="s">
        <v>881</v>
      </c>
      <c r="AA24" s="134">
        <v>184</v>
      </c>
      <c r="AB24" s="314">
        <v>1.9685460575585751E-2</v>
      </c>
      <c r="AC24" s="3" t="s">
        <v>877</v>
      </c>
      <c r="AD24" s="134">
        <v>180</v>
      </c>
      <c r="AE24" s="314">
        <v>1.9257515780464321E-2</v>
      </c>
      <c r="AF24" s="3" t="s">
        <v>879</v>
      </c>
      <c r="AG24" s="134">
        <v>148</v>
      </c>
      <c r="AH24" s="314">
        <v>1.5833957419492884E-2</v>
      </c>
      <c r="AI24" s="3" t="s">
        <v>869</v>
      </c>
      <c r="AJ24" s="134">
        <v>148</v>
      </c>
      <c r="AK24" s="314">
        <v>1.5833957419492884E-2</v>
      </c>
      <c r="AL24" s="3" t="s">
        <v>3246</v>
      </c>
      <c r="AM24" s="134">
        <v>145</v>
      </c>
      <c r="AN24" s="314">
        <v>1.5512998823151814E-2</v>
      </c>
      <c r="AO24" s="3" t="s">
        <v>883</v>
      </c>
      <c r="AP24" s="134">
        <v>116</v>
      </c>
      <c r="AQ24" s="314">
        <v>1.2410399058521451E-2</v>
      </c>
      <c r="AR24" s="3" t="s">
        <v>898</v>
      </c>
      <c r="AS24" s="134">
        <v>111</v>
      </c>
      <c r="AT24" s="314">
        <v>1.1875468064619664E-2</v>
      </c>
      <c r="AU24" s="3" t="s">
        <v>889</v>
      </c>
      <c r="AV24" s="134">
        <v>103</v>
      </c>
      <c r="AW24" s="314">
        <v>1.1019578474376806E-2</v>
      </c>
    </row>
    <row r="25" spans="1:52" x14ac:dyDescent="0.25">
      <c r="A25" s="2" t="s">
        <v>721</v>
      </c>
      <c r="B25" s="2">
        <v>8</v>
      </c>
      <c r="C25" s="3" t="s">
        <v>1398</v>
      </c>
      <c r="D25" s="3" t="s">
        <v>1369</v>
      </c>
      <c r="E25" s="3" t="s">
        <v>1643</v>
      </c>
      <c r="F25" s="134">
        <v>101</v>
      </c>
      <c r="G25" s="314">
        <v>0.11172566371681415</v>
      </c>
      <c r="H25" s="3" t="s">
        <v>868</v>
      </c>
      <c r="I25" s="134">
        <v>82</v>
      </c>
      <c r="J25" s="314">
        <v>9.0707964601769914E-2</v>
      </c>
      <c r="K25" s="3" t="s">
        <v>867</v>
      </c>
      <c r="L25" s="134">
        <v>65</v>
      </c>
      <c r="M25" s="314">
        <v>7.1902654867256638E-2</v>
      </c>
      <c r="N25" s="3" t="s">
        <v>879</v>
      </c>
      <c r="O25" s="134">
        <v>61</v>
      </c>
      <c r="P25" s="314">
        <v>6.7477876106194684E-2</v>
      </c>
      <c r="Q25" s="3" t="s">
        <v>872</v>
      </c>
      <c r="R25" s="134">
        <v>54</v>
      </c>
      <c r="S25" s="314">
        <v>5.9734513274336286E-2</v>
      </c>
      <c r="T25" s="3" t="s">
        <v>873</v>
      </c>
      <c r="U25" s="134">
        <v>54</v>
      </c>
      <c r="V25" s="314">
        <v>5.9734513274336286E-2</v>
      </c>
      <c r="W25" s="3" t="s">
        <v>871</v>
      </c>
      <c r="X25" s="134">
        <v>36</v>
      </c>
      <c r="Y25" s="314">
        <v>3.9823008849557522E-2</v>
      </c>
      <c r="Z25" s="3" t="s">
        <v>1605</v>
      </c>
      <c r="AA25" s="134">
        <v>30</v>
      </c>
      <c r="AB25" s="314">
        <v>3.3185840707964605E-2</v>
      </c>
      <c r="AC25" s="3" t="s">
        <v>676</v>
      </c>
      <c r="AD25" s="134" t="s">
        <v>676</v>
      </c>
      <c r="AE25" s="314" t="s">
        <v>676</v>
      </c>
      <c r="AF25" s="3" t="s">
        <v>676</v>
      </c>
      <c r="AG25" s="134" t="s">
        <v>676</v>
      </c>
      <c r="AH25" s="314" t="s">
        <v>676</v>
      </c>
      <c r="AI25" s="3" t="s">
        <v>676</v>
      </c>
      <c r="AJ25" s="134" t="s">
        <v>676</v>
      </c>
      <c r="AK25" s="314" t="s">
        <v>676</v>
      </c>
      <c r="AL25" s="3" t="s">
        <v>676</v>
      </c>
      <c r="AM25" s="134" t="s">
        <v>676</v>
      </c>
      <c r="AN25" s="314" t="s">
        <v>676</v>
      </c>
      <c r="AO25" s="3" t="s">
        <v>676</v>
      </c>
      <c r="AP25" s="134" t="s">
        <v>676</v>
      </c>
      <c r="AQ25" s="314" t="s">
        <v>676</v>
      </c>
      <c r="AR25" s="3" t="s">
        <v>676</v>
      </c>
      <c r="AS25" s="134" t="s">
        <v>676</v>
      </c>
      <c r="AT25" s="314" t="s">
        <v>676</v>
      </c>
      <c r="AU25" s="3" t="s">
        <v>676</v>
      </c>
      <c r="AV25" s="134" t="s">
        <v>676</v>
      </c>
      <c r="AW25" s="314" t="s">
        <v>676</v>
      </c>
    </row>
    <row r="26" spans="1:52" x14ac:dyDescent="0.25">
      <c r="A26" s="2" t="s">
        <v>722</v>
      </c>
      <c r="B26" s="2">
        <v>40</v>
      </c>
      <c r="C26" s="3" t="s">
        <v>1429</v>
      </c>
      <c r="D26" s="3" t="s">
        <v>1369</v>
      </c>
      <c r="E26" s="3" t="s">
        <v>867</v>
      </c>
      <c r="F26" s="134">
        <v>1066</v>
      </c>
      <c r="G26" s="314">
        <v>0.20101829153309447</v>
      </c>
      <c r="H26" s="3" t="s">
        <v>873</v>
      </c>
      <c r="I26" s="134">
        <v>270</v>
      </c>
      <c r="J26" s="314">
        <v>5.0914576654723744E-2</v>
      </c>
      <c r="K26" s="3" t="s">
        <v>872</v>
      </c>
      <c r="L26" s="134">
        <v>235</v>
      </c>
      <c r="M26" s="314">
        <v>4.4314538940222518E-2</v>
      </c>
      <c r="N26" s="3" t="s">
        <v>879</v>
      </c>
      <c r="O26" s="134">
        <v>216</v>
      </c>
      <c r="P26" s="314">
        <v>4.0731661323778992E-2</v>
      </c>
      <c r="Q26" s="3" t="s">
        <v>880</v>
      </c>
      <c r="R26" s="134">
        <v>199</v>
      </c>
      <c r="S26" s="314">
        <v>3.7525928719592684E-2</v>
      </c>
      <c r="T26" s="3" t="s">
        <v>883</v>
      </c>
      <c r="U26" s="134">
        <v>148</v>
      </c>
      <c r="V26" s="314">
        <v>2.7908730907033753E-2</v>
      </c>
      <c r="W26" s="3" t="s">
        <v>881</v>
      </c>
      <c r="X26" s="134">
        <v>126</v>
      </c>
      <c r="Y26" s="314">
        <v>2.3760135772204413E-2</v>
      </c>
      <c r="Z26" s="3" t="s">
        <v>1605</v>
      </c>
      <c r="AA26" s="134">
        <v>121</v>
      </c>
      <c r="AB26" s="314">
        <v>2.2817273241561381E-2</v>
      </c>
      <c r="AC26" s="3" t="s">
        <v>877</v>
      </c>
      <c r="AD26" s="134">
        <v>98</v>
      </c>
      <c r="AE26" s="314">
        <v>1.8480105600603432E-2</v>
      </c>
      <c r="AF26" s="3" t="s">
        <v>3269</v>
      </c>
      <c r="AG26" s="134">
        <v>95</v>
      </c>
      <c r="AH26" s="314">
        <v>1.7914388082217611E-2</v>
      </c>
      <c r="AI26" s="3" t="s">
        <v>1613</v>
      </c>
      <c r="AJ26" s="134">
        <v>95</v>
      </c>
      <c r="AK26" s="314">
        <v>1.7914388082217611E-2</v>
      </c>
      <c r="AL26" s="3" t="s">
        <v>3251</v>
      </c>
      <c r="AM26" s="134">
        <v>95</v>
      </c>
      <c r="AN26" s="314">
        <v>1.7914388082217611E-2</v>
      </c>
      <c r="AO26" s="3" t="s">
        <v>876</v>
      </c>
      <c r="AP26" s="134">
        <v>91</v>
      </c>
      <c r="AQ26" s="314">
        <v>1.7160098057703188E-2</v>
      </c>
      <c r="AR26" s="3" t="s">
        <v>904</v>
      </c>
      <c r="AS26" s="134">
        <v>90</v>
      </c>
      <c r="AT26" s="314">
        <v>1.6971525551574579E-2</v>
      </c>
      <c r="AU26" s="3" t="s">
        <v>3261</v>
      </c>
      <c r="AV26" s="134">
        <v>90</v>
      </c>
      <c r="AW26" s="314">
        <v>1.6971525551574579E-2</v>
      </c>
    </row>
    <row r="27" spans="1:52" x14ac:dyDescent="0.25">
      <c r="A27" s="2" t="s">
        <v>723</v>
      </c>
      <c r="B27" s="2">
        <v>68</v>
      </c>
      <c r="C27" s="3" t="s">
        <v>1444</v>
      </c>
      <c r="D27" s="3" t="s">
        <v>1369</v>
      </c>
      <c r="E27" s="3" t="s">
        <v>869</v>
      </c>
      <c r="F27" s="134">
        <v>283</v>
      </c>
      <c r="G27" s="314">
        <v>6.760630673674152E-2</v>
      </c>
      <c r="H27" s="3" t="s">
        <v>867</v>
      </c>
      <c r="I27" s="134">
        <v>269</v>
      </c>
      <c r="J27" s="314">
        <v>6.4261825131390352E-2</v>
      </c>
      <c r="K27" s="3" t="s">
        <v>873</v>
      </c>
      <c r="L27" s="134">
        <v>245</v>
      </c>
      <c r="M27" s="314">
        <v>5.8528428093645488E-2</v>
      </c>
      <c r="N27" s="3" t="s">
        <v>879</v>
      </c>
      <c r="O27" s="134">
        <v>209</v>
      </c>
      <c r="P27" s="314">
        <v>4.9928332537028192E-2</v>
      </c>
      <c r="Q27" s="3" t="s">
        <v>3246</v>
      </c>
      <c r="R27" s="134">
        <v>199</v>
      </c>
      <c r="S27" s="314">
        <v>4.7539417104634496E-2</v>
      </c>
      <c r="T27" s="3" t="s">
        <v>884</v>
      </c>
      <c r="U27" s="134">
        <v>181</v>
      </c>
      <c r="V27" s="314">
        <v>4.3239369326325848E-2</v>
      </c>
      <c r="W27" s="3" t="s">
        <v>876</v>
      </c>
      <c r="X27" s="134">
        <v>178</v>
      </c>
      <c r="Y27" s="314">
        <v>4.2522694696607743E-2</v>
      </c>
      <c r="Z27" s="3" t="s">
        <v>872</v>
      </c>
      <c r="AA27" s="134">
        <v>169</v>
      </c>
      <c r="AB27" s="314">
        <v>4.0372670807453416E-2</v>
      </c>
      <c r="AC27" s="3" t="s">
        <v>880</v>
      </c>
      <c r="AD27" s="134">
        <v>140</v>
      </c>
      <c r="AE27" s="314">
        <v>3.3444816053511704E-2</v>
      </c>
      <c r="AF27" s="3" t="s">
        <v>874</v>
      </c>
      <c r="AG27" s="134">
        <v>120</v>
      </c>
      <c r="AH27" s="314">
        <v>2.866698518872432E-2</v>
      </c>
      <c r="AI27" s="3" t="s">
        <v>881</v>
      </c>
      <c r="AJ27" s="134">
        <v>115</v>
      </c>
      <c r="AK27" s="314">
        <v>2.7472527472527472E-2</v>
      </c>
      <c r="AL27" s="3" t="s">
        <v>1605</v>
      </c>
      <c r="AM27" s="134">
        <v>90</v>
      </c>
      <c r="AN27" s="314">
        <v>2.150023889154324E-2</v>
      </c>
      <c r="AO27" s="3" t="s">
        <v>3251</v>
      </c>
      <c r="AP27" s="134">
        <v>71</v>
      </c>
      <c r="AQ27" s="314">
        <v>1.6961299569995224E-2</v>
      </c>
      <c r="AR27" s="3" t="s">
        <v>894</v>
      </c>
      <c r="AS27" s="134">
        <v>68</v>
      </c>
      <c r="AT27" s="314">
        <v>1.6244624940277116E-2</v>
      </c>
      <c r="AU27" s="3" t="s">
        <v>877</v>
      </c>
      <c r="AV27" s="134">
        <v>66</v>
      </c>
      <c r="AW27" s="314">
        <v>1.5766841853798376E-2</v>
      </c>
    </row>
    <row r="28" spans="1:52" x14ac:dyDescent="0.25">
      <c r="A28" s="2" t="s">
        <v>857</v>
      </c>
      <c r="B28" s="2">
        <v>14496</v>
      </c>
      <c r="C28" s="3" t="s">
        <v>1444</v>
      </c>
      <c r="D28" s="3" t="s">
        <v>1369</v>
      </c>
      <c r="E28" s="3" t="s">
        <v>867</v>
      </c>
      <c r="F28" s="134">
        <v>750</v>
      </c>
      <c r="G28" s="314">
        <v>0.10241704219582139</v>
      </c>
      <c r="H28" s="3" t="s">
        <v>873</v>
      </c>
      <c r="I28" s="134">
        <v>539</v>
      </c>
      <c r="J28" s="314">
        <v>7.3603714324730299E-2</v>
      </c>
      <c r="K28" s="3" t="s">
        <v>879</v>
      </c>
      <c r="L28" s="134">
        <v>321</v>
      </c>
      <c r="M28" s="314">
        <v>4.3834494059811553E-2</v>
      </c>
      <c r="N28" s="3" t="s">
        <v>872</v>
      </c>
      <c r="O28" s="134">
        <v>311</v>
      </c>
      <c r="P28" s="314">
        <v>4.2468933497200601E-2</v>
      </c>
      <c r="Q28" s="3" t="s">
        <v>876</v>
      </c>
      <c r="R28" s="134">
        <v>288</v>
      </c>
      <c r="S28" s="314">
        <v>3.9328144203195414E-2</v>
      </c>
      <c r="T28" s="3" t="s">
        <v>880</v>
      </c>
      <c r="U28" s="134">
        <v>202</v>
      </c>
      <c r="V28" s="314">
        <v>2.7584323364741228E-2</v>
      </c>
      <c r="W28" s="3" t="s">
        <v>1605</v>
      </c>
      <c r="X28" s="134">
        <v>198</v>
      </c>
      <c r="Y28" s="314">
        <v>2.7038099139696844E-2</v>
      </c>
      <c r="Z28" s="3" t="s">
        <v>877</v>
      </c>
      <c r="AA28" s="134">
        <v>176</v>
      </c>
      <c r="AB28" s="314">
        <v>2.403386590195275E-2</v>
      </c>
      <c r="AC28" s="3" t="s">
        <v>2677</v>
      </c>
      <c r="AD28" s="134">
        <v>174</v>
      </c>
      <c r="AE28" s="314">
        <v>2.3760753789430562E-2</v>
      </c>
      <c r="AF28" s="3" t="s">
        <v>881</v>
      </c>
      <c r="AG28" s="134">
        <v>152</v>
      </c>
      <c r="AH28" s="314">
        <v>2.0756520551686468E-2</v>
      </c>
      <c r="AI28" s="3" t="s">
        <v>883</v>
      </c>
      <c r="AJ28" s="134">
        <v>139</v>
      </c>
      <c r="AK28" s="314">
        <v>1.8981291820292231E-2</v>
      </c>
      <c r="AL28" s="3" t="s">
        <v>1613</v>
      </c>
      <c r="AM28" s="134">
        <v>120</v>
      </c>
      <c r="AN28" s="314">
        <v>1.6386726751331421E-2</v>
      </c>
      <c r="AO28" s="3" t="s">
        <v>3251</v>
      </c>
      <c r="AP28" s="134">
        <v>112</v>
      </c>
      <c r="AQ28" s="314">
        <v>1.5294278301242661E-2</v>
      </c>
      <c r="AR28" s="3" t="s">
        <v>3269</v>
      </c>
      <c r="AS28" s="134">
        <v>104</v>
      </c>
      <c r="AT28" s="314">
        <v>1.4201829851153898E-2</v>
      </c>
      <c r="AU28" s="3" t="s">
        <v>893</v>
      </c>
      <c r="AV28" s="134">
        <v>103</v>
      </c>
      <c r="AW28" s="314">
        <v>1.4065273794892804E-2</v>
      </c>
    </row>
    <row r="29" spans="1:52" x14ac:dyDescent="0.25">
      <c r="A29" s="2" t="s">
        <v>725</v>
      </c>
      <c r="B29" s="2">
        <v>73</v>
      </c>
      <c r="C29" s="3" t="s">
        <v>1381</v>
      </c>
      <c r="D29" s="3" t="s">
        <v>1369</v>
      </c>
      <c r="E29" s="3" t="s">
        <v>1643</v>
      </c>
      <c r="F29" s="134">
        <v>323</v>
      </c>
      <c r="G29" s="314">
        <v>8.2251082251082255E-2</v>
      </c>
      <c r="H29" s="3" t="s">
        <v>867</v>
      </c>
      <c r="I29" s="134">
        <v>312</v>
      </c>
      <c r="J29" s="314">
        <v>7.944996180290298E-2</v>
      </c>
      <c r="K29" s="3" t="s">
        <v>868</v>
      </c>
      <c r="L29" s="134">
        <v>270</v>
      </c>
      <c r="M29" s="314">
        <v>6.8754774637127578E-2</v>
      </c>
      <c r="N29" s="3" t="s">
        <v>879</v>
      </c>
      <c r="O29" s="134">
        <v>261</v>
      </c>
      <c r="P29" s="314">
        <v>6.6462948815889988E-2</v>
      </c>
      <c r="Q29" s="3" t="s">
        <v>3246</v>
      </c>
      <c r="R29" s="134">
        <v>242</v>
      </c>
      <c r="S29" s="314">
        <v>6.1624649859943981E-2</v>
      </c>
      <c r="T29" s="3" t="s">
        <v>873</v>
      </c>
      <c r="U29" s="134">
        <v>199</v>
      </c>
      <c r="V29" s="314">
        <v>5.0674815380697735E-2</v>
      </c>
      <c r="W29" s="3" t="s">
        <v>869</v>
      </c>
      <c r="X29" s="134">
        <v>134</v>
      </c>
      <c r="Y29" s="314">
        <v>3.4122740005092946E-2</v>
      </c>
      <c r="Z29" s="3" t="s">
        <v>2677</v>
      </c>
      <c r="AA29" s="134">
        <v>123</v>
      </c>
      <c r="AB29" s="314">
        <v>3.1321619556913677E-2</v>
      </c>
      <c r="AC29" s="3" t="s">
        <v>872</v>
      </c>
      <c r="AD29" s="134">
        <v>108</v>
      </c>
      <c r="AE29" s="314">
        <v>2.7501909854851032E-2</v>
      </c>
      <c r="AF29" s="3" t="s">
        <v>880</v>
      </c>
      <c r="AG29" s="134">
        <v>101</v>
      </c>
      <c r="AH29" s="314">
        <v>2.5719378660555132E-2</v>
      </c>
      <c r="AI29" s="3" t="s">
        <v>884</v>
      </c>
      <c r="AJ29" s="134">
        <v>94</v>
      </c>
      <c r="AK29" s="314">
        <v>2.393684746625923E-2</v>
      </c>
      <c r="AL29" s="3" t="s">
        <v>876</v>
      </c>
      <c r="AM29" s="134">
        <v>93</v>
      </c>
      <c r="AN29" s="314">
        <v>2.3682200152788387E-2</v>
      </c>
      <c r="AO29" s="3" t="s">
        <v>871</v>
      </c>
      <c r="AP29" s="134">
        <v>72</v>
      </c>
      <c r="AQ29" s="314">
        <v>1.8334606569900689E-2</v>
      </c>
      <c r="AR29" s="3" t="s">
        <v>2211</v>
      </c>
      <c r="AS29" s="134">
        <v>65</v>
      </c>
      <c r="AT29" s="314">
        <v>1.6552075375604786E-2</v>
      </c>
      <c r="AU29" s="3" t="s">
        <v>883</v>
      </c>
      <c r="AV29" s="134">
        <v>62</v>
      </c>
      <c r="AW29" s="314">
        <v>1.578813343519226E-2</v>
      </c>
    </row>
    <row r="30" spans="1:52" x14ac:dyDescent="0.25">
      <c r="A30" s="2" t="s">
        <v>726</v>
      </c>
      <c r="B30" s="2">
        <v>77</v>
      </c>
      <c r="C30" s="3" t="s">
        <v>1452</v>
      </c>
      <c r="D30" s="3" t="s">
        <v>1369</v>
      </c>
      <c r="E30" s="3" t="s">
        <v>867</v>
      </c>
      <c r="F30" s="134">
        <v>696</v>
      </c>
      <c r="G30" s="314">
        <v>9.9244260658776562E-2</v>
      </c>
      <c r="H30" s="3" t="s">
        <v>3246</v>
      </c>
      <c r="I30" s="134">
        <v>492</v>
      </c>
      <c r="J30" s="314">
        <v>7.0155425638100677E-2</v>
      </c>
      <c r="K30" s="3" t="s">
        <v>884</v>
      </c>
      <c r="L30" s="134">
        <v>374</v>
      </c>
      <c r="M30" s="314">
        <v>5.3329530871239129E-2</v>
      </c>
      <c r="N30" s="3" t="s">
        <v>869</v>
      </c>
      <c r="O30" s="134">
        <v>336</v>
      </c>
      <c r="P30" s="314">
        <v>4.7911022386995579E-2</v>
      </c>
      <c r="Q30" s="3" t="s">
        <v>873</v>
      </c>
      <c r="R30" s="134">
        <v>284</v>
      </c>
      <c r="S30" s="314">
        <v>4.0496221303293882E-2</v>
      </c>
      <c r="T30" s="3" t="s">
        <v>876</v>
      </c>
      <c r="U30" s="134">
        <v>228</v>
      </c>
      <c r="V30" s="314">
        <v>3.2511050905461289E-2</v>
      </c>
      <c r="W30" s="3" t="s">
        <v>880</v>
      </c>
      <c r="X30" s="134">
        <v>186</v>
      </c>
      <c r="Y30" s="314">
        <v>2.6522173107086839E-2</v>
      </c>
      <c r="Z30" s="3" t="s">
        <v>3293</v>
      </c>
      <c r="AA30" s="134">
        <v>152</v>
      </c>
      <c r="AB30" s="314">
        <v>2.1674033936974191E-2</v>
      </c>
      <c r="AC30" s="3" t="s">
        <v>1613</v>
      </c>
      <c r="AD30" s="134">
        <v>149</v>
      </c>
      <c r="AE30" s="314">
        <v>2.1246256951376014E-2</v>
      </c>
      <c r="AF30" s="3" t="s">
        <v>877</v>
      </c>
      <c r="AG30" s="134">
        <v>147</v>
      </c>
      <c r="AH30" s="314">
        <v>2.0961072294310566E-2</v>
      </c>
      <c r="AI30" s="3" t="s">
        <v>872</v>
      </c>
      <c r="AJ30" s="134">
        <v>146</v>
      </c>
      <c r="AK30" s="314">
        <v>2.081847996577784E-2</v>
      </c>
      <c r="AL30" s="3" t="s">
        <v>879</v>
      </c>
      <c r="AM30" s="134">
        <v>136</v>
      </c>
      <c r="AN30" s="314">
        <v>1.9392556680450593E-2</v>
      </c>
      <c r="AO30" s="3" t="s">
        <v>874</v>
      </c>
      <c r="AP30" s="134">
        <v>114</v>
      </c>
      <c r="AQ30" s="314">
        <v>1.6255525452730644E-2</v>
      </c>
      <c r="AR30" s="3" t="s">
        <v>3237</v>
      </c>
      <c r="AS30" s="134">
        <v>107</v>
      </c>
      <c r="AT30" s="314">
        <v>1.5257379153001568E-2</v>
      </c>
      <c r="AU30" s="3" t="s">
        <v>3261</v>
      </c>
      <c r="AV30" s="134">
        <v>100</v>
      </c>
      <c r="AW30" s="314">
        <v>1.4259232853272494E-2</v>
      </c>
    </row>
    <row r="31" spans="1:52" x14ac:dyDescent="0.25">
      <c r="A31" s="2" t="s">
        <v>860</v>
      </c>
      <c r="B31" s="2">
        <v>6546</v>
      </c>
      <c r="C31" s="3" t="s">
        <v>1373</v>
      </c>
      <c r="D31" s="3" t="s">
        <v>1386</v>
      </c>
      <c r="E31" s="3" t="s">
        <v>867</v>
      </c>
      <c r="F31" s="134">
        <v>2039</v>
      </c>
      <c r="G31" s="314">
        <v>9.1896520641788354E-2</v>
      </c>
      <c r="H31" s="3" t="s">
        <v>873</v>
      </c>
      <c r="I31" s="134">
        <v>821</v>
      </c>
      <c r="J31" s="314">
        <v>3.7001983053903009E-2</v>
      </c>
      <c r="K31" s="3" t="s">
        <v>3283</v>
      </c>
      <c r="L31" s="134">
        <v>665</v>
      </c>
      <c r="M31" s="314">
        <v>2.9971155579592571E-2</v>
      </c>
      <c r="N31" s="3" t="s">
        <v>877</v>
      </c>
      <c r="O31" s="134">
        <v>657</v>
      </c>
      <c r="P31" s="314">
        <v>2.961060032449973E-2</v>
      </c>
      <c r="Q31" s="3" t="s">
        <v>872</v>
      </c>
      <c r="R31" s="134">
        <v>495</v>
      </c>
      <c r="S31" s="314">
        <v>2.2309356408869659E-2</v>
      </c>
      <c r="T31" s="3" t="s">
        <v>883</v>
      </c>
      <c r="U31" s="134">
        <v>430</v>
      </c>
      <c r="V31" s="314">
        <v>1.937984496124031E-2</v>
      </c>
      <c r="W31" s="3" t="s">
        <v>1605</v>
      </c>
      <c r="X31" s="134">
        <v>423</v>
      </c>
      <c r="Y31" s="314">
        <v>1.9064359113034071E-2</v>
      </c>
      <c r="Z31" s="3" t="s">
        <v>3282</v>
      </c>
      <c r="AA31" s="134">
        <v>335</v>
      </c>
      <c r="AB31" s="314">
        <v>1.5098251307012799E-2</v>
      </c>
      <c r="AC31" s="3" t="s">
        <v>3261</v>
      </c>
      <c r="AD31" s="134">
        <v>331</v>
      </c>
      <c r="AE31" s="314">
        <v>1.4917973679466378E-2</v>
      </c>
      <c r="AF31" s="3" t="s">
        <v>3251</v>
      </c>
      <c r="AG31" s="134">
        <v>329</v>
      </c>
      <c r="AH31" s="314">
        <v>1.4827834865693168E-2</v>
      </c>
      <c r="AI31" s="3" t="s">
        <v>3247</v>
      </c>
      <c r="AJ31" s="134">
        <v>327</v>
      </c>
      <c r="AK31" s="314">
        <v>1.4737696051919956E-2</v>
      </c>
      <c r="AL31" s="3" t="s">
        <v>2211</v>
      </c>
      <c r="AM31" s="134">
        <v>269</v>
      </c>
      <c r="AN31" s="314">
        <v>1.2123670452496845E-2</v>
      </c>
      <c r="AO31" s="3" t="s">
        <v>889</v>
      </c>
      <c r="AP31" s="134">
        <v>266</v>
      </c>
      <c r="AQ31" s="314">
        <v>1.1988462231837029E-2</v>
      </c>
      <c r="AR31" s="3" t="s">
        <v>3237</v>
      </c>
      <c r="AS31" s="134">
        <v>258</v>
      </c>
      <c r="AT31" s="314">
        <v>1.1627906976744186E-2</v>
      </c>
      <c r="AU31" s="3" t="s">
        <v>3228</v>
      </c>
      <c r="AV31" s="134">
        <v>256</v>
      </c>
      <c r="AW31" s="314">
        <v>1.1537768162970976E-2</v>
      </c>
    </row>
    <row r="32" spans="1:52" x14ac:dyDescent="0.25">
      <c r="A32" s="2" t="s">
        <v>728</v>
      </c>
      <c r="B32" s="2">
        <v>83</v>
      </c>
      <c r="C32" s="3" t="s">
        <v>1457</v>
      </c>
      <c r="D32" s="3" t="s">
        <v>1369</v>
      </c>
      <c r="E32" s="3" t="s">
        <v>1643</v>
      </c>
      <c r="F32" s="134">
        <v>1320</v>
      </c>
      <c r="G32" s="314">
        <v>0.11020203706795792</v>
      </c>
      <c r="H32" s="3" t="s">
        <v>867</v>
      </c>
      <c r="I32" s="134">
        <v>807</v>
      </c>
      <c r="J32" s="314">
        <v>6.7373518116547002E-2</v>
      </c>
      <c r="K32" s="3" t="s">
        <v>868</v>
      </c>
      <c r="L32" s="134">
        <v>755</v>
      </c>
      <c r="M32" s="314">
        <v>6.3032225747203199E-2</v>
      </c>
      <c r="N32" s="3" t="s">
        <v>871</v>
      </c>
      <c r="O32" s="134">
        <v>593</v>
      </c>
      <c r="P32" s="314">
        <v>4.9507430288862918E-2</v>
      </c>
      <c r="Q32" s="3" t="s">
        <v>873</v>
      </c>
      <c r="R32" s="134">
        <v>540</v>
      </c>
      <c r="S32" s="314">
        <v>4.5082651527800971E-2</v>
      </c>
      <c r="T32" s="3" t="s">
        <v>880</v>
      </c>
      <c r="U32" s="134">
        <v>299</v>
      </c>
      <c r="V32" s="314">
        <v>2.4962431123726831E-2</v>
      </c>
      <c r="W32" s="3" t="s">
        <v>872</v>
      </c>
      <c r="X32" s="134">
        <v>283</v>
      </c>
      <c r="Y32" s="314">
        <v>2.3626648856236433E-2</v>
      </c>
      <c r="Z32" s="3" t="s">
        <v>879</v>
      </c>
      <c r="AA32" s="134">
        <v>277</v>
      </c>
      <c r="AB32" s="314">
        <v>2.3125730505927533E-2</v>
      </c>
      <c r="AC32" s="3" t="s">
        <v>3293</v>
      </c>
      <c r="AD32" s="134">
        <v>229</v>
      </c>
      <c r="AE32" s="314">
        <v>1.9118383703456338E-2</v>
      </c>
      <c r="AF32" s="3" t="s">
        <v>883</v>
      </c>
      <c r="AG32" s="134">
        <v>203</v>
      </c>
      <c r="AH32" s="314">
        <v>1.6947737518784436E-2</v>
      </c>
      <c r="AI32" s="3" t="s">
        <v>877</v>
      </c>
      <c r="AJ32" s="134">
        <v>196</v>
      </c>
      <c r="AK32" s="314">
        <v>1.6363332776757389E-2</v>
      </c>
      <c r="AL32" s="3" t="s">
        <v>3251</v>
      </c>
      <c r="AM32" s="134">
        <v>193</v>
      </c>
      <c r="AN32" s="314">
        <v>1.6112873601602937E-2</v>
      </c>
      <c r="AO32" s="3" t="s">
        <v>894</v>
      </c>
      <c r="AP32" s="134">
        <v>170</v>
      </c>
      <c r="AQ32" s="314">
        <v>1.419268659208549E-2</v>
      </c>
      <c r="AR32" s="3" t="s">
        <v>876</v>
      </c>
      <c r="AS32" s="134">
        <v>158</v>
      </c>
      <c r="AT32" s="314">
        <v>1.3190849891467691E-2</v>
      </c>
      <c r="AU32" s="3" t="s">
        <v>1605</v>
      </c>
      <c r="AV32" s="134">
        <v>147</v>
      </c>
      <c r="AW32" s="314">
        <v>1.2272499582568042E-2</v>
      </c>
      <c r="AY32" s="134"/>
      <c r="AZ32" s="20"/>
    </row>
    <row r="33" spans="1:49" x14ac:dyDescent="0.25">
      <c r="A33" s="2" t="s">
        <v>729</v>
      </c>
      <c r="B33" s="2">
        <v>85</v>
      </c>
      <c r="C33" s="3" t="s">
        <v>1460</v>
      </c>
      <c r="D33" s="3" t="s">
        <v>1369</v>
      </c>
      <c r="E33" s="3" t="s">
        <v>1643</v>
      </c>
      <c r="F33" s="134">
        <v>1616</v>
      </c>
      <c r="G33" s="314">
        <v>8.0909227457067037E-2</v>
      </c>
      <c r="H33" s="3" t="s">
        <v>867</v>
      </c>
      <c r="I33" s="134">
        <v>1315</v>
      </c>
      <c r="J33" s="314">
        <v>6.583888249136334E-2</v>
      </c>
      <c r="K33" s="3" t="s">
        <v>868</v>
      </c>
      <c r="L33" s="134">
        <v>1206</v>
      </c>
      <c r="M33" s="314">
        <v>6.0381515045311168E-2</v>
      </c>
      <c r="N33" s="3" t="s">
        <v>873</v>
      </c>
      <c r="O33" s="134">
        <v>1109</v>
      </c>
      <c r="P33" s="314">
        <v>5.5524958694237223E-2</v>
      </c>
      <c r="Q33" s="3" t="s">
        <v>879</v>
      </c>
      <c r="R33" s="134">
        <v>600</v>
      </c>
      <c r="S33" s="314">
        <v>3.0040554748911031E-2</v>
      </c>
      <c r="T33" s="3" t="s">
        <v>871</v>
      </c>
      <c r="U33" s="134">
        <v>509</v>
      </c>
      <c r="V33" s="314">
        <v>2.5484403945326192E-2</v>
      </c>
      <c r="W33" s="3" t="s">
        <v>872</v>
      </c>
      <c r="X33" s="134">
        <v>487</v>
      </c>
      <c r="Y33" s="314">
        <v>2.4382916937866119E-2</v>
      </c>
      <c r="Z33" s="3" t="s">
        <v>880</v>
      </c>
      <c r="AA33" s="134">
        <v>449</v>
      </c>
      <c r="AB33" s="314">
        <v>2.2480348470435087E-2</v>
      </c>
      <c r="AC33" s="3" t="s">
        <v>876</v>
      </c>
      <c r="AD33" s="134">
        <v>421</v>
      </c>
      <c r="AE33" s="314">
        <v>2.1078455915485905E-2</v>
      </c>
      <c r="AF33" s="3" t="s">
        <v>877</v>
      </c>
      <c r="AG33" s="134">
        <v>344</v>
      </c>
      <c r="AH33" s="314">
        <v>1.7223251389375659E-2</v>
      </c>
      <c r="AI33" s="3" t="s">
        <v>1605</v>
      </c>
      <c r="AJ33" s="134">
        <v>336</v>
      </c>
      <c r="AK33" s="314">
        <v>1.6822710659390176E-2</v>
      </c>
      <c r="AL33" s="3" t="s">
        <v>1613</v>
      </c>
      <c r="AM33" s="134">
        <v>291</v>
      </c>
      <c r="AN33" s="314">
        <v>1.4569669053221849E-2</v>
      </c>
      <c r="AO33" s="3" t="s">
        <v>883</v>
      </c>
      <c r="AP33" s="134">
        <v>286</v>
      </c>
      <c r="AQ33" s="314">
        <v>1.4319331096980924E-2</v>
      </c>
      <c r="AR33" s="3" t="s">
        <v>3282</v>
      </c>
      <c r="AS33" s="134">
        <v>236</v>
      </c>
      <c r="AT33" s="314">
        <v>1.1815951534571672E-2</v>
      </c>
      <c r="AU33" s="3" t="s">
        <v>894</v>
      </c>
      <c r="AV33" s="134">
        <v>228</v>
      </c>
      <c r="AW33" s="314">
        <v>1.1415410804586192E-2</v>
      </c>
    </row>
    <row r="34" spans="1:49" x14ac:dyDescent="0.25">
      <c r="A34" s="2" t="s">
        <v>730</v>
      </c>
      <c r="B34" s="2">
        <v>133</v>
      </c>
      <c r="C34" s="3" t="s">
        <v>1444</v>
      </c>
      <c r="D34" s="3" t="s">
        <v>1369</v>
      </c>
      <c r="E34" s="3" t="s">
        <v>867</v>
      </c>
      <c r="F34" s="134">
        <v>321</v>
      </c>
      <c r="G34" s="314">
        <v>9.5706618962432918E-2</v>
      </c>
      <c r="H34" s="3" t="s">
        <v>873</v>
      </c>
      <c r="I34" s="134">
        <v>233</v>
      </c>
      <c r="J34" s="314">
        <v>6.9469290399522959E-2</v>
      </c>
      <c r="K34" s="3" t="s">
        <v>872</v>
      </c>
      <c r="L34" s="134">
        <v>181</v>
      </c>
      <c r="M34" s="314">
        <v>5.3965414430530712E-2</v>
      </c>
      <c r="N34" s="3" t="s">
        <v>3246</v>
      </c>
      <c r="O34" s="134">
        <v>173</v>
      </c>
      <c r="P34" s="314">
        <v>5.1580202742993443E-2</v>
      </c>
      <c r="Q34" s="3" t="s">
        <v>879</v>
      </c>
      <c r="R34" s="134">
        <v>172</v>
      </c>
      <c r="S34" s="314">
        <v>5.128205128205128E-2</v>
      </c>
      <c r="T34" s="3" t="s">
        <v>869</v>
      </c>
      <c r="U34" s="134">
        <v>122</v>
      </c>
      <c r="V34" s="314">
        <v>3.6374478234943351E-2</v>
      </c>
      <c r="W34" s="3" t="s">
        <v>881</v>
      </c>
      <c r="X34" s="134">
        <v>117</v>
      </c>
      <c r="Y34" s="314">
        <v>3.4883720930232558E-2</v>
      </c>
      <c r="Z34" s="3" t="s">
        <v>884</v>
      </c>
      <c r="AA34" s="134">
        <v>109</v>
      </c>
      <c r="AB34" s="314">
        <v>3.2498509242695289E-2</v>
      </c>
      <c r="AC34" s="3" t="s">
        <v>880</v>
      </c>
      <c r="AD34" s="134">
        <v>94</v>
      </c>
      <c r="AE34" s="314">
        <v>2.8026237328562909E-2</v>
      </c>
      <c r="AF34" s="3" t="s">
        <v>876</v>
      </c>
      <c r="AG34" s="134">
        <v>91</v>
      </c>
      <c r="AH34" s="314">
        <v>2.7131782945736434E-2</v>
      </c>
      <c r="AI34" s="3" t="s">
        <v>1605</v>
      </c>
      <c r="AJ34" s="134">
        <v>88</v>
      </c>
      <c r="AK34" s="314">
        <v>2.6237328562909959E-2</v>
      </c>
      <c r="AL34" s="3" t="s">
        <v>874</v>
      </c>
      <c r="AM34" s="134">
        <v>77</v>
      </c>
      <c r="AN34" s="314">
        <v>2.2957662492546212E-2</v>
      </c>
      <c r="AO34" s="3" t="s">
        <v>3251</v>
      </c>
      <c r="AP34" s="134">
        <v>64</v>
      </c>
      <c r="AQ34" s="314">
        <v>1.908169350029815E-2</v>
      </c>
      <c r="AR34" s="3" t="s">
        <v>877</v>
      </c>
      <c r="AS34" s="134">
        <v>63</v>
      </c>
      <c r="AT34" s="314">
        <v>1.8783542039355994E-2</v>
      </c>
      <c r="AU34" s="3" t="s">
        <v>2215</v>
      </c>
      <c r="AV34" s="134">
        <v>61</v>
      </c>
      <c r="AW34" s="314">
        <v>1.8187239117471676E-2</v>
      </c>
    </row>
    <row r="35" spans="1:49" x14ac:dyDescent="0.25">
      <c r="A35" s="2" t="s">
        <v>731</v>
      </c>
      <c r="B35" s="2">
        <v>88</v>
      </c>
      <c r="C35" s="3" t="s">
        <v>1421</v>
      </c>
      <c r="D35" s="3" t="s">
        <v>1401</v>
      </c>
      <c r="E35" s="3" t="s">
        <v>1643</v>
      </c>
      <c r="F35" s="134">
        <v>119</v>
      </c>
      <c r="G35" s="314">
        <v>9.028831562974203E-2</v>
      </c>
      <c r="H35" s="3" t="s">
        <v>868</v>
      </c>
      <c r="I35" s="134">
        <v>70</v>
      </c>
      <c r="J35" s="314">
        <v>5.3110773899848251E-2</v>
      </c>
      <c r="K35" s="3" t="s">
        <v>879</v>
      </c>
      <c r="L35" s="134">
        <v>63</v>
      </c>
      <c r="M35" s="314">
        <v>4.7799696509863432E-2</v>
      </c>
      <c r="N35" s="3" t="s">
        <v>872</v>
      </c>
      <c r="O35" s="134">
        <v>61</v>
      </c>
      <c r="P35" s="314">
        <v>4.6282245827010619E-2</v>
      </c>
      <c r="Q35" s="3" t="s">
        <v>880</v>
      </c>
      <c r="R35" s="134">
        <v>61</v>
      </c>
      <c r="S35" s="314">
        <v>4.6282245827010619E-2</v>
      </c>
      <c r="T35" s="3" t="s">
        <v>873</v>
      </c>
      <c r="U35" s="134">
        <v>59</v>
      </c>
      <c r="V35" s="314">
        <v>4.4764795144157814E-2</v>
      </c>
      <c r="W35" s="3" t="s">
        <v>871</v>
      </c>
      <c r="X35" s="134">
        <v>51</v>
      </c>
      <c r="Y35" s="314">
        <v>3.8694992412746584E-2</v>
      </c>
      <c r="Z35" s="3" t="s">
        <v>875</v>
      </c>
      <c r="AA35" s="134">
        <v>48</v>
      </c>
      <c r="AB35" s="314">
        <v>3.6418816388467376E-2</v>
      </c>
      <c r="AC35" s="3" t="s">
        <v>1613</v>
      </c>
      <c r="AD35" s="134">
        <v>35</v>
      </c>
      <c r="AE35" s="314">
        <v>2.6555386949924126E-2</v>
      </c>
      <c r="AF35" s="3" t="s">
        <v>877</v>
      </c>
      <c r="AG35" s="134">
        <v>31</v>
      </c>
      <c r="AH35" s="314">
        <v>2.3520485584218515E-2</v>
      </c>
      <c r="AI35" s="3" t="s">
        <v>3261</v>
      </c>
      <c r="AJ35" s="134">
        <v>31</v>
      </c>
      <c r="AK35" s="314">
        <v>2.3520485584218515E-2</v>
      </c>
      <c r="AL35" s="3" t="s">
        <v>887</v>
      </c>
      <c r="AM35" s="134">
        <v>26</v>
      </c>
      <c r="AN35" s="314">
        <v>1.9726858877086494E-2</v>
      </c>
      <c r="AO35" s="3" t="s">
        <v>676</v>
      </c>
      <c r="AP35" s="134" t="s">
        <v>676</v>
      </c>
      <c r="AQ35" s="314" t="s">
        <v>676</v>
      </c>
      <c r="AR35" s="3" t="s">
        <v>676</v>
      </c>
      <c r="AS35" s="134" t="s">
        <v>676</v>
      </c>
      <c r="AT35" s="314" t="s">
        <v>676</v>
      </c>
      <c r="AU35" s="3" t="s">
        <v>676</v>
      </c>
      <c r="AV35" s="134" t="s">
        <v>676</v>
      </c>
      <c r="AW35" s="314" t="s">
        <v>676</v>
      </c>
    </row>
    <row r="36" spans="1:49" x14ac:dyDescent="0.25">
      <c r="A36" s="2" t="s">
        <v>732</v>
      </c>
      <c r="B36" s="2">
        <v>89</v>
      </c>
      <c r="C36" s="3" t="s">
        <v>1421</v>
      </c>
      <c r="D36" s="3" t="s">
        <v>1413</v>
      </c>
      <c r="E36" s="3" t="s">
        <v>3266</v>
      </c>
      <c r="F36" s="134">
        <v>194</v>
      </c>
      <c r="G36" s="314">
        <v>0.12348822406110757</v>
      </c>
      <c r="H36" s="3" t="s">
        <v>950</v>
      </c>
      <c r="I36" s="134">
        <v>174</v>
      </c>
      <c r="J36" s="314">
        <v>0.11075747931253978</v>
      </c>
      <c r="K36" s="3" t="s">
        <v>953</v>
      </c>
      <c r="L36" s="134">
        <v>109</v>
      </c>
      <c r="M36" s="314">
        <v>6.9382558879694467E-2</v>
      </c>
      <c r="N36" s="3" t="s">
        <v>952</v>
      </c>
      <c r="O36" s="134">
        <v>89</v>
      </c>
      <c r="P36" s="314">
        <v>5.6651814131126674E-2</v>
      </c>
      <c r="Q36" s="3" t="s">
        <v>2690</v>
      </c>
      <c r="R36" s="134">
        <v>71</v>
      </c>
      <c r="S36" s="314">
        <v>4.5194143857415658E-2</v>
      </c>
      <c r="T36" s="3" t="s">
        <v>2890</v>
      </c>
      <c r="U36" s="134">
        <v>61</v>
      </c>
      <c r="V36" s="314">
        <v>3.8828771483131762E-2</v>
      </c>
      <c r="W36" s="3" t="s">
        <v>936</v>
      </c>
      <c r="X36" s="134">
        <v>60</v>
      </c>
      <c r="Y36" s="314">
        <v>3.8192234245703373E-2</v>
      </c>
      <c r="Z36" s="3" t="s">
        <v>2750</v>
      </c>
      <c r="AA36" s="134">
        <v>59</v>
      </c>
      <c r="AB36" s="314">
        <v>3.7555697008274984E-2</v>
      </c>
      <c r="AC36" s="3" t="s">
        <v>923</v>
      </c>
      <c r="AD36" s="134">
        <v>55</v>
      </c>
      <c r="AE36" s="314">
        <v>3.5009548058561428E-2</v>
      </c>
      <c r="AF36" s="3" t="s">
        <v>2237</v>
      </c>
      <c r="AG36" s="134">
        <v>43</v>
      </c>
      <c r="AH36" s="314">
        <v>2.737110120942075E-2</v>
      </c>
      <c r="AI36" s="3" t="s">
        <v>1613</v>
      </c>
      <c r="AJ36" s="134">
        <v>33</v>
      </c>
      <c r="AK36" s="314">
        <v>2.1005728835136857E-2</v>
      </c>
      <c r="AL36" s="3" t="s">
        <v>3273</v>
      </c>
      <c r="AM36" s="134">
        <v>31</v>
      </c>
      <c r="AN36" s="314">
        <v>1.9732654360280075E-2</v>
      </c>
      <c r="AO36" s="3" t="s">
        <v>925</v>
      </c>
      <c r="AP36" s="134">
        <v>31</v>
      </c>
      <c r="AQ36" s="314">
        <v>1.9732654360280075E-2</v>
      </c>
      <c r="AR36" s="3" t="s">
        <v>2687</v>
      </c>
      <c r="AS36" s="134">
        <v>29</v>
      </c>
      <c r="AT36" s="314">
        <v>1.8459579885423297E-2</v>
      </c>
      <c r="AU36" s="3" t="s">
        <v>889</v>
      </c>
      <c r="AV36" s="134">
        <v>27</v>
      </c>
      <c r="AW36" s="314">
        <v>1.718650541056652E-2</v>
      </c>
    </row>
    <row r="37" spans="1:49" x14ac:dyDescent="0.25">
      <c r="A37" s="2" t="s">
        <v>733</v>
      </c>
      <c r="B37" s="2">
        <v>91</v>
      </c>
      <c r="C37" s="3" t="s">
        <v>1421</v>
      </c>
      <c r="D37" s="3" t="s">
        <v>1408</v>
      </c>
      <c r="E37" s="3" t="s">
        <v>1643</v>
      </c>
      <c r="F37" s="134">
        <v>3355</v>
      </c>
      <c r="G37" s="314">
        <v>6.621797655232306E-2</v>
      </c>
      <c r="H37" s="3" t="s">
        <v>868</v>
      </c>
      <c r="I37" s="134">
        <v>2337</v>
      </c>
      <c r="J37" s="314">
        <v>4.6125606915880475E-2</v>
      </c>
      <c r="K37" s="3" t="s">
        <v>867</v>
      </c>
      <c r="L37" s="134">
        <v>1684</v>
      </c>
      <c r="M37" s="314">
        <v>3.3237279437887339E-2</v>
      </c>
      <c r="N37" s="3" t="s">
        <v>871</v>
      </c>
      <c r="O37" s="134">
        <v>1314</v>
      </c>
      <c r="P37" s="314">
        <v>2.5934551770418032E-2</v>
      </c>
      <c r="Q37" s="3" t="s">
        <v>3283</v>
      </c>
      <c r="R37" s="134">
        <v>1193</v>
      </c>
      <c r="S37" s="314">
        <v>2.3546362452137527E-2</v>
      </c>
      <c r="T37" s="3" t="s">
        <v>872</v>
      </c>
      <c r="U37" s="134">
        <v>981</v>
      </c>
      <c r="V37" s="314">
        <v>1.9362096869695655E-2</v>
      </c>
      <c r="W37" s="3" t="s">
        <v>873</v>
      </c>
      <c r="X37" s="134">
        <v>979</v>
      </c>
      <c r="Y37" s="314">
        <v>1.932262266608771E-2</v>
      </c>
      <c r="Z37" s="3" t="s">
        <v>923</v>
      </c>
      <c r="AA37" s="134">
        <v>972</v>
      </c>
      <c r="AB37" s="314">
        <v>1.9184462953459915E-2</v>
      </c>
      <c r="AC37" s="3" t="s">
        <v>1648</v>
      </c>
      <c r="AD37" s="134">
        <v>707</v>
      </c>
      <c r="AE37" s="314">
        <v>1.3954130975407571E-2</v>
      </c>
      <c r="AF37" s="3" t="s">
        <v>3231</v>
      </c>
      <c r="AG37" s="134">
        <v>666</v>
      </c>
      <c r="AH37" s="314">
        <v>1.3144909801444756E-2</v>
      </c>
      <c r="AI37" s="3" t="s">
        <v>3237</v>
      </c>
      <c r="AJ37" s="134">
        <v>614</v>
      </c>
      <c r="AK37" s="314">
        <v>1.2118580507638258E-2</v>
      </c>
      <c r="AL37" s="3" t="s">
        <v>3228</v>
      </c>
      <c r="AM37" s="134">
        <v>579</v>
      </c>
      <c r="AN37" s="314">
        <v>1.142778194449927E-2</v>
      </c>
      <c r="AO37" s="3" t="s">
        <v>879</v>
      </c>
      <c r="AP37" s="134">
        <v>547</v>
      </c>
      <c r="AQ37" s="314">
        <v>1.0796194686772195E-2</v>
      </c>
      <c r="AR37" s="3" t="s">
        <v>906</v>
      </c>
      <c r="AS37" s="134">
        <v>541</v>
      </c>
      <c r="AT37" s="314">
        <v>1.0677772075948368E-2</v>
      </c>
      <c r="AU37" s="3" t="s">
        <v>3251</v>
      </c>
      <c r="AV37" s="134">
        <v>520</v>
      </c>
      <c r="AW37" s="314">
        <v>1.0263292938064975E-2</v>
      </c>
    </row>
    <row r="38" spans="1:49" x14ac:dyDescent="0.25">
      <c r="A38" s="2" t="s">
        <v>958</v>
      </c>
      <c r="B38" s="2">
        <v>3111</v>
      </c>
      <c r="C38" s="3" t="s">
        <v>1460</v>
      </c>
      <c r="D38" s="3" t="s">
        <v>1369</v>
      </c>
      <c r="E38" s="3" t="s">
        <v>1643</v>
      </c>
      <c r="F38" s="134">
        <v>724</v>
      </c>
      <c r="G38" s="314">
        <v>7.7699077055162047E-2</v>
      </c>
      <c r="H38" s="3" t="s">
        <v>867</v>
      </c>
      <c r="I38" s="134">
        <v>515</v>
      </c>
      <c r="J38" s="314">
        <v>5.5269371109680186E-2</v>
      </c>
      <c r="K38" s="3" t="s">
        <v>868</v>
      </c>
      <c r="L38" s="134">
        <v>481</v>
      </c>
      <c r="M38" s="314">
        <v>5.1620519424769265E-2</v>
      </c>
      <c r="N38" s="3" t="s">
        <v>873</v>
      </c>
      <c r="O38" s="134">
        <v>468</v>
      </c>
      <c r="P38" s="314">
        <v>5.0225370251126854E-2</v>
      </c>
      <c r="Q38" s="3" t="s">
        <v>879</v>
      </c>
      <c r="R38" s="134">
        <v>286</v>
      </c>
      <c r="S38" s="314">
        <v>3.0693281820133075E-2</v>
      </c>
      <c r="T38" s="3" t="s">
        <v>872</v>
      </c>
      <c r="U38" s="134">
        <v>283</v>
      </c>
      <c r="V38" s="314">
        <v>3.0371324318523289E-2</v>
      </c>
      <c r="W38" s="3" t="s">
        <v>871</v>
      </c>
      <c r="X38" s="134">
        <v>277</v>
      </c>
      <c r="Y38" s="314">
        <v>2.9727409315303713E-2</v>
      </c>
      <c r="Z38" s="3" t="s">
        <v>2677</v>
      </c>
      <c r="AA38" s="134">
        <v>264</v>
      </c>
      <c r="AB38" s="314">
        <v>2.8332260141661302E-2</v>
      </c>
      <c r="AC38" s="3" t="s">
        <v>877</v>
      </c>
      <c r="AD38" s="134">
        <v>223</v>
      </c>
      <c r="AE38" s="314">
        <v>2.3932174286327539E-2</v>
      </c>
      <c r="AF38" s="3" t="s">
        <v>876</v>
      </c>
      <c r="AG38" s="134">
        <v>213</v>
      </c>
      <c r="AH38" s="314">
        <v>2.2858982614294913E-2</v>
      </c>
      <c r="AI38" s="3" t="s">
        <v>884</v>
      </c>
      <c r="AJ38" s="134">
        <v>204</v>
      </c>
      <c r="AK38" s="314">
        <v>2.1893110109465552E-2</v>
      </c>
      <c r="AL38" s="3" t="s">
        <v>880</v>
      </c>
      <c r="AM38" s="134">
        <v>192</v>
      </c>
      <c r="AN38" s="314">
        <v>2.06052801030264E-2</v>
      </c>
      <c r="AO38" s="3" t="s">
        <v>1605</v>
      </c>
      <c r="AP38" s="134">
        <v>192</v>
      </c>
      <c r="AQ38" s="314">
        <v>2.06052801030264E-2</v>
      </c>
      <c r="AR38" s="3" t="s">
        <v>869</v>
      </c>
      <c r="AS38" s="134">
        <v>168</v>
      </c>
      <c r="AT38" s="314">
        <v>1.80296200901481E-2</v>
      </c>
      <c r="AU38" s="3" t="s">
        <v>3246</v>
      </c>
      <c r="AV38" s="134">
        <v>147</v>
      </c>
      <c r="AW38" s="314">
        <v>1.5775917578879587E-2</v>
      </c>
    </row>
    <row r="39" spans="1:49" x14ac:dyDescent="0.25">
      <c r="A39" s="2" t="s">
        <v>735</v>
      </c>
      <c r="B39" s="2">
        <v>6547</v>
      </c>
      <c r="C39" s="3" t="s">
        <v>1473</v>
      </c>
      <c r="D39" s="3" t="s">
        <v>1369</v>
      </c>
      <c r="E39" s="3" t="s">
        <v>1643</v>
      </c>
      <c r="F39" s="134">
        <v>708</v>
      </c>
      <c r="G39" s="314">
        <v>8.5620994074253234E-2</v>
      </c>
      <c r="H39" s="3" t="s">
        <v>867</v>
      </c>
      <c r="I39" s="134">
        <v>571</v>
      </c>
      <c r="J39" s="314">
        <v>6.9053089853670341E-2</v>
      </c>
      <c r="K39" s="3" t="s">
        <v>868</v>
      </c>
      <c r="L39" s="134">
        <v>533</v>
      </c>
      <c r="M39" s="314">
        <v>6.4457612770588951E-2</v>
      </c>
      <c r="N39" s="3" t="s">
        <v>873</v>
      </c>
      <c r="O39" s="134">
        <v>392</v>
      </c>
      <c r="P39" s="314">
        <v>4.7405974120208007E-2</v>
      </c>
      <c r="Q39" s="3" t="s">
        <v>3293</v>
      </c>
      <c r="R39" s="134">
        <v>215</v>
      </c>
      <c r="S39" s="314">
        <v>2.6000725601644698E-2</v>
      </c>
      <c r="T39" s="3" t="s">
        <v>871</v>
      </c>
      <c r="U39" s="134">
        <v>206</v>
      </c>
      <c r="V39" s="314">
        <v>2.4912323134599106E-2</v>
      </c>
      <c r="W39" s="3" t="s">
        <v>910</v>
      </c>
      <c r="X39" s="134">
        <v>196</v>
      </c>
      <c r="Y39" s="314">
        <v>2.3702987060104003E-2</v>
      </c>
      <c r="Z39" s="3" t="s">
        <v>879</v>
      </c>
      <c r="AA39" s="134">
        <v>173</v>
      </c>
      <c r="AB39" s="314">
        <v>2.0921514088765268E-2</v>
      </c>
      <c r="AC39" s="3" t="s">
        <v>872</v>
      </c>
      <c r="AD39" s="134">
        <v>168</v>
      </c>
      <c r="AE39" s="314">
        <v>2.0316846051517717E-2</v>
      </c>
      <c r="AF39" s="3" t="s">
        <v>876</v>
      </c>
      <c r="AG39" s="134">
        <v>167</v>
      </c>
      <c r="AH39" s="314">
        <v>2.0195912444068206E-2</v>
      </c>
      <c r="AI39" s="3" t="s">
        <v>877</v>
      </c>
      <c r="AJ39" s="134">
        <v>149</v>
      </c>
      <c r="AK39" s="314">
        <v>1.8019107509977022E-2</v>
      </c>
      <c r="AL39" s="3" t="s">
        <v>891</v>
      </c>
      <c r="AM39" s="134">
        <v>137</v>
      </c>
      <c r="AN39" s="314">
        <v>1.6567904220582901E-2</v>
      </c>
      <c r="AO39" s="3" t="s">
        <v>911</v>
      </c>
      <c r="AP39" s="134">
        <v>128</v>
      </c>
      <c r="AQ39" s="314">
        <v>1.5479501753537309E-2</v>
      </c>
      <c r="AR39" s="3" t="s">
        <v>1605</v>
      </c>
      <c r="AS39" s="134">
        <v>128</v>
      </c>
      <c r="AT39" s="314">
        <v>1.5479501753537309E-2</v>
      </c>
      <c r="AU39" s="3" t="s">
        <v>880</v>
      </c>
      <c r="AV39" s="134">
        <v>125</v>
      </c>
      <c r="AW39" s="314">
        <v>1.5116700931188777E-2</v>
      </c>
    </row>
    <row r="40" spans="1:49" x14ac:dyDescent="0.25">
      <c r="A40" s="2" t="s">
        <v>736</v>
      </c>
      <c r="B40" s="2">
        <v>3110</v>
      </c>
      <c r="C40" s="3" t="s">
        <v>1476</v>
      </c>
      <c r="D40" s="3" t="s">
        <v>1369</v>
      </c>
      <c r="E40" s="3" t="s">
        <v>867</v>
      </c>
      <c r="F40" s="134">
        <v>689</v>
      </c>
      <c r="G40" s="314">
        <v>8.6863338376197682E-2</v>
      </c>
      <c r="H40" s="3" t="s">
        <v>1643</v>
      </c>
      <c r="I40" s="134">
        <v>552</v>
      </c>
      <c r="J40" s="314">
        <v>6.9591527987897125E-2</v>
      </c>
      <c r="K40" s="3" t="s">
        <v>868</v>
      </c>
      <c r="L40" s="134">
        <v>352</v>
      </c>
      <c r="M40" s="314">
        <v>4.4377206253151794E-2</v>
      </c>
      <c r="N40" s="3" t="s">
        <v>873</v>
      </c>
      <c r="O40" s="134">
        <v>280</v>
      </c>
      <c r="P40" s="314">
        <v>3.5300050428643467E-2</v>
      </c>
      <c r="Q40" s="3" t="s">
        <v>869</v>
      </c>
      <c r="R40" s="134">
        <v>269</v>
      </c>
      <c r="S40" s="314">
        <v>3.3913262733232474E-2</v>
      </c>
      <c r="T40" s="3" t="s">
        <v>3246</v>
      </c>
      <c r="U40" s="134">
        <v>261</v>
      </c>
      <c r="V40" s="314">
        <v>3.2904689863842665E-2</v>
      </c>
      <c r="W40" s="3" t="s">
        <v>871</v>
      </c>
      <c r="X40" s="134">
        <v>237</v>
      </c>
      <c r="Y40" s="314">
        <v>2.9878971255673223E-2</v>
      </c>
      <c r="Z40" s="3" t="s">
        <v>872</v>
      </c>
      <c r="AA40" s="134">
        <v>226</v>
      </c>
      <c r="AB40" s="314">
        <v>2.849218356026223E-2</v>
      </c>
      <c r="AC40" s="3" t="s">
        <v>884</v>
      </c>
      <c r="AD40" s="134">
        <v>197</v>
      </c>
      <c r="AE40" s="314">
        <v>2.4836106908724155E-2</v>
      </c>
      <c r="AF40" s="3" t="s">
        <v>877</v>
      </c>
      <c r="AG40" s="134">
        <v>181</v>
      </c>
      <c r="AH40" s="314">
        <v>2.2818961169944529E-2</v>
      </c>
      <c r="AI40" s="3" t="s">
        <v>2677</v>
      </c>
      <c r="AJ40" s="134">
        <v>146</v>
      </c>
      <c r="AK40" s="314">
        <v>1.8406454866364094E-2</v>
      </c>
      <c r="AL40" s="3" t="s">
        <v>874</v>
      </c>
      <c r="AM40" s="134">
        <v>131</v>
      </c>
      <c r="AN40" s="314">
        <v>1.6515380736258193E-2</v>
      </c>
      <c r="AO40" s="3" t="s">
        <v>1664</v>
      </c>
      <c r="AP40" s="134">
        <v>128</v>
      </c>
      <c r="AQ40" s="314">
        <v>1.6137165910237016E-2</v>
      </c>
      <c r="AR40" s="3" t="s">
        <v>879</v>
      </c>
      <c r="AS40" s="134">
        <v>127</v>
      </c>
      <c r="AT40" s="314">
        <v>1.6011094301563288E-2</v>
      </c>
      <c r="AU40" s="3" t="s">
        <v>1605</v>
      </c>
      <c r="AV40" s="134">
        <v>121</v>
      </c>
      <c r="AW40" s="314">
        <v>1.5254664649520928E-2</v>
      </c>
    </row>
    <row r="41" spans="1:49" x14ac:dyDescent="0.25">
      <c r="A41" s="2" t="s">
        <v>737</v>
      </c>
      <c r="B41" s="2">
        <v>97</v>
      </c>
      <c r="C41" s="3" t="s">
        <v>1480</v>
      </c>
      <c r="D41" s="3" t="s">
        <v>1401</v>
      </c>
      <c r="E41" s="3" t="s">
        <v>1643</v>
      </c>
      <c r="F41" s="134">
        <v>1090</v>
      </c>
      <c r="G41" s="314">
        <v>0.10291757152299122</v>
      </c>
      <c r="H41" s="3" t="s">
        <v>867</v>
      </c>
      <c r="I41" s="134">
        <v>962</v>
      </c>
      <c r="J41" s="314">
        <v>9.0831838353318858E-2</v>
      </c>
      <c r="K41" s="3" t="s">
        <v>868</v>
      </c>
      <c r="L41" s="134">
        <v>729</v>
      </c>
      <c r="M41" s="314">
        <v>6.8832027192899631E-2</v>
      </c>
      <c r="N41" s="3" t="s">
        <v>873</v>
      </c>
      <c r="O41" s="134">
        <v>608</v>
      </c>
      <c r="P41" s="314">
        <v>5.7407232555943724E-2</v>
      </c>
      <c r="Q41" s="3" t="s">
        <v>872</v>
      </c>
      <c r="R41" s="134">
        <v>553</v>
      </c>
      <c r="S41" s="314">
        <v>5.221414408460013E-2</v>
      </c>
      <c r="T41" s="3" t="s">
        <v>879</v>
      </c>
      <c r="U41" s="134">
        <v>354</v>
      </c>
      <c r="V41" s="314">
        <v>3.3424605797375127E-2</v>
      </c>
      <c r="W41" s="3" t="s">
        <v>871</v>
      </c>
      <c r="X41" s="134">
        <v>353</v>
      </c>
      <c r="Y41" s="314">
        <v>3.3330186006987061E-2</v>
      </c>
      <c r="Z41" s="3" t="s">
        <v>1664</v>
      </c>
      <c r="AA41" s="134">
        <v>300</v>
      </c>
      <c r="AB41" s="314">
        <v>2.8325937116419602E-2</v>
      </c>
      <c r="AC41" s="3" t="s">
        <v>1605</v>
      </c>
      <c r="AD41" s="134">
        <v>211</v>
      </c>
      <c r="AE41" s="314">
        <v>1.9922575771881786E-2</v>
      </c>
      <c r="AF41" s="3" t="s">
        <v>880</v>
      </c>
      <c r="AG41" s="134">
        <v>177</v>
      </c>
      <c r="AH41" s="314">
        <v>1.6712302898687564E-2</v>
      </c>
      <c r="AI41" s="3" t="s">
        <v>883</v>
      </c>
      <c r="AJ41" s="134">
        <v>155</v>
      </c>
      <c r="AK41" s="314">
        <v>1.4635067510150127E-2</v>
      </c>
      <c r="AL41" s="3" t="s">
        <v>889</v>
      </c>
      <c r="AM41" s="134">
        <v>142</v>
      </c>
      <c r="AN41" s="314">
        <v>1.3407610235105278E-2</v>
      </c>
      <c r="AO41" s="3" t="s">
        <v>877</v>
      </c>
      <c r="AP41" s="134">
        <v>138</v>
      </c>
      <c r="AQ41" s="314">
        <v>1.3029931073553016E-2</v>
      </c>
      <c r="AR41" s="3" t="s">
        <v>898</v>
      </c>
      <c r="AS41" s="134">
        <v>137</v>
      </c>
      <c r="AT41" s="314">
        <v>1.2935511283164952E-2</v>
      </c>
      <c r="AU41" s="3" t="s">
        <v>2791</v>
      </c>
      <c r="AV41" s="134">
        <v>127</v>
      </c>
      <c r="AW41" s="314">
        <v>1.1991313379284298E-2</v>
      </c>
    </row>
    <row r="42" spans="1:49" x14ac:dyDescent="0.25">
      <c r="A42" s="2" t="s">
        <v>959</v>
      </c>
      <c r="B42" s="2">
        <v>99</v>
      </c>
      <c r="C42" s="3" t="s">
        <v>1484</v>
      </c>
      <c r="D42" s="3" t="s">
        <v>1369</v>
      </c>
      <c r="E42" s="3" t="s">
        <v>867</v>
      </c>
      <c r="F42" s="134">
        <v>370</v>
      </c>
      <c r="G42" s="314">
        <v>4.9405795166243827E-2</v>
      </c>
      <c r="H42" s="3" t="s">
        <v>879</v>
      </c>
      <c r="I42" s="134">
        <v>330</v>
      </c>
      <c r="J42" s="314">
        <v>4.4064628121244495E-2</v>
      </c>
      <c r="K42" s="3" t="s">
        <v>873</v>
      </c>
      <c r="L42" s="134">
        <v>322</v>
      </c>
      <c r="M42" s="314">
        <v>4.2996394712244625E-2</v>
      </c>
      <c r="N42" s="3" t="s">
        <v>872</v>
      </c>
      <c r="O42" s="134">
        <v>304</v>
      </c>
      <c r="P42" s="314">
        <v>4.0592869541994925E-2</v>
      </c>
      <c r="Q42" s="3" t="s">
        <v>876</v>
      </c>
      <c r="R42" s="134">
        <v>283</v>
      </c>
      <c r="S42" s="314">
        <v>3.7788756843370276E-2</v>
      </c>
      <c r="T42" s="3" t="s">
        <v>881</v>
      </c>
      <c r="U42" s="134">
        <v>235</v>
      </c>
      <c r="V42" s="314">
        <v>3.1379356389371074E-2</v>
      </c>
      <c r="W42" s="3" t="s">
        <v>880</v>
      </c>
      <c r="X42" s="134">
        <v>227</v>
      </c>
      <c r="Y42" s="314">
        <v>3.0311122980371211E-2</v>
      </c>
      <c r="Z42" s="3" t="s">
        <v>877</v>
      </c>
      <c r="AA42" s="134">
        <v>182</v>
      </c>
      <c r="AB42" s="314">
        <v>2.4302310054746961E-2</v>
      </c>
      <c r="AC42" s="3" t="s">
        <v>915</v>
      </c>
      <c r="AD42" s="134">
        <v>161</v>
      </c>
      <c r="AE42" s="314">
        <v>2.1498197356122312E-2</v>
      </c>
      <c r="AF42" s="3" t="s">
        <v>917</v>
      </c>
      <c r="AG42" s="134">
        <v>158</v>
      </c>
      <c r="AH42" s="314">
        <v>2.1097609827747364E-2</v>
      </c>
      <c r="AI42" s="3" t="s">
        <v>2677</v>
      </c>
      <c r="AJ42" s="134">
        <v>151</v>
      </c>
      <c r="AK42" s="314">
        <v>2.0162905594872479E-2</v>
      </c>
      <c r="AL42" s="3" t="s">
        <v>3269</v>
      </c>
      <c r="AM42" s="134">
        <v>149</v>
      </c>
      <c r="AN42" s="314">
        <v>1.9895847242622514E-2</v>
      </c>
      <c r="AO42" s="3" t="s">
        <v>1605</v>
      </c>
      <c r="AP42" s="134">
        <v>147</v>
      </c>
      <c r="AQ42" s="314">
        <v>1.9628788890372548E-2</v>
      </c>
      <c r="AR42" s="3" t="s">
        <v>2704</v>
      </c>
      <c r="AS42" s="134">
        <v>139</v>
      </c>
      <c r="AT42" s="314">
        <v>1.8560555481372681E-2</v>
      </c>
      <c r="AU42" s="3" t="s">
        <v>910</v>
      </c>
      <c r="AV42" s="134">
        <v>130</v>
      </c>
      <c r="AW42" s="314">
        <v>1.7358792896247831E-2</v>
      </c>
    </row>
    <row r="43" spans="1:49" x14ac:dyDescent="0.25">
      <c r="A43" s="2" t="s">
        <v>739</v>
      </c>
      <c r="B43" s="2">
        <v>100</v>
      </c>
      <c r="C43" s="3" t="s">
        <v>1373</v>
      </c>
      <c r="D43" s="3" t="s">
        <v>1386</v>
      </c>
      <c r="E43" s="3" t="s">
        <v>1643</v>
      </c>
      <c r="F43" s="134">
        <v>2237</v>
      </c>
      <c r="G43" s="314">
        <v>0.19653839395536812</v>
      </c>
      <c r="H43" s="3" t="s">
        <v>868</v>
      </c>
      <c r="I43" s="134">
        <v>1648</v>
      </c>
      <c r="J43" s="314">
        <v>0.14479001932876473</v>
      </c>
      <c r="K43" s="3" t="s">
        <v>871</v>
      </c>
      <c r="L43" s="134">
        <v>568</v>
      </c>
      <c r="M43" s="314">
        <v>4.990335617641891E-2</v>
      </c>
      <c r="N43" s="3" t="s">
        <v>867</v>
      </c>
      <c r="O43" s="134">
        <v>540</v>
      </c>
      <c r="P43" s="314">
        <v>4.7443331576172906E-2</v>
      </c>
      <c r="Q43" s="3" t="s">
        <v>873</v>
      </c>
      <c r="R43" s="134">
        <v>334</v>
      </c>
      <c r="S43" s="314">
        <v>2.9344579160077315E-2</v>
      </c>
      <c r="T43" s="3" t="s">
        <v>872</v>
      </c>
      <c r="U43" s="134">
        <v>268</v>
      </c>
      <c r="V43" s="314">
        <v>2.3545949745211736E-2</v>
      </c>
      <c r="W43" s="3" t="s">
        <v>879</v>
      </c>
      <c r="X43" s="134">
        <v>219</v>
      </c>
      <c r="Y43" s="314">
        <v>1.9240906694781235E-2</v>
      </c>
      <c r="Z43" s="3" t="s">
        <v>880</v>
      </c>
      <c r="AA43" s="134">
        <v>150</v>
      </c>
      <c r="AB43" s="314">
        <v>1.3178703215603585E-2</v>
      </c>
      <c r="AC43" s="3" t="s">
        <v>1605</v>
      </c>
      <c r="AD43" s="134">
        <v>146</v>
      </c>
      <c r="AE43" s="314">
        <v>1.2827271129854156E-2</v>
      </c>
      <c r="AF43" s="3" t="s">
        <v>877</v>
      </c>
      <c r="AG43" s="134">
        <v>142</v>
      </c>
      <c r="AH43" s="314">
        <v>1.2475839044104728E-2</v>
      </c>
      <c r="AI43" s="3" t="s">
        <v>2215</v>
      </c>
      <c r="AJ43" s="134">
        <v>137</v>
      </c>
      <c r="AK43" s="314">
        <v>1.203654893691794E-2</v>
      </c>
      <c r="AL43" s="3" t="s">
        <v>3282</v>
      </c>
      <c r="AM43" s="134">
        <v>135</v>
      </c>
      <c r="AN43" s="314">
        <v>1.1860832894043227E-2</v>
      </c>
      <c r="AO43" s="3" t="s">
        <v>883</v>
      </c>
      <c r="AP43" s="134">
        <v>123</v>
      </c>
      <c r="AQ43" s="314">
        <v>1.080653663679494E-2</v>
      </c>
      <c r="AR43" s="3" t="s">
        <v>3283</v>
      </c>
      <c r="AS43" s="134">
        <v>122</v>
      </c>
      <c r="AT43" s="314">
        <v>1.0718678615357581E-2</v>
      </c>
      <c r="AU43" s="3" t="s">
        <v>876</v>
      </c>
      <c r="AV43" s="134">
        <v>111</v>
      </c>
      <c r="AW43" s="314">
        <v>9.7522403795466533E-3</v>
      </c>
    </row>
    <row r="44" spans="1:49" x14ac:dyDescent="0.25">
      <c r="A44" s="2" t="s">
        <v>740</v>
      </c>
      <c r="B44" s="2">
        <v>101</v>
      </c>
      <c r="C44" s="3" t="s">
        <v>1421</v>
      </c>
      <c r="D44" s="3" t="s">
        <v>1401</v>
      </c>
      <c r="E44" s="3" t="s">
        <v>1643</v>
      </c>
      <c r="F44" s="134">
        <v>114</v>
      </c>
      <c r="G44" s="314">
        <v>0.17014925373134329</v>
      </c>
      <c r="H44" s="3" t="s">
        <v>868</v>
      </c>
      <c r="I44" s="134">
        <v>79</v>
      </c>
      <c r="J44" s="314">
        <v>0.11791044776119403</v>
      </c>
      <c r="K44" s="3" t="s">
        <v>879</v>
      </c>
      <c r="L44" s="134">
        <v>40</v>
      </c>
      <c r="M44" s="314">
        <v>5.9701492537313432E-2</v>
      </c>
      <c r="N44" s="3" t="s">
        <v>871</v>
      </c>
      <c r="O44" s="134">
        <v>38</v>
      </c>
      <c r="P44" s="314">
        <v>5.6716417910447764E-2</v>
      </c>
      <c r="Q44" s="3" t="s">
        <v>867</v>
      </c>
      <c r="R44" s="134">
        <v>27</v>
      </c>
      <c r="S44" s="314">
        <v>4.0298507462686567E-2</v>
      </c>
      <c r="T44" s="3" t="s">
        <v>676</v>
      </c>
      <c r="U44" s="134" t="s">
        <v>676</v>
      </c>
      <c r="V44" s="314" t="s">
        <v>676</v>
      </c>
      <c r="W44" s="3" t="s">
        <v>676</v>
      </c>
      <c r="X44" s="134" t="s">
        <v>676</v>
      </c>
      <c r="Y44" s="314" t="s">
        <v>676</v>
      </c>
      <c r="Z44" s="3" t="s">
        <v>676</v>
      </c>
      <c r="AA44" s="134" t="s">
        <v>676</v>
      </c>
      <c r="AB44" s="314" t="s">
        <v>676</v>
      </c>
      <c r="AC44" s="3" t="s">
        <v>676</v>
      </c>
      <c r="AD44" s="134" t="s">
        <v>676</v>
      </c>
      <c r="AE44" s="314" t="s">
        <v>676</v>
      </c>
      <c r="AF44" s="3" t="s">
        <v>676</v>
      </c>
      <c r="AG44" s="134" t="s">
        <v>676</v>
      </c>
      <c r="AH44" s="314" t="s">
        <v>676</v>
      </c>
      <c r="AI44" s="3" t="s">
        <v>676</v>
      </c>
      <c r="AJ44" s="134" t="s">
        <v>676</v>
      </c>
      <c r="AK44" s="314" t="s">
        <v>676</v>
      </c>
      <c r="AL44" s="3" t="s">
        <v>676</v>
      </c>
      <c r="AM44" s="134" t="s">
        <v>676</v>
      </c>
      <c r="AN44" s="314" t="s">
        <v>676</v>
      </c>
      <c r="AO44" s="3" t="s">
        <v>676</v>
      </c>
      <c r="AP44" s="134" t="s">
        <v>676</v>
      </c>
      <c r="AQ44" s="314" t="s">
        <v>676</v>
      </c>
      <c r="AR44" s="3" t="s">
        <v>676</v>
      </c>
      <c r="AS44" s="134" t="s">
        <v>676</v>
      </c>
      <c r="AT44" s="314" t="s">
        <v>676</v>
      </c>
      <c r="AU44" s="3" t="s">
        <v>676</v>
      </c>
      <c r="AV44" s="134" t="s">
        <v>676</v>
      </c>
      <c r="AW44" s="314" t="s">
        <v>676</v>
      </c>
    </row>
    <row r="45" spans="1:49" x14ac:dyDescent="0.25">
      <c r="A45" s="2" t="s">
        <v>1490</v>
      </c>
      <c r="B45" s="2">
        <v>11467</v>
      </c>
      <c r="C45" s="3" t="s">
        <v>1492</v>
      </c>
      <c r="D45" s="3" t="s">
        <v>1369</v>
      </c>
      <c r="E45" s="3" t="s">
        <v>873</v>
      </c>
      <c r="F45" s="134">
        <v>92</v>
      </c>
      <c r="G45" s="314">
        <v>5.764411027568922E-2</v>
      </c>
      <c r="H45" s="3" t="s">
        <v>879</v>
      </c>
      <c r="I45" s="134">
        <v>90</v>
      </c>
      <c r="J45" s="314">
        <v>5.6390977443609019E-2</v>
      </c>
      <c r="K45" s="3" t="s">
        <v>872</v>
      </c>
      <c r="L45" s="134">
        <v>89</v>
      </c>
      <c r="M45" s="314">
        <v>5.5764411027568919E-2</v>
      </c>
      <c r="N45" s="3" t="s">
        <v>2677</v>
      </c>
      <c r="O45" s="134">
        <v>67</v>
      </c>
      <c r="P45" s="314">
        <v>4.1979949874686714E-2</v>
      </c>
      <c r="Q45" s="3" t="s">
        <v>876</v>
      </c>
      <c r="R45" s="134">
        <v>62</v>
      </c>
      <c r="S45" s="314">
        <v>3.8847117794486213E-2</v>
      </c>
      <c r="T45" s="3" t="s">
        <v>867</v>
      </c>
      <c r="U45" s="134">
        <v>56</v>
      </c>
      <c r="V45" s="314">
        <v>3.5087719298245612E-2</v>
      </c>
      <c r="W45" s="3" t="s">
        <v>880</v>
      </c>
      <c r="X45" s="134">
        <v>52</v>
      </c>
      <c r="Y45" s="314">
        <v>3.2581453634085211E-2</v>
      </c>
      <c r="Z45" s="3" t="s">
        <v>869</v>
      </c>
      <c r="AA45" s="134">
        <v>49</v>
      </c>
      <c r="AB45" s="314">
        <v>3.0701754385964911E-2</v>
      </c>
      <c r="AC45" s="3" t="s">
        <v>877</v>
      </c>
      <c r="AD45" s="134">
        <v>48</v>
      </c>
      <c r="AE45" s="314">
        <v>3.007518796992481E-2</v>
      </c>
      <c r="AF45" s="3" t="s">
        <v>3246</v>
      </c>
      <c r="AG45" s="134">
        <v>45</v>
      </c>
      <c r="AH45" s="314">
        <v>2.819548872180451E-2</v>
      </c>
      <c r="AI45" s="3" t="s">
        <v>884</v>
      </c>
      <c r="AJ45" s="134">
        <v>40</v>
      </c>
      <c r="AK45" s="314">
        <v>2.5062656641604009E-2</v>
      </c>
      <c r="AL45" s="3" t="s">
        <v>894</v>
      </c>
      <c r="AM45" s="134">
        <v>38</v>
      </c>
      <c r="AN45" s="314">
        <v>2.3809523809523808E-2</v>
      </c>
      <c r="AO45" s="3" t="s">
        <v>1605</v>
      </c>
      <c r="AP45" s="134">
        <v>38</v>
      </c>
      <c r="AQ45" s="314">
        <v>2.3809523809523808E-2</v>
      </c>
      <c r="AR45" s="3" t="s">
        <v>3261</v>
      </c>
      <c r="AS45" s="134">
        <v>32</v>
      </c>
      <c r="AT45" s="314">
        <v>2.0050125313283207E-2</v>
      </c>
      <c r="AU45" s="3" t="s">
        <v>874</v>
      </c>
      <c r="AV45" s="134">
        <v>32</v>
      </c>
      <c r="AW45" s="314">
        <v>2.0050125313283207E-2</v>
      </c>
    </row>
    <row r="46" spans="1:49" x14ac:dyDescent="0.25">
      <c r="A46" s="2" t="s">
        <v>742</v>
      </c>
      <c r="B46" s="2">
        <v>103</v>
      </c>
      <c r="C46" s="3" t="s">
        <v>1373</v>
      </c>
      <c r="D46" s="3" t="s">
        <v>1413</v>
      </c>
      <c r="E46" s="3" t="s">
        <v>875</v>
      </c>
      <c r="F46" s="134">
        <v>1042</v>
      </c>
      <c r="G46" s="314">
        <v>0.32012288786482335</v>
      </c>
      <c r="H46" s="3" t="s">
        <v>3261</v>
      </c>
      <c r="I46" s="134">
        <v>752</v>
      </c>
      <c r="J46" s="314">
        <v>0.23102918586789556</v>
      </c>
      <c r="K46" s="3" t="s">
        <v>3237</v>
      </c>
      <c r="L46" s="134">
        <v>600</v>
      </c>
      <c r="M46" s="314">
        <v>0.18433179723502305</v>
      </c>
      <c r="N46" s="3" t="s">
        <v>3233</v>
      </c>
      <c r="O46" s="134">
        <v>208</v>
      </c>
      <c r="P46" s="314">
        <v>6.3901689708141321E-2</v>
      </c>
      <c r="Q46" s="3" t="s">
        <v>1667</v>
      </c>
      <c r="R46" s="134">
        <v>119</v>
      </c>
      <c r="S46" s="314">
        <v>3.6559139784946237E-2</v>
      </c>
      <c r="T46" s="3" t="s">
        <v>3238</v>
      </c>
      <c r="U46" s="134">
        <v>115</v>
      </c>
      <c r="V46" s="314">
        <v>3.5330261136712747E-2</v>
      </c>
      <c r="W46" s="3" t="s">
        <v>926</v>
      </c>
      <c r="X46" s="134">
        <v>87</v>
      </c>
      <c r="Y46" s="314">
        <v>2.6728110599078342E-2</v>
      </c>
      <c r="Z46" s="3" t="s">
        <v>960</v>
      </c>
      <c r="AA46" s="134">
        <v>80</v>
      </c>
      <c r="AB46" s="314">
        <v>2.4577572964669739E-2</v>
      </c>
      <c r="AC46" s="3" t="s">
        <v>3271</v>
      </c>
      <c r="AD46" s="134">
        <v>41</v>
      </c>
      <c r="AE46" s="314">
        <v>1.2596006144393242E-2</v>
      </c>
      <c r="AF46" s="3" t="s">
        <v>1910</v>
      </c>
      <c r="AG46" s="134">
        <v>28</v>
      </c>
      <c r="AH46" s="314">
        <v>8.6021505376344086E-3</v>
      </c>
      <c r="AI46" s="3" t="s">
        <v>2795</v>
      </c>
      <c r="AJ46" s="134">
        <v>27</v>
      </c>
      <c r="AK46" s="314">
        <v>8.2949308755760377E-3</v>
      </c>
      <c r="AL46" s="3" t="s">
        <v>2228</v>
      </c>
      <c r="AM46" s="134">
        <v>26</v>
      </c>
      <c r="AN46" s="314">
        <v>7.9877112135176651E-3</v>
      </c>
      <c r="AO46" s="3" t="s">
        <v>676</v>
      </c>
      <c r="AP46" s="134" t="s">
        <v>676</v>
      </c>
      <c r="AQ46" s="314" t="s">
        <v>676</v>
      </c>
      <c r="AR46" s="3" t="s">
        <v>676</v>
      </c>
      <c r="AS46" s="134" t="s">
        <v>676</v>
      </c>
      <c r="AT46" s="314" t="s">
        <v>676</v>
      </c>
      <c r="AU46" s="3" t="s">
        <v>676</v>
      </c>
      <c r="AV46" s="134" t="s">
        <v>676</v>
      </c>
      <c r="AW46" s="314" t="s">
        <v>676</v>
      </c>
    </row>
    <row r="47" spans="1:49" x14ac:dyDescent="0.25">
      <c r="A47" s="2" t="s">
        <v>743</v>
      </c>
      <c r="B47" s="2">
        <v>105</v>
      </c>
      <c r="C47" s="3" t="s">
        <v>1421</v>
      </c>
      <c r="D47" s="3" t="s">
        <v>1401</v>
      </c>
      <c r="E47" s="3" t="s">
        <v>1643</v>
      </c>
      <c r="F47" s="134">
        <v>3469</v>
      </c>
      <c r="G47" s="314">
        <v>0.15357712059500619</v>
      </c>
      <c r="H47" s="3" t="s">
        <v>868</v>
      </c>
      <c r="I47" s="134">
        <v>2401</v>
      </c>
      <c r="J47" s="314">
        <v>0.10629537807685496</v>
      </c>
      <c r="K47" s="3" t="s">
        <v>871</v>
      </c>
      <c r="L47" s="134">
        <v>1198</v>
      </c>
      <c r="M47" s="314">
        <v>5.3037010802195854E-2</v>
      </c>
      <c r="N47" s="3" t="s">
        <v>867</v>
      </c>
      <c r="O47" s="134">
        <v>872</v>
      </c>
      <c r="P47" s="314">
        <v>3.8604568797591644E-2</v>
      </c>
      <c r="Q47" s="3" t="s">
        <v>873</v>
      </c>
      <c r="R47" s="134">
        <v>773</v>
      </c>
      <c r="S47" s="314">
        <v>3.4221710642819196E-2</v>
      </c>
      <c r="T47" s="3" t="s">
        <v>872</v>
      </c>
      <c r="U47" s="134">
        <v>599</v>
      </c>
      <c r="V47" s="314">
        <v>2.6518505401097927E-2</v>
      </c>
      <c r="W47" s="3" t="s">
        <v>880</v>
      </c>
      <c r="X47" s="134">
        <v>440</v>
      </c>
      <c r="Y47" s="314">
        <v>1.9479369576766426E-2</v>
      </c>
      <c r="Z47" s="3" t="s">
        <v>879</v>
      </c>
      <c r="AA47" s="134">
        <v>386</v>
      </c>
      <c r="AB47" s="314">
        <v>1.7088719674163273E-2</v>
      </c>
      <c r="AC47" s="3" t="s">
        <v>877</v>
      </c>
      <c r="AD47" s="134">
        <v>356</v>
      </c>
      <c r="AE47" s="314">
        <v>1.5760580839383743E-2</v>
      </c>
      <c r="AF47" s="3" t="s">
        <v>881</v>
      </c>
      <c r="AG47" s="134">
        <v>286</v>
      </c>
      <c r="AH47" s="314">
        <v>1.2661590224898177E-2</v>
      </c>
      <c r="AI47" s="3" t="s">
        <v>3251</v>
      </c>
      <c r="AJ47" s="134">
        <v>271</v>
      </c>
      <c r="AK47" s="314">
        <v>1.1997520807508412E-2</v>
      </c>
      <c r="AL47" s="3" t="s">
        <v>1613</v>
      </c>
      <c r="AM47" s="134">
        <v>266</v>
      </c>
      <c r="AN47" s="314">
        <v>1.1776164335045157E-2</v>
      </c>
      <c r="AO47" s="3" t="s">
        <v>3237</v>
      </c>
      <c r="AP47" s="134">
        <v>252</v>
      </c>
      <c r="AQ47" s="314">
        <v>1.1156366212148043E-2</v>
      </c>
      <c r="AR47" s="3" t="s">
        <v>1605</v>
      </c>
      <c r="AS47" s="134">
        <v>247</v>
      </c>
      <c r="AT47" s="314">
        <v>1.0935009739684788E-2</v>
      </c>
      <c r="AU47" s="3" t="s">
        <v>3269</v>
      </c>
      <c r="AV47" s="134">
        <v>246</v>
      </c>
      <c r="AW47" s="314">
        <v>1.0890738445192137E-2</v>
      </c>
    </row>
    <row r="48" spans="1:49" x14ac:dyDescent="0.25">
      <c r="A48" s="2" t="s">
        <v>2906</v>
      </c>
      <c r="B48" s="2">
        <v>21965</v>
      </c>
      <c r="C48" s="3" t="s">
        <v>1398</v>
      </c>
      <c r="D48" s="3" t="s">
        <v>1401</v>
      </c>
      <c r="E48" s="3" t="s">
        <v>867</v>
      </c>
      <c r="F48" s="134">
        <v>44</v>
      </c>
      <c r="G48" s="314">
        <v>0.22448979591836735</v>
      </c>
      <c r="H48" s="3" t="s">
        <v>676</v>
      </c>
      <c r="I48" s="134" t="s">
        <v>676</v>
      </c>
      <c r="J48" s="314" t="s">
        <v>676</v>
      </c>
      <c r="K48" s="3" t="s">
        <v>676</v>
      </c>
      <c r="L48" s="134" t="s">
        <v>676</v>
      </c>
      <c r="M48" s="314" t="s">
        <v>676</v>
      </c>
      <c r="N48" s="3" t="s">
        <v>676</v>
      </c>
      <c r="O48" s="134" t="s">
        <v>676</v>
      </c>
      <c r="P48" s="314" t="s">
        <v>676</v>
      </c>
      <c r="Q48" s="3" t="s">
        <v>676</v>
      </c>
      <c r="R48" s="134" t="s">
        <v>676</v>
      </c>
      <c r="S48" s="314" t="s">
        <v>676</v>
      </c>
      <c r="T48" s="3" t="s">
        <v>676</v>
      </c>
      <c r="U48" s="134" t="s">
        <v>676</v>
      </c>
      <c r="V48" s="314" t="s">
        <v>676</v>
      </c>
      <c r="W48" s="3" t="s">
        <v>676</v>
      </c>
      <c r="X48" s="134" t="s">
        <v>676</v>
      </c>
      <c r="Y48" s="314" t="s">
        <v>676</v>
      </c>
      <c r="Z48" s="3" t="s">
        <v>676</v>
      </c>
      <c r="AA48" s="134" t="s">
        <v>676</v>
      </c>
      <c r="AB48" s="314" t="s">
        <v>676</v>
      </c>
      <c r="AC48" s="3" t="s">
        <v>676</v>
      </c>
      <c r="AD48" s="134" t="s">
        <v>676</v>
      </c>
      <c r="AE48" s="314" t="s">
        <v>676</v>
      </c>
      <c r="AF48" s="3" t="s">
        <v>676</v>
      </c>
      <c r="AG48" s="134" t="s">
        <v>676</v>
      </c>
      <c r="AH48" s="314" t="s">
        <v>676</v>
      </c>
      <c r="AI48" s="3" t="s">
        <v>676</v>
      </c>
      <c r="AJ48" s="134" t="s">
        <v>676</v>
      </c>
      <c r="AK48" s="314" t="s">
        <v>676</v>
      </c>
      <c r="AL48" s="3" t="s">
        <v>676</v>
      </c>
      <c r="AM48" s="134" t="s">
        <v>676</v>
      </c>
      <c r="AN48" s="314" t="s">
        <v>676</v>
      </c>
      <c r="AO48" s="3" t="s">
        <v>676</v>
      </c>
      <c r="AP48" s="134" t="s">
        <v>676</v>
      </c>
      <c r="AQ48" s="314" t="s">
        <v>676</v>
      </c>
      <c r="AR48" s="3" t="s">
        <v>676</v>
      </c>
      <c r="AS48" s="134" t="s">
        <v>676</v>
      </c>
      <c r="AT48" s="314" t="s">
        <v>676</v>
      </c>
      <c r="AU48" s="3" t="s">
        <v>676</v>
      </c>
      <c r="AV48" s="134" t="s">
        <v>676</v>
      </c>
      <c r="AW48" s="314" t="s">
        <v>676</v>
      </c>
    </row>
    <row r="49" spans="1:49" x14ac:dyDescent="0.25">
      <c r="A49" s="2" t="s">
        <v>744</v>
      </c>
      <c r="B49" s="2">
        <v>345</v>
      </c>
      <c r="C49" s="3" t="s">
        <v>1421</v>
      </c>
      <c r="D49" s="3" t="s">
        <v>1369</v>
      </c>
      <c r="E49" s="3" t="s">
        <v>1643</v>
      </c>
      <c r="F49" s="134">
        <v>1311</v>
      </c>
      <c r="G49" s="314">
        <v>6.2658318596759549E-2</v>
      </c>
      <c r="H49" s="3" t="s">
        <v>867</v>
      </c>
      <c r="I49" s="134">
        <v>1221</v>
      </c>
      <c r="J49" s="314">
        <v>5.8356832194236007E-2</v>
      </c>
      <c r="K49" s="3" t="s">
        <v>873</v>
      </c>
      <c r="L49" s="134">
        <v>913</v>
      </c>
      <c r="M49" s="314">
        <v>4.3636189838933234E-2</v>
      </c>
      <c r="N49" s="3" t="s">
        <v>868</v>
      </c>
      <c r="O49" s="134">
        <v>876</v>
      </c>
      <c r="P49" s="314">
        <v>4.1867800984562442E-2</v>
      </c>
      <c r="Q49" s="3" t="s">
        <v>872</v>
      </c>
      <c r="R49" s="134">
        <v>760</v>
      </c>
      <c r="S49" s="314">
        <v>3.6323662954643218E-2</v>
      </c>
      <c r="T49" s="3" t="s">
        <v>3246</v>
      </c>
      <c r="U49" s="134">
        <v>613</v>
      </c>
      <c r="V49" s="314">
        <v>2.9297901830521434E-2</v>
      </c>
      <c r="W49" s="3" t="s">
        <v>869</v>
      </c>
      <c r="X49" s="134">
        <v>528</v>
      </c>
      <c r="Y49" s="314">
        <v>2.523538689480476E-2</v>
      </c>
      <c r="Z49" s="3" t="s">
        <v>880</v>
      </c>
      <c r="AA49" s="134">
        <v>471</v>
      </c>
      <c r="AB49" s="314">
        <v>2.2511112173206518E-2</v>
      </c>
      <c r="AC49" s="3" t="s">
        <v>881</v>
      </c>
      <c r="AD49" s="134">
        <v>458</v>
      </c>
      <c r="AE49" s="314">
        <v>2.1889786359508674E-2</v>
      </c>
      <c r="AF49" s="3" t="s">
        <v>871</v>
      </c>
      <c r="AG49" s="134">
        <v>457</v>
      </c>
      <c r="AH49" s="314">
        <v>2.18419920661473E-2</v>
      </c>
      <c r="AI49" s="3" t="s">
        <v>884</v>
      </c>
      <c r="AJ49" s="134">
        <v>376</v>
      </c>
      <c r="AK49" s="314">
        <v>1.7970654303876118E-2</v>
      </c>
      <c r="AL49" s="3" t="s">
        <v>1613</v>
      </c>
      <c r="AM49" s="134">
        <v>372</v>
      </c>
      <c r="AN49" s="314">
        <v>1.7779477130430626E-2</v>
      </c>
      <c r="AO49" s="3" t="s">
        <v>877</v>
      </c>
      <c r="AP49" s="134">
        <v>364</v>
      </c>
      <c r="AQ49" s="314">
        <v>1.7397122783539644E-2</v>
      </c>
      <c r="AR49" s="3" t="s">
        <v>1605</v>
      </c>
      <c r="AS49" s="134">
        <v>362</v>
      </c>
      <c r="AT49" s="314">
        <v>1.73015341968169E-2</v>
      </c>
      <c r="AU49" s="3" t="s">
        <v>879</v>
      </c>
      <c r="AV49" s="134">
        <v>345</v>
      </c>
      <c r="AW49" s="314">
        <v>1.6489031209673564E-2</v>
      </c>
    </row>
    <row r="50" spans="1:49" x14ac:dyDescent="0.25">
      <c r="A50" s="2" t="s">
        <v>745</v>
      </c>
      <c r="B50" s="2">
        <v>3112</v>
      </c>
      <c r="C50" s="3" t="s">
        <v>1373</v>
      </c>
      <c r="D50" s="3" t="s">
        <v>1369</v>
      </c>
      <c r="E50" s="3" t="s">
        <v>1643</v>
      </c>
      <c r="F50" s="134">
        <v>1820</v>
      </c>
      <c r="G50" s="314">
        <v>9.0804769745048142E-2</v>
      </c>
      <c r="H50" s="3" t="s">
        <v>868</v>
      </c>
      <c r="I50" s="134">
        <v>1280</v>
      </c>
      <c r="J50" s="314">
        <v>6.3862695205308587E-2</v>
      </c>
      <c r="K50" s="3" t="s">
        <v>867</v>
      </c>
      <c r="L50" s="134">
        <v>1208</v>
      </c>
      <c r="M50" s="314">
        <v>6.0270418600009978E-2</v>
      </c>
      <c r="N50" s="3" t="s">
        <v>873</v>
      </c>
      <c r="O50" s="134">
        <v>705</v>
      </c>
      <c r="P50" s="314">
        <v>3.5174375093548871E-2</v>
      </c>
      <c r="Q50" s="3" t="s">
        <v>871</v>
      </c>
      <c r="R50" s="134">
        <v>585</v>
      </c>
      <c r="S50" s="314">
        <v>2.918724741805119E-2</v>
      </c>
      <c r="T50" s="3" t="s">
        <v>879</v>
      </c>
      <c r="U50" s="134">
        <v>535</v>
      </c>
      <c r="V50" s="314">
        <v>2.6692610886593825E-2</v>
      </c>
      <c r="W50" s="3" t="s">
        <v>872</v>
      </c>
      <c r="X50" s="134">
        <v>525</v>
      </c>
      <c r="Y50" s="314">
        <v>2.619368358030235E-2</v>
      </c>
      <c r="Z50" s="3" t="s">
        <v>869</v>
      </c>
      <c r="AA50" s="134">
        <v>473</v>
      </c>
      <c r="AB50" s="314">
        <v>2.3599261587586687E-2</v>
      </c>
      <c r="AC50" s="3" t="s">
        <v>3246</v>
      </c>
      <c r="AD50" s="134">
        <v>434</v>
      </c>
      <c r="AE50" s="314">
        <v>2.1653445093049943E-2</v>
      </c>
      <c r="AF50" s="3" t="s">
        <v>877</v>
      </c>
      <c r="AG50" s="134">
        <v>377</v>
      </c>
      <c r="AH50" s="314">
        <v>1.8809559447188543E-2</v>
      </c>
      <c r="AI50" s="3" t="s">
        <v>1605</v>
      </c>
      <c r="AJ50" s="134">
        <v>345</v>
      </c>
      <c r="AK50" s="314">
        <v>1.721299206705583E-2</v>
      </c>
      <c r="AL50" s="3" t="s">
        <v>880</v>
      </c>
      <c r="AM50" s="134">
        <v>343</v>
      </c>
      <c r="AN50" s="314">
        <v>1.7113206605797536E-2</v>
      </c>
      <c r="AO50" s="3" t="s">
        <v>3261</v>
      </c>
      <c r="AP50" s="134">
        <v>341</v>
      </c>
      <c r="AQ50" s="314">
        <v>1.7013421144539239E-2</v>
      </c>
      <c r="AR50" s="3" t="s">
        <v>875</v>
      </c>
      <c r="AS50" s="134">
        <v>339</v>
      </c>
      <c r="AT50" s="314">
        <v>1.6913635683280945E-2</v>
      </c>
      <c r="AU50" s="3" t="s">
        <v>1613</v>
      </c>
      <c r="AV50" s="134">
        <v>286</v>
      </c>
      <c r="AW50" s="314">
        <v>1.4269320959936138E-2</v>
      </c>
    </row>
    <row r="51" spans="1:49" x14ac:dyDescent="0.25">
      <c r="A51" s="2" t="s">
        <v>746</v>
      </c>
      <c r="B51" s="2">
        <v>127</v>
      </c>
      <c r="C51" s="3" t="s">
        <v>1476</v>
      </c>
      <c r="D51" s="3" t="s">
        <v>1386</v>
      </c>
      <c r="E51" s="3" t="s">
        <v>1643</v>
      </c>
      <c r="F51" s="134">
        <v>1450</v>
      </c>
      <c r="G51" s="314">
        <v>9.7380792478173273E-2</v>
      </c>
      <c r="H51" s="3" t="s">
        <v>867</v>
      </c>
      <c r="I51" s="134">
        <v>1040</v>
      </c>
      <c r="J51" s="314">
        <v>6.9845533915379454E-2</v>
      </c>
      <c r="K51" s="3" t="s">
        <v>868</v>
      </c>
      <c r="L51" s="134">
        <v>948</v>
      </c>
      <c r="M51" s="314">
        <v>6.3666890530557421E-2</v>
      </c>
      <c r="N51" s="3" t="s">
        <v>871</v>
      </c>
      <c r="O51" s="134">
        <v>573</v>
      </c>
      <c r="P51" s="314">
        <v>3.8482202820685027E-2</v>
      </c>
      <c r="Q51" s="3" t="s">
        <v>873</v>
      </c>
      <c r="R51" s="134">
        <v>522</v>
      </c>
      <c r="S51" s="314">
        <v>3.5057085292142375E-2</v>
      </c>
      <c r="T51" s="3" t="s">
        <v>879</v>
      </c>
      <c r="U51" s="134">
        <v>342</v>
      </c>
      <c r="V51" s="314">
        <v>2.2968435191403628E-2</v>
      </c>
      <c r="W51" s="3" t="s">
        <v>872</v>
      </c>
      <c r="X51" s="134">
        <v>337</v>
      </c>
      <c r="Y51" s="314">
        <v>2.2632639355271995E-2</v>
      </c>
      <c r="Z51" s="3" t="s">
        <v>877</v>
      </c>
      <c r="AA51" s="134">
        <v>279</v>
      </c>
      <c r="AB51" s="314">
        <v>1.8737407656145063E-2</v>
      </c>
      <c r="AC51" s="3" t="s">
        <v>1605</v>
      </c>
      <c r="AD51" s="134">
        <v>264</v>
      </c>
      <c r="AE51" s="314">
        <v>1.7730020147750169E-2</v>
      </c>
      <c r="AF51" s="3" t="s">
        <v>3283</v>
      </c>
      <c r="AG51" s="134">
        <v>253</v>
      </c>
      <c r="AH51" s="314">
        <v>1.6991269308260577E-2</v>
      </c>
      <c r="AI51" s="3" t="s">
        <v>880</v>
      </c>
      <c r="AJ51" s="134">
        <v>232</v>
      </c>
      <c r="AK51" s="314">
        <v>1.5580926796507723E-2</v>
      </c>
      <c r="AL51" s="3" t="s">
        <v>1613</v>
      </c>
      <c r="AM51" s="134">
        <v>228</v>
      </c>
      <c r="AN51" s="314">
        <v>1.5312290127602417E-2</v>
      </c>
      <c r="AO51" s="3" t="s">
        <v>3282</v>
      </c>
      <c r="AP51" s="134">
        <v>208</v>
      </c>
      <c r="AQ51" s="314">
        <v>1.3969106783075889E-2</v>
      </c>
      <c r="AR51" s="3" t="s">
        <v>3246</v>
      </c>
      <c r="AS51" s="134">
        <v>177</v>
      </c>
      <c r="AT51" s="314">
        <v>1.1887172599059772E-2</v>
      </c>
      <c r="AU51" s="3" t="s">
        <v>1664</v>
      </c>
      <c r="AV51" s="134">
        <v>166</v>
      </c>
      <c r="AW51" s="314">
        <v>1.1148421759570181E-2</v>
      </c>
    </row>
    <row r="52" spans="1:49" x14ac:dyDescent="0.25">
      <c r="A52" s="2" t="s">
        <v>962</v>
      </c>
      <c r="B52" s="2">
        <v>6963</v>
      </c>
      <c r="C52" s="3" t="s">
        <v>1503</v>
      </c>
      <c r="D52" s="3" t="s">
        <v>1413</v>
      </c>
      <c r="E52" s="3" t="s">
        <v>3280</v>
      </c>
      <c r="F52" s="134">
        <v>40</v>
      </c>
      <c r="G52" s="314">
        <v>0.48780487804878048</v>
      </c>
      <c r="H52" s="3" t="s">
        <v>676</v>
      </c>
      <c r="I52" s="134" t="s">
        <v>676</v>
      </c>
      <c r="J52" s="314" t="s">
        <v>676</v>
      </c>
      <c r="K52" s="3" t="s">
        <v>676</v>
      </c>
      <c r="L52" s="134" t="s">
        <v>676</v>
      </c>
      <c r="M52" s="314" t="s">
        <v>676</v>
      </c>
      <c r="N52" s="3" t="s">
        <v>676</v>
      </c>
      <c r="O52" s="134" t="s">
        <v>676</v>
      </c>
      <c r="P52" s="314" t="s">
        <v>676</v>
      </c>
      <c r="Q52" s="3" t="s">
        <v>676</v>
      </c>
      <c r="R52" s="134" t="s">
        <v>676</v>
      </c>
      <c r="S52" s="314" t="s">
        <v>676</v>
      </c>
      <c r="T52" s="3" t="s">
        <v>676</v>
      </c>
      <c r="U52" s="134" t="s">
        <v>676</v>
      </c>
      <c r="V52" s="314" t="s">
        <v>676</v>
      </c>
      <c r="W52" s="3" t="s">
        <v>676</v>
      </c>
      <c r="X52" s="134" t="s">
        <v>676</v>
      </c>
      <c r="Y52" s="314" t="s">
        <v>676</v>
      </c>
      <c r="Z52" s="3" t="s">
        <v>676</v>
      </c>
      <c r="AA52" s="134" t="s">
        <v>676</v>
      </c>
      <c r="AB52" s="314" t="s">
        <v>676</v>
      </c>
      <c r="AC52" s="3" t="s">
        <v>676</v>
      </c>
      <c r="AD52" s="134" t="s">
        <v>676</v>
      </c>
      <c r="AE52" s="314" t="s">
        <v>676</v>
      </c>
      <c r="AF52" s="3" t="s">
        <v>676</v>
      </c>
      <c r="AG52" s="134" t="s">
        <v>676</v>
      </c>
      <c r="AH52" s="314" t="s">
        <v>676</v>
      </c>
      <c r="AI52" s="3" t="s">
        <v>676</v>
      </c>
      <c r="AJ52" s="134" t="s">
        <v>676</v>
      </c>
      <c r="AK52" s="314" t="s">
        <v>676</v>
      </c>
      <c r="AL52" s="3" t="s">
        <v>676</v>
      </c>
      <c r="AM52" s="134" t="s">
        <v>676</v>
      </c>
      <c r="AN52" s="314" t="s">
        <v>676</v>
      </c>
      <c r="AO52" s="3" t="s">
        <v>676</v>
      </c>
      <c r="AP52" s="134" t="s">
        <v>676</v>
      </c>
      <c r="AQ52" s="314" t="s">
        <v>676</v>
      </c>
      <c r="AR52" s="3" t="s">
        <v>676</v>
      </c>
      <c r="AS52" s="134" t="s">
        <v>676</v>
      </c>
      <c r="AT52" s="314" t="s">
        <v>676</v>
      </c>
      <c r="AU52" s="3" t="s">
        <v>676</v>
      </c>
      <c r="AV52" s="134" t="s">
        <v>676</v>
      </c>
      <c r="AW52" s="314" t="s">
        <v>676</v>
      </c>
    </row>
    <row r="53" spans="1:49" x14ac:dyDescent="0.25">
      <c r="A53" s="2" t="s">
        <v>749</v>
      </c>
      <c r="B53" s="2">
        <v>25</v>
      </c>
      <c r="C53" s="3" t="s">
        <v>1506</v>
      </c>
      <c r="D53" s="3" t="s">
        <v>1369</v>
      </c>
      <c r="E53" s="3" t="s">
        <v>867</v>
      </c>
      <c r="F53" s="134">
        <v>72</v>
      </c>
      <c r="G53" s="314">
        <v>9.7560975609756101E-2</v>
      </c>
      <c r="H53" s="3" t="s">
        <v>876</v>
      </c>
      <c r="I53" s="134">
        <v>38</v>
      </c>
      <c r="J53" s="314">
        <v>5.1490514905149054E-2</v>
      </c>
      <c r="K53" s="3" t="s">
        <v>873</v>
      </c>
      <c r="L53" s="134">
        <v>33</v>
      </c>
      <c r="M53" s="314">
        <v>4.4715447154471545E-2</v>
      </c>
      <c r="N53" s="3" t="s">
        <v>880</v>
      </c>
      <c r="O53" s="134">
        <v>32</v>
      </c>
      <c r="P53" s="314">
        <v>4.3360433604336043E-2</v>
      </c>
      <c r="Q53" s="3" t="s">
        <v>1613</v>
      </c>
      <c r="R53" s="134">
        <v>31</v>
      </c>
      <c r="S53" s="314">
        <v>4.2005420054200542E-2</v>
      </c>
      <c r="T53" s="3" t="s">
        <v>879</v>
      </c>
      <c r="U53" s="134">
        <v>28</v>
      </c>
      <c r="V53" s="314">
        <v>3.7940379403794036E-2</v>
      </c>
      <c r="W53" s="3" t="s">
        <v>676</v>
      </c>
      <c r="X53" s="134" t="s">
        <v>676</v>
      </c>
      <c r="Y53" s="314" t="s">
        <v>676</v>
      </c>
      <c r="Z53" s="3" t="s">
        <v>676</v>
      </c>
      <c r="AA53" s="134" t="s">
        <v>676</v>
      </c>
      <c r="AB53" s="314" t="s">
        <v>676</v>
      </c>
      <c r="AC53" s="3" t="s">
        <v>676</v>
      </c>
      <c r="AD53" s="134" t="s">
        <v>676</v>
      </c>
      <c r="AE53" s="314" t="s">
        <v>676</v>
      </c>
      <c r="AF53" s="3" t="s">
        <v>676</v>
      </c>
      <c r="AG53" s="134" t="s">
        <v>676</v>
      </c>
      <c r="AH53" s="314" t="s">
        <v>676</v>
      </c>
      <c r="AI53" s="3" t="s">
        <v>676</v>
      </c>
      <c r="AJ53" s="134" t="s">
        <v>676</v>
      </c>
      <c r="AK53" s="314" t="s">
        <v>676</v>
      </c>
      <c r="AL53" s="3" t="s">
        <v>676</v>
      </c>
      <c r="AM53" s="134" t="s">
        <v>676</v>
      </c>
      <c r="AN53" s="314" t="s">
        <v>676</v>
      </c>
      <c r="AO53" s="3" t="s">
        <v>676</v>
      </c>
      <c r="AP53" s="134" t="s">
        <v>676</v>
      </c>
      <c r="AQ53" s="314" t="s">
        <v>676</v>
      </c>
      <c r="AR53" s="3" t="s">
        <v>676</v>
      </c>
      <c r="AS53" s="134" t="s">
        <v>676</v>
      </c>
      <c r="AT53" s="314" t="s">
        <v>676</v>
      </c>
      <c r="AU53" s="3" t="s">
        <v>676</v>
      </c>
      <c r="AV53" s="134" t="s">
        <v>676</v>
      </c>
      <c r="AW53" s="314" t="s">
        <v>676</v>
      </c>
    </row>
    <row r="54" spans="1:49" x14ac:dyDescent="0.25">
      <c r="A54" s="2" t="s">
        <v>750</v>
      </c>
      <c r="B54" s="2">
        <v>122</v>
      </c>
      <c r="C54" s="3" t="s">
        <v>1511</v>
      </c>
      <c r="D54" s="3" t="s">
        <v>1369</v>
      </c>
      <c r="E54" s="3" t="s">
        <v>1643</v>
      </c>
      <c r="F54" s="134">
        <v>3423</v>
      </c>
      <c r="G54" s="314">
        <v>9.4300118460563645E-2</v>
      </c>
      <c r="H54" s="3" t="s">
        <v>868</v>
      </c>
      <c r="I54" s="134">
        <v>2227</v>
      </c>
      <c r="J54" s="314">
        <v>6.1351552384363205E-2</v>
      </c>
      <c r="K54" s="3" t="s">
        <v>867</v>
      </c>
      <c r="L54" s="134">
        <v>1617</v>
      </c>
      <c r="M54" s="314">
        <v>4.454668172676933E-2</v>
      </c>
      <c r="N54" s="3" t="s">
        <v>871</v>
      </c>
      <c r="O54" s="134">
        <v>1364</v>
      </c>
      <c r="P54" s="314">
        <v>3.7576792749111548E-2</v>
      </c>
      <c r="Q54" s="3" t="s">
        <v>873</v>
      </c>
      <c r="R54" s="134">
        <v>1301</v>
      </c>
      <c r="S54" s="314">
        <v>3.5841207746769882E-2</v>
      </c>
      <c r="T54" s="3" t="s">
        <v>872</v>
      </c>
      <c r="U54" s="134">
        <v>1176</v>
      </c>
      <c r="V54" s="314">
        <v>3.2397586710377693E-2</v>
      </c>
      <c r="W54" s="3" t="s">
        <v>880</v>
      </c>
      <c r="X54" s="134">
        <v>1073</v>
      </c>
      <c r="Y54" s="314">
        <v>2.9560042976390533E-2</v>
      </c>
      <c r="Z54" s="3" t="s">
        <v>879</v>
      </c>
      <c r="AA54" s="134">
        <v>841</v>
      </c>
      <c r="AB54" s="314">
        <v>2.3168682332846635E-2</v>
      </c>
      <c r="AC54" s="3" t="s">
        <v>3269</v>
      </c>
      <c r="AD54" s="134">
        <v>667</v>
      </c>
      <c r="AE54" s="314">
        <v>1.8375161850188712E-2</v>
      </c>
      <c r="AF54" s="3" t="s">
        <v>1613</v>
      </c>
      <c r="AG54" s="134">
        <v>579</v>
      </c>
      <c r="AH54" s="314">
        <v>1.595085264056861E-2</v>
      </c>
      <c r="AI54" s="3" t="s">
        <v>886</v>
      </c>
      <c r="AJ54" s="134">
        <v>575</v>
      </c>
      <c r="AK54" s="314">
        <v>1.5840656767404062E-2</v>
      </c>
      <c r="AL54" s="3" t="s">
        <v>877</v>
      </c>
      <c r="AM54" s="134">
        <v>570</v>
      </c>
      <c r="AN54" s="314">
        <v>1.5702911925948373E-2</v>
      </c>
      <c r="AO54" s="3" t="s">
        <v>876</v>
      </c>
      <c r="AP54" s="134">
        <v>567</v>
      </c>
      <c r="AQ54" s="314">
        <v>1.5620265021074961E-2</v>
      </c>
      <c r="AR54" s="3" t="s">
        <v>1605</v>
      </c>
      <c r="AS54" s="134">
        <v>528</v>
      </c>
      <c r="AT54" s="314">
        <v>1.4545855257720598E-2</v>
      </c>
      <c r="AU54" s="3" t="s">
        <v>889</v>
      </c>
      <c r="AV54" s="134">
        <v>506</v>
      </c>
      <c r="AW54" s="314">
        <v>1.3939777955315574E-2</v>
      </c>
    </row>
    <row r="55" spans="1:49" x14ac:dyDescent="0.25">
      <c r="A55" s="2" t="s">
        <v>751</v>
      </c>
      <c r="B55" s="2">
        <v>3113</v>
      </c>
      <c r="C55" s="3" t="s">
        <v>1514</v>
      </c>
      <c r="D55" s="3" t="s">
        <v>1369</v>
      </c>
      <c r="E55" s="3" t="s">
        <v>1643</v>
      </c>
      <c r="F55" s="134">
        <v>2885</v>
      </c>
      <c r="G55" s="314">
        <v>8.4730829099239333E-2</v>
      </c>
      <c r="H55" s="3" t="s">
        <v>868</v>
      </c>
      <c r="I55" s="134">
        <v>2034</v>
      </c>
      <c r="J55" s="314">
        <v>5.9737437222825929E-2</v>
      </c>
      <c r="K55" s="3" t="s">
        <v>867</v>
      </c>
      <c r="L55" s="134">
        <v>1814</v>
      </c>
      <c r="M55" s="314">
        <v>5.3276160827043381E-2</v>
      </c>
      <c r="N55" s="3" t="s">
        <v>873</v>
      </c>
      <c r="O55" s="134">
        <v>1511</v>
      </c>
      <c r="P55" s="314">
        <v>4.4377221063761053E-2</v>
      </c>
      <c r="Q55" s="3" t="s">
        <v>871</v>
      </c>
      <c r="R55" s="134">
        <v>1045</v>
      </c>
      <c r="S55" s="314">
        <v>3.0691062879967108E-2</v>
      </c>
      <c r="T55" s="3" t="s">
        <v>872</v>
      </c>
      <c r="U55" s="134">
        <v>1003</v>
      </c>
      <c r="V55" s="314">
        <v>2.9457546477135891E-2</v>
      </c>
      <c r="W55" s="3" t="s">
        <v>879</v>
      </c>
      <c r="X55" s="134">
        <v>881</v>
      </c>
      <c r="Y55" s="314">
        <v>2.5874475021292843E-2</v>
      </c>
      <c r="Z55" s="3" t="s">
        <v>877</v>
      </c>
      <c r="AA55" s="134">
        <v>812</v>
      </c>
      <c r="AB55" s="314">
        <v>2.3847983788070133E-2</v>
      </c>
      <c r="AC55" s="3" t="s">
        <v>876</v>
      </c>
      <c r="AD55" s="134">
        <v>729</v>
      </c>
      <c r="AE55" s="314">
        <v>2.1410320420570353E-2</v>
      </c>
      <c r="AF55" s="3" t="s">
        <v>910</v>
      </c>
      <c r="AG55" s="134">
        <v>677</v>
      </c>
      <c r="AH55" s="314">
        <v>1.9883109636112662E-2</v>
      </c>
      <c r="AI55" s="3" t="s">
        <v>880</v>
      </c>
      <c r="AJ55" s="134">
        <v>615</v>
      </c>
      <c r="AK55" s="314">
        <v>1.8062204470028487E-2</v>
      </c>
      <c r="AL55" s="3" t="s">
        <v>3283</v>
      </c>
      <c r="AM55" s="134">
        <v>567</v>
      </c>
      <c r="AN55" s="314">
        <v>1.6652471438221388E-2</v>
      </c>
      <c r="AO55" s="3" t="s">
        <v>1605</v>
      </c>
      <c r="AP55" s="134">
        <v>520</v>
      </c>
      <c r="AQ55" s="314">
        <v>1.5272107844576933E-2</v>
      </c>
      <c r="AR55" s="3" t="s">
        <v>883</v>
      </c>
      <c r="AS55" s="134">
        <v>473</v>
      </c>
      <c r="AT55" s="314">
        <v>1.3891744250932479E-2</v>
      </c>
      <c r="AU55" s="3" t="s">
        <v>896</v>
      </c>
      <c r="AV55" s="134">
        <v>456</v>
      </c>
      <c r="AW55" s="314">
        <v>1.3392463802167465E-2</v>
      </c>
    </row>
    <row r="56" spans="1:49" x14ac:dyDescent="0.25">
      <c r="A56" s="2" t="s">
        <v>846</v>
      </c>
      <c r="B56" s="2">
        <v>42</v>
      </c>
      <c r="C56" s="3" t="s">
        <v>1484</v>
      </c>
      <c r="D56" s="3" t="s">
        <v>1386</v>
      </c>
      <c r="E56" s="3" t="s">
        <v>869</v>
      </c>
      <c r="F56" s="134">
        <v>207</v>
      </c>
      <c r="G56" s="314">
        <v>9.819734345351043E-2</v>
      </c>
      <c r="H56" s="3" t="s">
        <v>884</v>
      </c>
      <c r="I56" s="134">
        <v>167</v>
      </c>
      <c r="J56" s="314">
        <v>7.9222011385199242E-2</v>
      </c>
      <c r="K56" s="3" t="s">
        <v>3246</v>
      </c>
      <c r="L56" s="134">
        <v>147</v>
      </c>
      <c r="M56" s="314">
        <v>6.9734345351043642E-2</v>
      </c>
      <c r="N56" s="3" t="s">
        <v>873</v>
      </c>
      <c r="O56" s="134">
        <v>87</v>
      </c>
      <c r="P56" s="314">
        <v>4.1271347248576853E-2</v>
      </c>
      <c r="Q56" s="3" t="s">
        <v>867</v>
      </c>
      <c r="R56" s="134">
        <v>76</v>
      </c>
      <c r="S56" s="314">
        <v>3.6053130929791274E-2</v>
      </c>
      <c r="T56" s="3" t="s">
        <v>894</v>
      </c>
      <c r="U56" s="134">
        <v>61</v>
      </c>
      <c r="V56" s="314">
        <v>2.8937381404174574E-2</v>
      </c>
      <c r="W56" s="3" t="s">
        <v>881</v>
      </c>
      <c r="X56" s="134">
        <v>58</v>
      </c>
      <c r="Y56" s="314">
        <v>2.7514231499051234E-2</v>
      </c>
      <c r="Z56" s="3" t="s">
        <v>872</v>
      </c>
      <c r="AA56" s="134">
        <v>55</v>
      </c>
      <c r="AB56" s="314">
        <v>2.6091081593927895E-2</v>
      </c>
      <c r="AC56" s="3" t="s">
        <v>3219</v>
      </c>
      <c r="AD56" s="134">
        <v>51</v>
      </c>
      <c r="AE56" s="314">
        <v>2.4193548387096774E-2</v>
      </c>
      <c r="AF56" s="3" t="s">
        <v>879</v>
      </c>
      <c r="AG56" s="134">
        <v>47</v>
      </c>
      <c r="AH56" s="314">
        <v>2.2296015180265655E-2</v>
      </c>
      <c r="AI56" s="3" t="s">
        <v>893</v>
      </c>
      <c r="AJ56" s="134">
        <v>47</v>
      </c>
      <c r="AK56" s="314">
        <v>2.2296015180265655E-2</v>
      </c>
      <c r="AL56" s="3" t="s">
        <v>913</v>
      </c>
      <c r="AM56" s="134">
        <v>42</v>
      </c>
      <c r="AN56" s="314">
        <v>1.9924098671726755E-2</v>
      </c>
      <c r="AO56" s="3" t="s">
        <v>1613</v>
      </c>
      <c r="AP56" s="134">
        <v>39</v>
      </c>
      <c r="AQ56" s="314">
        <v>1.8500948766603416E-2</v>
      </c>
      <c r="AR56" s="3" t="s">
        <v>883</v>
      </c>
      <c r="AS56" s="134">
        <v>36</v>
      </c>
      <c r="AT56" s="314">
        <v>1.7077798861480076E-2</v>
      </c>
      <c r="AU56" s="3" t="s">
        <v>876</v>
      </c>
      <c r="AV56" s="134">
        <v>36</v>
      </c>
      <c r="AW56" s="314">
        <v>1.7077798861480076E-2</v>
      </c>
    </row>
    <row r="57" spans="1:49" x14ac:dyDescent="0.25">
      <c r="A57" s="2" t="s">
        <v>753</v>
      </c>
      <c r="B57" s="2">
        <v>8701</v>
      </c>
      <c r="C57" s="3" t="s">
        <v>1484</v>
      </c>
      <c r="D57" s="3" t="s">
        <v>1369</v>
      </c>
      <c r="E57" s="3" t="s">
        <v>1643</v>
      </c>
      <c r="F57" s="134">
        <v>985</v>
      </c>
      <c r="G57" s="314">
        <v>6.7474996574873269E-2</v>
      </c>
      <c r="H57" s="3" t="s">
        <v>867</v>
      </c>
      <c r="I57" s="134">
        <v>720</v>
      </c>
      <c r="J57" s="314">
        <v>4.9321824907521579E-2</v>
      </c>
      <c r="K57" s="3" t="s">
        <v>873</v>
      </c>
      <c r="L57" s="134">
        <v>698</v>
      </c>
      <c r="M57" s="314">
        <v>4.7814769146458422E-2</v>
      </c>
      <c r="N57" s="3" t="s">
        <v>868</v>
      </c>
      <c r="O57" s="134">
        <v>660</v>
      </c>
      <c r="P57" s="314">
        <v>4.5211672831894777E-2</v>
      </c>
      <c r="Q57" s="3" t="s">
        <v>879</v>
      </c>
      <c r="R57" s="134">
        <v>551</v>
      </c>
      <c r="S57" s="314">
        <v>3.7744896561172761E-2</v>
      </c>
      <c r="T57" s="3" t="s">
        <v>872</v>
      </c>
      <c r="U57" s="134">
        <v>475</v>
      </c>
      <c r="V57" s="314">
        <v>3.2538703932045485E-2</v>
      </c>
      <c r="W57" s="3" t="s">
        <v>871</v>
      </c>
      <c r="X57" s="134">
        <v>412</v>
      </c>
      <c r="Y57" s="314">
        <v>2.8223044252637348E-2</v>
      </c>
      <c r="Z57" s="3" t="s">
        <v>880</v>
      </c>
      <c r="AA57" s="134">
        <v>362</v>
      </c>
      <c r="AB57" s="314">
        <v>2.479791752294835E-2</v>
      </c>
      <c r="AC57" s="3" t="s">
        <v>877</v>
      </c>
      <c r="AD57" s="134">
        <v>329</v>
      </c>
      <c r="AE57" s="314">
        <v>2.2537333881353611E-2</v>
      </c>
      <c r="AF57" s="3" t="s">
        <v>894</v>
      </c>
      <c r="AG57" s="134">
        <v>302</v>
      </c>
      <c r="AH57" s="314">
        <v>2.0687765447321552E-2</v>
      </c>
      <c r="AI57" s="3" t="s">
        <v>876</v>
      </c>
      <c r="AJ57" s="134">
        <v>283</v>
      </c>
      <c r="AK57" s="314">
        <v>1.9386217290039733E-2</v>
      </c>
      <c r="AL57" s="3" t="s">
        <v>1605</v>
      </c>
      <c r="AM57" s="134">
        <v>270</v>
      </c>
      <c r="AN57" s="314">
        <v>1.8495684340320593E-2</v>
      </c>
      <c r="AO57" s="3" t="s">
        <v>2704</v>
      </c>
      <c r="AP57" s="134">
        <v>234</v>
      </c>
      <c r="AQ57" s="314">
        <v>1.6029593094944512E-2</v>
      </c>
      <c r="AR57" s="3" t="s">
        <v>883</v>
      </c>
      <c r="AS57" s="134">
        <v>223</v>
      </c>
      <c r="AT57" s="314">
        <v>1.5276065214412934E-2</v>
      </c>
      <c r="AU57" s="3" t="s">
        <v>3269</v>
      </c>
      <c r="AV57" s="134">
        <v>219</v>
      </c>
      <c r="AW57" s="314">
        <v>1.5002055076037813E-2</v>
      </c>
    </row>
    <row r="58" spans="1:49" x14ac:dyDescent="0.25">
      <c r="A58" s="2" t="s">
        <v>849</v>
      </c>
      <c r="B58" s="2">
        <v>75</v>
      </c>
      <c r="C58" s="3" t="s">
        <v>1484</v>
      </c>
      <c r="D58" s="3" t="s">
        <v>1369</v>
      </c>
      <c r="E58" s="3" t="s">
        <v>1643</v>
      </c>
      <c r="F58" s="134">
        <v>907</v>
      </c>
      <c r="G58" s="314">
        <v>9.1100843712334276E-2</v>
      </c>
      <c r="H58" s="3" t="s">
        <v>867</v>
      </c>
      <c r="I58" s="134">
        <v>627</v>
      </c>
      <c r="J58" s="314">
        <v>6.2977099236641215E-2</v>
      </c>
      <c r="K58" s="3" t="s">
        <v>868</v>
      </c>
      <c r="L58" s="134">
        <v>554</v>
      </c>
      <c r="M58" s="314">
        <v>5.5644837284049821E-2</v>
      </c>
      <c r="N58" s="3" t="s">
        <v>871</v>
      </c>
      <c r="O58" s="134">
        <v>432</v>
      </c>
      <c r="P58" s="314">
        <v>4.3390920048212135E-2</v>
      </c>
      <c r="Q58" s="3" t="s">
        <v>873</v>
      </c>
      <c r="R58" s="134">
        <v>396</v>
      </c>
      <c r="S58" s="314">
        <v>3.9775010044194453E-2</v>
      </c>
      <c r="T58" s="3" t="s">
        <v>879</v>
      </c>
      <c r="U58" s="134">
        <v>345</v>
      </c>
      <c r="V58" s="314">
        <v>3.465247087183608E-2</v>
      </c>
      <c r="W58" s="3" t="s">
        <v>880</v>
      </c>
      <c r="X58" s="134">
        <v>269</v>
      </c>
      <c r="Y58" s="314">
        <v>2.7018883085576536E-2</v>
      </c>
      <c r="Z58" s="3" t="s">
        <v>869</v>
      </c>
      <c r="AA58" s="134">
        <v>269</v>
      </c>
      <c r="AB58" s="314">
        <v>2.7018883085576536E-2</v>
      </c>
      <c r="AC58" s="3" t="s">
        <v>884</v>
      </c>
      <c r="AD58" s="134">
        <v>262</v>
      </c>
      <c r="AE58" s="314">
        <v>2.6315789473684209E-2</v>
      </c>
      <c r="AF58" s="3" t="s">
        <v>877</v>
      </c>
      <c r="AG58" s="134">
        <v>219</v>
      </c>
      <c r="AH58" s="314">
        <v>2.1996785857774207E-2</v>
      </c>
      <c r="AI58" s="3" t="s">
        <v>3246</v>
      </c>
      <c r="AJ58" s="134">
        <v>209</v>
      </c>
      <c r="AK58" s="314">
        <v>2.0992366412213741E-2</v>
      </c>
      <c r="AL58" s="3" t="s">
        <v>872</v>
      </c>
      <c r="AM58" s="134">
        <v>206</v>
      </c>
      <c r="AN58" s="314">
        <v>2.0691040578545601E-2</v>
      </c>
      <c r="AO58" s="3" t="s">
        <v>894</v>
      </c>
      <c r="AP58" s="134">
        <v>167</v>
      </c>
      <c r="AQ58" s="314">
        <v>1.6773804740859783E-2</v>
      </c>
      <c r="AR58" s="3" t="s">
        <v>876</v>
      </c>
      <c r="AS58" s="134">
        <v>163</v>
      </c>
      <c r="AT58" s="314">
        <v>1.6372036962635596E-2</v>
      </c>
      <c r="AU58" s="3" t="s">
        <v>1613</v>
      </c>
      <c r="AV58" s="134">
        <v>147</v>
      </c>
      <c r="AW58" s="314">
        <v>1.476496584973885E-2</v>
      </c>
    </row>
    <row r="59" spans="1:49" x14ac:dyDescent="0.25">
      <c r="A59" s="2" t="s">
        <v>850</v>
      </c>
      <c r="B59" s="2">
        <v>41</v>
      </c>
      <c r="C59" s="3" t="s">
        <v>1484</v>
      </c>
      <c r="D59" s="3" t="s">
        <v>1369</v>
      </c>
      <c r="E59" s="3" t="s">
        <v>676</v>
      </c>
      <c r="F59" s="134" t="s">
        <v>676</v>
      </c>
      <c r="G59" s="314" t="s">
        <v>676</v>
      </c>
      <c r="H59" s="3" t="s">
        <v>676</v>
      </c>
      <c r="I59" s="134" t="s">
        <v>676</v>
      </c>
      <c r="J59" s="314" t="s">
        <v>676</v>
      </c>
      <c r="K59" s="3" t="s">
        <v>676</v>
      </c>
      <c r="L59" s="134" t="s">
        <v>676</v>
      </c>
      <c r="M59" s="314" t="s">
        <v>676</v>
      </c>
      <c r="N59" s="3" t="s">
        <v>676</v>
      </c>
      <c r="O59" s="134" t="s">
        <v>676</v>
      </c>
      <c r="P59" s="314" t="s">
        <v>676</v>
      </c>
      <c r="Q59" s="3" t="s">
        <v>676</v>
      </c>
      <c r="R59" s="134" t="s">
        <v>676</v>
      </c>
      <c r="S59" s="314" t="s">
        <v>676</v>
      </c>
      <c r="T59" s="3" t="s">
        <v>676</v>
      </c>
      <c r="U59" s="134" t="s">
        <v>676</v>
      </c>
      <c r="V59" s="314" t="s">
        <v>676</v>
      </c>
      <c r="W59" s="3" t="s">
        <v>676</v>
      </c>
      <c r="X59" s="134" t="s">
        <v>676</v>
      </c>
      <c r="Y59" s="314" t="s">
        <v>676</v>
      </c>
      <c r="Z59" s="3" t="s">
        <v>676</v>
      </c>
      <c r="AA59" s="134" t="s">
        <v>676</v>
      </c>
      <c r="AB59" s="314" t="s">
        <v>676</v>
      </c>
      <c r="AC59" s="3" t="s">
        <v>676</v>
      </c>
      <c r="AD59" s="134" t="s">
        <v>676</v>
      </c>
      <c r="AE59" s="314" t="s">
        <v>676</v>
      </c>
      <c r="AF59" s="3" t="s">
        <v>676</v>
      </c>
      <c r="AG59" s="134" t="s">
        <v>676</v>
      </c>
      <c r="AH59" s="314" t="s">
        <v>676</v>
      </c>
      <c r="AI59" s="3" t="s">
        <v>676</v>
      </c>
      <c r="AJ59" s="134" t="s">
        <v>676</v>
      </c>
      <c r="AK59" s="314" t="s">
        <v>676</v>
      </c>
      <c r="AL59" s="3" t="s">
        <v>676</v>
      </c>
      <c r="AM59" s="134" t="s">
        <v>676</v>
      </c>
      <c r="AN59" s="314" t="s">
        <v>676</v>
      </c>
      <c r="AO59" s="3" t="s">
        <v>676</v>
      </c>
      <c r="AP59" s="134" t="s">
        <v>676</v>
      </c>
      <c r="AQ59" s="314" t="s">
        <v>676</v>
      </c>
      <c r="AR59" s="3" t="s">
        <v>676</v>
      </c>
      <c r="AS59" s="134" t="s">
        <v>676</v>
      </c>
      <c r="AT59" s="314" t="s">
        <v>676</v>
      </c>
      <c r="AU59" s="3" t="s">
        <v>676</v>
      </c>
      <c r="AV59" s="134" t="s">
        <v>676</v>
      </c>
      <c r="AW59" s="314" t="s">
        <v>676</v>
      </c>
    </row>
    <row r="60" spans="1:49" x14ac:dyDescent="0.25">
      <c r="A60" s="2" t="s">
        <v>851</v>
      </c>
      <c r="B60" s="2">
        <v>114</v>
      </c>
      <c r="C60" s="3" t="s">
        <v>1484</v>
      </c>
      <c r="D60" s="3" t="s">
        <v>1369</v>
      </c>
      <c r="E60" s="3" t="s">
        <v>867</v>
      </c>
      <c r="F60" s="134">
        <v>367</v>
      </c>
      <c r="G60" s="314">
        <v>4.0188348664038545E-2</v>
      </c>
      <c r="H60" s="3" t="s">
        <v>873</v>
      </c>
      <c r="I60" s="134">
        <v>322</v>
      </c>
      <c r="J60" s="314">
        <v>3.5260621988611476E-2</v>
      </c>
      <c r="K60" s="3" t="s">
        <v>875</v>
      </c>
      <c r="L60" s="134">
        <v>317</v>
      </c>
      <c r="M60" s="314">
        <v>3.4713096802452915E-2</v>
      </c>
      <c r="N60" s="3" t="s">
        <v>872</v>
      </c>
      <c r="O60" s="134">
        <v>315</v>
      </c>
      <c r="P60" s="314">
        <v>3.4494086727989488E-2</v>
      </c>
      <c r="Q60" s="3" t="s">
        <v>879</v>
      </c>
      <c r="R60" s="134">
        <v>315</v>
      </c>
      <c r="S60" s="314">
        <v>3.4494086727989488E-2</v>
      </c>
      <c r="T60" s="3" t="s">
        <v>876</v>
      </c>
      <c r="U60" s="134">
        <v>269</v>
      </c>
      <c r="V60" s="314">
        <v>2.9456855015330706E-2</v>
      </c>
      <c r="W60" s="3" t="s">
        <v>880</v>
      </c>
      <c r="X60" s="134">
        <v>248</v>
      </c>
      <c r="Y60" s="314">
        <v>2.7157249233464738E-2</v>
      </c>
      <c r="Z60" s="3" t="s">
        <v>1613</v>
      </c>
      <c r="AA60" s="134">
        <v>244</v>
      </c>
      <c r="AB60" s="314">
        <v>2.6719229084537888E-2</v>
      </c>
      <c r="AC60" s="3" t="s">
        <v>2677</v>
      </c>
      <c r="AD60" s="134">
        <v>237</v>
      </c>
      <c r="AE60" s="314">
        <v>2.59526938239159E-2</v>
      </c>
      <c r="AF60" s="3" t="s">
        <v>3261</v>
      </c>
      <c r="AG60" s="134">
        <v>225</v>
      </c>
      <c r="AH60" s="314">
        <v>2.4638633377135347E-2</v>
      </c>
      <c r="AI60" s="3" t="s">
        <v>877</v>
      </c>
      <c r="AJ60" s="134">
        <v>203</v>
      </c>
      <c r="AK60" s="314">
        <v>2.222952255803767E-2</v>
      </c>
      <c r="AL60" s="3" t="s">
        <v>894</v>
      </c>
      <c r="AM60" s="134">
        <v>194</v>
      </c>
      <c r="AN60" s="314">
        <v>2.1243977222952255E-2</v>
      </c>
      <c r="AO60" s="3" t="s">
        <v>3269</v>
      </c>
      <c r="AP60" s="134">
        <v>190</v>
      </c>
      <c r="AQ60" s="314">
        <v>2.0805957074025404E-2</v>
      </c>
      <c r="AR60" s="3" t="s">
        <v>1605</v>
      </c>
      <c r="AS60" s="134">
        <v>168</v>
      </c>
      <c r="AT60" s="314">
        <v>1.8396846254927726E-2</v>
      </c>
      <c r="AU60" s="3" t="s">
        <v>3237</v>
      </c>
      <c r="AV60" s="134">
        <v>156</v>
      </c>
      <c r="AW60" s="314">
        <v>1.7082785808147174E-2</v>
      </c>
    </row>
    <row r="61" spans="1:49" x14ac:dyDescent="0.25">
      <c r="A61" s="2" t="s">
        <v>852</v>
      </c>
      <c r="B61" s="2">
        <v>126</v>
      </c>
      <c r="C61" s="3" t="s">
        <v>1484</v>
      </c>
      <c r="D61" s="3" t="s">
        <v>1386</v>
      </c>
      <c r="E61" s="3" t="s">
        <v>1643</v>
      </c>
      <c r="F61" s="134">
        <v>564</v>
      </c>
      <c r="G61" s="314">
        <v>5.5229142185663924E-2</v>
      </c>
      <c r="H61" s="3" t="s">
        <v>3221</v>
      </c>
      <c r="I61" s="134">
        <v>481</v>
      </c>
      <c r="J61" s="314">
        <v>4.710144927536232E-2</v>
      </c>
      <c r="K61" s="3" t="s">
        <v>868</v>
      </c>
      <c r="L61" s="134">
        <v>383</v>
      </c>
      <c r="M61" s="314">
        <v>3.7504896200548372E-2</v>
      </c>
      <c r="N61" s="3" t="s">
        <v>869</v>
      </c>
      <c r="O61" s="134">
        <v>343</v>
      </c>
      <c r="P61" s="314">
        <v>3.3587935761848806E-2</v>
      </c>
      <c r="Q61" s="3" t="s">
        <v>867</v>
      </c>
      <c r="R61" s="134">
        <v>309</v>
      </c>
      <c r="S61" s="314">
        <v>3.0258519388954172E-2</v>
      </c>
      <c r="T61" s="3" t="s">
        <v>3246</v>
      </c>
      <c r="U61" s="134">
        <v>273</v>
      </c>
      <c r="V61" s="314">
        <v>2.6733254994124558E-2</v>
      </c>
      <c r="W61" s="3" t="s">
        <v>871</v>
      </c>
      <c r="X61" s="134">
        <v>240</v>
      </c>
      <c r="Y61" s="314">
        <v>2.3501762632197415E-2</v>
      </c>
      <c r="Z61" s="3" t="s">
        <v>884</v>
      </c>
      <c r="AA61" s="134">
        <v>232</v>
      </c>
      <c r="AB61" s="314">
        <v>2.2718370544457502E-2</v>
      </c>
      <c r="AC61" s="3" t="s">
        <v>3283</v>
      </c>
      <c r="AD61" s="134">
        <v>231</v>
      </c>
      <c r="AE61" s="314">
        <v>2.2620446533490011E-2</v>
      </c>
      <c r="AF61" s="3" t="s">
        <v>881</v>
      </c>
      <c r="AG61" s="134">
        <v>229</v>
      </c>
      <c r="AH61" s="314">
        <v>2.2424598511555035E-2</v>
      </c>
      <c r="AI61" s="3" t="s">
        <v>915</v>
      </c>
      <c r="AJ61" s="134">
        <v>207</v>
      </c>
      <c r="AK61" s="314">
        <v>2.0270270270270271E-2</v>
      </c>
      <c r="AL61" s="3" t="s">
        <v>3235</v>
      </c>
      <c r="AM61" s="134">
        <v>167</v>
      </c>
      <c r="AN61" s="314">
        <v>1.6353309831570701E-2</v>
      </c>
      <c r="AO61" s="3" t="s">
        <v>906</v>
      </c>
      <c r="AP61" s="134">
        <v>147</v>
      </c>
      <c r="AQ61" s="314">
        <v>1.4394829612220916E-2</v>
      </c>
      <c r="AR61" s="3" t="s">
        <v>873</v>
      </c>
      <c r="AS61" s="134">
        <v>137</v>
      </c>
      <c r="AT61" s="314">
        <v>1.3415589502546024E-2</v>
      </c>
      <c r="AU61" s="3" t="s">
        <v>3228</v>
      </c>
      <c r="AV61" s="134">
        <v>125</v>
      </c>
      <c r="AW61" s="314">
        <v>1.2240501370936154E-2</v>
      </c>
    </row>
    <row r="62" spans="1:49" x14ac:dyDescent="0.25">
      <c r="A62" s="2" t="s">
        <v>758</v>
      </c>
      <c r="B62" s="2">
        <v>129</v>
      </c>
      <c r="C62" s="3" t="s">
        <v>1528</v>
      </c>
      <c r="D62" s="3" t="s">
        <v>1369</v>
      </c>
      <c r="E62" s="3" t="s">
        <v>867</v>
      </c>
      <c r="F62" s="134">
        <v>657</v>
      </c>
      <c r="G62" s="314">
        <v>7.7094578737385594E-2</v>
      </c>
      <c r="H62" s="3" t="s">
        <v>1643</v>
      </c>
      <c r="I62" s="134">
        <v>628</v>
      </c>
      <c r="J62" s="314">
        <v>7.369162168505046E-2</v>
      </c>
      <c r="K62" s="3" t="s">
        <v>872</v>
      </c>
      <c r="L62" s="134">
        <v>457</v>
      </c>
      <c r="M62" s="314">
        <v>5.3625909410936402E-2</v>
      </c>
      <c r="N62" s="3" t="s">
        <v>868</v>
      </c>
      <c r="O62" s="134">
        <v>425</v>
      </c>
      <c r="P62" s="314">
        <v>4.9870922318704526E-2</v>
      </c>
      <c r="Q62" s="3" t="s">
        <v>873</v>
      </c>
      <c r="R62" s="134">
        <v>332</v>
      </c>
      <c r="S62" s="314">
        <v>3.8957991081905653E-2</v>
      </c>
      <c r="T62" s="3" t="s">
        <v>879</v>
      </c>
      <c r="U62" s="134">
        <v>263</v>
      </c>
      <c r="V62" s="314">
        <v>3.0861300164280684E-2</v>
      </c>
      <c r="W62" s="3" t="s">
        <v>876</v>
      </c>
      <c r="X62" s="134">
        <v>230</v>
      </c>
      <c r="Y62" s="314">
        <v>2.6988969725416569E-2</v>
      </c>
      <c r="Z62" s="3" t="s">
        <v>880</v>
      </c>
      <c r="AA62" s="134">
        <v>229</v>
      </c>
      <c r="AB62" s="314">
        <v>2.6871626378784323E-2</v>
      </c>
      <c r="AC62" s="3" t="s">
        <v>871</v>
      </c>
      <c r="AD62" s="134">
        <v>224</v>
      </c>
      <c r="AE62" s="314">
        <v>2.6284909645623092E-2</v>
      </c>
      <c r="AF62" s="3" t="s">
        <v>881</v>
      </c>
      <c r="AG62" s="134">
        <v>203</v>
      </c>
      <c r="AH62" s="314">
        <v>2.3820699366345927E-2</v>
      </c>
      <c r="AI62" s="3" t="s">
        <v>1605</v>
      </c>
      <c r="AJ62" s="134">
        <v>185</v>
      </c>
      <c r="AK62" s="314">
        <v>2.17085191269655E-2</v>
      </c>
      <c r="AL62" s="3" t="s">
        <v>1613</v>
      </c>
      <c r="AM62" s="134">
        <v>173</v>
      </c>
      <c r="AN62" s="314">
        <v>2.030039896737855E-2</v>
      </c>
      <c r="AO62" s="3" t="s">
        <v>877</v>
      </c>
      <c r="AP62" s="134">
        <v>156</v>
      </c>
      <c r="AQ62" s="314">
        <v>1.8305562074630369E-2</v>
      </c>
      <c r="AR62" s="3" t="s">
        <v>893</v>
      </c>
      <c r="AS62" s="134">
        <v>136</v>
      </c>
      <c r="AT62" s="314">
        <v>1.595869514198545E-2</v>
      </c>
      <c r="AU62" s="3" t="s">
        <v>883</v>
      </c>
      <c r="AV62" s="134">
        <v>125</v>
      </c>
      <c r="AW62" s="314">
        <v>1.4667918329030744E-2</v>
      </c>
    </row>
    <row r="63" spans="1:49" x14ac:dyDescent="0.25">
      <c r="A63" s="2" t="s">
        <v>759</v>
      </c>
      <c r="B63" s="2">
        <v>104</v>
      </c>
      <c r="C63" s="3" t="s">
        <v>1460</v>
      </c>
      <c r="D63" s="3" t="s">
        <v>1408</v>
      </c>
      <c r="E63" s="3" t="s">
        <v>1643</v>
      </c>
      <c r="F63" s="134">
        <v>1272</v>
      </c>
      <c r="G63" s="314">
        <v>6.7287346593313591E-2</v>
      </c>
      <c r="H63" s="3" t="s">
        <v>868</v>
      </c>
      <c r="I63" s="134">
        <v>882</v>
      </c>
      <c r="J63" s="314">
        <v>4.6656792213288195E-2</v>
      </c>
      <c r="K63" s="3" t="s">
        <v>871</v>
      </c>
      <c r="L63" s="134">
        <v>647</v>
      </c>
      <c r="M63" s="314">
        <v>3.422556072788828E-2</v>
      </c>
      <c r="N63" s="3" t="s">
        <v>867</v>
      </c>
      <c r="O63" s="134">
        <v>446</v>
      </c>
      <c r="P63" s="314">
        <v>2.35928903935675E-2</v>
      </c>
      <c r="Q63" s="3" t="s">
        <v>3283</v>
      </c>
      <c r="R63" s="134">
        <v>418</v>
      </c>
      <c r="S63" s="314">
        <v>2.2111722386796446E-2</v>
      </c>
      <c r="T63" s="3" t="s">
        <v>873</v>
      </c>
      <c r="U63" s="134">
        <v>372</v>
      </c>
      <c r="V63" s="314">
        <v>1.9678374947101143E-2</v>
      </c>
      <c r="W63" s="3" t="s">
        <v>3237</v>
      </c>
      <c r="X63" s="134">
        <v>311</v>
      </c>
      <c r="Y63" s="314">
        <v>1.6451544646635632E-2</v>
      </c>
      <c r="Z63" s="3" t="s">
        <v>3228</v>
      </c>
      <c r="AA63" s="134">
        <v>301</v>
      </c>
      <c r="AB63" s="314">
        <v>1.5922556072788828E-2</v>
      </c>
      <c r="AC63" s="3" t="s">
        <v>877</v>
      </c>
      <c r="AD63" s="134">
        <v>283</v>
      </c>
      <c r="AE63" s="314">
        <v>1.4970376639864579E-2</v>
      </c>
      <c r="AF63" s="3" t="s">
        <v>3247</v>
      </c>
      <c r="AG63" s="134">
        <v>279</v>
      </c>
      <c r="AH63" s="314">
        <v>1.4758781210325858E-2</v>
      </c>
      <c r="AI63" s="3" t="s">
        <v>872</v>
      </c>
      <c r="AJ63" s="134">
        <v>278</v>
      </c>
      <c r="AK63" s="314">
        <v>1.4705882352941176E-2</v>
      </c>
      <c r="AL63" s="3" t="s">
        <v>1613</v>
      </c>
      <c r="AM63" s="134">
        <v>241</v>
      </c>
      <c r="AN63" s="314">
        <v>1.2748624629707998E-2</v>
      </c>
      <c r="AO63" s="3" t="s">
        <v>879</v>
      </c>
      <c r="AP63" s="134">
        <v>216</v>
      </c>
      <c r="AQ63" s="314">
        <v>1.1426153195090986E-2</v>
      </c>
      <c r="AR63" s="3" t="s">
        <v>923</v>
      </c>
      <c r="AS63" s="134">
        <v>207</v>
      </c>
      <c r="AT63" s="314">
        <v>1.0950063478628862E-2</v>
      </c>
      <c r="AU63" s="3" t="s">
        <v>883</v>
      </c>
      <c r="AV63" s="134">
        <v>180</v>
      </c>
      <c r="AW63" s="314">
        <v>9.5217943292424875E-3</v>
      </c>
    </row>
    <row r="64" spans="1:49" x14ac:dyDescent="0.25">
      <c r="A64" s="2" t="s">
        <v>760</v>
      </c>
      <c r="B64" s="2">
        <v>3115</v>
      </c>
      <c r="C64" s="3" t="s">
        <v>1444</v>
      </c>
      <c r="D64" s="3" t="s">
        <v>1408</v>
      </c>
      <c r="E64" s="3" t="s">
        <v>1643</v>
      </c>
      <c r="F64" s="134">
        <v>4460</v>
      </c>
      <c r="G64" s="314">
        <v>0.1013060760931289</v>
      </c>
      <c r="H64" s="3" t="s">
        <v>868</v>
      </c>
      <c r="I64" s="134">
        <v>3081</v>
      </c>
      <c r="J64" s="314">
        <v>6.9982964224872227E-2</v>
      </c>
      <c r="K64" s="3" t="s">
        <v>867</v>
      </c>
      <c r="L64" s="134">
        <v>2570</v>
      </c>
      <c r="M64" s="314">
        <v>5.8375922771152756E-2</v>
      </c>
      <c r="N64" s="3" t="s">
        <v>871</v>
      </c>
      <c r="O64" s="134">
        <v>1821</v>
      </c>
      <c r="P64" s="314">
        <v>4.1362862010221463E-2</v>
      </c>
      <c r="Q64" s="3" t="s">
        <v>873</v>
      </c>
      <c r="R64" s="134">
        <v>927</v>
      </c>
      <c r="S64" s="314">
        <v>2.1056218057921634E-2</v>
      </c>
      <c r="T64" s="3" t="s">
        <v>872</v>
      </c>
      <c r="U64" s="134">
        <v>741</v>
      </c>
      <c r="V64" s="314">
        <v>1.6831345826235095E-2</v>
      </c>
      <c r="W64" s="3" t="s">
        <v>879</v>
      </c>
      <c r="X64" s="134">
        <v>741</v>
      </c>
      <c r="Y64" s="314">
        <v>1.6831345826235095E-2</v>
      </c>
      <c r="Z64" s="3" t="s">
        <v>3283</v>
      </c>
      <c r="AA64" s="134">
        <v>622</v>
      </c>
      <c r="AB64" s="314">
        <v>1.4128336172629189E-2</v>
      </c>
      <c r="AC64" s="3" t="s">
        <v>1605</v>
      </c>
      <c r="AD64" s="134">
        <v>511</v>
      </c>
      <c r="AE64" s="314">
        <v>1.1607041453719477E-2</v>
      </c>
      <c r="AF64" s="3" t="s">
        <v>880</v>
      </c>
      <c r="AG64" s="134">
        <v>488</v>
      </c>
      <c r="AH64" s="314">
        <v>1.1084611016467917E-2</v>
      </c>
      <c r="AI64" s="3" t="s">
        <v>3247</v>
      </c>
      <c r="AJ64" s="134">
        <v>478</v>
      </c>
      <c r="AK64" s="314">
        <v>1.0857467348097671E-2</v>
      </c>
      <c r="AL64" s="3" t="s">
        <v>876</v>
      </c>
      <c r="AM64" s="134">
        <v>462</v>
      </c>
      <c r="AN64" s="314">
        <v>1.0494037478705281E-2</v>
      </c>
      <c r="AO64" s="3" t="s">
        <v>883</v>
      </c>
      <c r="AP64" s="134">
        <v>456</v>
      </c>
      <c r="AQ64" s="314">
        <v>1.0357751277683135E-2</v>
      </c>
      <c r="AR64" s="3" t="s">
        <v>881</v>
      </c>
      <c r="AS64" s="134">
        <v>453</v>
      </c>
      <c r="AT64" s="314">
        <v>1.0289608177172062E-2</v>
      </c>
      <c r="AU64" s="3" t="s">
        <v>3282</v>
      </c>
      <c r="AV64" s="134">
        <v>449</v>
      </c>
      <c r="AW64" s="314">
        <v>1.0198750709823963E-2</v>
      </c>
    </row>
    <row r="65" spans="1:49" x14ac:dyDescent="0.25">
      <c r="A65" s="2" t="s">
        <v>861</v>
      </c>
      <c r="B65" s="2">
        <v>138</v>
      </c>
      <c r="C65" s="3" t="s">
        <v>1373</v>
      </c>
      <c r="D65" s="3" t="s">
        <v>1401</v>
      </c>
      <c r="E65" s="3" t="s">
        <v>1643</v>
      </c>
      <c r="F65" s="134">
        <v>2313</v>
      </c>
      <c r="G65" s="314">
        <v>0.1494186046511628</v>
      </c>
      <c r="H65" s="3" t="s">
        <v>868</v>
      </c>
      <c r="I65" s="134">
        <v>1578</v>
      </c>
      <c r="J65" s="314">
        <v>0.10193798449612403</v>
      </c>
      <c r="K65" s="3" t="s">
        <v>871</v>
      </c>
      <c r="L65" s="134">
        <v>788</v>
      </c>
      <c r="M65" s="314">
        <v>5.0904392764857878E-2</v>
      </c>
      <c r="N65" s="3" t="s">
        <v>867</v>
      </c>
      <c r="O65" s="134">
        <v>704</v>
      </c>
      <c r="P65" s="314">
        <v>4.5478036175710591E-2</v>
      </c>
      <c r="Q65" s="3" t="s">
        <v>879</v>
      </c>
      <c r="R65" s="134">
        <v>603</v>
      </c>
      <c r="S65" s="314">
        <v>3.8953488372093024E-2</v>
      </c>
      <c r="T65" s="3" t="s">
        <v>872</v>
      </c>
      <c r="U65" s="134">
        <v>498</v>
      </c>
      <c r="V65" s="314">
        <v>3.2170542635658918E-2</v>
      </c>
      <c r="W65" s="3" t="s">
        <v>873</v>
      </c>
      <c r="X65" s="134">
        <v>481</v>
      </c>
      <c r="Y65" s="314">
        <v>3.1072351421188631E-2</v>
      </c>
      <c r="Z65" s="3" t="s">
        <v>880</v>
      </c>
      <c r="AA65" s="134">
        <v>298</v>
      </c>
      <c r="AB65" s="314">
        <v>1.925064599483204E-2</v>
      </c>
      <c r="AC65" s="3" t="s">
        <v>1613</v>
      </c>
      <c r="AD65" s="134">
        <v>274</v>
      </c>
      <c r="AE65" s="314">
        <v>1.7700258397932815E-2</v>
      </c>
      <c r="AF65" s="3" t="s">
        <v>1605</v>
      </c>
      <c r="AG65" s="134">
        <v>253</v>
      </c>
      <c r="AH65" s="314">
        <v>1.6343669250645995E-2</v>
      </c>
      <c r="AI65" s="3" t="s">
        <v>877</v>
      </c>
      <c r="AJ65" s="134">
        <v>208</v>
      </c>
      <c r="AK65" s="314">
        <v>1.3436692506459949E-2</v>
      </c>
      <c r="AL65" s="3" t="s">
        <v>3269</v>
      </c>
      <c r="AM65" s="134">
        <v>207</v>
      </c>
      <c r="AN65" s="314">
        <v>1.3372093023255814E-2</v>
      </c>
      <c r="AO65" s="3" t="s">
        <v>1664</v>
      </c>
      <c r="AP65" s="134">
        <v>186</v>
      </c>
      <c r="AQ65" s="314">
        <v>1.2015503875968992E-2</v>
      </c>
      <c r="AR65" s="3" t="s">
        <v>886</v>
      </c>
      <c r="AS65" s="134">
        <v>184</v>
      </c>
      <c r="AT65" s="314">
        <v>1.1886304909560724E-2</v>
      </c>
      <c r="AU65" s="3" t="s">
        <v>887</v>
      </c>
      <c r="AV65" s="134">
        <v>181</v>
      </c>
      <c r="AW65" s="314">
        <v>1.1692506459948321E-2</v>
      </c>
    </row>
    <row r="66" spans="1:49" x14ac:dyDescent="0.25">
      <c r="B66" s="2"/>
      <c r="D66" s="3"/>
      <c r="G66" s="146"/>
      <c r="J66" s="146"/>
      <c r="M66" s="146"/>
      <c r="P66" s="146"/>
      <c r="S66" s="146"/>
      <c r="V66" s="146"/>
      <c r="Y66" s="146"/>
      <c r="AB66" s="146"/>
      <c r="AE66" s="146"/>
      <c r="AH66" s="146"/>
      <c r="AI66" s="3"/>
      <c r="AJ66" s="134"/>
      <c r="AK66" s="146"/>
      <c r="AL66" s="3"/>
      <c r="AM66" s="134"/>
      <c r="AN66" s="146"/>
      <c r="AO66" s="3"/>
      <c r="AP66" s="134"/>
      <c r="AQ66" s="146"/>
      <c r="AR66" s="3"/>
      <c r="AS66" s="134"/>
      <c r="AT66" s="146"/>
      <c r="AU66" s="3"/>
      <c r="AV66" s="134"/>
      <c r="AW66" s="146"/>
    </row>
    <row r="67" spans="1:49" x14ac:dyDescent="0.25">
      <c r="A67" s="57" t="s">
        <v>3405</v>
      </c>
      <c r="B67" s="2"/>
      <c r="D67" s="3"/>
      <c r="G67" s="146"/>
      <c r="J67" s="146"/>
      <c r="M67" s="146"/>
      <c r="P67" s="146"/>
      <c r="S67" s="146"/>
      <c r="V67" s="146"/>
      <c r="Y67" s="146"/>
      <c r="AB67" s="146"/>
      <c r="AE67" s="146"/>
      <c r="AH67" s="146"/>
      <c r="AI67" s="3"/>
      <c r="AJ67" s="134"/>
      <c r="AK67" s="146"/>
      <c r="AL67" s="3"/>
      <c r="AM67" s="134"/>
      <c r="AN67" s="146"/>
      <c r="AO67" s="3"/>
      <c r="AP67" s="134"/>
      <c r="AQ67" s="146"/>
      <c r="AR67" s="3"/>
      <c r="AS67" s="134"/>
      <c r="AT67" s="146"/>
      <c r="AU67" s="3"/>
      <c r="AV67" s="134"/>
      <c r="AW67" s="146"/>
    </row>
    <row r="68" spans="1:49" x14ac:dyDescent="0.25">
      <c r="A68" s="118" t="s">
        <v>3406</v>
      </c>
      <c r="AI68" s="3"/>
      <c r="AJ68" s="134"/>
      <c r="AL68" s="3"/>
      <c r="AM68" s="134"/>
      <c r="AO68" s="3"/>
      <c r="AP68" s="134"/>
      <c r="AR68" s="3"/>
      <c r="AS68" s="134"/>
      <c r="AU68" s="3"/>
      <c r="AV68" s="134"/>
    </row>
    <row r="69" spans="1:49" x14ac:dyDescent="0.25">
      <c r="A69" s="2" t="s">
        <v>3399</v>
      </c>
      <c r="AI69" s="3"/>
      <c r="AJ69" s="134"/>
      <c r="AL69" s="3"/>
      <c r="AM69" s="134"/>
      <c r="AO69" s="3"/>
      <c r="AP69" s="134"/>
      <c r="AR69" s="3"/>
      <c r="AS69" s="134"/>
      <c r="AU69" s="3"/>
      <c r="AV69" s="134"/>
    </row>
    <row r="70" spans="1:49" x14ac:dyDescent="0.25">
      <c r="AI70" s="3"/>
      <c r="AJ70" s="134"/>
      <c r="AL70" s="3"/>
      <c r="AM70" s="134"/>
      <c r="AO70" s="3"/>
      <c r="AP70" s="134"/>
      <c r="AR70" s="3"/>
      <c r="AS70" s="134"/>
      <c r="AU70" s="3"/>
      <c r="AV70" s="134"/>
    </row>
    <row r="71" spans="1:49" x14ac:dyDescent="0.25">
      <c r="AI71" s="3"/>
      <c r="AJ71" s="134"/>
      <c r="AL71" s="3"/>
      <c r="AM71" s="134"/>
      <c r="AO71" s="3"/>
      <c r="AP71" s="134"/>
      <c r="AR71" s="3"/>
      <c r="AS71" s="134"/>
      <c r="AU71" s="3"/>
      <c r="AV71" s="134"/>
    </row>
    <row r="72" spans="1:49" x14ac:dyDescent="0.25">
      <c r="AI72" s="3"/>
      <c r="AJ72" s="134"/>
      <c r="AL72" s="3"/>
      <c r="AM72" s="134"/>
      <c r="AO72" s="3"/>
      <c r="AP72" s="134"/>
      <c r="AR72" s="3"/>
      <c r="AS72" s="134"/>
      <c r="AU72" s="3"/>
      <c r="AV72" s="134"/>
    </row>
    <row r="73" spans="1:49" x14ac:dyDescent="0.25">
      <c r="AI73" s="3"/>
      <c r="AJ73" s="134"/>
      <c r="AL73" s="3"/>
      <c r="AM73" s="134"/>
      <c r="AO73" s="3"/>
      <c r="AP73" s="134"/>
      <c r="AR73" s="3"/>
      <c r="AS73" s="134"/>
      <c r="AU73" s="3"/>
      <c r="AV73" s="134"/>
    </row>
    <row r="74" spans="1:49" x14ac:dyDescent="0.25">
      <c r="AI74" s="3"/>
      <c r="AJ74" s="134"/>
      <c r="AL74" s="3"/>
      <c r="AM74" s="134"/>
      <c r="AO74" s="3"/>
      <c r="AP74" s="134"/>
      <c r="AR74" s="3"/>
      <c r="AS74" s="134"/>
      <c r="AU74" s="3"/>
      <c r="AV74" s="134"/>
    </row>
    <row r="75" spans="1:49" x14ac:dyDescent="0.25">
      <c r="AI75" s="3"/>
      <c r="AJ75" s="134"/>
      <c r="AL75" s="3"/>
      <c r="AM75" s="134"/>
      <c r="AO75" s="3"/>
      <c r="AP75" s="134"/>
      <c r="AR75" s="3"/>
      <c r="AS75" s="134"/>
      <c r="AU75" s="3"/>
      <c r="AV75" s="134"/>
    </row>
    <row r="76" spans="1:49" x14ac:dyDescent="0.25">
      <c r="AI76" s="3"/>
      <c r="AJ76" s="134"/>
      <c r="AL76" s="3"/>
      <c r="AM76" s="134"/>
      <c r="AO76" s="3"/>
      <c r="AP76" s="134"/>
      <c r="AR76" s="3"/>
      <c r="AS76" s="134"/>
      <c r="AU76" s="3"/>
      <c r="AV76" s="134"/>
    </row>
    <row r="77" spans="1:49" x14ac:dyDescent="0.25">
      <c r="AI77" s="3"/>
      <c r="AJ77" s="134"/>
      <c r="AL77" s="3"/>
      <c r="AM77" s="134"/>
      <c r="AO77" s="3"/>
      <c r="AP77" s="134"/>
      <c r="AR77" s="3"/>
      <c r="AS77" s="134"/>
      <c r="AU77" s="3"/>
      <c r="AV77" s="134"/>
    </row>
    <row r="78" spans="1:49" x14ac:dyDescent="0.25">
      <c r="AI78" s="3"/>
      <c r="AJ78" s="134"/>
      <c r="AL78" s="3"/>
      <c r="AM78" s="134"/>
      <c r="AO78" s="3"/>
      <c r="AP78" s="134"/>
      <c r="AR78" s="3"/>
      <c r="AS78" s="134"/>
      <c r="AU78" s="3"/>
      <c r="AV78" s="134"/>
    </row>
    <row r="79" spans="1:49" x14ac:dyDescent="0.25">
      <c r="AI79" s="3"/>
      <c r="AJ79" s="134"/>
      <c r="AL79" s="3"/>
      <c r="AM79" s="134"/>
      <c r="AO79" s="3"/>
      <c r="AP79" s="134"/>
      <c r="AR79" s="3"/>
      <c r="AS79" s="134"/>
      <c r="AU79" s="3"/>
      <c r="AV79" s="134"/>
    </row>
    <row r="80" spans="1:49" x14ac:dyDescent="0.25">
      <c r="AI80" s="3"/>
      <c r="AJ80" s="134"/>
      <c r="AL80" s="3"/>
      <c r="AM80" s="134"/>
      <c r="AO80" s="3"/>
      <c r="AP80" s="134"/>
      <c r="AR80" s="3"/>
      <c r="AS80" s="134"/>
      <c r="AU80" s="3"/>
      <c r="AV80" s="134"/>
    </row>
    <row r="81" spans="35:48" x14ac:dyDescent="0.25">
      <c r="AI81" s="3"/>
      <c r="AJ81" s="134"/>
      <c r="AL81" s="3"/>
      <c r="AM81" s="134"/>
      <c r="AO81" s="3"/>
      <c r="AP81" s="134"/>
      <c r="AR81" s="3"/>
      <c r="AS81" s="134"/>
      <c r="AU81" s="3"/>
      <c r="AV81" s="134"/>
    </row>
    <row r="82" spans="35:48" x14ac:dyDescent="0.25">
      <c r="AI82" s="3"/>
      <c r="AJ82" s="134"/>
      <c r="AL82" s="3"/>
      <c r="AM82" s="134"/>
      <c r="AO82" s="3"/>
      <c r="AP82" s="134"/>
      <c r="AR82" s="3"/>
      <c r="AS82" s="134"/>
      <c r="AU82" s="3"/>
      <c r="AV82" s="134"/>
    </row>
    <row r="83" spans="35:48" x14ac:dyDescent="0.25">
      <c r="AI83" s="3"/>
      <c r="AJ83" s="134"/>
      <c r="AL83" s="3"/>
      <c r="AM83" s="134"/>
      <c r="AO83" s="3"/>
      <c r="AP83" s="134"/>
      <c r="AR83" s="3"/>
      <c r="AS83" s="134"/>
      <c r="AU83" s="3"/>
      <c r="AV83" s="134"/>
    </row>
    <row r="84" spans="35:48" x14ac:dyDescent="0.25">
      <c r="AI84" s="3"/>
      <c r="AJ84" s="134"/>
      <c r="AL84" s="3"/>
      <c r="AM84" s="134"/>
      <c r="AO84" s="3"/>
      <c r="AP84" s="134"/>
      <c r="AR84" s="3"/>
      <c r="AS84" s="134"/>
      <c r="AU84" s="3"/>
      <c r="AV84" s="134"/>
    </row>
    <row r="85" spans="35:48" x14ac:dyDescent="0.25">
      <c r="AI85" s="3"/>
      <c r="AJ85" s="134"/>
      <c r="AL85" s="3"/>
      <c r="AM85" s="134"/>
      <c r="AO85" s="3"/>
      <c r="AP85" s="134"/>
      <c r="AR85" s="3"/>
      <c r="AS85" s="134"/>
      <c r="AU85" s="3"/>
      <c r="AV85" s="134"/>
    </row>
    <row r="86" spans="35:48" x14ac:dyDescent="0.25">
      <c r="AI86" s="3"/>
      <c r="AJ86" s="134"/>
      <c r="AL86" s="3"/>
      <c r="AM86" s="134"/>
      <c r="AO86" s="3"/>
      <c r="AP86" s="134"/>
      <c r="AR86" s="3"/>
      <c r="AS86" s="134"/>
      <c r="AU86" s="3"/>
      <c r="AV86" s="134"/>
    </row>
    <row r="87" spans="35:48" x14ac:dyDescent="0.25">
      <c r="AI87" s="3"/>
      <c r="AJ87" s="134"/>
      <c r="AL87" s="3"/>
      <c r="AM87" s="134"/>
      <c r="AO87" s="3"/>
      <c r="AP87" s="134"/>
      <c r="AR87" s="3"/>
      <c r="AS87" s="134"/>
      <c r="AU87" s="3"/>
      <c r="AV87" s="134"/>
    </row>
    <row r="88" spans="35:48" x14ac:dyDescent="0.25">
      <c r="AI88" s="3"/>
      <c r="AJ88" s="134"/>
      <c r="AL88" s="3"/>
      <c r="AM88" s="134"/>
      <c r="AO88" s="3"/>
      <c r="AP88" s="134"/>
      <c r="AR88" s="3"/>
      <c r="AS88" s="134"/>
      <c r="AU88" s="3"/>
      <c r="AV88" s="134"/>
    </row>
    <row r="89" spans="35:48" x14ac:dyDescent="0.25">
      <c r="AI89" s="3"/>
      <c r="AJ89" s="134"/>
      <c r="AL89" s="3"/>
      <c r="AM89" s="134"/>
      <c r="AO89" s="3"/>
      <c r="AP89" s="134"/>
      <c r="AR89" s="3"/>
      <c r="AS89" s="134"/>
      <c r="AU89" s="3"/>
      <c r="AV89" s="134"/>
    </row>
    <row r="90" spans="35:48" x14ac:dyDescent="0.25">
      <c r="AI90" s="3"/>
      <c r="AJ90" s="134"/>
      <c r="AL90" s="3"/>
      <c r="AM90" s="134"/>
      <c r="AO90" s="3"/>
      <c r="AP90" s="134"/>
      <c r="AR90" s="3"/>
      <c r="AS90" s="134"/>
      <c r="AU90" s="3"/>
      <c r="AV90" s="134"/>
    </row>
    <row r="91" spans="35:48" x14ac:dyDescent="0.25">
      <c r="AI91" s="3"/>
      <c r="AJ91" s="134"/>
      <c r="AL91" s="3"/>
      <c r="AM91" s="134"/>
      <c r="AO91" s="3"/>
      <c r="AP91" s="134"/>
      <c r="AR91" s="3"/>
      <c r="AS91" s="134"/>
      <c r="AU91" s="3"/>
      <c r="AV91" s="134"/>
    </row>
    <row r="92" spans="35:48" x14ac:dyDescent="0.25">
      <c r="AI92" s="3"/>
      <c r="AJ92" s="134"/>
      <c r="AL92" s="3"/>
      <c r="AM92" s="134"/>
      <c r="AO92" s="3"/>
      <c r="AP92" s="134"/>
      <c r="AR92" s="3"/>
      <c r="AS92" s="134"/>
      <c r="AU92" s="3"/>
      <c r="AV92" s="134"/>
    </row>
    <row r="93" spans="35:48" x14ac:dyDescent="0.25">
      <c r="AI93" s="3"/>
      <c r="AJ93" s="134"/>
      <c r="AL93" s="3"/>
      <c r="AM93" s="134"/>
      <c r="AO93" s="3"/>
      <c r="AP93" s="134"/>
      <c r="AR93" s="3"/>
      <c r="AS93" s="134"/>
      <c r="AU93" s="3"/>
      <c r="AV93" s="134"/>
    </row>
    <row r="94" spans="35:48" x14ac:dyDescent="0.25">
      <c r="AI94" s="3"/>
      <c r="AJ94" s="134"/>
      <c r="AL94" s="3"/>
      <c r="AM94" s="134"/>
      <c r="AO94" s="3"/>
      <c r="AP94" s="134"/>
      <c r="AR94" s="3"/>
      <c r="AS94" s="134"/>
      <c r="AU94" s="3"/>
      <c r="AV94" s="134"/>
    </row>
    <row r="95" spans="35:48" x14ac:dyDescent="0.25">
      <c r="AI95" s="3"/>
      <c r="AJ95" s="134"/>
      <c r="AL95" s="3"/>
      <c r="AM95" s="134"/>
      <c r="AO95" s="3"/>
      <c r="AP95" s="134"/>
      <c r="AR95" s="3"/>
      <c r="AS95" s="134"/>
      <c r="AU95" s="3"/>
      <c r="AV95" s="134"/>
    </row>
    <row r="96" spans="35:48" x14ac:dyDescent="0.25">
      <c r="AI96" s="3"/>
      <c r="AJ96" s="134"/>
      <c r="AL96" s="3"/>
      <c r="AM96" s="134"/>
      <c r="AO96" s="3"/>
      <c r="AP96" s="134"/>
      <c r="AR96" s="3"/>
      <c r="AS96" s="134"/>
      <c r="AU96" s="3"/>
      <c r="AV96" s="134"/>
    </row>
    <row r="97" spans="35:48" x14ac:dyDescent="0.25">
      <c r="AI97" s="3"/>
      <c r="AJ97" s="134"/>
      <c r="AL97" s="3"/>
      <c r="AM97" s="134"/>
      <c r="AO97" s="3"/>
      <c r="AP97" s="134"/>
      <c r="AR97" s="3"/>
      <c r="AS97" s="134"/>
      <c r="AU97" s="3"/>
      <c r="AV97" s="134"/>
    </row>
    <row r="98" spans="35:48" x14ac:dyDescent="0.25">
      <c r="AI98" s="3"/>
      <c r="AJ98" s="134"/>
      <c r="AL98" s="3"/>
      <c r="AM98" s="134"/>
      <c r="AO98" s="3"/>
      <c r="AP98" s="134"/>
      <c r="AR98" s="3"/>
      <c r="AS98" s="134"/>
      <c r="AU98" s="3"/>
      <c r="AV98" s="134"/>
    </row>
    <row r="99" spans="35:48" x14ac:dyDescent="0.25">
      <c r="AI99" s="3"/>
      <c r="AJ99" s="134"/>
      <c r="AL99" s="3"/>
      <c r="AM99" s="134"/>
      <c r="AO99" s="3"/>
      <c r="AP99" s="134"/>
      <c r="AR99" s="3"/>
      <c r="AS99" s="134"/>
      <c r="AU99" s="3"/>
      <c r="AV99" s="134"/>
    </row>
    <row r="100" spans="35:48" x14ac:dyDescent="0.25">
      <c r="AI100" s="3"/>
      <c r="AJ100" s="134"/>
      <c r="AL100" s="3"/>
      <c r="AM100" s="134"/>
      <c r="AO100" s="3"/>
      <c r="AP100" s="134"/>
      <c r="AR100" s="3"/>
      <c r="AS100" s="134"/>
      <c r="AU100" s="3"/>
      <c r="AV100" s="134"/>
    </row>
    <row r="101" spans="35:48" x14ac:dyDescent="0.25">
      <c r="AI101" s="3"/>
      <c r="AJ101" s="134"/>
      <c r="AL101" s="3"/>
      <c r="AM101" s="134"/>
      <c r="AO101" s="3"/>
      <c r="AP101" s="134"/>
      <c r="AR101" s="3"/>
      <c r="AS101" s="134"/>
      <c r="AU101" s="3"/>
      <c r="AV101" s="134"/>
    </row>
    <row r="102" spans="35:48" x14ac:dyDescent="0.25">
      <c r="AI102" s="3"/>
      <c r="AJ102" s="134"/>
      <c r="AL102" s="3"/>
      <c r="AM102" s="134"/>
      <c r="AO102" s="3"/>
      <c r="AP102" s="134"/>
      <c r="AR102" s="3"/>
      <c r="AS102" s="134"/>
      <c r="AU102" s="3"/>
      <c r="AV102" s="134"/>
    </row>
    <row r="103" spans="35:48" x14ac:dyDescent="0.25">
      <c r="AI103" s="3"/>
      <c r="AJ103" s="134"/>
      <c r="AL103" s="3"/>
      <c r="AM103" s="134"/>
      <c r="AO103" s="3"/>
      <c r="AP103" s="134"/>
      <c r="AR103" s="3"/>
      <c r="AS103" s="134"/>
      <c r="AU103" s="3"/>
      <c r="AV103" s="134"/>
    </row>
    <row r="104" spans="35:48" x14ac:dyDescent="0.25">
      <c r="AI104" s="3"/>
      <c r="AJ104" s="134"/>
      <c r="AL104" s="3"/>
      <c r="AM104" s="134"/>
      <c r="AO104" s="3"/>
      <c r="AP104" s="134"/>
      <c r="AR104" s="3"/>
      <c r="AS104" s="134"/>
      <c r="AU104" s="3"/>
      <c r="AV104" s="134"/>
    </row>
    <row r="105" spans="35:48" x14ac:dyDescent="0.25">
      <c r="AI105" s="3"/>
      <c r="AJ105" s="134"/>
      <c r="AL105" s="3"/>
      <c r="AM105" s="134"/>
      <c r="AO105" s="3"/>
      <c r="AP105" s="134"/>
      <c r="AR105" s="3"/>
      <c r="AS105" s="134"/>
      <c r="AU105" s="3"/>
      <c r="AV105" s="134"/>
    </row>
    <row r="106" spans="35:48" x14ac:dyDescent="0.25">
      <c r="AI106" s="3"/>
      <c r="AJ106" s="134"/>
      <c r="AL106" s="3"/>
      <c r="AM106" s="134"/>
      <c r="AO106" s="3"/>
      <c r="AP106" s="134"/>
      <c r="AR106" s="3"/>
      <c r="AS106" s="134"/>
      <c r="AU106" s="3"/>
      <c r="AV106" s="134"/>
    </row>
    <row r="107" spans="35:48" x14ac:dyDescent="0.25">
      <c r="AI107" s="3"/>
      <c r="AJ107" s="134"/>
      <c r="AL107" s="3"/>
      <c r="AM107" s="134"/>
      <c r="AO107" s="3"/>
      <c r="AP107" s="134"/>
      <c r="AR107" s="3"/>
      <c r="AS107" s="134"/>
      <c r="AU107" s="3"/>
      <c r="AV107" s="134"/>
    </row>
    <row r="108" spans="35:48" x14ac:dyDescent="0.25">
      <c r="AI108" s="3"/>
      <c r="AJ108" s="134"/>
      <c r="AL108" s="3"/>
      <c r="AM108" s="134"/>
      <c r="AO108" s="3"/>
      <c r="AP108" s="134"/>
      <c r="AR108" s="3"/>
      <c r="AS108" s="134"/>
      <c r="AU108" s="3"/>
      <c r="AV108" s="134"/>
    </row>
    <row r="109" spans="35:48" x14ac:dyDescent="0.25">
      <c r="AI109" s="3"/>
      <c r="AJ109" s="134"/>
      <c r="AL109" s="3"/>
      <c r="AM109" s="134"/>
      <c r="AO109" s="3"/>
      <c r="AP109" s="134"/>
      <c r="AR109" s="3"/>
      <c r="AS109" s="134"/>
      <c r="AU109" s="3"/>
      <c r="AV109" s="134"/>
    </row>
    <row r="110" spans="35:48" x14ac:dyDescent="0.25">
      <c r="AI110" s="3"/>
      <c r="AJ110" s="134"/>
      <c r="AL110" s="3"/>
      <c r="AM110" s="134"/>
      <c r="AO110" s="3"/>
      <c r="AP110" s="134"/>
      <c r="AR110" s="3"/>
      <c r="AS110" s="134"/>
      <c r="AU110" s="3"/>
      <c r="AV110" s="134"/>
    </row>
    <row r="111" spans="35:48" x14ac:dyDescent="0.25">
      <c r="AI111" s="3"/>
      <c r="AJ111" s="134"/>
      <c r="AL111" s="3"/>
      <c r="AM111" s="134"/>
      <c r="AO111" s="3"/>
      <c r="AP111" s="134"/>
      <c r="AR111" s="3"/>
      <c r="AS111" s="134"/>
      <c r="AU111" s="3"/>
      <c r="AV111" s="134"/>
    </row>
    <row r="112" spans="35:48" x14ac:dyDescent="0.25">
      <c r="AI112" s="3"/>
      <c r="AJ112" s="134"/>
      <c r="AL112" s="3"/>
      <c r="AM112" s="134"/>
      <c r="AO112" s="3"/>
      <c r="AP112" s="134"/>
      <c r="AR112" s="3"/>
      <c r="AS112" s="134"/>
      <c r="AU112" s="3"/>
      <c r="AV112" s="134"/>
    </row>
    <row r="113" spans="35:48" x14ac:dyDescent="0.25">
      <c r="AI113" s="3"/>
      <c r="AJ113" s="134"/>
      <c r="AL113" s="3"/>
      <c r="AM113" s="134"/>
      <c r="AO113" s="3"/>
      <c r="AP113" s="134"/>
      <c r="AR113" s="3"/>
      <c r="AS113" s="134"/>
      <c r="AU113" s="3"/>
      <c r="AV113" s="134"/>
    </row>
    <row r="114" spans="35:48" x14ac:dyDescent="0.25">
      <c r="AI114" s="3"/>
      <c r="AJ114" s="134"/>
      <c r="AL114" s="3"/>
      <c r="AM114" s="134"/>
      <c r="AO114" s="3"/>
      <c r="AP114" s="134"/>
      <c r="AR114" s="3"/>
      <c r="AS114" s="134"/>
      <c r="AU114" s="3"/>
      <c r="AV114" s="134"/>
    </row>
    <row r="115" spans="35:48" x14ac:dyDescent="0.25">
      <c r="AI115" s="3"/>
      <c r="AJ115" s="134"/>
      <c r="AL115" s="3"/>
      <c r="AM115" s="134"/>
      <c r="AO115" s="3"/>
      <c r="AP115" s="134"/>
      <c r="AR115" s="3"/>
      <c r="AS115" s="134"/>
      <c r="AU115" s="3"/>
      <c r="AV115" s="134"/>
    </row>
    <row r="116" spans="35:48" x14ac:dyDescent="0.25">
      <c r="AI116" s="3"/>
      <c r="AJ116" s="134"/>
      <c r="AL116" s="3"/>
      <c r="AM116" s="134"/>
      <c r="AO116" s="3"/>
      <c r="AP116" s="134"/>
      <c r="AR116" s="3"/>
      <c r="AS116" s="134"/>
      <c r="AU116" s="3"/>
      <c r="AV116" s="134"/>
    </row>
    <row r="117" spans="35:48" x14ac:dyDescent="0.25">
      <c r="AI117" s="3"/>
      <c r="AJ117" s="134"/>
      <c r="AL117" s="3"/>
      <c r="AM117" s="134"/>
      <c r="AO117" s="3"/>
      <c r="AP117" s="134"/>
      <c r="AR117" s="3"/>
      <c r="AS117" s="134"/>
      <c r="AU117" s="3"/>
      <c r="AV117" s="134"/>
    </row>
    <row r="118" spans="35:48" x14ac:dyDescent="0.25">
      <c r="AI118" s="3"/>
      <c r="AJ118" s="134"/>
      <c r="AL118" s="3"/>
      <c r="AM118" s="134"/>
      <c r="AO118" s="3"/>
      <c r="AP118" s="134"/>
      <c r="AR118" s="3"/>
      <c r="AS118" s="134"/>
      <c r="AU118" s="3"/>
      <c r="AV118" s="134"/>
    </row>
    <row r="119" spans="35:48" x14ac:dyDescent="0.25">
      <c r="AI119" s="3"/>
      <c r="AJ119" s="134"/>
      <c r="AL119" s="3"/>
      <c r="AM119" s="134"/>
      <c r="AO119" s="3"/>
      <c r="AP119" s="134"/>
      <c r="AR119" s="3"/>
      <c r="AS119" s="134"/>
      <c r="AU119" s="3"/>
      <c r="AV119" s="134"/>
    </row>
    <row r="120" spans="35:48" x14ac:dyDescent="0.25">
      <c r="AI120" s="3"/>
      <c r="AJ120" s="134"/>
      <c r="AL120" s="3"/>
      <c r="AM120" s="134"/>
      <c r="AO120" s="3"/>
      <c r="AP120" s="134"/>
      <c r="AR120" s="3"/>
      <c r="AS120" s="134"/>
      <c r="AU120" s="3"/>
      <c r="AV120" s="134"/>
    </row>
    <row r="121" spans="35:48" x14ac:dyDescent="0.25">
      <c r="AI121" s="3"/>
      <c r="AJ121" s="134"/>
      <c r="AL121" s="3"/>
      <c r="AM121" s="134"/>
      <c r="AO121" s="3"/>
      <c r="AP121" s="134"/>
      <c r="AR121" s="3"/>
      <c r="AS121" s="134"/>
      <c r="AU121" s="3"/>
      <c r="AV121" s="134"/>
    </row>
    <row r="122" spans="35:48" x14ac:dyDescent="0.25">
      <c r="AI122" s="3"/>
      <c r="AJ122" s="134"/>
      <c r="AL122" s="3"/>
      <c r="AM122" s="134"/>
      <c r="AO122" s="3"/>
      <c r="AP122" s="134"/>
      <c r="AR122" s="3"/>
      <c r="AS122" s="134"/>
      <c r="AU122" s="3"/>
      <c r="AV122" s="134"/>
    </row>
    <row r="123" spans="35:48" x14ac:dyDescent="0.25">
      <c r="AI123" s="3"/>
      <c r="AJ123" s="134"/>
      <c r="AL123" s="3"/>
      <c r="AM123" s="134"/>
      <c r="AO123" s="3"/>
      <c r="AP123" s="134"/>
      <c r="AR123" s="3"/>
      <c r="AS123" s="134"/>
      <c r="AU123" s="3"/>
      <c r="AV123" s="134"/>
    </row>
    <row r="124" spans="35:48" x14ac:dyDescent="0.25">
      <c r="AI124" s="3"/>
      <c r="AJ124" s="134"/>
      <c r="AL124" s="3"/>
      <c r="AM124" s="134"/>
      <c r="AO124" s="3"/>
      <c r="AP124" s="134"/>
      <c r="AR124" s="3"/>
      <c r="AS124" s="134"/>
      <c r="AU124" s="3"/>
      <c r="AV124" s="134"/>
    </row>
    <row r="125" spans="35:48" x14ac:dyDescent="0.25">
      <c r="AI125" s="3"/>
      <c r="AJ125" s="134"/>
      <c r="AL125" s="3"/>
      <c r="AM125" s="134"/>
      <c r="AO125" s="3"/>
      <c r="AP125" s="134"/>
      <c r="AR125" s="3"/>
      <c r="AS125" s="134"/>
      <c r="AU125" s="3"/>
      <c r="AV125" s="134"/>
    </row>
    <row r="126" spans="35:48" x14ac:dyDescent="0.25">
      <c r="AI126" s="3"/>
      <c r="AJ126" s="134"/>
      <c r="AL126" s="3"/>
      <c r="AM126" s="134"/>
      <c r="AO126" s="3"/>
      <c r="AP126" s="134"/>
      <c r="AR126" s="3"/>
      <c r="AS126" s="134"/>
      <c r="AU126" s="3"/>
      <c r="AV126" s="134"/>
    </row>
    <row r="127" spans="35:48" x14ac:dyDescent="0.25">
      <c r="AI127" s="3"/>
      <c r="AJ127" s="134"/>
      <c r="AL127" s="3"/>
      <c r="AM127" s="134"/>
      <c r="AO127" s="3"/>
      <c r="AP127" s="134"/>
      <c r="AR127" s="3"/>
      <c r="AS127" s="134"/>
      <c r="AU127" s="3"/>
      <c r="AV127" s="134"/>
    </row>
    <row r="128" spans="35:48" x14ac:dyDescent="0.25">
      <c r="AI128" s="3"/>
      <c r="AJ128" s="134"/>
      <c r="AL128" s="3"/>
      <c r="AM128" s="134"/>
      <c r="AO128" s="3"/>
      <c r="AP128" s="134"/>
      <c r="AR128" s="3"/>
      <c r="AS128" s="134"/>
      <c r="AU128" s="3"/>
      <c r="AV128" s="134"/>
    </row>
    <row r="129" spans="35:48" x14ac:dyDescent="0.25">
      <c r="AI129" s="3"/>
      <c r="AJ129" s="134"/>
      <c r="AL129" s="3"/>
      <c r="AM129" s="134"/>
      <c r="AO129" s="3"/>
      <c r="AP129" s="134"/>
      <c r="AR129" s="3"/>
      <c r="AS129" s="134"/>
      <c r="AU129" s="3"/>
      <c r="AV129" s="134"/>
    </row>
    <row r="130" spans="35:48" x14ac:dyDescent="0.25">
      <c r="AI130" s="3"/>
      <c r="AJ130" s="134"/>
      <c r="AL130" s="3"/>
      <c r="AM130" s="134"/>
      <c r="AO130" s="3"/>
      <c r="AP130" s="134"/>
      <c r="AR130" s="3"/>
      <c r="AS130" s="134"/>
      <c r="AU130" s="3"/>
      <c r="AV130" s="134"/>
    </row>
    <row r="131" spans="35:48" x14ac:dyDescent="0.25">
      <c r="AI131" s="3"/>
      <c r="AJ131" s="134"/>
      <c r="AL131" s="3"/>
      <c r="AM131" s="134"/>
      <c r="AO131" s="3"/>
      <c r="AP131" s="134"/>
      <c r="AR131" s="3"/>
      <c r="AS131" s="134"/>
      <c r="AU131" s="3"/>
      <c r="AV131" s="134"/>
    </row>
    <row r="132" spans="35:48" x14ac:dyDescent="0.25">
      <c r="AI132" s="3"/>
      <c r="AJ132" s="134"/>
      <c r="AL132" s="3"/>
      <c r="AM132" s="134"/>
      <c r="AO132" s="3"/>
      <c r="AP132" s="134"/>
      <c r="AR132" s="3"/>
      <c r="AS132" s="134"/>
      <c r="AU132" s="3"/>
      <c r="AV132" s="134"/>
    </row>
    <row r="133" spans="35:48" x14ac:dyDescent="0.25">
      <c r="AI133" s="3"/>
      <c r="AJ133" s="134"/>
      <c r="AL133" s="3"/>
      <c r="AM133" s="134"/>
      <c r="AO133" s="3"/>
      <c r="AP133" s="134"/>
      <c r="AR133" s="3"/>
      <c r="AS133" s="134"/>
      <c r="AU133" s="3"/>
      <c r="AV133" s="134"/>
    </row>
    <row r="134" spans="35:48" x14ac:dyDescent="0.25">
      <c r="AI134" s="3"/>
      <c r="AJ134" s="134"/>
      <c r="AL134" s="3"/>
      <c r="AM134" s="134"/>
      <c r="AO134" s="3"/>
      <c r="AP134" s="134"/>
      <c r="AR134" s="3"/>
      <c r="AS134" s="134"/>
      <c r="AU134" s="3"/>
      <c r="AV134" s="134"/>
    </row>
    <row r="135" spans="35:48" x14ac:dyDescent="0.25">
      <c r="AI135" s="3"/>
      <c r="AJ135" s="134"/>
      <c r="AL135" s="3"/>
      <c r="AM135" s="134"/>
      <c r="AO135" s="3"/>
      <c r="AP135" s="134"/>
      <c r="AR135" s="3"/>
      <c r="AS135" s="134"/>
      <c r="AU135" s="3"/>
      <c r="AV135" s="134"/>
    </row>
    <row r="136" spans="35:48" x14ac:dyDescent="0.25">
      <c r="AI136" s="3"/>
      <c r="AJ136" s="134"/>
      <c r="AL136" s="3"/>
      <c r="AM136" s="134"/>
      <c r="AO136" s="3"/>
      <c r="AP136" s="134"/>
      <c r="AR136" s="3"/>
      <c r="AS136" s="134"/>
      <c r="AU136" s="3"/>
      <c r="AV136" s="134"/>
    </row>
    <row r="137" spans="35:48" x14ac:dyDescent="0.25">
      <c r="AI137" s="3"/>
      <c r="AJ137" s="134"/>
      <c r="AL137" s="3"/>
      <c r="AM137" s="134"/>
      <c r="AO137" s="3"/>
      <c r="AP137" s="134"/>
      <c r="AR137" s="3"/>
      <c r="AS137" s="134"/>
      <c r="AU137" s="3"/>
      <c r="AV137" s="134"/>
    </row>
    <row r="138" spans="35:48" x14ac:dyDescent="0.25">
      <c r="AI138" s="3"/>
      <c r="AJ138" s="134"/>
      <c r="AL138" s="3"/>
      <c r="AM138" s="134"/>
      <c r="AO138" s="3"/>
      <c r="AP138" s="134"/>
      <c r="AR138" s="3"/>
      <c r="AS138" s="134"/>
      <c r="AU138" s="3"/>
      <c r="AV138" s="134"/>
    </row>
    <row r="139" spans="35:48" x14ac:dyDescent="0.25">
      <c r="AI139" s="3"/>
      <c r="AJ139" s="134"/>
      <c r="AL139" s="3"/>
      <c r="AM139" s="134"/>
      <c r="AO139" s="3"/>
      <c r="AP139" s="134"/>
      <c r="AR139" s="3"/>
      <c r="AS139" s="134"/>
      <c r="AU139" s="3"/>
      <c r="AV139" s="134"/>
    </row>
    <row r="140" spans="35:48" x14ac:dyDescent="0.25">
      <c r="AI140" s="3"/>
      <c r="AJ140" s="134"/>
      <c r="AL140" s="3"/>
      <c r="AM140" s="134"/>
      <c r="AO140" s="3"/>
      <c r="AP140" s="134"/>
      <c r="AR140" s="3"/>
      <c r="AS140" s="134"/>
      <c r="AU140" s="3"/>
      <c r="AV140" s="134"/>
    </row>
    <row r="141" spans="35:48" x14ac:dyDescent="0.25">
      <c r="AI141" s="3"/>
      <c r="AJ141" s="134"/>
      <c r="AL141" s="3"/>
      <c r="AM141" s="134"/>
      <c r="AO141" s="3"/>
      <c r="AP141" s="134"/>
      <c r="AR141" s="3"/>
      <c r="AS141" s="134"/>
      <c r="AU141" s="3"/>
      <c r="AV141" s="134"/>
    </row>
    <row r="142" spans="35:48" x14ac:dyDescent="0.25">
      <c r="AI142" s="3"/>
      <c r="AJ142" s="134"/>
      <c r="AL142" s="3"/>
      <c r="AM142" s="134"/>
      <c r="AO142" s="3"/>
      <c r="AP142" s="134"/>
      <c r="AR142" s="3"/>
      <c r="AS142" s="134"/>
      <c r="AU142" s="3"/>
      <c r="AV142" s="134"/>
    </row>
    <row r="143" spans="35:48" x14ac:dyDescent="0.25">
      <c r="AI143" s="3"/>
      <c r="AJ143" s="134"/>
      <c r="AL143" s="3"/>
      <c r="AM143" s="134"/>
      <c r="AO143" s="3"/>
      <c r="AP143" s="134"/>
      <c r="AR143" s="3"/>
      <c r="AS143" s="134"/>
      <c r="AU143" s="3"/>
      <c r="AV143" s="134"/>
    </row>
    <row r="144" spans="35:48" x14ac:dyDescent="0.25">
      <c r="AI144" s="3"/>
      <c r="AJ144" s="134"/>
      <c r="AL144" s="3"/>
      <c r="AM144" s="134"/>
      <c r="AO144" s="3"/>
      <c r="AP144" s="134"/>
      <c r="AR144" s="3"/>
      <c r="AS144" s="134"/>
      <c r="AU144" s="3"/>
      <c r="AV144" s="134"/>
    </row>
    <row r="145" spans="35:48" x14ac:dyDescent="0.25">
      <c r="AI145" s="3"/>
      <c r="AJ145" s="134"/>
      <c r="AL145" s="3"/>
      <c r="AM145" s="134"/>
      <c r="AO145" s="3"/>
      <c r="AP145" s="134"/>
      <c r="AR145" s="3"/>
      <c r="AS145" s="134"/>
      <c r="AU145" s="3"/>
      <c r="AV145" s="134"/>
    </row>
    <row r="146" spans="35:48" x14ac:dyDescent="0.25">
      <c r="AI146" s="3"/>
      <c r="AJ146" s="134"/>
      <c r="AL146" s="3"/>
      <c r="AM146" s="134"/>
      <c r="AO146" s="3"/>
      <c r="AP146" s="134"/>
      <c r="AR146" s="3"/>
      <c r="AS146" s="134"/>
      <c r="AU146" s="3"/>
      <c r="AV146" s="134"/>
    </row>
    <row r="147" spans="35:48" x14ac:dyDescent="0.25">
      <c r="AI147" s="3"/>
      <c r="AJ147" s="134"/>
      <c r="AL147" s="3"/>
      <c r="AM147" s="134"/>
      <c r="AO147" s="3"/>
      <c r="AP147" s="134"/>
      <c r="AR147" s="3"/>
      <c r="AS147" s="134"/>
      <c r="AU147" s="3"/>
      <c r="AV147" s="134"/>
    </row>
    <row r="148" spans="35:48" x14ac:dyDescent="0.25">
      <c r="AI148" s="3"/>
      <c r="AJ148" s="134"/>
      <c r="AL148" s="3"/>
      <c r="AM148" s="134"/>
      <c r="AO148" s="3"/>
      <c r="AP148" s="134"/>
      <c r="AR148" s="3"/>
      <c r="AS148" s="134"/>
      <c r="AU148" s="3"/>
      <c r="AV148" s="134"/>
    </row>
    <row r="149" spans="35:48" x14ac:dyDescent="0.25">
      <c r="AI149" s="3"/>
      <c r="AJ149" s="134"/>
      <c r="AL149" s="3"/>
      <c r="AM149" s="134"/>
      <c r="AO149" s="3"/>
      <c r="AP149" s="134"/>
      <c r="AR149" s="3"/>
      <c r="AS149" s="134"/>
      <c r="AU149" s="3"/>
      <c r="AV149" s="134"/>
    </row>
    <row r="150" spans="35:48" x14ac:dyDescent="0.25">
      <c r="AI150" s="3"/>
      <c r="AJ150" s="134"/>
      <c r="AL150" s="3"/>
      <c r="AM150" s="134"/>
      <c r="AO150" s="3"/>
      <c r="AP150" s="134"/>
      <c r="AR150" s="3"/>
      <c r="AS150" s="134"/>
      <c r="AU150" s="3"/>
      <c r="AV150" s="134"/>
    </row>
    <row r="151" spans="35:48" x14ac:dyDescent="0.25">
      <c r="AI151" s="3"/>
      <c r="AJ151" s="134"/>
      <c r="AL151" s="3"/>
      <c r="AM151" s="134"/>
      <c r="AO151" s="3"/>
      <c r="AP151" s="134"/>
      <c r="AR151" s="3"/>
      <c r="AS151" s="134"/>
      <c r="AU151" s="3"/>
      <c r="AV151" s="134"/>
    </row>
    <row r="152" spans="35:48" x14ac:dyDescent="0.25">
      <c r="AI152" s="3"/>
      <c r="AJ152" s="134"/>
      <c r="AL152" s="3"/>
      <c r="AM152" s="134"/>
      <c r="AO152" s="3"/>
      <c r="AP152" s="134"/>
      <c r="AR152" s="3"/>
      <c r="AS152" s="134"/>
      <c r="AU152" s="3"/>
      <c r="AV152" s="134"/>
    </row>
    <row r="153" spans="35:48" x14ac:dyDescent="0.25">
      <c r="AI153" s="3"/>
      <c r="AJ153" s="134"/>
      <c r="AL153" s="3"/>
      <c r="AM153" s="134"/>
      <c r="AO153" s="3"/>
      <c r="AP153" s="134"/>
      <c r="AR153" s="3"/>
      <c r="AS153" s="134"/>
      <c r="AU153" s="3"/>
      <c r="AV153" s="134"/>
    </row>
    <row r="154" spans="35:48" x14ac:dyDescent="0.25">
      <c r="AI154" s="3"/>
      <c r="AJ154" s="134"/>
      <c r="AL154" s="3"/>
      <c r="AM154" s="134"/>
      <c r="AO154" s="3"/>
      <c r="AP154" s="134"/>
      <c r="AR154" s="3"/>
      <c r="AS154" s="134"/>
      <c r="AU154" s="3"/>
      <c r="AV154" s="134"/>
    </row>
    <row r="155" spans="35:48" x14ac:dyDescent="0.25">
      <c r="AI155" s="3"/>
      <c r="AJ155" s="134"/>
      <c r="AL155" s="3"/>
      <c r="AM155" s="134"/>
      <c r="AO155" s="3"/>
      <c r="AP155" s="134"/>
      <c r="AR155" s="3"/>
      <c r="AS155" s="134"/>
      <c r="AU155" s="3"/>
      <c r="AV155" s="134"/>
    </row>
    <row r="156" spans="35:48" x14ac:dyDescent="0.25">
      <c r="AI156" s="3"/>
      <c r="AJ156" s="134"/>
      <c r="AL156" s="3"/>
      <c r="AM156" s="134"/>
      <c r="AO156" s="3"/>
      <c r="AP156" s="134"/>
      <c r="AR156" s="3"/>
      <c r="AS156" s="134"/>
      <c r="AU156" s="3"/>
      <c r="AV156" s="134"/>
    </row>
    <row r="157" spans="35:48" x14ac:dyDescent="0.25">
      <c r="AI157" s="3"/>
      <c r="AJ157" s="134"/>
      <c r="AL157" s="3"/>
      <c r="AM157" s="134"/>
      <c r="AO157" s="3"/>
      <c r="AP157" s="134"/>
      <c r="AR157" s="3"/>
      <c r="AS157" s="134"/>
      <c r="AU157" s="3"/>
      <c r="AV157" s="134"/>
    </row>
    <row r="158" spans="35:48" x14ac:dyDescent="0.25">
      <c r="AI158" s="3"/>
      <c r="AJ158" s="134"/>
      <c r="AL158" s="3"/>
      <c r="AM158" s="134"/>
      <c r="AO158" s="3"/>
      <c r="AP158" s="134"/>
      <c r="AR158" s="3"/>
      <c r="AS158" s="134"/>
      <c r="AU158" s="3"/>
      <c r="AV158" s="134"/>
    </row>
    <row r="159" spans="35:48" x14ac:dyDescent="0.25">
      <c r="AI159" s="3"/>
      <c r="AJ159" s="134"/>
      <c r="AL159" s="3"/>
      <c r="AM159" s="134"/>
      <c r="AO159" s="3"/>
      <c r="AP159" s="134"/>
      <c r="AR159" s="3"/>
      <c r="AS159" s="134"/>
      <c r="AU159" s="3"/>
      <c r="AV159" s="134"/>
    </row>
    <row r="160" spans="35:48" x14ac:dyDescent="0.25">
      <c r="AI160" s="3"/>
      <c r="AJ160" s="134"/>
      <c r="AL160" s="3"/>
      <c r="AM160" s="134"/>
      <c r="AO160" s="3"/>
      <c r="AP160" s="134"/>
      <c r="AR160" s="3"/>
      <c r="AS160" s="134"/>
      <c r="AU160" s="3"/>
      <c r="AV160" s="134"/>
    </row>
  </sheetData>
  <autoFilter ref="A1:A2" xr:uid="{2293043D-B5CD-47E2-AB78-2AAA9639B532}"/>
  <conditionalFormatting sqref="A67">
    <cfRule type="containsErrors" dxfId="24" priority="2">
      <formula>ISERROR(A67)</formula>
    </cfRule>
  </conditionalFormatting>
  <conditionalFormatting sqref="A69">
    <cfRule type="containsErrors" dxfId="23" priority="1">
      <formula>ISERROR(A69)</formula>
    </cfRule>
  </conditionalFormatting>
  <conditionalFormatting sqref="A1:XFD68 B69:XFD70 A71:XFD1048576">
    <cfRule type="containsErrors" dxfId="22" priority="3">
      <formula>ISERROR(A1)</formula>
    </cfRule>
  </conditionalFormatting>
  <conditionalFormatting sqref="E5:AW65">
    <cfRule type="containsBlanks" dxfId="21" priority="4">
      <formula>LEN(TRIM(E5))=0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5889-6411-4868-B882-0E3E59E1ED57}">
  <sheetPr codeName="Sheet12">
    <tabColor theme="6" tint="0.39997558519241921"/>
  </sheetPr>
  <dimension ref="A1:AZ69"/>
  <sheetViews>
    <sheetView zoomScaleNormal="100" workbookViewId="0">
      <pane xSplit="4" ySplit="4" topLeftCell="E5" activePane="bottomRight" state="frozen"/>
      <selection pane="topRight" activeCell="E1" sqref="E1"/>
      <selection pane="bottomLeft" activeCell="A5" sqref="A5"/>
      <selection pane="bottomRight"/>
    </sheetView>
  </sheetViews>
  <sheetFormatPr defaultColWidth="9.44140625" defaultRowHeight="13.8" x14ac:dyDescent="0.25"/>
  <cols>
    <col min="1" max="1" width="37.5546875" style="2" customWidth="1"/>
    <col min="2" max="2" width="9.44140625" style="4" customWidth="1"/>
    <col min="3" max="3" width="36.44140625" style="3" customWidth="1"/>
    <col min="4" max="4" width="35.44140625" style="4" bestFit="1" customWidth="1"/>
    <col min="5" max="5" width="40.77734375" style="3" customWidth="1"/>
    <col min="6" max="6" width="40.77734375" style="58" customWidth="1"/>
    <col min="7" max="7" width="40.77734375" style="62" customWidth="1"/>
    <col min="8" max="8" width="40.77734375" style="3" customWidth="1"/>
    <col min="9" max="9" width="40.77734375" style="58" customWidth="1"/>
    <col min="10" max="10" width="40.77734375" style="62" customWidth="1"/>
    <col min="11" max="11" width="40.77734375" style="3" customWidth="1"/>
    <col min="12" max="12" width="40.77734375" style="58" customWidth="1"/>
    <col min="13" max="13" width="40.77734375" style="62" customWidth="1"/>
    <col min="14" max="14" width="40.77734375" style="3" customWidth="1"/>
    <col min="15" max="15" width="40.77734375" style="58" customWidth="1"/>
    <col min="16" max="16" width="40.77734375" style="62" customWidth="1"/>
    <col min="17" max="17" width="40.77734375" style="3" customWidth="1"/>
    <col min="18" max="18" width="40.77734375" style="58" customWidth="1"/>
    <col min="19" max="19" width="40.77734375" style="62" customWidth="1"/>
    <col min="20" max="20" width="40.77734375" style="3" customWidth="1"/>
    <col min="21" max="21" width="40.77734375" style="58" customWidth="1"/>
    <col min="22" max="22" width="40.77734375" style="62" customWidth="1"/>
    <col min="23" max="23" width="40.77734375" style="3" customWidth="1"/>
    <col min="24" max="24" width="40.77734375" style="58" customWidth="1"/>
    <col min="25" max="25" width="40.77734375" style="62" customWidth="1"/>
    <col min="26" max="26" width="40.77734375" style="3" customWidth="1"/>
    <col min="27" max="27" width="40.77734375" style="58" customWidth="1"/>
    <col min="28" max="28" width="40.77734375" style="62" customWidth="1"/>
    <col min="29" max="29" width="40.77734375" style="3" customWidth="1"/>
    <col min="30" max="30" width="40.77734375" style="58" customWidth="1"/>
    <col min="31" max="31" width="40.77734375" style="62" customWidth="1"/>
    <col min="32" max="32" width="40.77734375" style="3" customWidth="1"/>
    <col min="33" max="33" width="40.77734375" style="58" customWidth="1"/>
    <col min="34" max="34" width="40.77734375" style="62" customWidth="1"/>
    <col min="35" max="16384" width="9.44140625" style="3"/>
  </cols>
  <sheetData>
    <row r="1" spans="1:34" ht="14.85" customHeight="1" x14ac:dyDescent="0.25">
      <c r="A1" s="1" t="s">
        <v>77</v>
      </c>
      <c r="F1" s="35"/>
      <c r="G1" s="147"/>
    </row>
    <row r="2" spans="1:34" ht="14.85" customHeight="1" x14ac:dyDescent="0.25">
      <c r="A2" s="1" t="s">
        <v>112</v>
      </c>
      <c r="F2" s="35"/>
      <c r="G2" s="147"/>
    </row>
    <row r="3" spans="1:34" ht="14.4" thickBot="1" x14ac:dyDescent="0.3">
      <c r="D3" s="3"/>
      <c r="F3" s="3"/>
      <c r="G3" s="3"/>
      <c r="H3" s="6"/>
      <c r="I3" s="148"/>
      <c r="J3" s="149"/>
      <c r="K3" s="6"/>
      <c r="L3" s="148"/>
      <c r="M3" s="149"/>
      <c r="N3" s="6"/>
      <c r="O3" s="148"/>
      <c r="P3" s="149"/>
      <c r="Q3" s="6"/>
    </row>
    <row r="4" spans="1:34" ht="14.4" thickBot="1" x14ac:dyDescent="0.3">
      <c r="A4" s="1" t="s">
        <v>103</v>
      </c>
      <c r="B4" s="14" t="s">
        <v>104</v>
      </c>
      <c r="C4" s="15" t="s">
        <v>10</v>
      </c>
      <c r="D4" s="1" t="s">
        <v>5</v>
      </c>
      <c r="E4" s="150" t="s">
        <v>2077</v>
      </c>
      <c r="F4" s="151" t="s">
        <v>2078</v>
      </c>
      <c r="G4" s="152" t="s">
        <v>2079</v>
      </c>
      <c r="H4" s="150" t="s">
        <v>2080</v>
      </c>
      <c r="I4" s="151" t="s">
        <v>2081</v>
      </c>
      <c r="J4" s="152" t="s">
        <v>2082</v>
      </c>
      <c r="K4" s="150" t="s">
        <v>2083</v>
      </c>
      <c r="L4" s="151" t="s">
        <v>2084</v>
      </c>
      <c r="M4" s="152" t="s">
        <v>2085</v>
      </c>
      <c r="N4" s="150" t="s">
        <v>2086</v>
      </c>
      <c r="O4" s="151" t="s">
        <v>2087</v>
      </c>
      <c r="P4" s="152" t="s">
        <v>2088</v>
      </c>
      <c r="Q4" s="150" t="s">
        <v>2089</v>
      </c>
      <c r="R4" s="151" t="s">
        <v>2090</v>
      </c>
      <c r="S4" s="152" t="s">
        <v>2091</v>
      </c>
      <c r="T4" s="150" t="s">
        <v>2092</v>
      </c>
      <c r="U4" s="151" t="s">
        <v>2093</v>
      </c>
      <c r="V4" s="152" t="s">
        <v>2094</v>
      </c>
      <c r="W4" s="150" t="s">
        <v>2095</v>
      </c>
      <c r="X4" s="151" t="s">
        <v>2096</v>
      </c>
      <c r="Y4" s="152" t="s">
        <v>2097</v>
      </c>
      <c r="Z4" s="150" t="s">
        <v>2098</v>
      </c>
      <c r="AA4" s="151" t="s">
        <v>2099</v>
      </c>
      <c r="AB4" s="152" t="s">
        <v>2100</v>
      </c>
      <c r="AC4" s="150" t="s">
        <v>2101</v>
      </c>
      <c r="AD4" s="151" t="s">
        <v>2102</v>
      </c>
      <c r="AE4" s="152" t="s">
        <v>2103</v>
      </c>
      <c r="AF4" s="150" t="s">
        <v>2104</v>
      </c>
      <c r="AG4" s="151" t="s">
        <v>2105</v>
      </c>
      <c r="AH4" s="152" t="s">
        <v>2106</v>
      </c>
    </row>
    <row r="5" spans="1:34" x14ac:dyDescent="0.25">
      <c r="A5" s="2" t="s">
        <v>701</v>
      </c>
      <c r="B5" s="2">
        <v>1</v>
      </c>
      <c r="C5" s="3" t="s">
        <v>1373</v>
      </c>
      <c r="D5" s="3" t="s">
        <v>1369</v>
      </c>
      <c r="E5" s="3" t="s">
        <v>3445</v>
      </c>
      <c r="F5" s="58">
        <v>1000</v>
      </c>
      <c r="G5" s="62">
        <v>0.17445917655268667</v>
      </c>
      <c r="H5" s="3" t="s">
        <v>1370</v>
      </c>
      <c r="I5" s="58">
        <v>977</v>
      </c>
      <c r="J5" s="62">
        <v>0.17044661549197487</v>
      </c>
      <c r="K5" s="3" t="s">
        <v>3415</v>
      </c>
      <c r="L5" s="58">
        <v>638</v>
      </c>
      <c r="M5" s="62">
        <v>0.1113049546406141</v>
      </c>
      <c r="N5" s="3" t="s">
        <v>3446</v>
      </c>
      <c r="O5" s="58">
        <v>581</v>
      </c>
      <c r="P5" s="62">
        <v>0.10136078157711095</v>
      </c>
      <c r="Q5" s="3" t="s">
        <v>3447</v>
      </c>
      <c r="R5" s="58">
        <v>324</v>
      </c>
      <c r="S5" s="62">
        <v>5.6524773203070484E-2</v>
      </c>
      <c r="T5" s="3" t="s">
        <v>3448</v>
      </c>
      <c r="U5" s="58">
        <v>183</v>
      </c>
      <c r="V5" s="62">
        <v>3.1926029309141658E-2</v>
      </c>
      <c r="W5" s="3" t="s">
        <v>3449</v>
      </c>
      <c r="X5" s="58">
        <v>172</v>
      </c>
      <c r="Y5" s="62">
        <v>3.0006978367062107E-2</v>
      </c>
      <c r="Z5" s="3" t="s">
        <v>3450</v>
      </c>
      <c r="AA5" s="58">
        <v>152</v>
      </c>
      <c r="AB5" s="62">
        <v>2.6517794836008374E-2</v>
      </c>
      <c r="AC5" s="3" t="s">
        <v>3451</v>
      </c>
      <c r="AD5" s="58">
        <v>148</v>
      </c>
      <c r="AE5" s="62">
        <v>2.5819958129797628E-2</v>
      </c>
      <c r="AF5" s="3" t="s">
        <v>3452</v>
      </c>
      <c r="AG5" s="58">
        <v>144</v>
      </c>
      <c r="AH5" s="62">
        <v>2.5122121423586882E-2</v>
      </c>
    </row>
    <row r="6" spans="1:34" x14ac:dyDescent="0.25">
      <c r="A6" s="2" t="s">
        <v>895</v>
      </c>
      <c r="B6" s="2">
        <v>2</v>
      </c>
      <c r="C6" s="3" t="s">
        <v>1381</v>
      </c>
      <c r="D6" s="3" t="s">
        <v>1369</v>
      </c>
      <c r="E6" s="3" t="s">
        <v>1379</v>
      </c>
      <c r="F6" s="58">
        <v>258</v>
      </c>
      <c r="G6" s="62">
        <v>0.46909090909090911</v>
      </c>
      <c r="H6" s="3" t="s">
        <v>3453</v>
      </c>
      <c r="I6" s="58">
        <v>118</v>
      </c>
      <c r="J6" s="62">
        <v>0.21454545454545454</v>
      </c>
      <c r="K6" s="3" t="s">
        <v>1449</v>
      </c>
      <c r="L6" s="58">
        <v>37</v>
      </c>
      <c r="M6" s="62">
        <v>6.7272727272727276E-2</v>
      </c>
      <c r="N6" s="3" t="s">
        <v>676</v>
      </c>
      <c r="O6" s="58" t="s">
        <v>676</v>
      </c>
      <c r="P6" s="62" t="s">
        <v>676</v>
      </c>
      <c r="Q6" s="3" t="s">
        <v>676</v>
      </c>
      <c r="R6" s="58" t="s">
        <v>676</v>
      </c>
      <c r="S6" s="62" t="s">
        <v>676</v>
      </c>
      <c r="T6" s="3" t="s">
        <v>676</v>
      </c>
      <c r="U6" s="58" t="s">
        <v>676</v>
      </c>
      <c r="V6" s="62" t="s">
        <v>676</v>
      </c>
      <c r="W6" s="3" t="s">
        <v>676</v>
      </c>
      <c r="X6" s="58" t="s">
        <v>676</v>
      </c>
      <c r="Y6" s="62" t="s">
        <v>676</v>
      </c>
      <c r="Z6" s="3" t="s">
        <v>676</v>
      </c>
      <c r="AA6" s="58" t="s">
        <v>676</v>
      </c>
      <c r="AB6" s="62" t="s">
        <v>676</v>
      </c>
      <c r="AC6" s="3" t="s">
        <v>676</v>
      </c>
      <c r="AD6" s="58" t="s">
        <v>676</v>
      </c>
      <c r="AE6" s="62" t="s">
        <v>676</v>
      </c>
      <c r="AF6" s="3" t="s">
        <v>676</v>
      </c>
      <c r="AG6" s="58" t="s">
        <v>676</v>
      </c>
      <c r="AH6" s="62" t="s">
        <v>676</v>
      </c>
    </row>
    <row r="7" spans="1:34" x14ac:dyDescent="0.25">
      <c r="A7" s="2" t="s">
        <v>703</v>
      </c>
      <c r="B7" s="2">
        <v>5</v>
      </c>
      <c r="C7" s="3" t="s">
        <v>1384</v>
      </c>
      <c r="D7" s="3" t="s">
        <v>1369</v>
      </c>
      <c r="E7" s="3" t="s">
        <v>1383</v>
      </c>
      <c r="F7" s="58">
        <v>1698</v>
      </c>
      <c r="G7" s="62">
        <v>0.34526230174867834</v>
      </c>
      <c r="H7" s="3" t="s">
        <v>3454</v>
      </c>
      <c r="I7" s="58">
        <v>503</v>
      </c>
      <c r="J7" s="62">
        <v>0.10227734851565677</v>
      </c>
      <c r="K7" s="3" t="s">
        <v>3455</v>
      </c>
      <c r="L7" s="58">
        <v>240</v>
      </c>
      <c r="M7" s="62">
        <v>4.8800325335502236E-2</v>
      </c>
      <c r="N7" s="3" t="s">
        <v>3456</v>
      </c>
      <c r="O7" s="58">
        <v>171</v>
      </c>
      <c r="P7" s="62">
        <v>3.4770231801545343E-2</v>
      </c>
      <c r="Q7" s="3" t="s">
        <v>3457</v>
      </c>
      <c r="R7" s="58">
        <v>168</v>
      </c>
      <c r="S7" s="62">
        <v>3.4160227734851563E-2</v>
      </c>
      <c r="T7" s="3" t="s">
        <v>3458</v>
      </c>
      <c r="U7" s="58">
        <v>144</v>
      </c>
      <c r="V7" s="62">
        <v>2.9280195201301342E-2</v>
      </c>
      <c r="W7" s="3" t="s">
        <v>3459</v>
      </c>
      <c r="X7" s="58">
        <v>144</v>
      </c>
      <c r="Y7" s="62">
        <v>2.9280195201301342E-2</v>
      </c>
      <c r="Z7" s="3" t="s">
        <v>1387</v>
      </c>
      <c r="AA7" s="58">
        <v>143</v>
      </c>
      <c r="AB7" s="62">
        <v>2.9076860512403414E-2</v>
      </c>
      <c r="AC7" s="3" t="s">
        <v>3460</v>
      </c>
      <c r="AD7" s="58">
        <v>125</v>
      </c>
      <c r="AE7" s="62">
        <v>2.541683611224075E-2</v>
      </c>
      <c r="AF7" s="3" t="s">
        <v>3453</v>
      </c>
      <c r="AG7" s="58">
        <v>110</v>
      </c>
      <c r="AH7" s="62">
        <v>2.2366815778771858E-2</v>
      </c>
    </row>
    <row r="8" spans="1:34" x14ac:dyDescent="0.25">
      <c r="A8" s="2" t="s">
        <v>704</v>
      </c>
      <c r="B8" s="2">
        <v>4</v>
      </c>
      <c r="C8" s="3" t="s">
        <v>1384</v>
      </c>
      <c r="D8" s="3" t="s">
        <v>1386</v>
      </c>
      <c r="E8" s="3" t="s">
        <v>1387</v>
      </c>
      <c r="F8" s="58">
        <v>13222</v>
      </c>
      <c r="G8" s="62">
        <v>0.29893061427505596</v>
      </c>
      <c r="H8" s="3" t="s">
        <v>3461</v>
      </c>
      <c r="I8" s="58">
        <v>3972</v>
      </c>
      <c r="J8" s="62">
        <v>8.9801270602066427E-2</v>
      </c>
      <c r="K8" s="3" t="s">
        <v>1393</v>
      </c>
      <c r="L8" s="58">
        <v>2322</v>
      </c>
      <c r="M8" s="62">
        <v>5.2497117406343968E-2</v>
      </c>
      <c r="N8" s="3" t="s">
        <v>3462</v>
      </c>
      <c r="O8" s="58">
        <v>2227</v>
      </c>
      <c r="P8" s="62">
        <v>5.0349302525378128E-2</v>
      </c>
      <c r="Q8" s="3" t="s">
        <v>1451</v>
      </c>
      <c r="R8" s="58">
        <v>2142</v>
      </c>
      <c r="S8" s="62">
        <v>4.8427573421356063E-2</v>
      </c>
      <c r="T8" s="3" t="s">
        <v>3463</v>
      </c>
      <c r="U8" s="58">
        <v>1685</v>
      </c>
      <c r="V8" s="62">
        <v>3.8095453415025661E-2</v>
      </c>
      <c r="W8" s="3" t="s">
        <v>3464</v>
      </c>
      <c r="X8" s="58">
        <v>1617</v>
      </c>
      <c r="Y8" s="62">
        <v>3.6558070131808007E-2</v>
      </c>
      <c r="Z8" s="3" t="s">
        <v>3414</v>
      </c>
      <c r="AA8" s="58">
        <v>1389</v>
      </c>
      <c r="AB8" s="62">
        <v>3.1403314417489996E-2</v>
      </c>
      <c r="AC8" s="3" t="s">
        <v>3465</v>
      </c>
      <c r="AD8" s="58">
        <v>1027</v>
      </c>
      <c r="AE8" s="62">
        <v>2.3219009292125434E-2</v>
      </c>
      <c r="AF8" s="3" t="s">
        <v>3466</v>
      </c>
      <c r="AG8" s="58">
        <v>859</v>
      </c>
      <c r="AH8" s="62">
        <v>1.9420768239470056E-2</v>
      </c>
    </row>
    <row r="9" spans="1:34" x14ac:dyDescent="0.25">
      <c r="A9" s="2" t="s">
        <v>705</v>
      </c>
      <c r="B9" s="2">
        <v>106</v>
      </c>
      <c r="C9" s="3" t="s">
        <v>1384</v>
      </c>
      <c r="D9" s="3" t="s">
        <v>1369</v>
      </c>
      <c r="E9" s="3" t="s">
        <v>1393</v>
      </c>
      <c r="F9" s="58">
        <v>1558</v>
      </c>
      <c r="G9" s="62">
        <v>0.47197818842774919</v>
      </c>
      <c r="H9" s="3" t="s">
        <v>3467</v>
      </c>
      <c r="I9" s="58">
        <v>349</v>
      </c>
      <c r="J9" s="62">
        <v>0.10572553771584368</v>
      </c>
      <c r="K9" s="3" t="s">
        <v>3462</v>
      </c>
      <c r="L9" s="58">
        <v>228</v>
      </c>
      <c r="M9" s="62">
        <v>6.9069978794304751E-2</v>
      </c>
      <c r="N9" s="3" t="s">
        <v>3468</v>
      </c>
      <c r="O9" s="58">
        <v>214</v>
      </c>
      <c r="P9" s="62">
        <v>6.4828839745531663E-2</v>
      </c>
      <c r="Q9" s="3" t="s">
        <v>3464</v>
      </c>
      <c r="R9" s="58">
        <v>164</v>
      </c>
      <c r="S9" s="62">
        <v>4.9681914571342016E-2</v>
      </c>
      <c r="T9" s="3" t="s">
        <v>1387</v>
      </c>
      <c r="U9" s="58">
        <v>147</v>
      </c>
      <c r="V9" s="62">
        <v>4.4531960012117539E-2</v>
      </c>
      <c r="W9" s="3" t="s">
        <v>3461</v>
      </c>
      <c r="X9" s="58">
        <v>81</v>
      </c>
      <c r="Y9" s="62">
        <v>2.4538018782187216E-2</v>
      </c>
      <c r="Z9" s="3" t="s">
        <v>3469</v>
      </c>
      <c r="AA9" s="58">
        <v>49</v>
      </c>
      <c r="AB9" s="62">
        <v>1.4843986670705847E-2</v>
      </c>
      <c r="AC9" s="3" t="s">
        <v>3470</v>
      </c>
      <c r="AD9" s="58">
        <v>47</v>
      </c>
      <c r="AE9" s="62">
        <v>1.4238109663738261E-2</v>
      </c>
      <c r="AF9" s="3" t="s">
        <v>1451</v>
      </c>
      <c r="AG9" s="58">
        <v>43</v>
      </c>
      <c r="AH9" s="62">
        <v>1.302635564980309E-2</v>
      </c>
    </row>
    <row r="10" spans="1:34" x14ac:dyDescent="0.25">
      <c r="A10" s="2" t="s">
        <v>706</v>
      </c>
      <c r="B10" s="2">
        <v>14495</v>
      </c>
      <c r="C10" s="3" t="s">
        <v>1384</v>
      </c>
      <c r="D10" s="3" t="s">
        <v>1369</v>
      </c>
      <c r="E10" s="3" t="s">
        <v>3471</v>
      </c>
      <c r="F10" s="58">
        <v>512</v>
      </c>
      <c r="G10" s="62">
        <v>0.14151464897733554</v>
      </c>
      <c r="H10" s="3" t="s">
        <v>3472</v>
      </c>
      <c r="I10" s="58">
        <v>387</v>
      </c>
      <c r="J10" s="62">
        <v>0.10696517412935323</v>
      </c>
      <c r="K10" s="3" t="s">
        <v>3466</v>
      </c>
      <c r="L10" s="58">
        <v>372</v>
      </c>
      <c r="M10" s="62">
        <v>0.10281923714759536</v>
      </c>
      <c r="N10" s="3" t="s">
        <v>3473</v>
      </c>
      <c r="O10" s="58">
        <v>365</v>
      </c>
      <c r="P10" s="62">
        <v>0.10088446655610835</v>
      </c>
      <c r="Q10" s="3" t="s">
        <v>3414</v>
      </c>
      <c r="R10" s="58">
        <v>351</v>
      </c>
      <c r="S10" s="62">
        <v>9.7014925373134331E-2</v>
      </c>
      <c r="T10" s="3" t="s">
        <v>1387</v>
      </c>
      <c r="U10" s="58">
        <v>296</v>
      </c>
      <c r="V10" s="62">
        <v>8.1813156440022114E-2</v>
      </c>
      <c r="W10" s="3" t="s">
        <v>3474</v>
      </c>
      <c r="X10" s="58">
        <v>256</v>
      </c>
      <c r="Y10" s="62">
        <v>7.0757324488667769E-2</v>
      </c>
      <c r="Z10" s="3" t="s">
        <v>3475</v>
      </c>
      <c r="AA10" s="58">
        <v>115</v>
      </c>
      <c r="AB10" s="62">
        <v>3.1785516860143727E-2</v>
      </c>
      <c r="AC10" s="3" t="s">
        <v>3476</v>
      </c>
      <c r="AD10" s="58">
        <v>108</v>
      </c>
      <c r="AE10" s="62">
        <v>2.9850746268656716E-2</v>
      </c>
      <c r="AF10" s="3" t="s">
        <v>3477</v>
      </c>
      <c r="AG10" s="58">
        <v>98</v>
      </c>
      <c r="AH10" s="62">
        <v>2.7086788280818133E-2</v>
      </c>
    </row>
    <row r="11" spans="1:34" x14ac:dyDescent="0.25">
      <c r="A11" s="2" t="s">
        <v>707</v>
      </c>
      <c r="B11" s="2">
        <v>6309</v>
      </c>
      <c r="C11" s="3" t="s">
        <v>1398</v>
      </c>
      <c r="D11" s="3" t="s">
        <v>1369</v>
      </c>
      <c r="E11" s="3" t="s">
        <v>1397</v>
      </c>
      <c r="F11" s="58">
        <v>4797</v>
      </c>
      <c r="G11" s="62">
        <v>0.43680568202513204</v>
      </c>
      <c r="H11" s="3" t="s">
        <v>3327</v>
      </c>
      <c r="I11" s="58">
        <v>1310</v>
      </c>
      <c r="J11" s="62">
        <v>0.11928610453469314</v>
      </c>
      <c r="K11" s="3" t="s">
        <v>3478</v>
      </c>
      <c r="L11" s="58">
        <v>657</v>
      </c>
      <c r="M11" s="62">
        <v>5.9825168457475868E-2</v>
      </c>
      <c r="N11" s="3" t="s">
        <v>3479</v>
      </c>
      <c r="O11" s="58">
        <v>548</v>
      </c>
      <c r="P11" s="62">
        <v>4.9899836095428883E-2</v>
      </c>
      <c r="Q11" s="3" t="s">
        <v>3480</v>
      </c>
      <c r="R11" s="58">
        <v>527</v>
      </c>
      <c r="S11" s="62">
        <v>4.7987616099071206E-2</v>
      </c>
      <c r="T11" s="3" t="s">
        <v>3481</v>
      </c>
      <c r="U11" s="58">
        <v>425</v>
      </c>
      <c r="V11" s="62">
        <v>3.8699690402476783E-2</v>
      </c>
      <c r="W11" s="3" t="s">
        <v>3482</v>
      </c>
      <c r="X11" s="58">
        <v>414</v>
      </c>
      <c r="Y11" s="62">
        <v>3.7698051356765613E-2</v>
      </c>
      <c r="Z11" s="3" t="s">
        <v>1439</v>
      </c>
      <c r="AA11" s="58">
        <v>278</v>
      </c>
      <c r="AB11" s="62">
        <v>2.5314150427973046E-2</v>
      </c>
      <c r="AC11" s="3" t="s">
        <v>3483</v>
      </c>
      <c r="AD11" s="58">
        <v>232</v>
      </c>
      <c r="AE11" s="62">
        <v>2.1125478054999088E-2</v>
      </c>
      <c r="AF11" s="3" t="s">
        <v>3484</v>
      </c>
      <c r="AG11" s="58">
        <v>182</v>
      </c>
      <c r="AH11" s="62">
        <v>1.6572573301766529E-2</v>
      </c>
    </row>
    <row r="12" spans="1:34" x14ac:dyDescent="0.25">
      <c r="A12" s="2" t="s">
        <v>708</v>
      </c>
      <c r="B12" s="2">
        <v>98</v>
      </c>
      <c r="C12" s="3" t="s">
        <v>1373</v>
      </c>
      <c r="D12" s="3" t="s">
        <v>1401</v>
      </c>
      <c r="E12" s="3" t="s">
        <v>3485</v>
      </c>
      <c r="F12" s="58">
        <v>1432</v>
      </c>
      <c r="G12" s="62">
        <v>0.21595536118232544</v>
      </c>
      <c r="H12" s="3" t="s">
        <v>1402</v>
      </c>
      <c r="I12" s="58">
        <v>829</v>
      </c>
      <c r="J12" s="62">
        <v>0.12501885085205852</v>
      </c>
      <c r="K12" s="3" t="s">
        <v>3486</v>
      </c>
      <c r="L12" s="58">
        <v>795</v>
      </c>
      <c r="M12" s="62">
        <v>0.11989141909214296</v>
      </c>
      <c r="N12" s="3" t="s">
        <v>3420</v>
      </c>
      <c r="O12" s="58">
        <v>581</v>
      </c>
      <c r="P12" s="62">
        <v>8.7618760367968632E-2</v>
      </c>
      <c r="Q12" s="3" t="s">
        <v>3412</v>
      </c>
      <c r="R12" s="58">
        <v>354</v>
      </c>
      <c r="S12" s="62">
        <v>5.3385613029708942E-2</v>
      </c>
      <c r="T12" s="3" t="s">
        <v>3487</v>
      </c>
      <c r="U12" s="58">
        <v>282</v>
      </c>
      <c r="V12" s="62">
        <v>4.2527522244005432E-2</v>
      </c>
      <c r="W12" s="3" t="s">
        <v>3419</v>
      </c>
      <c r="X12" s="58">
        <v>227</v>
      </c>
      <c r="Y12" s="62">
        <v>3.423314733825969E-2</v>
      </c>
      <c r="Z12" s="3" t="s">
        <v>3488</v>
      </c>
      <c r="AA12" s="58">
        <v>213</v>
      </c>
      <c r="AB12" s="62">
        <v>3.212185190770623E-2</v>
      </c>
      <c r="AC12" s="3" t="s">
        <v>1505</v>
      </c>
      <c r="AD12" s="58">
        <v>209</v>
      </c>
      <c r="AE12" s="62">
        <v>3.151862464183381E-2</v>
      </c>
      <c r="AF12" s="3" t="s">
        <v>1516</v>
      </c>
      <c r="AG12" s="58">
        <v>135</v>
      </c>
      <c r="AH12" s="62">
        <v>2.0358920223194087E-2</v>
      </c>
    </row>
    <row r="13" spans="1:34" x14ac:dyDescent="0.25">
      <c r="A13" s="2" t="s">
        <v>709</v>
      </c>
      <c r="B13" s="2">
        <v>53</v>
      </c>
      <c r="C13" s="3" t="s">
        <v>1373</v>
      </c>
      <c r="D13" s="3" t="s">
        <v>1401</v>
      </c>
      <c r="E13" s="3" t="s">
        <v>1521</v>
      </c>
      <c r="F13" s="58">
        <v>1080</v>
      </c>
      <c r="G13" s="62">
        <v>0.20153013621944393</v>
      </c>
      <c r="H13" s="3" t="s">
        <v>3489</v>
      </c>
      <c r="I13" s="58">
        <v>637</v>
      </c>
      <c r="J13" s="62">
        <v>0.11886545997387572</v>
      </c>
      <c r="K13" s="3" t="s">
        <v>1404</v>
      </c>
      <c r="L13" s="58">
        <v>544</v>
      </c>
      <c r="M13" s="62">
        <v>0.10151147602164583</v>
      </c>
      <c r="N13" s="3" t="s">
        <v>3490</v>
      </c>
      <c r="O13" s="58">
        <v>449</v>
      </c>
      <c r="P13" s="62">
        <v>8.3784288113454009E-2</v>
      </c>
      <c r="Q13" s="3" t="s">
        <v>3491</v>
      </c>
      <c r="R13" s="58">
        <v>357</v>
      </c>
      <c r="S13" s="62">
        <v>6.6616906139205082E-2</v>
      </c>
      <c r="T13" s="3" t="s">
        <v>3492</v>
      </c>
      <c r="U13" s="58">
        <v>155</v>
      </c>
      <c r="V13" s="62">
        <v>2.8923306587049821E-2</v>
      </c>
      <c r="W13" s="3" t="s">
        <v>3493</v>
      </c>
      <c r="X13" s="58">
        <v>137</v>
      </c>
      <c r="Y13" s="62">
        <v>2.5564470983392425E-2</v>
      </c>
      <c r="Z13" s="3" t="s">
        <v>3494</v>
      </c>
      <c r="AA13" s="58">
        <v>134</v>
      </c>
      <c r="AB13" s="62">
        <v>2.5004665049449523E-2</v>
      </c>
      <c r="AC13" s="3" t="s">
        <v>3495</v>
      </c>
      <c r="AD13" s="58">
        <v>117</v>
      </c>
      <c r="AE13" s="62">
        <v>2.1832431423773092E-2</v>
      </c>
      <c r="AF13" s="3" t="s">
        <v>3420</v>
      </c>
      <c r="AG13" s="58">
        <v>112</v>
      </c>
      <c r="AH13" s="62">
        <v>2.089942153386826E-2</v>
      </c>
    </row>
    <row r="14" spans="1:34" x14ac:dyDescent="0.25">
      <c r="A14" s="2" t="s">
        <v>710</v>
      </c>
      <c r="B14" s="2">
        <v>79</v>
      </c>
      <c r="C14" s="3" t="s">
        <v>1373</v>
      </c>
      <c r="D14" s="3" t="s">
        <v>1369</v>
      </c>
      <c r="E14" s="3" t="s">
        <v>1406</v>
      </c>
      <c r="F14" s="58">
        <v>5374</v>
      </c>
      <c r="G14" s="62">
        <v>0.39206244984314581</v>
      </c>
      <c r="H14" s="3" t="s">
        <v>3496</v>
      </c>
      <c r="I14" s="58">
        <v>994</v>
      </c>
      <c r="J14" s="62">
        <v>7.2517691690377181E-2</v>
      </c>
      <c r="K14" s="3" t="s">
        <v>3497</v>
      </c>
      <c r="L14" s="58">
        <v>956</v>
      </c>
      <c r="M14" s="62">
        <v>6.974538556941709E-2</v>
      </c>
      <c r="N14" s="3" t="s">
        <v>3498</v>
      </c>
      <c r="O14" s="58">
        <v>893</v>
      </c>
      <c r="P14" s="62">
        <v>6.5149193842562195E-2</v>
      </c>
      <c r="Q14" s="3" t="s">
        <v>3499</v>
      </c>
      <c r="R14" s="58">
        <v>661</v>
      </c>
      <c r="S14" s="62">
        <v>4.8223535419858465E-2</v>
      </c>
      <c r="T14" s="3" t="s">
        <v>3500</v>
      </c>
      <c r="U14" s="58">
        <v>457</v>
      </c>
      <c r="V14" s="62">
        <v>3.3340628875756916E-2</v>
      </c>
      <c r="W14" s="3" t="s">
        <v>3431</v>
      </c>
      <c r="X14" s="58">
        <v>386</v>
      </c>
      <c r="Y14" s="62">
        <v>2.8160793755015685E-2</v>
      </c>
      <c r="Z14" s="3" t="s">
        <v>3501</v>
      </c>
      <c r="AA14" s="58">
        <v>355</v>
      </c>
      <c r="AB14" s="62">
        <v>2.5899175603706137E-2</v>
      </c>
      <c r="AC14" s="3" t="s">
        <v>3502</v>
      </c>
      <c r="AD14" s="58">
        <v>317</v>
      </c>
      <c r="AE14" s="62">
        <v>2.3126869482746042E-2</v>
      </c>
      <c r="AF14" s="3" t="s">
        <v>3503</v>
      </c>
      <c r="AG14" s="58">
        <v>187</v>
      </c>
      <c r="AH14" s="62">
        <v>1.3642664332093091E-2</v>
      </c>
    </row>
    <row r="15" spans="1:34" x14ac:dyDescent="0.25">
      <c r="A15" s="2" t="s">
        <v>711</v>
      </c>
      <c r="B15" s="2">
        <v>8702</v>
      </c>
      <c r="C15" s="3" t="s">
        <v>1373</v>
      </c>
      <c r="D15" s="3" t="s">
        <v>1408</v>
      </c>
      <c r="E15" s="3" t="s">
        <v>1409</v>
      </c>
      <c r="F15" s="58">
        <v>2240</v>
      </c>
      <c r="G15" s="62">
        <v>5.8577405857740586E-2</v>
      </c>
      <c r="H15" s="3" t="s">
        <v>3485</v>
      </c>
      <c r="I15" s="58">
        <v>1405</v>
      </c>
      <c r="J15" s="62">
        <v>3.6741631799163177E-2</v>
      </c>
      <c r="K15" s="3" t="s">
        <v>1516</v>
      </c>
      <c r="L15" s="58">
        <v>1332</v>
      </c>
      <c r="M15" s="62">
        <v>3.4832635983263596E-2</v>
      </c>
      <c r="N15" s="3" t="s">
        <v>3409</v>
      </c>
      <c r="O15" s="58">
        <v>1157</v>
      </c>
      <c r="P15" s="62">
        <v>3.0256276150627617E-2</v>
      </c>
      <c r="Q15" s="3" t="s">
        <v>1486</v>
      </c>
      <c r="R15" s="58">
        <v>879</v>
      </c>
      <c r="S15" s="62">
        <v>2.2986401673640168E-2</v>
      </c>
      <c r="T15" s="3" t="s">
        <v>3488</v>
      </c>
      <c r="U15" s="58">
        <v>817</v>
      </c>
      <c r="V15" s="62">
        <v>2.1365062761506275E-2</v>
      </c>
      <c r="W15" s="3" t="s">
        <v>1505</v>
      </c>
      <c r="X15" s="58">
        <v>794</v>
      </c>
      <c r="Y15" s="62">
        <v>2.0763598326359833E-2</v>
      </c>
      <c r="Z15" s="3" t="s">
        <v>1406</v>
      </c>
      <c r="AA15" s="58">
        <v>789</v>
      </c>
      <c r="AB15" s="62">
        <v>2.063284518828452E-2</v>
      </c>
      <c r="AC15" s="3" t="s">
        <v>3417</v>
      </c>
      <c r="AD15" s="58">
        <v>782</v>
      </c>
      <c r="AE15" s="62">
        <v>2.0449790794979078E-2</v>
      </c>
      <c r="AF15" s="3" t="s">
        <v>3504</v>
      </c>
      <c r="AG15" s="58">
        <v>702</v>
      </c>
      <c r="AH15" s="62">
        <v>1.8357740585774059E-2</v>
      </c>
    </row>
    <row r="16" spans="1:34" x14ac:dyDescent="0.25">
      <c r="A16" s="2" t="s">
        <v>712</v>
      </c>
      <c r="B16" s="2">
        <v>46</v>
      </c>
      <c r="C16" s="3" t="s">
        <v>1416</v>
      </c>
      <c r="D16" s="3" t="s">
        <v>1413</v>
      </c>
      <c r="E16" s="3" t="s">
        <v>1409</v>
      </c>
      <c r="F16" s="58">
        <v>329</v>
      </c>
      <c r="G16" s="62">
        <v>2.1311050654229821E-2</v>
      </c>
      <c r="H16" s="3" t="s">
        <v>1516</v>
      </c>
      <c r="I16" s="58">
        <v>314</v>
      </c>
      <c r="J16" s="62">
        <v>2.0339422204948828E-2</v>
      </c>
      <c r="K16" s="3" t="s">
        <v>1505</v>
      </c>
      <c r="L16" s="58">
        <v>280</v>
      </c>
      <c r="M16" s="62">
        <v>1.8137064386578573E-2</v>
      </c>
      <c r="N16" s="3" t="s">
        <v>1456</v>
      </c>
      <c r="O16" s="58">
        <v>260</v>
      </c>
      <c r="P16" s="62">
        <v>1.6841559787537246E-2</v>
      </c>
      <c r="Q16" s="3" t="s">
        <v>3505</v>
      </c>
      <c r="R16" s="58">
        <v>224</v>
      </c>
      <c r="S16" s="62">
        <v>1.4509651509262858E-2</v>
      </c>
      <c r="T16" s="3" t="s">
        <v>3427</v>
      </c>
      <c r="U16" s="58">
        <v>220</v>
      </c>
      <c r="V16" s="62">
        <v>1.4250550589454592E-2</v>
      </c>
      <c r="W16" s="3" t="s">
        <v>3488</v>
      </c>
      <c r="X16" s="58">
        <v>208</v>
      </c>
      <c r="Y16" s="62">
        <v>1.3473247830029797E-2</v>
      </c>
      <c r="Z16" s="3" t="s">
        <v>3506</v>
      </c>
      <c r="AA16" s="58">
        <v>181</v>
      </c>
      <c r="AB16" s="62">
        <v>1.1724316621324006E-2</v>
      </c>
      <c r="AC16" s="3" t="s">
        <v>3507</v>
      </c>
      <c r="AD16" s="58">
        <v>179</v>
      </c>
      <c r="AE16" s="62">
        <v>1.1594766161419873E-2</v>
      </c>
      <c r="AF16" s="3" t="s">
        <v>3508</v>
      </c>
      <c r="AG16" s="58">
        <v>163</v>
      </c>
      <c r="AH16" s="62">
        <v>1.0558362482186811E-2</v>
      </c>
    </row>
    <row r="17" spans="1:34" x14ac:dyDescent="0.25">
      <c r="A17" s="2" t="s">
        <v>713</v>
      </c>
      <c r="B17" s="2">
        <v>3107</v>
      </c>
      <c r="C17" s="3" t="s">
        <v>1419</v>
      </c>
      <c r="D17" s="3" t="s">
        <v>1408</v>
      </c>
      <c r="E17" s="3" t="s">
        <v>1409</v>
      </c>
      <c r="F17" s="58">
        <v>4414</v>
      </c>
      <c r="G17" s="62">
        <v>0.16259024605864153</v>
      </c>
      <c r="H17" s="3" t="s">
        <v>1516</v>
      </c>
      <c r="I17" s="58">
        <v>3657</v>
      </c>
      <c r="J17" s="62">
        <v>0.13470605569471047</v>
      </c>
      <c r="K17" s="3" t="s">
        <v>3488</v>
      </c>
      <c r="L17" s="58">
        <v>1858</v>
      </c>
      <c r="M17" s="62">
        <v>6.8439664063651096E-2</v>
      </c>
      <c r="N17" s="3" t="s">
        <v>3504</v>
      </c>
      <c r="O17" s="58">
        <v>1445</v>
      </c>
      <c r="P17" s="62">
        <v>5.3226757035509061E-2</v>
      </c>
      <c r="Q17" s="3" t="s">
        <v>3509</v>
      </c>
      <c r="R17" s="58">
        <v>1106</v>
      </c>
      <c r="S17" s="62">
        <v>4.0739649329600711E-2</v>
      </c>
      <c r="T17" s="3" t="s">
        <v>1505</v>
      </c>
      <c r="U17" s="58">
        <v>1063</v>
      </c>
      <c r="V17" s="62">
        <v>3.9155738912627081E-2</v>
      </c>
      <c r="W17" s="3" t="s">
        <v>3485</v>
      </c>
      <c r="X17" s="58">
        <v>772</v>
      </c>
      <c r="Y17" s="62">
        <v>2.8436717253573007E-2</v>
      </c>
      <c r="Z17" s="3" t="s">
        <v>3510</v>
      </c>
      <c r="AA17" s="58">
        <v>765</v>
      </c>
      <c r="AB17" s="62">
        <v>2.8178871371740091E-2</v>
      </c>
      <c r="AC17" s="3" t="s">
        <v>3511</v>
      </c>
      <c r="AD17" s="58">
        <v>697</v>
      </c>
      <c r="AE17" s="62">
        <v>2.5674082805363194E-2</v>
      </c>
      <c r="AF17" s="3" t="s">
        <v>3487</v>
      </c>
      <c r="AG17" s="58">
        <v>662</v>
      </c>
      <c r="AH17" s="62">
        <v>2.4384853396198614E-2</v>
      </c>
    </row>
    <row r="18" spans="1:34" x14ac:dyDescent="0.25">
      <c r="A18" s="2" t="s">
        <v>714</v>
      </c>
      <c r="B18" s="2">
        <v>59</v>
      </c>
      <c r="C18" s="3" t="s">
        <v>1421</v>
      </c>
      <c r="D18" s="3" t="s">
        <v>1386</v>
      </c>
      <c r="E18" s="3" t="s">
        <v>3416</v>
      </c>
      <c r="F18" s="58">
        <v>893</v>
      </c>
      <c r="G18" s="62">
        <v>9.7350921181728986E-2</v>
      </c>
      <c r="H18" s="3" t="s">
        <v>3512</v>
      </c>
      <c r="I18" s="58">
        <v>891</v>
      </c>
      <c r="J18" s="62">
        <v>9.7132890003270467E-2</v>
      </c>
      <c r="K18" s="3" t="s">
        <v>3487</v>
      </c>
      <c r="L18" s="58">
        <v>749</v>
      </c>
      <c r="M18" s="62">
        <v>8.1652676332715585E-2</v>
      </c>
      <c r="N18" s="3" t="s">
        <v>3417</v>
      </c>
      <c r="O18" s="58">
        <v>523</v>
      </c>
      <c r="P18" s="62">
        <v>5.7015153166902866E-2</v>
      </c>
      <c r="Q18" s="3" t="s">
        <v>3489</v>
      </c>
      <c r="R18" s="58">
        <v>447</v>
      </c>
      <c r="S18" s="62">
        <v>4.8729968385479126E-2</v>
      </c>
      <c r="T18" s="3" t="s">
        <v>1409</v>
      </c>
      <c r="U18" s="58">
        <v>351</v>
      </c>
      <c r="V18" s="62">
        <v>3.8264471819470187E-2</v>
      </c>
      <c r="W18" s="3" t="s">
        <v>1516</v>
      </c>
      <c r="X18" s="58">
        <v>350</v>
      </c>
      <c r="Y18" s="62">
        <v>3.8155456230240928E-2</v>
      </c>
      <c r="Z18" s="3" t="s">
        <v>3488</v>
      </c>
      <c r="AA18" s="58">
        <v>299</v>
      </c>
      <c r="AB18" s="62">
        <v>3.2595661179548673E-2</v>
      </c>
      <c r="AC18" s="3" t="s">
        <v>3509</v>
      </c>
      <c r="AD18" s="58">
        <v>265</v>
      </c>
      <c r="AE18" s="62">
        <v>2.8889131145753841E-2</v>
      </c>
      <c r="AF18" s="3" t="s">
        <v>3504</v>
      </c>
      <c r="AG18" s="58">
        <v>220</v>
      </c>
      <c r="AH18" s="62">
        <v>2.3983429630437151E-2</v>
      </c>
    </row>
    <row r="19" spans="1:34" x14ac:dyDescent="0.25">
      <c r="A19" s="2" t="s">
        <v>715</v>
      </c>
      <c r="B19" s="2">
        <v>22</v>
      </c>
      <c r="C19" s="3" t="s">
        <v>1421</v>
      </c>
      <c r="D19" s="3" t="s">
        <v>1408</v>
      </c>
      <c r="E19" s="3" t="s">
        <v>1409</v>
      </c>
      <c r="F19" s="58">
        <v>2382</v>
      </c>
      <c r="G19" s="62">
        <v>4.9490961977976311E-2</v>
      </c>
      <c r="H19" s="3" t="s">
        <v>1516</v>
      </c>
      <c r="I19" s="58">
        <v>1694</v>
      </c>
      <c r="J19" s="62">
        <v>3.5196343237066281E-2</v>
      </c>
      <c r="K19" s="3" t="s">
        <v>3417</v>
      </c>
      <c r="L19" s="58">
        <v>1082</v>
      </c>
      <c r="M19" s="62">
        <v>2.2480781217535842E-2</v>
      </c>
      <c r="N19" s="3" t="s">
        <v>3488</v>
      </c>
      <c r="O19" s="58">
        <v>1053</v>
      </c>
      <c r="P19" s="62">
        <v>2.1878246415956783E-2</v>
      </c>
      <c r="Q19" s="3" t="s">
        <v>3409</v>
      </c>
      <c r="R19" s="58">
        <v>1003</v>
      </c>
      <c r="S19" s="62">
        <v>2.0839393309785997E-2</v>
      </c>
      <c r="T19" s="3" t="s">
        <v>3416</v>
      </c>
      <c r="U19" s="58">
        <v>953</v>
      </c>
      <c r="V19" s="62">
        <v>1.980054020361521E-2</v>
      </c>
      <c r="W19" s="3" t="s">
        <v>3504</v>
      </c>
      <c r="X19" s="58">
        <v>891</v>
      </c>
      <c r="Y19" s="62">
        <v>1.8512362351963432E-2</v>
      </c>
      <c r="Z19" s="3" t="s">
        <v>3487</v>
      </c>
      <c r="AA19" s="58">
        <v>861</v>
      </c>
      <c r="AB19" s="62">
        <v>1.788905048826096E-2</v>
      </c>
      <c r="AC19" s="3" t="s">
        <v>3512</v>
      </c>
      <c r="AD19" s="58">
        <v>838</v>
      </c>
      <c r="AE19" s="62">
        <v>1.7411178059422397E-2</v>
      </c>
      <c r="AF19" s="3" t="s">
        <v>3485</v>
      </c>
      <c r="AG19" s="58">
        <v>777</v>
      </c>
      <c r="AH19" s="62">
        <v>1.6143777269894036E-2</v>
      </c>
    </row>
    <row r="20" spans="1:34" x14ac:dyDescent="0.25">
      <c r="A20" s="2" t="s">
        <v>716</v>
      </c>
      <c r="B20" s="2">
        <v>3108</v>
      </c>
      <c r="C20" s="3" t="s">
        <v>716</v>
      </c>
      <c r="D20" s="3" t="s">
        <v>1386</v>
      </c>
      <c r="E20" s="3" t="s">
        <v>3513</v>
      </c>
      <c r="F20" s="58">
        <v>1644</v>
      </c>
      <c r="G20" s="62">
        <v>0.14634146341463414</v>
      </c>
      <c r="H20" s="3" t="s">
        <v>3514</v>
      </c>
      <c r="I20" s="58">
        <v>1329</v>
      </c>
      <c r="J20" s="62">
        <v>0.11830158447569877</v>
      </c>
      <c r="K20" s="3" t="s">
        <v>1486</v>
      </c>
      <c r="L20" s="58">
        <v>1306</v>
      </c>
      <c r="M20" s="62">
        <v>0.11625422823571302</v>
      </c>
      <c r="N20" s="3" t="s">
        <v>3515</v>
      </c>
      <c r="O20" s="58">
        <v>1174</v>
      </c>
      <c r="P20" s="62">
        <v>0.10450418372796867</v>
      </c>
      <c r="Q20" s="3" t="s">
        <v>3510</v>
      </c>
      <c r="R20" s="58">
        <v>963</v>
      </c>
      <c r="S20" s="62">
        <v>8.5721915613316713E-2</v>
      </c>
      <c r="T20" s="3" t="s">
        <v>3511</v>
      </c>
      <c r="U20" s="58">
        <v>811</v>
      </c>
      <c r="V20" s="62">
        <v>7.2191561331671705E-2</v>
      </c>
      <c r="W20" s="3" t="s">
        <v>3516</v>
      </c>
      <c r="X20" s="58">
        <v>431</v>
      </c>
      <c r="Y20" s="62">
        <v>3.8365675627559194E-2</v>
      </c>
      <c r="Z20" s="3" t="s">
        <v>1409</v>
      </c>
      <c r="AA20" s="58">
        <v>310</v>
      </c>
      <c r="AB20" s="62">
        <v>2.759480149546021E-2</v>
      </c>
      <c r="AC20" s="3" t="s">
        <v>3506</v>
      </c>
      <c r="AD20" s="58">
        <v>193</v>
      </c>
      <c r="AE20" s="62">
        <v>1.7179989318141357E-2</v>
      </c>
      <c r="AF20" s="3" t="s">
        <v>3413</v>
      </c>
      <c r="AG20" s="58">
        <v>152</v>
      </c>
      <c r="AH20" s="62">
        <v>1.3530354281645006E-2</v>
      </c>
    </row>
    <row r="21" spans="1:34" x14ac:dyDescent="0.25">
      <c r="A21" s="2" t="s">
        <v>717</v>
      </c>
      <c r="B21" s="2">
        <v>39</v>
      </c>
      <c r="C21" s="3" t="s">
        <v>1429</v>
      </c>
      <c r="D21" s="3" t="s">
        <v>1369</v>
      </c>
      <c r="E21" s="3" t="s">
        <v>1428</v>
      </c>
      <c r="F21" s="58">
        <v>2044</v>
      </c>
      <c r="G21" s="62">
        <v>0.11157814291173099</v>
      </c>
      <c r="H21" s="3" t="s">
        <v>3517</v>
      </c>
      <c r="I21" s="58">
        <v>1233</v>
      </c>
      <c r="J21" s="62">
        <v>6.7307167421802497E-2</v>
      </c>
      <c r="K21" s="3" t="s">
        <v>3518</v>
      </c>
      <c r="L21" s="58">
        <v>1126</v>
      </c>
      <c r="M21" s="62">
        <v>6.1466237240024021E-2</v>
      </c>
      <c r="N21" s="3" t="s">
        <v>3519</v>
      </c>
      <c r="O21" s="58">
        <v>1025</v>
      </c>
      <c r="P21" s="62">
        <v>5.5952835853485455E-2</v>
      </c>
      <c r="Q21" s="3" t="s">
        <v>3520</v>
      </c>
      <c r="R21" s="58">
        <v>931</v>
      </c>
      <c r="S21" s="62">
        <v>5.0821551394726786E-2</v>
      </c>
      <c r="T21" s="3" t="s">
        <v>3521</v>
      </c>
      <c r="U21" s="58">
        <v>911</v>
      </c>
      <c r="V21" s="62">
        <v>4.972978874392707E-2</v>
      </c>
      <c r="W21" s="3" t="s">
        <v>3522</v>
      </c>
      <c r="X21" s="58">
        <v>733</v>
      </c>
      <c r="Y21" s="62">
        <v>4.0013101151809595E-2</v>
      </c>
      <c r="Z21" s="3" t="s">
        <v>3523</v>
      </c>
      <c r="AA21" s="58">
        <v>715</v>
      </c>
      <c r="AB21" s="62">
        <v>3.9030514766089854E-2</v>
      </c>
      <c r="AC21" s="3" t="s">
        <v>3524</v>
      </c>
      <c r="AD21" s="58">
        <v>685</v>
      </c>
      <c r="AE21" s="62">
        <v>3.739287078989028E-2</v>
      </c>
      <c r="AF21" s="3" t="s">
        <v>3525</v>
      </c>
      <c r="AG21" s="58">
        <v>537</v>
      </c>
      <c r="AH21" s="62">
        <v>2.9313827173972379E-2</v>
      </c>
    </row>
    <row r="22" spans="1:34" x14ac:dyDescent="0.25">
      <c r="A22" s="2" t="s">
        <v>856</v>
      </c>
      <c r="B22" s="2">
        <v>50</v>
      </c>
      <c r="C22" s="3" t="s">
        <v>1421</v>
      </c>
      <c r="D22" s="3" t="s">
        <v>1369</v>
      </c>
      <c r="E22" s="3" t="s">
        <v>1431</v>
      </c>
      <c r="F22" s="58">
        <v>914</v>
      </c>
      <c r="G22" s="62">
        <v>0.14314800313234141</v>
      </c>
      <c r="H22" s="3" t="s">
        <v>3526</v>
      </c>
      <c r="I22" s="58">
        <v>813</v>
      </c>
      <c r="J22" s="62">
        <v>0.12732967893500391</v>
      </c>
      <c r="K22" s="3" t="s">
        <v>3527</v>
      </c>
      <c r="L22" s="58">
        <v>741</v>
      </c>
      <c r="M22" s="62">
        <v>0.11605324980422867</v>
      </c>
      <c r="N22" s="3" t="s">
        <v>3528</v>
      </c>
      <c r="O22" s="58">
        <v>456</v>
      </c>
      <c r="P22" s="62">
        <v>7.1417384494909947E-2</v>
      </c>
      <c r="Q22" s="3" t="s">
        <v>3529</v>
      </c>
      <c r="R22" s="58">
        <v>295</v>
      </c>
      <c r="S22" s="62">
        <v>4.6202036021926393E-2</v>
      </c>
      <c r="T22" s="3" t="s">
        <v>3530</v>
      </c>
      <c r="U22" s="58">
        <v>282</v>
      </c>
      <c r="V22" s="62">
        <v>4.4166014095536416E-2</v>
      </c>
      <c r="W22" s="3" t="s">
        <v>3473</v>
      </c>
      <c r="X22" s="58">
        <v>190</v>
      </c>
      <c r="Y22" s="62">
        <v>2.975724353954581E-2</v>
      </c>
      <c r="Z22" s="3" t="s">
        <v>1451</v>
      </c>
      <c r="AA22" s="58">
        <v>177</v>
      </c>
      <c r="AB22" s="62">
        <v>2.7721221613155832E-2</v>
      </c>
      <c r="AC22" s="3" t="s">
        <v>3531</v>
      </c>
      <c r="AD22" s="58">
        <v>171</v>
      </c>
      <c r="AE22" s="62">
        <v>2.678151918559123E-2</v>
      </c>
      <c r="AF22" s="3" t="s">
        <v>3532</v>
      </c>
      <c r="AG22" s="58">
        <v>145</v>
      </c>
      <c r="AH22" s="62">
        <v>2.2709475332811275E-2</v>
      </c>
    </row>
    <row r="23" spans="1:34" x14ac:dyDescent="0.25">
      <c r="A23" s="2" t="s">
        <v>719</v>
      </c>
      <c r="B23" s="2">
        <v>51</v>
      </c>
      <c r="C23" s="3" t="s">
        <v>1434</v>
      </c>
      <c r="D23" s="3" t="s">
        <v>1413</v>
      </c>
      <c r="E23" s="3" t="s">
        <v>1409</v>
      </c>
      <c r="F23" s="58">
        <v>27</v>
      </c>
      <c r="G23" s="62">
        <v>2.096273291925466E-2</v>
      </c>
      <c r="H23" s="3" t="s">
        <v>676</v>
      </c>
      <c r="I23" s="58" t="s">
        <v>676</v>
      </c>
      <c r="J23" s="62" t="s">
        <v>676</v>
      </c>
      <c r="K23" s="3" t="s">
        <v>676</v>
      </c>
      <c r="L23" s="58" t="s">
        <v>676</v>
      </c>
      <c r="M23" s="62" t="s">
        <v>676</v>
      </c>
      <c r="N23" s="3" t="s">
        <v>676</v>
      </c>
      <c r="O23" s="58" t="s">
        <v>676</v>
      </c>
      <c r="P23" s="62" t="s">
        <v>676</v>
      </c>
      <c r="Q23" s="3" t="s">
        <v>676</v>
      </c>
      <c r="R23" s="58" t="s">
        <v>676</v>
      </c>
      <c r="S23" s="62" t="s">
        <v>676</v>
      </c>
      <c r="T23" s="3" t="s">
        <v>676</v>
      </c>
      <c r="U23" s="58" t="s">
        <v>676</v>
      </c>
      <c r="V23" s="62" t="s">
        <v>676</v>
      </c>
      <c r="W23" s="3" t="s">
        <v>676</v>
      </c>
      <c r="X23" s="58" t="s">
        <v>676</v>
      </c>
      <c r="Y23" s="62" t="s">
        <v>676</v>
      </c>
      <c r="Z23" s="3" t="s">
        <v>676</v>
      </c>
      <c r="AA23" s="58" t="s">
        <v>676</v>
      </c>
      <c r="AB23" s="62" t="s">
        <v>676</v>
      </c>
      <c r="AC23" s="3" t="s">
        <v>676</v>
      </c>
      <c r="AD23" s="58" t="s">
        <v>676</v>
      </c>
      <c r="AE23" s="62" t="s">
        <v>676</v>
      </c>
      <c r="AF23" s="3" t="s">
        <v>676</v>
      </c>
      <c r="AG23" s="58" t="s">
        <v>676</v>
      </c>
      <c r="AH23" s="62" t="s">
        <v>676</v>
      </c>
    </row>
    <row r="24" spans="1:34" x14ac:dyDescent="0.25">
      <c r="A24" s="2" t="s">
        <v>720</v>
      </c>
      <c r="B24" s="2">
        <v>57</v>
      </c>
      <c r="C24" s="3" t="s">
        <v>1437</v>
      </c>
      <c r="D24" s="3" t="s">
        <v>1401</v>
      </c>
      <c r="E24" s="3" t="s">
        <v>3533</v>
      </c>
      <c r="F24" s="58">
        <v>872</v>
      </c>
      <c r="G24" s="62">
        <v>9.3291965336471591E-2</v>
      </c>
      <c r="H24" s="3" t="s">
        <v>1436</v>
      </c>
      <c r="I24" s="58">
        <v>825</v>
      </c>
      <c r="J24" s="62">
        <v>8.8263613993794801E-2</v>
      </c>
      <c r="K24" s="3" t="s">
        <v>3534</v>
      </c>
      <c r="L24" s="58">
        <v>705</v>
      </c>
      <c r="M24" s="62">
        <v>7.542527014015192E-2</v>
      </c>
      <c r="N24" s="3" t="s">
        <v>3535</v>
      </c>
      <c r="O24" s="58">
        <v>469</v>
      </c>
      <c r="P24" s="62">
        <v>5.0176527227987593E-2</v>
      </c>
      <c r="Q24" s="3" t="s">
        <v>3536</v>
      </c>
      <c r="R24" s="58">
        <v>429</v>
      </c>
      <c r="S24" s="62">
        <v>4.5897079276773299E-2</v>
      </c>
      <c r="T24" s="3" t="s">
        <v>3537</v>
      </c>
      <c r="U24" s="58">
        <v>378</v>
      </c>
      <c r="V24" s="62">
        <v>4.0440783138975075E-2</v>
      </c>
      <c r="W24" s="3" t="s">
        <v>3538</v>
      </c>
      <c r="X24" s="58">
        <v>350</v>
      </c>
      <c r="Y24" s="62">
        <v>3.7445169573125069E-2</v>
      </c>
      <c r="Z24" s="3" t="s">
        <v>3539</v>
      </c>
      <c r="AA24" s="58">
        <v>283</v>
      </c>
      <c r="AB24" s="62">
        <v>3.0277094254841125E-2</v>
      </c>
      <c r="AC24" s="3" t="s">
        <v>3540</v>
      </c>
      <c r="AD24" s="58">
        <v>257</v>
      </c>
      <c r="AE24" s="62">
        <v>2.7495453086551835E-2</v>
      </c>
      <c r="AF24" s="3" t="s">
        <v>1491</v>
      </c>
      <c r="AG24" s="58">
        <v>251</v>
      </c>
      <c r="AH24" s="62">
        <v>2.6853535893869691E-2</v>
      </c>
    </row>
    <row r="25" spans="1:34" x14ac:dyDescent="0.25">
      <c r="A25" s="2" t="s">
        <v>721</v>
      </c>
      <c r="B25" s="2">
        <v>8</v>
      </c>
      <c r="C25" s="3" t="s">
        <v>1398</v>
      </c>
      <c r="D25" s="3" t="s">
        <v>1369</v>
      </c>
      <c r="E25" s="3" t="s">
        <v>1439</v>
      </c>
      <c r="F25" s="58">
        <v>261</v>
      </c>
      <c r="G25" s="62">
        <v>0.28871681415929201</v>
      </c>
      <c r="H25" s="3" t="s">
        <v>3482</v>
      </c>
      <c r="I25" s="58">
        <v>92</v>
      </c>
      <c r="J25" s="62">
        <v>0.10176991150442478</v>
      </c>
      <c r="K25" s="3" t="s">
        <v>1397</v>
      </c>
      <c r="L25" s="58">
        <v>89</v>
      </c>
      <c r="M25" s="62">
        <v>9.8451327433628319E-2</v>
      </c>
      <c r="N25" s="3" t="s">
        <v>3541</v>
      </c>
      <c r="O25" s="58">
        <v>60</v>
      </c>
      <c r="P25" s="62">
        <v>6.637168141592921E-2</v>
      </c>
      <c r="Q25" s="3" t="s">
        <v>3542</v>
      </c>
      <c r="R25" s="58">
        <v>42</v>
      </c>
      <c r="S25" s="62">
        <v>4.6460176991150445E-2</v>
      </c>
      <c r="T25" s="3" t="s">
        <v>3479</v>
      </c>
      <c r="U25" s="58">
        <v>34</v>
      </c>
      <c r="V25" s="62">
        <v>3.7610619469026552E-2</v>
      </c>
      <c r="W25" s="3" t="s">
        <v>3543</v>
      </c>
      <c r="X25" s="58">
        <v>27</v>
      </c>
      <c r="Y25" s="62">
        <v>2.9867256637168143E-2</v>
      </c>
      <c r="Z25" s="3" t="s">
        <v>676</v>
      </c>
      <c r="AA25" s="58" t="s">
        <v>676</v>
      </c>
      <c r="AB25" s="62" t="s">
        <v>676</v>
      </c>
      <c r="AC25" s="3" t="s">
        <v>676</v>
      </c>
      <c r="AD25" s="58" t="s">
        <v>676</v>
      </c>
      <c r="AE25" s="62" t="s">
        <v>676</v>
      </c>
      <c r="AF25" s="3" t="s">
        <v>676</v>
      </c>
      <c r="AG25" s="58" t="s">
        <v>676</v>
      </c>
      <c r="AH25" s="62" t="s">
        <v>676</v>
      </c>
    </row>
    <row r="26" spans="1:34" x14ac:dyDescent="0.25">
      <c r="A26" s="2" t="s">
        <v>722</v>
      </c>
      <c r="B26" s="2">
        <v>40</v>
      </c>
      <c r="C26" s="3" t="s">
        <v>1429</v>
      </c>
      <c r="D26" s="3" t="s">
        <v>1369</v>
      </c>
      <c r="E26" s="3" t="s">
        <v>3525</v>
      </c>
      <c r="F26" s="58">
        <v>1392</v>
      </c>
      <c r="G26" s="62">
        <v>0.26249292853102019</v>
      </c>
      <c r="H26" s="3" t="s">
        <v>3523</v>
      </c>
      <c r="I26" s="58">
        <v>993</v>
      </c>
      <c r="J26" s="62">
        <v>0.1872524985857062</v>
      </c>
      <c r="K26" s="3" t="s">
        <v>1441</v>
      </c>
      <c r="L26" s="58">
        <v>880</v>
      </c>
      <c r="M26" s="62">
        <v>0.16594380539317369</v>
      </c>
      <c r="N26" s="3" t="s">
        <v>3502</v>
      </c>
      <c r="O26" s="58">
        <v>429</v>
      </c>
      <c r="P26" s="62">
        <v>8.089760512917217E-2</v>
      </c>
      <c r="Q26" s="3" t="s">
        <v>3411</v>
      </c>
      <c r="R26" s="58">
        <v>317</v>
      </c>
      <c r="S26" s="62">
        <v>5.9777484442768244E-2</v>
      </c>
      <c r="T26" s="3" t="s">
        <v>3544</v>
      </c>
      <c r="U26" s="58">
        <v>234</v>
      </c>
      <c r="V26" s="62">
        <v>4.4125966434093909E-2</v>
      </c>
      <c r="W26" s="3" t="s">
        <v>3545</v>
      </c>
      <c r="X26" s="58">
        <v>110</v>
      </c>
      <c r="Y26" s="62">
        <v>2.0742975674146711E-2</v>
      </c>
      <c r="Z26" s="3" t="s">
        <v>3546</v>
      </c>
      <c r="AA26" s="58">
        <v>59</v>
      </c>
      <c r="AB26" s="62">
        <v>1.112577786158778E-2</v>
      </c>
      <c r="AC26" s="3" t="s">
        <v>3547</v>
      </c>
      <c r="AD26" s="58">
        <v>52</v>
      </c>
      <c r="AE26" s="62">
        <v>9.8057703186875348E-3</v>
      </c>
      <c r="AF26" s="3" t="s">
        <v>3548</v>
      </c>
      <c r="AG26" s="58">
        <v>52</v>
      </c>
      <c r="AH26" s="62">
        <v>9.8057703186875348E-3</v>
      </c>
    </row>
    <row r="27" spans="1:34" x14ac:dyDescent="0.25">
      <c r="A27" s="2" t="s">
        <v>723</v>
      </c>
      <c r="B27" s="2">
        <v>68</v>
      </c>
      <c r="C27" s="3" t="s">
        <v>1444</v>
      </c>
      <c r="D27" s="3" t="s">
        <v>1369</v>
      </c>
      <c r="E27" s="3" t="s">
        <v>1443</v>
      </c>
      <c r="F27" s="58">
        <v>816</v>
      </c>
      <c r="G27" s="62">
        <v>0.19493549928332538</v>
      </c>
      <c r="H27" s="3" t="s">
        <v>3549</v>
      </c>
      <c r="I27" s="58">
        <v>797</v>
      </c>
      <c r="J27" s="62">
        <v>0.19039655996177735</v>
      </c>
      <c r="K27" s="3" t="s">
        <v>3550</v>
      </c>
      <c r="L27" s="58">
        <v>303</v>
      </c>
      <c r="M27" s="62">
        <v>7.2384137601528911E-2</v>
      </c>
      <c r="N27" s="3" t="s">
        <v>3551</v>
      </c>
      <c r="O27" s="58">
        <v>245</v>
      </c>
      <c r="P27" s="62">
        <v>5.8528428093645488E-2</v>
      </c>
      <c r="Q27" s="3" t="s">
        <v>1501</v>
      </c>
      <c r="R27" s="58">
        <v>239</v>
      </c>
      <c r="S27" s="62">
        <v>5.7095078834209272E-2</v>
      </c>
      <c r="T27" s="3" t="s">
        <v>3552</v>
      </c>
      <c r="U27" s="58">
        <v>197</v>
      </c>
      <c r="V27" s="62">
        <v>4.706163401815576E-2</v>
      </c>
      <c r="W27" s="3" t="s">
        <v>3553</v>
      </c>
      <c r="X27" s="58">
        <v>146</v>
      </c>
      <c r="Y27" s="62">
        <v>3.487816531294792E-2</v>
      </c>
      <c r="Z27" s="3" t="s">
        <v>3475</v>
      </c>
      <c r="AA27" s="58">
        <v>136</v>
      </c>
      <c r="AB27" s="62">
        <v>3.2489249880554232E-2</v>
      </c>
      <c r="AC27" s="3" t="s">
        <v>3554</v>
      </c>
      <c r="AD27" s="58">
        <v>114</v>
      </c>
      <c r="AE27" s="62">
        <v>2.7233635929288104E-2</v>
      </c>
      <c r="AF27" s="3" t="s">
        <v>3555</v>
      </c>
      <c r="AG27" s="58">
        <v>101</v>
      </c>
      <c r="AH27" s="62">
        <v>2.41280458671763E-2</v>
      </c>
    </row>
    <row r="28" spans="1:34" x14ac:dyDescent="0.25">
      <c r="A28" s="2" t="s">
        <v>857</v>
      </c>
      <c r="B28" s="2">
        <v>14496</v>
      </c>
      <c r="C28" s="3" t="s">
        <v>1444</v>
      </c>
      <c r="D28" s="3" t="s">
        <v>1369</v>
      </c>
      <c r="E28" s="3" t="s">
        <v>3539</v>
      </c>
      <c r="F28" s="58">
        <v>2186</v>
      </c>
      <c r="G28" s="62">
        <v>0.29851153898675409</v>
      </c>
      <c r="H28" s="3" t="s">
        <v>3538</v>
      </c>
      <c r="I28" s="58">
        <v>2060</v>
      </c>
      <c r="J28" s="62">
        <v>0.28130547589785609</v>
      </c>
      <c r="K28" s="3" t="s">
        <v>3556</v>
      </c>
      <c r="L28" s="58">
        <v>530</v>
      </c>
      <c r="M28" s="62">
        <v>7.2374709818380442E-2</v>
      </c>
      <c r="N28" s="3" t="s">
        <v>3557</v>
      </c>
      <c r="O28" s="58">
        <v>339</v>
      </c>
      <c r="P28" s="62">
        <v>4.6292503072511267E-2</v>
      </c>
      <c r="Q28" s="3" t="s">
        <v>3558</v>
      </c>
      <c r="R28" s="58">
        <v>258</v>
      </c>
      <c r="S28" s="62">
        <v>3.5231462515362556E-2</v>
      </c>
      <c r="T28" s="3" t="s">
        <v>3559</v>
      </c>
      <c r="U28" s="58">
        <v>184</v>
      </c>
      <c r="V28" s="62">
        <v>2.5126314352041514E-2</v>
      </c>
      <c r="W28" s="3" t="s">
        <v>3560</v>
      </c>
      <c r="X28" s="58">
        <v>156</v>
      </c>
      <c r="Y28" s="62">
        <v>2.1302744776730848E-2</v>
      </c>
      <c r="Z28" s="3" t="s">
        <v>1449</v>
      </c>
      <c r="AA28" s="58">
        <v>141</v>
      </c>
      <c r="AB28" s="62">
        <v>1.9254403932814419E-2</v>
      </c>
      <c r="AC28" s="3" t="s">
        <v>1501</v>
      </c>
      <c r="AD28" s="58">
        <v>113</v>
      </c>
      <c r="AE28" s="62">
        <v>1.5430834357503755E-2</v>
      </c>
      <c r="AF28" s="3" t="s">
        <v>3561</v>
      </c>
      <c r="AG28" s="58">
        <v>96</v>
      </c>
      <c r="AH28" s="62">
        <v>1.3109381401065138E-2</v>
      </c>
    </row>
    <row r="29" spans="1:34" x14ac:dyDescent="0.25">
      <c r="A29" s="2" t="s">
        <v>725</v>
      </c>
      <c r="B29" s="2">
        <v>73</v>
      </c>
      <c r="C29" s="3" t="s">
        <v>1381</v>
      </c>
      <c r="D29" s="3" t="s">
        <v>1369</v>
      </c>
      <c r="E29" s="3" t="s">
        <v>1449</v>
      </c>
      <c r="F29" s="58">
        <v>1114</v>
      </c>
      <c r="G29" s="62">
        <v>0.28367710720651895</v>
      </c>
      <c r="H29" s="3" t="s">
        <v>1379</v>
      </c>
      <c r="I29" s="58">
        <v>503</v>
      </c>
      <c r="J29" s="62">
        <v>0.12808759867583397</v>
      </c>
      <c r="K29" s="3" t="s">
        <v>3562</v>
      </c>
      <c r="L29" s="58">
        <v>427</v>
      </c>
      <c r="M29" s="62">
        <v>0.10873440285204991</v>
      </c>
      <c r="N29" s="3" t="s">
        <v>3453</v>
      </c>
      <c r="O29" s="58">
        <v>242</v>
      </c>
      <c r="P29" s="62">
        <v>6.1624649859943981E-2</v>
      </c>
      <c r="Q29" s="3" t="s">
        <v>3539</v>
      </c>
      <c r="R29" s="58">
        <v>214</v>
      </c>
      <c r="S29" s="62">
        <v>5.4494525082760377E-2</v>
      </c>
      <c r="T29" s="3" t="s">
        <v>3560</v>
      </c>
      <c r="U29" s="58">
        <v>158</v>
      </c>
      <c r="V29" s="62">
        <v>4.0234275528393176E-2</v>
      </c>
      <c r="W29" s="3" t="s">
        <v>3563</v>
      </c>
      <c r="X29" s="58">
        <v>155</v>
      </c>
      <c r="Y29" s="62">
        <v>3.9470333587980647E-2</v>
      </c>
      <c r="Z29" s="3" t="s">
        <v>3564</v>
      </c>
      <c r="AA29" s="58">
        <v>147</v>
      </c>
      <c r="AB29" s="62">
        <v>3.7433155080213901E-2</v>
      </c>
      <c r="AC29" s="3" t="s">
        <v>3565</v>
      </c>
      <c r="AD29" s="58">
        <v>125</v>
      </c>
      <c r="AE29" s="62">
        <v>3.1830914183855363E-2</v>
      </c>
      <c r="AF29" s="3" t="s">
        <v>3566</v>
      </c>
      <c r="AG29" s="58">
        <v>122</v>
      </c>
      <c r="AH29" s="62">
        <v>3.106697224344283E-2</v>
      </c>
    </row>
    <row r="30" spans="1:34" x14ac:dyDescent="0.25">
      <c r="A30" s="2" t="s">
        <v>726</v>
      </c>
      <c r="B30" s="2">
        <v>77</v>
      </c>
      <c r="C30" s="3" t="s">
        <v>1452</v>
      </c>
      <c r="D30" s="3" t="s">
        <v>1369</v>
      </c>
      <c r="E30" s="3" t="s">
        <v>1451</v>
      </c>
      <c r="F30" s="58">
        <v>2712</v>
      </c>
      <c r="G30" s="62">
        <v>0.38671039498075005</v>
      </c>
      <c r="H30" s="3" t="s">
        <v>3461</v>
      </c>
      <c r="I30" s="58">
        <v>1425</v>
      </c>
      <c r="J30" s="62">
        <v>0.20319406815913305</v>
      </c>
      <c r="K30" s="3" t="s">
        <v>1387</v>
      </c>
      <c r="L30" s="58">
        <v>629</v>
      </c>
      <c r="M30" s="62">
        <v>8.9690574647083993E-2</v>
      </c>
      <c r="N30" s="3" t="s">
        <v>3567</v>
      </c>
      <c r="O30" s="58">
        <v>607</v>
      </c>
      <c r="P30" s="62">
        <v>8.655354341936404E-2</v>
      </c>
      <c r="Q30" s="3" t="s">
        <v>3462</v>
      </c>
      <c r="R30" s="58">
        <v>204</v>
      </c>
      <c r="S30" s="62">
        <v>2.9088835020675888E-2</v>
      </c>
      <c r="T30" s="3" t="s">
        <v>1393</v>
      </c>
      <c r="U30" s="58">
        <v>163</v>
      </c>
      <c r="V30" s="62">
        <v>2.3242549550834164E-2</v>
      </c>
      <c r="W30" s="3" t="s">
        <v>3527</v>
      </c>
      <c r="X30" s="58">
        <v>140</v>
      </c>
      <c r="Y30" s="62">
        <v>1.9962925994581493E-2</v>
      </c>
      <c r="Z30" s="3" t="s">
        <v>3568</v>
      </c>
      <c r="AA30" s="58">
        <v>138</v>
      </c>
      <c r="AB30" s="62">
        <v>1.9677741337516041E-2</v>
      </c>
      <c r="AC30" s="3" t="s">
        <v>3464</v>
      </c>
      <c r="AD30" s="58">
        <v>65</v>
      </c>
      <c r="AE30" s="62">
        <v>9.2685013546271212E-3</v>
      </c>
      <c r="AF30" s="3" t="s">
        <v>3473</v>
      </c>
      <c r="AG30" s="58">
        <v>63</v>
      </c>
      <c r="AH30" s="62">
        <v>8.9833166975616715E-3</v>
      </c>
    </row>
    <row r="31" spans="1:34" x14ac:dyDescent="0.25">
      <c r="A31" s="2" t="s">
        <v>860</v>
      </c>
      <c r="B31" s="2">
        <v>6546</v>
      </c>
      <c r="C31" s="3" t="s">
        <v>1373</v>
      </c>
      <c r="D31" s="3" t="s">
        <v>1386</v>
      </c>
      <c r="E31" s="3" t="s">
        <v>3413</v>
      </c>
      <c r="F31" s="58">
        <v>1428</v>
      </c>
      <c r="G31" s="62">
        <v>6.4359113034072477E-2</v>
      </c>
      <c r="H31" s="3" t="s">
        <v>3569</v>
      </c>
      <c r="I31" s="58">
        <v>1368</v>
      </c>
      <c r="J31" s="62">
        <v>6.165494862087615E-2</v>
      </c>
      <c r="K31" s="3" t="s">
        <v>3570</v>
      </c>
      <c r="L31" s="58">
        <v>1323</v>
      </c>
      <c r="M31" s="62">
        <v>5.9626825310978911E-2</v>
      </c>
      <c r="N31" s="3" t="s">
        <v>3571</v>
      </c>
      <c r="O31" s="58">
        <v>971</v>
      </c>
      <c r="P31" s="62">
        <v>4.3762394086893815E-2</v>
      </c>
      <c r="Q31" s="3" t="s">
        <v>3572</v>
      </c>
      <c r="R31" s="58">
        <v>871</v>
      </c>
      <c r="S31" s="62">
        <v>3.9255453398233282E-2</v>
      </c>
      <c r="T31" s="3" t="s">
        <v>3573</v>
      </c>
      <c r="U31" s="58">
        <v>713</v>
      </c>
      <c r="V31" s="62">
        <v>3.2134487110149629E-2</v>
      </c>
      <c r="W31" s="3" t="s">
        <v>3574</v>
      </c>
      <c r="X31" s="58">
        <v>572</v>
      </c>
      <c r="Y31" s="62">
        <v>2.5779700739138274E-2</v>
      </c>
      <c r="Z31" s="3" t="s">
        <v>3425</v>
      </c>
      <c r="AA31" s="58">
        <v>510</v>
      </c>
      <c r="AB31" s="62">
        <v>2.2985397512168739E-2</v>
      </c>
      <c r="AC31" s="3" t="s">
        <v>3575</v>
      </c>
      <c r="AD31" s="58">
        <v>478</v>
      </c>
      <c r="AE31" s="62">
        <v>2.1543176491797367E-2</v>
      </c>
      <c r="AF31" s="3" t="s">
        <v>3576</v>
      </c>
      <c r="AG31" s="58">
        <v>469</v>
      </c>
      <c r="AH31" s="62">
        <v>2.113755182981792E-2</v>
      </c>
    </row>
    <row r="32" spans="1:34" x14ac:dyDescent="0.25">
      <c r="A32" s="2" t="s">
        <v>728</v>
      </c>
      <c r="B32" s="2">
        <v>83</v>
      </c>
      <c r="C32" s="3" t="s">
        <v>1457</v>
      </c>
      <c r="D32" s="3" t="s">
        <v>1369</v>
      </c>
      <c r="E32" s="3" t="s">
        <v>1456</v>
      </c>
      <c r="F32" s="58">
        <v>5174</v>
      </c>
      <c r="G32" s="62">
        <v>0.43195859074970777</v>
      </c>
      <c r="H32" s="3" t="s">
        <v>1519</v>
      </c>
      <c r="I32" s="58">
        <v>1772</v>
      </c>
      <c r="J32" s="62">
        <v>0.14793788612456168</v>
      </c>
      <c r="K32" s="3" t="s">
        <v>3415</v>
      </c>
      <c r="L32" s="58">
        <v>1691</v>
      </c>
      <c r="M32" s="62">
        <v>0.14117548839539154</v>
      </c>
      <c r="N32" s="3" t="s">
        <v>3577</v>
      </c>
      <c r="O32" s="58">
        <v>1017</v>
      </c>
      <c r="P32" s="62">
        <v>8.4905660377358486E-2</v>
      </c>
      <c r="Q32" s="3" t="s">
        <v>3578</v>
      </c>
      <c r="R32" s="58">
        <v>888</v>
      </c>
      <c r="S32" s="62">
        <v>7.4135915845717146E-2</v>
      </c>
      <c r="T32" s="3" t="s">
        <v>3579</v>
      </c>
      <c r="U32" s="58">
        <v>368</v>
      </c>
      <c r="V32" s="62">
        <v>3.072299215227918E-2</v>
      </c>
      <c r="W32" s="3" t="s">
        <v>3505</v>
      </c>
      <c r="X32" s="58">
        <v>128</v>
      </c>
      <c r="Y32" s="62">
        <v>1.0686258139923193E-2</v>
      </c>
      <c r="Z32" s="3" t="s">
        <v>3580</v>
      </c>
      <c r="AA32" s="58">
        <v>78</v>
      </c>
      <c r="AB32" s="62">
        <v>6.5119385540156954E-3</v>
      </c>
      <c r="AC32" s="3" t="s">
        <v>3581</v>
      </c>
      <c r="AD32" s="58">
        <v>60</v>
      </c>
      <c r="AE32" s="62">
        <v>5.0091835030889962E-3</v>
      </c>
      <c r="AF32" s="3" t="s">
        <v>3445</v>
      </c>
      <c r="AG32" s="58">
        <v>49</v>
      </c>
      <c r="AH32" s="62">
        <v>4.0908331941893472E-3</v>
      </c>
    </row>
    <row r="33" spans="1:34" x14ac:dyDescent="0.25">
      <c r="A33" s="2" t="s">
        <v>729</v>
      </c>
      <c r="B33" s="2">
        <v>85</v>
      </c>
      <c r="C33" s="3" t="s">
        <v>1460</v>
      </c>
      <c r="D33" s="3" t="s">
        <v>1369</v>
      </c>
      <c r="E33" s="3" t="s">
        <v>3505</v>
      </c>
      <c r="F33" s="58">
        <v>9003</v>
      </c>
      <c r="G33" s="62">
        <v>0.45075852400741001</v>
      </c>
      <c r="H33" s="3" t="s">
        <v>3582</v>
      </c>
      <c r="I33" s="58">
        <v>2236</v>
      </c>
      <c r="J33" s="62">
        <v>0.11195113403094177</v>
      </c>
      <c r="K33" s="3" t="s">
        <v>3425</v>
      </c>
      <c r="L33" s="58">
        <v>1364</v>
      </c>
      <c r="M33" s="62">
        <v>6.8292194462524408E-2</v>
      </c>
      <c r="N33" s="3" t="s">
        <v>3583</v>
      </c>
      <c r="O33" s="58">
        <v>1256</v>
      </c>
      <c r="P33" s="62">
        <v>6.2884894607720426E-2</v>
      </c>
      <c r="Q33" s="3" t="s">
        <v>3584</v>
      </c>
      <c r="R33" s="58">
        <v>647</v>
      </c>
      <c r="S33" s="62">
        <v>3.2393731537575729E-2</v>
      </c>
      <c r="T33" s="3" t="s">
        <v>3585</v>
      </c>
      <c r="U33" s="58">
        <v>637</v>
      </c>
      <c r="V33" s="62">
        <v>3.1893055625093876E-2</v>
      </c>
      <c r="W33" s="3" t="s">
        <v>3535</v>
      </c>
      <c r="X33" s="58">
        <v>566</v>
      </c>
      <c r="Y33" s="62">
        <v>2.8338256646472739E-2</v>
      </c>
      <c r="Z33" s="3" t="s">
        <v>3586</v>
      </c>
      <c r="AA33" s="58">
        <v>406</v>
      </c>
      <c r="AB33" s="62">
        <v>2.0327442046763129E-2</v>
      </c>
      <c r="AC33" s="3" t="s">
        <v>3587</v>
      </c>
      <c r="AD33" s="58">
        <v>361</v>
      </c>
      <c r="AE33" s="62">
        <v>1.8074400440594805E-2</v>
      </c>
      <c r="AF33" s="3" t="s">
        <v>3569</v>
      </c>
      <c r="AG33" s="58">
        <v>335</v>
      </c>
      <c r="AH33" s="62">
        <v>1.6772643068141992E-2</v>
      </c>
    </row>
    <row r="34" spans="1:34" x14ac:dyDescent="0.25">
      <c r="A34" s="2" t="s">
        <v>730</v>
      </c>
      <c r="B34" s="2">
        <v>133</v>
      </c>
      <c r="C34" s="3" t="s">
        <v>1444</v>
      </c>
      <c r="D34" s="3" t="s">
        <v>1369</v>
      </c>
      <c r="E34" s="3" t="s">
        <v>1462</v>
      </c>
      <c r="F34" s="58">
        <v>1478</v>
      </c>
      <c r="G34" s="62">
        <v>0.44066785927251045</v>
      </c>
      <c r="H34" s="3" t="s">
        <v>3588</v>
      </c>
      <c r="I34" s="58">
        <v>603</v>
      </c>
      <c r="J34" s="62">
        <v>0.17978533094812166</v>
      </c>
      <c r="K34" s="3" t="s">
        <v>3589</v>
      </c>
      <c r="L34" s="58">
        <v>169</v>
      </c>
      <c r="M34" s="62">
        <v>5.0387596899224806E-2</v>
      </c>
      <c r="N34" s="3" t="s">
        <v>3430</v>
      </c>
      <c r="O34" s="58">
        <v>139</v>
      </c>
      <c r="P34" s="62">
        <v>4.1443053070960051E-2</v>
      </c>
      <c r="Q34" s="3" t="s">
        <v>1501</v>
      </c>
      <c r="R34" s="58">
        <v>129</v>
      </c>
      <c r="S34" s="62">
        <v>3.8461538461538464E-2</v>
      </c>
      <c r="T34" s="3" t="s">
        <v>3590</v>
      </c>
      <c r="U34" s="58">
        <v>78</v>
      </c>
      <c r="V34" s="62">
        <v>2.3255813953488372E-2</v>
      </c>
      <c r="W34" s="3" t="s">
        <v>3507</v>
      </c>
      <c r="X34" s="58">
        <v>65</v>
      </c>
      <c r="Y34" s="62">
        <v>1.937984496124031E-2</v>
      </c>
      <c r="Z34" s="3" t="s">
        <v>3591</v>
      </c>
      <c r="AA34" s="58">
        <v>64</v>
      </c>
      <c r="AB34" s="62">
        <v>1.908169350029815E-2</v>
      </c>
      <c r="AC34" s="3" t="s">
        <v>3592</v>
      </c>
      <c r="AD34" s="58">
        <v>55</v>
      </c>
      <c r="AE34" s="62">
        <v>1.6398330351818723E-2</v>
      </c>
      <c r="AF34" s="3" t="s">
        <v>3556</v>
      </c>
      <c r="AG34" s="58">
        <v>33</v>
      </c>
      <c r="AH34" s="62">
        <v>9.8389982110912346E-3</v>
      </c>
    </row>
    <row r="35" spans="1:34" x14ac:dyDescent="0.25">
      <c r="A35" s="2" t="s">
        <v>731</v>
      </c>
      <c r="B35" s="2">
        <v>88</v>
      </c>
      <c r="C35" s="3" t="s">
        <v>1421</v>
      </c>
      <c r="D35" s="3" t="s">
        <v>1401</v>
      </c>
      <c r="E35" s="3" t="s">
        <v>3593</v>
      </c>
      <c r="F35" s="58">
        <v>507</v>
      </c>
      <c r="G35" s="62">
        <v>0.38467374810318666</v>
      </c>
      <c r="H35" s="3" t="s">
        <v>3594</v>
      </c>
      <c r="I35" s="58">
        <v>298</v>
      </c>
      <c r="J35" s="62">
        <v>0.22610015174506828</v>
      </c>
      <c r="K35" s="3" t="s">
        <v>1464</v>
      </c>
      <c r="L35" s="58">
        <v>174</v>
      </c>
      <c r="M35" s="62">
        <v>0.13201820940819423</v>
      </c>
      <c r="N35" s="3" t="s">
        <v>3595</v>
      </c>
      <c r="O35" s="58">
        <v>134</v>
      </c>
      <c r="P35" s="62">
        <v>0.10166919575113809</v>
      </c>
      <c r="Q35" s="3" t="s">
        <v>3596</v>
      </c>
      <c r="R35" s="58">
        <v>53</v>
      </c>
      <c r="S35" s="62">
        <v>4.021244309559939E-2</v>
      </c>
      <c r="T35" s="3" t="s">
        <v>676</v>
      </c>
      <c r="U35" s="58" t="s">
        <v>676</v>
      </c>
      <c r="V35" s="62" t="s">
        <v>676</v>
      </c>
      <c r="W35" s="3" t="s">
        <v>676</v>
      </c>
      <c r="X35" s="58" t="s">
        <v>676</v>
      </c>
      <c r="Y35" s="62" t="s">
        <v>676</v>
      </c>
      <c r="Z35" s="3" t="s">
        <v>676</v>
      </c>
      <c r="AA35" s="58" t="s">
        <v>676</v>
      </c>
      <c r="AB35" s="62" t="s">
        <v>676</v>
      </c>
      <c r="AC35" s="3" t="s">
        <v>676</v>
      </c>
      <c r="AD35" s="58" t="s">
        <v>676</v>
      </c>
      <c r="AE35" s="62" t="s">
        <v>676</v>
      </c>
      <c r="AF35" s="3" t="s">
        <v>676</v>
      </c>
      <c r="AG35" s="58" t="s">
        <v>676</v>
      </c>
      <c r="AH35" s="62" t="s">
        <v>676</v>
      </c>
    </row>
    <row r="36" spans="1:34" x14ac:dyDescent="0.25">
      <c r="A36" s="2" t="s">
        <v>732</v>
      </c>
      <c r="B36" s="2">
        <v>89</v>
      </c>
      <c r="C36" s="3" t="s">
        <v>1421</v>
      </c>
      <c r="D36" s="3" t="s">
        <v>1413</v>
      </c>
      <c r="E36" s="3" t="s">
        <v>1409</v>
      </c>
      <c r="F36" s="58">
        <v>51</v>
      </c>
      <c r="G36" s="62">
        <v>3.2463399108847865E-2</v>
      </c>
      <c r="H36" s="3" t="s">
        <v>3506</v>
      </c>
      <c r="I36" s="58">
        <v>37</v>
      </c>
      <c r="J36" s="62">
        <v>2.3551877784850413E-2</v>
      </c>
      <c r="K36" s="3" t="s">
        <v>1486</v>
      </c>
      <c r="L36" s="58">
        <v>26</v>
      </c>
      <c r="M36" s="62">
        <v>1.6549968173138127E-2</v>
      </c>
      <c r="N36" s="3" t="s">
        <v>676</v>
      </c>
      <c r="O36" s="58" t="s">
        <v>676</v>
      </c>
      <c r="P36" s="62" t="s">
        <v>676</v>
      </c>
      <c r="Q36" s="3" t="s">
        <v>676</v>
      </c>
      <c r="R36" s="58" t="s">
        <v>676</v>
      </c>
      <c r="S36" s="62" t="s">
        <v>676</v>
      </c>
      <c r="T36" s="3" t="s">
        <v>676</v>
      </c>
      <c r="U36" s="58" t="s">
        <v>676</v>
      </c>
      <c r="V36" s="62" t="s">
        <v>676</v>
      </c>
      <c r="W36" s="3" t="s">
        <v>676</v>
      </c>
      <c r="X36" s="58" t="s">
        <v>676</v>
      </c>
      <c r="Y36" s="62" t="s">
        <v>676</v>
      </c>
      <c r="Z36" s="3" t="s">
        <v>676</v>
      </c>
      <c r="AA36" s="58" t="s">
        <v>676</v>
      </c>
      <c r="AB36" s="62" t="s">
        <v>676</v>
      </c>
      <c r="AC36" s="3" t="s">
        <v>676</v>
      </c>
      <c r="AD36" s="58" t="s">
        <v>676</v>
      </c>
      <c r="AE36" s="62" t="s">
        <v>676</v>
      </c>
      <c r="AF36" s="3" t="s">
        <v>676</v>
      </c>
      <c r="AG36" s="58" t="s">
        <v>676</v>
      </c>
      <c r="AH36" s="62" t="s">
        <v>676</v>
      </c>
    </row>
    <row r="37" spans="1:34" x14ac:dyDescent="0.25">
      <c r="A37" s="2" t="s">
        <v>733</v>
      </c>
      <c r="B37" s="2">
        <v>91</v>
      </c>
      <c r="C37" s="3" t="s">
        <v>1421</v>
      </c>
      <c r="D37" s="3" t="s">
        <v>1408</v>
      </c>
      <c r="E37" s="3" t="s">
        <v>1409</v>
      </c>
      <c r="F37" s="58">
        <v>4561</v>
      </c>
      <c r="G37" s="62">
        <v>9.0020921327912215E-2</v>
      </c>
      <c r="H37" s="3" t="s">
        <v>3510</v>
      </c>
      <c r="I37" s="58">
        <v>2119</v>
      </c>
      <c r="J37" s="62">
        <v>4.1822918722614774E-2</v>
      </c>
      <c r="K37" s="3" t="s">
        <v>3511</v>
      </c>
      <c r="L37" s="58">
        <v>1684</v>
      </c>
      <c r="M37" s="62">
        <v>3.3237279437887339E-2</v>
      </c>
      <c r="N37" s="3" t="s">
        <v>3506</v>
      </c>
      <c r="O37" s="58">
        <v>1526</v>
      </c>
      <c r="P37" s="62">
        <v>3.0118817352859907E-2</v>
      </c>
      <c r="Q37" s="3" t="s">
        <v>1486</v>
      </c>
      <c r="R37" s="58">
        <v>1373</v>
      </c>
      <c r="S37" s="62">
        <v>2.7099040776852327E-2</v>
      </c>
      <c r="T37" s="3" t="s">
        <v>3516</v>
      </c>
      <c r="U37" s="58">
        <v>1249</v>
      </c>
      <c r="V37" s="62">
        <v>2.4651640153159911E-2</v>
      </c>
      <c r="W37" s="3" t="s">
        <v>3514</v>
      </c>
      <c r="X37" s="58">
        <v>1156</v>
      </c>
      <c r="Y37" s="62">
        <v>2.2816089685390596E-2</v>
      </c>
      <c r="Z37" s="3" t="s">
        <v>3513</v>
      </c>
      <c r="AA37" s="58">
        <v>1092</v>
      </c>
      <c r="AB37" s="62">
        <v>2.1552915169936446E-2</v>
      </c>
      <c r="AC37" s="3" t="s">
        <v>3515</v>
      </c>
      <c r="AD37" s="58">
        <v>971</v>
      </c>
      <c r="AE37" s="62">
        <v>1.9164725851655944E-2</v>
      </c>
      <c r="AF37" s="3" t="s">
        <v>3597</v>
      </c>
      <c r="AG37" s="58">
        <v>906</v>
      </c>
      <c r="AH37" s="62">
        <v>1.788181423439782E-2</v>
      </c>
    </row>
    <row r="38" spans="1:34" x14ac:dyDescent="0.25">
      <c r="A38" s="2" t="s">
        <v>958</v>
      </c>
      <c r="B38" s="2">
        <v>3111</v>
      </c>
      <c r="C38" s="3" t="s">
        <v>1460</v>
      </c>
      <c r="D38" s="3" t="s">
        <v>1369</v>
      </c>
      <c r="E38" s="3" t="s">
        <v>3515</v>
      </c>
      <c r="F38" s="58">
        <v>1619</v>
      </c>
      <c r="G38" s="62">
        <v>0.17374973170208199</v>
      </c>
      <c r="H38" s="3" t="s">
        <v>3598</v>
      </c>
      <c r="I38" s="58">
        <v>1189</v>
      </c>
      <c r="J38" s="62">
        <v>0.12760248980467911</v>
      </c>
      <c r="K38" s="3" t="s">
        <v>3599</v>
      </c>
      <c r="L38" s="58">
        <v>1089</v>
      </c>
      <c r="M38" s="62">
        <v>0.11687057308435286</v>
      </c>
      <c r="N38" s="3" t="s">
        <v>3600</v>
      </c>
      <c r="O38" s="58">
        <v>842</v>
      </c>
      <c r="P38" s="62">
        <v>9.0362738785147029E-2</v>
      </c>
      <c r="Q38" s="3" t="s">
        <v>3516</v>
      </c>
      <c r="R38" s="58">
        <v>630</v>
      </c>
      <c r="S38" s="62">
        <v>6.7611075338055382E-2</v>
      </c>
      <c r="T38" s="3" t="s">
        <v>3601</v>
      </c>
      <c r="U38" s="58">
        <v>448</v>
      </c>
      <c r="V38" s="62">
        <v>4.8078986907061604E-2</v>
      </c>
      <c r="W38" s="3" t="s">
        <v>3510</v>
      </c>
      <c r="X38" s="58">
        <v>426</v>
      </c>
      <c r="Y38" s="62">
        <v>4.5717965228589827E-2</v>
      </c>
      <c r="Z38" s="3" t="s">
        <v>3513</v>
      </c>
      <c r="AA38" s="58">
        <v>354</v>
      </c>
      <c r="AB38" s="62">
        <v>3.7990985189954925E-2</v>
      </c>
      <c r="AC38" s="3" t="s">
        <v>3506</v>
      </c>
      <c r="AD38" s="58">
        <v>236</v>
      </c>
      <c r="AE38" s="62">
        <v>2.532732345996995E-2</v>
      </c>
      <c r="AF38" s="3" t="s">
        <v>3505</v>
      </c>
      <c r="AG38" s="58">
        <v>174</v>
      </c>
      <c r="AH38" s="62">
        <v>1.8673535093367676E-2</v>
      </c>
    </row>
    <row r="39" spans="1:34" x14ac:dyDescent="0.25">
      <c r="A39" s="2" t="s">
        <v>735</v>
      </c>
      <c r="B39" s="2">
        <v>6547</v>
      </c>
      <c r="C39" s="3" t="s">
        <v>1473</v>
      </c>
      <c r="D39" s="3" t="s">
        <v>1369</v>
      </c>
      <c r="E39" s="3" t="s">
        <v>1387</v>
      </c>
      <c r="F39" s="58">
        <v>3561</v>
      </c>
      <c r="G39" s="62">
        <v>0.4306445761277059</v>
      </c>
      <c r="H39" s="3" t="s">
        <v>3461</v>
      </c>
      <c r="I39" s="58">
        <v>1118</v>
      </c>
      <c r="J39" s="62">
        <v>0.13520377312855242</v>
      </c>
      <c r="K39" s="3" t="s">
        <v>3462</v>
      </c>
      <c r="L39" s="58">
        <v>538</v>
      </c>
      <c r="M39" s="62">
        <v>6.5062280807836492E-2</v>
      </c>
      <c r="N39" s="3" t="s">
        <v>3464</v>
      </c>
      <c r="O39" s="58">
        <v>390</v>
      </c>
      <c r="P39" s="62">
        <v>4.7164106905308985E-2</v>
      </c>
      <c r="Q39" s="3" t="s">
        <v>1393</v>
      </c>
      <c r="R39" s="58">
        <v>340</v>
      </c>
      <c r="S39" s="62">
        <v>4.1117426532833477E-2</v>
      </c>
      <c r="T39" s="3" t="s">
        <v>1451</v>
      </c>
      <c r="U39" s="58">
        <v>292</v>
      </c>
      <c r="V39" s="62">
        <v>3.5312613375256985E-2</v>
      </c>
      <c r="W39" s="3" t="s">
        <v>3414</v>
      </c>
      <c r="X39" s="58">
        <v>281</v>
      </c>
      <c r="Y39" s="62">
        <v>3.3982343693312371E-2</v>
      </c>
      <c r="Z39" s="3" t="s">
        <v>3463</v>
      </c>
      <c r="AA39" s="58">
        <v>275</v>
      </c>
      <c r="AB39" s="62">
        <v>3.3256742048615312E-2</v>
      </c>
      <c r="AC39" s="3" t="s">
        <v>3602</v>
      </c>
      <c r="AD39" s="58">
        <v>246</v>
      </c>
      <c r="AE39" s="62">
        <v>2.9749667432579514E-2</v>
      </c>
      <c r="AF39" s="3" t="s">
        <v>3468</v>
      </c>
      <c r="AG39" s="58">
        <v>170</v>
      </c>
      <c r="AH39" s="62">
        <v>2.0558713266416739E-2</v>
      </c>
    </row>
    <row r="40" spans="1:34" x14ac:dyDescent="0.25">
      <c r="A40" s="2" t="s">
        <v>736</v>
      </c>
      <c r="B40" s="2">
        <v>3110</v>
      </c>
      <c r="C40" s="3" t="s">
        <v>1476</v>
      </c>
      <c r="D40" s="3" t="s">
        <v>1369</v>
      </c>
      <c r="E40" s="3" t="s">
        <v>3507</v>
      </c>
      <c r="F40" s="58">
        <v>4172</v>
      </c>
      <c r="G40" s="62">
        <v>0.52597075138678773</v>
      </c>
      <c r="H40" s="3" t="s">
        <v>3495</v>
      </c>
      <c r="I40" s="58">
        <v>740</v>
      </c>
      <c r="J40" s="62">
        <v>9.3292990418557736E-2</v>
      </c>
      <c r="K40" s="3" t="s">
        <v>3603</v>
      </c>
      <c r="L40" s="58">
        <v>610</v>
      </c>
      <c r="M40" s="62">
        <v>7.6903681290973275E-2</v>
      </c>
      <c r="N40" s="3" t="s">
        <v>1462</v>
      </c>
      <c r="O40" s="58">
        <v>284</v>
      </c>
      <c r="P40" s="62">
        <v>3.5804336863338379E-2</v>
      </c>
      <c r="Q40" s="3" t="s">
        <v>3537</v>
      </c>
      <c r="R40" s="58">
        <v>217</v>
      </c>
      <c r="S40" s="62">
        <v>2.7357539082198689E-2</v>
      </c>
      <c r="T40" s="3" t="s">
        <v>3604</v>
      </c>
      <c r="U40" s="58">
        <v>205</v>
      </c>
      <c r="V40" s="62">
        <v>2.5844679778113968E-2</v>
      </c>
      <c r="W40" s="3" t="s">
        <v>1501</v>
      </c>
      <c r="X40" s="58">
        <v>139</v>
      </c>
      <c r="Y40" s="62">
        <v>1.7523953605648009E-2</v>
      </c>
      <c r="Z40" s="3" t="s">
        <v>3605</v>
      </c>
      <c r="AA40" s="58">
        <v>129</v>
      </c>
      <c r="AB40" s="62">
        <v>1.6263237518910741E-2</v>
      </c>
      <c r="AC40" s="3" t="s">
        <v>3606</v>
      </c>
      <c r="AD40" s="58">
        <v>91</v>
      </c>
      <c r="AE40" s="62">
        <v>1.1472516389309127E-2</v>
      </c>
      <c r="AF40" s="3" t="s">
        <v>3588</v>
      </c>
      <c r="AG40" s="58">
        <v>87</v>
      </c>
      <c r="AH40" s="62">
        <v>1.096822995461422E-2</v>
      </c>
    </row>
    <row r="41" spans="1:34" x14ac:dyDescent="0.25">
      <c r="A41" s="2" t="s">
        <v>737</v>
      </c>
      <c r="B41" s="2">
        <v>97</v>
      </c>
      <c r="C41" s="3" t="s">
        <v>1480</v>
      </c>
      <c r="D41" s="3" t="s">
        <v>1401</v>
      </c>
      <c r="E41" s="3" t="s">
        <v>1479</v>
      </c>
      <c r="F41" s="58">
        <v>2042</v>
      </c>
      <c r="G41" s="62">
        <v>0.19280521197242942</v>
      </c>
      <c r="H41" s="3" t="s">
        <v>3607</v>
      </c>
      <c r="I41" s="58">
        <v>1252</v>
      </c>
      <c r="J41" s="62">
        <v>0.11821357756585781</v>
      </c>
      <c r="K41" s="3" t="s">
        <v>3608</v>
      </c>
      <c r="L41" s="58">
        <v>865</v>
      </c>
      <c r="M41" s="62">
        <v>8.1673118685676518E-2</v>
      </c>
      <c r="N41" s="3" t="s">
        <v>3609</v>
      </c>
      <c r="O41" s="58">
        <v>693</v>
      </c>
      <c r="P41" s="62">
        <v>6.5432914738929274E-2</v>
      </c>
      <c r="Q41" s="3" t="s">
        <v>3610</v>
      </c>
      <c r="R41" s="58">
        <v>588</v>
      </c>
      <c r="S41" s="62">
        <v>5.5518836748182421E-2</v>
      </c>
      <c r="T41" s="3" t="s">
        <v>3611</v>
      </c>
      <c r="U41" s="58">
        <v>466</v>
      </c>
      <c r="V41" s="62">
        <v>4.3999622320838448E-2</v>
      </c>
      <c r="W41" s="3" t="s">
        <v>3612</v>
      </c>
      <c r="X41" s="58">
        <v>410</v>
      </c>
      <c r="Y41" s="62">
        <v>3.8712114059106788E-2</v>
      </c>
      <c r="Z41" s="3" t="s">
        <v>3605</v>
      </c>
      <c r="AA41" s="58">
        <v>388</v>
      </c>
      <c r="AB41" s="62">
        <v>3.6634878670569353E-2</v>
      </c>
      <c r="AC41" s="3" t="s">
        <v>3613</v>
      </c>
      <c r="AD41" s="58">
        <v>354</v>
      </c>
      <c r="AE41" s="62">
        <v>3.3424605797375127E-2</v>
      </c>
      <c r="AF41" s="3" t="s">
        <v>3614</v>
      </c>
      <c r="AG41" s="58">
        <v>292</v>
      </c>
      <c r="AH41" s="62">
        <v>2.7570578793315079E-2</v>
      </c>
    </row>
    <row r="42" spans="1:34" x14ac:dyDescent="0.25">
      <c r="A42" s="2" t="s">
        <v>959</v>
      </c>
      <c r="B42" s="2">
        <v>99</v>
      </c>
      <c r="C42" s="3" t="s">
        <v>1484</v>
      </c>
      <c r="D42" s="3" t="s">
        <v>1369</v>
      </c>
      <c r="E42" s="3" t="s">
        <v>1482</v>
      </c>
      <c r="F42" s="58">
        <v>3328</v>
      </c>
      <c r="G42" s="62">
        <v>0.44438509814394445</v>
      </c>
      <c r="H42" s="3" t="s">
        <v>3615</v>
      </c>
      <c r="I42" s="58">
        <v>867</v>
      </c>
      <c r="J42" s="62">
        <v>0.11576979570036053</v>
      </c>
      <c r="K42" s="3" t="s">
        <v>3497</v>
      </c>
      <c r="L42" s="58">
        <v>519</v>
      </c>
      <c r="M42" s="62">
        <v>6.930164240886634E-2</v>
      </c>
      <c r="N42" s="3" t="s">
        <v>3616</v>
      </c>
      <c r="O42" s="58">
        <v>309</v>
      </c>
      <c r="P42" s="62">
        <v>4.126051542261984E-2</v>
      </c>
      <c r="Q42" s="3" t="s">
        <v>3617</v>
      </c>
      <c r="R42" s="58">
        <v>285</v>
      </c>
      <c r="S42" s="62">
        <v>3.8055815195620242E-2</v>
      </c>
      <c r="T42" s="3" t="s">
        <v>3618</v>
      </c>
      <c r="U42" s="58">
        <v>224</v>
      </c>
      <c r="V42" s="62">
        <v>2.9910535451996262E-2</v>
      </c>
      <c r="W42" s="3" t="s">
        <v>3619</v>
      </c>
      <c r="X42" s="58">
        <v>181</v>
      </c>
      <c r="Y42" s="62">
        <v>2.4168780878621978E-2</v>
      </c>
      <c r="Z42" s="3" t="s">
        <v>1505</v>
      </c>
      <c r="AA42" s="58">
        <v>139</v>
      </c>
      <c r="AB42" s="62">
        <v>1.8560555481372681E-2</v>
      </c>
      <c r="AC42" s="3" t="s">
        <v>3620</v>
      </c>
      <c r="AD42" s="58">
        <v>133</v>
      </c>
      <c r="AE42" s="62">
        <v>1.775938042462278E-2</v>
      </c>
      <c r="AF42" s="3" t="s">
        <v>3621</v>
      </c>
      <c r="AG42" s="58">
        <v>112</v>
      </c>
      <c r="AH42" s="62">
        <v>1.4955267725998131E-2</v>
      </c>
    </row>
    <row r="43" spans="1:34" x14ac:dyDescent="0.25">
      <c r="A43" s="2" t="s">
        <v>739</v>
      </c>
      <c r="B43" s="2">
        <v>100</v>
      </c>
      <c r="C43" s="3" t="s">
        <v>1373</v>
      </c>
      <c r="D43" s="3" t="s">
        <v>1386</v>
      </c>
      <c r="E43" s="3" t="s">
        <v>1486</v>
      </c>
      <c r="F43" s="58">
        <v>2026</v>
      </c>
      <c r="G43" s="62">
        <v>0.17800035143208576</v>
      </c>
      <c r="H43" s="3" t="s">
        <v>3622</v>
      </c>
      <c r="I43" s="58">
        <v>1301</v>
      </c>
      <c r="J43" s="62">
        <v>0.11430328589000176</v>
      </c>
      <c r="K43" s="3" t="s">
        <v>3574</v>
      </c>
      <c r="L43" s="58">
        <v>1216</v>
      </c>
      <c r="M43" s="62">
        <v>0.10683535406782639</v>
      </c>
      <c r="N43" s="3" t="s">
        <v>3514</v>
      </c>
      <c r="O43" s="58">
        <v>1018</v>
      </c>
      <c r="P43" s="62">
        <v>8.9439465823229661E-2</v>
      </c>
      <c r="Q43" s="3" t="s">
        <v>3429</v>
      </c>
      <c r="R43" s="58">
        <v>940</v>
      </c>
      <c r="S43" s="62">
        <v>8.25865401511158E-2</v>
      </c>
      <c r="T43" s="3" t="s">
        <v>3418</v>
      </c>
      <c r="U43" s="58">
        <v>774</v>
      </c>
      <c r="V43" s="62">
        <v>6.8002108592514501E-2</v>
      </c>
      <c r="W43" s="3" t="s">
        <v>3516</v>
      </c>
      <c r="X43" s="58">
        <v>403</v>
      </c>
      <c r="Y43" s="62">
        <v>3.5406782639254966E-2</v>
      </c>
      <c r="Z43" s="3" t="s">
        <v>3572</v>
      </c>
      <c r="AA43" s="58">
        <v>235</v>
      </c>
      <c r="AB43" s="62">
        <v>2.064663503777895E-2</v>
      </c>
      <c r="AC43" s="3" t="s">
        <v>1409</v>
      </c>
      <c r="AD43" s="58">
        <v>191</v>
      </c>
      <c r="AE43" s="62">
        <v>1.6780882094535231E-2</v>
      </c>
      <c r="AF43" s="3" t="s">
        <v>1525</v>
      </c>
      <c r="AG43" s="58">
        <v>157</v>
      </c>
      <c r="AH43" s="62">
        <v>1.3793709365665085E-2</v>
      </c>
    </row>
    <row r="44" spans="1:34" x14ac:dyDescent="0.25">
      <c r="A44" s="2" t="s">
        <v>740</v>
      </c>
      <c r="B44" s="2">
        <v>101</v>
      </c>
      <c r="C44" s="3" t="s">
        <v>1421</v>
      </c>
      <c r="D44" s="3" t="s">
        <v>1401</v>
      </c>
      <c r="E44" s="3" t="s">
        <v>1488</v>
      </c>
      <c r="F44" s="58">
        <v>567</v>
      </c>
      <c r="G44" s="62">
        <v>0.84626865671641793</v>
      </c>
      <c r="H44" s="3" t="s">
        <v>676</v>
      </c>
      <c r="I44" s="58" t="s">
        <v>676</v>
      </c>
      <c r="J44" s="62" t="s">
        <v>676</v>
      </c>
      <c r="K44" s="3" t="s">
        <v>676</v>
      </c>
      <c r="L44" s="58" t="s">
        <v>676</v>
      </c>
      <c r="M44" s="62" t="s">
        <v>676</v>
      </c>
      <c r="N44" s="3" t="s">
        <v>676</v>
      </c>
      <c r="O44" s="58" t="s">
        <v>676</v>
      </c>
      <c r="P44" s="62" t="s">
        <v>676</v>
      </c>
      <c r="Q44" s="3" t="s">
        <v>676</v>
      </c>
      <c r="R44" s="58" t="s">
        <v>676</v>
      </c>
      <c r="S44" s="62" t="s">
        <v>676</v>
      </c>
      <c r="T44" s="3" t="s">
        <v>676</v>
      </c>
      <c r="U44" s="58" t="s">
        <v>676</v>
      </c>
      <c r="V44" s="62" t="s">
        <v>676</v>
      </c>
      <c r="W44" s="3" t="s">
        <v>676</v>
      </c>
      <c r="X44" s="58" t="s">
        <v>676</v>
      </c>
      <c r="Y44" s="62" t="s">
        <v>676</v>
      </c>
      <c r="Z44" s="3" t="s">
        <v>676</v>
      </c>
      <c r="AA44" s="58" t="s">
        <v>676</v>
      </c>
      <c r="AB44" s="62" t="s">
        <v>676</v>
      </c>
      <c r="AC44" s="3" t="s">
        <v>676</v>
      </c>
      <c r="AD44" s="58" t="s">
        <v>676</v>
      </c>
      <c r="AE44" s="62" t="s">
        <v>676</v>
      </c>
      <c r="AF44" s="3" t="s">
        <v>676</v>
      </c>
      <c r="AG44" s="58" t="s">
        <v>676</v>
      </c>
      <c r="AH44" s="62" t="s">
        <v>676</v>
      </c>
    </row>
    <row r="45" spans="1:34" x14ac:dyDescent="0.25">
      <c r="A45" s="2" t="s">
        <v>1490</v>
      </c>
      <c r="B45" s="2">
        <v>11467</v>
      </c>
      <c r="C45" s="3" t="s">
        <v>1492</v>
      </c>
      <c r="D45" s="3" t="s">
        <v>1369</v>
      </c>
      <c r="E45" s="3" t="s">
        <v>1491</v>
      </c>
      <c r="F45" s="58">
        <v>249</v>
      </c>
      <c r="G45" s="62">
        <v>0.15601503759398497</v>
      </c>
      <c r="H45" s="3" t="s">
        <v>3623</v>
      </c>
      <c r="I45" s="58">
        <v>171</v>
      </c>
      <c r="J45" s="62">
        <v>0.10714285714285714</v>
      </c>
      <c r="K45" s="3" t="s">
        <v>3624</v>
      </c>
      <c r="L45" s="58">
        <v>157</v>
      </c>
      <c r="M45" s="62">
        <v>9.8370927318295734E-2</v>
      </c>
      <c r="N45" s="3" t="s">
        <v>3540</v>
      </c>
      <c r="O45" s="58">
        <v>146</v>
      </c>
      <c r="P45" s="62">
        <v>9.1478696741854632E-2</v>
      </c>
      <c r="Q45" s="3" t="s">
        <v>3561</v>
      </c>
      <c r="R45" s="58">
        <v>111</v>
      </c>
      <c r="S45" s="62">
        <v>6.9548872180451124E-2</v>
      </c>
      <c r="T45" s="3" t="s">
        <v>3557</v>
      </c>
      <c r="U45" s="58">
        <v>97</v>
      </c>
      <c r="V45" s="62">
        <v>6.0776942355889721E-2</v>
      </c>
      <c r="W45" s="3" t="s">
        <v>3592</v>
      </c>
      <c r="X45" s="58">
        <v>80</v>
      </c>
      <c r="Y45" s="62">
        <v>5.0125313283208017E-2</v>
      </c>
      <c r="Z45" s="3" t="s">
        <v>3536</v>
      </c>
      <c r="AA45" s="58">
        <v>64</v>
      </c>
      <c r="AB45" s="62">
        <v>4.0100250626566414E-2</v>
      </c>
      <c r="AC45" s="3" t="s">
        <v>3539</v>
      </c>
      <c r="AD45" s="58">
        <v>57</v>
      </c>
      <c r="AE45" s="62">
        <v>3.5714285714285712E-2</v>
      </c>
      <c r="AF45" s="3" t="s">
        <v>3538</v>
      </c>
      <c r="AG45" s="58">
        <v>41</v>
      </c>
      <c r="AH45" s="62">
        <v>2.5689223057644109E-2</v>
      </c>
    </row>
    <row r="46" spans="1:34" x14ac:dyDescent="0.25">
      <c r="A46" s="2" t="s">
        <v>742</v>
      </c>
      <c r="B46" s="2">
        <v>103</v>
      </c>
      <c r="C46" s="3" t="s">
        <v>1373</v>
      </c>
      <c r="D46" s="3" t="s">
        <v>1413</v>
      </c>
      <c r="E46" s="3" t="s">
        <v>1409</v>
      </c>
      <c r="F46" s="58">
        <v>61</v>
      </c>
      <c r="G46" s="62">
        <v>1.8740399385560675E-2</v>
      </c>
      <c r="H46" s="3" t="s">
        <v>3485</v>
      </c>
      <c r="I46" s="58">
        <v>55</v>
      </c>
      <c r="J46" s="62">
        <v>1.6897081413210446E-2</v>
      </c>
      <c r="K46" s="3" t="s">
        <v>3489</v>
      </c>
      <c r="L46" s="58">
        <v>52</v>
      </c>
      <c r="M46" s="62">
        <v>1.597542242703533E-2</v>
      </c>
      <c r="N46" s="3" t="s">
        <v>3409</v>
      </c>
      <c r="O46" s="58">
        <v>48</v>
      </c>
      <c r="P46" s="62">
        <v>1.4746543778801843E-2</v>
      </c>
      <c r="Q46" s="3" t="s">
        <v>1501</v>
      </c>
      <c r="R46" s="58">
        <v>43</v>
      </c>
      <c r="S46" s="62">
        <v>1.3210445468509985E-2</v>
      </c>
      <c r="T46" s="3" t="s">
        <v>1406</v>
      </c>
      <c r="U46" s="58">
        <v>40</v>
      </c>
      <c r="V46" s="62">
        <v>1.2288786482334869E-2</v>
      </c>
      <c r="W46" s="3" t="s">
        <v>1486</v>
      </c>
      <c r="X46" s="58">
        <v>39</v>
      </c>
      <c r="Y46" s="62">
        <v>1.1981566820276499E-2</v>
      </c>
      <c r="Z46" s="3" t="s">
        <v>3574</v>
      </c>
      <c r="AA46" s="58">
        <v>35</v>
      </c>
      <c r="AB46" s="62">
        <v>1.0752688172043012E-2</v>
      </c>
      <c r="AC46" s="3" t="s">
        <v>3507</v>
      </c>
      <c r="AD46" s="58">
        <v>35</v>
      </c>
      <c r="AE46" s="62">
        <v>1.0752688172043012E-2</v>
      </c>
      <c r="AF46" s="3" t="s">
        <v>3429</v>
      </c>
      <c r="AG46" s="58">
        <v>35</v>
      </c>
      <c r="AH46" s="62">
        <v>1.0752688172043012E-2</v>
      </c>
    </row>
    <row r="47" spans="1:34" x14ac:dyDescent="0.25">
      <c r="A47" s="2" t="s">
        <v>743</v>
      </c>
      <c r="B47" s="2">
        <v>105</v>
      </c>
      <c r="C47" s="3" t="s">
        <v>1421</v>
      </c>
      <c r="D47" s="3" t="s">
        <v>1401</v>
      </c>
      <c r="E47" s="3" t="s">
        <v>3429</v>
      </c>
      <c r="F47" s="58">
        <v>2280</v>
      </c>
      <c r="G47" s="62">
        <v>0.10093855144324421</v>
      </c>
      <c r="H47" s="3" t="s">
        <v>3495</v>
      </c>
      <c r="I47" s="58">
        <v>1263</v>
      </c>
      <c r="J47" s="62">
        <v>5.5914644944218168E-2</v>
      </c>
      <c r="K47" s="3" t="s">
        <v>3507</v>
      </c>
      <c r="L47" s="58">
        <v>1243</v>
      </c>
      <c r="M47" s="62">
        <v>5.5029219054365149E-2</v>
      </c>
      <c r="N47" s="3" t="s">
        <v>3625</v>
      </c>
      <c r="O47" s="58">
        <v>529</v>
      </c>
      <c r="P47" s="62">
        <v>2.3419514786612361E-2</v>
      </c>
      <c r="Q47" s="3" t="s">
        <v>1521</v>
      </c>
      <c r="R47" s="58">
        <v>487</v>
      </c>
      <c r="S47" s="62">
        <v>2.1560120417921019E-2</v>
      </c>
      <c r="T47" s="3" t="s">
        <v>3626</v>
      </c>
      <c r="U47" s="58">
        <v>462</v>
      </c>
      <c r="V47" s="62">
        <v>2.0453338055604744E-2</v>
      </c>
      <c r="W47" s="3" t="s">
        <v>1495</v>
      </c>
      <c r="X47" s="58">
        <v>445</v>
      </c>
      <c r="Y47" s="62">
        <v>1.9700726049229681E-2</v>
      </c>
      <c r="Z47" s="3" t="s">
        <v>3606</v>
      </c>
      <c r="AA47" s="58">
        <v>434</v>
      </c>
      <c r="AB47" s="62">
        <v>1.921374180981052E-2</v>
      </c>
      <c r="AC47" s="3" t="s">
        <v>1404</v>
      </c>
      <c r="AD47" s="58">
        <v>428</v>
      </c>
      <c r="AE47" s="62">
        <v>1.8948114042854614E-2</v>
      </c>
      <c r="AF47" s="3" t="s">
        <v>3622</v>
      </c>
      <c r="AG47" s="58">
        <v>428</v>
      </c>
      <c r="AH47" s="62">
        <v>1.8948114042854614E-2</v>
      </c>
    </row>
    <row r="48" spans="1:34" x14ac:dyDescent="0.25">
      <c r="A48" s="2" t="s">
        <v>2906</v>
      </c>
      <c r="B48" s="2">
        <v>21965</v>
      </c>
      <c r="C48" s="3" t="s">
        <v>1398</v>
      </c>
      <c r="D48" s="3" t="s">
        <v>1401</v>
      </c>
      <c r="E48" s="3" t="s">
        <v>3327</v>
      </c>
      <c r="F48" s="58">
        <v>128</v>
      </c>
      <c r="G48" s="62">
        <v>0.65306122448979587</v>
      </c>
      <c r="H48" s="3" t="s">
        <v>3478</v>
      </c>
      <c r="I48" s="58">
        <v>31</v>
      </c>
      <c r="J48" s="62">
        <v>0.15816326530612246</v>
      </c>
      <c r="K48" s="3" t="s">
        <v>676</v>
      </c>
      <c r="L48" s="58" t="s">
        <v>676</v>
      </c>
      <c r="M48" s="62" t="s">
        <v>676</v>
      </c>
      <c r="N48" s="3" t="s">
        <v>676</v>
      </c>
      <c r="O48" s="58" t="s">
        <v>676</v>
      </c>
      <c r="P48" s="62" t="s">
        <v>676</v>
      </c>
      <c r="Q48" s="3" t="s">
        <v>676</v>
      </c>
      <c r="R48" s="58" t="s">
        <v>676</v>
      </c>
      <c r="S48" s="62" t="s">
        <v>676</v>
      </c>
      <c r="T48" s="3" t="s">
        <v>676</v>
      </c>
      <c r="U48" s="58" t="s">
        <v>676</v>
      </c>
      <c r="V48" s="62" t="s">
        <v>676</v>
      </c>
      <c r="W48" s="3" t="s">
        <v>676</v>
      </c>
      <c r="X48" s="58" t="s">
        <v>676</v>
      </c>
      <c r="Y48" s="62" t="s">
        <v>676</v>
      </c>
      <c r="Z48" s="3" t="s">
        <v>676</v>
      </c>
      <c r="AA48" s="58" t="s">
        <v>676</v>
      </c>
      <c r="AB48" s="62" t="s">
        <v>676</v>
      </c>
      <c r="AC48" s="3" t="s">
        <v>676</v>
      </c>
      <c r="AD48" s="58" t="s">
        <v>676</v>
      </c>
      <c r="AE48" s="62" t="s">
        <v>676</v>
      </c>
      <c r="AF48" s="3" t="s">
        <v>676</v>
      </c>
      <c r="AG48" s="58" t="s">
        <v>676</v>
      </c>
      <c r="AH48" s="62" t="s">
        <v>676</v>
      </c>
    </row>
    <row r="49" spans="1:37" x14ac:dyDescent="0.25">
      <c r="A49" s="2" t="s">
        <v>744</v>
      </c>
      <c r="B49" s="2">
        <v>345</v>
      </c>
      <c r="C49" s="3" t="s">
        <v>1421</v>
      </c>
      <c r="D49" s="3" t="s">
        <v>1369</v>
      </c>
      <c r="E49" s="3" t="s">
        <v>3506</v>
      </c>
      <c r="F49" s="58">
        <v>7646</v>
      </c>
      <c r="G49" s="62">
        <v>0.36543516704105528</v>
      </c>
      <c r="H49" s="3" t="s">
        <v>3627</v>
      </c>
      <c r="I49" s="58">
        <v>3086</v>
      </c>
      <c r="J49" s="62">
        <v>0.14749318931319599</v>
      </c>
      <c r="K49" s="3" t="s">
        <v>3571</v>
      </c>
      <c r="L49" s="58">
        <v>2630</v>
      </c>
      <c r="M49" s="62">
        <v>0.12569899154041009</v>
      </c>
      <c r="N49" s="3" t="s">
        <v>3628</v>
      </c>
      <c r="O49" s="58">
        <v>1124</v>
      </c>
      <c r="P49" s="62">
        <v>5.3720785738182862E-2</v>
      </c>
      <c r="Q49" s="3" t="s">
        <v>3629</v>
      </c>
      <c r="R49" s="58">
        <v>925</v>
      </c>
      <c r="S49" s="62">
        <v>4.4209721359269705E-2</v>
      </c>
      <c r="T49" s="3" t="s">
        <v>3630</v>
      </c>
      <c r="U49" s="58">
        <v>677</v>
      </c>
      <c r="V49" s="62">
        <v>3.2356736605649285E-2</v>
      </c>
      <c r="W49" s="3" t="s">
        <v>3631</v>
      </c>
      <c r="X49" s="58">
        <v>570</v>
      </c>
      <c r="Y49" s="62">
        <v>2.724274721598241E-2</v>
      </c>
      <c r="Z49" s="3" t="s">
        <v>3599</v>
      </c>
      <c r="AA49" s="58">
        <v>460</v>
      </c>
      <c r="AB49" s="62">
        <v>2.1985374946231422E-2</v>
      </c>
      <c r="AC49" s="3" t="s">
        <v>3632</v>
      </c>
      <c r="AD49" s="58">
        <v>251</v>
      </c>
      <c r="AE49" s="62">
        <v>1.1996367633704536E-2</v>
      </c>
      <c r="AF49" s="3" t="s">
        <v>3510</v>
      </c>
      <c r="AG49" s="58">
        <v>223</v>
      </c>
      <c r="AH49" s="62">
        <v>1.0658127419586102E-2</v>
      </c>
    </row>
    <row r="50" spans="1:37" s="17" customFormat="1" x14ac:dyDescent="0.25">
      <c r="A50" s="2" t="s">
        <v>745</v>
      </c>
      <c r="B50" s="2">
        <v>3112</v>
      </c>
      <c r="C50" s="3" t="s">
        <v>1373</v>
      </c>
      <c r="D50" s="3" t="s">
        <v>1369</v>
      </c>
      <c r="E50" s="3" t="s">
        <v>3631</v>
      </c>
      <c r="F50" s="58">
        <v>3561</v>
      </c>
      <c r="G50" s="62">
        <v>0.17766801377039365</v>
      </c>
      <c r="H50" s="3" t="s">
        <v>3633</v>
      </c>
      <c r="I50" s="58">
        <v>2760</v>
      </c>
      <c r="J50" s="62">
        <v>0.13770393653644664</v>
      </c>
      <c r="K50" s="3" t="s">
        <v>3571</v>
      </c>
      <c r="L50" s="58">
        <v>2318</v>
      </c>
      <c r="M50" s="62">
        <v>0.11565134959836351</v>
      </c>
      <c r="N50" s="3" t="s">
        <v>3630</v>
      </c>
      <c r="O50" s="58">
        <v>1914</v>
      </c>
      <c r="P50" s="62">
        <v>9.5494686424187999E-2</v>
      </c>
      <c r="Q50" s="3" t="s">
        <v>3506</v>
      </c>
      <c r="R50" s="58">
        <v>1513</v>
      </c>
      <c r="S50" s="62">
        <v>7.548770144189991E-2</v>
      </c>
      <c r="T50" s="3" t="s">
        <v>3627</v>
      </c>
      <c r="U50" s="58">
        <v>861</v>
      </c>
      <c r="V50" s="62">
        <v>4.2957641071695855E-2</v>
      </c>
      <c r="W50" s="3" t="s">
        <v>3634</v>
      </c>
      <c r="X50" s="58">
        <v>849</v>
      </c>
      <c r="Y50" s="62">
        <v>4.2358928304146087E-2</v>
      </c>
      <c r="Z50" s="3" t="s">
        <v>3635</v>
      </c>
      <c r="AA50" s="58">
        <v>604</v>
      </c>
      <c r="AB50" s="62">
        <v>3.0135209300004989E-2</v>
      </c>
      <c r="AC50" s="3" t="s">
        <v>3636</v>
      </c>
      <c r="AD50" s="58">
        <v>378</v>
      </c>
      <c r="AE50" s="62">
        <v>1.8859452177817693E-2</v>
      </c>
      <c r="AF50" s="3" t="s">
        <v>3637</v>
      </c>
      <c r="AG50" s="58">
        <v>371</v>
      </c>
      <c r="AH50" s="62">
        <v>1.8510203063413659E-2</v>
      </c>
      <c r="AI50" s="3"/>
      <c r="AJ50" s="3"/>
      <c r="AK50" s="3"/>
    </row>
    <row r="51" spans="1:37" s="17" customFormat="1" x14ac:dyDescent="0.25">
      <c r="A51" s="2" t="s">
        <v>746</v>
      </c>
      <c r="B51" s="2">
        <v>127</v>
      </c>
      <c r="C51" s="3" t="s">
        <v>1476</v>
      </c>
      <c r="D51" s="3" t="s">
        <v>1386</v>
      </c>
      <c r="E51" s="3" t="s">
        <v>1501</v>
      </c>
      <c r="F51" s="58">
        <v>5466</v>
      </c>
      <c r="G51" s="62">
        <v>0.36709200805910008</v>
      </c>
      <c r="H51" s="3" t="s">
        <v>3638</v>
      </c>
      <c r="I51" s="58">
        <v>605</v>
      </c>
      <c r="J51" s="62">
        <v>4.063129617192747E-2</v>
      </c>
      <c r="K51" s="3" t="s">
        <v>3639</v>
      </c>
      <c r="L51" s="58">
        <v>443</v>
      </c>
      <c r="M51" s="62">
        <v>2.9751511081262592E-2</v>
      </c>
      <c r="N51" s="3" t="s">
        <v>3549</v>
      </c>
      <c r="O51" s="58">
        <v>440</v>
      </c>
      <c r="P51" s="62">
        <v>2.9550033579583614E-2</v>
      </c>
      <c r="Q51" s="3" t="s">
        <v>3592</v>
      </c>
      <c r="R51" s="58">
        <v>417</v>
      </c>
      <c r="S51" s="62">
        <v>2.8005372733378105E-2</v>
      </c>
      <c r="T51" s="3" t="s">
        <v>3553</v>
      </c>
      <c r="U51" s="58">
        <v>398</v>
      </c>
      <c r="V51" s="62">
        <v>2.6729348556077906E-2</v>
      </c>
      <c r="W51" s="3" t="s">
        <v>3640</v>
      </c>
      <c r="X51" s="58">
        <v>362</v>
      </c>
      <c r="Y51" s="62">
        <v>2.4311618535930155E-2</v>
      </c>
      <c r="Z51" s="3" t="s">
        <v>3538</v>
      </c>
      <c r="AA51" s="58">
        <v>348</v>
      </c>
      <c r="AB51" s="62">
        <v>2.3371390194761584E-2</v>
      </c>
      <c r="AC51" s="3" t="s">
        <v>3539</v>
      </c>
      <c r="AD51" s="58">
        <v>322</v>
      </c>
      <c r="AE51" s="62">
        <v>2.1625251846877098E-2</v>
      </c>
      <c r="AF51" s="3" t="s">
        <v>3554</v>
      </c>
      <c r="AG51" s="58">
        <v>288</v>
      </c>
      <c r="AH51" s="62">
        <v>1.9341840161182001E-2</v>
      </c>
      <c r="AI51" s="3"/>
      <c r="AJ51" s="3"/>
      <c r="AK51" s="3"/>
    </row>
    <row r="52" spans="1:37" s="17" customFormat="1" x14ac:dyDescent="0.25">
      <c r="A52" s="2" t="s">
        <v>962</v>
      </c>
      <c r="B52" s="2">
        <v>6963</v>
      </c>
      <c r="C52" s="3" t="s">
        <v>1503</v>
      </c>
      <c r="D52" s="3" t="s">
        <v>1413</v>
      </c>
      <c r="E52" s="3" t="s">
        <v>676</v>
      </c>
      <c r="F52" s="58" t="s">
        <v>676</v>
      </c>
      <c r="G52" s="62" t="s">
        <v>676</v>
      </c>
      <c r="H52" s="3" t="s">
        <v>676</v>
      </c>
      <c r="I52" s="58" t="s">
        <v>676</v>
      </c>
      <c r="J52" s="62" t="s">
        <v>676</v>
      </c>
      <c r="K52" s="3" t="s">
        <v>676</v>
      </c>
      <c r="L52" s="58" t="s">
        <v>676</v>
      </c>
      <c r="M52" s="62" t="s">
        <v>676</v>
      </c>
      <c r="N52" s="3" t="s">
        <v>676</v>
      </c>
      <c r="O52" s="58" t="s">
        <v>676</v>
      </c>
      <c r="P52" s="62" t="s">
        <v>676</v>
      </c>
      <c r="Q52" s="3" t="s">
        <v>676</v>
      </c>
      <c r="R52" s="58" t="s">
        <v>676</v>
      </c>
      <c r="S52" s="62" t="s">
        <v>676</v>
      </c>
      <c r="T52" s="3" t="s">
        <v>676</v>
      </c>
      <c r="U52" s="58" t="s">
        <v>676</v>
      </c>
      <c r="V52" s="62" t="s">
        <v>676</v>
      </c>
      <c r="W52" s="3" t="s">
        <v>676</v>
      </c>
      <c r="X52" s="58" t="s">
        <v>676</v>
      </c>
      <c r="Y52" s="62" t="s">
        <v>676</v>
      </c>
      <c r="Z52" s="3" t="s">
        <v>676</v>
      </c>
      <c r="AA52" s="58" t="s">
        <v>676</v>
      </c>
      <c r="AB52" s="62" t="s">
        <v>676</v>
      </c>
      <c r="AC52" s="3" t="s">
        <v>676</v>
      </c>
      <c r="AD52" s="58" t="s">
        <v>676</v>
      </c>
      <c r="AE52" s="62" t="s">
        <v>676</v>
      </c>
      <c r="AF52" s="3" t="s">
        <v>676</v>
      </c>
      <c r="AG52" s="58" t="s">
        <v>676</v>
      </c>
      <c r="AH52" s="62" t="s">
        <v>676</v>
      </c>
      <c r="AI52" s="3"/>
      <c r="AJ52" s="3"/>
      <c r="AK52" s="3"/>
    </row>
    <row r="53" spans="1:37" s="17" customFormat="1" x14ac:dyDescent="0.25">
      <c r="A53" s="2" t="s">
        <v>749</v>
      </c>
      <c r="B53" s="2">
        <v>25</v>
      </c>
      <c r="C53" s="3" t="s">
        <v>1506</v>
      </c>
      <c r="D53" s="3" t="s">
        <v>1369</v>
      </c>
      <c r="E53" s="3" t="s">
        <v>1505</v>
      </c>
      <c r="F53" s="58">
        <v>404</v>
      </c>
      <c r="G53" s="62">
        <v>0.54742547425474253</v>
      </c>
      <c r="H53" s="3" t="s">
        <v>3617</v>
      </c>
      <c r="I53" s="58">
        <v>48</v>
      </c>
      <c r="J53" s="62">
        <v>6.5040650406504072E-2</v>
      </c>
      <c r="K53" s="3" t="s">
        <v>3641</v>
      </c>
      <c r="L53" s="58">
        <v>38</v>
      </c>
      <c r="M53" s="62">
        <v>5.1490514905149054E-2</v>
      </c>
      <c r="N53" s="3" t="s">
        <v>3642</v>
      </c>
      <c r="O53" s="58">
        <v>30</v>
      </c>
      <c r="P53" s="62">
        <v>4.065040650406504E-2</v>
      </c>
      <c r="Q53" s="3" t="s">
        <v>676</v>
      </c>
      <c r="R53" s="58" t="s">
        <v>676</v>
      </c>
      <c r="S53" s="62" t="s">
        <v>676</v>
      </c>
      <c r="T53" s="3" t="s">
        <v>676</v>
      </c>
      <c r="U53" s="58" t="s">
        <v>676</v>
      </c>
      <c r="V53" s="62" t="s">
        <v>676</v>
      </c>
      <c r="W53" s="3" t="s">
        <v>676</v>
      </c>
      <c r="X53" s="58" t="s">
        <v>676</v>
      </c>
      <c r="Y53" s="62" t="s">
        <v>676</v>
      </c>
      <c r="Z53" s="3" t="s">
        <v>676</v>
      </c>
      <c r="AA53" s="58" t="s">
        <v>676</v>
      </c>
      <c r="AB53" s="62" t="s">
        <v>676</v>
      </c>
      <c r="AC53" s="3" t="s">
        <v>676</v>
      </c>
      <c r="AD53" s="58" t="s">
        <v>676</v>
      </c>
      <c r="AE53" s="62" t="s">
        <v>676</v>
      </c>
      <c r="AF53" s="3" t="s">
        <v>676</v>
      </c>
      <c r="AG53" s="58" t="s">
        <v>676</v>
      </c>
      <c r="AH53" s="62" t="s">
        <v>676</v>
      </c>
      <c r="AI53" s="3"/>
      <c r="AJ53" s="3"/>
      <c r="AK53" s="3"/>
    </row>
    <row r="54" spans="1:37" s="17" customFormat="1" x14ac:dyDescent="0.25">
      <c r="A54" s="2" t="s">
        <v>750</v>
      </c>
      <c r="B54" s="2">
        <v>122</v>
      </c>
      <c r="C54" s="3" t="s">
        <v>1511</v>
      </c>
      <c r="D54" s="3" t="s">
        <v>1369</v>
      </c>
      <c r="E54" s="3" t="s">
        <v>3485</v>
      </c>
      <c r="F54" s="58">
        <v>3316</v>
      </c>
      <c r="G54" s="62">
        <v>9.1352378853411936E-2</v>
      </c>
      <c r="H54" s="3" t="s">
        <v>1505</v>
      </c>
      <c r="I54" s="58">
        <v>2416</v>
      </c>
      <c r="J54" s="62">
        <v>6.6558307391388197E-2</v>
      </c>
      <c r="K54" s="3" t="s">
        <v>3412</v>
      </c>
      <c r="L54" s="58">
        <v>2314</v>
      </c>
      <c r="M54" s="62">
        <v>6.3748312625692166E-2</v>
      </c>
      <c r="N54" s="3" t="s">
        <v>1508</v>
      </c>
      <c r="O54" s="58">
        <v>1946</v>
      </c>
      <c r="P54" s="62">
        <v>5.3610292294553566E-2</v>
      </c>
      <c r="Q54" s="3" t="s">
        <v>3643</v>
      </c>
      <c r="R54" s="58">
        <v>1702</v>
      </c>
      <c r="S54" s="62">
        <v>4.6888344031516017E-2</v>
      </c>
      <c r="T54" s="3" t="s">
        <v>3644</v>
      </c>
      <c r="U54" s="58">
        <v>1695</v>
      </c>
      <c r="V54" s="62">
        <v>4.6695501253478058E-2</v>
      </c>
      <c r="W54" s="3" t="s">
        <v>3500</v>
      </c>
      <c r="X54" s="58">
        <v>1527</v>
      </c>
      <c r="Y54" s="62">
        <v>4.2067274580566957E-2</v>
      </c>
      <c r="Z54" s="3" t="s">
        <v>3645</v>
      </c>
      <c r="AA54" s="58">
        <v>1487</v>
      </c>
      <c r="AB54" s="62">
        <v>4.0965315848921456E-2</v>
      </c>
      <c r="AC54" s="3" t="s">
        <v>3646</v>
      </c>
      <c r="AD54" s="58">
        <v>1310</v>
      </c>
      <c r="AE54" s="62">
        <v>3.6089148461390122E-2</v>
      </c>
      <c r="AF54" s="3" t="s">
        <v>3647</v>
      </c>
      <c r="AG54" s="58">
        <v>1233</v>
      </c>
      <c r="AH54" s="62">
        <v>3.3967877902972531E-2</v>
      </c>
      <c r="AI54" s="3"/>
      <c r="AJ54" s="3"/>
      <c r="AK54" s="3"/>
    </row>
    <row r="55" spans="1:37" s="17" customFormat="1" x14ac:dyDescent="0.25">
      <c r="A55" s="2" t="s">
        <v>751</v>
      </c>
      <c r="B55" s="2">
        <v>3113</v>
      </c>
      <c r="C55" s="3" t="s">
        <v>1514</v>
      </c>
      <c r="D55" s="3" t="s">
        <v>1369</v>
      </c>
      <c r="E55" s="3" t="s">
        <v>3427</v>
      </c>
      <c r="F55" s="58">
        <v>10329</v>
      </c>
      <c r="G55" s="62">
        <v>0.30335692678199067</v>
      </c>
      <c r="H55" s="3" t="s">
        <v>1523</v>
      </c>
      <c r="I55" s="58">
        <v>6361</v>
      </c>
      <c r="J55" s="62">
        <v>0.18681899615260361</v>
      </c>
      <c r="K55" s="3" t="s">
        <v>3648</v>
      </c>
      <c r="L55" s="58">
        <v>1549</v>
      </c>
      <c r="M55" s="62">
        <v>4.5493259713941671E-2</v>
      </c>
      <c r="N55" s="3" t="s">
        <v>3649</v>
      </c>
      <c r="O55" s="58">
        <v>1507</v>
      </c>
      <c r="P55" s="62">
        <v>4.4259743311110461E-2</v>
      </c>
      <c r="Q55" s="3" t="s">
        <v>3650</v>
      </c>
      <c r="R55" s="58">
        <v>1235</v>
      </c>
      <c r="S55" s="62">
        <v>3.6271256130870219E-2</v>
      </c>
      <c r="T55" s="3" t="s">
        <v>3651</v>
      </c>
      <c r="U55" s="58">
        <v>1120</v>
      </c>
      <c r="V55" s="62">
        <v>3.28937707421657E-2</v>
      </c>
      <c r="W55" s="3" t="s">
        <v>3652</v>
      </c>
      <c r="X55" s="58">
        <v>1047</v>
      </c>
      <c r="Y55" s="62">
        <v>3.07498017562924E-2</v>
      </c>
      <c r="Z55" s="3" t="s">
        <v>3653</v>
      </c>
      <c r="AA55" s="58">
        <v>1023</v>
      </c>
      <c r="AB55" s="62">
        <v>3.0044935240388853E-2</v>
      </c>
      <c r="AC55" s="3" t="s">
        <v>3654</v>
      </c>
      <c r="AD55" s="58">
        <v>1020</v>
      </c>
      <c r="AE55" s="62">
        <v>2.9956826925900907E-2</v>
      </c>
      <c r="AF55" s="3" t="s">
        <v>3655</v>
      </c>
      <c r="AG55" s="58">
        <v>857</v>
      </c>
      <c r="AH55" s="62">
        <v>2.5169608505389292E-2</v>
      </c>
      <c r="AI55" s="3"/>
      <c r="AJ55" s="3"/>
      <c r="AK55" s="3"/>
    </row>
    <row r="56" spans="1:37" s="17" customFormat="1" x14ac:dyDescent="0.25">
      <c r="A56" s="2" t="s">
        <v>846</v>
      </c>
      <c r="B56" s="2">
        <v>42</v>
      </c>
      <c r="C56" s="3" t="s">
        <v>1484</v>
      </c>
      <c r="D56" s="3" t="s">
        <v>1386</v>
      </c>
      <c r="E56" s="3" t="s">
        <v>3488</v>
      </c>
      <c r="F56" s="58">
        <v>499</v>
      </c>
      <c r="G56" s="62">
        <v>0.23671726755218217</v>
      </c>
      <c r="H56" s="3" t="s">
        <v>3485</v>
      </c>
      <c r="I56" s="58">
        <v>291</v>
      </c>
      <c r="J56" s="62">
        <v>0.13804554079696393</v>
      </c>
      <c r="K56" s="3" t="s">
        <v>1516</v>
      </c>
      <c r="L56" s="58">
        <v>278</v>
      </c>
      <c r="M56" s="62">
        <v>0.1318785578747628</v>
      </c>
      <c r="N56" s="3" t="s">
        <v>3509</v>
      </c>
      <c r="O56" s="58">
        <v>172</v>
      </c>
      <c r="P56" s="62">
        <v>8.1593927893738136E-2</v>
      </c>
      <c r="Q56" s="3" t="s">
        <v>1505</v>
      </c>
      <c r="R56" s="58">
        <v>157</v>
      </c>
      <c r="S56" s="62">
        <v>7.4478178368121442E-2</v>
      </c>
      <c r="T56" s="3" t="s">
        <v>3487</v>
      </c>
      <c r="U56" s="58">
        <v>70</v>
      </c>
      <c r="V56" s="62">
        <v>3.3206831119544589E-2</v>
      </c>
      <c r="W56" s="3" t="s">
        <v>1409</v>
      </c>
      <c r="X56" s="58">
        <v>53</v>
      </c>
      <c r="Y56" s="62">
        <v>2.5142314990512334E-2</v>
      </c>
      <c r="Z56" s="3" t="s">
        <v>1523</v>
      </c>
      <c r="AA56" s="58">
        <v>41</v>
      </c>
      <c r="AB56" s="62">
        <v>1.9449715370018977E-2</v>
      </c>
      <c r="AC56" s="3" t="s">
        <v>1482</v>
      </c>
      <c r="AD56" s="58">
        <v>40</v>
      </c>
      <c r="AE56" s="62">
        <v>1.8975332068311195E-2</v>
      </c>
      <c r="AF56" s="3" t="s">
        <v>3486</v>
      </c>
      <c r="AG56" s="58">
        <v>34</v>
      </c>
      <c r="AH56" s="62">
        <v>1.6129032258064516E-2</v>
      </c>
      <c r="AI56" s="3"/>
      <c r="AJ56" s="3"/>
      <c r="AK56" s="3"/>
    </row>
    <row r="57" spans="1:37" s="17" customFormat="1" x14ac:dyDescent="0.25">
      <c r="A57" s="2" t="s">
        <v>753</v>
      </c>
      <c r="B57" s="2">
        <v>8701</v>
      </c>
      <c r="C57" s="3" t="s">
        <v>1484</v>
      </c>
      <c r="D57" s="3" t="s">
        <v>1369</v>
      </c>
      <c r="E57" s="3" t="s">
        <v>1505</v>
      </c>
      <c r="F57" s="58">
        <v>6603</v>
      </c>
      <c r="G57" s="62">
        <v>0.45232223592272913</v>
      </c>
      <c r="H57" s="3" t="s">
        <v>3419</v>
      </c>
      <c r="I57" s="58">
        <v>1244</v>
      </c>
      <c r="J57" s="62">
        <v>8.5217153034662277E-2</v>
      </c>
      <c r="K57" s="3" t="s">
        <v>1482</v>
      </c>
      <c r="L57" s="58">
        <v>681</v>
      </c>
      <c r="M57" s="62">
        <v>4.6650226058364157E-2</v>
      </c>
      <c r="N57" s="3" t="s">
        <v>3617</v>
      </c>
      <c r="O57" s="58">
        <v>608</v>
      </c>
      <c r="P57" s="62">
        <v>4.1649541033018218E-2</v>
      </c>
      <c r="Q57" s="3" t="s">
        <v>3486</v>
      </c>
      <c r="R57" s="58">
        <v>484</v>
      </c>
      <c r="S57" s="62">
        <v>3.3155226743389506E-2</v>
      </c>
      <c r="T57" s="3" t="s">
        <v>3656</v>
      </c>
      <c r="U57" s="58">
        <v>481</v>
      </c>
      <c r="V57" s="62">
        <v>3.2949719139608168E-2</v>
      </c>
      <c r="W57" s="3" t="s">
        <v>3657</v>
      </c>
      <c r="X57" s="58">
        <v>385</v>
      </c>
      <c r="Y57" s="62">
        <v>2.6373475818605288E-2</v>
      </c>
      <c r="Z57" s="3" t="s">
        <v>3658</v>
      </c>
      <c r="AA57" s="58">
        <v>324</v>
      </c>
      <c r="AB57" s="62">
        <v>2.2194821208384709E-2</v>
      </c>
      <c r="AC57" s="3" t="s">
        <v>3420</v>
      </c>
      <c r="AD57" s="58">
        <v>306</v>
      </c>
      <c r="AE57" s="62">
        <v>2.096177558569667E-2</v>
      </c>
      <c r="AF57" s="3" t="s">
        <v>3494</v>
      </c>
      <c r="AG57" s="58">
        <v>288</v>
      </c>
      <c r="AH57" s="62">
        <v>1.9728729963008632E-2</v>
      </c>
      <c r="AI57" s="3"/>
      <c r="AJ57" s="3"/>
      <c r="AK57" s="3"/>
    </row>
    <row r="58" spans="1:37" s="17" customFormat="1" x14ac:dyDescent="0.25">
      <c r="A58" s="2" t="s">
        <v>849</v>
      </c>
      <c r="B58" s="2">
        <v>75</v>
      </c>
      <c r="C58" s="3" t="s">
        <v>1484</v>
      </c>
      <c r="D58" s="3" t="s">
        <v>1369</v>
      </c>
      <c r="E58" s="3" t="s">
        <v>3415</v>
      </c>
      <c r="F58" s="58">
        <v>2875</v>
      </c>
      <c r="G58" s="62">
        <v>0.28877059059863397</v>
      </c>
      <c r="H58" s="3" t="s">
        <v>1519</v>
      </c>
      <c r="I58" s="58">
        <v>1970</v>
      </c>
      <c r="J58" s="62">
        <v>0.19787063077541181</v>
      </c>
      <c r="K58" s="3" t="s">
        <v>1456</v>
      </c>
      <c r="L58" s="58">
        <v>1882</v>
      </c>
      <c r="M58" s="62">
        <v>0.18903173965447972</v>
      </c>
      <c r="N58" s="3" t="s">
        <v>3579</v>
      </c>
      <c r="O58" s="58">
        <v>758</v>
      </c>
      <c r="P58" s="62">
        <v>7.613499397348332E-2</v>
      </c>
      <c r="Q58" s="3" t="s">
        <v>3505</v>
      </c>
      <c r="R58" s="58">
        <v>416</v>
      </c>
      <c r="S58" s="62">
        <v>4.1783848935315386E-2</v>
      </c>
      <c r="T58" s="3" t="s">
        <v>3577</v>
      </c>
      <c r="U58" s="58">
        <v>270</v>
      </c>
      <c r="V58" s="62">
        <v>2.7119325030132584E-2</v>
      </c>
      <c r="W58" s="3" t="s">
        <v>3578</v>
      </c>
      <c r="X58" s="58">
        <v>214</v>
      </c>
      <c r="Y58" s="62">
        <v>2.1494576134993972E-2</v>
      </c>
      <c r="Z58" s="3" t="s">
        <v>3449</v>
      </c>
      <c r="AA58" s="58">
        <v>146</v>
      </c>
      <c r="AB58" s="62">
        <v>1.4664523905182804E-2</v>
      </c>
      <c r="AC58" s="3" t="s">
        <v>3580</v>
      </c>
      <c r="AD58" s="58">
        <v>99</v>
      </c>
      <c r="AE58" s="62">
        <v>9.9437525110486133E-3</v>
      </c>
      <c r="AF58" s="3" t="s">
        <v>3581</v>
      </c>
      <c r="AG58" s="58">
        <v>95</v>
      </c>
      <c r="AH58" s="62">
        <v>9.5419847328244278E-3</v>
      </c>
      <c r="AI58" s="3"/>
      <c r="AJ58" s="3"/>
      <c r="AK58" s="3"/>
    </row>
    <row r="59" spans="1:37" s="17" customFormat="1" x14ac:dyDescent="0.25">
      <c r="A59" s="2" t="s">
        <v>850</v>
      </c>
      <c r="B59" s="2">
        <v>41</v>
      </c>
      <c r="C59" s="3" t="s">
        <v>1484</v>
      </c>
      <c r="D59" s="3" t="s">
        <v>1369</v>
      </c>
      <c r="E59" s="3" t="s">
        <v>676</v>
      </c>
      <c r="F59" s="58" t="s">
        <v>676</v>
      </c>
      <c r="G59" s="62" t="s">
        <v>676</v>
      </c>
      <c r="H59" s="3" t="s">
        <v>676</v>
      </c>
      <c r="I59" s="58" t="s">
        <v>676</v>
      </c>
      <c r="J59" s="62" t="s">
        <v>676</v>
      </c>
      <c r="K59" s="3" t="s">
        <v>676</v>
      </c>
      <c r="L59" s="58" t="s">
        <v>676</v>
      </c>
      <c r="M59" s="62" t="s">
        <v>676</v>
      </c>
      <c r="N59" s="3" t="s">
        <v>676</v>
      </c>
      <c r="O59" s="58" t="s">
        <v>676</v>
      </c>
      <c r="P59" s="62" t="s">
        <v>676</v>
      </c>
      <c r="Q59" s="3" t="s">
        <v>676</v>
      </c>
      <c r="R59" s="58" t="s">
        <v>676</v>
      </c>
      <c r="S59" s="62" t="s">
        <v>676</v>
      </c>
      <c r="T59" s="3" t="s">
        <v>676</v>
      </c>
      <c r="U59" s="58" t="s">
        <v>676</v>
      </c>
      <c r="V59" s="62" t="s">
        <v>676</v>
      </c>
      <c r="W59" s="3" t="s">
        <v>676</v>
      </c>
      <c r="X59" s="58" t="s">
        <v>676</v>
      </c>
      <c r="Y59" s="62" t="s">
        <v>676</v>
      </c>
      <c r="Z59" s="3" t="s">
        <v>676</v>
      </c>
      <c r="AA59" s="58" t="s">
        <v>676</v>
      </c>
      <c r="AB59" s="62" t="s">
        <v>676</v>
      </c>
      <c r="AC59" s="3" t="s">
        <v>676</v>
      </c>
      <c r="AD59" s="58" t="s">
        <v>676</v>
      </c>
      <c r="AE59" s="62" t="s">
        <v>676</v>
      </c>
      <c r="AF59" s="3" t="s">
        <v>676</v>
      </c>
      <c r="AG59" s="58" t="s">
        <v>676</v>
      </c>
      <c r="AH59" s="62" t="s">
        <v>676</v>
      </c>
      <c r="AI59" s="3"/>
      <c r="AJ59" s="3"/>
      <c r="AK59" s="3"/>
    </row>
    <row r="60" spans="1:37" s="17" customFormat="1" x14ac:dyDescent="0.25">
      <c r="A60" s="2" t="s">
        <v>851</v>
      </c>
      <c r="B60" s="2">
        <v>114</v>
      </c>
      <c r="C60" s="3" t="s">
        <v>1484</v>
      </c>
      <c r="D60" s="3" t="s">
        <v>1369</v>
      </c>
      <c r="E60" s="3" t="s">
        <v>1523</v>
      </c>
      <c r="F60" s="58">
        <v>4861</v>
      </c>
      <c r="G60" s="62">
        <v>0.53230398598335527</v>
      </c>
      <c r="H60" s="3" t="s">
        <v>3427</v>
      </c>
      <c r="I60" s="58">
        <v>711</v>
      </c>
      <c r="J60" s="62">
        <v>7.7858081471747706E-2</v>
      </c>
      <c r="K60" s="3" t="s">
        <v>3650</v>
      </c>
      <c r="L60" s="58">
        <v>535</v>
      </c>
      <c r="M60" s="62">
        <v>5.8585194918966271E-2</v>
      </c>
      <c r="N60" s="3" t="s">
        <v>3651</v>
      </c>
      <c r="O60" s="58">
        <v>454</v>
      </c>
      <c r="P60" s="62">
        <v>4.9715286903197549E-2</v>
      </c>
      <c r="Q60" s="3" t="s">
        <v>3659</v>
      </c>
      <c r="R60" s="58">
        <v>444</v>
      </c>
      <c r="S60" s="62">
        <v>4.862023653088042E-2</v>
      </c>
      <c r="T60" s="3" t="s">
        <v>3653</v>
      </c>
      <c r="U60" s="58">
        <v>419</v>
      </c>
      <c r="V60" s="62">
        <v>4.5882610600087602E-2</v>
      </c>
      <c r="W60" s="3" t="s">
        <v>3649</v>
      </c>
      <c r="X60" s="58">
        <v>293</v>
      </c>
      <c r="Y60" s="62">
        <v>3.2084975908891811E-2</v>
      </c>
      <c r="Z60" s="3" t="s">
        <v>3648</v>
      </c>
      <c r="AA60" s="58">
        <v>143</v>
      </c>
      <c r="AB60" s="62">
        <v>1.5659220324134911E-2</v>
      </c>
      <c r="AC60" s="3" t="s">
        <v>3654</v>
      </c>
      <c r="AD60" s="58">
        <v>120</v>
      </c>
      <c r="AE60" s="62">
        <v>1.3140604467805518E-2</v>
      </c>
      <c r="AF60" s="3" t="s">
        <v>1482</v>
      </c>
      <c r="AG60" s="58">
        <v>97</v>
      </c>
      <c r="AH60" s="62">
        <v>1.0621988611476127E-2</v>
      </c>
      <c r="AI60" s="3"/>
      <c r="AJ60" s="3"/>
      <c r="AK60" s="3"/>
    </row>
    <row r="61" spans="1:37" s="17" customFormat="1" x14ac:dyDescent="0.25">
      <c r="A61" s="2" t="s">
        <v>852</v>
      </c>
      <c r="B61" s="2">
        <v>126</v>
      </c>
      <c r="C61" s="3" t="s">
        <v>1484</v>
      </c>
      <c r="D61" s="3" t="s">
        <v>1386</v>
      </c>
      <c r="E61" s="3" t="s">
        <v>1525</v>
      </c>
      <c r="F61" s="58">
        <v>1316</v>
      </c>
      <c r="G61" s="62">
        <v>0.12886799843321584</v>
      </c>
      <c r="H61" s="3" t="s">
        <v>1505</v>
      </c>
      <c r="I61" s="58">
        <v>695</v>
      </c>
      <c r="J61" s="62">
        <v>6.8057187622405008E-2</v>
      </c>
      <c r="K61" s="3" t="s">
        <v>1482</v>
      </c>
      <c r="L61" s="58">
        <v>430</v>
      </c>
      <c r="M61" s="62">
        <v>4.210732471602037E-2</v>
      </c>
      <c r="N61" s="3" t="s">
        <v>3429</v>
      </c>
      <c r="O61" s="58">
        <v>345</v>
      </c>
      <c r="P61" s="62">
        <v>3.3783783783783786E-2</v>
      </c>
      <c r="Q61" s="3" t="s">
        <v>3622</v>
      </c>
      <c r="R61" s="58">
        <v>307</v>
      </c>
      <c r="S61" s="62">
        <v>3.0062671367019192E-2</v>
      </c>
      <c r="T61" s="3" t="s">
        <v>3660</v>
      </c>
      <c r="U61" s="58">
        <v>285</v>
      </c>
      <c r="V61" s="62">
        <v>2.7908343125734428E-2</v>
      </c>
      <c r="W61" s="3" t="s">
        <v>1523</v>
      </c>
      <c r="X61" s="58">
        <v>279</v>
      </c>
      <c r="Y61" s="62">
        <v>2.7320799059929495E-2</v>
      </c>
      <c r="Z61" s="3" t="s">
        <v>3415</v>
      </c>
      <c r="AA61" s="58">
        <v>274</v>
      </c>
      <c r="AB61" s="62">
        <v>2.6831179005092048E-2</v>
      </c>
      <c r="AC61" s="3" t="s">
        <v>3488</v>
      </c>
      <c r="AD61" s="58">
        <v>242</v>
      </c>
      <c r="AE61" s="62">
        <v>2.3697610654132395E-2</v>
      </c>
      <c r="AF61" s="3" t="s">
        <v>1409</v>
      </c>
      <c r="AG61" s="58">
        <v>217</v>
      </c>
      <c r="AH61" s="62">
        <v>2.1249510379945161E-2</v>
      </c>
      <c r="AI61" s="3"/>
      <c r="AJ61" s="3"/>
      <c r="AK61" s="3"/>
    </row>
    <row r="62" spans="1:37" s="17" customFormat="1" x14ac:dyDescent="0.25">
      <c r="A62" s="2" t="s">
        <v>758</v>
      </c>
      <c r="B62" s="2">
        <v>129</v>
      </c>
      <c r="C62" s="3" t="s">
        <v>1528</v>
      </c>
      <c r="D62" s="3" t="s">
        <v>1369</v>
      </c>
      <c r="E62" s="3" t="s">
        <v>1527</v>
      </c>
      <c r="F62" s="58">
        <v>2962</v>
      </c>
      <c r="G62" s="62">
        <v>0.34757099272471254</v>
      </c>
      <c r="H62" s="3" t="s">
        <v>3661</v>
      </c>
      <c r="I62" s="58">
        <v>1262</v>
      </c>
      <c r="J62" s="62">
        <v>0.1480873034498944</v>
      </c>
      <c r="K62" s="3" t="s">
        <v>3620</v>
      </c>
      <c r="L62" s="58">
        <v>617</v>
      </c>
      <c r="M62" s="62">
        <v>7.2400844872095749E-2</v>
      </c>
      <c r="N62" s="3" t="s">
        <v>3662</v>
      </c>
      <c r="O62" s="58">
        <v>559</v>
      </c>
      <c r="P62" s="62">
        <v>6.5594930767425494E-2</v>
      </c>
      <c r="Q62" s="3" t="s">
        <v>3663</v>
      </c>
      <c r="R62" s="58">
        <v>461</v>
      </c>
      <c r="S62" s="62">
        <v>5.4095282797465387E-2</v>
      </c>
      <c r="T62" s="3" t="s">
        <v>3664</v>
      </c>
      <c r="U62" s="58">
        <v>406</v>
      </c>
      <c r="V62" s="62">
        <v>4.7641398732691853E-2</v>
      </c>
      <c r="W62" s="3" t="s">
        <v>3665</v>
      </c>
      <c r="X62" s="58">
        <v>375</v>
      </c>
      <c r="Y62" s="62">
        <v>4.4003754987092233E-2</v>
      </c>
      <c r="Z62" s="3" t="s">
        <v>3666</v>
      </c>
      <c r="AA62" s="58">
        <v>256</v>
      </c>
      <c r="AB62" s="62">
        <v>3.0039896737854965E-2</v>
      </c>
      <c r="AC62" s="3" t="s">
        <v>3667</v>
      </c>
      <c r="AD62" s="58">
        <v>253</v>
      </c>
      <c r="AE62" s="62">
        <v>2.9687866697958226E-2</v>
      </c>
      <c r="AF62" s="3" t="s">
        <v>1482</v>
      </c>
      <c r="AG62" s="58">
        <v>193</v>
      </c>
      <c r="AH62" s="62">
        <v>2.2647265900023469E-2</v>
      </c>
      <c r="AI62" s="3"/>
      <c r="AJ62" s="3"/>
      <c r="AK62" s="3"/>
    </row>
    <row r="63" spans="1:37" s="17" customFormat="1" x14ac:dyDescent="0.25">
      <c r="A63" s="2" t="s">
        <v>759</v>
      </c>
      <c r="B63" s="2">
        <v>104</v>
      </c>
      <c r="C63" s="3" t="s">
        <v>1460</v>
      </c>
      <c r="D63" s="3" t="s">
        <v>1408</v>
      </c>
      <c r="E63" s="3" t="s">
        <v>1409</v>
      </c>
      <c r="F63" s="58">
        <v>2384</v>
      </c>
      <c r="G63" s="62">
        <v>0.12611087600507828</v>
      </c>
      <c r="H63" s="3" t="s">
        <v>3505</v>
      </c>
      <c r="I63" s="58">
        <v>1028</v>
      </c>
      <c r="J63" s="62">
        <v>5.4380025391451543E-2</v>
      </c>
      <c r="K63" s="3" t="s">
        <v>3485</v>
      </c>
      <c r="L63" s="58">
        <v>768</v>
      </c>
      <c r="M63" s="62">
        <v>4.062632247143462E-2</v>
      </c>
      <c r="N63" s="3" t="s">
        <v>1516</v>
      </c>
      <c r="O63" s="58">
        <v>611</v>
      </c>
      <c r="P63" s="62">
        <v>3.2321201862039781E-2</v>
      </c>
      <c r="Q63" s="3" t="s">
        <v>1505</v>
      </c>
      <c r="R63" s="58">
        <v>525</v>
      </c>
      <c r="S63" s="62">
        <v>2.7771900126957259E-2</v>
      </c>
      <c r="T63" s="3" t="s">
        <v>3515</v>
      </c>
      <c r="U63" s="58">
        <v>516</v>
      </c>
      <c r="V63" s="62">
        <v>2.7295810410495135E-2</v>
      </c>
      <c r="W63" s="3" t="s">
        <v>3507</v>
      </c>
      <c r="X63" s="58">
        <v>400</v>
      </c>
      <c r="Y63" s="62">
        <v>2.1159542953872196E-2</v>
      </c>
      <c r="Z63" s="3" t="s">
        <v>1456</v>
      </c>
      <c r="AA63" s="58">
        <v>353</v>
      </c>
      <c r="AB63" s="62">
        <v>1.8673296656792213E-2</v>
      </c>
      <c r="AC63" s="3" t="s">
        <v>3488</v>
      </c>
      <c r="AD63" s="58">
        <v>340</v>
      </c>
      <c r="AE63" s="62">
        <v>1.7985611510791366E-2</v>
      </c>
      <c r="AF63" s="3" t="s">
        <v>3582</v>
      </c>
      <c r="AG63" s="58">
        <v>230</v>
      </c>
      <c r="AH63" s="62">
        <v>1.2166737198476513E-2</v>
      </c>
      <c r="AI63" s="3"/>
      <c r="AJ63" s="3"/>
      <c r="AK63" s="3"/>
    </row>
    <row r="64" spans="1:37" x14ac:dyDescent="0.25">
      <c r="A64" s="2" t="s">
        <v>760</v>
      </c>
      <c r="B64" s="2">
        <v>3115</v>
      </c>
      <c r="C64" s="3" t="s">
        <v>1444</v>
      </c>
      <c r="D64" s="3" t="s">
        <v>1408</v>
      </c>
      <c r="E64" s="3" t="s">
        <v>1501</v>
      </c>
      <c r="F64" s="58">
        <v>14258</v>
      </c>
      <c r="G64" s="62">
        <v>0.32386144236229414</v>
      </c>
      <c r="H64" s="3" t="s">
        <v>3592</v>
      </c>
      <c r="I64" s="58">
        <v>1957</v>
      </c>
      <c r="J64" s="62">
        <v>4.4452015900056784E-2</v>
      </c>
      <c r="K64" s="3" t="s">
        <v>3539</v>
      </c>
      <c r="L64" s="58">
        <v>1379</v>
      </c>
      <c r="M64" s="62">
        <v>3.1323111868256676E-2</v>
      </c>
      <c r="N64" s="3" t="s">
        <v>3538</v>
      </c>
      <c r="O64" s="58">
        <v>1267</v>
      </c>
      <c r="P64" s="62">
        <v>2.8779102782509936E-2</v>
      </c>
      <c r="Q64" s="3" t="s">
        <v>1462</v>
      </c>
      <c r="R64" s="58">
        <v>1258</v>
      </c>
      <c r="S64" s="62">
        <v>2.8574673480976719E-2</v>
      </c>
      <c r="T64" s="3" t="s">
        <v>3638</v>
      </c>
      <c r="U64" s="58">
        <v>1086</v>
      </c>
      <c r="V64" s="62">
        <v>2.4667802385008517E-2</v>
      </c>
      <c r="W64" s="3" t="s">
        <v>3430</v>
      </c>
      <c r="X64" s="58">
        <v>945</v>
      </c>
      <c r="Y64" s="62">
        <v>2.1465076660988076E-2</v>
      </c>
      <c r="Z64" s="3" t="s">
        <v>3640</v>
      </c>
      <c r="AA64" s="58">
        <v>855</v>
      </c>
      <c r="AB64" s="62">
        <v>1.9420783645655876E-2</v>
      </c>
      <c r="AC64" s="3" t="s">
        <v>3639</v>
      </c>
      <c r="AD64" s="58">
        <v>837</v>
      </c>
      <c r="AE64" s="62">
        <v>1.9011925042589438E-2</v>
      </c>
      <c r="AF64" s="3" t="s">
        <v>3549</v>
      </c>
      <c r="AG64" s="58">
        <v>826</v>
      </c>
      <c r="AH64" s="62">
        <v>1.8762067007382168E-2</v>
      </c>
    </row>
    <row r="65" spans="1:52" s="17" customFormat="1" x14ac:dyDescent="0.25">
      <c r="A65" s="2" t="s">
        <v>861</v>
      </c>
      <c r="B65" s="2">
        <v>138</v>
      </c>
      <c r="C65" s="3" t="s">
        <v>1373</v>
      </c>
      <c r="D65" s="3" t="s">
        <v>1401</v>
      </c>
      <c r="E65" s="3" t="s">
        <v>3413</v>
      </c>
      <c r="F65" s="58">
        <v>2004</v>
      </c>
      <c r="G65" s="62">
        <v>0.12945736434108526</v>
      </c>
      <c r="H65" s="3" t="s">
        <v>3516</v>
      </c>
      <c r="I65" s="58">
        <v>1163</v>
      </c>
      <c r="J65" s="62">
        <v>7.5129198966408267E-2</v>
      </c>
      <c r="K65" s="3" t="s">
        <v>3601</v>
      </c>
      <c r="L65" s="58">
        <v>1062</v>
      </c>
      <c r="M65" s="62">
        <v>6.86046511627907E-2</v>
      </c>
      <c r="N65" s="3" t="s">
        <v>3576</v>
      </c>
      <c r="O65" s="58">
        <v>954</v>
      </c>
      <c r="P65" s="62">
        <v>6.1627906976744189E-2</v>
      </c>
      <c r="Q65" s="3" t="s">
        <v>3573</v>
      </c>
      <c r="R65" s="58">
        <v>922</v>
      </c>
      <c r="S65" s="62">
        <v>5.9560723514211884E-2</v>
      </c>
      <c r="T65" s="3" t="s">
        <v>1532</v>
      </c>
      <c r="U65" s="58">
        <v>875</v>
      </c>
      <c r="V65" s="62">
        <v>5.652454780361757E-2</v>
      </c>
      <c r="W65" s="3" t="s">
        <v>3600</v>
      </c>
      <c r="X65" s="58">
        <v>682</v>
      </c>
      <c r="Y65" s="62">
        <v>4.4056847545219636E-2</v>
      </c>
      <c r="Z65" s="3" t="s">
        <v>3425</v>
      </c>
      <c r="AA65" s="58">
        <v>598</v>
      </c>
      <c r="AB65" s="62">
        <v>3.863049095607235E-2</v>
      </c>
      <c r="AC65" s="3" t="s">
        <v>3668</v>
      </c>
      <c r="AD65" s="58">
        <v>596</v>
      </c>
      <c r="AE65" s="62">
        <v>3.850129198966408E-2</v>
      </c>
      <c r="AF65" s="3" t="s">
        <v>3569</v>
      </c>
      <c r="AG65" s="58">
        <v>568</v>
      </c>
      <c r="AH65" s="62">
        <v>3.6692506459948322E-2</v>
      </c>
      <c r="AI65" s="3"/>
      <c r="AJ65" s="3"/>
      <c r="AK65" s="3"/>
    </row>
    <row r="66" spans="1:52" s="17" customFormat="1" x14ac:dyDescent="0.25">
      <c r="A66" s="2"/>
      <c r="B66" s="2"/>
      <c r="C66" s="3"/>
      <c r="D66" s="3"/>
      <c r="E66" s="3"/>
      <c r="F66" s="58"/>
      <c r="G66" s="62"/>
      <c r="H66" s="3"/>
      <c r="I66" s="58"/>
      <c r="J66" s="62"/>
      <c r="K66" s="3"/>
      <c r="L66" s="58"/>
      <c r="M66" s="62"/>
      <c r="N66" s="3"/>
      <c r="O66" s="58"/>
      <c r="P66" s="62"/>
      <c r="Q66" s="3"/>
      <c r="R66" s="58"/>
      <c r="S66" s="62"/>
      <c r="T66" s="3"/>
      <c r="U66" s="58"/>
      <c r="V66" s="62"/>
      <c r="W66" s="3"/>
      <c r="X66" s="58"/>
      <c r="Y66" s="62"/>
      <c r="Z66" s="3"/>
      <c r="AA66" s="58"/>
      <c r="AB66" s="62"/>
      <c r="AC66" s="3"/>
      <c r="AD66" s="58"/>
      <c r="AE66" s="62"/>
      <c r="AF66" s="3"/>
      <c r="AG66" s="58"/>
      <c r="AH66" s="62"/>
      <c r="AI66" s="3"/>
      <c r="AJ66" s="3"/>
      <c r="AK66" s="3"/>
    </row>
    <row r="67" spans="1:52" s="17" customFormat="1" x14ac:dyDescent="0.25">
      <c r="A67" s="2" t="s">
        <v>3405</v>
      </c>
      <c r="B67" s="2"/>
      <c r="C67" s="3"/>
      <c r="D67" s="3"/>
      <c r="E67" s="3"/>
      <c r="F67" s="58"/>
      <c r="G67" s="62"/>
      <c r="H67" s="3"/>
      <c r="I67" s="58"/>
      <c r="J67" s="62"/>
      <c r="K67" s="3"/>
      <c r="L67" s="58"/>
      <c r="M67" s="62"/>
      <c r="N67" s="3"/>
      <c r="O67" s="58"/>
      <c r="P67" s="62"/>
      <c r="Q67" s="3"/>
      <c r="R67" s="58"/>
      <c r="S67" s="62"/>
      <c r="T67" s="3"/>
      <c r="U67" s="58"/>
      <c r="V67" s="62"/>
      <c r="W67" s="3"/>
      <c r="X67" s="58"/>
      <c r="Y67" s="62"/>
      <c r="Z67" s="3"/>
      <c r="AA67" s="58"/>
      <c r="AB67" s="62"/>
      <c r="AC67" s="3"/>
      <c r="AD67" s="58"/>
      <c r="AE67" s="62"/>
      <c r="AF67" s="3"/>
      <c r="AG67" s="58"/>
      <c r="AH67" s="62"/>
      <c r="AI67" s="3"/>
      <c r="AJ67" s="3"/>
      <c r="AK67" s="3"/>
    </row>
    <row r="68" spans="1:52" x14ac:dyDescent="0.25">
      <c r="A68" s="118" t="s">
        <v>3407</v>
      </c>
      <c r="J68" s="146"/>
      <c r="M68" s="146"/>
      <c r="P68" s="146"/>
      <c r="S68" s="146"/>
      <c r="V68" s="146"/>
      <c r="Y68" s="146"/>
      <c r="AB68" s="146"/>
      <c r="AE68" s="146"/>
      <c r="AH68" s="146"/>
      <c r="AK68" s="20"/>
      <c r="AN68" s="20"/>
      <c r="AQ68" s="20"/>
      <c r="AT68" s="20"/>
      <c r="AW68" s="20"/>
      <c r="AY68" s="31"/>
      <c r="AZ68" s="32"/>
    </row>
    <row r="69" spans="1:52" x14ac:dyDescent="0.25">
      <c r="A69" s="2" t="s">
        <v>3399</v>
      </c>
    </row>
  </sheetData>
  <autoFilter ref="A1:A2" xr:uid="{AB5F5889-6411-4868-B882-0E3E59E1ED57}"/>
  <conditionalFormatting sqref="A1:XFD1048576">
    <cfRule type="containsErrors" dxfId="20" priority="1">
      <formula>ISERROR(A1)</formula>
    </cfRule>
  </conditionalFormatting>
  <conditionalFormatting sqref="E5:AH65">
    <cfRule type="containsBlanks" dxfId="19" priority="4">
      <formula>LEN(TRIM(E5))=0</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F4367-0CE3-42C9-A59E-B5544A9941F0}">
  <sheetPr codeName="Sheet13">
    <tabColor theme="6" tint="0.39997558519241921"/>
  </sheetPr>
  <dimension ref="A1:BL160"/>
  <sheetViews>
    <sheetView zoomScaleNormal="100" workbookViewId="0">
      <pane xSplit="4" ySplit="4" topLeftCell="E5" activePane="bottomRight" state="frozen"/>
      <selection pane="topRight" activeCell="E1" sqref="E1"/>
      <selection pane="bottomLeft" activeCell="A5" sqref="A5"/>
      <selection pane="bottomRight"/>
    </sheetView>
  </sheetViews>
  <sheetFormatPr defaultColWidth="9.44140625" defaultRowHeight="13.8" x14ac:dyDescent="0.25"/>
  <cols>
    <col min="1" max="1" width="48.44140625" style="2" bestFit="1" customWidth="1"/>
    <col min="2" max="2" width="13.77734375" style="4" bestFit="1" customWidth="1"/>
    <col min="3" max="3" width="36.44140625" style="3" customWidth="1"/>
    <col min="4" max="4" width="32.44140625" style="4" customWidth="1"/>
    <col min="5" max="5" width="40.77734375" style="4" customWidth="1"/>
    <col min="6" max="6" width="40.77734375" style="3" customWidth="1"/>
    <col min="7" max="7" width="40.77734375" style="58" customWidth="1"/>
    <col min="8" max="8" width="40.77734375" style="32" customWidth="1"/>
    <col min="9" max="9" width="40.77734375" style="20" customWidth="1"/>
    <col min="10" max="10" width="40.77734375" style="3" customWidth="1"/>
    <col min="11" max="11" width="40.77734375" style="58" customWidth="1"/>
    <col min="12" max="12" width="40.77734375" style="32" customWidth="1"/>
    <col min="13" max="13" width="40.77734375" style="20" customWidth="1"/>
    <col min="14" max="14" width="40.77734375" style="3" customWidth="1"/>
    <col min="15" max="15" width="40.77734375" style="58" customWidth="1"/>
    <col min="16" max="16" width="40.77734375" style="32" customWidth="1"/>
    <col min="17" max="18" width="40.77734375" style="3" customWidth="1"/>
    <col min="19" max="19" width="40.77734375" style="58" customWidth="1"/>
    <col min="20" max="20" width="40.77734375" style="32" customWidth="1"/>
    <col min="21" max="21" width="40.77734375" style="3" customWidth="1"/>
    <col min="22" max="22" width="40.77734375" style="20" customWidth="1"/>
    <col min="23" max="23" width="40.77734375" style="58" customWidth="1"/>
    <col min="24" max="24" width="40.77734375" style="32" customWidth="1"/>
    <col min="25" max="25" width="40.77734375" style="20" customWidth="1"/>
    <col min="26" max="26" width="40.77734375" style="3" customWidth="1"/>
    <col min="27" max="27" width="40.77734375" style="58" customWidth="1"/>
    <col min="28" max="28" width="40.77734375" style="32" customWidth="1"/>
    <col min="29" max="30" width="40.77734375" style="3" customWidth="1"/>
    <col min="31" max="31" width="40.77734375" style="58" customWidth="1"/>
    <col min="32" max="32" width="40.77734375" style="32" customWidth="1"/>
    <col min="33" max="33" width="40.77734375" style="3" customWidth="1"/>
    <col min="34" max="34" width="40.77734375" style="20" customWidth="1"/>
    <col min="35" max="35" width="40.77734375" style="58" customWidth="1"/>
    <col min="36" max="36" width="40.77734375" style="32" customWidth="1"/>
    <col min="37" max="37" width="40.77734375" style="20" customWidth="1"/>
    <col min="38" max="38" width="40.77734375" style="33" customWidth="1"/>
    <col min="39" max="39" width="40.77734375" style="61" customWidth="1"/>
    <col min="40" max="40" width="40.77734375" style="45" customWidth="1"/>
    <col min="41" max="42" width="40.77734375" style="33" customWidth="1"/>
    <col min="43" max="43" width="40.77734375" style="61" customWidth="1"/>
    <col min="44" max="44" width="40.77734375" style="45" customWidth="1"/>
    <col min="45" max="45" width="40.77734375" style="33" customWidth="1"/>
    <col min="46" max="46" width="40.77734375" style="34" customWidth="1"/>
    <col min="47" max="47" width="40.77734375" style="61" customWidth="1"/>
    <col min="48" max="48" width="40.77734375" style="45" customWidth="1"/>
    <col min="49" max="49" width="40.77734375" style="34" customWidth="1"/>
    <col min="50" max="50" width="40.77734375" style="33" customWidth="1"/>
    <col min="51" max="51" width="40.77734375" style="61" customWidth="1"/>
    <col min="52" max="52" width="40.77734375" style="45" customWidth="1"/>
    <col min="53" max="53" width="40.77734375" style="3" customWidth="1"/>
    <col min="54" max="54" width="40.77734375" style="31" customWidth="1"/>
    <col min="55" max="55" width="40.77734375" style="58" customWidth="1"/>
    <col min="56" max="56" width="40.77734375" style="32" customWidth="1"/>
    <col min="57" max="58" width="40.77734375" style="3" customWidth="1"/>
    <col min="59" max="59" width="40.77734375" style="58" customWidth="1"/>
    <col min="60" max="60" width="40.77734375" style="32" customWidth="1"/>
    <col min="61" max="62" width="40.77734375" style="3" customWidth="1"/>
    <col min="63" max="63" width="40.77734375" style="58" customWidth="1"/>
    <col min="64" max="64" width="40.77734375" style="32" customWidth="1"/>
    <col min="65" max="16378" width="9.44140625" style="3"/>
    <col min="16379" max="16382" width="9.44140625" style="3" bestFit="1"/>
    <col min="16383" max="16384" width="9.44140625" style="3"/>
  </cols>
  <sheetData>
    <row r="1" spans="1:64" x14ac:dyDescent="0.25">
      <c r="A1" s="1" t="s">
        <v>77</v>
      </c>
      <c r="C1" s="4"/>
      <c r="E1" s="49"/>
      <c r="G1" s="35"/>
      <c r="H1" s="147"/>
      <c r="I1" s="49"/>
      <c r="J1" s="20"/>
      <c r="K1" s="35"/>
      <c r="L1" s="3"/>
      <c r="M1" s="49"/>
      <c r="O1" s="35"/>
      <c r="P1" s="20"/>
      <c r="Q1" s="49"/>
      <c r="S1" s="35"/>
      <c r="T1" s="3"/>
      <c r="U1" s="49"/>
      <c r="W1" s="35"/>
      <c r="X1" s="3"/>
      <c r="Y1" s="49"/>
      <c r="AA1" s="35"/>
      <c r="AB1" s="20"/>
      <c r="AC1" s="49"/>
      <c r="AE1" s="35"/>
      <c r="AF1" s="3"/>
      <c r="AG1" s="49"/>
      <c r="AI1" s="35"/>
      <c r="AJ1" s="3"/>
      <c r="AK1" s="49"/>
      <c r="AL1" s="3"/>
      <c r="AM1" s="35"/>
      <c r="AN1" s="20"/>
      <c r="AO1" s="49"/>
      <c r="AP1" s="3"/>
      <c r="AQ1" s="35"/>
      <c r="AR1" s="3"/>
      <c r="AS1" s="49"/>
      <c r="AT1" s="20"/>
      <c r="AU1" s="35"/>
      <c r="AV1" s="3"/>
      <c r="AW1" s="49"/>
      <c r="AX1" s="3"/>
      <c r="AY1" s="35"/>
      <c r="AZ1" s="49"/>
      <c r="BA1" s="49"/>
      <c r="BB1" s="3"/>
      <c r="BC1" s="35"/>
      <c r="BD1" s="3"/>
      <c r="BE1" s="49"/>
      <c r="BG1" s="35"/>
      <c r="BH1" s="3"/>
      <c r="BI1" s="49"/>
      <c r="BK1" s="35"/>
      <c r="BL1" s="3"/>
    </row>
    <row r="2" spans="1:64" x14ac:dyDescent="0.25">
      <c r="A2" s="1" t="s">
        <v>113</v>
      </c>
      <c r="C2" s="4"/>
      <c r="E2" s="3"/>
      <c r="F2" s="127"/>
      <c r="G2" s="35"/>
      <c r="H2" s="49"/>
      <c r="K2" s="35"/>
      <c r="L2" s="49"/>
      <c r="O2" s="35"/>
      <c r="P2" s="49"/>
      <c r="S2" s="35"/>
      <c r="T2" s="49"/>
      <c r="W2" s="35"/>
      <c r="X2" s="49"/>
      <c r="AA2" s="35"/>
      <c r="AB2" s="49"/>
      <c r="AE2" s="35"/>
      <c r="AF2" s="49"/>
      <c r="AI2" s="35"/>
      <c r="AJ2" s="49"/>
      <c r="AL2" s="3"/>
      <c r="AM2" s="35"/>
      <c r="AN2" s="49"/>
      <c r="AO2" s="3"/>
      <c r="AP2" s="3"/>
      <c r="AQ2" s="35"/>
      <c r="AR2" s="49"/>
      <c r="AS2" s="3"/>
      <c r="AT2" s="20"/>
      <c r="AU2" s="35"/>
      <c r="AV2" s="49"/>
      <c r="AW2" s="20"/>
      <c r="AX2" s="3"/>
      <c r="AY2" s="35"/>
      <c r="AZ2" s="49"/>
      <c r="BC2" s="35"/>
      <c r="BD2" s="49"/>
      <c r="BG2" s="35"/>
      <c r="BH2" s="49"/>
      <c r="BK2" s="35"/>
      <c r="BL2" s="49"/>
    </row>
    <row r="3" spans="1:64" ht="14.4" thickBot="1" x14ac:dyDescent="0.3">
      <c r="A3" s="1"/>
      <c r="C3" s="4"/>
      <c r="G3" s="35"/>
      <c r="H3" s="49"/>
      <c r="K3" s="35"/>
      <c r="L3" s="49"/>
      <c r="O3" s="35"/>
      <c r="P3" s="49"/>
      <c r="S3" s="35"/>
      <c r="T3" s="49"/>
      <c r="W3" s="35"/>
      <c r="X3" s="49"/>
      <c r="AA3" s="35"/>
      <c r="AB3" s="49"/>
      <c r="AE3" s="35"/>
      <c r="AF3" s="49"/>
      <c r="AI3" s="35"/>
      <c r="AJ3" s="49"/>
      <c r="AL3" s="3"/>
      <c r="AM3" s="35"/>
      <c r="AN3" s="49"/>
      <c r="AO3" s="3"/>
      <c r="AP3" s="3"/>
      <c r="AQ3" s="35"/>
      <c r="AR3" s="49"/>
      <c r="AS3" s="3"/>
      <c r="AT3" s="20"/>
      <c r="AU3" s="35"/>
      <c r="AV3" s="49"/>
      <c r="AW3" s="20"/>
      <c r="AX3" s="3"/>
      <c r="AY3" s="35"/>
      <c r="AZ3" s="49"/>
      <c r="BC3" s="35"/>
      <c r="BD3" s="49"/>
      <c r="BG3" s="35"/>
      <c r="BH3" s="49"/>
      <c r="BK3" s="35"/>
      <c r="BL3" s="49"/>
    </row>
    <row r="4" spans="1:64" ht="14.4" thickBot="1" x14ac:dyDescent="0.3">
      <c r="A4" s="1" t="s">
        <v>103</v>
      </c>
      <c r="B4" s="14" t="s">
        <v>80</v>
      </c>
      <c r="C4" s="15" t="s">
        <v>10</v>
      </c>
      <c r="D4" s="1" t="s">
        <v>5</v>
      </c>
      <c r="E4" s="140" t="s">
        <v>1970</v>
      </c>
      <c r="F4" s="140" t="s">
        <v>1971</v>
      </c>
      <c r="G4" s="183" t="s">
        <v>1972</v>
      </c>
      <c r="H4" s="182" t="s">
        <v>1975</v>
      </c>
      <c r="I4" s="140" t="s">
        <v>1976</v>
      </c>
      <c r="J4" s="140" t="s">
        <v>1977</v>
      </c>
      <c r="K4" s="183" t="s">
        <v>1978</v>
      </c>
      <c r="L4" s="182" t="s">
        <v>1979</v>
      </c>
      <c r="M4" s="140" t="s">
        <v>1980</v>
      </c>
      <c r="N4" s="140" t="s">
        <v>1981</v>
      </c>
      <c r="O4" s="183" t="s">
        <v>1982</v>
      </c>
      <c r="P4" s="182" t="s">
        <v>1983</v>
      </c>
      <c r="Q4" s="140" t="s">
        <v>1984</v>
      </c>
      <c r="R4" s="140" t="s">
        <v>1985</v>
      </c>
      <c r="S4" s="183" t="s">
        <v>1986</v>
      </c>
      <c r="T4" s="182" t="s">
        <v>1987</v>
      </c>
      <c r="U4" s="140" t="s">
        <v>1988</v>
      </c>
      <c r="V4" s="140" t="s">
        <v>1989</v>
      </c>
      <c r="W4" s="183" t="s">
        <v>1990</v>
      </c>
      <c r="X4" s="182" t="s">
        <v>1991</v>
      </c>
      <c r="Y4" s="140" t="s">
        <v>1992</v>
      </c>
      <c r="Z4" s="140" t="s">
        <v>1993</v>
      </c>
      <c r="AA4" s="183" t="s">
        <v>1994</v>
      </c>
      <c r="AB4" s="182" t="s">
        <v>1995</v>
      </c>
      <c r="AC4" s="140" t="s">
        <v>1996</v>
      </c>
      <c r="AD4" s="140" t="s">
        <v>1997</v>
      </c>
      <c r="AE4" s="183" t="s">
        <v>1998</v>
      </c>
      <c r="AF4" s="182" t="s">
        <v>1999</v>
      </c>
      <c r="AG4" s="140" t="s">
        <v>2000</v>
      </c>
      <c r="AH4" s="140" t="s">
        <v>2001</v>
      </c>
      <c r="AI4" s="183" t="s">
        <v>2002</v>
      </c>
      <c r="AJ4" s="182" t="s">
        <v>2003</v>
      </c>
      <c r="AK4" s="140" t="s">
        <v>2004</v>
      </c>
      <c r="AL4" s="140" t="s">
        <v>2005</v>
      </c>
      <c r="AM4" s="183" t="s">
        <v>2006</v>
      </c>
      <c r="AN4" s="182" t="s">
        <v>2007</v>
      </c>
      <c r="AO4" s="140" t="s">
        <v>2008</v>
      </c>
      <c r="AP4" s="140" t="s">
        <v>2009</v>
      </c>
      <c r="AQ4" s="183" t="s">
        <v>2010</v>
      </c>
      <c r="AR4" s="182" t="s">
        <v>2011</v>
      </c>
      <c r="AS4" s="140" t="s">
        <v>2012</v>
      </c>
      <c r="AT4" s="140" t="s">
        <v>2013</v>
      </c>
      <c r="AU4" s="183" t="s">
        <v>2014</v>
      </c>
      <c r="AV4" s="182" t="s">
        <v>2015</v>
      </c>
      <c r="AW4" s="140" t="s">
        <v>2016</v>
      </c>
      <c r="AX4" s="140" t="s">
        <v>2017</v>
      </c>
      <c r="AY4" s="183" t="s">
        <v>2018</v>
      </c>
      <c r="AZ4" s="182" t="s">
        <v>2019</v>
      </c>
      <c r="BA4" s="140" t="s">
        <v>2020</v>
      </c>
      <c r="BB4" s="140" t="s">
        <v>2021</v>
      </c>
      <c r="BC4" s="183" t="s">
        <v>2022</v>
      </c>
      <c r="BD4" s="182" t="s">
        <v>2023</v>
      </c>
      <c r="BE4" s="140" t="s">
        <v>2024</v>
      </c>
      <c r="BF4" s="140" t="s">
        <v>2025</v>
      </c>
      <c r="BG4" s="183" t="s">
        <v>2026</v>
      </c>
      <c r="BH4" s="182" t="s">
        <v>2027</v>
      </c>
      <c r="BI4" s="140" t="s">
        <v>2028</v>
      </c>
      <c r="BJ4" s="140" t="s">
        <v>2029</v>
      </c>
      <c r="BK4" s="183" t="s">
        <v>2030</v>
      </c>
      <c r="BL4" s="182" t="s">
        <v>2031</v>
      </c>
    </row>
    <row r="5" spans="1:64" x14ac:dyDescent="0.25">
      <c r="A5" s="2" t="s">
        <v>701</v>
      </c>
      <c r="B5" s="2">
        <v>1</v>
      </c>
      <c r="C5" s="2" t="s">
        <v>1373</v>
      </c>
      <c r="D5" s="2" t="s">
        <v>1369</v>
      </c>
      <c r="E5" s="2" t="s">
        <v>3445</v>
      </c>
      <c r="F5" s="153" t="s">
        <v>2265</v>
      </c>
      <c r="G5" s="57">
        <v>1000</v>
      </c>
      <c r="H5" s="129">
        <v>0.554016620498615</v>
      </c>
      <c r="I5" s="2" t="s">
        <v>1370</v>
      </c>
      <c r="J5" s="153" t="s">
        <v>2264</v>
      </c>
      <c r="K5" s="57">
        <v>977</v>
      </c>
      <c r="L5" s="129">
        <v>0.59791921664626679</v>
      </c>
      <c r="M5" s="2" t="s">
        <v>3446</v>
      </c>
      <c r="N5" s="153" t="s">
        <v>2266</v>
      </c>
      <c r="O5" s="57">
        <v>581</v>
      </c>
      <c r="P5" s="129">
        <v>0.59773662551440332</v>
      </c>
      <c r="Q5" s="2" t="s">
        <v>3447</v>
      </c>
      <c r="R5" s="153" t="s">
        <v>2268</v>
      </c>
      <c r="S5" s="57">
        <v>324</v>
      </c>
      <c r="T5" s="129">
        <v>0.49541284403669728</v>
      </c>
      <c r="U5" s="2" t="s">
        <v>3415</v>
      </c>
      <c r="V5" s="153" t="s">
        <v>2267</v>
      </c>
      <c r="W5" s="57">
        <v>321</v>
      </c>
      <c r="X5" s="129">
        <v>8.471892319873317E-2</v>
      </c>
      <c r="Y5" s="2" t="s">
        <v>3415</v>
      </c>
      <c r="Z5" s="153" t="s">
        <v>2271</v>
      </c>
      <c r="AA5" s="57">
        <v>198</v>
      </c>
      <c r="AB5" s="129">
        <v>7.4520135491155437E-2</v>
      </c>
      <c r="AC5" s="2" t="s">
        <v>3448</v>
      </c>
      <c r="AD5" s="153" t="s">
        <v>2270</v>
      </c>
      <c r="AE5" s="57">
        <v>183</v>
      </c>
      <c r="AF5" s="129">
        <v>0.48031496062992124</v>
      </c>
      <c r="AG5" s="2" t="s">
        <v>3449</v>
      </c>
      <c r="AH5" s="2" t="s">
        <v>2273</v>
      </c>
      <c r="AI5" s="57">
        <v>172</v>
      </c>
      <c r="AJ5" s="129">
        <v>0.24501424501424501</v>
      </c>
      <c r="AK5" s="2" t="s">
        <v>3450</v>
      </c>
      <c r="AL5" s="153" t="s">
        <v>2275</v>
      </c>
      <c r="AM5" s="57">
        <v>152</v>
      </c>
      <c r="AN5" s="129">
        <v>0.42696629213483145</v>
      </c>
      <c r="AO5" s="2" t="s">
        <v>3451</v>
      </c>
      <c r="AP5" s="153" t="s">
        <v>2272</v>
      </c>
      <c r="AQ5" s="57">
        <v>148</v>
      </c>
      <c r="AR5" s="129">
        <v>0.50684931506849318</v>
      </c>
      <c r="AS5" s="2" t="s">
        <v>3452</v>
      </c>
      <c r="AT5" s="153" t="s">
        <v>2269</v>
      </c>
      <c r="AU5" s="57">
        <v>144</v>
      </c>
      <c r="AV5" s="129">
        <v>0.19022457067371201</v>
      </c>
      <c r="AW5" s="2" t="s">
        <v>3669</v>
      </c>
      <c r="AX5" s="154" t="s">
        <v>2274</v>
      </c>
      <c r="AY5" s="57">
        <v>139</v>
      </c>
      <c r="AZ5" s="129">
        <v>0.23089700996677742</v>
      </c>
      <c r="BA5" s="128" t="s">
        <v>3670</v>
      </c>
      <c r="BB5" s="153" t="s">
        <v>2277</v>
      </c>
      <c r="BC5" s="57">
        <v>117</v>
      </c>
      <c r="BD5" s="129">
        <v>0.42700729927007297</v>
      </c>
      <c r="BE5" s="2" t="s">
        <v>3415</v>
      </c>
      <c r="BF5" s="153" t="s">
        <v>2276</v>
      </c>
      <c r="BG5" s="57">
        <v>115</v>
      </c>
      <c r="BH5" s="129">
        <v>7.6259946949602128E-2</v>
      </c>
      <c r="BI5" s="2" t="s">
        <v>1519</v>
      </c>
      <c r="BJ5" s="2" t="s">
        <v>2393</v>
      </c>
      <c r="BK5" s="57">
        <v>77</v>
      </c>
      <c r="BL5" s="129">
        <v>1.2884872824631861E-2</v>
      </c>
    </row>
    <row r="6" spans="1:64" x14ac:dyDescent="0.25">
      <c r="A6" s="2" t="s">
        <v>895</v>
      </c>
      <c r="B6" s="2">
        <v>2</v>
      </c>
      <c r="C6" s="2" t="s">
        <v>1381</v>
      </c>
      <c r="D6" s="2" t="s">
        <v>1369</v>
      </c>
      <c r="E6" s="2" t="s">
        <v>1379</v>
      </c>
      <c r="F6" s="153" t="s">
        <v>2278</v>
      </c>
      <c r="G6" s="57">
        <v>258</v>
      </c>
      <c r="H6" s="129">
        <v>0.16613007083065034</v>
      </c>
      <c r="I6" s="2" t="s">
        <v>3453</v>
      </c>
      <c r="J6" s="153" t="s">
        <v>2279</v>
      </c>
      <c r="K6" s="57">
        <v>118</v>
      </c>
      <c r="L6" s="155">
        <v>0.12854030501089325</v>
      </c>
      <c r="M6" s="2" t="s">
        <v>1449</v>
      </c>
      <c r="N6" s="153" t="s">
        <v>2280</v>
      </c>
      <c r="O6" s="57">
        <v>37</v>
      </c>
      <c r="P6" s="129">
        <v>1.5052888527257934E-2</v>
      </c>
      <c r="Q6" s="2" t="s">
        <v>676</v>
      </c>
      <c r="R6" s="153" t="s">
        <v>676</v>
      </c>
      <c r="S6" s="57" t="s">
        <v>676</v>
      </c>
      <c r="T6" s="129" t="s">
        <v>676</v>
      </c>
      <c r="U6" s="2" t="s">
        <v>676</v>
      </c>
      <c r="V6" s="153" t="s">
        <v>676</v>
      </c>
      <c r="W6" s="57" t="s">
        <v>676</v>
      </c>
      <c r="X6" s="129" t="s">
        <v>676</v>
      </c>
      <c r="Y6" s="2" t="s">
        <v>676</v>
      </c>
      <c r="Z6" s="153" t="s">
        <v>676</v>
      </c>
      <c r="AA6" s="57" t="s">
        <v>676</v>
      </c>
      <c r="AB6" s="129" t="s">
        <v>676</v>
      </c>
      <c r="AC6" s="2" t="s">
        <v>676</v>
      </c>
      <c r="AD6" s="153" t="s">
        <v>676</v>
      </c>
      <c r="AE6" s="57" t="s">
        <v>676</v>
      </c>
      <c r="AF6" s="129" t="s">
        <v>676</v>
      </c>
      <c r="AG6" s="2" t="s">
        <v>676</v>
      </c>
      <c r="AH6" s="2" t="s">
        <v>676</v>
      </c>
      <c r="AI6" s="57" t="s">
        <v>676</v>
      </c>
      <c r="AJ6" s="129" t="s">
        <v>676</v>
      </c>
      <c r="AK6" s="2" t="s">
        <v>676</v>
      </c>
      <c r="AL6" s="153" t="s">
        <v>676</v>
      </c>
      <c r="AM6" s="57" t="s">
        <v>676</v>
      </c>
      <c r="AN6" s="129" t="s">
        <v>676</v>
      </c>
      <c r="AO6" s="2" t="s">
        <v>676</v>
      </c>
      <c r="AP6" s="153" t="s">
        <v>676</v>
      </c>
      <c r="AQ6" s="57" t="s">
        <v>676</v>
      </c>
      <c r="AR6" s="129" t="s">
        <v>676</v>
      </c>
      <c r="AS6" s="2" t="s">
        <v>676</v>
      </c>
      <c r="AT6" s="153" t="s">
        <v>676</v>
      </c>
      <c r="AU6" s="57" t="s">
        <v>676</v>
      </c>
      <c r="AV6" s="129" t="s">
        <v>676</v>
      </c>
      <c r="AW6" s="2" t="s">
        <v>676</v>
      </c>
      <c r="AX6" s="154" t="s">
        <v>676</v>
      </c>
      <c r="AY6" s="57" t="s">
        <v>676</v>
      </c>
      <c r="AZ6" s="129" t="s">
        <v>676</v>
      </c>
      <c r="BA6" s="128" t="s">
        <v>676</v>
      </c>
      <c r="BB6" s="153" t="s">
        <v>676</v>
      </c>
      <c r="BC6" s="57" t="s">
        <v>676</v>
      </c>
      <c r="BD6" s="129" t="s">
        <v>676</v>
      </c>
      <c r="BE6" s="2" t="s">
        <v>676</v>
      </c>
      <c r="BF6" s="153" t="s">
        <v>676</v>
      </c>
      <c r="BG6" s="57" t="s">
        <v>676</v>
      </c>
      <c r="BH6" s="129" t="s">
        <v>676</v>
      </c>
      <c r="BI6" s="2" t="s">
        <v>676</v>
      </c>
      <c r="BJ6" s="2" t="s">
        <v>676</v>
      </c>
      <c r="BK6" s="57" t="s">
        <v>676</v>
      </c>
      <c r="BL6" s="155" t="s">
        <v>676</v>
      </c>
    </row>
    <row r="7" spans="1:64" x14ac:dyDescent="0.25">
      <c r="A7" s="2" t="s">
        <v>703</v>
      </c>
      <c r="B7" s="2">
        <v>5</v>
      </c>
      <c r="C7" s="2" t="s">
        <v>1384</v>
      </c>
      <c r="D7" s="2" t="s">
        <v>1369</v>
      </c>
      <c r="E7" s="2" t="s">
        <v>1383</v>
      </c>
      <c r="F7" s="153" t="s">
        <v>2305</v>
      </c>
      <c r="G7" s="57">
        <v>1661</v>
      </c>
      <c r="H7" s="129">
        <v>0.6470588235294118</v>
      </c>
      <c r="I7" s="2" t="s">
        <v>3454</v>
      </c>
      <c r="J7" s="153" t="s">
        <v>2306</v>
      </c>
      <c r="K7" s="57">
        <v>503</v>
      </c>
      <c r="L7" s="129">
        <v>0.65837696335078533</v>
      </c>
      <c r="M7" s="2" t="s">
        <v>3455</v>
      </c>
      <c r="N7" s="153" t="s">
        <v>2307</v>
      </c>
      <c r="O7" s="57">
        <v>240</v>
      </c>
      <c r="P7" s="129">
        <v>0.625</v>
      </c>
      <c r="Q7" s="2" t="s">
        <v>3456</v>
      </c>
      <c r="R7" s="153" t="s">
        <v>2308</v>
      </c>
      <c r="S7" s="57">
        <v>171</v>
      </c>
      <c r="T7" s="129">
        <v>0.56999999999999995</v>
      </c>
      <c r="U7" s="2" t="s">
        <v>3457</v>
      </c>
      <c r="V7" s="153" t="s">
        <v>2312</v>
      </c>
      <c r="W7" s="57">
        <v>168</v>
      </c>
      <c r="X7" s="129">
        <v>0.42531645569620252</v>
      </c>
      <c r="Y7" s="2" t="s">
        <v>3458</v>
      </c>
      <c r="Z7" s="153" t="s">
        <v>2309</v>
      </c>
      <c r="AA7" s="57">
        <v>144</v>
      </c>
      <c r="AB7" s="129">
        <v>0.5714285714285714</v>
      </c>
      <c r="AC7" s="2" t="s">
        <v>3459</v>
      </c>
      <c r="AD7" s="153" t="s">
        <v>2313</v>
      </c>
      <c r="AE7" s="57">
        <v>144</v>
      </c>
      <c r="AF7" s="129">
        <v>0.59751037344398339</v>
      </c>
      <c r="AG7" s="2" t="s">
        <v>3460</v>
      </c>
      <c r="AH7" s="2" t="s">
        <v>2310</v>
      </c>
      <c r="AI7" s="57">
        <v>125</v>
      </c>
      <c r="AJ7" s="129">
        <v>0.50200803212851408</v>
      </c>
      <c r="AK7" s="2" t="s">
        <v>3453</v>
      </c>
      <c r="AL7" s="153" t="s">
        <v>2279</v>
      </c>
      <c r="AM7" s="57">
        <v>110</v>
      </c>
      <c r="AN7" s="129">
        <v>0.11982570806100218</v>
      </c>
      <c r="AO7" s="2" t="s">
        <v>3671</v>
      </c>
      <c r="AP7" s="153" t="s">
        <v>2311</v>
      </c>
      <c r="AQ7" s="57">
        <v>104</v>
      </c>
      <c r="AR7" s="129">
        <v>0.59428571428571431</v>
      </c>
      <c r="AS7" s="2" t="s">
        <v>3672</v>
      </c>
      <c r="AT7" s="153" t="s">
        <v>2315</v>
      </c>
      <c r="AU7" s="57">
        <v>100</v>
      </c>
      <c r="AV7" s="129">
        <v>0.5376344086021505</v>
      </c>
      <c r="AW7" s="2" t="s">
        <v>3673</v>
      </c>
      <c r="AX7" s="154" t="s">
        <v>2314</v>
      </c>
      <c r="AY7" s="57">
        <v>100</v>
      </c>
      <c r="AZ7" s="129">
        <v>0.6097560975609756</v>
      </c>
      <c r="BA7" s="128" t="s">
        <v>1387</v>
      </c>
      <c r="BB7" s="153" t="s">
        <v>2565</v>
      </c>
      <c r="BC7" s="57">
        <v>79</v>
      </c>
      <c r="BD7" s="129">
        <v>0.15339805825242719</v>
      </c>
      <c r="BE7" s="2" t="s">
        <v>1379</v>
      </c>
      <c r="BF7" s="153" t="s">
        <v>2278</v>
      </c>
      <c r="BG7" s="57">
        <v>74</v>
      </c>
      <c r="BH7" s="129">
        <v>4.7649710238248551E-2</v>
      </c>
      <c r="BI7" s="2" t="s">
        <v>3674</v>
      </c>
      <c r="BJ7" s="2" t="s">
        <v>2317</v>
      </c>
      <c r="BK7" s="57">
        <v>67</v>
      </c>
      <c r="BL7" s="129">
        <v>0.5982142857142857</v>
      </c>
    </row>
    <row r="8" spans="1:64" x14ac:dyDescent="0.25">
      <c r="A8" s="2" t="s">
        <v>704</v>
      </c>
      <c r="B8" s="2">
        <v>4</v>
      </c>
      <c r="C8" s="2" t="s">
        <v>1384</v>
      </c>
      <c r="D8" s="2" t="s">
        <v>1386</v>
      </c>
      <c r="E8" s="2" t="s">
        <v>1387</v>
      </c>
      <c r="F8" s="153" t="s">
        <v>2291</v>
      </c>
      <c r="G8" s="57">
        <v>2731</v>
      </c>
      <c r="H8" s="129">
        <v>0.70806326160228161</v>
      </c>
      <c r="I8" s="2" t="s">
        <v>1387</v>
      </c>
      <c r="J8" s="153" t="s">
        <v>2292</v>
      </c>
      <c r="K8" s="57">
        <v>2431</v>
      </c>
      <c r="L8" s="129">
        <v>0.71753246753246758</v>
      </c>
      <c r="M8" s="2" t="s">
        <v>1393</v>
      </c>
      <c r="N8" s="153" t="s">
        <v>2293</v>
      </c>
      <c r="O8" s="57">
        <v>2293</v>
      </c>
      <c r="P8" s="129">
        <v>0.48860004261666312</v>
      </c>
      <c r="Q8" s="2" t="s">
        <v>3462</v>
      </c>
      <c r="R8" s="153" t="s">
        <v>2296</v>
      </c>
      <c r="S8" s="57">
        <v>2211</v>
      </c>
      <c r="T8" s="129">
        <v>0.65491706161137442</v>
      </c>
      <c r="U8" s="2" t="s">
        <v>3461</v>
      </c>
      <c r="V8" s="153" t="s">
        <v>2294</v>
      </c>
      <c r="W8" s="57">
        <v>2199</v>
      </c>
      <c r="X8" s="129">
        <v>0.56096938775510208</v>
      </c>
      <c r="Y8" s="2" t="s">
        <v>1451</v>
      </c>
      <c r="Z8" s="153" t="s">
        <v>2295</v>
      </c>
      <c r="AA8" s="57">
        <v>2130</v>
      </c>
      <c r="AB8" s="129">
        <v>0.38172043010752688</v>
      </c>
      <c r="AC8" s="2" t="s">
        <v>1387</v>
      </c>
      <c r="AD8" s="153" t="s">
        <v>2297</v>
      </c>
      <c r="AE8" s="57">
        <v>2059</v>
      </c>
      <c r="AF8" s="129">
        <v>0.65552371856096781</v>
      </c>
      <c r="AG8" s="2" t="s">
        <v>3463</v>
      </c>
      <c r="AH8" s="2" t="s">
        <v>2300</v>
      </c>
      <c r="AI8" s="57">
        <v>1685</v>
      </c>
      <c r="AJ8" s="129">
        <v>0.77865064695009245</v>
      </c>
      <c r="AK8" s="2" t="s">
        <v>3464</v>
      </c>
      <c r="AL8" s="153" t="s">
        <v>2299</v>
      </c>
      <c r="AM8" s="57">
        <v>1617</v>
      </c>
      <c r="AN8" s="129">
        <v>0.67431192660550454</v>
      </c>
      <c r="AO8" s="2" t="s">
        <v>3461</v>
      </c>
      <c r="AP8" s="153" t="s">
        <v>2298</v>
      </c>
      <c r="AQ8" s="57">
        <v>1600</v>
      </c>
      <c r="AR8" s="129">
        <v>0.56497175141242939</v>
      </c>
      <c r="AS8" s="2" t="s">
        <v>3414</v>
      </c>
      <c r="AT8" s="153" t="s">
        <v>2301</v>
      </c>
      <c r="AU8" s="57">
        <v>1389</v>
      </c>
      <c r="AV8" s="129">
        <v>0.61460176991150439</v>
      </c>
      <c r="AW8" s="2" t="s">
        <v>1387</v>
      </c>
      <c r="AX8" s="154" t="s">
        <v>2302</v>
      </c>
      <c r="AY8" s="57">
        <v>1375</v>
      </c>
      <c r="AZ8" s="129">
        <v>0.69974554707379133</v>
      </c>
      <c r="BA8" s="128" t="s">
        <v>1387</v>
      </c>
      <c r="BB8" s="153" t="s">
        <v>2303</v>
      </c>
      <c r="BC8" s="57">
        <v>1062</v>
      </c>
      <c r="BD8" s="129">
        <v>0.69639344262295078</v>
      </c>
      <c r="BE8" s="2" t="s">
        <v>1387</v>
      </c>
      <c r="BF8" s="153" t="s">
        <v>3184</v>
      </c>
      <c r="BG8" s="57">
        <v>1061</v>
      </c>
      <c r="BH8" s="129">
        <v>0.77219796215429404</v>
      </c>
      <c r="BI8" s="2" t="s">
        <v>1387</v>
      </c>
      <c r="BJ8" s="2" t="s">
        <v>2304</v>
      </c>
      <c r="BK8" s="57">
        <v>1024</v>
      </c>
      <c r="BL8" s="129">
        <v>0.67994687915006635</v>
      </c>
    </row>
    <row r="9" spans="1:64" x14ac:dyDescent="0.25">
      <c r="A9" s="2" t="s">
        <v>705</v>
      </c>
      <c r="B9" s="2">
        <v>106</v>
      </c>
      <c r="C9" s="2" t="s">
        <v>1384</v>
      </c>
      <c r="D9" s="2" t="s">
        <v>1369</v>
      </c>
      <c r="E9" s="2" t="s">
        <v>1393</v>
      </c>
      <c r="F9" s="153" t="s">
        <v>2293</v>
      </c>
      <c r="G9" s="57">
        <v>1541</v>
      </c>
      <c r="H9" s="129">
        <v>0.32836138930321757</v>
      </c>
      <c r="I9" s="2" t="s">
        <v>3467</v>
      </c>
      <c r="J9" s="153" t="s">
        <v>2560</v>
      </c>
      <c r="K9" s="57">
        <v>349</v>
      </c>
      <c r="L9" s="129">
        <v>0.36506276150627615</v>
      </c>
      <c r="M9" s="2" t="s">
        <v>3462</v>
      </c>
      <c r="N9" s="153" t="s">
        <v>2296</v>
      </c>
      <c r="O9" s="57">
        <v>225</v>
      </c>
      <c r="P9" s="129">
        <v>6.6646919431279622E-2</v>
      </c>
      <c r="Q9" s="2" t="s">
        <v>3468</v>
      </c>
      <c r="R9" s="153" t="s">
        <v>2561</v>
      </c>
      <c r="S9" s="57">
        <v>214</v>
      </c>
      <c r="T9" s="129">
        <v>0.16236722306525037</v>
      </c>
      <c r="U9" s="2" t="s">
        <v>3464</v>
      </c>
      <c r="V9" s="153" t="s">
        <v>2299</v>
      </c>
      <c r="W9" s="57">
        <v>164</v>
      </c>
      <c r="X9" s="129">
        <v>6.8390325271059219E-2</v>
      </c>
      <c r="Y9" s="2" t="s">
        <v>3469</v>
      </c>
      <c r="Z9" s="153" t="s">
        <v>2562</v>
      </c>
      <c r="AA9" s="57">
        <v>49</v>
      </c>
      <c r="AB9" s="129">
        <v>0.32450331125827814</v>
      </c>
      <c r="AC9" s="2" t="s">
        <v>3470</v>
      </c>
      <c r="AD9" s="153" t="s">
        <v>2563</v>
      </c>
      <c r="AE9" s="57">
        <v>47</v>
      </c>
      <c r="AF9" s="129">
        <v>0.33098591549295775</v>
      </c>
      <c r="AG9" s="2" t="s">
        <v>1451</v>
      </c>
      <c r="AH9" s="2" t="s">
        <v>2295</v>
      </c>
      <c r="AI9" s="57">
        <v>43</v>
      </c>
      <c r="AJ9" s="129">
        <v>7.7060931899641579E-3</v>
      </c>
      <c r="AK9" s="2" t="s">
        <v>3461</v>
      </c>
      <c r="AL9" s="153" t="s">
        <v>2294</v>
      </c>
      <c r="AM9" s="57">
        <v>41</v>
      </c>
      <c r="AN9" s="129">
        <v>1.0459183673469388E-2</v>
      </c>
      <c r="AO9" s="2" t="s">
        <v>3531</v>
      </c>
      <c r="AP9" s="153" t="s">
        <v>2407</v>
      </c>
      <c r="AQ9" s="57">
        <v>41</v>
      </c>
      <c r="AR9" s="129">
        <v>7.192982456140351E-2</v>
      </c>
      <c r="AS9" s="2" t="s">
        <v>3461</v>
      </c>
      <c r="AT9" s="153" t="s">
        <v>2298</v>
      </c>
      <c r="AU9" s="57">
        <v>36</v>
      </c>
      <c r="AV9" s="129">
        <v>1.2711864406779662E-2</v>
      </c>
      <c r="AW9" s="2" t="s">
        <v>3675</v>
      </c>
      <c r="AX9" s="154" t="s">
        <v>3198</v>
      </c>
      <c r="AY9" s="57">
        <v>34</v>
      </c>
      <c r="AZ9" s="129">
        <v>0.27642276422764228</v>
      </c>
      <c r="BA9" s="128" t="s">
        <v>3676</v>
      </c>
      <c r="BB9" s="153" t="s">
        <v>2564</v>
      </c>
      <c r="BC9" s="57">
        <v>33</v>
      </c>
      <c r="BD9" s="129">
        <v>0.14473684210526316</v>
      </c>
      <c r="BE9" s="2" t="s">
        <v>1387</v>
      </c>
      <c r="BF9" s="153" t="s">
        <v>2291</v>
      </c>
      <c r="BG9" s="57">
        <v>31</v>
      </c>
      <c r="BH9" s="129">
        <v>8.0373347161005956E-3</v>
      </c>
      <c r="BI9" s="2" t="s">
        <v>3677</v>
      </c>
      <c r="BJ9" s="2" t="s">
        <v>2566</v>
      </c>
      <c r="BK9" s="57">
        <v>28</v>
      </c>
      <c r="BL9" s="129">
        <v>0.224</v>
      </c>
    </row>
    <row r="10" spans="1:64" x14ac:dyDescent="0.25">
      <c r="A10" s="2" t="s">
        <v>706</v>
      </c>
      <c r="B10" s="2">
        <v>14495</v>
      </c>
      <c r="C10" s="2" t="s">
        <v>1384</v>
      </c>
      <c r="D10" s="2" t="s">
        <v>1369</v>
      </c>
      <c r="E10" s="2" t="s">
        <v>3471</v>
      </c>
      <c r="F10" s="153" t="s">
        <v>2652</v>
      </c>
      <c r="G10" s="57">
        <v>512</v>
      </c>
      <c r="H10" s="129">
        <v>0.39844357976653699</v>
      </c>
      <c r="I10" s="2" t="s">
        <v>3472</v>
      </c>
      <c r="J10" s="153" t="s">
        <v>2653</v>
      </c>
      <c r="K10" s="57">
        <v>387</v>
      </c>
      <c r="L10" s="129">
        <v>0.40228690228690228</v>
      </c>
      <c r="M10" s="2" t="s">
        <v>3466</v>
      </c>
      <c r="N10" s="153" t="s">
        <v>2654</v>
      </c>
      <c r="O10" s="57">
        <v>372</v>
      </c>
      <c r="P10" s="129">
        <v>0.24473684210526317</v>
      </c>
      <c r="Q10" s="2" t="s">
        <v>3473</v>
      </c>
      <c r="R10" s="153" t="s">
        <v>2406</v>
      </c>
      <c r="S10" s="57">
        <v>365</v>
      </c>
      <c r="T10" s="129">
        <v>0.26410998552821996</v>
      </c>
      <c r="U10" s="2" t="s">
        <v>3414</v>
      </c>
      <c r="V10" s="153" t="s">
        <v>2301</v>
      </c>
      <c r="W10" s="57">
        <v>351</v>
      </c>
      <c r="X10" s="129">
        <v>0.15530973451327434</v>
      </c>
      <c r="Y10" s="2" t="s">
        <v>3474</v>
      </c>
      <c r="Z10" s="153" t="s">
        <v>2655</v>
      </c>
      <c r="AA10" s="57">
        <v>256</v>
      </c>
      <c r="AB10" s="129">
        <v>0.32611464968152865</v>
      </c>
      <c r="AC10" s="2" t="s">
        <v>3475</v>
      </c>
      <c r="AD10" s="153" t="s">
        <v>2453</v>
      </c>
      <c r="AE10" s="57">
        <v>115</v>
      </c>
      <c r="AF10" s="129">
        <v>0.20871143375680581</v>
      </c>
      <c r="AG10" s="2" t="s">
        <v>3476</v>
      </c>
      <c r="AH10" s="2" t="s">
        <v>2456</v>
      </c>
      <c r="AI10" s="57">
        <v>108</v>
      </c>
      <c r="AJ10" s="129">
        <v>0.31486880466472306</v>
      </c>
      <c r="AK10" s="2" t="s">
        <v>3477</v>
      </c>
      <c r="AL10" s="153" t="s">
        <v>2656</v>
      </c>
      <c r="AM10" s="57">
        <v>98</v>
      </c>
      <c r="AN10" s="129">
        <v>0.20545073375262055</v>
      </c>
      <c r="AO10" s="2" t="s">
        <v>3678</v>
      </c>
      <c r="AP10" s="153" t="s">
        <v>2657</v>
      </c>
      <c r="AQ10" s="57">
        <v>80</v>
      </c>
      <c r="AR10" s="129">
        <v>0.3125</v>
      </c>
      <c r="AS10" s="2" t="s">
        <v>3463</v>
      </c>
      <c r="AT10" s="153" t="s">
        <v>2300</v>
      </c>
      <c r="AU10" s="57">
        <v>71</v>
      </c>
      <c r="AV10" s="129">
        <v>3.2809611829944546E-2</v>
      </c>
      <c r="AW10" s="2" t="s">
        <v>3679</v>
      </c>
      <c r="AX10" s="154" t="s">
        <v>3201</v>
      </c>
      <c r="AY10" s="57">
        <v>68</v>
      </c>
      <c r="AZ10" s="129">
        <v>0.40718562874251496</v>
      </c>
      <c r="BA10" s="128" t="s">
        <v>3680</v>
      </c>
      <c r="BB10" s="153" t="s">
        <v>2454</v>
      </c>
      <c r="BC10" s="57">
        <v>58</v>
      </c>
      <c r="BD10" s="129">
        <v>0.18012422360248448</v>
      </c>
      <c r="BE10" s="2" t="s">
        <v>1387</v>
      </c>
      <c r="BF10" s="153" t="s">
        <v>2303</v>
      </c>
      <c r="BG10" s="57">
        <v>58</v>
      </c>
      <c r="BH10" s="129">
        <v>3.8032786885245903E-2</v>
      </c>
      <c r="BI10" s="2" t="s">
        <v>3461</v>
      </c>
      <c r="BJ10" s="2" t="s">
        <v>2294</v>
      </c>
      <c r="BK10" s="57">
        <v>57</v>
      </c>
      <c r="BL10" s="129">
        <v>1.4540816326530611E-2</v>
      </c>
    </row>
    <row r="11" spans="1:64" x14ac:dyDescent="0.25">
      <c r="A11" s="2" t="s">
        <v>707</v>
      </c>
      <c r="B11" s="2">
        <v>6309</v>
      </c>
      <c r="C11" s="2" t="s">
        <v>1398</v>
      </c>
      <c r="D11" s="2" t="s">
        <v>1369</v>
      </c>
      <c r="E11" s="2" t="s">
        <v>1397</v>
      </c>
      <c r="F11" s="153" t="s">
        <v>2320</v>
      </c>
      <c r="G11" s="57">
        <v>4696</v>
      </c>
      <c r="H11" s="129">
        <v>0.821409830330593</v>
      </c>
      <c r="I11" s="2" t="s">
        <v>3327</v>
      </c>
      <c r="J11" s="153" t="s">
        <v>2635</v>
      </c>
      <c r="K11" s="57">
        <v>1310</v>
      </c>
      <c r="L11" s="129">
        <v>0.74857142857142855</v>
      </c>
      <c r="M11" s="2" t="s">
        <v>3478</v>
      </c>
      <c r="N11" s="153" t="s">
        <v>2636</v>
      </c>
      <c r="O11" s="57">
        <v>657</v>
      </c>
      <c r="P11" s="129">
        <v>0.73820224719101124</v>
      </c>
      <c r="Q11" s="2" t="s">
        <v>3479</v>
      </c>
      <c r="R11" s="153" t="s">
        <v>2323</v>
      </c>
      <c r="S11" s="57">
        <v>548</v>
      </c>
      <c r="T11" s="129">
        <v>0.80825958702064893</v>
      </c>
      <c r="U11" s="2" t="s">
        <v>3480</v>
      </c>
      <c r="V11" s="153" t="s">
        <v>2637</v>
      </c>
      <c r="W11" s="57">
        <v>519</v>
      </c>
      <c r="X11" s="129">
        <v>0.78045112781954884</v>
      </c>
      <c r="Y11" s="2" t="s">
        <v>3481</v>
      </c>
      <c r="Z11" s="153" t="s">
        <v>2638</v>
      </c>
      <c r="AA11" s="57">
        <v>425</v>
      </c>
      <c r="AB11" s="129">
        <v>0.81261950286806883</v>
      </c>
      <c r="AC11" s="2" t="s">
        <v>3482</v>
      </c>
      <c r="AD11" s="153" t="s">
        <v>2319</v>
      </c>
      <c r="AE11" s="57">
        <v>414</v>
      </c>
      <c r="AF11" s="129">
        <v>0.65923566878980888</v>
      </c>
      <c r="AG11" s="2" t="s">
        <v>1439</v>
      </c>
      <c r="AH11" s="2" t="s">
        <v>2318</v>
      </c>
      <c r="AI11" s="57">
        <v>278</v>
      </c>
      <c r="AJ11" s="129">
        <v>0.37618403247631937</v>
      </c>
      <c r="AK11" s="2" t="s">
        <v>3483</v>
      </c>
      <c r="AL11" s="153" t="s">
        <v>2640</v>
      </c>
      <c r="AM11" s="57">
        <v>232</v>
      </c>
      <c r="AN11" s="129">
        <v>0.77591973244147161</v>
      </c>
      <c r="AO11" s="2" t="s">
        <v>3484</v>
      </c>
      <c r="AP11" s="153" t="s">
        <v>2639</v>
      </c>
      <c r="AQ11" s="57">
        <v>182</v>
      </c>
      <c r="AR11" s="129">
        <v>0.73983739837398377</v>
      </c>
      <c r="AS11" s="2" t="s">
        <v>3681</v>
      </c>
      <c r="AT11" s="153" t="s">
        <v>2641</v>
      </c>
      <c r="AU11" s="57">
        <v>174</v>
      </c>
      <c r="AV11" s="129">
        <v>0.75</v>
      </c>
      <c r="AW11" s="2" t="s">
        <v>3682</v>
      </c>
      <c r="AX11" s="154" t="s">
        <v>2331</v>
      </c>
      <c r="AY11" s="57">
        <v>99</v>
      </c>
      <c r="AZ11" s="129">
        <v>0.57894736842105265</v>
      </c>
      <c r="BA11" s="128" t="s">
        <v>1397</v>
      </c>
      <c r="BB11" s="153" t="s">
        <v>2642</v>
      </c>
      <c r="BC11" s="57">
        <v>98</v>
      </c>
      <c r="BD11" s="129">
        <v>0.63636363636363635</v>
      </c>
      <c r="BE11" s="2" t="s">
        <v>3683</v>
      </c>
      <c r="BF11" s="153" t="s">
        <v>2327</v>
      </c>
      <c r="BG11" s="57">
        <v>72</v>
      </c>
      <c r="BH11" s="129">
        <v>0.62608695652173918</v>
      </c>
      <c r="BI11" s="2" t="s">
        <v>3684</v>
      </c>
      <c r="BJ11" s="2" t="s">
        <v>2325</v>
      </c>
      <c r="BK11" s="57">
        <v>71</v>
      </c>
      <c r="BL11" s="129">
        <v>0.55905511811023623</v>
      </c>
    </row>
    <row r="12" spans="1:64" x14ac:dyDescent="0.25">
      <c r="A12" s="2" t="s">
        <v>708</v>
      </c>
      <c r="B12" s="2">
        <v>98</v>
      </c>
      <c r="C12" s="2" t="s">
        <v>1373</v>
      </c>
      <c r="D12" s="2" t="s">
        <v>1401</v>
      </c>
      <c r="E12" s="2" t="s">
        <v>3485</v>
      </c>
      <c r="F12" s="153" t="s">
        <v>2343</v>
      </c>
      <c r="G12" s="57">
        <v>863</v>
      </c>
      <c r="H12" s="129">
        <v>0.12381635581061692</v>
      </c>
      <c r="I12" s="2" t="s">
        <v>1402</v>
      </c>
      <c r="J12" s="153" t="s">
        <v>2391</v>
      </c>
      <c r="K12" s="57">
        <v>829</v>
      </c>
      <c r="L12" s="129">
        <v>0.31811204911742136</v>
      </c>
      <c r="M12" s="2" t="s">
        <v>3486</v>
      </c>
      <c r="N12" s="153" t="s">
        <v>2357</v>
      </c>
      <c r="O12" s="57">
        <v>795</v>
      </c>
      <c r="P12" s="129">
        <v>0.20111307867442449</v>
      </c>
      <c r="Q12" s="2" t="s">
        <v>3420</v>
      </c>
      <c r="R12" s="153" t="s">
        <v>2422</v>
      </c>
      <c r="S12" s="57">
        <v>581</v>
      </c>
      <c r="T12" s="129">
        <v>0.21526491293071509</v>
      </c>
      <c r="U12" s="2" t="s">
        <v>3412</v>
      </c>
      <c r="V12" s="153" t="s">
        <v>2500</v>
      </c>
      <c r="W12" s="57">
        <v>352</v>
      </c>
      <c r="X12" s="129">
        <v>8.3293894936109794E-2</v>
      </c>
      <c r="Y12" s="2" t="s">
        <v>3485</v>
      </c>
      <c r="Z12" s="153" t="s">
        <v>2389</v>
      </c>
      <c r="AA12" s="57">
        <v>305</v>
      </c>
      <c r="AB12" s="129">
        <v>0.15778582514226591</v>
      </c>
      <c r="AC12" s="2" t="s">
        <v>3487</v>
      </c>
      <c r="AD12" s="153" t="s">
        <v>2334</v>
      </c>
      <c r="AE12" s="57">
        <v>282</v>
      </c>
      <c r="AF12" s="129">
        <v>7.1482889733840302E-2</v>
      </c>
      <c r="AG12" s="2" t="s">
        <v>3485</v>
      </c>
      <c r="AH12" s="2" t="s">
        <v>2390</v>
      </c>
      <c r="AI12" s="57">
        <v>259</v>
      </c>
      <c r="AJ12" s="129">
        <v>0.15706488781079442</v>
      </c>
      <c r="AK12" s="2" t="s">
        <v>3419</v>
      </c>
      <c r="AL12" s="153" t="s">
        <v>2354</v>
      </c>
      <c r="AM12" s="57">
        <v>227</v>
      </c>
      <c r="AN12" s="129">
        <v>6.3443264393515927E-2</v>
      </c>
      <c r="AO12" s="2" t="s">
        <v>3488</v>
      </c>
      <c r="AP12" s="153" t="s">
        <v>2333</v>
      </c>
      <c r="AQ12" s="57">
        <v>213</v>
      </c>
      <c r="AR12" s="129">
        <v>3.3938814531548754E-2</v>
      </c>
      <c r="AS12" s="2" t="s">
        <v>3509</v>
      </c>
      <c r="AT12" s="153" t="s">
        <v>2340</v>
      </c>
      <c r="AU12" s="57">
        <v>133</v>
      </c>
      <c r="AV12" s="129">
        <v>4.042553191489362E-2</v>
      </c>
      <c r="AW12" s="2" t="s">
        <v>1505</v>
      </c>
      <c r="AX12" s="154" t="s">
        <v>2347</v>
      </c>
      <c r="AY12" s="57">
        <v>132</v>
      </c>
      <c r="AZ12" s="129">
        <v>1.2976799056232795E-2</v>
      </c>
      <c r="BA12" s="128" t="s">
        <v>3685</v>
      </c>
      <c r="BB12" s="153" t="s">
        <v>2360</v>
      </c>
      <c r="BC12" s="57">
        <v>78</v>
      </c>
      <c r="BD12" s="129">
        <v>5.3169734151329244E-2</v>
      </c>
      <c r="BE12" s="2" t="s">
        <v>1516</v>
      </c>
      <c r="BF12" s="153" t="s">
        <v>2388</v>
      </c>
      <c r="BG12" s="57">
        <v>77</v>
      </c>
      <c r="BH12" s="129">
        <v>3.0066380320187425E-2</v>
      </c>
      <c r="BI12" s="2" t="s">
        <v>1505</v>
      </c>
      <c r="BJ12" s="2" t="s">
        <v>2348</v>
      </c>
      <c r="BK12" s="57">
        <v>76</v>
      </c>
      <c r="BL12" s="129">
        <v>1.6372253339077984E-2</v>
      </c>
    </row>
    <row r="13" spans="1:64" x14ac:dyDescent="0.25">
      <c r="A13" s="2" t="s">
        <v>709</v>
      </c>
      <c r="B13" s="2">
        <v>53</v>
      </c>
      <c r="C13" s="2" t="s">
        <v>1373</v>
      </c>
      <c r="D13" s="2" t="s">
        <v>1401</v>
      </c>
      <c r="E13" s="2" t="s">
        <v>1521</v>
      </c>
      <c r="F13" s="153" t="s">
        <v>2342</v>
      </c>
      <c r="G13" s="57">
        <v>1080</v>
      </c>
      <c r="H13" s="129">
        <v>0.3</v>
      </c>
      <c r="I13" s="2" t="s">
        <v>3489</v>
      </c>
      <c r="J13" s="153" t="s">
        <v>2341</v>
      </c>
      <c r="K13" s="57">
        <v>637</v>
      </c>
      <c r="L13" s="129">
        <v>0.20810192747468148</v>
      </c>
      <c r="M13" s="2" t="s">
        <v>1404</v>
      </c>
      <c r="N13" s="153" t="s">
        <v>2415</v>
      </c>
      <c r="O13" s="57">
        <v>544</v>
      </c>
      <c r="P13" s="129">
        <v>0.317016317016317</v>
      </c>
      <c r="Q13" s="2" t="s">
        <v>3490</v>
      </c>
      <c r="R13" s="153" t="s">
        <v>2416</v>
      </c>
      <c r="S13" s="57">
        <v>449</v>
      </c>
      <c r="T13" s="129">
        <v>0.22931562819203269</v>
      </c>
      <c r="U13" s="2" t="s">
        <v>3491</v>
      </c>
      <c r="V13" s="153" t="s">
        <v>2417</v>
      </c>
      <c r="W13" s="57">
        <v>357</v>
      </c>
      <c r="X13" s="129">
        <v>0.25813449023861174</v>
      </c>
      <c r="Y13" s="2" t="s">
        <v>3492</v>
      </c>
      <c r="Z13" s="153" t="s">
        <v>2418</v>
      </c>
      <c r="AA13" s="57">
        <v>155</v>
      </c>
      <c r="AB13" s="129">
        <v>0.20721925133689839</v>
      </c>
      <c r="AC13" s="2" t="s">
        <v>3493</v>
      </c>
      <c r="AD13" s="153" t="s">
        <v>2420</v>
      </c>
      <c r="AE13" s="57">
        <v>137</v>
      </c>
      <c r="AF13" s="129">
        <v>0.15765247410817032</v>
      </c>
      <c r="AG13" s="2" t="s">
        <v>3494</v>
      </c>
      <c r="AH13" s="2" t="s">
        <v>2419</v>
      </c>
      <c r="AI13" s="57">
        <v>134</v>
      </c>
      <c r="AJ13" s="129">
        <v>9.3184979137691235E-2</v>
      </c>
      <c r="AK13" s="2" t="s">
        <v>3495</v>
      </c>
      <c r="AL13" s="153" t="s">
        <v>2421</v>
      </c>
      <c r="AM13" s="57">
        <v>117</v>
      </c>
      <c r="AN13" s="129">
        <v>3.5638135851355467E-2</v>
      </c>
      <c r="AO13" s="2" t="s">
        <v>3420</v>
      </c>
      <c r="AP13" s="153" t="s">
        <v>2422</v>
      </c>
      <c r="AQ13" s="57">
        <v>112</v>
      </c>
      <c r="AR13" s="129">
        <v>4.1496850685439055E-2</v>
      </c>
      <c r="AS13" s="2" t="s">
        <v>3686</v>
      </c>
      <c r="AT13" s="153" t="s">
        <v>2628</v>
      </c>
      <c r="AU13" s="57">
        <v>90</v>
      </c>
      <c r="AV13" s="129">
        <v>0.10158013544018059</v>
      </c>
      <c r="AW13" s="2" t="s">
        <v>3419</v>
      </c>
      <c r="AX13" s="154" t="s">
        <v>2354</v>
      </c>
      <c r="AY13" s="57">
        <v>80</v>
      </c>
      <c r="AZ13" s="129">
        <v>2.2358859698155393E-2</v>
      </c>
      <c r="BA13" s="128" t="s">
        <v>3687</v>
      </c>
      <c r="BB13" s="153" t="s">
        <v>2423</v>
      </c>
      <c r="BC13" s="57">
        <v>66</v>
      </c>
      <c r="BD13" s="129">
        <v>0.19469026548672566</v>
      </c>
      <c r="BE13" s="2" t="s">
        <v>3512</v>
      </c>
      <c r="BF13" s="153" t="s">
        <v>2336</v>
      </c>
      <c r="BG13" s="57">
        <v>66</v>
      </c>
      <c r="BH13" s="129">
        <v>2.2252191503708697E-2</v>
      </c>
      <c r="BI13" s="2" t="s">
        <v>3688</v>
      </c>
      <c r="BJ13" s="2" t="s">
        <v>2424</v>
      </c>
      <c r="BK13" s="57">
        <v>58</v>
      </c>
      <c r="BL13" s="129">
        <v>6.5462753950338598E-2</v>
      </c>
    </row>
    <row r="14" spans="1:64" x14ac:dyDescent="0.25">
      <c r="A14" s="2" t="s">
        <v>710</v>
      </c>
      <c r="B14" s="2">
        <v>79</v>
      </c>
      <c r="C14" s="2" t="s">
        <v>1373</v>
      </c>
      <c r="D14" s="2" t="s">
        <v>1369</v>
      </c>
      <c r="E14" s="2" t="s">
        <v>1406</v>
      </c>
      <c r="F14" s="153" t="s">
        <v>2399</v>
      </c>
      <c r="G14" s="57">
        <v>5327</v>
      </c>
      <c r="H14" s="129">
        <v>0.65066568950775616</v>
      </c>
      <c r="I14" s="2" t="s">
        <v>3496</v>
      </c>
      <c r="J14" s="153" t="s">
        <v>2470</v>
      </c>
      <c r="K14" s="57">
        <v>994</v>
      </c>
      <c r="L14" s="129">
        <v>0.53013333333333335</v>
      </c>
      <c r="M14" s="2" t="s">
        <v>3497</v>
      </c>
      <c r="N14" s="153" t="s">
        <v>2359</v>
      </c>
      <c r="O14" s="57">
        <v>905</v>
      </c>
      <c r="P14" s="129">
        <v>0.30605343253297262</v>
      </c>
      <c r="Q14" s="2" t="s">
        <v>3498</v>
      </c>
      <c r="R14" s="153" t="s">
        <v>2471</v>
      </c>
      <c r="S14" s="57">
        <v>893</v>
      </c>
      <c r="T14" s="129">
        <v>0.59652638610554443</v>
      </c>
      <c r="U14" s="2" t="s">
        <v>3499</v>
      </c>
      <c r="V14" s="153" t="s">
        <v>2472</v>
      </c>
      <c r="W14" s="57">
        <v>608</v>
      </c>
      <c r="X14" s="129">
        <v>0.42398884239888424</v>
      </c>
      <c r="Y14" s="2" t="s">
        <v>3500</v>
      </c>
      <c r="Z14" s="153" t="s">
        <v>2412</v>
      </c>
      <c r="AA14" s="57">
        <v>457</v>
      </c>
      <c r="AB14" s="129">
        <v>0.16630276564774382</v>
      </c>
      <c r="AC14" s="2" t="s">
        <v>3431</v>
      </c>
      <c r="AD14" s="153" t="s">
        <v>2473</v>
      </c>
      <c r="AE14" s="57">
        <v>386</v>
      </c>
      <c r="AF14" s="129">
        <v>0.18504314477468839</v>
      </c>
      <c r="AG14" s="2" t="s">
        <v>3501</v>
      </c>
      <c r="AH14" s="2" t="s">
        <v>2474</v>
      </c>
      <c r="AI14" s="57">
        <v>355</v>
      </c>
      <c r="AJ14" s="129">
        <v>0.35079051383399207</v>
      </c>
      <c r="AK14" s="2" t="s">
        <v>3502</v>
      </c>
      <c r="AL14" s="153" t="s">
        <v>2378</v>
      </c>
      <c r="AM14" s="57">
        <v>297</v>
      </c>
      <c r="AN14" s="129">
        <v>0.17470588235294118</v>
      </c>
      <c r="AO14" s="2" t="s">
        <v>3503</v>
      </c>
      <c r="AP14" s="153" t="s">
        <v>2476</v>
      </c>
      <c r="AQ14" s="57">
        <v>187</v>
      </c>
      <c r="AR14" s="129">
        <v>0.54518950437317781</v>
      </c>
      <c r="AS14" s="2" t="s">
        <v>3545</v>
      </c>
      <c r="AT14" s="153" t="s">
        <v>2371</v>
      </c>
      <c r="AU14" s="57">
        <v>179</v>
      </c>
      <c r="AV14" s="129">
        <v>0.17211538461538461</v>
      </c>
      <c r="AW14" s="2" t="s">
        <v>3689</v>
      </c>
      <c r="AX14" s="154" t="s">
        <v>2475</v>
      </c>
      <c r="AY14" s="57">
        <v>171</v>
      </c>
      <c r="AZ14" s="129">
        <v>0.5104477611940299</v>
      </c>
      <c r="BA14" s="128" t="s">
        <v>3690</v>
      </c>
      <c r="BB14" s="153" t="s">
        <v>2358</v>
      </c>
      <c r="BC14" s="57">
        <v>138</v>
      </c>
      <c r="BD14" s="129">
        <v>0.10747663551401869</v>
      </c>
      <c r="BE14" s="2" t="s">
        <v>3618</v>
      </c>
      <c r="BF14" s="153" t="s">
        <v>2478</v>
      </c>
      <c r="BG14" s="57">
        <v>127</v>
      </c>
      <c r="BH14" s="129">
        <v>0.11451758340847611</v>
      </c>
      <c r="BI14" s="2" t="s">
        <v>3652</v>
      </c>
      <c r="BJ14" s="2" t="s">
        <v>2477</v>
      </c>
      <c r="BK14" s="57">
        <v>126</v>
      </c>
      <c r="BL14" s="129">
        <v>8.2352941176470587E-2</v>
      </c>
    </row>
    <row r="15" spans="1:64" x14ac:dyDescent="0.25">
      <c r="A15" s="2" t="s">
        <v>711</v>
      </c>
      <c r="B15" s="2">
        <v>8702</v>
      </c>
      <c r="C15" s="2" t="s">
        <v>1373</v>
      </c>
      <c r="D15" s="2" t="s">
        <v>1408</v>
      </c>
      <c r="E15" s="2" t="s">
        <v>3488</v>
      </c>
      <c r="F15" s="153" t="s">
        <v>2333</v>
      </c>
      <c r="G15" s="57">
        <v>817</v>
      </c>
      <c r="H15" s="129">
        <v>0.13017845761631613</v>
      </c>
      <c r="I15" s="2" t="s">
        <v>3485</v>
      </c>
      <c r="J15" s="153" t="s">
        <v>2343</v>
      </c>
      <c r="K15" s="57">
        <v>789</v>
      </c>
      <c r="L15" s="129">
        <v>0.11319942611190818</v>
      </c>
      <c r="M15" s="2" t="s">
        <v>1406</v>
      </c>
      <c r="N15" s="153" t="s">
        <v>2399</v>
      </c>
      <c r="O15" s="57">
        <v>783</v>
      </c>
      <c r="P15" s="129">
        <v>9.5639428362037371E-2</v>
      </c>
      <c r="Q15" s="2" t="s">
        <v>3417</v>
      </c>
      <c r="R15" s="153" t="s">
        <v>2332</v>
      </c>
      <c r="S15" s="57">
        <v>782</v>
      </c>
      <c r="T15" s="129">
        <v>0.21966292134831461</v>
      </c>
      <c r="U15" s="2" t="s">
        <v>3409</v>
      </c>
      <c r="V15" s="153" t="s">
        <v>2339</v>
      </c>
      <c r="W15" s="57">
        <v>754</v>
      </c>
      <c r="X15" s="129">
        <v>0.3872624550590652</v>
      </c>
      <c r="Y15" s="2" t="s">
        <v>3504</v>
      </c>
      <c r="Z15" s="153" t="s">
        <v>2337</v>
      </c>
      <c r="AA15" s="57">
        <v>702</v>
      </c>
      <c r="AB15" s="129">
        <v>0.17571964956195243</v>
      </c>
      <c r="AC15" s="2" t="s">
        <v>1521</v>
      </c>
      <c r="AD15" s="153" t="s">
        <v>2342</v>
      </c>
      <c r="AE15" s="57">
        <v>622</v>
      </c>
      <c r="AF15" s="129">
        <v>0.17277777777777778</v>
      </c>
      <c r="AG15" s="2" t="s">
        <v>1525</v>
      </c>
      <c r="AH15" s="2" t="s">
        <v>2346</v>
      </c>
      <c r="AI15" s="57">
        <v>562</v>
      </c>
      <c r="AJ15" s="129">
        <v>0.16646919431279622</v>
      </c>
      <c r="AK15" s="2" t="s">
        <v>3487</v>
      </c>
      <c r="AL15" s="153" t="s">
        <v>2334</v>
      </c>
      <c r="AM15" s="57">
        <v>550</v>
      </c>
      <c r="AN15" s="129">
        <v>0.13941698352344739</v>
      </c>
      <c r="AO15" s="2" t="s">
        <v>3486</v>
      </c>
      <c r="AP15" s="153" t="s">
        <v>2357</v>
      </c>
      <c r="AQ15" s="57">
        <v>550</v>
      </c>
      <c r="AR15" s="129">
        <v>0.13913483430306098</v>
      </c>
      <c r="AS15" s="2" t="s">
        <v>3510</v>
      </c>
      <c r="AT15" s="153" t="s">
        <v>2398</v>
      </c>
      <c r="AU15" s="57">
        <v>536</v>
      </c>
      <c r="AV15" s="129">
        <v>9.0311710193765798E-2</v>
      </c>
      <c r="AW15" s="2" t="s">
        <v>1505</v>
      </c>
      <c r="AX15" s="154" t="s">
        <v>2347</v>
      </c>
      <c r="AY15" s="57">
        <v>518</v>
      </c>
      <c r="AZ15" s="129">
        <v>5.0924105387337791E-2</v>
      </c>
      <c r="BA15" s="128" t="s">
        <v>1516</v>
      </c>
      <c r="BB15" s="153" t="s">
        <v>2338</v>
      </c>
      <c r="BC15" s="57">
        <v>511</v>
      </c>
      <c r="BD15" s="129">
        <v>0.13980848153214775</v>
      </c>
      <c r="BE15" s="2" t="s">
        <v>1402</v>
      </c>
      <c r="BF15" s="153" t="s">
        <v>2391</v>
      </c>
      <c r="BG15" s="57">
        <v>496</v>
      </c>
      <c r="BH15" s="129">
        <v>0.1903300076745971</v>
      </c>
      <c r="BI15" s="2" t="s">
        <v>3515</v>
      </c>
      <c r="BJ15" s="2" t="s">
        <v>2395</v>
      </c>
      <c r="BK15" s="57">
        <v>493</v>
      </c>
      <c r="BL15" s="129">
        <v>7.7381886673991526E-2</v>
      </c>
    </row>
    <row r="16" spans="1:64" x14ac:dyDescent="0.25">
      <c r="A16" s="2" t="s">
        <v>712</v>
      </c>
      <c r="B16" s="2">
        <v>46</v>
      </c>
      <c r="C16" s="2" t="s">
        <v>1416</v>
      </c>
      <c r="D16" s="2" t="s">
        <v>1413</v>
      </c>
      <c r="E16" s="2" t="s">
        <v>3488</v>
      </c>
      <c r="F16" s="153" t="s">
        <v>2333</v>
      </c>
      <c r="G16" s="57">
        <v>208</v>
      </c>
      <c r="H16" s="129">
        <v>3.3142128744423197E-2</v>
      </c>
      <c r="I16" s="2" t="s">
        <v>1505</v>
      </c>
      <c r="J16" s="153" t="s">
        <v>2347</v>
      </c>
      <c r="K16" s="57">
        <v>186</v>
      </c>
      <c r="L16" s="129">
        <v>1.8285489579237122E-2</v>
      </c>
      <c r="M16" s="2" t="s">
        <v>1456</v>
      </c>
      <c r="N16" s="153" t="s">
        <v>2392</v>
      </c>
      <c r="O16" s="57">
        <v>145</v>
      </c>
      <c r="P16" s="129">
        <v>2.375491480996068E-2</v>
      </c>
      <c r="Q16" s="2" t="s">
        <v>1516</v>
      </c>
      <c r="R16" s="153" t="s">
        <v>2338</v>
      </c>
      <c r="S16" s="57">
        <v>144</v>
      </c>
      <c r="T16" s="129">
        <v>3.9398084815321477E-2</v>
      </c>
      <c r="U16" s="2" t="s">
        <v>3487</v>
      </c>
      <c r="V16" s="153" t="s">
        <v>2334</v>
      </c>
      <c r="W16" s="57">
        <v>129</v>
      </c>
      <c r="X16" s="129">
        <v>3.2699619771863121E-2</v>
      </c>
      <c r="Y16" s="2" t="s">
        <v>1406</v>
      </c>
      <c r="Z16" s="153" t="s">
        <v>2399</v>
      </c>
      <c r="AA16" s="57">
        <v>123</v>
      </c>
      <c r="AB16" s="129">
        <v>1.5023818248442653E-2</v>
      </c>
      <c r="AC16" s="2" t="s">
        <v>3504</v>
      </c>
      <c r="AD16" s="153" t="s">
        <v>2337</v>
      </c>
      <c r="AE16" s="57">
        <v>116</v>
      </c>
      <c r="AF16" s="129">
        <v>2.9036295369211516E-2</v>
      </c>
      <c r="AG16" s="2" t="s">
        <v>3513</v>
      </c>
      <c r="AH16" s="2" t="s">
        <v>2397</v>
      </c>
      <c r="AI16" s="57">
        <v>116</v>
      </c>
      <c r="AJ16" s="129">
        <v>2.4482904178978471E-2</v>
      </c>
      <c r="AK16" s="2" t="s">
        <v>3507</v>
      </c>
      <c r="AL16" s="153" t="s">
        <v>2394</v>
      </c>
      <c r="AM16" s="57">
        <v>113</v>
      </c>
      <c r="AN16" s="129">
        <v>2.5675982731197457E-2</v>
      </c>
      <c r="AO16" s="2" t="s">
        <v>3515</v>
      </c>
      <c r="AP16" s="153" t="s">
        <v>2395</v>
      </c>
      <c r="AQ16" s="57">
        <v>107</v>
      </c>
      <c r="AR16" s="129">
        <v>1.6794851671637107E-2</v>
      </c>
      <c r="AS16" s="2" t="s">
        <v>1519</v>
      </c>
      <c r="AT16" s="153" t="s">
        <v>2393</v>
      </c>
      <c r="AU16" s="57">
        <v>105</v>
      </c>
      <c r="AV16" s="129">
        <v>1.7570281124497992E-2</v>
      </c>
      <c r="AW16" s="2" t="s">
        <v>1516</v>
      </c>
      <c r="AX16" s="154" t="s">
        <v>2345</v>
      </c>
      <c r="AY16" s="57">
        <v>102</v>
      </c>
      <c r="AZ16" s="129">
        <v>2.9327199539965498E-2</v>
      </c>
      <c r="BA16" s="128" t="s">
        <v>3485</v>
      </c>
      <c r="BB16" s="153" t="s">
        <v>2343</v>
      </c>
      <c r="BC16" s="57">
        <v>100</v>
      </c>
      <c r="BD16" s="129">
        <v>1.4347202295552367E-2</v>
      </c>
      <c r="BE16" s="2" t="s">
        <v>3509</v>
      </c>
      <c r="BF16" s="153" t="s">
        <v>2340</v>
      </c>
      <c r="BG16" s="57">
        <v>99</v>
      </c>
      <c r="BH16" s="129">
        <v>3.0091185410334346E-2</v>
      </c>
      <c r="BI16" s="2" t="s">
        <v>3506</v>
      </c>
      <c r="BJ16" s="2" t="s">
        <v>2508</v>
      </c>
      <c r="BK16" s="57">
        <v>97</v>
      </c>
      <c r="BL16" s="129">
        <v>1.4275202354672554E-2</v>
      </c>
    </row>
    <row r="17" spans="1:64" x14ac:dyDescent="0.25">
      <c r="A17" s="2" t="s">
        <v>713</v>
      </c>
      <c r="B17" s="2">
        <v>3107</v>
      </c>
      <c r="C17" s="2" t="s">
        <v>1419</v>
      </c>
      <c r="D17" s="2" t="s">
        <v>1408</v>
      </c>
      <c r="E17" s="2" t="s">
        <v>1409</v>
      </c>
      <c r="F17" s="153" t="s">
        <v>2344</v>
      </c>
      <c r="G17" s="57">
        <v>2167</v>
      </c>
      <c r="H17" s="129">
        <v>0.52091346153846152</v>
      </c>
      <c r="I17" s="2" t="s">
        <v>3488</v>
      </c>
      <c r="J17" s="153" t="s">
        <v>2333</v>
      </c>
      <c r="K17" s="57">
        <v>1858</v>
      </c>
      <c r="L17" s="129">
        <v>0.29604843849585721</v>
      </c>
      <c r="M17" s="2" t="s">
        <v>1516</v>
      </c>
      <c r="N17" s="153" t="s">
        <v>2338</v>
      </c>
      <c r="O17" s="57">
        <v>1466</v>
      </c>
      <c r="P17" s="129">
        <v>0.40109439124487006</v>
      </c>
      <c r="Q17" s="2" t="s">
        <v>3504</v>
      </c>
      <c r="R17" s="153" t="s">
        <v>2337</v>
      </c>
      <c r="S17" s="57">
        <v>1445</v>
      </c>
      <c r="T17" s="129">
        <v>0.36170212765957449</v>
      </c>
      <c r="U17" s="2" t="s">
        <v>1516</v>
      </c>
      <c r="V17" s="153" t="s">
        <v>2345</v>
      </c>
      <c r="W17" s="57">
        <v>1316</v>
      </c>
      <c r="X17" s="129">
        <v>0.3783783783783784</v>
      </c>
      <c r="Y17" s="2" t="s">
        <v>3509</v>
      </c>
      <c r="Z17" s="153" t="s">
        <v>2340</v>
      </c>
      <c r="AA17" s="57">
        <v>1106</v>
      </c>
      <c r="AB17" s="129">
        <v>0.33617021276595743</v>
      </c>
      <c r="AC17" s="2" t="s">
        <v>1409</v>
      </c>
      <c r="AD17" s="153" t="s">
        <v>2503</v>
      </c>
      <c r="AE17" s="57">
        <v>979</v>
      </c>
      <c r="AF17" s="129">
        <v>0.27006896551724136</v>
      </c>
      <c r="AG17" s="2" t="s">
        <v>1516</v>
      </c>
      <c r="AH17" s="2" t="s">
        <v>2388</v>
      </c>
      <c r="AI17" s="57">
        <v>875</v>
      </c>
      <c r="AJ17" s="129">
        <v>0.34166341272940259</v>
      </c>
      <c r="AK17" s="2" t="s">
        <v>3510</v>
      </c>
      <c r="AL17" s="153" t="s">
        <v>2398</v>
      </c>
      <c r="AM17" s="57">
        <v>765</v>
      </c>
      <c r="AN17" s="129">
        <v>0.12889637742207244</v>
      </c>
      <c r="AO17" s="2" t="s">
        <v>1505</v>
      </c>
      <c r="AP17" s="153" t="s">
        <v>2347</v>
      </c>
      <c r="AQ17" s="57">
        <v>751</v>
      </c>
      <c r="AR17" s="129">
        <v>7.3830121903263865E-2</v>
      </c>
      <c r="AS17" s="2" t="s">
        <v>3511</v>
      </c>
      <c r="AT17" s="153" t="s">
        <v>2502</v>
      </c>
      <c r="AU17" s="57">
        <v>697</v>
      </c>
      <c r="AV17" s="129">
        <v>0.16149212233549584</v>
      </c>
      <c r="AW17" s="2" t="s">
        <v>1409</v>
      </c>
      <c r="AX17" s="154" t="s">
        <v>2549</v>
      </c>
      <c r="AY17" s="57">
        <v>675</v>
      </c>
      <c r="AZ17" s="129">
        <v>0.23211829436038514</v>
      </c>
      <c r="BA17" s="128" t="s">
        <v>3487</v>
      </c>
      <c r="BB17" s="153" t="s">
        <v>2334</v>
      </c>
      <c r="BC17" s="57">
        <v>662</v>
      </c>
      <c r="BD17" s="129">
        <v>0.16780735107731307</v>
      </c>
      <c r="BE17" s="2" t="s">
        <v>3417</v>
      </c>
      <c r="BF17" s="153" t="s">
        <v>2332</v>
      </c>
      <c r="BG17" s="57">
        <v>478</v>
      </c>
      <c r="BH17" s="129">
        <v>0.13426966292134832</v>
      </c>
      <c r="BI17" s="2" t="s">
        <v>3485</v>
      </c>
      <c r="BJ17" s="2" t="s">
        <v>2343</v>
      </c>
      <c r="BK17" s="57">
        <v>475</v>
      </c>
      <c r="BL17" s="129">
        <v>6.8149210903873741E-2</v>
      </c>
    </row>
    <row r="18" spans="1:64" x14ac:dyDescent="0.25">
      <c r="A18" s="2" t="s">
        <v>714</v>
      </c>
      <c r="B18" s="2">
        <v>59</v>
      </c>
      <c r="C18" s="2" t="s">
        <v>1421</v>
      </c>
      <c r="D18" s="2" t="s">
        <v>1386</v>
      </c>
      <c r="E18" s="2" t="s">
        <v>3416</v>
      </c>
      <c r="F18" s="153" t="s">
        <v>2335</v>
      </c>
      <c r="G18" s="57">
        <v>893</v>
      </c>
      <c r="H18" s="129">
        <v>0.26946288473144236</v>
      </c>
      <c r="I18" s="2" t="s">
        <v>3512</v>
      </c>
      <c r="J18" s="153" t="s">
        <v>2336</v>
      </c>
      <c r="K18" s="57">
        <v>891</v>
      </c>
      <c r="L18" s="129">
        <v>0.30040458530006742</v>
      </c>
      <c r="M18" s="2" t="s">
        <v>3487</v>
      </c>
      <c r="N18" s="153" t="s">
        <v>2334</v>
      </c>
      <c r="O18" s="57">
        <v>749</v>
      </c>
      <c r="P18" s="129">
        <v>0.18986058301647654</v>
      </c>
      <c r="Q18" s="2" t="s">
        <v>3417</v>
      </c>
      <c r="R18" s="153" t="s">
        <v>2332</v>
      </c>
      <c r="S18" s="57">
        <v>523</v>
      </c>
      <c r="T18" s="129">
        <v>0.14691011235955057</v>
      </c>
      <c r="U18" s="2" t="s">
        <v>3489</v>
      </c>
      <c r="V18" s="153" t="s">
        <v>2341</v>
      </c>
      <c r="W18" s="57">
        <v>444</v>
      </c>
      <c r="X18" s="129">
        <v>0.14505063704671675</v>
      </c>
      <c r="Y18" s="2" t="s">
        <v>3488</v>
      </c>
      <c r="Z18" s="153" t="s">
        <v>2333</v>
      </c>
      <c r="AA18" s="57">
        <v>299</v>
      </c>
      <c r="AB18" s="129">
        <v>4.7641810070108349E-2</v>
      </c>
      <c r="AC18" s="2" t="s">
        <v>3509</v>
      </c>
      <c r="AD18" s="153" t="s">
        <v>2340</v>
      </c>
      <c r="AE18" s="57">
        <v>265</v>
      </c>
      <c r="AF18" s="129">
        <v>8.0547112462006076E-2</v>
      </c>
      <c r="AG18" s="2" t="s">
        <v>3504</v>
      </c>
      <c r="AH18" s="2" t="s">
        <v>2337</v>
      </c>
      <c r="AI18" s="57">
        <v>220</v>
      </c>
      <c r="AJ18" s="129">
        <v>5.5068836045056323E-2</v>
      </c>
      <c r="AK18" s="2" t="s">
        <v>3410</v>
      </c>
      <c r="AL18" s="153" t="s">
        <v>2440</v>
      </c>
      <c r="AM18" s="57">
        <v>159</v>
      </c>
      <c r="AN18" s="129">
        <v>0.12619047619047619</v>
      </c>
      <c r="AO18" s="2" t="s">
        <v>1516</v>
      </c>
      <c r="AP18" s="153" t="s">
        <v>2338</v>
      </c>
      <c r="AQ18" s="57">
        <v>157</v>
      </c>
      <c r="AR18" s="129">
        <v>4.295485636114911E-2</v>
      </c>
      <c r="AS18" s="2" t="s">
        <v>1521</v>
      </c>
      <c r="AT18" s="153" t="s">
        <v>2342</v>
      </c>
      <c r="AU18" s="57">
        <v>154</v>
      </c>
      <c r="AV18" s="129">
        <v>4.2777777777777776E-2</v>
      </c>
      <c r="AW18" s="2" t="s">
        <v>1516</v>
      </c>
      <c r="AX18" s="154" t="s">
        <v>2345</v>
      </c>
      <c r="AY18" s="57">
        <v>118</v>
      </c>
      <c r="AZ18" s="129">
        <v>3.3927544565842439E-2</v>
      </c>
      <c r="BA18" s="128" t="s">
        <v>3664</v>
      </c>
      <c r="BB18" s="153" t="s">
        <v>2441</v>
      </c>
      <c r="BC18" s="57">
        <v>108</v>
      </c>
      <c r="BD18" s="129">
        <v>6.0674157303370786E-2</v>
      </c>
      <c r="BE18" s="2" t="s">
        <v>1525</v>
      </c>
      <c r="BF18" s="153" t="s">
        <v>2346</v>
      </c>
      <c r="BG18" s="57">
        <v>97</v>
      </c>
      <c r="BH18" s="129">
        <v>2.8732227488151657E-2</v>
      </c>
      <c r="BI18" s="2" t="s">
        <v>3485</v>
      </c>
      <c r="BJ18" s="2" t="s">
        <v>2343</v>
      </c>
      <c r="BK18" s="57">
        <v>96</v>
      </c>
      <c r="BL18" s="129">
        <v>1.3773314203730272E-2</v>
      </c>
    </row>
    <row r="19" spans="1:64" x14ac:dyDescent="0.25">
      <c r="A19" s="2" t="s">
        <v>715</v>
      </c>
      <c r="B19" s="2">
        <v>22</v>
      </c>
      <c r="C19" s="2" t="s">
        <v>1421</v>
      </c>
      <c r="D19" s="2" t="s">
        <v>1408</v>
      </c>
      <c r="E19" s="2" t="s">
        <v>3417</v>
      </c>
      <c r="F19" s="153" t="s">
        <v>2332</v>
      </c>
      <c r="G19" s="57">
        <v>1082</v>
      </c>
      <c r="H19" s="129">
        <v>0.30393258426966291</v>
      </c>
      <c r="I19" s="2" t="s">
        <v>3488</v>
      </c>
      <c r="J19" s="153" t="s">
        <v>2333</v>
      </c>
      <c r="K19" s="57">
        <v>1053</v>
      </c>
      <c r="L19" s="129">
        <v>0.16778202676864246</v>
      </c>
      <c r="M19" s="2" t="s">
        <v>3416</v>
      </c>
      <c r="N19" s="153" t="s">
        <v>2335</v>
      </c>
      <c r="O19" s="57">
        <v>953</v>
      </c>
      <c r="P19" s="129">
        <v>0.28756789378394687</v>
      </c>
      <c r="Q19" s="2" t="s">
        <v>3504</v>
      </c>
      <c r="R19" s="153" t="s">
        <v>2337</v>
      </c>
      <c r="S19" s="57">
        <v>891</v>
      </c>
      <c r="T19" s="129">
        <v>0.22302878598247811</v>
      </c>
      <c r="U19" s="2" t="s">
        <v>3487</v>
      </c>
      <c r="V19" s="153" t="s">
        <v>2334</v>
      </c>
      <c r="W19" s="57">
        <v>861</v>
      </c>
      <c r="X19" s="129">
        <v>0.21825095057034222</v>
      </c>
      <c r="Y19" s="2" t="s">
        <v>3512</v>
      </c>
      <c r="Z19" s="153" t="s">
        <v>2336</v>
      </c>
      <c r="AA19" s="57">
        <v>838</v>
      </c>
      <c r="AB19" s="129">
        <v>0.28253540121375592</v>
      </c>
      <c r="AC19" s="2" t="s">
        <v>1516</v>
      </c>
      <c r="AD19" s="153" t="s">
        <v>2338</v>
      </c>
      <c r="AE19" s="57">
        <v>749</v>
      </c>
      <c r="AF19" s="129">
        <v>0.2049247606019152</v>
      </c>
      <c r="AG19" s="2" t="s">
        <v>3409</v>
      </c>
      <c r="AH19" s="2" t="s">
        <v>2339</v>
      </c>
      <c r="AI19" s="57">
        <v>587</v>
      </c>
      <c r="AJ19" s="129">
        <v>0.30148947098099643</v>
      </c>
      <c r="AK19" s="2" t="s">
        <v>3509</v>
      </c>
      <c r="AL19" s="153" t="s">
        <v>2340</v>
      </c>
      <c r="AM19" s="57">
        <v>552</v>
      </c>
      <c r="AN19" s="129">
        <v>0.16778115501519758</v>
      </c>
      <c r="AO19" s="2" t="s">
        <v>1516</v>
      </c>
      <c r="AP19" s="153" t="s">
        <v>2345</v>
      </c>
      <c r="AQ19" s="57">
        <v>546</v>
      </c>
      <c r="AR19" s="129">
        <v>0.15698677400805061</v>
      </c>
      <c r="AS19" s="2" t="s">
        <v>1409</v>
      </c>
      <c r="AT19" s="153" t="s">
        <v>2344</v>
      </c>
      <c r="AU19" s="57">
        <v>500</v>
      </c>
      <c r="AV19" s="129">
        <v>0.1201923076923077</v>
      </c>
      <c r="AW19" s="2" t="s">
        <v>3489</v>
      </c>
      <c r="AX19" s="154" t="s">
        <v>2341</v>
      </c>
      <c r="AY19" s="57">
        <v>498</v>
      </c>
      <c r="AZ19" s="129">
        <v>0.16269193074158772</v>
      </c>
      <c r="BA19" s="128" t="s">
        <v>3485</v>
      </c>
      <c r="BB19" s="153" t="s">
        <v>2343</v>
      </c>
      <c r="BC19" s="57">
        <v>475</v>
      </c>
      <c r="BD19" s="129">
        <v>6.8149210903873741E-2</v>
      </c>
      <c r="BE19" s="2" t="s">
        <v>1525</v>
      </c>
      <c r="BF19" s="153" t="s">
        <v>2346</v>
      </c>
      <c r="BG19" s="57">
        <v>458</v>
      </c>
      <c r="BH19" s="129">
        <v>0.13566350710900474</v>
      </c>
      <c r="BI19" s="2" t="s">
        <v>1409</v>
      </c>
      <c r="BJ19" s="2" t="s">
        <v>2549</v>
      </c>
      <c r="BK19" s="57">
        <v>435</v>
      </c>
      <c r="BL19" s="129">
        <v>0.14958734525447043</v>
      </c>
    </row>
    <row r="20" spans="1:64" x14ac:dyDescent="0.25">
      <c r="A20" s="2" t="s">
        <v>716</v>
      </c>
      <c r="B20" s="2">
        <v>3108</v>
      </c>
      <c r="C20" s="2" t="s">
        <v>716</v>
      </c>
      <c r="D20" s="2" t="s">
        <v>1386</v>
      </c>
      <c r="E20" s="2" t="s">
        <v>3513</v>
      </c>
      <c r="F20" s="153" t="s">
        <v>2397</v>
      </c>
      <c r="G20" s="57">
        <v>1644</v>
      </c>
      <c r="H20" s="129">
        <v>0.34698184888138456</v>
      </c>
      <c r="I20" s="2" t="s">
        <v>3515</v>
      </c>
      <c r="J20" s="153" t="s">
        <v>2395</v>
      </c>
      <c r="K20" s="57">
        <v>1174</v>
      </c>
      <c r="L20" s="129">
        <v>0.18427248469628002</v>
      </c>
      <c r="M20" s="2" t="s">
        <v>3510</v>
      </c>
      <c r="N20" s="153" t="s">
        <v>2398</v>
      </c>
      <c r="O20" s="57">
        <v>963</v>
      </c>
      <c r="P20" s="129">
        <v>0.16225779275484414</v>
      </c>
      <c r="Q20" s="2" t="s">
        <v>3511</v>
      </c>
      <c r="R20" s="153" t="s">
        <v>2502</v>
      </c>
      <c r="S20" s="57">
        <v>811</v>
      </c>
      <c r="T20" s="129">
        <v>0.18790546802594996</v>
      </c>
      <c r="U20" s="2" t="s">
        <v>1486</v>
      </c>
      <c r="V20" s="153" t="s">
        <v>2510</v>
      </c>
      <c r="W20" s="57">
        <v>653</v>
      </c>
      <c r="X20" s="129">
        <v>0.25517780382962096</v>
      </c>
      <c r="Y20" s="2" t="s">
        <v>3514</v>
      </c>
      <c r="Z20" s="153" t="s">
        <v>2499</v>
      </c>
      <c r="AA20" s="57">
        <v>603</v>
      </c>
      <c r="AB20" s="129">
        <v>0.29300291545189505</v>
      </c>
      <c r="AC20" s="2" t="s">
        <v>3514</v>
      </c>
      <c r="AD20" s="153" t="s">
        <v>2541</v>
      </c>
      <c r="AE20" s="57">
        <v>445</v>
      </c>
      <c r="AF20" s="129">
        <v>0.25812064965197218</v>
      </c>
      <c r="AG20" s="2" t="s">
        <v>3516</v>
      </c>
      <c r="AH20" s="2" t="s">
        <v>2504</v>
      </c>
      <c r="AI20" s="57">
        <v>430</v>
      </c>
      <c r="AJ20" s="129">
        <v>7.7856237552055049E-2</v>
      </c>
      <c r="AK20" s="2" t="s">
        <v>3514</v>
      </c>
      <c r="AL20" s="153" t="s">
        <v>2539</v>
      </c>
      <c r="AM20" s="57">
        <v>281</v>
      </c>
      <c r="AN20" s="129">
        <v>0.17909496494582536</v>
      </c>
      <c r="AO20" s="2" t="s">
        <v>1486</v>
      </c>
      <c r="AP20" s="153" t="s">
        <v>2535</v>
      </c>
      <c r="AQ20" s="57">
        <v>240</v>
      </c>
      <c r="AR20" s="129">
        <v>0.12108980827447023</v>
      </c>
      <c r="AS20" s="2" t="s">
        <v>1486</v>
      </c>
      <c r="AT20" s="153" t="s">
        <v>2538</v>
      </c>
      <c r="AU20" s="57">
        <v>202</v>
      </c>
      <c r="AV20" s="129">
        <v>0.13685636856368563</v>
      </c>
      <c r="AW20" s="2" t="s">
        <v>1486</v>
      </c>
      <c r="AX20" s="154" t="s">
        <v>2626</v>
      </c>
      <c r="AY20" s="57">
        <v>183</v>
      </c>
      <c r="AZ20" s="129">
        <v>0.20265780730897009</v>
      </c>
      <c r="BA20" s="128" t="s">
        <v>3413</v>
      </c>
      <c r="BB20" s="153" t="s">
        <v>2610</v>
      </c>
      <c r="BC20" s="57">
        <v>152</v>
      </c>
      <c r="BD20" s="129">
        <v>2.9693299472553232E-2</v>
      </c>
      <c r="BE20" s="2" t="s">
        <v>1409</v>
      </c>
      <c r="BF20" s="153" t="s">
        <v>2503</v>
      </c>
      <c r="BG20" s="57">
        <v>144</v>
      </c>
      <c r="BH20" s="129">
        <v>3.9724137931034485E-2</v>
      </c>
      <c r="BI20" s="2" t="s">
        <v>3597</v>
      </c>
      <c r="BJ20" s="2" t="s">
        <v>2507</v>
      </c>
      <c r="BK20" s="57">
        <v>137</v>
      </c>
      <c r="BL20" s="129">
        <v>7.5440528634361237E-2</v>
      </c>
    </row>
    <row r="21" spans="1:64" x14ac:dyDescent="0.25">
      <c r="A21" s="2" t="s">
        <v>717</v>
      </c>
      <c r="B21" s="2">
        <v>39</v>
      </c>
      <c r="C21" s="2" t="s">
        <v>1429</v>
      </c>
      <c r="D21" s="2" t="s">
        <v>1369</v>
      </c>
      <c r="E21" s="2" t="s">
        <v>1428</v>
      </c>
      <c r="F21" s="153" t="s">
        <v>2362</v>
      </c>
      <c r="G21" s="57">
        <v>2044</v>
      </c>
      <c r="H21" s="129">
        <v>0.80219780219780223</v>
      </c>
      <c r="I21" s="2" t="s">
        <v>3517</v>
      </c>
      <c r="J21" s="153" t="s">
        <v>2363</v>
      </c>
      <c r="K21" s="57">
        <v>1233</v>
      </c>
      <c r="L21" s="129">
        <v>0.80169050715214563</v>
      </c>
      <c r="M21" s="2" t="s">
        <v>3518</v>
      </c>
      <c r="N21" s="153" t="s">
        <v>2366</v>
      </c>
      <c r="O21" s="57">
        <v>1122</v>
      </c>
      <c r="P21" s="129">
        <v>0.79069767441860461</v>
      </c>
      <c r="Q21" s="2" t="s">
        <v>3519</v>
      </c>
      <c r="R21" s="153" t="s">
        <v>2365</v>
      </c>
      <c r="S21" s="57">
        <v>1025</v>
      </c>
      <c r="T21" s="129">
        <v>0.812202852614897</v>
      </c>
      <c r="U21" s="2" t="s">
        <v>3520</v>
      </c>
      <c r="V21" s="153" t="s">
        <v>2364</v>
      </c>
      <c r="W21" s="57">
        <v>931</v>
      </c>
      <c r="X21" s="129">
        <v>0.78898305084745768</v>
      </c>
      <c r="Y21" s="2" t="s">
        <v>3521</v>
      </c>
      <c r="Z21" s="153" t="s">
        <v>2367</v>
      </c>
      <c r="AA21" s="57">
        <v>911</v>
      </c>
      <c r="AB21" s="129">
        <v>0.78264604810996563</v>
      </c>
      <c r="AC21" s="2" t="s">
        <v>3522</v>
      </c>
      <c r="AD21" s="153" t="s">
        <v>2368</v>
      </c>
      <c r="AE21" s="57">
        <v>733</v>
      </c>
      <c r="AF21" s="129">
        <v>0.78395721925133688</v>
      </c>
      <c r="AG21" s="2" t="s">
        <v>3523</v>
      </c>
      <c r="AH21" s="2" t="s">
        <v>2369</v>
      </c>
      <c r="AI21" s="57">
        <v>715</v>
      </c>
      <c r="AJ21" s="129">
        <v>0.31127557683935569</v>
      </c>
      <c r="AK21" s="2" t="s">
        <v>3524</v>
      </c>
      <c r="AL21" s="153" t="s">
        <v>2370</v>
      </c>
      <c r="AM21" s="57">
        <v>685</v>
      </c>
      <c r="AN21" s="129">
        <v>0.74214517876489705</v>
      </c>
      <c r="AO21" s="2" t="s">
        <v>3525</v>
      </c>
      <c r="AP21" s="153" t="s">
        <v>2374</v>
      </c>
      <c r="AQ21" s="57">
        <v>537</v>
      </c>
      <c r="AR21" s="129">
        <v>0.20418250950570344</v>
      </c>
      <c r="AS21" s="2" t="s">
        <v>3691</v>
      </c>
      <c r="AT21" s="153" t="s">
        <v>2373</v>
      </c>
      <c r="AU21" s="57">
        <v>526</v>
      </c>
      <c r="AV21" s="129">
        <v>0.69853917662682607</v>
      </c>
      <c r="AW21" s="2" t="s">
        <v>3545</v>
      </c>
      <c r="AX21" s="154" t="s">
        <v>2371</v>
      </c>
      <c r="AY21" s="57">
        <v>513</v>
      </c>
      <c r="AZ21" s="129">
        <v>0.49326923076923079</v>
      </c>
      <c r="BA21" s="128" t="s">
        <v>3692</v>
      </c>
      <c r="BB21" s="153" t="s">
        <v>2372</v>
      </c>
      <c r="BC21" s="57">
        <v>473</v>
      </c>
      <c r="BD21" s="129">
        <v>0.76167471819645738</v>
      </c>
      <c r="BE21" s="2" t="s">
        <v>3693</v>
      </c>
      <c r="BF21" s="153" t="s">
        <v>2376</v>
      </c>
      <c r="BG21" s="57">
        <v>443</v>
      </c>
      <c r="BH21" s="129">
        <v>0.79107142857142854</v>
      </c>
      <c r="BI21" s="2" t="s">
        <v>3694</v>
      </c>
      <c r="BJ21" s="2" t="s">
        <v>2375</v>
      </c>
      <c r="BK21" s="57">
        <v>413</v>
      </c>
      <c r="BL21" s="129">
        <v>0.73618538324420679</v>
      </c>
    </row>
    <row r="22" spans="1:64" x14ac:dyDescent="0.25">
      <c r="A22" s="2" t="s">
        <v>856</v>
      </c>
      <c r="B22" s="2">
        <v>50</v>
      </c>
      <c r="C22" s="2" t="s">
        <v>1421</v>
      </c>
      <c r="D22" s="2" t="s">
        <v>1369</v>
      </c>
      <c r="E22" s="2" t="s">
        <v>1431</v>
      </c>
      <c r="F22" s="153" t="s">
        <v>2400</v>
      </c>
      <c r="G22" s="57">
        <v>898</v>
      </c>
      <c r="H22" s="129">
        <v>0.63960113960113962</v>
      </c>
      <c r="I22" s="2" t="s">
        <v>3526</v>
      </c>
      <c r="J22" s="153" t="s">
        <v>2401</v>
      </c>
      <c r="K22" s="57">
        <v>793</v>
      </c>
      <c r="L22" s="129">
        <v>0.53221476510067112</v>
      </c>
      <c r="M22" s="2" t="s">
        <v>3527</v>
      </c>
      <c r="N22" s="153" t="s">
        <v>2402</v>
      </c>
      <c r="O22" s="57">
        <v>741</v>
      </c>
      <c r="P22" s="129">
        <v>0.47017766497461927</v>
      </c>
      <c r="Q22" s="2" t="s">
        <v>3528</v>
      </c>
      <c r="R22" s="153" t="s">
        <v>2403</v>
      </c>
      <c r="S22" s="57">
        <v>456</v>
      </c>
      <c r="T22" s="129">
        <v>0.56505576208178443</v>
      </c>
      <c r="U22" s="2" t="s">
        <v>3529</v>
      </c>
      <c r="V22" s="153" t="s">
        <v>2404</v>
      </c>
      <c r="W22" s="57">
        <v>295</v>
      </c>
      <c r="X22" s="129">
        <v>0.63034188034188032</v>
      </c>
      <c r="Y22" s="2" t="s">
        <v>3530</v>
      </c>
      <c r="Z22" s="153" t="s">
        <v>2405</v>
      </c>
      <c r="AA22" s="57">
        <v>282</v>
      </c>
      <c r="AB22" s="129">
        <v>0.69801980198019797</v>
      </c>
      <c r="AC22" s="2" t="s">
        <v>3473</v>
      </c>
      <c r="AD22" s="153" t="s">
        <v>2406</v>
      </c>
      <c r="AE22" s="57">
        <v>190</v>
      </c>
      <c r="AF22" s="129">
        <v>0.13748191027496381</v>
      </c>
      <c r="AG22" s="2" t="s">
        <v>1451</v>
      </c>
      <c r="AH22" s="2" t="s">
        <v>2295</v>
      </c>
      <c r="AI22" s="57">
        <v>177</v>
      </c>
      <c r="AJ22" s="129">
        <v>3.1720430107526884E-2</v>
      </c>
      <c r="AK22" s="2" t="s">
        <v>3531</v>
      </c>
      <c r="AL22" s="153" t="s">
        <v>2407</v>
      </c>
      <c r="AM22" s="57">
        <v>171</v>
      </c>
      <c r="AN22" s="129">
        <v>0.3</v>
      </c>
      <c r="AO22" s="2" t="s">
        <v>3532</v>
      </c>
      <c r="AP22" s="153" t="s">
        <v>2409</v>
      </c>
      <c r="AQ22" s="57">
        <v>145</v>
      </c>
      <c r="AR22" s="129">
        <v>0.5178571428571429</v>
      </c>
      <c r="AS22" s="2" t="s">
        <v>3567</v>
      </c>
      <c r="AT22" s="153" t="s">
        <v>2408</v>
      </c>
      <c r="AU22" s="57">
        <v>137</v>
      </c>
      <c r="AV22" s="129">
        <v>8.4307692307692306E-2</v>
      </c>
      <c r="AW22" s="2" t="s">
        <v>3695</v>
      </c>
      <c r="AX22" s="154" t="s">
        <v>2410</v>
      </c>
      <c r="AY22" s="57">
        <v>106</v>
      </c>
      <c r="AZ22" s="129">
        <v>0.54922279792746109</v>
      </c>
      <c r="BA22" s="128" t="s">
        <v>1393</v>
      </c>
      <c r="BB22" s="153" t="s">
        <v>2293</v>
      </c>
      <c r="BC22" s="57">
        <v>98</v>
      </c>
      <c r="BD22" s="129">
        <v>2.0882164926486257E-2</v>
      </c>
      <c r="BE22" s="2" t="s">
        <v>3457</v>
      </c>
      <c r="BF22" s="153" t="s">
        <v>2312</v>
      </c>
      <c r="BG22" s="57">
        <v>92</v>
      </c>
      <c r="BH22" s="129">
        <v>0.23291139240506328</v>
      </c>
      <c r="BI22" s="2" t="s">
        <v>3696</v>
      </c>
      <c r="BJ22" s="2" t="s">
        <v>2316</v>
      </c>
      <c r="BK22" s="57">
        <v>88</v>
      </c>
      <c r="BL22" s="129">
        <v>0.36065573770491804</v>
      </c>
    </row>
    <row r="23" spans="1:64" x14ac:dyDescent="0.25">
      <c r="A23" s="2" t="s">
        <v>719</v>
      </c>
      <c r="B23" s="2">
        <v>51</v>
      </c>
      <c r="C23" s="2" t="s">
        <v>1434</v>
      </c>
      <c r="D23" s="2" t="s">
        <v>1413</v>
      </c>
      <c r="E23" s="2" t="s">
        <v>676</v>
      </c>
      <c r="F23" s="153" t="s">
        <v>676</v>
      </c>
      <c r="G23" s="57" t="s">
        <v>676</v>
      </c>
      <c r="H23" s="129" t="s">
        <v>676</v>
      </c>
      <c r="I23" s="2" t="s">
        <v>676</v>
      </c>
      <c r="J23" s="153" t="s">
        <v>676</v>
      </c>
      <c r="K23" s="57" t="s">
        <v>676</v>
      </c>
      <c r="L23" s="129" t="s">
        <v>676</v>
      </c>
      <c r="M23" s="2" t="s">
        <v>676</v>
      </c>
      <c r="N23" s="153" t="s">
        <v>676</v>
      </c>
      <c r="O23" s="57" t="s">
        <v>676</v>
      </c>
      <c r="P23" s="129" t="s">
        <v>676</v>
      </c>
      <c r="Q23" s="2" t="s">
        <v>676</v>
      </c>
      <c r="R23" s="153" t="s">
        <v>676</v>
      </c>
      <c r="S23" s="57" t="s">
        <v>676</v>
      </c>
      <c r="T23" s="129" t="s">
        <v>676</v>
      </c>
      <c r="U23" s="2" t="s">
        <v>676</v>
      </c>
      <c r="V23" s="153" t="s">
        <v>676</v>
      </c>
      <c r="W23" s="57" t="s">
        <v>676</v>
      </c>
      <c r="X23" s="129" t="s">
        <v>676</v>
      </c>
      <c r="Y23" s="2" t="s">
        <v>676</v>
      </c>
      <c r="Z23" s="153" t="s">
        <v>676</v>
      </c>
      <c r="AA23" s="57" t="s">
        <v>676</v>
      </c>
      <c r="AB23" s="129" t="s">
        <v>676</v>
      </c>
      <c r="AC23" s="2" t="s">
        <v>676</v>
      </c>
      <c r="AD23" s="153" t="s">
        <v>676</v>
      </c>
      <c r="AE23" s="57" t="s">
        <v>676</v>
      </c>
      <c r="AF23" s="129" t="s">
        <v>676</v>
      </c>
      <c r="AG23" s="2" t="s">
        <v>676</v>
      </c>
      <c r="AH23" s="2" t="s">
        <v>676</v>
      </c>
      <c r="AI23" s="57" t="s">
        <v>676</v>
      </c>
      <c r="AJ23" s="129" t="s">
        <v>676</v>
      </c>
      <c r="AK23" s="2" t="s">
        <v>676</v>
      </c>
      <c r="AL23" s="153" t="s">
        <v>676</v>
      </c>
      <c r="AM23" s="57" t="s">
        <v>676</v>
      </c>
      <c r="AN23" s="129" t="s">
        <v>676</v>
      </c>
      <c r="AO23" s="2" t="s">
        <v>676</v>
      </c>
      <c r="AP23" s="153" t="s">
        <v>676</v>
      </c>
      <c r="AQ23" s="57" t="s">
        <v>676</v>
      </c>
      <c r="AR23" s="129" t="s">
        <v>676</v>
      </c>
      <c r="AS23" s="2" t="s">
        <v>676</v>
      </c>
      <c r="AT23" s="153" t="s">
        <v>676</v>
      </c>
      <c r="AU23" s="57" t="s">
        <v>676</v>
      </c>
      <c r="AV23" s="129" t="s">
        <v>676</v>
      </c>
      <c r="AW23" s="2" t="s">
        <v>676</v>
      </c>
      <c r="AX23" s="154" t="s">
        <v>676</v>
      </c>
      <c r="AY23" s="57" t="s">
        <v>676</v>
      </c>
      <c r="AZ23" s="129" t="s">
        <v>676</v>
      </c>
      <c r="BA23" s="128" t="s">
        <v>676</v>
      </c>
      <c r="BB23" s="153" t="s">
        <v>676</v>
      </c>
      <c r="BC23" s="57" t="s">
        <v>676</v>
      </c>
      <c r="BD23" s="129" t="s">
        <v>676</v>
      </c>
      <c r="BE23" s="2" t="s">
        <v>676</v>
      </c>
      <c r="BF23" s="153" t="s">
        <v>676</v>
      </c>
      <c r="BG23" s="57" t="s">
        <v>676</v>
      </c>
      <c r="BH23" s="129" t="s">
        <v>676</v>
      </c>
      <c r="BI23" s="2" t="s">
        <v>676</v>
      </c>
      <c r="BJ23" s="2" t="s">
        <v>676</v>
      </c>
      <c r="BK23" s="57" t="s">
        <v>676</v>
      </c>
      <c r="BL23" s="129" t="s">
        <v>676</v>
      </c>
    </row>
    <row r="24" spans="1:64" x14ac:dyDescent="0.25">
      <c r="A24" s="2" t="s">
        <v>720</v>
      </c>
      <c r="B24" s="2">
        <v>57</v>
      </c>
      <c r="C24" s="2" t="s">
        <v>1437</v>
      </c>
      <c r="D24" s="2" t="s">
        <v>1401</v>
      </c>
      <c r="E24" s="2" t="s">
        <v>3533</v>
      </c>
      <c r="F24" s="153" t="s">
        <v>2426</v>
      </c>
      <c r="G24" s="57">
        <v>872</v>
      </c>
      <c r="H24" s="129">
        <v>0.55754475703324813</v>
      </c>
      <c r="I24" s="2" t="s">
        <v>1436</v>
      </c>
      <c r="J24" s="153" t="s">
        <v>2427</v>
      </c>
      <c r="K24" s="57">
        <v>825</v>
      </c>
      <c r="L24" s="129">
        <v>0.56740027510316371</v>
      </c>
      <c r="M24" s="2" t="s">
        <v>3534</v>
      </c>
      <c r="N24" s="153" t="s">
        <v>2428</v>
      </c>
      <c r="O24" s="57">
        <v>705</v>
      </c>
      <c r="P24" s="129">
        <v>0.61842105263157898</v>
      </c>
      <c r="Q24" s="2" t="s">
        <v>3535</v>
      </c>
      <c r="R24" s="153" t="s">
        <v>2430</v>
      </c>
      <c r="S24" s="57">
        <v>469</v>
      </c>
      <c r="T24" s="129">
        <v>0.2718840579710145</v>
      </c>
      <c r="U24" s="2" t="s">
        <v>3536</v>
      </c>
      <c r="V24" s="153" t="s">
        <v>2429</v>
      </c>
      <c r="W24" s="57">
        <v>429</v>
      </c>
      <c r="X24" s="129">
        <v>0.48419864559819414</v>
      </c>
      <c r="Y24" s="2" t="s">
        <v>3537</v>
      </c>
      <c r="Z24" s="153" t="s">
        <v>2431</v>
      </c>
      <c r="AA24" s="57">
        <v>378</v>
      </c>
      <c r="AB24" s="129">
        <v>0.27</v>
      </c>
      <c r="AC24" s="2" t="s">
        <v>3538</v>
      </c>
      <c r="AD24" s="153" t="s">
        <v>2432</v>
      </c>
      <c r="AE24" s="57">
        <v>350</v>
      </c>
      <c r="AF24" s="129">
        <v>7.2433774834437081E-2</v>
      </c>
      <c r="AG24" s="2" t="s">
        <v>3539</v>
      </c>
      <c r="AH24" s="2" t="s">
        <v>2284</v>
      </c>
      <c r="AI24" s="57">
        <v>283</v>
      </c>
      <c r="AJ24" s="129">
        <v>5.4728292399922648E-2</v>
      </c>
      <c r="AK24" s="2" t="s">
        <v>3540</v>
      </c>
      <c r="AL24" s="153" t="s">
        <v>2434</v>
      </c>
      <c r="AM24" s="57">
        <v>257</v>
      </c>
      <c r="AN24" s="129">
        <v>0.30414201183431955</v>
      </c>
      <c r="AO24" s="2" t="s">
        <v>1491</v>
      </c>
      <c r="AP24" s="153" t="s">
        <v>2436</v>
      </c>
      <c r="AQ24" s="57">
        <v>251</v>
      </c>
      <c r="AR24" s="129">
        <v>0.2584963954685891</v>
      </c>
      <c r="AS24" s="2" t="s">
        <v>3697</v>
      </c>
      <c r="AT24" s="153" t="s">
        <v>2433</v>
      </c>
      <c r="AU24" s="57">
        <v>250</v>
      </c>
      <c r="AV24" s="129">
        <v>0.47258979206049151</v>
      </c>
      <c r="AW24" s="2" t="s">
        <v>3583</v>
      </c>
      <c r="AX24" s="154" t="s">
        <v>2435</v>
      </c>
      <c r="AY24" s="57">
        <v>250</v>
      </c>
      <c r="AZ24" s="129">
        <v>9.9880143827407106E-2</v>
      </c>
      <c r="BA24" s="128" t="s">
        <v>3698</v>
      </c>
      <c r="BB24" s="153" t="s">
        <v>2437</v>
      </c>
      <c r="BC24" s="57">
        <v>204</v>
      </c>
      <c r="BD24" s="129">
        <v>0.52577319587628868</v>
      </c>
      <c r="BE24" s="2" t="s">
        <v>3575</v>
      </c>
      <c r="BF24" s="153" t="s">
        <v>2547</v>
      </c>
      <c r="BG24" s="57">
        <v>195</v>
      </c>
      <c r="BH24" s="129">
        <v>0.17256637168141592</v>
      </c>
      <c r="BI24" s="2" t="s">
        <v>3588</v>
      </c>
      <c r="BJ24" s="2" t="s">
        <v>2438</v>
      </c>
      <c r="BK24" s="57">
        <v>195</v>
      </c>
      <c r="BL24" s="129">
        <v>9.7891566265060237E-2</v>
      </c>
    </row>
    <row r="25" spans="1:64" x14ac:dyDescent="0.25">
      <c r="A25" s="2" t="s">
        <v>721</v>
      </c>
      <c r="B25" s="2">
        <v>8</v>
      </c>
      <c r="C25" s="2" t="s">
        <v>1398</v>
      </c>
      <c r="D25" s="2" t="s">
        <v>1369</v>
      </c>
      <c r="E25" s="2" t="s">
        <v>1439</v>
      </c>
      <c r="F25" s="153" t="s">
        <v>2318</v>
      </c>
      <c r="G25" s="57">
        <v>261</v>
      </c>
      <c r="H25" s="129">
        <v>0.35317997293640052</v>
      </c>
      <c r="I25" s="2" t="s">
        <v>3482</v>
      </c>
      <c r="J25" s="153" t="s">
        <v>2319</v>
      </c>
      <c r="K25" s="57">
        <v>92</v>
      </c>
      <c r="L25" s="129">
        <v>0.1464968152866242</v>
      </c>
      <c r="M25" s="2" t="s">
        <v>1397</v>
      </c>
      <c r="N25" s="153" t="s">
        <v>2320</v>
      </c>
      <c r="O25" s="57">
        <v>76</v>
      </c>
      <c r="P25" s="129">
        <v>1.3293685499387791E-2</v>
      </c>
      <c r="Q25" s="2" t="s">
        <v>3541</v>
      </c>
      <c r="R25" s="153" t="s">
        <v>2321</v>
      </c>
      <c r="S25" s="57">
        <v>60</v>
      </c>
      <c r="T25" s="129">
        <v>0.36363636363636365</v>
      </c>
      <c r="U25" s="2" t="s">
        <v>3542</v>
      </c>
      <c r="V25" s="153" t="s">
        <v>2322</v>
      </c>
      <c r="W25" s="57">
        <v>42</v>
      </c>
      <c r="X25" s="129">
        <v>0.38532110091743121</v>
      </c>
      <c r="Y25" s="2" t="s">
        <v>3479</v>
      </c>
      <c r="Z25" s="153" t="s">
        <v>2323</v>
      </c>
      <c r="AA25" s="57">
        <v>34</v>
      </c>
      <c r="AB25" s="129">
        <v>5.0147492625368731E-2</v>
      </c>
      <c r="AC25" s="2" t="s">
        <v>3543</v>
      </c>
      <c r="AD25" s="153" t="s">
        <v>2329</v>
      </c>
      <c r="AE25" s="57">
        <v>27</v>
      </c>
      <c r="AF25" s="129">
        <v>0.38571428571428573</v>
      </c>
      <c r="AG25" s="2" t="s">
        <v>676</v>
      </c>
      <c r="AH25" s="2" t="s">
        <v>676</v>
      </c>
      <c r="AI25" s="57" t="s">
        <v>676</v>
      </c>
      <c r="AJ25" s="129" t="s">
        <v>676</v>
      </c>
      <c r="AK25" s="2" t="s">
        <v>676</v>
      </c>
      <c r="AL25" s="153" t="s">
        <v>676</v>
      </c>
      <c r="AM25" s="57" t="s">
        <v>676</v>
      </c>
      <c r="AN25" s="129" t="s">
        <v>676</v>
      </c>
      <c r="AO25" s="2" t="s">
        <v>676</v>
      </c>
      <c r="AP25" s="153" t="s">
        <v>676</v>
      </c>
      <c r="AQ25" s="57" t="s">
        <v>676</v>
      </c>
      <c r="AR25" s="129" t="s">
        <v>676</v>
      </c>
      <c r="AS25" s="2" t="s">
        <v>676</v>
      </c>
      <c r="AT25" s="153" t="s">
        <v>676</v>
      </c>
      <c r="AU25" s="57" t="s">
        <v>676</v>
      </c>
      <c r="AV25" s="129" t="s">
        <v>676</v>
      </c>
      <c r="AW25" s="2" t="s">
        <v>676</v>
      </c>
      <c r="AX25" s="154" t="s">
        <v>676</v>
      </c>
      <c r="AY25" s="57" t="s">
        <v>676</v>
      </c>
      <c r="AZ25" s="129" t="s">
        <v>676</v>
      </c>
      <c r="BA25" s="128" t="s">
        <v>676</v>
      </c>
      <c r="BB25" s="153" t="s">
        <v>676</v>
      </c>
      <c r="BC25" s="57" t="s">
        <v>676</v>
      </c>
      <c r="BD25" s="129" t="s">
        <v>676</v>
      </c>
      <c r="BE25" s="2" t="s">
        <v>676</v>
      </c>
      <c r="BF25" s="153" t="s">
        <v>676</v>
      </c>
      <c r="BG25" s="57" t="s">
        <v>676</v>
      </c>
      <c r="BH25" s="129" t="s">
        <v>676</v>
      </c>
      <c r="BI25" s="2" t="s">
        <v>676</v>
      </c>
      <c r="BJ25" s="2" t="s">
        <v>676</v>
      </c>
      <c r="BK25" s="57" t="s">
        <v>676</v>
      </c>
      <c r="BL25" s="129" t="s">
        <v>676</v>
      </c>
    </row>
    <row r="26" spans="1:64" x14ac:dyDescent="0.25">
      <c r="A26" s="2" t="s">
        <v>722</v>
      </c>
      <c r="B26" s="2">
        <v>40</v>
      </c>
      <c r="C26" s="2" t="s">
        <v>1429</v>
      </c>
      <c r="D26" s="2" t="s">
        <v>1369</v>
      </c>
      <c r="E26" s="2" t="s">
        <v>3525</v>
      </c>
      <c r="F26" s="153" t="s">
        <v>2374</v>
      </c>
      <c r="G26" s="57">
        <v>1392</v>
      </c>
      <c r="H26" s="129">
        <v>0.52927756653992397</v>
      </c>
      <c r="I26" s="2" t="s">
        <v>3523</v>
      </c>
      <c r="J26" s="153" t="s">
        <v>2369</v>
      </c>
      <c r="K26" s="57">
        <v>993</v>
      </c>
      <c r="L26" s="129">
        <v>0.43230300391815413</v>
      </c>
      <c r="M26" s="2" t="s">
        <v>1441</v>
      </c>
      <c r="N26" s="153" t="s">
        <v>2377</v>
      </c>
      <c r="O26" s="57">
        <v>866</v>
      </c>
      <c r="P26" s="129">
        <v>0.65210843373493976</v>
      </c>
      <c r="Q26" s="2" t="s">
        <v>3502</v>
      </c>
      <c r="R26" s="153" t="s">
        <v>2378</v>
      </c>
      <c r="S26" s="57">
        <v>413</v>
      </c>
      <c r="T26" s="129">
        <v>0.24294117647058824</v>
      </c>
      <c r="U26" s="2" t="s">
        <v>3411</v>
      </c>
      <c r="V26" s="153" t="s">
        <v>2379</v>
      </c>
      <c r="W26" s="57">
        <v>317</v>
      </c>
      <c r="X26" s="129">
        <v>0.59363295880149813</v>
      </c>
      <c r="Y26" s="2" t="s">
        <v>3544</v>
      </c>
      <c r="Z26" s="153" t="s">
        <v>2380</v>
      </c>
      <c r="AA26" s="57">
        <v>234</v>
      </c>
      <c r="AB26" s="129">
        <v>0.54292343387470998</v>
      </c>
      <c r="AC26" s="2" t="s">
        <v>3545</v>
      </c>
      <c r="AD26" s="153" t="s">
        <v>2371</v>
      </c>
      <c r="AE26" s="57">
        <v>110</v>
      </c>
      <c r="AF26" s="129">
        <v>0.10576923076923077</v>
      </c>
      <c r="AG26" s="2" t="s">
        <v>3546</v>
      </c>
      <c r="AH26" s="2" t="s">
        <v>2381</v>
      </c>
      <c r="AI26" s="57">
        <v>59</v>
      </c>
      <c r="AJ26" s="129">
        <v>0.15051020408163265</v>
      </c>
      <c r="AK26" s="2" t="s">
        <v>3547</v>
      </c>
      <c r="AL26" s="153" t="s">
        <v>2384</v>
      </c>
      <c r="AM26" s="57">
        <v>52</v>
      </c>
      <c r="AN26" s="129">
        <v>0.5252525252525253</v>
      </c>
      <c r="AO26" s="2" t="s">
        <v>3548</v>
      </c>
      <c r="AP26" s="153" t="s">
        <v>2386</v>
      </c>
      <c r="AQ26" s="57">
        <v>52</v>
      </c>
      <c r="AR26" s="129">
        <v>0.5714285714285714</v>
      </c>
      <c r="AS26" s="2" t="s">
        <v>1428</v>
      </c>
      <c r="AT26" s="153" t="s">
        <v>2362</v>
      </c>
      <c r="AU26" s="57">
        <v>47</v>
      </c>
      <c r="AV26" s="129">
        <v>1.8445839874411302E-2</v>
      </c>
      <c r="AW26" s="2" t="s">
        <v>3699</v>
      </c>
      <c r="AX26" s="154" t="s">
        <v>2382</v>
      </c>
      <c r="AY26" s="57">
        <v>43</v>
      </c>
      <c r="AZ26" s="129">
        <v>0.11025641025641025</v>
      </c>
      <c r="BA26" s="128" t="s">
        <v>3700</v>
      </c>
      <c r="BB26" s="153" t="s">
        <v>2387</v>
      </c>
      <c r="BC26" s="57">
        <v>40</v>
      </c>
      <c r="BD26" s="129">
        <v>0.7407407407407407</v>
      </c>
      <c r="BE26" s="2" t="s">
        <v>3423</v>
      </c>
      <c r="BF26" s="153" t="s">
        <v>2385</v>
      </c>
      <c r="BG26" s="57">
        <v>39</v>
      </c>
      <c r="BH26" s="129">
        <v>6.6780821917808222E-2</v>
      </c>
      <c r="BI26" s="2" t="s">
        <v>3701</v>
      </c>
      <c r="BJ26" s="2" t="s">
        <v>2383</v>
      </c>
      <c r="BK26" s="57">
        <v>39</v>
      </c>
      <c r="BL26" s="129">
        <v>0.61904761904761907</v>
      </c>
    </row>
    <row r="27" spans="1:64" x14ac:dyDescent="0.25">
      <c r="A27" s="2" t="s">
        <v>723</v>
      </c>
      <c r="B27" s="2">
        <v>68</v>
      </c>
      <c r="C27" s="2" t="s">
        <v>1444</v>
      </c>
      <c r="D27" s="2" t="s">
        <v>1369</v>
      </c>
      <c r="E27" s="2" t="s">
        <v>1443</v>
      </c>
      <c r="F27" s="153" t="s">
        <v>2443</v>
      </c>
      <c r="G27" s="57">
        <v>816</v>
      </c>
      <c r="H27" s="129">
        <v>0.40617222498755601</v>
      </c>
      <c r="I27" s="2" t="s">
        <v>3549</v>
      </c>
      <c r="J27" s="153" t="s">
        <v>2444</v>
      </c>
      <c r="K27" s="57">
        <v>797</v>
      </c>
      <c r="L27" s="129">
        <v>0.35265486725663719</v>
      </c>
      <c r="M27" s="2" t="s">
        <v>3550</v>
      </c>
      <c r="N27" s="153" t="s">
        <v>2445</v>
      </c>
      <c r="O27" s="57">
        <v>303</v>
      </c>
      <c r="P27" s="129">
        <v>0.29218900675024106</v>
      </c>
      <c r="Q27" s="2" t="s">
        <v>3551</v>
      </c>
      <c r="R27" s="153" t="s">
        <v>2446</v>
      </c>
      <c r="S27" s="57">
        <v>245</v>
      </c>
      <c r="T27" s="129">
        <v>0.20399666944213155</v>
      </c>
      <c r="U27" s="2" t="s">
        <v>3552</v>
      </c>
      <c r="V27" s="153" t="s">
        <v>2447</v>
      </c>
      <c r="W27" s="57">
        <v>197</v>
      </c>
      <c r="X27" s="129">
        <v>0.32778702163061563</v>
      </c>
      <c r="Y27" s="2" t="s">
        <v>3553</v>
      </c>
      <c r="Z27" s="153" t="s">
        <v>2448</v>
      </c>
      <c r="AA27" s="57">
        <v>146</v>
      </c>
      <c r="AB27" s="129">
        <v>0.10664718772826881</v>
      </c>
      <c r="AC27" s="2" t="s">
        <v>3475</v>
      </c>
      <c r="AD27" s="153" t="s">
        <v>2453</v>
      </c>
      <c r="AE27" s="57">
        <v>136</v>
      </c>
      <c r="AF27" s="129">
        <v>0.24682395644283123</v>
      </c>
      <c r="AG27" s="2" t="s">
        <v>3554</v>
      </c>
      <c r="AH27" s="2" t="s">
        <v>2449</v>
      </c>
      <c r="AI27" s="57">
        <v>114</v>
      </c>
      <c r="AJ27" s="129">
        <v>9.8445595854922283E-2</v>
      </c>
      <c r="AK27" s="2" t="s">
        <v>3555</v>
      </c>
      <c r="AL27" s="153" t="s">
        <v>2450</v>
      </c>
      <c r="AM27" s="57">
        <v>101</v>
      </c>
      <c r="AN27" s="129">
        <v>0.28611898016997167</v>
      </c>
      <c r="AO27" s="2" t="s">
        <v>3702</v>
      </c>
      <c r="AP27" s="153" t="s">
        <v>2451</v>
      </c>
      <c r="AQ27" s="57">
        <v>101</v>
      </c>
      <c r="AR27" s="129">
        <v>0.20281124497991967</v>
      </c>
      <c r="AS27" s="2" t="s">
        <v>3703</v>
      </c>
      <c r="AT27" s="153" t="s">
        <v>2452</v>
      </c>
      <c r="AU27" s="57">
        <v>95</v>
      </c>
      <c r="AV27" s="129">
        <v>0.31772575250836121</v>
      </c>
      <c r="AW27" s="2" t="s">
        <v>1501</v>
      </c>
      <c r="AX27" s="154" t="s">
        <v>2588</v>
      </c>
      <c r="AY27" s="57">
        <v>56</v>
      </c>
      <c r="AZ27" s="129">
        <v>1.9363762102351315E-2</v>
      </c>
      <c r="BA27" s="128" t="s">
        <v>3704</v>
      </c>
      <c r="BB27" s="153" t="s">
        <v>2455</v>
      </c>
      <c r="BC27" s="57">
        <v>52</v>
      </c>
      <c r="BD27" s="129">
        <v>0.27083333333333331</v>
      </c>
      <c r="BE27" s="2" t="s">
        <v>3680</v>
      </c>
      <c r="BF27" s="153" t="s">
        <v>2454</v>
      </c>
      <c r="BG27" s="57">
        <v>48</v>
      </c>
      <c r="BH27" s="129">
        <v>0.14906832298136646</v>
      </c>
      <c r="BI27" s="2" t="s">
        <v>3476</v>
      </c>
      <c r="BJ27" s="2" t="s">
        <v>2456</v>
      </c>
      <c r="BK27" s="57">
        <v>43</v>
      </c>
      <c r="BL27" s="129">
        <v>0.12536443148688048</v>
      </c>
    </row>
    <row r="28" spans="1:64" x14ac:dyDescent="0.25">
      <c r="A28" s="2" t="s">
        <v>857</v>
      </c>
      <c r="B28" s="2">
        <v>14496</v>
      </c>
      <c r="C28" s="2" t="s">
        <v>1444</v>
      </c>
      <c r="D28" s="2" t="s">
        <v>1369</v>
      </c>
      <c r="E28" s="2" t="s">
        <v>3539</v>
      </c>
      <c r="F28" s="153" t="s">
        <v>2284</v>
      </c>
      <c r="G28" s="57">
        <v>2186</v>
      </c>
      <c r="H28" s="129">
        <v>0.42274221620576291</v>
      </c>
      <c r="I28" s="2" t="s">
        <v>3538</v>
      </c>
      <c r="J28" s="153" t="s">
        <v>2432</v>
      </c>
      <c r="K28" s="57">
        <v>2060</v>
      </c>
      <c r="L28" s="129">
        <v>0.42632450331125826</v>
      </c>
      <c r="M28" s="2" t="s">
        <v>3556</v>
      </c>
      <c r="N28" s="153" t="s">
        <v>2608</v>
      </c>
      <c r="O28" s="57">
        <v>530</v>
      </c>
      <c r="P28" s="129">
        <v>0.34437946718648471</v>
      </c>
      <c r="Q28" s="2" t="s">
        <v>3557</v>
      </c>
      <c r="R28" s="153" t="s">
        <v>2649</v>
      </c>
      <c r="S28" s="57">
        <v>339</v>
      </c>
      <c r="T28" s="129">
        <v>0.29224137931034483</v>
      </c>
      <c r="U28" s="2" t="s">
        <v>3558</v>
      </c>
      <c r="V28" s="153" t="s">
        <v>2658</v>
      </c>
      <c r="W28" s="57">
        <v>258</v>
      </c>
      <c r="X28" s="129">
        <v>0.35294117647058826</v>
      </c>
      <c r="Y28" s="2" t="s">
        <v>3559</v>
      </c>
      <c r="Z28" s="153" t="s">
        <v>2659</v>
      </c>
      <c r="AA28" s="57">
        <v>184</v>
      </c>
      <c r="AB28" s="129">
        <v>0.30065359477124182</v>
      </c>
      <c r="AC28" s="2" t="s">
        <v>3560</v>
      </c>
      <c r="AD28" s="153" t="s">
        <v>2457</v>
      </c>
      <c r="AE28" s="57">
        <v>156</v>
      </c>
      <c r="AF28" s="129">
        <v>0.2049934296977661</v>
      </c>
      <c r="AG28" s="2" t="s">
        <v>1449</v>
      </c>
      <c r="AH28" s="2" t="s">
        <v>2280</v>
      </c>
      <c r="AI28" s="57">
        <v>141</v>
      </c>
      <c r="AJ28" s="129">
        <v>5.7363710333604559E-2</v>
      </c>
      <c r="AK28" s="2" t="s">
        <v>3561</v>
      </c>
      <c r="AL28" s="153" t="s">
        <v>2647</v>
      </c>
      <c r="AM28" s="57">
        <v>96</v>
      </c>
      <c r="AN28" s="129">
        <v>0.15118110236220472</v>
      </c>
      <c r="AO28" s="2" t="s">
        <v>3705</v>
      </c>
      <c r="AP28" s="153" t="s">
        <v>2660</v>
      </c>
      <c r="AQ28" s="57">
        <v>72</v>
      </c>
      <c r="AR28" s="129">
        <v>0.25806451612903225</v>
      </c>
      <c r="AS28" s="2" t="s">
        <v>3624</v>
      </c>
      <c r="AT28" s="153" t="s">
        <v>2648</v>
      </c>
      <c r="AU28" s="57">
        <v>71</v>
      </c>
      <c r="AV28" s="129">
        <v>0.1080669710806697</v>
      </c>
      <c r="AW28" s="2" t="s">
        <v>3565</v>
      </c>
      <c r="AX28" s="154" t="s">
        <v>2290</v>
      </c>
      <c r="AY28" s="57">
        <v>69</v>
      </c>
      <c r="AZ28" s="129">
        <v>0.14285714285714285</v>
      </c>
      <c r="BA28" s="128" t="s">
        <v>3562</v>
      </c>
      <c r="BB28" s="153" t="s">
        <v>2281</v>
      </c>
      <c r="BC28" s="57">
        <v>58</v>
      </c>
      <c r="BD28" s="129">
        <v>5.6530214424951264E-2</v>
      </c>
      <c r="BE28" s="2" t="s">
        <v>3706</v>
      </c>
      <c r="BF28" s="153" t="s">
        <v>3202</v>
      </c>
      <c r="BG28" s="57">
        <v>51</v>
      </c>
      <c r="BH28" s="129">
        <v>6.407035175879397E-2</v>
      </c>
      <c r="BI28" s="2" t="s">
        <v>1379</v>
      </c>
      <c r="BJ28" s="2" t="s">
        <v>2278</v>
      </c>
      <c r="BK28" s="57">
        <v>44</v>
      </c>
      <c r="BL28" s="129">
        <v>2.8332260141661302E-2</v>
      </c>
    </row>
    <row r="29" spans="1:64" x14ac:dyDescent="0.25">
      <c r="A29" s="2" t="s">
        <v>725</v>
      </c>
      <c r="B29" s="2">
        <v>73</v>
      </c>
      <c r="C29" s="2" t="s">
        <v>1381</v>
      </c>
      <c r="D29" s="2" t="s">
        <v>1369</v>
      </c>
      <c r="E29" s="2" t="s">
        <v>1449</v>
      </c>
      <c r="F29" s="153" t="s">
        <v>2280</v>
      </c>
      <c r="G29" s="57">
        <v>1114</v>
      </c>
      <c r="H29" s="129">
        <v>0.4532139951179821</v>
      </c>
      <c r="I29" s="2" t="s">
        <v>1379</v>
      </c>
      <c r="J29" s="153" t="s">
        <v>2278</v>
      </c>
      <c r="K29" s="57">
        <v>503</v>
      </c>
      <c r="L29" s="129">
        <v>0.32388924661944624</v>
      </c>
      <c r="M29" s="2" t="s">
        <v>3562</v>
      </c>
      <c r="N29" s="153" t="s">
        <v>2281</v>
      </c>
      <c r="O29" s="57">
        <v>427</v>
      </c>
      <c r="P29" s="129">
        <v>0.41617933723196882</v>
      </c>
      <c r="Q29" s="2" t="s">
        <v>3453</v>
      </c>
      <c r="R29" s="153" t="s">
        <v>2279</v>
      </c>
      <c r="S29" s="57">
        <v>242</v>
      </c>
      <c r="T29" s="129">
        <v>0.26361655773420478</v>
      </c>
      <c r="U29" s="2" t="s">
        <v>3539</v>
      </c>
      <c r="V29" s="153" t="s">
        <v>2284</v>
      </c>
      <c r="W29" s="57">
        <v>214</v>
      </c>
      <c r="X29" s="129">
        <v>4.1384645136337266E-2</v>
      </c>
      <c r="Y29" s="2" t="s">
        <v>3560</v>
      </c>
      <c r="Z29" s="153" t="s">
        <v>2457</v>
      </c>
      <c r="AA29" s="57">
        <v>158</v>
      </c>
      <c r="AB29" s="129">
        <v>0.2076215505913272</v>
      </c>
      <c r="AC29" s="2" t="s">
        <v>3563</v>
      </c>
      <c r="AD29" s="153" t="s">
        <v>2288</v>
      </c>
      <c r="AE29" s="57">
        <v>155</v>
      </c>
      <c r="AF29" s="129">
        <v>0.36904761904761907</v>
      </c>
      <c r="AG29" s="2" t="s">
        <v>3564</v>
      </c>
      <c r="AH29" s="2" t="s">
        <v>2286</v>
      </c>
      <c r="AI29" s="57">
        <v>147</v>
      </c>
      <c r="AJ29" s="129">
        <v>0.39622641509433965</v>
      </c>
      <c r="AK29" s="2" t="s">
        <v>3565</v>
      </c>
      <c r="AL29" s="153" t="s">
        <v>2290</v>
      </c>
      <c r="AM29" s="57">
        <v>125</v>
      </c>
      <c r="AN29" s="129">
        <v>0.25879917184265011</v>
      </c>
      <c r="AO29" s="2" t="s">
        <v>3566</v>
      </c>
      <c r="AP29" s="153" t="s">
        <v>2287</v>
      </c>
      <c r="AQ29" s="57">
        <v>122</v>
      </c>
      <c r="AR29" s="129">
        <v>0.2904761904761905</v>
      </c>
      <c r="AS29" s="2" t="s">
        <v>3538</v>
      </c>
      <c r="AT29" s="153" t="s">
        <v>2432</v>
      </c>
      <c r="AU29" s="57">
        <v>86</v>
      </c>
      <c r="AV29" s="129">
        <v>1.7798013245033113E-2</v>
      </c>
      <c r="AW29" s="2" t="s">
        <v>3707</v>
      </c>
      <c r="AX29" s="154" t="s">
        <v>2285</v>
      </c>
      <c r="AY29" s="57">
        <v>63</v>
      </c>
      <c r="AZ29" s="129">
        <v>0.12883435582822086</v>
      </c>
      <c r="BA29" s="128" t="s">
        <v>3705</v>
      </c>
      <c r="BB29" s="153" t="s">
        <v>2660</v>
      </c>
      <c r="BC29" s="57">
        <v>32</v>
      </c>
      <c r="BD29" s="129">
        <v>0.11469534050179211</v>
      </c>
      <c r="BE29" s="2" t="s">
        <v>3708</v>
      </c>
      <c r="BF29" s="153" t="s">
        <v>2282</v>
      </c>
      <c r="BG29" s="57">
        <v>28</v>
      </c>
      <c r="BH29" s="129">
        <v>0.21374045801526717</v>
      </c>
      <c r="BI29" s="2" t="s">
        <v>676</v>
      </c>
      <c r="BJ29" s="2" t="s">
        <v>676</v>
      </c>
      <c r="BK29" s="57" t="s">
        <v>676</v>
      </c>
      <c r="BL29" s="129" t="s">
        <v>676</v>
      </c>
    </row>
    <row r="30" spans="1:64" x14ac:dyDescent="0.25">
      <c r="A30" s="2" t="s">
        <v>726</v>
      </c>
      <c r="B30" s="2">
        <v>77</v>
      </c>
      <c r="C30" s="2" t="s">
        <v>1452</v>
      </c>
      <c r="D30" s="2" t="s">
        <v>1369</v>
      </c>
      <c r="E30" s="2" t="s">
        <v>1451</v>
      </c>
      <c r="F30" s="153" t="s">
        <v>2295</v>
      </c>
      <c r="G30" s="57">
        <v>2677</v>
      </c>
      <c r="H30" s="129">
        <v>0.47974910394265236</v>
      </c>
      <c r="I30" s="2" t="s">
        <v>3461</v>
      </c>
      <c r="J30" s="153" t="s">
        <v>2294</v>
      </c>
      <c r="K30" s="57">
        <v>794</v>
      </c>
      <c r="L30" s="129">
        <v>0.20255102040816325</v>
      </c>
      <c r="M30" s="2" t="s">
        <v>3567</v>
      </c>
      <c r="N30" s="153" t="s">
        <v>2408</v>
      </c>
      <c r="O30" s="57">
        <v>607</v>
      </c>
      <c r="P30" s="129">
        <v>0.37353846153846154</v>
      </c>
      <c r="Q30" s="2" t="s">
        <v>3461</v>
      </c>
      <c r="R30" s="153" t="s">
        <v>2298</v>
      </c>
      <c r="S30" s="57">
        <v>564</v>
      </c>
      <c r="T30" s="129">
        <v>0.19915254237288135</v>
      </c>
      <c r="U30" s="2" t="s">
        <v>3462</v>
      </c>
      <c r="V30" s="153" t="s">
        <v>2296</v>
      </c>
      <c r="W30" s="57">
        <v>199</v>
      </c>
      <c r="X30" s="129">
        <v>5.8945497630331752E-2</v>
      </c>
      <c r="Y30" s="2" t="s">
        <v>1393</v>
      </c>
      <c r="Z30" s="153" t="s">
        <v>2293</v>
      </c>
      <c r="AA30" s="57">
        <v>160</v>
      </c>
      <c r="AB30" s="129">
        <v>3.4093330492222462E-2</v>
      </c>
      <c r="AC30" s="2" t="s">
        <v>3527</v>
      </c>
      <c r="AD30" s="153" t="s">
        <v>2402</v>
      </c>
      <c r="AE30" s="57">
        <v>140</v>
      </c>
      <c r="AF30" s="129">
        <v>8.8832487309644673E-2</v>
      </c>
      <c r="AG30" s="2" t="s">
        <v>3568</v>
      </c>
      <c r="AH30" s="2" t="s">
        <v>2468</v>
      </c>
      <c r="AI30" s="57">
        <v>138</v>
      </c>
      <c r="AJ30" s="129">
        <v>0.27218934911242604</v>
      </c>
      <c r="AK30" s="2" t="s">
        <v>1387</v>
      </c>
      <c r="AL30" s="153" t="s">
        <v>2297</v>
      </c>
      <c r="AM30" s="57">
        <v>138</v>
      </c>
      <c r="AN30" s="129">
        <v>4.3935052531041068E-2</v>
      </c>
      <c r="AO30" s="2" t="s">
        <v>1387</v>
      </c>
      <c r="AP30" s="153" t="s">
        <v>2291</v>
      </c>
      <c r="AQ30" s="57">
        <v>106</v>
      </c>
      <c r="AR30" s="129">
        <v>2.7482499351827845E-2</v>
      </c>
      <c r="AS30" s="2" t="s">
        <v>1387</v>
      </c>
      <c r="AT30" s="153" t="s">
        <v>2302</v>
      </c>
      <c r="AU30" s="57">
        <v>100</v>
      </c>
      <c r="AV30" s="129">
        <v>5.0890585241730277E-2</v>
      </c>
      <c r="AW30" s="2" t="s">
        <v>1387</v>
      </c>
      <c r="AX30" s="154" t="s">
        <v>2292</v>
      </c>
      <c r="AY30" s="57">
        <v>97</v>
      </c>
      <c r="AZ30" s="129">
        <v>2.8630460448642266E-2</v>
      </c>
      <c r="BA30" s="128" t="s">
        <v>3464</v>
      </c>
      <c r="BB30" s="153" t="s">
        <v>2299</v>
      </c>
      <c r="BC30" s="57">
        <v>65</v>
      </c>
      <c r="BD30" s="129">
        <v>2.7105921601334446E-2</v>
      </c>
      <c r="BE30" s="2" t="s">
        <v>3461</v>
      </c>
      <c r="BF30" s="153" t="s">
        <v>2469</v>
      </c>
      <c r="BG30" s="57">
        <v>65</v>
      </c>
      <c r="BH30" s="129">
        <v>0.24163568773234201</v>
      </c>
      <c r="BI30" s="2" t="s">
        <v>3473</v>
      </c>
      <c r="BJ30" s="2" t="s">
        <v>2406</v>
      </c>
      <c r="BK30" s="57">
        <v>63</v>
      </c>
      <c r="BL30" s="129">
        <v>4.5586107091172216E-2</v>
      </c>
    </row>
    <row r="31" spans="1:64" x14ac:dyDescent="0.25">
      <c r="A31" s="2" t="s">
        <v>860</v>
      </c>
      <c r="B31" s="2">
        <v>6546</v>
      </c>
      <c r="C31" s="2" t="s">
        <v>1373</v>
      </c>
      <c r="D31" s="2" t="s">
        <v>1386</v>
      </c>
      <c r="E31" s="2" t="s">
        <v>3413</v>
      </c>
      <c r="F31" s="153" t="s">
        <v>2610</v>
      </c>
      <c r="G31" s="57">
        <v>1421</v>
      </c>
      <c r="H31" s="129">
        <v>0.27759327993748778</v>
      </c>
      <c r="I31" s="2" t="s">
        <v>3569</v>
      </c>
      <c r="J31" s="153" t="s">
        <v>2485</v>
      </c>
      <c r="K31" s="57">
        <v>1366</v>
      </c>
      <c r="L31" s="129">
        <v>0.43282636248415718</v>
      </c>
      <c r="M31" s="2" t="s">
        <v>3570</v>
      </c>
      <c r="N31" s="153" t="s">
        <v>2617</v>
      </c>
      <c r="O31" s="57">
        <v>1304</v>
      </c>
      <c r="P31" s="129">
        <v>0.50405875531503674</v>
      </c>
      <c r="Q31" s="2" t="s">
        <v>3571</v>
      </c>
      <c r="R31" s="153" t="s">
        <v>2414</v>
      </c>
      <c r="S31" s="57">
        <v>960</v>
      </c>
      <c r="T31" s="129">
        <v>0.12730407107810635</v>
      </c>
      <c r="U31" s="2" t="s">
        <v>3573</v>
      </c>
      <c r="V31" s="153" t="s">
        <v>2613</v>
      </c>
      <c r="W31" s="57">
        <v>713</v>
      </c>
      <c r="X31" s="129">
        <v>0.30021052631578948</v>
      </c>
      <c r="Y31" s="2" t="s">
        <v>3425</v>
      </c>
      <c r="Z31" s="153" t="s">
        <v>2482</v>
      </c>
      <c r="AA31" s="57">
        <v>510</v>
      </c>
      <c r="AB31" s="129">
        <v>0.14829892410584472</v>
      </c>
      <c r="AC31" s="2" t="s">
        <v>3572</v>
      </c>
      <c r="AD31" s="153" t="s">
        <v>2643</v>
      </c>
      <c r="AE31" s="57">
        <v>487</v>
      </c>
      <c r="AF31" s="129">
        <v>0.39561332250203085</v>
      </c>
      <c r="AG31" s="2" t="s">
        <v>3575</v>
      </c>
      <c r="AH31" s="2" t="s">
        <v>2547</v>
      </c>
      <c r="AI31" s="57">
        <v>478</v>
      </c>
      <c r="AJ31" s="129">
        <v>0.4230088495575221</v>
      </c>
      <c r="AK31" s="2" t="s">
        <v>3576</v>
      </c>
      <c r="AL31" s="153" t="s">
        <v>2612</v>
      </c>
      <c r="AM31" s="57">
        <v>469</v>
      </c>
      <c r="AN31" s="129">
        <v>0.20042735042735044</v>
      </c>
      <c r="AO31" s="2" t="s">
        <v>3631</v>
      </c>
      <c r="AP31" s="153" t="s">
        <v>2621</v>
      </c>
      <c r="AQ31" s="57">
        <v>449</v>
      </c>
      <c r="AR31" s="129">
        <v>8.3534883720930236E-2</v>
      </c>
      <c r="AS31" s="2" t="s">
        <v>3630</v>
      </c>
      <c r="AT31" s="153" t="s">
        <v>2620</v>
      </c>
      <c r="AU31" s="57">
        <v>448</v>
      </c>
      <c r="AV31" s="129">
        <v>0.11764705882352941</v>
      </c>
      <c r="AW31" s="2" t="s">
        <v>3633</v>
      </c>
      <c r="AX31" s="154" t="s">
        <v>2494</v>
      </c>
      <c r="AY31" s="57">
        <v>439</v>
      </c>
      <c r="AZ31" s="129">
        <v>0.11244877049180328</v>
      </c>
      <c r="BA31" s="128" t="s">
        <v>3572</v>
      </c>
      <c r="BB31" s="153" t="s">
        <v>2644</v>
      </c>
      <c r="BC31" s="57">
        <v>384</v>
      </c>
      <c r="BD31" s="129">
        <v>0.41603466955579632</v>
      </c>
      <c r="BE31" s="2" t="s">
        <v>3668</v>
      </c>
      <c r="BF31" s="153" t="s">
        <v>2616</v>
      </c>
      <c r="BG31" s="57">
        <v>358</v>
      </c>
      <c r="BH31" s="129">
        <v>0.23322475570032572</v>
      </c>
      <c r="BI31" s="2" t="s">
        <v>3601</v>
      </c>
      <c r="BJ31" s="2" t="s">
        <v>2611</v>
      </c>
      <c r="BK31" s="57">
        <v>355</v>
      </c>
      <c r="BL31" s="129">
        <v>0.13104466592838687</v>
      </c>
    </row>
    <row r="32" spans="1:64" x14ac:dyDescent="0.25">
      <c r="A32" s="2" t="s">
        <v>728</v>
      </c>
      <c r="B32" s="2">
        <v>83</v>
      </c>
      <c r="C32" s="2" t="s">
        <v>1457</v>
      </c>
      <c r="D32" s="2" t="s">
        <v>1369</v>
      </c>
      <c r="E32" s="2" t="s">
        <v>1456</v>
      </c>
      <c r="F32" s="153" t="s">
        <v>2392</v>
      </c>
      <c r="G32" s="57">
        <v>3280</v>
      </c>
      <c r="H32" s="129">
        <v>0.53735255570117957</v>
      </c>
      <c r="I32" s="2" t="s">
        <v>1519</v>
      </c>
      <c r="J32" s="153" t="s">
        <v>2393</v>
      </c>
      <c r="K32" s="57">
        <v>1772</v>
      </c>
      <c r="L32" s="129">
        <v>0.29651941097724233</v>
      </c>
      <c r="M32" s="2" t="s">
        <v>1456</v>
      </c>
      <c r="N32" s="153" t="s">
        <v>2460</v>
      </c>
      <c r="O32" s="57">
        <v>1401</v>
      </c>
      <c r="P32" s="129">
        <v>0.49751420454545453</v>
      </c>
      <c r="Q32" s="2" t="s">
        <v>3577</v>
      </c>
      <c r="R32" s="153" t="s">
        <v>2461</v>
      </c>
      <c r="S32" s="57">
        <v>1017</v>
      </c>
      <c r="T32" s="129">
        <v>0.3796192609182531</v>
      </c>
      <c r="U32" s="2" t="s">
        <v>3578</v>
      </c>
      <c r="V32" s="153" t="s">
        <v>2462</v>
      </c>
      <c r="W32" s="57">
        <v>888</v>
      </c>
      <c r="X32" s="129">
        <v>0.29939312204989887</v>
      </c>
      <c r="Y32" s="2" t="s">
        <v>3415</v>
      </c>
      <c r="Z32" s="153" t="s">
        <v>2267</v>
      </c>
      <c r="AA32" s="57">
        <v>697</v>
      </c>
      <c r="AB32" s="129">
        <v>0.18395354974927422</v>
      </c>
      <c r="AC32" s="2" t="s">
        <v>3415</v>
      </c>
      <c r="AD32" s="153" t="s">
        <v>2271</v>
      </c>
      <c r="AE32" s="57">
        <v>628</v>
      </c>
      <c r="AF32" s="129">
        <v>0.23635679337598794</v>
      </c>
      <c r="AG32" s="2" t="s">
        <v>1456</v>
      </c>
      <c r="AH32" s="2" t="s">
        <v>2465</v>
      </c>
      <c r="AI32" s="57">
        <v>469</v>
      </c>
      <c r="AJ32" s="129">
        <v>0.53661327231121281</v>
      </c>
      <c r="AK32" s="2" t="s">
        <v>3579</v>
      </c>
      <c r="AL32" s="153" t="s">
        <v>2459</v>
      </c>
      <c r="AM32" s="57">
        <v>368</v>
      </c>
      <c r="AN32" s="129">
        <v>0.1787275376396309</v>
      </c>
      <c r="AO32" s="2" t="s">
        <v>3415</v>
      </c>
      <c r="AP32" s="153" t="s">
        <v>2276</v>
      </c>
      <c r="AQ32" s="57">
        <v>358</v>
      </c>
      <c r="AR32" s="129">
        <v>0.23740053050397877</v>
      </c>
      <c r="AS32" s="2" t="s">
        <v>3580</v>
      </c>
      <c r="AT32" s="153" t="s">
        <v>2466</v>
      </c>
      <c r="AU32" s="57">
        <v>78</v>
      </c>
      <c r="AV32" s="129">
        <v>0.19259259259259259</v>
      </c>
      <c r="AW32" s="2" t="s">
        <v>3581</v>
      </c>
      <c r="AX32" s="154" t="s">
        <v>2464</v>
      </c>
      <c r="AY32" s="57">
        <v>60</v>
      </c>
      <c r="AZ32" s="129">
        <v>0.15748031496062992</v>
      </c>
      <c r="BA32" s="128" t="s">
        <v>3505</v>
      </c>
      <c r="BB32" s="153" t="s">
        <v>2463</v>
      </c>
      <c r="BC32" s="57">
        <v>53</v>
      </c>
      <c r="BD32" s="129">
        <v>1.2009970541581691E-2</v>
      </c>
      <c r="BE32" s="2" t="s">
        <v>3445</v>
      </c>
      <c r="BF32" s="153" t="s">
        <v>2265</v>
      </c>
      <c r="BG32" s="57">
        <v>49</v>
      </c>
      <c r="BH32" s="129">
        <v>2.7146814404432132E-2</v>
      </c>
      <c r="BI32" s="2" t="s">
        <v>3449</v>
      </c>
      <c r="BJ32" s="2" t="s">
        <v>2273</v>
      </c>
      <c r="BK32" s="57">
        <v>47</v>
      </c>
      <c r="BL32" s="129">
        <v>6.6951566951566954E-2</v>
      </c>
    </row>
    <row r="33" spans="1:64" x14ac:dyDescent="0.25">
      <c r="A33" s="2" t="s">
        <v>729</v>
      </c>
      <c r="B33" s="2">
        <v>85</v>
      </c>
      <c r="C33" s="2" t="s">
        <v>1460</v>
      </c>
      <c r="D33" s="2" t="s">
        <v>1369</v>
      </c>
      <c r="E33" s="2" t="s">
        <v>3505</v>
      </c>
      <c r="F33" s="153" t="s">
        <v>2463</v>
      </c>
      <c r="G33" s="57">
        <v>3011</v>
      </c>
      <c r="H33" s="129">
        <v>0.68230228869249943</v>
      </c>
      <c r="I33" s="2" t="s">
        <v>3505</v>
      </c>
      <c r="J33" s="153" t="s">
        <v>2480</v>
      </c>
      <c r="K33" s="57">
        <v>2331</v>
      </c>
      <c r="L33" s="129">
        <v>0.73533123028391167</v>
      </c>
      <c r="M33" s="2" t="s">
        <v>3505</v>
      </c>
      <c r="N33" s="153" t="s">
        <v>2481</v>
      </c>
      <c r="O33" s="57">
        <v>2274</v>
      </c>
      <c r="P33" s="129">
        <v>0.71622047244094489</v>
      </c>
      <c r="Q33" s="2" t="s">
        <v>3582</v>
      </c>
      <c r="R33" s="153" t="s">
        <v>2479</v>
      </c>
      <c r="S33" s="57">
        <v>2236</v>
      </c>
      <c r="T33" s="129">
        <v>0.68694316436251923</v>
      </c>
      <c r="U33" s="2" t="s">
        <v>3425</v>
      </c>
      <c r="V33" s="153" t="s">
        <v>2482</v>
      </c>
      <c r="W33" s="57">
        <v>1364</v>
      </c>
      <c r="X33" s="129">
        <v>0.39662692643210234</v>
      </c>
      <c r="Y33" s="2" t="s">
        <v>3505</v>
      </c>
      <c r="Z33" s="153" t="s">
        <v>2467</v>
      </c>
      <c r="AA33" s="57">
        <v>1349</v>
      </c>
      <c r="AB33" s="129">
        <v>0.68131313131313131</v>
      </c>
      <c r="AC33" s="2" t="s">
        <v>3583</v>
      </c>
      <c r="AD33" s="153" t="s">
        <v>2435</v>
      </c>
      <c r="AE33" s="57">
        <v>1256</v>
      </c>
      <c r="AF33" s="129">
        <v>0.50179784258889337</v>
      </c>
      <c r="AG33" s="2" t="s">
        <v>3584</v>
      </c>
      <c r="AH33" s="2" t="s">
        <v>2483</v>
      </c>
      <c r="AI33" s="57">
        <v>647</v>
      </c>
      <c r="AJ33" s="129">
        <v>0.60865475070555031</v>
      </c>
      <c r="AK33" s="2" t="s">
        <v>3585</v>
      </c>
      <c r="AL33" s="153" t="s">
        <v>2484</v>
      </c>
      <c r="AM33" s="57">
        <v>637</v>
      </c>
      <c r="AN33" s="129">
        <v>0.59868421052631582</v>
      </c>
      <c r="AO33" s="2" t="s">
        <v>3535</v>
      </c>
      <c r="AP33" s="153" t="s">
        <v>2430</v>
      </c>
      <c r="AQ33" s="57">
        <v>566</v>
      </c>
      <c r="AR33" s="129">
        <v>0.32811594202898553</v>
      </c>
      <c r="AS33" s="2" t="s">
        <v>3586</v>
      </c>
      <c r="AT33" s="153" t="s">
        <v>2486</v>
      </c>
      <c r="AU33" s="57">
        <v>406</v>
      </c>
      <c r="AV33" s="129">
        <v>0.31793265465935788</v>
      </c>
      <c r="AW33" s="2" t="s">
        <v>3587</v>
      </c>
      <c r="AX33" s="154" t="s">
        <v>2487</v>
      </c>
      <c r="AY33" s="57">
        <v>361</v>
      </c>
      <c r="AZ33" s="129">
        <v>0.47688243064729197</v>
      </c>
      <c r="BA33" s="128" t="s">
        <v>3569</v>
      </c>
      <c r="BB33" s="153" t="s">
        <v>2485</v>
      </c>
      <c r="BC33" s="57">
        <v>334</v>
      </c>
      <c r="BD33" s="129">
        <v>0.10583016476552598</v>
      </c>
      <c r="BE33" s="2" t="s">
        <v>1519</v>
      </c>
      <c r="BF33" s="153" t="s">
        <v>2393</v>
      </c>
      <c r="BG33" s="57">
        <v>179</v>
      </c>
      <c r="BH33" s="129">
        <v>2.995314591700134E-2</v>
      </c>
      <c r="BI33" s="2" t="s">
        <v>3709</v>
      </c>
      <c r="BJ33" s="2" t="s">
        <v>3187</v>
      </c>
      <c r="BK33" s="57">
        <v>152</v>
      </c>
      <c r="BL33" s="129">
        <v>0.28517823639774859</v>
      </c>
    </row>
    <row r="34" spans="1:64" x14ac:dyDescent="0.25">
      <c r="A34" s="2" t="s">
        <v>730</v>
      </c>
      <c r="B34" s="2">
        <v>133</v>
      </c>
      <c r="C34" s="2" t="s">
        <v>1444</v>
      </c>
      <c r="D34" s="2" t="s">
        <v>1369</v>
      </c>
      <c r="E34" s="2" t="s">
        <v>1462</v>
      </c>
      <c r="F34" s="153" t="s">
        <v>2603</v>
      </c>
      <c r="G34" s="57">
        <v>1478</v>
      </c>
      <c r="H34" s="129">
        <v>0.33243364822312188</v>
      </c>
      <c r="I34" s="2" t="s">
        <v>3588</v>
      </c>
      <c r="J34" s="153" t="s">
        <v>2438</v>
      </c>
      <c r="K34" s="57">
        <v>603</v>
      </c>
      <c r="L34" s="129">
        <v>0.30271084337349397</v>
      </c>
      <c r="M34" s="2" t="s">
        <v>3589</v>
      </c>
      <c r="N34" s="153" t="s">
        <v>2604</v>
      </c>
      <c r="O34" s="57">
        <v>169</v>
      </c>
      <c r="P34" s="129">
        <v>0.14657415437987859</v>
      </c>
      <c r="Q34" s="2" t="s">
        <v>3430</v>
      </c>
      <c r="R34" s="153" t="s">
        <v>2605</v>
      </c>
      <c r="S34" s="57">
        <v>139</v>
      </c>
      <c r="T34" s="129">
        <v>8.0023028209556701E-2</v>
      </c>
      <c r="U34" s="2" t="s">
        <v>3590</v>
      </c>
      <c r="V34" s="153" t="s">
        <v>2606</v>
      </c>
      <c r="W34" s="57">
        <v>78</v>
      </c>
      <c r="X34" s="129">
        <v>0.11287988422575977</v>
      </c>
      <c r="Y34" s="2" t="s">
        <v>3591</v>
      </c>
      <c r="Z34" s="153" t="s">
        <v>2607</v>
      </c>
      <c r="AA34" s="57">
        <v>64</v>
      </c>
      <c r="AB34" s="129">
        <v>0.18991097922848665</v>
      </c>
      <c r="AC34" s="2" t="s">
        <v>3592</v>
      </c>
      <c r="AD34" s="153" t="s">
        <v>2551</v>
      </c>
      <c r="AE34" s="57">
        <v>55</v>
      </c>
      <c r="AF34" s="129">
        <v>1.7991494929669612E-2</v>
      </c>
      <c r="AG34" s="2" t="s">
        <v>3507</v>
      </c>
      <c r="AH34" s="2" t="s">
        <v>2394</v>
      </c>
      <c r="AI34" s="57">
        <v>36</v>
      </c>
      <c r="AJ34" s="129">
        <v>8.1799591002044997E-3</v>
      </c>
      <c r="AK34" s="2" t="s">
        <v>3556</v>
      </c>
      <c r="AL34" s="153" t="s">
        <v>2608</v>
      </c>
      <c r="AM34" s="57">
        <v>33</v>
      </c>
      <c r="AN34" s="129">
        <v>2.1442495126705652E-2</v>
      </c>
      <c r="AO34" s="2" t="s">
        <v>3507</v>
      </c>
      <c r="AP34" s="153" t="s">
        <v>2552</v>
      </c>
      <c r="AQ34" s="57">
        <v>29</v>
      </c>
      <c r="AR34" s="129">
        <v>7.700477960701009E-3</v>
      </c>
      <c r="AS34" s="2" t="s">
        <v>3710</v>
      </c>
      <c r="AT34" s="153" t="s">
        <v>2609</v>
      </c>
      <c r="AU34" s="57">
        <v>28</v>
      </c>
      <c r="AV34" s="129">
        <v>7.6712328767123292E-2</v>
      </c>
      <c r="AW34" s="2" t="s">
        <v>1501</v>
      </c>
      <c r="AX34" s="154" t="s">
        <v>2586</v>
      </c>
      <c r="AY34" s="57">
        <v>27</v>
      </c>
      <c r="AZ34" s="129">
        <v>6.2703204830469109E-3</v>
      </c>
      <c r="BA34" s="128" t="s">
        <v>3697</v>
      </c>
      <c r="BB34" s="153" t="s">
        <v>2433</v>
      </c>
      <c r="BC34" s="57">
        <v>27</v>
      </c>
      <c r="BD34" s="129">
        <v>5.1039697542533083E-2</v>
      </c>
      <c r="BE34" s="2" t="s">
        <v>3537</v>
      </c>
      <c r="BF34" s="153" t="s">
        <v>2431</v>
      </c>
      <c r="BG34" s="57">
        <v>26</v>
      </c>
      <c r="BH34" s="129">
        <v>1.8571428571428572E-2</v>
      </c>
      <c r="BI34" s="2" t="s">
        <v>676</v>
      </c>
      <c r="BJ34" s="2" t="s">
        <v>676</v>
      </c>
      <c r="BK34" s="57" t="s">
        <v>676</v>
      </c>
      <c r="BL34" s="129" t="s">
        <v>676</v>
      </c>
    </row>
    <row r="35" spans="1:64" x14ac:dyDescent="0.25">
      <c r="A35" s="2" t="s">
        <v>731</v>
      </c>
      <c r="B35" s="2">
        <v>88</v>
      </c>
      <c r="C35" s="2" t="s">
        <v>1421</v>
      </c>
      <c r="D35" s="2" t="s">
        <v>1401</v>
      </c>
      <c r="E35" s="2" t="s">
        <v>3593</v>
      </c>
      <c r="F35" s="153" t="s">
        <v>2489</v>
      </c>
      <c r="G35" s="57">
        <v>507</v>
      </c>
      <c r="H35" s="129">
        <v>0.56208425720620847</v>
      </c>
      <c r="I35" s="2" t="s">
        <v>3594</v>
      </c>
      <c r="J35" s="153" t="s">
        <v>2490</v>
      </c>
      <c r="K35" s="57">
        <v>298</v>
      </c>
      <c r="L35" s="129">
        <v>0.55287569573283857</v>
      </c>
      <c r="M35" s="2" t="s">
        <v>1464</v>
      </c>
      <c r="N35" s="153" t="s">
        <v>2491</v>
      </c>
      <c r="O35" s="57">
        <v>174</v>
      </c>
      <c r="P35" s="129">
        <v>0.56862745098039214</v>
      </c>
      <c r="Q35" s="2" t="s">
        <v>3595</v>
      </c>
      <c r="R35" s="153" t="s">
        <v>2492</v>
      </c>
      <c r="S35" s="57">
        <v>134</v>
      </c>
      <c r="T35" s="129">
        <v>0.5234375</v>
      </c>
      <c r="U35" s="2" t="s">
        <v>3596</v>
      </c>
      <c r="V35" s="153" t="s">
        <v>2493</v>
      </c>
      <c r="W35" s="57">
        <v>53</v>
      </c>
      <c r="X35" s="129">
        <v>0.53535353535353536</v>
      </c>
      <c r="Y35" s="2" t="s">
        <v>676</v>
      </c>
      <c r="Z35" s="153" t="s">
        <v>676</v>
      </c>
      <c r="AA35" s="57" t="s">
        <v>676</v>
      </c>
      <c r="AB35" s="129" t="s">
        <v>676</v>
      </c>
      <c r="AC35" s="2" t="s">
        <v>676</v>
      </c>
      <c r="AD35" s="153" t="s">
        <v>676</v>
      </c>
      <c r="AE35" s="57" t="s">
        <v>676</v>
      </c>
      <c r="AF35" s="129" t="s">
        <v>676</v>
      </c>
      <c r="AG35" s="2" t="s">
        <v>676</v>
      </c>
      <c r="AH35" s="2" t="s">
        <v>676</v>
      </c>
      <c r="AI35" s="57" t="s">
        <v>676</v>
      </c>
      <c r="AJ35" s="155" t="s">
        <v>676</v>
      </c>
      <c r="AK35" s="2" t="s">
        <v>676</v>
      </c>
      <c r="AL35" s="153" t="s">
        <v>676</v>
      </c>
      <c r="AM35" s="57" t="s">
        <v>676</v>
      </c>
      <c r="AN35" s="155" t="s">
        <v>676</v>
      </c>
      <c r="AO35" s="2" t="s">
        <v>676</v>
      </c>
      <c r="AP35" s="153" t="s">
        <v>676</v>
      </c>
      <c r="AQ35" s="57" t="s">
        <v>676</v>
      </c>
      <c r="AR35" s="155" t="s">
        <v>676</v>
      </c>
      <c r="AS35" s="2" t="s">
        <v>676</v>
      </c>
      <c r="AT35" s="153" t="s">
        <v>676</v>
      </c>
      <c r="AU35" s="57" t="s">
        <v>676</v>
      </c>
      <c r="AV35" s="155" t="s">
        <v>676</v>
      </c>
      <c r="AW35" s="2" t="s">
        <v>676</v>
      </c>
      <c r="AX35" s="156" t="s">
        <v>676</v>
      </c>
      <c r="AY35" s="57" t="s">
        <v>676</v>
      </c>
      <c r="AZ35" s="155" t="s">
        <v>676</v>
      </c>
      <c r="BA35" s="128" t="s">
        <v>676</v>
      </c>
      <c r="BB35" s="153" t="s">
        <v>676</v>
      </c>
      <c r="BC35" s="57" t="s">
        <v>676</v>
      </c>
      <c r="BD35" s="155" t="s">
        <v>676</v>
      </c>
      <c r="BE35" s="2" t="s">
        <v>676</v>
      </c>
      <c r="BF35" s="153" t="s">
        <v>676</v>
      </c>
      <c r="BG35" s="57" t="s">
        <v>676</v>
      </c>
      <c r="BH35" s="155" t="s">
        <v>676</v>
      </c>
      <c r="BI35" s="2" t="s">
        <v>676</v>
      </c>
      <c r="BJ35" s="2" t="s">
        <v>676</v>
      </c>
      <c r="BK35" s="57" t="s">
        <v>676</v>
      </c>
      <c r="BL35" s="155" t="s">
        <v>676</v>
      </c>
    </row>
    <row r="36" spans="1:64" x14ac:dyDescent="0.25">
      <c r="A36" s="2" t="s">
        <v>732</v>
      </c>
      <c r="B36" s="2">
        <v>89</v>
      </c>
      <c r="C36" s="2" t="s">
        <v>1421</v>
      </c>
      <c r="D36" s="2" t="s">
        <v>1413</v>
      </c>
      <c r="E36" s="2" t="s">
        <v>676</v>
      </c>
      <c r="F36" s="153" t="s">
        <v>676</v>
      </c>
      <c r="G36" s="57" t="s">
        <v>676</v>
      </c>
      <c r="H36" s="129" t="s">
        <v>676</v>
      </c>
      <c r="I36" s="2" t="s">
        <v>676</v>
      </c>
      <c r="J36" s="153" t="s">
        <v>676</v>
      </c>
      <c r="K36" s="57" t="s">
        <v>676</v>
      </c>
      <c r="L36" s="129" t="s">
        <v>676</v>
      </c>
      <c r="M36" s="2" t="s">
        <v>676</v>
      </c>
      <c r="N36" s="153" t="s">
        <v>676</v>
      </c>
      <c r="O36" s="57" t="s">
        <v>676</v>
      </c>
      <c r="P36" s="129" t="s">
        <v>676</v>
      </c>
      <c r="Q36" s="2" t="s">
        <v>676</v>
      </c>
      <c r="R36" s="153" t="s">
        <v>676</v>
      </c>
      <c r="S36" s="57" t="s">
        <v>676</v>
      </c>
      <c r="T36" s="129" t="s">
        <v>676</v>
      </c>
      <c r="U36" s="2" t="s">
        <v>676</v>
      </c>
      <c r="V36" s="153" t="s">
        <v>676</v>
      </c>
      <c r="W36" s="57" t="s">
        <v>676</v>
      </c>
      <c r="X36" s="129" t="s">
        <v>676</v>
      </c>
      <c r="Y36" s="2" t="s">
        <v>676</v>
      </c>
      <c r="Z36" s="153" t="s">
        <v>676</v>
      </c>
      <c r="AA36" s="57" t="s">
        <v>676</v>
      </c>
      <c r="AB36" s="129" t="s">
        <v>676</v>
      </c>
      <c r="AC36" s="2" t="s">
        <v>676</v>
      </c>
      <c r="AD36" s="153" t="s">
        <v>676</v>
      </c>
      <c r="AE36" s="57" t="s">
        <v>676</v>
      </c>
      <c r="AF36" s="129" t="s">
        <v>676</v>
      </c>
      <c r="AG36" s="2" t="s">
        <v>676</v>
      </c>
      <c r="AH36" s="2" t="s">
        <v>676</v>
      </c>
      <c r="AI36" s="57" t="s">
        <v>676</v>
      </c>
      <c r="AJ36" s="129" t="s">
        <v>676</v>
      </c>
      <c r="AK36" s="2" t="s">
        <v>676</v>
      </c>
      <c r="AL36" s="153" t="s">
        <v>676</v>
      </c>
      <c r="AM36" s="57" t="s">
        <v>676</v>
      </c>
      <c r="AN36" s="129" t="s">
        <v>676</v>
      </c>
      <c r="AO36" s="2" t="s">
        <v>676</v>
      </c>
      <c r="AP36" s="153" t="s">
        <v>676</v>
      </c>
      <c r="AQ36" s="57" t="s">
        <v>676</v>
      </c>
      <c r="AR36" s="129" t="s">
        <v>676</v>
      </c>
      <c r="AS36" s="2" t="s">
        <v>676</v>
      </c>
      <c r="AT36" s="153" t="s">
        <v>676</v>
      </c>
      <c r="AU36" s="57" t="s">
        <v>676</v>
      </c>
      <c r="AV36" s="129" t="s">
        <v>676</v>
      </c>
      <c r="AW36" s="2" t="s">
        <v>676</v>
      </c>
      <c r="AX36" s="154" t="s">
        <v>676</v>
      </c>
      <c r="AY36" s="57" t="s">
        <v>676</v>
      </c>
      <c r="AZ36" s="129" t="s">
        <v>676</v>
      </c>
      <c r="BA36" s="128" t="s">
        <v>676</v>
      </c>
      <c r="BB36" s="153" t="s">
        <v>676</v>
      </c>
      <c r="BC36" s="57" t="s">
        <v>676</v>
      </c>
      <c r="BD36" s="155" t="s">
        <v>676</v>
      </c>
      <c r="BE36" s="2" t="s">
        <v>676</v>
      </c>
      <c r="BF36" s="153" t="s">
        <v>676</v>
      </c>
      <c r="BG36" s="57" t="s">
        <v>676</v>
      </c>
      <c r="BH36" s="155" t="s">
        <v>676</v>
      </c>
      <c r="BI36" s="2" t="s">
        <v>676</v>
      </c>
      <c r="BJ36" s="2" t="s">
        <v>676</v>
      </c>
      <c r="BK36" s="57" t="s">
        <v>676</v>
      </c>
      <c r="BL36" s="155" t="s">
        <v>676</v>
      </c>
    </row>
    <row r="37" spans="1:64" x14ac:dyDescent="0.25">
      <c r="A37" s="2" t="s">
        <v>733</v>
      </c>
      <c r="B37" s="2">
        <v>91</v>
      </c>
      <c r="C37" s="2" t="s">
        <v>1421</v>
      </c>
      <c r="D37" s="2" t="s">
        <v>1408</v>
      </c>
      <c r="E37" s="2" t="s">
        <v>3510</v>
      </c>
      <c r="F37" s="153" t="s">
        <v>2398</v>
      </c>
      <c r="G37" s="57">
        <v>2119</v>
      </c>
      <c r="H37" s="129">
        <v>0.35703454085930919</v>
      </c>
      <c r="I37" s="2" t="s">
        <v>3511</v>
      </c>
      <c r="J37" s="153" t="s">
        <v>2502</v>
      </c>
      <c r="K37" s="57">
        <v>1684</v>
      </c>
      <c r="L37" s="129">
        <v>0.39017608897126971</v>
      </c>
      <c r="M37" s="2" t="s">
        <v>1409</v>
      </c>
      <c r="N37" s="153" t="s">
        <v>2503</v>
      </c>
      <c r="O37" s="57">
        <v>1543</v>
      </c>
      <c r="P37" s="129">
        <v>0.42565517241379308</v>
      </c>
      <c r="Q37" s="2" t="s">
        <v>3516</v>
      </c>
      <c r="R37" s="153" t="s">
        <v>2504</v>
      </c>
      <c r="S37" s="57">
        <v>1244</v>
      </c>
      <c r="T37" s="129">
        <v>0.22523990584827086</v>
      </c>
      <c r="U37" s="2" t="s">
        <v>3513</v>
      </c>
      <c r="V37" s="153" t="s">
        <v>2397</v>
      </c>
      <c r="W37" s="57">
        <v>1092</v>
      </c>
      <c r="X37" s="129">
        <v>0.23047699451245252</v>
      </c>
      <c r="Y37" s="2" t="s">
        <v>3515</v>
      </c>
      <c r="Z37" s="153" t="s">
        <v>2395</v>
      </c>
      <c r="AA37" s="57">
        <v>971</v>
      </c>
      <c r="AB37" s="129">
        <v>0.15240935488934232</v>
      </c>
      <c r="AC37" s="2" t="s">
        <v>1409</v>
      </c>
      <c r="AD37" s="153" t="s">
        <v>2505</v>
      </c>
      <c r="AE37" s="57">
        <v>936</v>
      </c>
      <c r="AF37" s="129">
        <v>0.65638148667601681</v>
      </c>
      <c r="AG37" s="2" t="s">
        <v>3597</v>
      </c>
      <c r="AH37" s="2" t="s">
        <v>2507</v>
      </c>
      <c r="AI37" s="57">
        <v>906</v>
      </c>
      <c r="AJ37" s="129">
        <v>0.49889867841409691</v>
      </c>
      <c r="AK37" s="2" t="s">
        <v>3422</v>
      </c>
      <c r="AL37" s="153" t="s">
        <v>2506</v>
      </c>
      <c r="AM37" s="57">
        <v>879</v>
      </c>
      <c r="AN37" s="129">
        <v>0.51373465809468144</v>
      </c>
      <c r="AO37" s="2" t="s">
        <v>3506</v>
      </c>
      <c r="AP37" s="153" t="s">
        <v>2508</v>
      </c>
      <c r="AQ37" s="57">
        <v>732</v>
      </c>
      <c r="AR37" s="129">
        <v>0.10772626931567329</v>
      </c>
      <c r="AS37" s="2" t="s">
        <v>3599</v>
      </c>
      <c r="AT37" s="153" t="s">
        <v>2509</v>
      </c>
      <c r="AU37" s="57">
        <v>543</v>
      </c>
      <c r="AV37" s="129">
        <v>0.15956508962679988</v>
      </c>
      <c r="AW37" s="2" t="s">
        <v>3571</v>
      </c>
      <c r="AX37" s="154" t="s">
        <v>2414</v>
      </c>
      <c r="AY37" s="57">
        <v>535</v>
      </c>
      <c r="AZ37" s="129">
        <v>7.0945497944569683E-2</v>
      </c>
      <c r="BA37" s="128" t="s">
        <v>1486</v>
      </c>
      <c r="BB37" s="153" t="s">
        <v>2510</v>
      </c>
      <c r="BC37" s="57">
        <v>532</v>
      </c>
      <c r="BD37" s="129">
        <v>0.20789370847987496</v>
      </c>
      <c r="BE37" s="2" t="s">
        <v>3514</v>
      </c>
      <c r="BF37" s="153" t="s">
        <v>2499</v>
      </c>
      <c r="BG37" s="57">
        <v>476</v>
      </c>
      <c r="BH37" s="129">
        <v>0.23129251700680273</v>
      </c>
      <c r="BI37" s="2" t="s">
        <v>3627</v>
      </c>
      <c r="BJ37" s="2" t="s">
        <v>2496</v>
      </c>
      <c r="BK37" s="57">
        <v>455</v>
      </c>
      <c r="BL37" s="129">
        <v>8.7584215591915301E-2</v>
      </c>
    </row>
    <row r="38" spans="1:64" x14ac:dyDescent="0.25">
      <c r="A38" s="2" t="s">
        <v>958</v>
      </c>
      <c r="B38" s="2">
        <v>3111</v>
      </c>
      <c r="C38" s="2" t="s">
        <v>1460</v>
      </c>
      <c r="D38" s="2" t="s">
        <v>1369</v>
      </c>
      <c r="E38" s="2" t="s">
        <v>3515</v>
      </c>
      <c r="F38" s="153" t="s">
        <v>2395</v>
      </c>
      <c r="G38" s="57">
        <v>1619</v>
      </c>
      <c r="H38" s="129">
        <v>0.25412023230262126</v>
      </c>
      <c r="I38" s="2" t="s">
        <v>3598</v>
      </c>
      <c r="J38" s="153" t="s">
        <v>2553</v>
      </c>
      <c r="K38" s="57">
        <v>1189</v>
      </c>
      <c r="L38" s="129">
        <v>0.43142235123367201</v>
      </c>
      <c r="M38" s="2" t="s">
        <v>3599</v>
      </c>
      <c r="N38" s="153" t="s">
        <v>2509</v>
      </c>
      <c r="O38" s="57">
        <v>1089</v>
      </c>
      <c r="P38" s="129">
        <v>0.32001175433441081</v>
      </c>
      <c r="Q38" s="2" t="s">
        <v>3600</v>
      </c>
      <c r="R38" s="153" t="s">
        <v>2615</v>
      </c>
      <c r="S38" s="57">
        <v>842</v>
      </c>
      <c r="T38" s="129">
        <v>0.29471473573678686</v>
      </c>
      <c r="U38" s="2" t="s">
        <v>3516</v>
      </c>
      <c r="V38" s="153" t="s">
        <v>2504</v>
      </c>
      <c r="W38" s="57">
        <v>629</v>
      </c>
      <c r="X38" s="129">
        <v>0.11388738004707587</v>
      </c>
      <c r="Y38" s="2" t="s">
        <v>3601</v>
      </c>
      <c r="Z38" s="153" t="s">
        <v>2611</v>
      </c>
      <c r="AA38" s="57">
        <v>448</v>
      </c>
      <c r="AB38" s="129">
        <v>0.16537467700258399</v>
      </c>
      <c r="AC38" s="2" t="s">
        <v>3510</v>
      </c>
      <c r="AD38" s="153" t="s">
        <v>2398</v>
      </c>
      <c r="AE38" s="57">
        <v>426</v>
      </c>
      <c r="AF38" s="129">
        <v>7.1777590564448185E-2</v>
      </c>
      <c r="AG38" s="2" t="s">
        <v>3513</v>
      </c>
      <c r="AH38" s="2" t="s">
        <v>2397</v>
      </c>
      <c r="AI38" s="57">
        <v>354</v>
      </c>
      <c r="AJ38" s="129">
        <v>7.4715069649641197E-2</v>
      </c>
      <c r="AK38" s="2" t="s">
        <v>3576</v>
      </c>
      <c r="AL38" s="153" t="s">
        <v>2612</v>
      </c>
      <c r="AM38" s="57">
        <v>172</v>
      </c>
      <c r="AN38" s="129">
        <v>7.3504273504273507E-2</v>
      </c>
      <c r="AO38" s="2" t="s">
        <v>3571</v>
      </c>
      <c r="AP38" s="153" t="s">
        <v>2414</v>
      </c>
      <c r="AQ38" s="57">
        <v>155</v>
      </c>
      <c r="AR38" s="129">
        <v>2.0554303142819256E-2</v>
      </c>
      <c r="AS38" s="2" t="s">
        <v>3711</v>
      </c>
      <c r="AT38" s="153" t="s">
        <v>2624</v>
      </c>
      <c r="AU38" s="57">
        <v>131</v>
      </c>
      <c r="AV38" s="129">
        <v>0.10388580491673276</v>
      </c>
      <c r="AW38" s="2" t="s">
        <v>3506</v>
      </c>
      <c r="AX38" s="154" t="s">
        <v>2511</v>
      </c>
      <c r="AY38" s="57">
        <v>124</v>
      </c>
      <c r="AZ38" s="129">
        <v>3.6893781612615292E-2</v>
      </c>
      <c r="BA38" s="128" t="s">
        <v>3413</v>
      </c>
      <c r="BB38" s="153" t="s">
        <v>2610</v>
      </c>
      <c r="BC38" s="57">
        <v>110</v>
      </c>
      <c r="BD38" s="129">
        <v>2.1488571986716155E-2</v>
      </c>
      <c r="BE38" s="2" t="s">
        <v>3597</v>
      </c>
      <c r="BF38" s="153" t="s">
        <v>2507</v>
      </c>
      <c r="BG38" s="57">
        <v>106</v>
      </c>
      <c r="BH38" s="129">
        <v>5.8370044052863439E-2</v>
      </c>
      <c r="BI38" s="2" t="s">
        <v>3425</v>
      </c>
      <c r="BJ38" s="2" t="s">
        <v>2482</v>
      </c>
      <c r="BK38" s="57">
        <v>84</v>
      </c>
      <c r="BL38" s="129">
        <v>2.4425705146845014E-2</v>
      </c>
    </row>
    <row r="39" spans="1:64" x14ac:dyDescent="0.25">
      <c r="A39" s="2" t="s">
        <v>735</v>
      </c>
      <c r="B39" s="2">
        <v>6547</v>
      </c>
      <c r="C39" s="2" t="s">
        <v>1473</v>
      </c>
      <c r="D39" s="2" t="s">
        <v>1369</v>
      </c>
      <c r="E39" s="2" t="s">
        <v>1387</v>
      </c>
      <c r="F39" s="153" t="s">
        <v>2291</v>
      </c>
      <c r="G39" s="57">
        <v>778</v>
      </c>
      <c r="H39" s="129">
        <v>0.20171117448794401</v>
      </c>
      <c r="I39" s="2" t="s">
        <v>1387</v>
      </c>
      <c r="J39" s="153" t="s">
        <v>2297</v>
      </c>
      <c r="K39" s="57">
        <v>758</v>
      </c>
      <c r="L39" s="129">
        <v>0.24132441897484877</v>
      </c>
      <c r="M39" s="2" t="s">
        <v>3461</v>
      </c>
      <c r="N39" s="153" t="s">
        <v>2294</v>
      </c>
      <c r="O39" s="57">
        <v>638</v>
      </c>
      <c r="P39" s="129">
        <v>0.16275510204081634</v>
      </c>
      <c r="Q39" s="2" t="s">
        <v>1387</v>
      </c>
      <c r="R39" s="153" t="s">
        <v>2292</v>
      </c>
      <c r="S39" s="57">
        <v>584</v>
      </c>
      <c r="T39" s="129">
        <v>0.17237308146399055</v>
      </c>
      <c r="U39" s="2" t="s">
        <v>3462</v>
      </c>
      <c r="V39" s="153" t="s">
        <v>2296</v>
      </c>
      <c r="W39" s="57">
        <v>534</v>
      </c>
      <c r="X39" s="129">
        <v>0.15817535545023698</v>
      </c>
      <c r="Y39" s="2" t="s">
        <v>3461</v>
      </c>
      <c r="Z39" s="153" t="s">
        <v>2298</v>
      </c>
      <c r="AA39" s="57">
        <v>434</v>
      </c>
      <c r="AB39" s="129">
        <v>0.15324858757062146</v>
      </c>
      <c r="AC39" s="2" t="s">
        <v>3464</v>
      </c>
      <c r="AD39" s="153" t="s">
        <v>2299</v>
      </c>
      <c r="AE39" s="57">
        <v>390</v>
      </c>
      <c r="AF39" s="129">
        <v>0.16263552960800667</v>
      </c>
      <c r="AG39" s="2" t="s">
        <v>1387</v>
      </c>
      <c r="AH39" s="2" t="s">
        <v>2302</v>
      </c>
      <c r="AI39" s="57">
        <v>371</v>
      </c>
      <c r="AJ39" s="129">
        <v>0.18880407124681933</v>
      </c>
      <c r="AK39" s="2" t="s">
        <v>1393</v>
      </c>
      <c r="AL39" s="153" t="s">
        <v>2293</v>
      </c>
      <c r="AM39" s="57">
        <v>337</v>
      </c>
      <c r="AN39" s="129">
        <v>7.180907734924355E-2</v>
      </c>
      <c r="AO39" s="2" t="s">
        <v>1387</v>
      </c>
      <c r="AP39" s="153" t="s">
        <v>2304</v>
      </c>
      <c r="AQ39" s="57">
        <v>297</v>
      </c>
      <c r="AR39" s="129">
        <v>0.19721115537848605</v>
      </c>
      <c r="AS39" s="2" t="s">
        <v>1451</v>
      </c>
      <c r="AT39" s="153" t="s">
        <v>2295</v>
      </c>
      <c r="AU39" s="57">
        <v>290</v>
      </c>
      <c r="AV39" s="129">
        <v>5.197132616487455E-2</v>
      </c>
      <c r="AW39" s="2" t="s">
        <v>3414</v>
      </c>
      <c r="AX39" s="154" t="s">
        <v>2301</v>
      </c>
      <c r="AY39" s="57">
        <v>281</v>
      </c>
      <c r="AZ39" s="129">
        <v>0.12433628318584071</v>
      </c>
      <c r="BA39" s="128" t="s">
        <v>1387</v>
      </c>
      <c r="BB39" s="153" t="s">
        <v>2303</v>
      </c>
      <c r="BC39" s="57">
        <v>281</v>
      </c>
      <c r="BD39" s="129">
        <v>0.1842622950819672</v>
      </c>
      <c r="BE39" s="2" t="s">
        <v>3463</v>
      </c>
      <c r="BF39" s="153" t="s">
        <v>2300</v>
      </c>
      <c r="BG39" s="57">
        <v>275</v>
      </c>
      <c r="BH39" s="129">
        <v>0.12707948243992606</v>
      </c>
      <c r="BI39" s="2" t="s">
        <v>3602</v>
      </c>
      <c r="BJ39" s="2" t="s">
        <v>3200</v>
      </c>
      <c r="BK39" s="57">
        <v>246</v>
      </c>
      <c r="BL39" s="129">
        <v>0.21317157712305027</v>
      </c>
    </row>
    <row r="40" spans="1:64" x14ac:dyDescent="0.25">
      <c r="A40" s="2" t="s">
        <v>736</v>
      </c>
      <c r="B40" s="2">
        <v>3110</v>
      </c>
      <c r="C40" s="2" t="s">
        <v>1476</v>
      </c>
      <c r="D40" s="2" t="s">
        <v>1369</v>
      </c>
      <c r="E40" s="2" t="s">
        <v>3507</v>
      </c>
      <c r="F40" s="153" t="s">
        <v>2394</v>
      </c>
      <c r="G40" s="57">
        <v>2540</v>
      </c>
      <c r="H40" s="129">
        <v>0.57714155873665074</v>
      </c>
      <c r="I40" s="2" t="s">
        <v>3507</v>
      </c>
      <c r="J40" s="153" t="s">
        <v>2552</v>
      </c>
      <c r="K40" s="57">
        <v>1626</v>
      </c>
      <c r="L40" s="129">
        <v>0.43175783324482209</v>
      </c>
      <c r="M40" s="2" t="s">
        <v>3495</v>
      </c>
      <c r="N40" s="153" t="s">
        <v>2421</v>
      </c>
      <c r="O40" s="57">
        <v>740</v>
      </c>
      <c r="P40" s="129">
        <v>0.22540359427353029</v>
      </c>
      <c r="Q40" s="2" t="s">
        <v>3603</v>
      </c>
      <c r="R40" s="153" t="s">
        <v>2627</v>
      </c>
      <c r="S40" s="57">
        <v>610</v>
      </c>
      <c r="T40" s="129">
        <v>0.36902601330913493</v>
      </c>
      <c r="U40" s="2" t="s">
        <v>1462</v>
      </c>
      <c r="V40" s="153" t="s">
        <v>2603</v>
      </c>
      <c r="W40" s="57">
        <v>284</v>
      </c>
      <c r="X40" s="129">
        <v>6.3877642825011252E-2</v>
      </c>
      <c r="Y40" s="2" t="s">
        <v>3537</v>
      </c>
      <c r="Z40" s="153" t="s">
        <v>2431</v>
      </c>
      <c r="AA40" s="57">
        <v>217</v>
      </c>
      <c r="AB40" s="129">
        <v>0.155</v>
      </c>
      <c r="AC40" s="2" t="s">
        <v>3604</v>
      </c>
      <c r="AD40" s="153" t="s">
        <v>2411</v>
      </c>
      <c r="AE40" s="57">
        <v>205</v>
      </c>
      <c r="AF40" s="129">
        <v>0.17551369863013699</v>
      </c>
      <c r="AG40" s="2" t="s">
        <v>3605</v>
      </c>
      <c r="AH40" s="2" t="s">
        <v>2519</v>
      </c>
      <c r="AI40" s="57">
        <v>129</v>
      </c>
      <c r="AJ40" s="129">
        <v>0.1018957345971564</v>
      </c>
      <c r="AK40" s="2" t="s">
        <v>3606</v>
      </c>
      <c r="AL40" s="153" t="s">
        <v>2548</v>
      </c>
      <c r="AM40" s="57">
        <v>91</v>
      </c>
      <c r="AN40" s="129">
        <v>8.666666666666667E-2</v>
      </c>
      <c r="AO40" s="2" t="s">
        <v>3588</v>
      </c>
      <c r="AP40" s="153" t="s">
        <v>2438</v>
      </c>
      <c r="AQ40" s="57">
        <v>87</v>
      </c>
      <c r="AR40" s="129">
        <v>4.3674698795180725E-2</v>
      </c>
      <c r="AS40" s="2" t="s">
        <v>3590</v>
      </c>
      <c r="AT40" s="153" t="s">
        <v>2606</v>
      </c>
      <c r="AU40" s="57">
        <v>80</v>
      </c>
      <c r="AV40" s="129">
        <v>0.11577424023154848</v>
      </c>
      <c r="AW40" s="2" t="s">
        <v>1479</v>
      </c>
      <c r="AX40" s="154" t="s">
        <v>2512</v>
      </c>
      <c r="AY40" s="57">
        <v>79</v>
      </c>
      <c r="AZ40" s="129">
        <v>2.4465778878909879E-2</v>
      </c>
      <c r="BA40" s="128" t="s">
        <v>3610</v>
      </c>
      <c r="BB40" s="153" t="s">
        <v>2516</v>
      </c>
      <c r="BC40" s="57">
        <v>69</v>
      </c>
      <c r="BD40" s="129">
        <v>5.2671755725190839E-2</v>
      </c>
      <c r="BE40" s="2" t="s">
        <v>3430</v>
      </c>
      <c r="BF40" s="153" t="s">
        <v>2605</v>
      </c>
      <c r="BG40" s="57">
        <v>67</v>
      </c>
      <c r="BH40" s="129">
        <v>3.8572251007484168E-2</v>
      </c>
      <c r="BI40" s="2" t="s">
        <v>3686</v>
      </c>
      <c r="BJ40" s="2" t="s">
        <v>2628</v>
      </c>
      <c r="BK40" s="57">
        <v>55</v>
      </c>
      <c r="BL40" s="129">
        <v>6.2076749435665914E-2</v>
      </c>
    </row>
    <row r="41" spans="1:64" x14ac:dyDescent="0.25">
      <c r="A41" s="2" t="s">
        <v>737</v>
      </c>
      <c r="B41" s="2">
        <v>97</v>
      </c>
      <c r="C41" s="2" t="s">
        <v>1480</v>
      </c>
      <c r="D41" s="2" t="s">
        <v>1401</v>
      </c>
      <c r="E41" s="2" t="s">
        <v>1479</v>
      </c>
      <c r="F41" s="153" t="s">
        <v>2512</v>
      </c>
      <c r="G41" s="57">
        <v>2042</v>
      </c>
      <c r="H41" s="129">
        <v>0.63239393000929078</v>
      </c>
      <c r="I41" s="2" t="s">
        <v>3607</v>
      </c>
      <c r="J41" s="153" t="s">
        <v>2513</v>
      </c>
      <c r="K41" s="57">
        <v>1252</v>
      </c>
      <c r="L41" s="129">
        <v>0.48172373989996153</v>
      </c>
      <c r="M41" s="2" t="s">
        <v>3608</v>
      </c>
      <c r="N41" s="153" t="s">
        <v>2514</v>
      </c>
      <c r="O41" s="57">
        <v>865</v>
      </c>
      <c r="P41" s="129">
        <v>0.55484284797947403</v>
      </c>
      <c r="Q41" s="2" t="s">
        <v>3609</v>
      </c>
      <c r="R41" s="153" t="s">
        <v>2515</v>
      </c>
      <c r="S41" s="57">
        <v>693</v>
      </c>
      <c r="T41" s="129">
        <v>0.53762606671838631</v>
      </c>
      <c r="U41" s="2" t="s">
        <v>3610</v>
      </c>
      <c r="V41" s="153" t="s">
        <v>2516</v>
      </c>
      <c r="W41" s="57">
        <v>588</v>
      </c>
      <c r="X41" s="129">
        <v>0.44885496183206108</v>
      </c>
      <c r="Y41" s="2" t="s">
        <v>3611</v>
      </c>
      <c r="Z41" s="153" t="s">
        <v>2517</v>
      </c>
      <c r="AA41" s="57">
        <v>466</v>
      </c>
      <c r="AB41" s="129">
        <v>0.43673851921274603</v>
      </c>
      <c r="AC41" s="2" t="s">
        <v>3612</v>
      </c>
      <c r="AD41" s="153" t="s">
        <v>2518</v>
      </c>
      <c r="AE41" s="57">
        <v>410</v>
      </c>
      <c r="AF41" s="129">
        <v>0.58487874465049927</v>
      </c>
      <c r="AG41" s="2" t="s">
        <v>3605</v>
      </c>
      <c r="AH41" s="2" t="s">
        <v>2519</v>
      </c>
      <c r="AI41" s="57">
        <v>388</v>
      </c>
      <c r="AJ41" s="129">
        <v>0.30647709320695105</v>
      </c>
      <c r="AK41" s="2" t="s">
        <v>3613</v>
      </c>
      <c r="AL41" s="153" t="s">
        <v>2520</v>
      </c>
      <c r="AM41" s="57">
        <v>354</v>
      </c>
      <c r="AN41" s="129">
        <v>0.61458333333333337</v>
      </c>
      <c r="AO41" s="2" t="s">
        <v>3614</v>
      </c>
      <c r="AP41" s="153" t="s">
        <v>2521</v>
      </c>
      <c r="AQ41" s="57">
        <v>292</v>
      </c>
      <c r="AR41" s="129">
        <v>0.45768025078369906</v>
      </c>
      <c r="AS41" s="2" t="s">
        <v>3712</v>
      </c>
      <c r="AT41" s="153" t="s">
        <v>2522</v>
      </c>
      <c r="AU41" s="57">
        <v>272</v>
      </c>
      <c r="AV41" s="129">
        <v>0.60444444444444445</v>
      </c>
      <c r="AW41" s="2" t="s">
        <v>3713</v>
      </c>
      <c r="AX41" s="154" t="s">
        <v>2524</v>
      </c>
      <c r="AY41" s="57">
        <v>255</v>
      </c>
      <c r="AZ41" s="129">
        <v>0.43220338983050849</v>
      </c>
      <c r="BA41" s="128" t="s">
        <v>3604</v>
      </c>
      <c r="BB41" s="153" t="s">
        <v>2411</v>
      </c>
      <c r="BC41" s="57">
        <v>238</v>
      </c>
      <c r="BD41" s="129">
        <v>0.20376712328767124</v>
      </c>
      <c r="BE41" s="2" t="s">
        <v>3665</v>
      </c>
      <c r="BF41" s="153" t="s">
        <v>2523</v>
      </c>
      <c r="BG41" s="57">
        <v>217</v>
      </c>
      <c r="BH41" s="129">
        <v>0.17373899119295436</v>
      </c>
      <c r="BI41" s="2" t="s">
        <v>3686</v>
      </c>
      <c r="BJ41" s="2" t="s">
        <v>2628</v>
      </c>
      <c r="BK41" s="57">
        <v>201</v>
      </c>
      <c r="BL41" s="129">
        <v>0.22686230248306999</v>
      </c>
    </row>
    <row r="42" spans="1:64" x14ac:dyDescent="0.25">
      <c r="A42" s="2" t="s">
        <v>959</v>
      </c>
      <c r="B42" s="2">
        <v>99</v>
      </c>
      <c r="C42" s="2" t="s">
        <v>1484</v>
      </c>
      <c r="D42" s="2" t="s">
        <v>1369</v>
      </c>
      <c r="E42" s="2" t="s">
        <v>1482</v>
      </c>
      <c r="F42" s="153" t="s">
        <v>2353</v>
      </c>
      <c r="G42" s="57">
        <v>3328</v>
      </c>
      <c r="H42" s="129">
        <v>0.47045518801243991</v>
      </c>
      <c r="I42" s="2" t="s">
        <v>3615</v>
      </c>
      <c r="J42" s="153" t="s">
        <v>2361</v>
      </c>
      <c r="K42" s="57">
        <v>867</v>
      </c>
      <c r="L42" s="129">
        <v>0.44690721649484538</v>
      </c>
      <c r="M42" s="2" t="s">
        <v>3497</v>
      </c>
      <c r="N42" s="153" t="s">
        <v>2359</v>
      </c>
      <c r="O42" s="57">
        <v>474</v>
      </c>
      <c r="P42" s="129">
        <v>0.16029759891782211</v>
      </c>
      <c r="Q42" s="2" t="s">
        <v>3616</v>
      </c>
      <c r="R42" s="153" t="s">
        <v>2526</v>
      </c>
      <c r="S42" s="57">
        <v>309</v>
      </c>
      <c r="T42" s="129">
        <v>0.40819022457067372</v>
      </c>
      <c r="U42" s="2" t="s">
        <v>3617</v>
      </c>
      <c r="V42" s="153" t="s">
        <v>2349</v>
      </c>
      <c r="W42" s="57">
        <v>285</v>
      </c>
      <c r="X42" s="129">
        <v>0.10196779964221825</v>
      </c>
      <c r="Y42" s="2" t="s">
        <v>3618</v>
      </c>
      <c r="Z42" s="153" t="s">
        <v>2478</v>
      </c>
      <c r="AA42" s="57">
        <v>224</v>
      </c>
      <c r="AB42" s="129">
        <v>0.20198376916140667</v>
      </c>
      <c r="AC42" s="2" t="s">
        <v>3619</v>
      </c>
      <c r="AD42" s="153" t="s">
        <v>2527</v>
      </c>
      <c r="AE42" s="57">
        <v>181</v>
      </c>
      <c r="AF42" s="129">
        <v>0.30116472545757073</v>
      </c>
      <c r="AG42" s="2" t="s">
        <v>3620</v>
      </c>
      <c r="AH42" s="2" t="s">
        <v>2528</v>
      </c>
      <c r="AI42" s="57">
        <v>133</v>
      </c>
      <c r="AJ42" s="129">
        <v>7.6745527986151182E-2</v>
      </c>
      <c r="AK42" s="2" t="s">
        <v>3621</v>
      </c>
      <c r="AL42" s="153" t="s">
        <v>2529</v>
      </c>
      <c r="AM42" s="57">
        <v>112</v>
      </c>
      <c r="AN42" s="129">
        <v>0.30188679245283018</v>
      </c>
      <c r="AO42" s="2" t="s">
        <v>1505</v>
      </c>
      <c r="AP42" s="153" t="s">
        <v>2347</v>
      </c>
      <c r="AQ42" s="57">
        <v>108</v>
      </c>
      <c r="AR42" s="129">
        <v>1.061738104600865E-2</v>
      </c>
      <c r="AS42" s="2" t="s">
        <v>1527</v>
      </c>
      <c r="AT42" s="153" t="s">
        <v>2530</v>
      </c>
      <c r="AU42" s="57">
        <v>107</v>
      </c>
      <c r="AV42" s="129">
        <v>2.3321708805579773E-2</v>
      </c>
      <c r="AW42" s="2" t="s">
        <v>3658</v>
      </c>
      <c r="AX42" s="154" t="s">
        <v>2646</v>
      </c>
      <c r="AY42" s="57">
        <v>85</v>
      </c>
      <c r="AZ42" s="129">
        <v>7.6992753623188401E-2</v>
      </c>
      <c r="BA42" s="128" t="s">
        <v>3662</v>
      </c>
      <c r="BB42" s="153" t="s">
        <v>2531</v>
      </c>
      <c r="BC42" s="57">
        <v>69</v>
      </c>
      <c r="BD42" s="129">
        <v>3.6125654450261779E-2</v>
      </c>
      <c r="BE42" s="2" t="s">
        <v>3714</v>
      </c>
      <c r="BF42" s="153" t="s">
        <v>2532</v>
      </c>
      <c r="BG42" s="57">
        <v>66</v>
      </c>
      <c r="BH42" s="129">
        <v>0.1924198250728863</v>
      </c>
      <c r="BI42" s="2" t="s">
        <v>3656</v>
      </c>
      <c r="BJ42" s="2" t="s">
        <v>2645</v>
      </c>
      <c r="BK42" s="57">
        <v>55</v>
      </c>
      <c r="BL42" s="129">
        <v>4.3999999999999997E-2</v>
      </c>
    </row>
    <row r="43" spans="1:64" x14ac:dyDescent="0.25">
      <c r="A43" s="2" t="s">
        <v>739</v>
      </c>
      <c r="B43" s="2">
        <v>100</v>
      </c>
      <c r="C43" s="2" t="s">
        <v>1373</v>
      </c>
      <c r="D43" s="2" t="s">
        <v>1386</v>
      </c>
      <c r="E43" s="2" t="s">
        <v>3622</v>
      </c>
      <c r="F43" s="153" t="s">
        <v>2413</v>
      </c>
      <c r="G43" s="57">
        <v>1296</v>
      </c>
      <c r="H43" s="129">
        <v>0.39083232810615198</v>
      </c>
      <c r="I43" s="2" t="s">
        <v>1486</v>
      </c>
      <c r="J43" s="153" t="s">
        <v>2535</v>
      </c>
      <c r="K43" s="57">
        <v>824</v>
      </c>
      <c r="L43" s="129">
        <v>0.41574167507568111</v>
      </c>
      <c r="M43" s="2" t="s">
        <v>3418</v>
      </c>
      <c r="N43" s="153" t="s">
        <v>2536</v>
      </c>
      <c r="O43" s="57">
        <v>774</v>
      </c>
      <c r="P43" s="129">
        <v>0.41479099678456594</v>
      </c>
      <c r="Q43" s="2" t="s">
        <v>3574</v>
      </c>
      <c r="R43" s="153" t="s">
        <v>2537</v>
      </c>
      <c r="S43" s="57">
        <v>739</v>
      </c>
      <c r="T43" s="129">
        <v>0.33454051607062019</v>
      </c>
      <c r="U43" s="2" t="s">
        <v>1486</v>
      </c>
      <c r="V43" s="153" t="s">
        <v>2538</v>
      </c>
      <c r="W43" s="57">
        <v>495</v>
      </c>
      <c r="X43" s="129">
        <v>0.33536585365853661</v>
      </c>
      <c r="Y43" s="2" t="s">
        <v>3574</v>
      </c>
      <c r="Z43" s="153" t="s">
        <v>2498</v>
      </c>
      <c r="AA43" s="57">
        <v>477</v>
      </c>
      <c r="AB43" s="129">
        <v>0.32426920462270564</v>
      </c>
      <c r="AC43" s="2" t="s">
        <v>1486</v>
      </c>
      <c r="AD43" s="153" t="s">
        <v>2510</v>
      </c>
      <c r="AE43" s="57">
        <v>466</v>
      </c>
      <c r="AF43" s="129">
        <v>0.18210238374364987</v>
      </c>
      <c r="AG43" s="2" t="s">
        <v>3514</v>
      </c>
      <c r="AH43" s="2" t="s">
        <v>2539</v>
      </c>
      <c r="AI43" s="57">
        <v>440</v>
      </c>
      <c r="AJ43" s="129">
        <v>0.28043339706819631</v>
      </c>
      <c r="AK43" s="2" t="s">
        <v>3429</v>
      </c>
      <c r="AL43" s="153" t="s">
        <v>2540</v>
      </c>
      <c r="AM43" s="57">
        <v>423</v>
      </c>
      <c r="AN43" s="129">
        <v>0.15860517435320584</v>
      </c>
      <c r="AO43" s="2" t="s">
        <v>3516</v>
      </c>
      <c r="AP43" s="153" t="s">
        <v>2504</v>
      </c>
      <c r="AQ43" s="57">
        <v>402</v>
      </c>
      <c r="AR43" s="129">
        <v>7.2786529060293315E-2</v>
      </c>
      <c r="AS43" s="2" t="s">
        <v>3514</v>
      </c>
      <c r="AT43" s="153" t="s">
        <v>2541</v>
      </c>
      <c r="AU43" s="57">
        <v>343</v>
      </c>
      <c r="AV43" s="129">
        <v>0.19895591647331787</v>
      </c>
      <c r="AW43" s="2" t="s">
        <v>3429</v>
      </c>
      <c r="AX43" s="154" t="s">
        <v>2542</v>
      </c>
      <c r="AY43" s="57">
        <v>258</v>
      </c>
      <c r="AZ43" s="129">
        <v>0.14904679376083188</v>
      </c>
      <c r="BA43" s="128" t="s">
        <v>3429</v>
      </c>
      <c r="BB43" s="153" t="s">
        <v>2543</v>
      </c>
      <c r="BC43" s="57">
        <v>240</v>
      </c>
      <c r="BD43" s="129">
        <v>0.18808777429467086</v>
      </c>
      <c r="BE43" s="2" t="s">
        <v>3514</v>
      </c>
      <c r="BF43" s="153" t="s">
        <v>2499</v>
      </c>
      <c r="BG43" s="57">
        <v>235</v>
      </c>
      <c r="BH43" s="129">
        <v>0.11418853255587949</v>
      </c>
      <c r="BI43" s="2" t="s">
        <v>1486</v>
      </c>
      <c r="BJ43" s="2" t="s">
        <v>2626</v>
      </c>
      <c r="BK43" s="57">
        <v>177</v>
      </c>
      <c r="BL43" s="129">
        <v>0.19601328903654486</v>
      </c>
    </row>
    <row r="44" spans="1:64" x14ac:dyDescent="0.25">
      <c r="A44" s="2" t="s">
        <v>740</v>
      </c>
      <c r="B44" s="2">
        <v>101</v>
      </c>
      <c r="C44" s="2" t="s">
        <v>1421</v>
      </c>
      <c r="D44" s="2" t="s">
        <v>1401</v>
      </c>
      <c r="E44" s="2" t="s">
        <v>1488</v>
      </c>
      <c r="F44" s="153" t="s">
        <v>2544</v>
      </c>
      <c r="G44" s="57">
        <v>521</v>
      </c>
      <c r="H44" s="129">
        <v>0.57632743362831862</v>
      </c>
      <c r="I44" s="2" t="s">
        <v>1488</v>
      </c>
      <c r="J44" s="153" t="s">
        <v>2545</v>
      </c>
      <c r="K44" s="57">
        <v>46</v>
      </c>
      <c r="L44" s="129">
        <v>0.46</v>
      </c>
      <c r="M44" s="2" t="s">
        <v>676</v>
      </c>
      <c r="N44" s="153" t="s">
        <v>676</v>
      </c>
      <c r="O44" s="57" t="s">
        <v>676</v>
      </c>
      <c r="P44" s="129" t="s">
        <v>676</v>
      </c>
      <c r="Q44" s="2" t="s">
        <v>676</v>
      </c>
      <c r="R44" s="153" t="s">
        <v>676</v>
      </c>
      <c r="S44" s="57" t="s">
        <v>676</v>
      </c>
      <c r="T44" s="129" t="s">
        <v>676</v>
      </c>
      <c r="U44" s="2" t="s">
        <v>676</v>
      </c>
      <c r="V44" s="153" t="s">
        <v>676</v>
      </c>
      <c r="W44" s="57" t="s">
        <v>676</v>
      </c>
      <c r="X44" s="129" t="s">
        <v>676</v>
      </c>
      <c r="Y44" s="2" t="s">
        <v>676</v>
      </c>
      <c r="Z44" s="153" t="s">
        <v>676</v>
      </c>
      <c r="AA44" s="57" t="s">
        <v>676</v>
      </c>
      <c r="AB44" s="129" t="s">
        <v>676</v>
      </c>
      <c r="AC44" s="2" t="s">
        <v>676</v>
      </c>
      <c r="AD44" s="153" t="s">
        <v>676</v>
      </c>
      <c r="AE44" s="57" t="s">
        <v>676</v>
      </c>
      <c r="AF44" s="129" t="s">
        <v>676</v>
      </c>
      <c r="AG44" s="2" t="s">
        <v>676</v>
      </c>
      <c r="AH44" s="2" t="s">
        <v>676</v>
      </c>
      <c r="AI44" s="57" t="s">
        <v>676</v>
      </c>
      <c r="AJ44" s="129" t="s">
        <v>676</v>
      </c>
      <c r="AK44" s="2" t="s">
        <v>676</v>
      </c>
      <c r="AL44" s="153" t="s">
        <v>676</v>
      </c>
      <c r="AM44" s="57" t="s">
        <v>676</v>
      </c>
      <c r="AN44" s="129" t="s">
        <v>676</v>
      </c>
      <c r="AO44" s="2" t="s">
        <v>676</v>
      </c>
      <c r="AP44" s="153" t="s">
        <v>676</v>
      </c>
      <c r="AQ44" s="57" t="s">
        <v>676</v>
      </c>
      <c r="AR44" s="129" t="s">
        <v>676</v>
      </c>
      <c r="AS44" s="2" t="s">
        <v>676</v>
      </c>
      <c r="AT44" s="153" t="s">
        <v>676</v>
      </c>
      <c r="AU44" s="57" t="s">
        <v>676</v>
      </c>
      <c r="AV44" s="129" t="s">
        <v>676</v>
      </c>
      <c r="AW44" s="2" t="s">
        <v>676</v>
      </c>
      <c r="AX44" s="154" t="s">
        <v>676</v>
      </c>
      <c r="AY44" s="57" t="s">
        <v>676</v>
      </c>
      <c r="AZ44" s="129" t="s">
        <v>676</v>
      </c>
      <c r="BA44" s="128" t="s">
        <v>676</v>
      </c>
      <c r="BB44" s="153" t="s">
        <v>676</v>
      </c>
      <c r="BC44" s="57" t="s">
        <v>676</v>
      </c>
      <c r="BD44" s="129" t="s">
        <v>676</v>
      </c>
      <c r="BE44" s="2" t="s">
        <v>676</v>
      </c>
      <c r="BF44" s="153" t="s">
        <v>676</v>
      </c>
      <c r="BG44" s="57" t="s">
        <v>676</v>
      </c>
      <c r="BH44" s="129" t="s">
        <v>676</v>
      </c>
      <c r="BI44" s="2" t="s">
        <v>676</v>
      </c>
      <c r="BJ44" s="2" t="s">
        <v>676</v>
      </c>
      <c r="BK44" s="57" t="s">
        <v>676</v>
      </c>
      <c r="BL44" s="129" t="s">
        <v>676</v>
      </c>
    </row>
    <row r="45" spans="1:64" x14ac:dyDescent="0.25">
      <c r="A45" s="2" t="s">
        <v>1490</v>
      </c>
      <c r="B45" s="2">
        <v>11467</v>
      </c>
      <c r="C45" s="2" t="s">
        <v>1492</v>
      </c>
      <c r="D45" s="2" t="s">
        <v>1369</v>
      </c>
      <c r="E45" s="2" t="s">
        <v>1491</v>
      </c>
      <c r="F45" s="153" t="s">
        <v>2436</v>
      </c>
      <c r="G45" s="57">
        <v>249</v>
      </c>
      <c r="H45" s="129">
        <v>0.25643666323377962</v>
      </c>
      <c r="I45" s="2" t="s">
        <v>3623</v>
      </c>
      <c r="J45" s="153" t="s">
        <v>2488</v>
      </c>
      <c r="K45" s="57">
        <v>171</v>
      </c>
      <c r="L45" s="129">
        <v>0.2087912087912088</v>
      </c>
      <c r="M45" s="2" t="s">
        <v>3624</v>
      </c>
      <c r="N45" s="153" t="s">
        <v>2648</v>
      </c>
      <c r="O45" s="57">
        <v>157</v>
      </c>
      <c r="P45" s="129">
        <v>0.23896499238964991</v>
      </c>
      <c r="Q45" s="2" t="s">
        <v>3540</v>
      </c>
      <c r="R45" s="153" t="s">
        <v>2434</v>
      </c>
      <c r="S45" s="57">
        <v>145</v>
      </c>
      <c r="T45" s="129">
        <v>0.17159763313609466</v>
      </c>
      <c r="U45" s="2" t="s">
        <v>3561</v>
      </c>
      <c r="V45" s="153" t="s">
        <v>2647</v>
      </c>
      <c r="W45" s="57">
        <v>111</v>
      </c>
      <c r="X45" s="129">
        <v>0.17480314960629922</v>
      </c>
      <c r="Y45" s="2" t="s">
        <v>3557</v>
      </c>
      <c r="Z45" s="153" t="s">
        <v>2649</v>
      </c>
      <c r="AA45" s="57">
        <v>97</v>
      </c>
      <c r="AB45" s="129">
        <v>8.3620689655172414E-2</v>
      </c>
      <c r="AC45" s="2" t="s">
        <v>3592</v>
      </c>
      <c r="AD45" s="153" t="s">
        <v>2551</v>
      </c>
      <c r="AE45" s="57">
        <v>80</v>
      </c>
      <c r="AF45" s="129">
        <v>2.6169447170428524E-2</v>
      </c>
      <c r="AG45" s="2" t="s">
        <v>3536</v>
      </c>
      <c r="AH45" s="2" t="s">
        <v>2429</v>
      </c>
      <c r="AI45" s="57">
        <v>64</v>
      </c>
      <c r="AJ45" s="129">
        <v>7.2234762979683967E-2</v>
      </c>
      <c r="AK45" s="2" t="s">
        <v>3539</v>
      </c>
      <c r="AL45" s="153" t="s">
        <v>2284</v>
      </c>
      <c r="AM45" s="57">
        <v>57</v>
      </c>
      <c r="AN45" s="129">
        <v>1.1023012956874878E-2</v>
      </c>
      <c r="AO45" s="2" t="s">
        <v>3538</v>
      </c>
      <c r="AP45" s="153" t="s">
        <v>2432</v>
      </c>
      <c r="AQ45" s="57">
        <v>41</v>
      </c>
      <c r="AR45" s="129">
        <v>8.4850993377483443E-3</v>
      </c>
      <c r="AS45" s="2" t="s">
        <v>3415</v>
      </c>
      <c r="AT45" s="153" t="s">
        <v>2267</v>
      </c>
      <c r="AU45" s="57">
        <v>32</v>
      </c>
      <c r="AV45" s="129">
        <v>8.4455001319609403E-3</v>
      </c>
      <c r="AW45" s="2" t="s">
        <v>3535</v>
      </c>
      <c r="AX45" s="154" t="s">
        <v>2430</v>
      </c>
      <c r="AY45" s="57">
        <v>30</v>
      </c>
      <c r="AZ45" s="129">
        <v>1.7391304347826087E-2</v>
      </c>
      <c r="BA45" s="128" t="s">
        <v>1505</v>
      </c>
      <c r="BB45" s="153" t="s">
        <v>2347</v>
      </c>
      <c r="BC45" s="57">
        <v>30</v>
      </c>
      <c r="BD45" s="129">
        <v>2.9492725127801809E-3</v>
      </c>
      <c r="BE45" s="2" t="s">
        <v>676</v>
      </c>
      <c r="BF45" s="153" t="s">
        <v>676</v>
      </c>
      <c r="BG45" s="57" t="s">
        <v>676</v>
      </c>
      <c r="BH45" s="129" t="s">
        <v>676</v>
      </c>
      <c r="BI45" s="2" t="s">
        <v>676</v>
      </c>
      <c r="BJ45" s="2" t="s">
        <v>676</v>
      </c>
      <c r="BK45" s="57" t="s">
        <v>676</v>
      </c>
      <c r="BL45" s="129" t="s">
        <v>676</v>
      </c>
    </row>
    <row r="46" spans="1:64" x14ac:dyDescent="0.25">
      <c r="A46" s="2" t="s">
        <v>742</v>
      </c>
      <c r="B46" s="2">
        <v>103</v>
      </c>
      <c r="C46" s="2" t="s">
        <v>1373</v>
      </c>
      <c r="D46" s="2" t="s">
        <v>1413</v>
      </c>
      <c r="E46" s="2" t="s">
        <v>3489</v>
      </c>
      <c r="F46" s="153" t="s">
        <v>2341</v>
      </c>
      <c r="G46" s="57">
        <v>52</v>
      </c>
      <c r="H46" s="129">
        <v>1.6987912446912775E-2</v>
      </c>
      <c r="I46" s="2" t="s">
        <v>1406</v>
      </c>
      <c r="J46" s="153" t="s">
        <v>2399</v>
      </c>
      <c r="K46" s="57">
        <v>40</v>
      </c>
      <c r="L46" s="129">
        <v>4.8857945523390744E-3</v>
      </c>
      <c r="M46" s="2" t="s">
        <v>3485</v>
      </c>
      <c r="N46" s="153" t="s">
        <v>2343</v>
      </c>
      <c r="O46" s="57">
        <v>36</v>
      </c>
      <c r="P46" s="129">
        <v>5.1649928263988523E-3</v>
      </c>
      <c r="Q46" s="2" t="s">
        <v>3420</v>
      </c>
      <c r="R46" s="153" t="s">
        <v>2422</v>
      </c>
      <c r="S46" s="57">
        <v>31</v>
      </c>
      <c r="T46" s="129">
        <v>1.148573545757688E-2</v>
      </c>
      <c r="U46" s="2" t="s">
        <v>1402</v>
      </c>
      <c r="V46" s="153" t="s">
        <v>2391</v>
      </c>
      <c r="W46" s="57">
        <v>31</v>
      </c>
      <c r="X46" s="129">
        <v>1.1895625479662318E-2</v>
      </c>
      <c r="Y46" s="2" t="s">
        <v>1521</v>
      </c>
      <c r="Z46" s="153" t="s">
        <v>2342</v>
      </c>
      <c r="AA46" s="57">
        <v>29</v>
      </c>
      <c r="AB46" s="129">
        <v>8.0555555555555554E-3</v>
      </c>
      <c r="AC46" s="2" t="s">
        <v>3512</v>
      </c>
      <c r="AD46" s="153" t="s">
        <v>2336</v>
      </c>
      <c r="AE46" s="57">
        <v>29</v>
      </c>
      <c r="AF46" s="129">
        <v>9.7774780849629126E-3</v>
      </c>
      <c r="AG46" s="2" t="s">
        <v>3507</v>
      </c>
      <c r="AH46" s="2" t="s">
        <v>2552</v>
      </c>
      <c r="AI46" s="57">
        <v>27</v>
      </c>
      <c r="AJ46" s="129">
        <v>7.1694105151354224E-3</v>
      </c>
      <c r="AK46" s="2" t="s">
        <v>3412</v>
      </c>
      <c r="AL46" s="153" t="s">
        <v>2500</v>
      </c>
      <c r="AM46" s="57">
        <v>27</v>
      </c>
      <c r="AN46" s="129">
        <v>6.3890203502129676E-3</v>
      </c>
      <c r="AO46" s="2" t="s">
        <v>3410</v>
      </c>
      <c r="AP46" s="153" t="s">
        <v>2440</v>
      </c>
      <c r="AQ46" s="57">
        <v>27</v>
      </c>
      <c r="AR46" s="129">
        <v>2.1428571428571429E-2</v>
      </c>
      <c r="AS46" s="2" t="s">
        <v>3715</v>
      </c>
      <c r="AT46" s="153" t="s">
        <v>2582</v>
      </c>
      <c r="AU46" s="57">
        <v>26</v>
      </c>
      <c r="AV46" s="129">
        <v>1.410743353228432E-2</v>
      </c>
      <c r="AW46" s="2" t="s">
        <v>3419</v>
      </c>
      <c r="AX46" s="154" t="s">
        <v>2354</v>
      </c>
      <c r="AY46" s="57">
        <v>26</v>
      </c>
      <c r="AZ46" s="129">
        <v>7.2666294019005035E-3</v>
      </c>
      <c r="BA46" s="128" t="s">
        <v>1404</v>
      </c>
      <c r="BB46" s="153" t="s">
        <v>2415</v>
      </c>
      <c r="BC46" s="57">
        <v>26</v>
      </c>
      <c r="BD46" s="129">
        <v>1.5151515151515152E-2</v>
      </c>
      <c r="BE46" s="2" t="s">
        <v>676</v>
      </c>
      <c r="BF46" s="153" t="s">
        <v>676</v>
      </c>
      <c r="BG46" s="57" t="s">
        <v>676</v>
      </c>
      <c r="BH46" s="129" t="s">
        <v>676</v>
      </c>
      <c r="BI46" s="2" t="s">
        <v>676</v>
      </c>
      <c r="BJ46" s="2" t="s">
        <v>676</v>
      </c>
      <c r="BK46" s="57" t="s">
        <v>676</v>
      </c>
      <c r="BL46" s="129" t="s">
        <v>676</v>
      </c>
    </row>
    <row r="47" spans="1:64" x14ac:dyDescent="0.25">
      <c r="A47" s="2" t="s">
        <v>743</v>
      </c>
      <c r="B47" s="2">
        <v>105</v>
      </c>
      <c r="C47" s="2" t="s">
        <v>1421</v>
      </c>
      <c r="D47" s="2" t="s">
        <v>1401</v>
      </c>
      <c r="E47" s="2" t="s">
        <v>3495</v>
      </c>
      <c r="F47" s="153" t="s">
        <v>2421</v>
      </c>
      <c r="G47" s="57">
        <v>1263</v>
      </c>
      <c r="H47" s="129">
        <v>0.38470910752360643</v>
      </c>
      <c r="I47" s="2" t="s">
        <v>3429</v>
      </c>
      <c r="J47" s="153" t="s">
        <v>2540</v>
      </c>
      <c r="K47" s="57">
        <v>1181</v>
      </c>
      <c r="L47" s="129">
        <v>0.442819647544057</v>
      </c>
      <c r="M47" s="2" t="s">
        <v>3507</v>
      </c>
      <c r="N47" s="153" t="s">
        <v>2552</v>
      </c>
      <c r="O47" s="57">
        <v>765</v>
      </c>
      <c r="P47" s="129">
        <v>0.20313329792883697</v>
      </c>
      <c r="Q47" s="2" t="s">
        <v>3429</v>
      </c>
      <c r="R47" s="153" t="s">
        <v>2542</v>
      </c>
      <c r="S47" s="57">
        <v>645</v>
      </c>
      <c r="T47" s="129">
        <v>0.37261698440207974</v>
      </c>
      <c r="U47" s="2" t="s">
        <v>3625</v>
      </c>
      <c r="V47" s="153" t="s">
        <v>2556</v>
      </c>
      <c r="W47" s="57">
        <v>529</v>
      </c>
      <c r="X47" s="129">
        <v>0.54145342886386894</v>
      </c>
      <c r="Y47" s="2" t="s">
        <v>1521</v>
      </c>
      <c r="Z47" s="153" t="s">
        <v>2342</v>
      </c>
      <c r="AA47" s="57">
        <v>487</v>
      </c>
      <c r="AB47" s="129">
        <v>0.13527777777777777</v>
      </c>
      <c r="AC47" s="2" t="s">
        <v>3507</v>
      </c>
      <c r="AD47" s="153" t="s">
        <v>2394</v>
      </c>
      <c r="AE47" s="57">
        <v>472</v>
      </c>
      <c r="AF47" s="129">
        <v>0.10724835264712565</v>
      </c>
      <c r="AG47" s="2" t="s">
        <v>3626</v>
      </c>
      <c r="AH47" s="2" t="s">
        <v>2557</v>
      </c>
      <c r="AI47" s="57">
        <v>462</v>
      </c>
      <c r="AJ47" s="129">
        <v>0.53971962616822433</v>
      </c>
      <c r="AK47" s="2" t="s">
        <v>1495</v>
      </c>
      <c r="AL47" s="153" t="s">
        <v>2558</v>
      </c>
      <c r="AM47" s="57">
        <v>445</v>
      </c>
      <c r="AN47" s="129">
        <v>0.41433891992551208</v>
      </c>
      <c r="AO47" s="2" t="s">
        <v>3606</v>
      </c>
      <c r="AP47" s="153" t="s">
        <v>2548</v>
      </c>
      <c r="AQ47" s="57">
        <v>434</v>
      </c>
      <c r="AR47" s="129">
        <v>0.41333333333333333</v>
      </c>
      <c r="AS47" s="2" t="s">
        <v>3429</v>
      </c>
      <c r="AT47" s="153" t="s">
        <v>2543</v>
      </c>
      <c r="AU47" s="57">
        <v>432</v>
      </c>
      <c r="AV47" s="129">
        <v>0.33855799373040751</v>
      </c>
      <c r="AW47" s="2" t="s">
        <v>1404</v>
      </c>
      <c r="AX47" s="154" t="s">
        <v>2415</v>
      </c>
      <c r="AY47" s="57">
        <v>428</v>
      </c>
      <c r="AZ47" s="129">
        <v>0.24941724941724941</v>
      </c>
      <c r="BA47" s="128" t="s">
        <v>3622</v>
      </c>
      <c r="BB47" s="153" t="s">
        <v>2413</v>
      </c>
      <c r="BC47" s="57">
        <v>424</v>
      </c>
      <c r="BD47" s="129">
        <v>0.1278648974668275</v>
      </c>
      <c r="BE47" s="2" t="s">
        <v>3716</v>
      </c>
      <c r="BF47" s="153" t="s">
        <v>3197</v>
      </c>
      <c r="BG47" s="57">
        <v>419</v>
      </c>
      <c r="BH47" s="129">
        <v>0.51159951159951156</v>
      </c>
      <c r="BI47" s="2" t="s">
        <v>3489</v>
      </c>
      <c r="BJ47" s="2" t="s">
        <v>2341</v>
      </c>
      <c r="BK47" s="57">
        <v>400</v>
      </c>
      <c r="BL47" s="129">
        <v>0.13067624959163671</v>
      </c>
    </row>
    <row r="48" spans="1:64" x14ac:dyDescent="0.25">
      <c r="A48" s="2" t="s">
        <v>2906</v>
      </c>
      <c r="B48" s="2">
        <v>21965</v>
      </c>
      <c r="C48" s="2" t="s">
        <v>1398</v>
      </c>
      <c r="D48" s="2" t="s">
        <v>1401</v>
      </c>
      <c r="E48" s="2" t="s">
        <v>3327</v>
      </c>
      <c r="F48" s="153" t="s">
        <v>2635</v>
      </c>
      <c r="G48" s="57">
        <v>128</v>
      </c>
      <c r="H48" s="155">
        <v>7.3142857142857148E-2</v>
      </c>
      <c r="I48" s="2" t="s">
        <v>3478</v>
      </c>
      <c r="J48" s="153" t="s">
        <v>2636</v>
      </c>
      <c r="K48" s="57">
        <v>31</v>
      </c>
      <c r="L48" s="155">
        <v>3.4831460674157301E-2</v>
      </c>
      <c r="M48" s="2" t="s">
        <v>676</v>
      </c>
      <c r="N48" s="153" t="s">
        <v>676</v>
      </c>
      <c r="O48" s="57" t="s">
        <v>676</v>
      </c>
      <c r="P48" s="155" t="s">
        <v>676</v>
      </c>
      <c r="Q48" s="2" t="s">
        <v>676</v>
      </c>
      <c r="R48" s="153" t="s">
        <v>676</v>
      </c>
      <c r="S48" s="57" t="s">
        <v>676</v>
      </c>
      <c r="T48" s="155" t="s">
        <v>676</v>
      </c>
      <c r="U48" s="2" t="s">
        <v>676</v>
      </c>
      <c r="V48" s="153" t="s">
        <v>676</v>
      </c>
      <c r="W48" s="57" t="s">
        <v>676</v>
      </c>
      <c r="X48" s="155" t="s">
        <v>676</v>
      </c>
      <c r="Y48" s="2" t="s">
        <v>676</v>
      </c>
      <c r="Z48" s="153" t="s">
        <v>676</v>
      </c>
      <c r="AA48" s="57" t="s">
        <v>676</v>
      </c>
      <c r="AB48" s="155" t="s">
        <v>676</v>
      </c>
      <c r="AC48" s="2" t="s">
        <v>676</v>
      </c>
      <c r="AD48" s="153" t="s">
        <v>676</v>
      </c>
      <c r="AE48" s="57" t="s">
        <v>676</v>
      </c>
      <c r="AF48" s="155" t="s">
        <v>676</v>
      </c>
      <c r="AG48" s="2" t="s">
        <v>676</v>
      </c>
      <c r="AH48" s="2" t="s">
        <v>676</v>
      </c>
      <c r="AI48" s="57" t="s">
        <v>676</v>
      </c>
      <c r="AJ48" s="155" t="s">
        <v>676</v>
      </c>
      <c r="AK48" s="2" t="s">
        <v>676</v>
      </c>
      <c r="AL48" s="153" t="s">
        <v>676</v>
      </c>
      <c r="AM48" s="57" t="s">
        <v>676</v>
      </c>
      <c r="AN48" s="155" t="s">
        <v>676</v>
      </c>
      <c r="AO48" s="2" t="s">
        <v>676</v>
      </c>
      <c r="AP48" s="153" t="s">
        <v>676</v>
      </c>
      <c r="AQ48" s="57" t="s">
        <v>676</v>
      </c>
      <c r="AR48" s="155" t="s">
        <v>676</v>
      </c>
      <c r="AS48" s="2" t="s">
        <v>676</v>
      </c>
      <c r="AT48" s="153" t="s">
        <v>676</v>
      </c>
      <c r="AU48" s="57" t="s">
        <v>676</v>
      </c>
      <c r="AV48" s="155" t="s">
        <v>676</v>
      </c>
      <c r="AW48" s="2" t="s">
        <v>676</v>
      </c>
      <c r="AX48" s="156" t="s">
        <v>676</v>
      </c>
      <c r="AY48" s="57" t="s">
        <v>676</v>
      </c>
      <c r="AZ48" s="155" t="s">
        <v>676</v>
      </c>
      <c r="BA48" s="128" t="s">
        <v>676</v>
      </c>
      <c r="BB48" s="153" t="s">
        <v>676</v>
      </c>
      <c r="BC48" s="57" t="s">
        <v>676</v>
      </c>
      <c r="BD48" s="155" t="s">
        <v>676</v>
      </c>
      <c r="BE48" s="2" t="s">
        <v>676</v>
      </c>
      <c r="BF48" s="153" t="s">
        <v>676</v>
      </c>
      <c r="BG48" s="57" t="s">
        <v>676</v>
      </c>
      <c r="BH48" s="155" t="s">
        <v>676</v>
      </c>
      <c r="BI48" s="2" t="s">
        <v>676</v>
      </c>
      <c r="BJ48" s="2" t="s">
        <v>676</v>
      </c>
      <c r="BK48" s="57" t="s">
        <v>676</v>
      </c>
      <c r="BL48" s="155" t="s">
        <v>676</v>
      </c>
    </row>
    <row r="49" spans="1:64" x14ac:dyDescent="0.25">
      <c r="A49" s="2" t="s">
        <v>744</v>
      </c>
      <c r="B49" s="2">
        <v>345</v>
      </c>
      <c r="C49" s="2" t="s">
        <v>1421</v>
      </c>
      <c r="D49" s="2" t="s">
        <v>1369</v>
      </c>
      <c r="E49" s="2" t="s">
        <v>3506</v>
      </c>
      <c r="F49" s="153" t="s">
        <v>2508</v>
      </c>
      <c r="G49" s="57">
        <v>4117</v>
      </c>
      <c r="H49" s="129">
        <v>0.6058866813833701</v>
      </c>
      <c r="I49" s="2" t="s">
        <v>3627</v>
      </c>
      <c r="J49" s="153" t="s">
        <v>2496</v>
      </c>
      <c r="K49" s="57">
        <v>3084</v>
      </c>
      <c r="L49" s="129">
        <v>0.59364773820981709</v>
      </c>
      <c r="M49" s="2" t="s">
        <v>3571</v>
      </c>
      <c r="N49" s="153" t="s">
        <v>2414</v>
      </c>
      <c r="O49" s="57">
        <v>2626</v>
      </c>
      <c r="P49" s="129">
        <v>0.3482296777615701</v>
      </c>
      <c r="Q49" s="2" t="s">
        <v>3506</v>
      </c>
      <c r="R49" s="153" t="s">
        <v>2511</v>
      </c>
      <c r="S49" s="57">
        <v>1763</v>
      </c>
      <c r="T49" s="129">
        <v>0.52454626599226417</v>
      </c>
      <c r="U49" s="2" t="s">
        <v>3506</v>
      </c>
      <c r="V49" s="153" t="s">
        <v>2618</v>
      </c>
      <c r="W49" s="57">
        <v>1328</v>
      </c>
      <c r="X49" s="129">
        <v>0.54027664768104144</v>
      </c>
      <c r="Y49" s="2" t="s">
        <v>3628</v>
      </c>
      <c r="Z49" s="153" t="s">
        <v>2497</v>
      </c>
      <c r="AA49" s="57">
        <v>1124</v>
      </c>
      <c r="AB49" s="129">
        <v>0.58057851239669422</v>
      </c>
      <c r="AC49" s="2" t="s">
        <v>3629</v>
      </c>
      <c r="AD49" s="153" t="s">
        <v>2619</v>
      </c>
      <c r="AE49" s="57">
        <v>925</v>
      </c>
      <c r="AF49" s="129">
        <v>0.57098765432098764</v>
      </c>
      <c r="AG49" s="2" t="s">
        <v>3630</v>
      </c>
      <c r="AH49" s="2" t="s">
        <v>2620</v>
      </c>
      <c r="AI49" s="57">
        <v>677</v>
      </c>
      <c r="AJ49" s="129">
        <v>0.17778361344537816</v>
      </c>
      <c r="AK49" s="2" t="s">
        <v>3631</v>
      </c>
      <c r="AL49" s="153" t="s">
        <v>2621</v>
      </c>
      <c r="AM49" s="57">
        <v>570</v>
      </c>
      <c r="AN49" s="129">
        <v>0.10604651162790697</v>
      </c>
      <c r="AO49" s="2" t="s">
        <v>3599</v>
      </c>
      <c r="AP49" s="153" t="s">
        <v>2509</v>
      </c>
      <c r="AQ49" s="57">
        <v>460</v>
      </c>
      <c r="AR49" s="129">
        <v>0.13517484572436086</v>
      </c>
      <c r="AS49" s="2" t="s">
        <v>3506</v>
      </c>
      <c r="AT49" s="153" t="s">
        <v>2622</v>
      </c>
      <c r="AU49" s="57">
        <v>388</v>
      </c>
      <c r="AV49" s="129">
        <v>0.60436137071651086</v>
      </c>
      <c r="AW49" s="2" t="s">
        <v>3632</v>
      </c>
      <c r="AX49" s="154" t="s">
        <v>2623</v>
      </c>
      <c r="AY49" s="57">
        <v>251</v>
      </c>
      <c r="AZ49" s="129">
        <v>0.54565217391304344</v>
      </c>
      <c r="BA49" s="128" t="s">
        <v>3510</v>
      </c>
      <c r="BB49" s="153" t="s">
        <v>2398</v>
      </c>
      <c r="BC49" s="57">
        <v>223</v>
      </c>
      <c r="BD49" s="129">
        <v>3.7573715248525694E-2</v>
      </c>
      <c r="BE49" s="2" t="s">
        <v>3711</v>
      </c>
      <c r="BF49" s="153" t="s">
        <v>2624</v>
      </c>
      <c r="BG49" s="57">
        <v>222</v>
      </c>
      <c r="BH49" s="129">
        <v>0.17605075337034101</v>
      </c>
      <c r="BI49" s="2" t="s">
        <v>3636</v>
      </c>
      <c r="BJ49" s="2" t="s">
        <v>2625</v>
      </c>
      <c r="BK49" s="57">
        <v>150</v>
      </c>
      <c r="BL49" s="129">
        <v>0.15706806282722513</v>
      </c>
    </row>
    <row r="50" spans="1:64" x14ac:dyDescent="0.25">
      <c r="A50" s="2" t="s">
        <v>745</v>
      </c>
      <c r="B50" s="2">
        <v>3112</v>
      </c>
      <c r="C50" s="2" t="s">
        <v>1373</v>
      </c>
      <c r="D50" s="2" t="s">
        <v>1369</v>
      </c>
      <c r="E50" s="2" t="s">
        <v>3631</v>
      </c>
      <c r="F50" s="153" t="s">
        <v>2621</v>
      </c>
      <c r="G50" s="57">
        <v>3561</v>
      </c>
      <c r="H50" s="129">
        <v>0.66251162790697671</v>
      </c>
      <c r="I50" s="2" t="s">
        <v>3633</v>
      </c>
      <c r="J50" s="153" t="s">
        <v>2494</v>
      </c>
      <c r="K50" s="57">
        <v>2732</v>
      </c>
      <c r="L50" s="129">
        <v>0.69979508196721307</v>
      </c>
      <c r="M50" s="2" t="s">
        <v>3571</v>
      </c>
      <c r="N50" s="153" t="s">
        <v>2414</v>
      </c>
      <c r="O50" s="57">
        <v>2307</v>
      </c>
      <c r="P50" s="129">
        <v>0.30592759580957435</v>
      </c>
      <c r="Q50" s="2" t="s">
        <v>3630</v>
      </c>
      <c r="R50" s="153" t="s">
        <v>2620</v>
      </c>
      <c r="S50" s="57">
        <v>1914</v>
      </c>
      <c r="T50" s="129">
        <v>0.50262605042016806</v>
      </c>
      <c r="U50" s="2" t="s">
        <v>3627</v>
      </c>
      <c r="V50" s="153" t="s">
        <v>2496</v>
      </c>
      <c r="W50" s="57">
        <v>858</v>
      </c>
      <c r="X50" s="129">
        <v>0.16515880654475457</v>
      </c>
      <c r="Y50" s="2" t="s">
        <v>3634</v>
      </c>
      <c r="Z50" s="153" t="s">
        <v>2629</v>
      </c>
      <c r="AA50" s="57">
        <v>849</v>
      </c>
      <c r="AB50" s="129">
        <v>0.53228840125391852</v>
      </c>
      <c r="AC50" s="2" t="s">
        <v>3506</v>
      </c>
      <c r="AD50" s="153" t="s">
        <v>2508</v>
      </c>
      <c r="AE50" s="57">
        <v>767</v>
      </c>
      <c r="AF50" s="129">
        <v>0.11287711552612215</v>
      </c>
      <c r="AG50" s="2" t="s">
        <v>3635</v>
      </c>
      <c r="AH50" s="2" t="s">
        <v>2630</v>
      </c>
      <c r="AI50" s="57">
        <v>604</v>
      </c>
      <c r="AJ50" s="129">
        <v>0.68018018018018023</v>
      </c>
      <c r="AK50" s="2" t="s">
        <v>3636</v>
      </c>
      <c r="AL50" s="153" t="s">
        <v>2625</v>
      </c>
      <c r="AM50" s="57">
        <v>378</v>
      </c>
      <c r="AN50" s="129">
        <v>0.39581151832460731</v>
      </c>
      <c r="AO50" s="2" t="s">
        <v>3637</v>
      </c>
      <c r="AP50" s="153" t="s">
        <v>2631</v>
      </c>
      <c r="AQ50" s="57">
        <v>371</v>
      </c>
      <c r="AR50" s="129">
        <v>0.61936560934891483</v>
      </c>
      <c r="AS50" s="2" t="s">
        <v>3506</v>
      </c>
      <c r="AT50" s="153" t="s">
        <v>2511</v>
      </c>
      <c r="AU50" s="57">
        <v>369</v>
      </c>
      <c r="AV50" s="129">
        <v>0.10978875334721809</v>
      </c>
      <c r="AW50" s="2" t="s">
        <v>3717</v>
      </c>
      <c r="AX50" s="154" t="s">
        <v>2632</v>
      </c>
      <c r="AY50" s="57">
        <v>326</v>
      </c>
      <c r="AZ50" s="129">
        <v>0.48656716417910445</v>
      </c>
      <c r="BA50" s="128" t="s">
        <v>3506</v>
      </c>
      <c r="BB50" s="153" t="s">
        <v>2618</v>
      </c>
      <c r="BC50" s="57">
        <v>320</v>
      </c>
      <c r="BD50" s="129">
        <v>0.13018714401952808</v>
      </c>
      <c r="BE50" s="2" t="s">
        <v>3718</v>
      </c>
      <c r="BF50" s="153" t="s">
        <v>2633</v>
      </c>
      <c r="BG50" s="57">
        <v>262</v>
      </c>
      <c r="BH50" s="129">
        <v>0.57456140350877194</v>
      </c>
      <c r="BI50" s="2" t="s">
        <v>3719</v>
      </c>
      <c r="BJ50" s="2" t="s">
        <v>3199</v>
      </c>
      <c r="BK50" s="57">
        <v>231</v>
      </c>
      <c r="BL50" s="129">
        <v>0.58481012658227849</v>
      </c>
    </row>
    <row r="51" spans="1:64" x14ac:dyDescent="0.25">
      <c r="A51" s="2" t="s">
        <v>746</v>
      </c>
      <c r="B51" s="2">
        <v>127</v>
      </c>
      <c r="C51" s="2" t="s">
        <v>1476</v>
      </c>
      <c r="D51" s="2" t="s">
        <v>1386</v>
      </c>
      <c r="E51" s="2" t="s">
        <v>1501</v>
      </c>
      <c r="F51" s="153" t="s">
        <v>2586</v>
      </c>
      <c r="G51" s="57">
        <v>961</v>
      </c>
      <c r="H51" s="155">
        <v>0.2231769623780771</v>
      </c>
      <c r="I51" s="2" t="s">
        <v>1501</v>
      </c>
      <c r="J51" s="153" t="s">
        <v>2588</v>
      </c>
      <c r="K51" s="57">
        <v>810</v>
      </c>
      <c r="L51" s="155">
        <v>0.28008298755186722</v>
      </c>
      <c r="M51" s="2" t="s">
        <v>1501</v>
      </c>
      <c r="N51" s="153" t="s">
        <v>2589</v>
      </c>
      <c r="O51" s="57">
        <v>731</v>
      </c>
      <c r="P51" s="155">
        <v>0.2124382446963092</v>
      </c>
      <c r="Q51" s="2" t="s">
        <v>1501</v>
      </c>
      <c r="R51" s="153" t="s">
        <v>2587</v>
      </c>
      <c r="S51" s="57">
        <v>680</v>
      </c>
      <c r="T51" s="155">
        <v>0.28667790893760542</v>
      </c>
      <c r="U51" s="2" t="s">
        <v>3638</v>
      </c>
      <c r="V51" s="153" t="s">
        <v>2590</v>
      </c>
      <c r="W51" s="57">
        <v>605</v>
      </c>
      <c r="X51" s="155">
        <v>0.32163742690058478</v>
      </c>
      <c r="Y51" s="2" t="s">
        <v>1501</v>
      </c>
      <c r="Z51" s="153" t="s">
        <v>2591</v>
      </c>
      <c r="AA51" s="57">
        <v>578</v>
      </c>
      <c r="AB51" s="155">
        <v>0.25273283777874944</v>
      </c>
      <c r="AC51" s="2" t="s">
        <v>1501</v>
      </c>
      <c r="AD51" s="153" t="s">
        <v>2592</v>
      </c>
      <c r="AE51" s="57">
        <v>545</v>
      </c>
      <c r="AF51" s="155">
        <v>0.21550019770660339</v>
      </c>
      <c r="AG51" s="2" t="s">
        <v>1501</v>
      </c>
      <c r="AH51" s="2" t="s">
        <v>2593</v>
      </c>
      <c r="AI51" s="57">
        <v>515</v>
      </c>
      <c r="AJ51" s="155">
        <v>0.25532969757064949</v>
      </c>
      <c r="AK51" s="2" t="s">
        <v>3639</v>
      </c>
      <c r="AL51" s="153" t="s">
        <v>2594</v>
      </c>
      <c r="AM51" s="57">
        <v>443</v>
      </c>
      <c r="AN51" s="155">
        <v>0.30054274084124832</v>
      </c>
      <c r="AO51" s="2" t="s">
        <v>3549</v>
      </c>
      <c r="AP51" s="153" t="s">
        <v>2444</v>
      </c>
      <c r="AQ51" s="57">
        <v>440</v>
      </c>
      <c r="AR51" s="155">
        <v>0.19469026548672566</v>
      </c>
      <c r="AS51" s="2" t="s">
        <v>3592</v>
      </c>
      <c r="AT51" s="153" t="s">
        <v>2551</v>
      </c>
      <c r="AU51" s="57">
        <v>417</v>
      </c>
      <c r="AV51" s="155">
        <v>0.13640824337585869</v>
      </c>
      <c r="AW51" s="2" t="s">
        <v>3553</v>
      </c>
      <c r="AX51" s="156" t="s">
        <v>2448</v>
      </c>
      <c r="AY51" s="57">
        <v>398</v>
      </c>
      <c r="AZ51" s="155">
        <v>0.29072315558802048</v>
      </c>
      <c r="BA51" s="128" t="s">
        <v>3640</v>
      </c>
      <c r="BB51" s="153" t="s">
        <v>2595</v>
      </c>
      <c r="BC51" s="57">
        <v>362</v>
      </c>
      <c r="BD51" s="155">
        <v>0.25949820788530464</v>
      </c>
      <c r="BE51" s="2" t="s">
        <v>3538</v>
      </c>
      <c r="BF51" s="153" t="s">
        <v>2432</v>
      </c>
      <c r="BG51" s="57">
        <v>348</v>
      </c>
      <c r="BH51" s="155">
        <v>7.2019867549668867E-2</v>
      </c>
      <c r="BI51" s="2" t="s">
        <v>1501</v>
      </c>
      <c r="BJ51" s="2" t="s">
        <v>2596</v>
      </c>
      <c r="BK51" s="57">
        <v>345</v>
      </c>
      <c r="BL51" s="155">
        <v>0.47916666666666669</v>
      </c>
    </row>
    <row r="52" spans="1:64" x14ac:dyDescent="0.25">
      <c r="A52" s="2" t="s">
        <v>962</v>
      </c>
      <c r="B52" s="2">
        <v>6963</v>
      </c>
      <c r="C52" s="2" t="s">
        <v>1503</v>
      </c>
      <c r="D52" s="2" t="s">
        <v>1413</v>
      </c>
      <c r="E52" s="2" t="s">
        <v>676</v>
      </c>
      <c r="F52" s="153" t="s">
        <v>676</v>
      </c>
      <c r="G52" s="57" t="s">
        <v>676</v>
      </c>
      <c r="H52" s="155" t="s">
        <v>676</v>
      </c>
      <c r="I52" s="2" t="s">
        <v>676</v>
      </c>
      <c r="J52" s="153" t="s">
        <v>676</v>
      </c>
      <c r="K52" s="57" t="s">
        <v>676</v>
      </c>
      <c r="L52" s="155" t="s">
        <v>676</v>
      </c>
      <c r="M52" s="2" t="s">
        <v>676</v>
      </c>
      <c r="N52" s="153" t="s">
        <v>676</v>
      </c>
      <c r="O52" s="57" t="s">
        <v>676</v>
      </c>
      <c r="P52" s="155" t="s">
        <v>676</v>
      </c>
      <c r="Q52" s="2" t="s">
        <v>676</v>
      </c>
      <c r="R52" s="153" t="s">
        <v>676</v>
      </c>
      <c r="S52" s="57" t="s">
        <v>676</v>
      </c>
      <c r="T52" s="155" t="s">
        <v>676</v>
      </c>
      <c r="U52" s="2" t="s">
        <v>676</v>
      </c>
      <c r="V52" s="153" t="s">
        <v>676</v>
      </c>
      <c r="W52" s="57" t="s">
        <v>676</v>
      </c>
      <c r="X52" s="155" t="s">
        <v>676</v>
      </c>
      <c r="Y52" s="2" t="s">
        <v>676</v>
      </c>
      <c r="Z52" s="153" t="s">
        <v>676</v>
      </c>
      <c r="AA52" s="57" t="s">
        <v>676</v>
      </c>
      <c r="AB52" s="155" t="s">
        <v>676</v>
      </c>
      <c r="AC52" s="2" t="s">
        <v>676</v>
      </c>
      <c r="AD52" s="153" t="s">
        <v>676</v>
      </c>
      <c r="AE52" s="57" t="s">
        <v>676</v>
      </c>
      <c r="AF52" s="155" t="s">
        <v>676</v>
      </c>
      <c r="AG52" s="2" t="s">
        <v>676</v>
      </c>
      <c r="AH52" s="2" t="s">
        <v>676</v>
      </c>
      <c r="AI52" s="57" t="s">
        <v>676</v>
      </c>
      <c r="AJ52" s="155" t="s">
        <v>676</v>
      </c>
      <c r="AK52" s="2" t="s">
        <v>676</v>
      </c>
      <c r="AL52" s="153" t="s">
        <v>676</v>
      </c>
      <c r="AM52" s="57" t="s">
        <v>676</v>
      </c>
      <c r="AN52" s="155" t="s">
        <v>676</v>
      </c>
      <c r="AO52" s="2" t="s">
        <v>676</v>
      </c>
      <c r="AP52" s="153" t="s">
        <v>676</v>
      </c>
      <c r="AQ52" s="57" t="s">
        <v>676</v>
      </c>
      <c r="AR52" s="155" t="s">
        <v>676</v>
      </c>
      <c r="AS52" s="2" t="s">
        <v>676</v>
      </c>
      <c r="AT52" s="153" t="s">
        <v>676</v>
      </c>
      <c r="AU52" s="57" t="s">
        <v>676</v>
      </c>
      <c r="AV52" s="155" t="s">
        <v>676</v>
      </c>
      <c r="AW52" s="2" t="s">
        <v>676</v>
      </c>
      <c r="AX52" s="156" t="s">
        <v>676</v>
      </c>
      <c r="AY52" s="57" t="s">
        <v>676</v>
      </c>
      <c r="AZ52" s="155" t="s">
        <v>676</v>
      </c>
      <c r="BA52" s="128" t="s">
        <v>676</v>
      </c>
      <c r="BB52" s="153" t="s">
        <v>676</v>
      </c>
      <c r="BC52" s="57" t="s">
        <v>676</v>
      </c>
      <c r="BD52" s="155" t="s">
        <v>676</v>
      </c>
      <c r="BE52" s="2" t="s">
        <v>676</v>
      </c>
      <c r="BF52" s="153" t="s">
        <v>676</v>
      </c>
      <c r="BG52" s="57" t="s">
        <v>676</v>
      </c>
      <c r="BH52" s="155" t="s">
        <v>676</v>
      </c>
      <c r="BI52" s="2" t="s">
        <v>676</v>
      </c>
      <c r="BJ52" s="2" t="s">
        <v>676</v>
      </c>
      <c r="BK52" s="57" t="s">
        <v>676</v>
      </c>
      <c r="BL52" s="155" t="s">
        <v>676</v>
      </c>
    </row>
    <row r="53" spans="1:64" x14ac:dyDescent="0.25">
      <c r="A53" s="2" t="s">
        <v>749</v>
      </c>
      <c r="B53" s="2">
        <v>25</v>
      </c>
      <c r="C53" s="2" t="s">
        <v>1506</v>
      </c>
      <c r="D53" s="2" t="s">
        <v>1369</v>
      </c>
      <c r="E53" s="2" t="s">
        <v>1505</v>
      </c>
      <c r="F53" s="153" t="s">
        <v>2347</v>
      </c>
      <c r="G53" s="57">
        <v>232</v>
      </c>
      <c r="H53" s="129">
        <v>2.2807707432166733E-2</v>
      </c>
      <c r="I53" s="2" t="s">
        <v>1505</v>
      </c>
      <c r="J53" s="153" t="s">
        <v>2348</v>
      </c>
      <c r="K53" s="57">
        <v>170</v>
      </c>
      <c r="L53" s="129">
        <v>3.6622145626884962E-2</v>
      </c>
      <c r="M53" s="2" t="s">
        <v>3617</v>
      </c>
      <c r="N53" s="153" t="s">
        <v>2349</v>
      </c>
      <c r="O53" s="57">
        <v>48</v>
      </c>
      <c r="P53" s="129">
        <v>1.7173524150268335E-2</v>
      </c>
      <c r="Q53" s="2" t="s">
        <v>3641</v>
      </c>
      <c r="R53" s="153" t="s">
        <v>2351</v>
      </c>
      <c r="S53" s="57">
        <v>38</v>
      </c>
      <c r="T53" s="129">
        <v>2.0245071923281833E-2</v>
      </c>
      <c r="U53" s="2" t="s">
        <v>3642</v>
      </c>
      <c r="V53" s="153" t="s">
        <v>2350</v>
      </c>
      <c r="W53" s="57">
        <v>30</v>
      </c>
      <c r="X53" s="129">
        <v>1.9404915912031046E-2</v>
      </c>
      <c r="Y53" s="2" t="s">
        <v>676</v>
      </c>
      <c r="Z53" s="153" t="s">
        <v>676</v>
      </c>
      <c r="AA53" s="57" t="s">
        <v>676</v>
      </c>
      <c r="AB53" s="129" t="s">
        <v>676</v>
      </c>
      <c r="AC53" s="2" t="s">
        <v>676</v>
      </c>
      <c r="AD53" s="153" t="s">
        <v>676</v>
      </c>
      <c r="AE53" s="57" t="s">
        <v>676</v>
      </c>
      <c r="AF53" s="129" t="s">
        <v>676</v>
      </c>
      <c r="AG53" s="2" t="s">
        <v>676</v>
      </c>
      <c r="AH53" s="2" t="s">
        <v>676</v>
      </c>
      <c r="AI53" s="57" t="s">
        <v>676</v>
      </c>
      <c r="AJ53" s="129" t="s">
        <v>676</v>
      </c>
      <c r="AK53" s="2" t="s">
        <v>676</v>
      </c>
      <c r="AL53" s="153" t="s">
        <v>676</v>
      </c>
      <c r="AM53" s="57" t="s">
        <v>676</v>
      </c>
      <c r="AN53" s="129" t="s">
        <v>676</v>
      </c>
      <c r="AO53" s="2" t="s">
        <v>676</v>
      </c>
      <c r="AP53" s="153" t="s">
        <v>676</v>
      </c>
      <c r="AQ53" s="57" t="s">
        <v>676</v>
      </c>
      <c r="AR53" s="129" t="s">
        <v>676</v>
      </c>
      <c r="AS53" s="2" t="s">
        <v>676</v>
      </c>
      <c r="AT53" s="153" t="s">
        <v>676</v>
      </c>
      <c r="AU53" s="57" t="s">
        <v>676</v>
      </c>
      <c r="AV53" s="129" t="s">
        <v>676</v>
      </c>
      <c r="AW53" s="2" t="s">
        <v>676</v>
      </c>
      <c r="AX53" s="154" t="s">
        <v>676</v>
      </c>
      <c r="AY53" s="57" t="s">
        <v>676</v>
      </c>
      <c r="AZ53" s="129" t="s">
        <v>676</v>
      </c>
      <c r="BA53" s="128" t="s">
        <v>676</v>
      </c>
      <c r="BB53" s="153" t="s">
        <v>676</v>
      </c>
      <c r="BC53" s="57" t="s">
        <v>676</v>
      </c>
      <c r="BD53" s="129" t="s">
        <v>676</v>
      </c>
      <c r="BE53" s="2" t="s">
        <v>676</v>
      </c>
      <c r="BF53" s="153" t="s">
        <v>676</v>
      </c>
      <c r="BG53" s="57" t="s">
        <v>676</v>
      </c>
      <c r="BH53" s="129" t="s">
        <v>676</v>
      </c>
      <c r="BI53" s="2" t="s">
        <v>676</v>
      </c>
      <c r="BJ53" s="2" t="s">
        <v>676</v>
      </c>
      <c r="BK53" s="57" t="s">
        <v>676</v>
      </c>
      <c r="BL53" s="129" t="s">
        <v>676</v>
      </c>
    </row>
    <row r="54" spans="1:64" x14ac:dyDescent="0.25">
      <c r="A54" s="2" t="s">
        <v>750</v>
      </c>
      <c r="B54" s="2">
        <v>122</v>
      </c>
      <c r="C54" s="2" t="s">
        <v>1511</v>
      </c>
      <c r="D54" s="2" t="s">
        <v>1369</v>
      </c>
      <c r="E54" s="2" t="s">
        <v>3485</v>
      </c>
      <c r="F54" s="153" t="s">
        <v>2343</v>
      </c>
      <c r="G54" s="57">
        <v>2694</v>
      </c>
      <c r="H54" s="129">
        <v>0.38651362984218079</v>
      </c>
      <c r="I54" s="2" t="s">
        <v>3412</v>
      </c>
      <c r="J54" s="153" t="s">
        <v>2500</v>
      </c>
      <c r="K54" s="57">
        <v>2306</v>
      </c>
      <c r="L54" s="129">
        <v>0.54566966398485561</v>
      </c>
      <c r="M54" s="2" t="s">
        <v>1508</v>
      </c>
      <c r="N54" s="153" t="s">
        <v>2581</v>
      </c>
      <c r="O54" s="57">
        <v>1946</v>
      </c>
      <c r="P54" s="129">
        <v>0.72395833333333337</v>
      </c>
      <c r="Q54" s="2" t="s">
        <v>3643</v>
      </c>
      <c r="R54" s="153" t="s">
        <v>2356</v>
      </c>
      <c r="S54" s="57">
        <v>1702</v>
      </c>
      <c r="T54" s="129">
        <v>0.71332774518021791</v>
      </c>
      <c r="U54" s="2" t="s">
        <v>3644</v>
      </c>
      <c r="V54" s="153" t="s">
        <v>2580</v>
      </c>
      <c r="W54" s="57">
        <v>1695</v>
      </c>
      <c r="X54" s="129">
        <v>0.66758566364710514</v>
      </c>
      <c r="Y54" s="2" t="s">
        <v>3500</v>
      </c>
      <c r="Z54" s="153" t="s">
        <v>2412</v>
      </c>
      <c r="AA54" s="57">
        <v>1527</v>
      </c>
      <c r="AB54" s="129">
        <v>0.55567685589519655</v>
      </c>
      <c r="AC54" s="2" t="s">
        <v>3645</v>
      </c>
      <c r="AD54" s="153" t="s">
        <v>2525</v>
      </c>
      <c r="AE54" s="57">
        <v>1487</v>
      </c>
      <c r="AF54" s="129">
        <v>0.68148487626031162</v>
      </c>
      <c r="AG54" s="2" t="s">
        <v>3646</v>
      </c>
      <c r="AH54" s="2" t="s">
        <v>2352</v>
      </c>
      <c r="AI54" s="57">
        <v>1310</v>
      </c>
      <c r="AJ54" s="129">
        <v>0.67076292882744493</v>
      </c>
      <c r="AK54" s="2" t="s">
        <v>3647</v>
      </c>
      <c r="AL54" s="153" t="s">
        <v>2583</v>
      </c>
      <c r="AM54" s="57">
        <v>1233</v>
      </c>
      <c r="AN54" s="129">
        <v>0.66938110749185664</v>
      </c>
      <c r="AO54" s="2" t="s">
        <v>3715</v>
      </c>
      <c r="AP54" s="153" t="s">
        <v>2582</v>
      </c>
      <c r="AQ54" s="57">
        <v>1230</v>
      </c>
      <c r="AR54" s="129">
        <v>0.66739012479652737</v>
      </c>
      <c r="AS54" s="2" t="s">
        <v>1505</v>
      </c>
      <c r="AT54" s="153" t="s">
        <v>2347</v>
      </c>
      <c r="AU54" s="57">
        <v>1211</v>
      </c>
      <c r="AV54" s="129">
        <v>0.11905230043255997</v>
      </c>
      <c r="AW54" s="2" t="s">
        <v>1505</v>
      </c>
      <c r="AX54" s="154" t="s">
        <v>2348</v>
      </c>
      <c r="AY54" s="57">
        <v>1199</v>
      </c>
      <c r="AZ54" s="129">
        <v>0.25829383886255924</v>
      </c>
      <c r="BA54" s="128" t="s">
        <v>3431</v>
      </c>
      <c r="BB54" s="153" t="s">
        <v>2473</v>
      </c>
      <c r="BC54" s="57">
        <v>1157</v>
      </c>
      <c r="BD54" s="129">
        <v>0.55465004793863859</v>
      </c>
      <c r="BE54" s="2" t="s">
        <v>3641</v>
      </c>
      <c r="BF54" s="153" t="s">
        <v>2351</v>
      </c>
      <c r="BG54" s="57">
        <v>1124</v>
      </c>
      <c r="BH54" s="129">
        <v>0.59882791688865211</v>
      </c>
      <c r="BI54" s="2" t="s">
        <v>3720</v>
      </c>
      <c r="BJ54" s="2" t="s">
        <v>2584</v>
      </c>
      <c r="BK54" s="57">
        <v>1041</v>
      </c>
      <c r="BL54" s="129">
        <v>0.65886075949367084</v>
      </c>
    </row>
    <row r="55" spans="1:64" x14ac:dyDescent="0.25">
      <c r="A55" s="2" t="s">
        <v>751</v>
      </c>
      <c r="B55" s="2">
        <v>3113</v>
      </c>
      <c r="C55" s="2" t="s">
        <v>1514</v>
      </c>
      <c r="D55" s="2" t="s">
        <v>1369</v>
      </c>
      <c r="E55" s="2" t="s">
        <v>3427</v>
      </c>
      <c r="F55" s="153" t="s">
        <v>2396</v>
      </c>
      <c r="G55" s="57">
        <v>4913</v>
      </c>
      <c r="H55" s="129">
        <v>0.82322386058981234</v>
      </c>
      <c r="I55" s="2" t="s">
        <v>1523</v>
      </c>
      <c r="J55" s="153" t="s">
        <v>2569</v>
      </c>
      <c r="K55" s="57">
        <v>2439</v>
      </c>
      <c r="L55" s="129">
        <v>0.57947255880256598</v>
      </c>
      <c r="M55" s="2" t="s">
        <v>3427</v>
      </c>
      <c r="N55" s="153" t="s">
        <v>2501</v>
      </c>
      <c r="O55" s="57">
        <v>2322</v>
      </c>
      <c r="P55" s="129">
        <v>0.79739010989010994</v>
      </c>
      <c r="Q55" s="2" t="s">
        <v>1523</v>
      </c>
      <c r="R55" s="153" t="s">
        <v>2567</v>
      </c>
      <c r="S55" s="57">
        <v>1782</v>
      </c>
      <c r="T55" s="129">
        <v>0.41762362315444107</v>
      </c>
      <c r="U55" s="2" t="s">
        <v>3427</v>
      </c>
      <c r="V55" s="153" t="s">
        <v>2579</v>
      </c>
      <c r="W55" s="57">
        <v>1779</v>
      </c>
      <c r="X55" s="129">
        <v>0.84232954545454541</v>
      </c>
      <c r="Y55" s="2" t="s">
        <v>3648</v>
      </c>
      <c r="Z55" s="153" t="s">
        <v>2578</v>
      </c>
      <c r="AA55" s="57">
        <v>1549</v>
      </c>
      <c r="AB55" s="129">
        <v>0.79763130792996906</v>
      </c>
      <c r="AC55" s="2" t="s">
        <v>3649</v>
      </c>
      <c r="AD55" s="153" t="s">
        <v>2575</v>
      </c>
      <c r="AE55" s="57">
        <v>1507</v>
      </c>
      <c r="AF55" s="129">
        <v>0.73619931607230094</v>
      </c>
      <c r="AG55" s="2" t="s">
        <v>3427</v>
      </c>
      <c r="AH55" s="2" t="s">
        <v>2634</v>
      </c>
      <c r="AI55" s="57">
        <v>1301</v>
      </c>
      <c r="AJ55" s="129">
        <v>0.83450930083386787</v>
      </c>
      <c r="AK55" s="2" t="s">
        <v>1523</v>
      </c>
      <c r="AL55" s="153" t="s">
        <v>2570</v>
      </c>
      <c r="AM55" s="57">
        <v>1163</v>
      </c>
      <c r="AN55" s="129">
        <v>0.53693444136657431</v>
      </c>
      <c r="AO55" s="2" t="s">
        <v>3651</v>
      </c>
      <c r="AP55" s="153" t="s">
        <v>2572</v>
      </c>
      <c r="AQ55" s="57">
        <v>1120</v>
      </c>
      <c r="AR55" s="129">
        <v>0.62049861495844871</v>
      </c>
      <c r="AS55" s="2" t="s">
        <v>3652</v>
      </c>
      <c r="AT55" s="153" t="s">
        <v>2477</v>
      </c>
      <c r="AU55" s="57">
        <v>1047</v>
      </c>
      <c r="AV55" s="129">
        <v>0.68431372549019609</v>
      </c>
      <c r="AW55" s="2" t="s">
        <v>3653</v>
      </c>
      <c r="AX55" s="154" t="s">
        <v>2574</v>
      </c>
      <c r="AY55" s="57">
        <v>1023</v>
      </c>
      <c r="AZ55" s="129">
        <v>0.61147638971906759</v>
      </c>
      <c r="BA55" s="128" t="s">
        <v>3654</v>
      </c>
      <c r="BB55" s="153" t="s">
        <v>2576</v>
      </c>
      <c r="BC55" s="57">
        <v>1020</v>
      </c>
      <c r="BD55" s="129">
        <v>0.76290201944652203</v>
      </c>
      <c r="BE55" s="2" t="s">
        <v>3650</v>
      </c>
      <c r="BF55" s="153" t="s">
        <v>2573</v>
      </c>
      <c r="BG55" s="57">
        <v>997</v>
      </c>
      <c r="BH55" s="129">
        <v>0.60644768856447684</v>
      </c>
      <c r="BI55" s="2" t="s">
        <v>1523</v>
      </c>
      <c r="BJ55" s="2" t="s">
        <v>2568</v>
      </c>
      <c r="BK55" s="57">
        <v>970</v>
      </c>
      <c r="BL55" s="129">
        <v>0.41630901287553645</v>
      </c>
    </row>
    <row r="56" spans="1:64" x14ac:dyDescent="0.25">
      <c r="A56" s="2" t="s">
        <v>846</v>
      </c>
      <c r="B56" s="2">
        <v>42</v>
      </c>
      <c r="C56" s="2" t="s">
        <v>1484</v>
      </c>
      <c r="D56" s="2" t="s">
        <v>1386</v>
      </c>
      <c r="E56" s="2" t="s">
        <v>3488</v>
      </c>
      <c r="F56" s="153" t="s">
        <v>2333</v>
      </c>
      <c r="G56" s="57">
        <v>499</v>
      </c>
      <c r="H56" s="129">
        <v>7.9509241555130658E-2</v>
      </c>
      <c r="I56" s="2" t="s">
        <v>3509</v>
      </c>
      <c r="J56" s="153" t="s">
        <v>2340</v>
      </c>
      <c r="K56" s="57">
        <v>172</v>
      </c>
      <c r="L56" s="129">
        <v>5.2279635258358666E-2</v>
      </c>
      <c r="M56" s="2" t="s">
        <v>3485</v>
      </c>
      <c r="N56" s="153" t="s">
        <v>2343</v>
      </c>
      <c r="O56" s="57">
        <v>163</v>
      </c>
      <c r="P56" s="129">
        <v>2.3385939741750357E-2</v>
      </c>
      <c r="Q56" s="2" t="s">
        <v>1516</v>
      </c>
      <c r="R56" s="153" t="s">
        <v>2388</v>
      </c>
      <c r="S56" s="57">
        <v>143</v>
      </c>
      <c r="T56" s="129">
        <v>5.5837563451776651E-2</v>
      </c>
      <c r="U56" s="2" t="s">
        <v>1505</v>
      </c>
      <c r="V56" s="153" t="s">
        <v>2347</v>
      </c>
      <c r="W56" s="57">
        <v>118</v>
      </c>
      <c r="X56" s="129">
        <v>1.1600471883602045E-2</v>
      </c>
      <c r="Y56" s="2" t="s">
        <v>3485</v>
      </c>
      <c r="Z56" s="153" t="s">
        <v>2389</v>
      </c>
      <c r="AA56" s="57">
        <v>77</v>
      </c>
      <c r="AB56" s="129">
        <v>3.9834454216244181E-2</v>
      </c>
      <c r="AC56" s="2" t="s">
        <v>1516</v>
      </c>
      <c r="AD56" s="153" t="s">
        <v>2338</v>
      </c>
      <c r="AE56" s="57">
        <v>71</v>
      </c>
      <c r="AF56" s="129">
        <v>1.9425444596443228E-2</v>
      </c>
      <c r="AG56" s="2" t="s">
        <v>3487</v>
      </c>
      <c r="AH56" s="2" t="s">
        <v>2334</v>
      </c>
      <c r="AI56" s="57">
        <v>70</v>
      </c>
      <c r="AJ56" s="129">
        <v>1.7743979721166033E-2</v>
      </c>
      <c r="AK56" s="2" t="s">
        <v>1516</v>
      </c>
      <c r="AL56" s="153" t="s">
        <v>2345</v>
      </c>
      <c r="AM56" s="57">
        <v>64</v>
      </c>
      <c r="AN56" s="129">
        <v>1.8401380103507763E-2</v>
      </c>
      <c r="AO56" s="2" t="s">
        <v>3485</v>
      </c>
      <c r="AP56" s="153" t="s">
        <v>2390</v>
      </c>
      <c r="AQ56" s="57">
        <v>51</v>
      </c>
      <c r="AR56" s="129">
        <v>3.0927835051546393E-2</v>
      </c>
      <c r="AS56" s="2" t="s">
        <v>1482</v>
      </c>
      <c r="AT56" s="153" t="s">
        <v>2353</v>
      </c>
      <c r="AU56" s="57">
        <v>40</v>
      </c>
      <c r="AV56" s="129">
        <v>5.6545094713033647E-3</v>
      </c>
      <c r="AW56" s="2" t="s">
        <v>1505</v>
      </c>
      <c r="AX56" s="154" t="s">
        <v>2348</v>
      </c>
      <c r="AY56" s="57">
        <v>38</v>
      </c>
      <c r="AZ56" s="129">
        <v>8.1861266695389921E-3</v>
      </c>
      <c r="BA56" s="128" t="s">
        <v>3486</v>
      </c>
      <c r="BB56" s="153" t="s">
        <v>2357</v>
      </c>
      <c r="BC56" s="57">
        <v>34</v>
      </c>
      <c r="BD56" s="129">
        <v>8.601062484189223E-3</v>
      </c>
      <c r="BE56" s="2" t="s">
        <v>3504</v>
      </c>
      <c r="BF56" s="153" t="s">
        <v>2337</v>
      </c>
      <c r="BG56" s="57">
        <v>29</v>
      </c>
      <c r="BH56" s="129">
        <v>7.2590738423028789E-3</v>
      </c>
      <c r="BI56" s="2" t="s">
        <v>676</v>
      </c>
      <c r="BJ56" s="2" t="s">
        <v>676</v>
      </c>
      <c r="BK56" s="57" t="s">
        <v>676</v>
      </c>
      <c r="BL56" s="129" t="s">
        <v>676</v>
      </c>
    </row>
    <row r="57" spans="1:64" x14ac:dyDescent="0.25">
      <c r="A57" s="2" t="s">
        <v>753</v>
      </c>
      <c r="B57" s="2">
        <v>8701</v>
      </c>
      <c r="C57" s="2" t="s">
        <v>1484</v>
      </c>
      <c r="D57" s="2" t="s">
        <v>1369</v>
      </c>
      <c r="E57" s="2" t="s">
        <v>1505</v>
      </c>
      <c r="F57" s="153" t="s">
        <v>2347</v>
      </c>
      <c r="G57" s="57">
        <v>4987</v>
      </c>
      <c r="H57" s="129">
        <v>0.49026740070782543</v>
      </c>
      <c r="I57" s="2" t="s">
        <v>1505</v>
      </c>
      <c r="J57" s="153" t="s">
        <v>2348</v>
      </c>
      <c r="K57" s="57">
        <v>1579</v>
      </c>
      <c r="L57" s="129">
        <v>0.34015510555794914</v>
      </c>
      <c r="M57" s="2" t="s">
        <v>3419</v>
      </c>
      <c r="N57" s="153" t="s">
        <v>2354</v>
      </c>
      <c r="O57" s="57">
        <v>1244</v>
      </c>
      <c r="P57" s="129">
        <v>0.34768026830631638</v>
      </c>
      <c r="Q57" s="2" t="s">
        <v>1482</v>
      </c>
      <c r="R57" s="153" t="s">
        <v>2353</v>
      </c>
      <c r="S57" s="57">
        <v>681</v>
      </c>
      <c r="T57" s="129">
        <v>9.6268023748939779E-2</v>
      </c>
      <c r="U57" s="2" t="s">
        <v>3617</v>
      </c>
      <c r="V57" s="153" t="s">
        <v>2349</v>
      </c>
      <c r="W57" s="57">
        <v>608</v>
      </c>
      <c r="X57" s="129">
        <v>0.21753130590339892</v>
      </c>
      <c r="Y57" s="2" t="s">
        <v>3486</v>
      </c>
      <c r="Z57" s="153" t="s">
        <v>2357</v>
      </c>
      <c r="AA57" s="57">
        <v>484</v>
      </c>
      <c r="AB57" s="129">
        <v>0.12243865418669365</v>
      </c>
      <c r="AC57" s="2" t="s">
        <v>3656</v>
      </c>
      <c r="AD57" s="153" t="s">
        <v>2645</v>
      </c>
      <c r="AE57" s="57">
        <v>478</v>
      </c>
      <c r="AF57" s="129">
        <v>0.38240000000000002</v>
      </c>
      <c r="AG57" s="2" t="s">
        <v>3657</v>
      </c>
      <c r="AH57" s="2" t="s">
        <v>2355</v>
      </c>
      <c r="AI57" s="57">
        <v>385</v>
      </c>
      <c r="AJ57" s="129">
        <v>0.4002079002079002</v>
      </c>
      <c r="AK57" s="2" t="s">
        <v>3658</v>
      </c>
      <c r="AL57" s="153" t="s">
        <v>2646</v>
      </c>
      <c r="AM57" s="57">
        <v>324</v>
      </c>
      <c r="AN57" s="129">
        <v>0.29347826086956524</v>
      </c>
      <c r="AO57" s="2" t="s">
        <v>3420</v>
      </c>
      <c r="AP57" s="153" t="s">
        <v>2422</v>
      </c>
      <c r="AQ57" s="57">
        <v>306</v>
      </c>
      <c r="AR57" s="129">
        <v>0.11337532419414598</v>
      </c>
      <c r="AS57" s="2" t="s">
        <v>3494</v>
      </c>
      <c r="AT57" s="153" t="s">
        <v>2419</v>
      </c>
      <c r="AU57" s="57">
        <v>288</v>
      </c>
      <c r="AV57" s="129">
        <v>0.20027816411682892</v>
      </c>
      <c r="AW57" s="2" t="s">
        <v>3642</v>
      </c>
      <c r="AX57" s="154" t="s">
        <v>2350</v>
      </c>
      <c r="AY57" s="57">
        <v>287</v>
      </c>
      <c r="AZ57" s="129">
        <v>0.18564036222509703</v>
      </c>
      <c r="BA57" s="128" t="s">
        <v>3615</v>
      </c>
      <c r="BB57" s="153" t="s">
        <v>2361</v>
      </c>
      <c r="BC57" s="57">
        <v>239</v>
      </c>
      <c r="BD57" s="129">
        <v>0.1231958762886598</v>
      </c>
      <c r="BE57" s="2" t="s">
        <v>3497</v>
      </c>
      <c r="BF57" s="153" t="s">
        <v>2359</v>
      </c>
      <c r="BG57" s="57">
        <v>172</v>
      </c>
      <c r="BH57" s="129">
        <v>5.8167061210686509E-2</v>
      </c>
      <c r="BI57" s="2" t="s">
        <v>3662</v>
      </c>
      <c r="BJ57" s="2" t="s">
        <v>2531</v>
      </c>
      <c r="BK57" s="57">
        <v>167</v>
      </c>
      <c r="BL57" s="129">
        <v>8.7434554973821993E-2</v>
      </c>
    </row>
    <row r="58" spans="1:64" x14ac:dyDescent="0.25">
      <c r="A58" s="2" t="s">
        <v>849</v>
      </c>
      <c r="B58" s="2">
        <v>75</v>
      </c>
      <c r="C58" s="2" t="s">
        <v>1484</v>
      </c>
      <c r="D58" s="2" t="s">
        <v>1369</v>
      </c>
      <c r="E58" s="2" t="s">
        <v>1519</v>
      </c>
      <c r="F58" s="153" t="s">
        <v>2393</v>
      </c>
      <c r="G58" s="57">
        <v>1970</v>
      </c>
      <c r="H58" s="129">
        <v>0.32965194109772422</v>
      </c>
      <c r="I58" s="2" t="s">
        <v>3415</v>
      </c>
      <c r="J58" s="153" t="s">
        <v>2267</v>
      </c>
      <c r="K58" s="57">
        <v>1569</v>
      </c>
      <c r="L58" s="129">
        <v>0.41409342834520979</v>
      </c>
      <c r="M58" s="2" t="s">
        <v>1456</v>
      </c>
      <c r="N58" s="153" t="s">
        <v>2392</v>
      </c>
      <c r="O58" s="57">
        <v>1255</v>
      </c>
      <c r="P58" s="129">
        <v>0.20560288335517693</v>
      </c>
      <c r="Q58" s="2" t="s">
        <v>3415</v>
      </c>
      <c r="R58" s="153" t="s">
        <v>2271</v>
      </c>
      <c r="S58" s="57">
        <v>876</v>
      </c>
      <c r="T58" s="129">
        <v>0.32969514490026347</v>
      </c>
      <c r="U58" s="2" t="s">
        <v>3579</v>
      </c>
      <c r="V58" s="153" t="s">
        <v>2459</v>
      </c>
      <c r="W58" s="57">
        <v>758</v>
      </c>
      <c r="X58" s="129">
        <v>0.36813987372510926</v>
      </c>
      <c r="Y58" s="2" t="s">
        <v>1456</v>
      </c>
      <c r="Z58" s="153" t="s">
        <v>2460</v>
      </c>
      <c r="AA58" s="57">
        <v>493</v>
      </c>
      <c r="AB58" s="129">
        <v>0.17507102272727273</v>
      </c>
      <c r="AC58" s="2" t="s">
        <v>3415</v>
      </c>
      <c r="AD58" s="153" t="s">
        <v>2276</v>
      </c>
      <c r="AE58" s="57">
        <v>408</v>
      </c>
      <c r="AF58" s="129">
        <v>0.27055702917771884</v>
      </c>
      <c r="AG58" s="2" t="s">
        <v>3577</v>
      </c>
      <c r="AH58" s="2" t="s">
        <v>2461</v>
      </c>
      <c r="AI58" s="57">
        <v>270</v>
      </c>
      <c r="AJ58" s="129">
        <v>0.10078387458006718</v>
      </c>
      <c r="AK58" s="2" t="s">
        <v>3578</v>
      </c>
      <c r="AL58" s="153" t="s">
        <v>2462</v>
      </c>
      <c r="AM58" s="57">
        <v>214</v>
      </c>
      <c r="AN58" s="129">
        <v>7.2151045178691836E-2</v>
      </c>
      <c r="AO58" s="2" t="s">
        <v>3505</v>
      </c>
      <c r="AP58" s="153" t="s">
        <v>2463</v>
      </c>
      <c r="AQ58" s="57">
        <v>171</v>
      </c>
      <c r="AR58" s="129">
        <v>3.8749150237933377E-2</v>
      </c>
      <c r="AS58" s="2" t="s">
        <v>3449</v>
      </c>
      <c r="AT58" s="153" t="s">
        <v>2273</v>
      </c>
      <c r="AU58" s="57">
        <v>146</v>
      </c>
      <c r="AV58" s="129">
        <v>0.20797720797720798</v>
      </c>
      <c r="AW58" s="2" t="s">
        <v>1456</v>
      </c>
      <c r="AX58" s="154" t="s">
        <v>2465</v>
      </c>
      <c r="AY58" s="57">
        <v>128</v>
      </c>
      <c r="AZ58" s="129">
        <v>0.14645308924485126</v>
      </c>
      <c r="BA58" s="128" t="s">
        <v>3505</v>
      </c>
      <c r="BB58" s="153" t="s">
        <v>2467</v>
      </c>
      <c r="BC58" s="57">
        <v>109</v>
      </c>
      <c r="BD58" s="129">
        <v>5.5050505050505051E-2</v>
      </c>
      <c r="BE58" s="2" t="s">
        <v>3580</v>
      </c>
      <c r="BF58" s="153" t="s">
        <v>2466</v>
      </c>
      <c r="BG58" s="57">
        <v>99</v>
      </c>
      <c r="BH58" s="129">
        <v>0.24444444444444444</v>
      </c>
      <c r="BI58" s="2" t="s">
        <v>3581</v>
      </c>
      <c r="BJ58" s="2" t="s">
        <v>2464</v>
      </c>
      <c r="BK58" s="57">
        <v>95</v>
      </c>
      <c r="BL58" s="129">
        <v>0.24934383202099739</v>
      </c>
    </row>
    <row r="59" spans="1:64" x14ac:dyDescent="0.25">
      <c r="A59" s="2" t="s">
        <v>850</v>
      </c>
      <c r="B59" s="2">
        <v>41</v>
      </c>
      <c r="C59" s="2" t="s">
        <v>1484</v>
      </c>
      <c r="D59" s="2" t="s">
        <v>1369</v>
      </c>
      <c r="E59" s="2" t="s">
        <v>676</v>
      </c>
      <c r="F59" s="153" t="s">
        <v>676</v>
      </c>
      <c r="G59" s="57" t="s">
        <v>676</v>
      </c>
      <c r="H59" s="155" t="s">
        <v>676</v>
      </c>
      <c r="I59" s="2" t="s">
        <v>676</v>
      </c>
      <c r="J59" s="153" t="s">
        <v>676</v>
      </c>
      <c r="K59" s="57" t="s">
        <v>676</v>
      </c>
      <c r="L59" s="155" t="s">
        <v>676</v>
      </c>
      <c r="M59" s="2" t="s">
        <v>676</v>
      </c>
      <c r="N59" s="153" t="s">
        <v>676</v>
      </c>
      <c r="O59" s="57" t="s">
        <v>676</v>
      </c>
      <c r="P59" s="155" t="s">
        <v>676</v>
      </c>
      <c r="Q59" s="2" t="s">
        <v>676</v>
      </c>
      <c r="R59" s="153" t="s">
        <v>676</v>
      </c>
      <c r="S59" s="57" t="s">
        <v>676</v>
      </c>
      <c r="T59" s="155" t="s">
        <v>676</v>
      </c>
      <c r="U59" s="2" t="s">
        <v>676</v>
      </c>
      <c r="V59" s="153" t="s">
        <v>676</v>
      </c>
      <c r="W59" s="57" t="s">
        <v>676</v>
      </c>
      <c r="X59" s="155" t="s">
        <v>676</v>
      </c>
      <c r="Y59" s="2" t="s">
        <v>676</v>
      </c>
      <c r="Z59" s="153" t="s">
        <v>676</v>
      </c>
      <c r="AA59" s="57" t="s">
        <v>676</v>
      </c>
      <c r="AB59" s="155" t="s">
        <v>676</v>
      </c>
      <c r="AC59" s="2" t="s">
        <v>676</v>
      </c>
      <c r="AD59" s="153" t="s">
        <v>676</v>
      </c>
      <c r="AE59" s="57" t="s">
        <v>676</v>
      </c>
      <c r="AF59" s="155" t="s">
        <v>676</v>
      </c>
      <c r="AG59" s="2" t="s">
        <v>676</v>
      </c>
      <c r="AH59" s="2" t="s">
        <v>676</v>
      </c>
      <c r="AI59" s="57" t="s">
        <v>676</v>
      </c>
      <c r="AJ59" s="155" t="s">
        <v>676</v>
      </c>
      <c r="AK59" s="2" t="s">
        <v>676</v>
      </c>
      <c r="AL59" s="153" t="s">
        <v>676</v>
      </c>
      <c r="AM59" s="57" t="s">
        <v>676</v>
      </c>
      <c r="AN59" s="155" t="s">
        <v>676</v>
      </c>
      <c r="AO59" s="2" t="s">
        <v>676</v>
      </c>
      <c r="AP59" s="153" t="s">
        <v>676</v>
      </c>
      <c r="AQ59" s="57" t="s">
        <v>676</v>
      </c>
      <c r="AR59" s="155" t="s">
        <v>676</v>
      </c>
      <c r="AS59" s="2" t="s">
        <v>676</v>
      </c>
      <c r="AT59" s="153" t="s">
        <v>676</v>
      </c>
      <c r="AU59" s="57" t="s">
        <v>676</v>
      </c>
      <c r="AV59" s="155" t="s">
        <v>676</v>
      </c>
      <c r="AW59" s="2" t="s">
        <v>676</v>
      </c>
      <c r="AX59" s="156" t="s">
        <v>676</v>
      </c>
      <c r="AY59" s="57" t="s">
        <v>676</v>
      </c>
      <c r="AZ59" s="155" t="s">
        <v>676</v>
      </c>
      <c r="BA59" s="128" t="s">
        <v>676</v>
      </c>
      <c r="BB59" s="153" t="s">
        <v>676</v>
      </c>
      <c r="BC59" s="57" t="s">
        <v>676</v>
      </c>
      <c r="BD59" s="155" t="s">
        <v>676</v>
      </c>
      <c r="BE59" s="2" t="s">
        <v>676</v>
      </c>
      <c r="BF59" s="153" t="s">
        <v>676</v>
      </c>
      <c r="BG59" s="57" t="s">
        <v>676</v>
      </c>
      <c r="BH59" s="155" t="s">
        <v>676</v>
      </c>
      <c r="BI59" s="2" t="s">
        <v>676</v>
      </c>
      <c r="BJ59" s="2" t="s">
        <v>676</v>
      </c>
      <c r="BK59" s="57" t="s">
        <v>676</v>
      </c>
      <c r="BL59" s="155" t="s">
        <v>676</v>
      </c>
    </row>
    <row r="60" spans="1:64" x14ac:dyDescent="0.25">
      <c r="A60" s="2" t="s">
        <v>851</v>
      </c>
      <c r="B60" s="2">
        <v>114</v>
      </c>
      <c r="C60" s="2" t="s">
        <v>1484</v>
      </c>
      <c r="D60" s="2" t="s">
        <v>1369</v>
      </c>
      <c r="E60" s="2" t="s">
        <v>1523</v>
      </c>
      <c r="F60" s="153" t="s">
        <v>2567</v>
      </c>
      <c r="G60" s="57">
        <v>1906</v>
      </c>
      <c r="H60" s="129">
        <v>0.44668385282399814</v>
      </c>
      <c r="I60" s="2" t="s">
        <v>1523</v>
      </c>
      <c r="J60" s="153" t="s">
        <v>2569</v>
      </c>
      <c r="K60" s="57">
        <v>1155</v>
      </c>
      <c r="L60" s="129">
        <v>0.27441197434069853</v>
      </c>
      <c r="M60" s="2" t="s">
        <v>1523</v>
      </c>
      <c r="N60" s="153" t="s">
        <v>2568</v>
      </c>
      <c r="O60" s="57">
        <v>1035</v>
      </c>
      <c r="P60" s="129">
        <v>0.44420600858369097</v>
      </c>
      <c r="Q60" s="2" t="s">
        <v>1523</v>
      </c>
      <c r="R60" s="153" t="s">
        <v>2570</v>
      </c>
      <c r="S60" s="57">
        <v>747</v>
      </c>
      <c r="T60" s="129">
        <v>0.34487534626038779</v>
      </c>
      <c r="U60" s="2" t="s">
        <v>3651</v>
      </c>
      <c r="V60" s="153" t="s">
        <v>2572</v>
      </c>
      <c r="W60" s="57">
        <v>454</v>
      </c>
      <c r="X60" s="129">
        <v>0.2515235457063712</v>
      </c>
      <c r="Y60" s="2" t="s">
        <v>3659</v>
      </c>
      <c r="Z60" s="153" t="s">
        <v>2571</v>
      </c>
      <c r="AA60" s="57">
        <v>444</v>
      </c>
      <c r="AB60" s="129">
        <v>0.34312210200927357</v>
      </c>
      <c r="AC60" s="2" t="s">
        <v>3653</v>
      </c>
      <c r="AD60" s="153" t="s">
        <v>2574</v>
      </c>
      <c r="AE60" s="57">
        <v>419</v>
      </c>
      <c r="AF60" s="129">
        <v>0.25044829647340106</v>
      </c>
      <c r="AG60" s="2" t="s">
        <v>3650</v>
      </c>
      <c r="AH60" s="2" t="s">
        <v>2573</v>
      </c>
      <c r="AI60" s="57">
        <v>406</v>
      </c>
      <c r="AJ60" s="129">
        <v>0.24695863746958638</v>
      </c>
      <c r="AK60" s="2" t="s">
        <v>3427</v>
      </c>
      <c r="AL60" s="153" t="s">
        <v>2396</v>
      </c>
      <c r="AM60" s="57">
        <v>317</v>
      </c>
      <c r="AN60" s="129">
        <v>5.311662198391421E-2</v>
      </c>
      <c r="AO60" s="2" t="s">
        <v>3649</v>
      </c>
      <c r="AP60" s="153" t="s">
        <v>2575</v>
      </c>
      <c r="AQ60" s="57">
        <v>293</v>
      </c>
      <c r="AR60" s="129">
        <v>0.14313629702002931</v>
      </c>
      <c r="AS60" s="2" t="s">
        <v>3427</v>
      </c>
      <c r="AT60" s="153" t="s">
        <v>2501</v>
      </c>
      <c r="AU60" s="57">
        <v>210</v>
      </c>
      <c r="AV60" s="129">
        <v>7.2115384615384609E-2</v>
      </c>
      <c r="AW60" s="2" t="s">
        <v>3648</v>
      </c>
      <c r="AX60" s="154" t="s">
        <v>2578</v>
      </c>
      <c r="AY60" s="57">
        <v>143</v>
      </c>
      <c r="AZ60" s="129">
        <v>7.3635427394438721E-2</v>
      </c>
      <c r="BA60" s="128" t="s">
        <v>3650</v>
      </c>
      <c r="BB60" s="153" t="s">
        <v>2577</v>
      </c>
      <c r="BC60" s="57">
        <v>129</v>
      </c>
      <c r="BD60" s="129">
        <v>0.31773399014778325</v>
      </c>
      <c r="BE60" s="2" t="s">
        <v>3654</v>
      </c>
      <c r="BF60" s="153" t="s">
        <v>2576</v>
      </c>
      <c r="BG60" s="57">
        <v>120</v>
      </c>
      <c r="BH60" s="129">
        <v>8.9753178758414362E-2</v>
      </c>
      <c r="BI60" s="2" t="s">
        <v>3427</v>
      </c>
      <c r="BJ60" s="2" t="s">
        <v>2579</v>
      </c>
      <c r="BK60" s="57">
        <v>110</v>
      </c>
      <c r="BL60" s="129">
        <v>5.2083333333333336E-2</v>
      </c>
    </row>
    <row r="61" spans="1:64" x14ac:dyDescent="0.25">
      <c r="A61" s="2" t="s">
        <v>852</v>
      </c>
      <c r="B61" s="2">
        <v>126</v>
      </c>
      <c r="C61" s="2" t="s">
        <v>1484</v>
      </c>
      <c r="D61" s="2" t="s">
        <v>1386</v>
      </c>
      <c r="E61" s="2" t="s">
        <v>1525</v>
      </c>
      <c r="F61" s="153" t="s">
        <v>2346</v>
      </c>
      <c r="G61" s="57">
        <v>1316</v>
      </c>
      <c r="H61" s="129">
        <v>0.38981042654028436</v>
      </c>
      <c r="I61" s="2" t="s">
        <v>1505</v>
      </c>
      <c r="J61" s="153" t="s">
        <v>2347</v>
      </c>
      <c r="K61" s="57">
        <v>536</v>
      </c>
      <c r="L61" s="129">
        <v>5.2693668895005902E-2</v>
      </c>
      <c r="M61" s="2" t="s">
        <v>1482</v>
      </c>
      <c r="N61" s="153" t="s">
        <v>2353</v>
      </c>
      <c r="O61" s="57">
        <v>430</v>
      </c>
      <c r="P61" s="129">
        <v>6.078597681651117E-2</v>
      </c>
      <c r="Q61" s="2" t="s">
        <v>3622</v>
      </c>
      <c r="R61" s="153" t="s">
        <v>2413</v>
      </c>
      <c r="S61" s="57">
        <v>301</v>
      </c>
      <c r="T61" s="129">
        <v>9.0772014475271418E-2</v>
      </c>
      <c r="U61" s="2" t="s">
        <v>3660</v>
      </c>
      <c r="V61" s="153" t="s">
        <v>2585</v>
      </c>
      <c r="W61" s="57">
        <v>285</v>
      </c>
      <c r="X61" s="129">
        <v>0.28471528471528473</v>
      </c>
      <c r="Y61" s="2" t="s">
        <v>3488</v>
      </c>
      <c r="Z61" s="153" t="s">
        <v>2333</v>
      </c>
      <c r="AA61" s="57">
        <v>242</v>
      </c>
      <c r="AB61" s="129">
        <v>3.8559592096876989E-2</v>
      </c>
      <c r="AC61" s="2" t="s">
        <v>1519</v>
      </c>
      <c r="AD61" s="153" t="s">
        <v>2393</v>
      </c>
      <c r="AE61" s="57">
        <v>184</v>
      </c>
      <c r="AF61" s="129">
        <v>3.0789825970548863E-2</v>
      </c>
      <c r="AG61" s="2" t="s">
        <v>1505</v>
      </c>
      <c r="AH61" s="2" t="s">
        <v>2348</v>
      </c>
      <c r="AI61" s="57">
        <v>153</v>
      </c>
      <c r="AJ61" s="129">
        <v>3.2959931064196465E-2</v>
      </c>
      <c r="AK61" s="2" t="s">
        <v>3429</v>
      </c>
      <c r="AL61" s="153" t="s">
        <v>2540</v>
      </c>
      <c r="AM61" s="57">
        <v>150</v>
      </c>
      <c r="AN61" s="129">
        <v>5.6242969628796401E-2</v>
      </c>
      <c r="AO61" s="2" t="s">
        <v>3415</v>
      </c>
      <c r="AP61" s="153" t="s">
        <v>2267</v>
      </c>
      <c r="AQ61" s="57">
        <v>142</v>
      </c>
      <c r="AR61" s="129">
        <v>3.7476906835576668E-2</v>
      </c>
      <c r="AS61" s="2" t="s">
        <v>3419</v>
      </c>
      <c r="AT61" s="153" t="s">
        <v>2354</v>
      </c>
      <c r="AU61" s="57">
        <v>124</v>
      </c>
      <c r="AV61" s="129">
        <v>3.4656232532140861E-2</v>
      </c>
      <c r="AW61" s="2" t="s">
        <v>3485</v>
      </c>
      <c r="AX61" s="154" t="s">
        <v>2343</v>
      </c>
      <c r="AY61" s="57">
        <v>123</v>
      </c>
      <c r="AZ61" s="129">
        <v>1.7647058823529412E-2</v>
      </c>
      <c r="BA61" s="128" t="s">
        <v>1456</v>
      </c>
      <c r="BB61" s="153" t="s">
        <v>2392</v>
      </c>
      <c r="BC61" s="57">
        <v>115</v>
      </c>
      <c r="BD61" s="129">
        <v>1.8840104849279161E-2</v>
      </c>
      <c r="BE61" s="2" t="s">
        <v>1523</v>
      </c>
      <c r="BF61" s="153" t="s">
        <v>2567</v>
      </c>
      <c r="BG61" s="57">
        <v>114</v>
      </c>
      <c r="BH61" s="129">
        <v>2.6716662760721818E-2</v>
      </c>
      <c r="BI61" s="2" t="s">
        <v>3617</v>
      </c>
      <c r="BJ61" s="2" t="s">
        <v>2349</v>
      </c>
      <c r="BK61" s="57">
        <v>110</v>
      </c>
      <c r="BL61" s="129">
        <v>3.9355992844364938E-2</v>
      </c>
    </row>
    <row r="62" spans="1:64" x14ac:dyDescent="0.25">
      <c r="A62" s="2" t="s">
        <v>758</v>
      </c>
      <c r="B62" s="2">
        <v>129</v>
      </c>
      <c r="C62" s="2" t="s">
        <v>1528</v>
      </c>
      <c r="D62" s="2" t="s">
        <v>1369</v>
      </c>
      <c r="E62" s="2" t="s">
        <v>1527</v>
      </c>
      <c r="F62" s="153" t="s">
        <v>2530</v>
      </c>
      <c r="G62" s="57">
        <v>2962</v>
      </c>
      <c r="H62" s="129">
        <v>0.64559721011333915</v>
      </c>
      <c r="I62" s="2" t="s">
        <v>3661</v>
      </c>
      <c r="J62" s="153" t="s">
        <v>2534</v>
      </c>
      <c r="K62" s="57">
        <v>1258</v>
      </c>
      <c r="L62" s="129">
        <v>0.53623188405797106</v>
      </c>
      <c r="M62" s="2" t="s">
        <v>3620</v>
      </c>
      <c r="N62" s="153" t="s">
        <v>2528</v>
      </c>
      <c r="O62" s="57">
        <v>617</v>
      </c>
      <c r="P62" s="129">
        <v>0.35603000577034044</v>
      </c>
      <c r="Q62" s="2" t="s">
        <v>3662</v>
      </c>
      <c r="R62" s="153" t="s">
        <v>2531</v>
      </c>
      <c r="S62" s="57">
        <v>559</v>
      </c>
      <c r="T62" s="129">
        <v>0.29267015706806282</v>
      </c>
      <c r="U62" s="2" t="s">
        <v>3663</v>
      </c>
      <c r="V62" s="153" t="s">
        <v>2597</v>
      </c>
      <c r="W62" s="57">
        <v>461</v>
      </c>
      <c r="X62" s="129">
        <v>0.45329400196656833</v>
      </c>
      <c r="Y62" s="2" t="s">
        <v>3664</v>
      </c>
      <c r="Z62" s="153" t="s">
        <v>2441</v>
      </c>
      <c r="AA62" s="57">
        <v>406</v>
      </c>
      <c r="AB62" s="129">
        <v>0.22808988764044943</v>
      </c>
      <c r="AC62" s="2" t="s">
        <v>3665</v>
      </c>
      <c r="AD62" s="153" t="s">
        <v>2523</v>
      </c>
      <c r="AE62" s="57">
        <v>375</v>
      </c>
      <c r="AF62" s="129">
        <v>0.300240192153723</v>
      </c>
      <c r="AG62" s="2" t="s">
        <v>3666</v>
      </c>
      <c r="AH62" s="2" t="s">
        <v>2533</v>
      </c>
      <c r="AI62" s="57">
        <v>256</v>
      </c>
      <c r="AJ62" s="129">
        <v>0.35068493150684932</v>
      </c>
      <c r="AK62" s="2" t="s">
        <v>3667</v>
      </c>
      <c r="AL62" s="153" t="s">
        <v>2598</v>
      </c>
      <c r="AM62" s="57">
        <v>253</v>
      </c>
      <c r="AN62" s="129">
        <v>0.46422018348623856</v>
      </c>
      <c r="AO62" s="2" t="s">
        <v>1482</v>
      </c>
      <c r="AP62" s="153" t="s">
        <v>2353</v>
      </c>
      <c r="AQ62" s="57">
        <v>193</v>
      </c>
      <c r="AR62" s="129">
        <v>2.7283008199038734E-2</v>
      </c>
      <c r="AS62" s="2" t="s">
        <v>3721</v>
      </c>
      <c r="AT62" s="153" t="s">
        <v>2601</v>
      </c>
      <c r="AU62" s="57">
        <v>111</v>
      </c>
      <c r="AV62" s="129">
        <v>0.4220532319391635</v>
      </c>
      <c r="AW62" s="2" t="s">
        <v>3722</v>
      </c>
      <c r="AX62" s="154" t="s">
        <v>2599</v>
      </c>
      <c r="AY62" s="57">
        <v>101</v>
      </c>
      <c r="AZ62" s="129">
        <v>0.59064327485380119</v>
      </c>
      <c r="BA62" s="128" t="s">
        <v>3723</v>
      </c>
      <c r="BB62" s="153" t="s">
        <v>2600</v>
      </c>
      <c r="BC62" s="57">
        <v>99</v>
      </c>
      <c r="BD62" s="129">
        <v>0.25916230366492149</v>
      </c>
      <c r="BE62" s="2" t="s">
        <v>3607</v>
      </c>
      <c r="BF62" s="153" t="s">
        <v>2513</v>
      </c>
      <c r="BG62" s="57">
        <v>51</v>
      </c>
      <c r="BH62" s="129">
        <v>1.9622931896883418E-2</v>
      </c>
      <c r="BI62" s="2" t="s">
        <v>3721</v>
      </c>
      <c r="BJ62" s="2" t="s">
        <v>2602</v>
      </c>
      <c r="BK62" s="57">
        <v>42</v>
      </c>
      <c r="BL62" s="129">
        <v>0.17647058823529413</v>
      </c>
    </row>
    <row r="63" spans="1:64" x14ac:dyDescent="0.25">
      <c r="A63" s="2" t="s">
        <v>759</v>
      </c>
      <c r="B63" s="2">
        <v>104</v>
      </c>
      <c r="C63" s="2" t="s">
        <v>1460</v>
      </c>
      <c r="D63" s="2" t="s">
        <v>1408</v>
      </c>
      <c r="E63" s="2" t="s">
        <v>1409</v>
      </c>
      <c r="F63" s="153" t="s">
        <v>2549</v>
      </c>
      <c r="G63" s="57">
        <v>701</v>
      </c>
      <c r="H63" s="129">
        <v>0.24105914718019258</v>
      </c>
      <c r="I63" s="2" t="s">
        <v>3515</v>
      </c>
      <c r="J63" s="153" t="s">
        <v>2395</v>
      </c>
      <c r="K63" s="57">
        <v>516</v>
      </c>
      <c r="L63" s="129">
        <v>8.0991994977240619E-2</v>
      </c>
      <c r="M63" s="2" t="s">
        <v>3485</v>
      </c>
      <c r="N63" s="153" t="s">
        <v>2343</v>
      </c>
      <c r="O63" s="57">
        <v>439</v>
      </c>
      <c r="P63" s="129">
        <v>6.2984218077474896E-2</v>
      </c>
      <c r="Q63" s="2" t="s">
        <v>1409</v>
      </c>
      <c r="R63" s="153" t="s">
        <v>2344</v>
      </c>
      <c r="S63" s="57">
        <v>410</v>
      </c>
      <c r="T63" s="129">
        <v>9.8557692307692304E-2</v>
      </c>
      <c r="U63" s="2" t="s">
        <v>1409</v>
      </c>
      <c r="V63" s="153" t="s">
        <v>2554</v>
      </c>
      <c r="W63" s="57">
        <v>402</v>
      </c>
      <c r="X63" s="129">
        <v>0.52755905511811019</v>
      </c>
      <c r="Y63" s="2" t="s">
        <v>1409</v>
      </c>
      <c r="Z63" s="153" t="s">
        <v>2555</v>
      </c>
      <c r="AA63" s="57">
        <v>384</v>
      </c>
      <c r="AB63" s="129">
        <v>0.21500559910414332</v>
      </c>
      <c r="AC63" s="2" t="s">
        <v>3505</v>
      </c>
      <c r="AD63" s="153" t="s">
        <v>2463</v>
      </c>
      <c r="AE63" s="57">
        <v>347</v>
      </c>
      <c r="AF63" s="129">
        <v>7.8631316564695214E-2</v>
      </c>
      <c r="AG63" s="2" t="s">
        <v>1505</v>
      </c>
      <c r="AH63" s="2" t="s">
        <v>2347</v>
      </c>
      <c r="AI63" s="57">
        <v>346</v>
      </c>
      <c r="AJ63" s="129">
        <v>3.4014942980731419E-2</v>
      </c>
      <c r="AK63" s="2" t="s">
        <v>3488</v>
      </c>
      <c r="AL63" s="153" t="s">
        <v>2333</v>
      </c>
      <c r="AM63" s="57">
        <v>340</v>
      </c>
      <c r="AN63" s="129">
        <v>5.417463352453792E-2</v>
      </c>
      <c r="AO63" s="2" t="s">
        <v>1516</v>
      </c>
      <c r="AP63" s="153" t="s">
        <v>2345</v>
      </c>
      <c r="AQ63" s="57">
        <v>306</v>
      </c>
      <c r="AR63" s="129">
        <v>8.7981598619896489E-2</v>
      </c>
      <c r="AS63" s="2" t="s">
        <v>3505</v>
      </c>
      <c r="AT63" s="153" t="s">
        <v>2480</v>
      </c>
      <c r="AU63" s="57">
        <v>273</v>
      </c>
      <c r="AV63" s="129">
        <v>8.6119873817034703E-2</v>
      </c>
      <c r="AW63" s="2" t="s">
        <v>3505</v>
      </c>
      <c r="AX63" s="154" t="s">
        <v>2481</v>
      </c>
      <c r="AY63" s="57">
        <v>240</v>
      </c>
      <c r="AZ63" s="129">
        <v>7.5590551181102361E-2</v>
      </c>
      <c r="BA63" s="128" t="s">
        <v>3582</v>
      </c>
      <c r="BB63" s="153" t="s">
        <v>2479</v>
      </c>
      <c r="BC63" s="57">
        <v>230</v>
      </c>
      <c r="BD63" s="129">
        <v>7.0660522273425494E-2</v>
      </c>
      <c r="BE63" s="2" t="s">
        <v>3516</v>
      </c>
      <c r="BF63" s="153" t="s">
        <v>2504</v>
      </c>
      <c r="BG63" s="57">
        <v>226</v>
      </c>
      <c r="BH63" s="129">
        <v>4.0919789969219626E-2</v>
      </c>
      <c r="BI63" s="2" t="s">
        <v>3510</v>
      </c>
      <c r="BJ63" s="2" t="s">
        <v>2398</v>
      </c>
      <c r="BK63" s="57">
        <v>222</v>
      </c>
      <c r="BL63" s="129">
        <v>3.7405223251895534E-2</v>
      </c>
    </row>
    <row r="64" spans="1:64" x14ac:dyDescent="0.25">
      <c r="A64" s="2" t="s">
        <v>760</v>
      </c>
      <c r="B64" s="2">
        <v>3115</v>
      </c>
      <c r="C64" s="2" t="s">
        <v>1444</v>
      </c>
      <c r="D64" s="2" t="s">
        <v>1408</v>
      </c>
      <c r="E64" s="2" t="s">
        <v>1501</v>
      </c>
      <c r="F64" s="153" t="s">
        <v>2586</v>
      </c>
      <c r="G64" s="57">
        <v>2971</v>
      </c>
      <c r="H64" s="129">
        <v>0.68996748722712498</v>
      </c>
      <c r="I64" s="2" t="s">
        <v>1501</v>
      </c>
      <c r="J64" s="153" t="s">
        <v>2589</v>
      </c>
      <c r="K64" s="57">
        <v>2410</v>
      </c>
      <c r="L64" s="129">
        <v>0.70037779715199067</v>
      </c>
      <c r="M64" s="2" t="s">
        <v>3592</v>
      </c>
      <c r="N64" s="153" t="s">
        <v>2551</v>
      </c>
      <c r="O64" s="57">
        <v>1957</v>
      </c>
      <c r="P64" s="129">
        <v>0.64017010140660779</v>
      </c>
      <c r="Q64" s="2" t="s">
        <v>1501</v>
      </c>
      <c r="R64" s="153" t="s">
        <v>2588</v>
      </c>
      <c r="S64" s="57">
        <v>1812</v>
      </c>
      <c r="T64" s="129">
        <v>0.62655601659751037</v>
      </c>
      <c r="U64" s="2" t="s">
        <v>1501</v>
      </c>
      <c r="V64" s="153" t="s">
        <v>2592</v>
      </c>
      <c r="W64" s="57">
        <v>1704</v>
      </c>
      <c r="X64" s="129">
        <v>0.67378410438908665</v>
      </c>
      <c r="Y64" s="2" t="s">
        <v>1501</v>
      </c>
      <c r="Z64" s="153" t="s">
        <v>2591</v>
      </c>
      <c r="AA64" s="57">
        <v>1523</v>
      </c>
      <c r="AB64" s="129">
        <v>0.66593790992566682</v>
      </c>
      <c r="AC64" s="2" t="s">
        <v>1501</v>
      </c>
      <c r="AD64" s="153" t="s">
        <v>2587</v>
      </c>
      <c r="AE64" s="57">
        <v>1512</v>
      </c>
      <c r="AF64" s="129">
        <v>0.63743676222596968</v>
      </c>
      <c r="AG64" s="2" t="s">
        <v>3539</v>
      </c>
      <c r="AH64" s="2" t="s">
        <v>2284</v>
      </c>
      <c r="AI64" s="57">
        <v>1379</v>
      </c>
      <c r="AJ64" s="129">
        <v>0.26667955907948171</v>
      </c>
      <c r="AK64" s="2" t="s">
        <v>1501</v>
      </c>
      <c r="AL64" s="153" t="s">
        <v>2593</v>
      </c>
      <c r="AM64" s="57">
        <v>1309</v>
      </c>
      <c r="AN64" s="129">
        <v>0.64898363906792267</v>
      </c>
      <c r="AO64" s="2" t="s">
        <v>3538</v>
      </c>
      <c r="AP64" s="153" t="s">
        <v>2432</v>
      </c>
      <c r="AQ64" s="57">
        <v>1267</v>
      </c>
      <c r="AR64" s="129">
        <v>0.26221026490066224</v>
      </c>
      <c r="AS64" s="2" t="s">
        <v>1462</v>
      </c>
      <c r="AT64" s="153" t="s">
        <v>2603</v>
      </c>
      <c r="AU64" s="57">
        <v>1258</v>
      </c>
      <c r="AV64" s="129">
        <v>0.28295096716149348</v>
      </c>
      <c r="AW64" s="2" t="s">
        <v>3638</v>
      </c>
      <c r="AX64" s="154" t="s">
        <v>2590</v>
      </c>
      <c r="AY64" s="57">
        <v>1086</v>
      </c>
      <c r="AZ64" s="129">
        <v>0.57735247208931417</v>
      </c>
      <c r="BA64" s="128" t="s">
        <v>3430</v>
      </c>
      <c r="BB64" s="153" t="s">
        <v>2605</v>
      </c>
      <c r="BC64" s="57">
        <v>945</v>
      </c>
      <c r="BD64" s="129">
        <v>0.54404145077720212</v>
      </c>
      <c r="BE64" s="2" t="s">
        <v>3640</v>
      </c>
      <c r="BF64" s="153" t="s">
        <v>2595</v>
      </c>
      <c r="BG64" s="57">
        <v>855</v>
      </c>
      <c r="BH64" s="129">
        <v>0.61290322580645162</v>
      </c>
      <c r="BI64" s="2" t="s">
        <v>3639</v>
      </c>
      <c r="BJ64" s="2" t="s">
        <v>2594</v>
      </c>
      <c r="BK64" s="57">
        <v>837</v>
      </c>
      <c r="BL64" s="129">
        <v>0.56784260515603802</v>
      </c>
    </row>
    <row r="65" spans="1:64" x14ac:dyDescent="0.25">
      <c r="A65" s="2" t="s">
        <v>861</v>
      </c>
      <c r="B65" s="2">
        <v>138</v>
      </c>
      <c r="C65" s="2" t="s">
        <v>1373</v>
      </c>
      <c r="D65" s="2" t="s">
        <v>1401</v>
      </c>
      <c r="E65" s="2" t="s">
        <v>3413</v>
      </c>
      <c r="F65" s="153" t="s">
        <v>2610</v>
      </c>
      <c r="G65" s="57">
        <v>2001</v>
      </c>
      <c r="H65" s="129">
        <v>0.39089665950380936</v>
      </c>
      <c r="I65" s="2" t="s">
        <v>3516</v>
      </c>
      <c r="J65" s="153" t="s">
        <v>2504</v>
      </c>
      <c r="K65" s="57">
        <v>1161</v>
      </c>
      <c r="L65" s="129">
        <v>0.2102118413905486</v>
      </c>
      <c r="M65" s="2" t="s">
        <v>3601</v>
      </c>
      <c r="N65" s="153" t="s">
        <v>2611</v>
      </c>
      <c r="O65" s="57">
        <v>1062</v>
      </c>
      <c r="P65" s="129">
        <v>0.39202657807308972</v>
      </c>
      <c r="Q65" s="2" t="s">
        <v>3576</v>
      </c>
      <c r="R65" s="153" t="s">
        <v>2612</v>
      </c>
      <c r="S65" s="57">
        <v>954</v>
      </c>
      <c r="T65" s="129">
        <v>0.40769230769230769</v>
      </c>
      <c r="U65" s="2" t="s">
        <v>3573</v>
      </c>
      <c r="V65" s="153" t="s">
        <v>2613</v>
      </c>
      <c r="W65" s="57">
        <v>922</v>
      </c>
      <c r="X65" s="129">
        <v>0.38821052631578945</v>
      </c>
      <c r="Y65" s="2" t="s">
        <v>1532</v>
      </c>
      <c r="Z65" s="153" t="s">
        <v>2614</v>
      </c>
      <c r="AA65" s="57">
        <v>875</v>
      </c>
      <c r="AB65" s="129">
        <v>0.48050521691378362</v>
      </c>
      <c r="AC65" s="2" t="s">
        <v>3600</v>
      </c>
      <c r="AD65" s="153" t="s">
        <v>2615</v>
      </c>
      <c r="AE65" s="57">
        <v>682</v>
      </c>
      <c r="AF65" s="129">
        <v>0.23871193559677983</v>
      </c>
      <c r="AG65" s="2" t="s">
        <v>3425</v>
      </c>
      <c r="AH65" s="2" t="s">
        <v>2482</v>
      </c>
      <c r="AI65" s="57">
        <v>598</v>
      </c>
      <c r="AJ65" s="129">
        <v>0.17388775806920617</v>
      </c>
      <c r="AK65" s="2" t="s">
        <v>3668</v>
      </c>
      <c r="AL65" s="153" t="s">
        <v>2616</v>
      </c>
      <c r="AM65" s="57">
        <v>596</v>
      </c>
      <c r="AN65" s="129">
        <v>0.38827361563517915</v>
      </c>
      <c r="AO65" s="2" t="s">
        <v>3569</v>
      </c>
      <c r="AP65" s="153" t="s">
        <v>2485</v>
      </c>
      <c r="AQ65" s="57">
        <v>568</v>
      </c>
      <c r="AR65" s="129">
        <v>0.17997465145754118</v>
      </c>
      <c r="AS65" s="2" t="s">
        <v>3570</v>
      </c>
      <c r="AT65" s="153" t="s">
        <v>2617</v>
      </c>
      <c r="AU65" s="57">
        <v>496</v>
      </c>
      <c r="AV65" s="129">
        <v>0.19172787011982992</v>
      </c>
      <c r="AW65" s="2" t="s">
        <v>3578</v>
      </c>
      <c r="AX65" s="154" t="s">
        <v>2462</v>
      </c>
      <c r="AY65" s="57">
        <v>408</v>
      </c>
      <c r="AZ65" s="129">
        <v>0.13755900202292651</v>
      </c>
      <c r="BA65" s="128" t="s">
        <v>3515</v>
      </c>
      <c r="BB65" s="153" t="s">
        <v>2395</v>
      </c>
      <c r="BC65" s="57">
        <v>362</v>
      </c>
      <c r="BD65" s="129">
        <v>5.6819965468529271E-2</v>
      </c>
      <c r="BE65" s="2" t="s">
        <v>3598</v>
      </c>
      <c r="BF65" s="153" t="s">
        <v>2553</v>
      </c>
      <c r="BG65" s="57">
        <v>323</v>
      </c>
      <c r="BH65" s="129">
        <v>0.11719883889695211</v>
      </c>
      <c r="BI65" s="2" t="s">
        <v>3577</v>
      </c>
      <c r="BJ65" s="2" t="s">
        <v>2461</v>
      </c>
      <c r="BK65" s="57">
        <v>267</v>
      </c>
      <c r="BL65" s="129">
        <v>9.9664053751399778E-2</v>
      </c>
    </row>
    <row r="66" spans="1:64" x14ac:dyDescent="0.25">
      <c r="G66" s="35"/>
      <c r="H66" s="49"/>
      <c r="J66" s="20"/>
      <c r="K66" s="35"/>
      <c r="L66" s="49"/>
      <c r="O66" s="35"/>
      <c r="P66" s="49"/>
      <c r="S66" s="35"/>
      <c r="T66" s="49"/>
      <c r="W66" s="35"/>
      <c r="X66" s="49"/>
      <c r="AA66" s="35"/>
      <c r="AB66" s="49"/>
      <c r="AE66" s="35"/>
      <c r="AF66" s="49"/>
      <c r="AI66" s="35"/>
      <c r="AJ66" s="49"/>
      <c r="AL66" s="3"/>
      <c r="AM66" s="35"/>
      <c r="AN66" s="49"/>
      <c r="AO66" s="3"/>
      <c r="AP66" s="3"/>
      <c r="AQ66" s="35"/>
      <c r="AR66" s="49"/>
      <c r="AS66" s="3"/>
      <c r="AT66" s="20"/>
      <c r="AU66" s="35"/>
      <c r="AV66" s="49"/>
      <c r="AW66" s="20"/>
      <c r="AX66" s="3"/>
      <c r="AY66" s="35"/>
      <c r="AZ66" s="49"/>
      <c r="BB66" s="3"/>
      <c r="BC66" s="35"/>
      <c r="BD66" s="49"/>
      <c r="BG66" s="35"/>
      <c r="BH66" s="49"/>
      <c r="BK66" s="35"/>
      <c r="BL66" s="49"/>
    </row>
    <row r="67" spans="1:64" x14ac:dyDescent="0.25">
      <c r="A67" s="2" t="s">
        <v>3405</v>
      </c>
      <c r="B67" s="2"/>
      <c r="D67" s="2"/>
      <c r="E67" s="2"/>
      <c r="F67" s="2"/>
      <c r="G67" s="130"/>
      <c r="H67" s="129"/>
      <c r="I67" s="2"/>
      <c r="J67" s="2"/>
      <c r="K67" s="130"/>
      <c r="L67" s="129"/>
      <c r="M67" s="2"/>
      <c r="N67" s="2"/>
      <c r="O67" s="130"/>
      <c r="P67" s="129"/>
      <c r="Q67" s="2"/>
      <c r="R67" s="2"/>
      <c r="S67" s="130"/>
      <c r="T67" s="129"/>
      <c r="U67" s="2"/>
      <c r="V67" s="2"/>
      <c r="W67" s="130"/>
      <c r="X67" s="129"/>
      <c r="Y67" s="2"/>
      <c r="Z67" s="2"/>
      <c r="AA67" s="130"/>
      <c r="AB67" s="129"/>
      <c r="AC67" s="2"/>
      <c r="AD67" s="2"/>
      <c r="AE67" s="130"/>
      <c r="AF67" s="129"/>
      <c r="AG67" s="2"/>
      <c r="AH67" s="2"/>
      <c r="AI67" s="130"/>
      <c r="AJ67" s="129"/>
      <c r="AK67" s="2"/>
      <c r="AL67" s="2"/>
      <c r="AM67" s="130"/>
      <c r="AN67" s="129"/>
      <c r="AO67" s="2"/>
      <c r="AP67" s="2"/>
      <c r="AQ67" s="130"/>
      <c r="AR67" s="129"/>
      <c r="AS67" s="2"/>
      <c r="AT67" s="2"/>
      <c r="AU67" s="130"/>
      <c r="AV67" s="129"/>
      <c r="AW67" s="2"/>
      <c r="AX67" s="2"/>
      <c r="AY67" s="130"/>
      <c r="AZ67" s="129"/>
      <c r="BA67" s="2"/>
      <c r="BB67" s="2"/>
      <c r="BC67" s="130"/>
      <c r="BD67" s="129"/>
      <c r="BE67" s="2"/>
      <c r="BF67" s="2"/>
      <c r="BG67" s="130"/>
      <c r="BH67" s="129"/>
      <c r="BI67" s="2"/>
      <c r="BJ67" s="2"/>
      <c r="BK67" s="130"/>
      <c r="BL67" s="129"/>
    </row>
    <row r="68" spans="1:64" x14ac:dyDescent="0.25">
      <c r="A68" s="118" t="s">
        <v>3408</v>
      </c>
      <c r="B68" s="118"/>
      <c r="C68" s="118"/>
      <c r="D68" s="118"/>
      <c r="E68" s="3"/>
      <c r="G68" s="35"/>
      <c r="H68" s="3"/>
      <c r="I68" s="3"/>
      <c r="J68" s="20"/>
      <c r="K68" s="35"/>
      <c r="L68" s="3"/>
      <c r="O68" s="35"/>
      <c r="P68" s="20"/>
      <c r="S68" s="35"/>
      <c r="T68" s="3"/>
      <c r="W68" s="35"/>
      <c r="X68" s="3"/>
      <c r="AA68" s="35"/>
      <c r="AB68" s="20"/>
      <c r="AE68" s="35"/>
      <c r="AF68" s="3"/>
      <c r="AI68" s="35"/>
      <c r="AJ68" s="3"/>
      <c r="AL68" s="3"/>
      <c r="AM68" s="35"/>
      <c r="AN68" s="20"/>
      <c r="AO68" s="3"/>
      <c r="AP68" s="3"/>
      <c r="AQ68" s="35"/>
      <c r="AR68" s="3"/>
      <c r="AS68" s="3"/>
      <c r="AT68" s="20"/>
      <c r="AU68" s="35"/>
      <c r="AV68" s="3"/>
      <c r="AW68" s="20"/>
      <c r="AX68" s="3"/>
      <c r="AY68" s="35"/>
      <c r="AZ68" s="49"/>
      <c r="BB68" s="3"/>
      <c r="BC68" s="35"/>
      <c r="BD68" s="3"/>
      <c r="BG68" s="35"/>
      <c r="BH68" s="3"/>
      <c r="BK68" s="35"/>
      <c r="BL68" s="3"/>
    </row>
    <row r="69" spans="1:64" x14ac:dyDescent="0.25">
      <c r="A69" s="2" t="s">
        <v>3399</v>
      </c>
      <c r="G69" s="35"/>
      <c r="H69" s="49"/>
      <c r="K69" s="35"/>
      <c r="L69" s="49"/>
      <c r="O69" s="35"/>
      <c r="P69" s="49"/>
      <c r="S69" s="35"/>
      <c r="T69" s="49"/>
      <c r="W69" s="35"/>
      <c r="X69" s="49"/>
      <c r="AA69" s="35"/>
      <c r="AB69" s="49"/>
      <c r="AE69" s="35"/>
      <c r="AF69" s="49"/>
      <c r="AI69" s="35"/>
      <c r="AJ69" s="49"/>
      <c r="AL69" s="3"/>
      <c r="AM69" s="35"/>
      <c r="AN69" s="49"/>
      <c r="AO69" s="3"/>
      <c r="AP69" s="3"/>
      <c r="AQ69" s="35"/>
      <c r="AR69" s="49"/>
      <c r="AS69" s="3"/>
      <c r="AT69" s="20"/>
      <c r="AU69" s="35"/>
      <c r="AV69" s="49"/>
      <c r="AW69" s="20"/>
      <c r="AX69" s="3"/>
      <c r="AY69" s="35"/>
      <c r="AZ69" s="49"/>
      <c r="BC69" s="35"/>
      <c r="BD69" s="49"/>
      <c r="BG69" s="35"/>
      <c r="BH69" s="49"/>
      <c r="BK69" s="35"/>
      <c r="BL69" s="49"/>
    </row>
    <row r="70" spans="1:64" x14ac:dyDescent="0.25">
      <c r="G70" s="35"/>
      <c r="H70" s="49"/>
      <c r="K70" s="35"/>
      <c r="L70" s="49"/>
      <c r="O70" s="35"/>
      <c r="P70" s="49"/>
      <c r="S70" s="35"/>
      <c r="T70" s="49"/>
      <c r="W70" s="35"/>
      <c r="X70" s="49"/>
      <c r="AA70" s="35"/>
      <c r="AB70" s="49"/>
      <c r="AE70" s="35"/>
      <c r="AF70" s="49"/>
      <c r="AI70" s="35"/>
      <c r="AJ70" s="49"/>
      <c r="AL70" s="3"/>
      <c r="AM70" s="35"/>
      <c r="AN70" s="49"/>
      <c r="AO70" s="3"/>
      <c r="AP70" s="3"/>
      <c r="AQ70" s="35"/>
      <c r="AR70" s="49"/>
      <c r="AS70" s="3"/>
      <c r="AT70" s="20"/>
      <c r="AU70" s="35"/>
      <c r="AV70" s="49"/>
      <c r="AW70" s="20"/>
      <c r="AX70" s="3"/>
      <c r="AY70" s="35"/>
      <c r="AZ70" s="49"/>
      <c r="BC70" s="35"/>
      <c r="BD70" s="49"/>
      <c r="BG70" s="35"/>
      <c r="BH70" s="49"/>
      <c r="BK70" s="35"/>
      <c r="BL70" s="49"/>
    </row>
    <row r="71" spans="1:64" x14ac:dyDescent="0.25">
      <c r="G71" s="35"/>
      <c r="H71" s="49"/>
      <c r="K71" s="35"/>
      <c r="L71" s="49"/>
      <c r="O71" s="35"/>
      <c r="P71" s="49"/>
      <c r="S71" s="35"/>
      <c r="T71" s="49"/>
      <c r="W71" s="35"/>
      <c r="X71" s="49"/>
      <c r="AA71" s="35"/>
      <c r="AB71" s="49"/>
      <c r="AE71" s="35"/>
      <c r="AF71" s="49"/>
      <c r="AI71" s="35"/>
      <c r="AJ71" s="49"/>
      <c r="AL71" s="3"/>
      <c r="AM71" s="35"/>
      <c r="AN71" s="49"/>
      <c r="AO71" s="3"/>
      <c r="AP71" s="3"/>
      <c r="AQ71" s="35"/>
      <c r="AR71" s="49"/>
      <c r="AS71" s="3"/>
      <c r="AT71" s="20"/>
      <c r="AU71" s="35"/>
      <c r="AV71" s="49"/>
      <c r="AW71" s="20"/>
      <c r="AX71" s="3"/>
      <c r="AY71" s="35"/>
      <c r="AZ71" s="49"/>
      <c r="BC71" s="35"/>
      <c r="BD71" s="49"/>
      <c r="BG71" s="35"/>
      <c r="BH71" s="49"/>
      <c r="BK71" s="35"/>
      <c r="BL71" s="49"/>
    </row>
    <row r="72" spans="1:64" x14ac:dyDescent="0.25">
      <c r="G72" s="35"/>
      <c r="H72" s="49"/>
      <c r="K72" s="35"/>
      <c r="L72" s="49"/>
      <c r="O72" s="35"/>
      <c r="P72" s="49"/>
      <c r="S72" s="35"/>
      <c r="T72" s="49"/>
      <c r="W72" s="35"/>
      <c r="X72" s="49"/>
      <c r="AA72" s="35"/>
      <c r="AB72" s="49"/>
      <c r="AE72" s="35"/>
      <c r="AF72" s="49"/>
      <c r="AI72" s="35"/>
      <c r="AJ72" s="49"/>
      <c r="AL72" s="3"/>
      <c r="AM72" s="35"/>
      <c r="AN72" s="49"/>
      <c r="AO72" s="3"/>
      <c r="AP72" s="3"/>
      <c r="AQ72" s="35"/>
      <c r="AR72" s="49"/>
      <c r="AS72" s="3"/>
      <c r="AT72" s="20"/>
      <c r="AU72" s="35"/>
      <c r="AV72" s="49"/>
      <c r="AW72" s="20"/>
      <c r="AX72" s="3"/>
      <c r="AY72" s="35"/>
      <c r="AZ72" s="49"/>
      <c r="BC72" s="35"/>
      <c r="BD72" s="49"/>
      <c r="BG72" s="35"/>
      <c r="BH72" s="49"/>
      <c r="BK72" s="35"/>
      <c r="BL72" s="49"/>
    </row>
    <row r="73" spans="1:64" x14ac:dyDescent="0.25">
      <c r="G73" s="35"/>
      <c r="H73" s="49"/>
      <c r="K73" s="35"/>
      <c r="L73" s="49"/>
      <c r="O73" s="35"/>
      <c r="P73" s="49"/>
      <c r="S73" s="35"/>
      <c r="T73" s="49"/>
      <c r="W73" s="35"/>
      <c r="X73" s="49"/>
      <c r="AA73" s="35"/>
      <c r="AB73" s="49"/>
      <c r="AE73" s="35"/>
      <c r="AF73" s="49"/>
      <c r="AI73" s="35"/>
      <c r="AJ73" s="49"/>
      <c r="AL73" s="3"/>
      <c r="AM73" s="35"/>
      <c r="AN73" s="49"/>
      <c r="AO73" s="3"/>
      <c r="AP73" s="3"/>
      <c r="AQ73" s="35"/>
      <c r="AR73" s="49"/>
      <c r="AS73" s="3"/>
      <c r="AT73" s="20"/>
      <c r="AU73" s="35"/>
      <c r="AV73" s="49"/>
      <c r="AW73" s="20"/>
      <c r="AX73" s="3"/>
      <c r="AY73" s="35"/>
      <c r="AZ73" s="49"/>
      <c r="BC73" s="35"/>
      <c r="BD73" s="49"/>
      <c r="BG73" s="35"/>
      <c r="BH73" s="49"/>
      <c r="BK73" s="35"/>
      <c r="BL73" s="49"/>
    </row>
    <row r="74" spans="1:64" x14ac:dyDescent="0.25">
      <c r="G74" s="35"/>
      <c r="H74" s="49"/>
      <c r="K74" s="35"/>
      <c r="L74" s="49"/>
      <c r="O74" s="35"/>
      <c r="P74" s="49"/>
      <c r="S74" s="35"/>
      <c r="T74" s="49"/>
      <c r="W74" s="35"/>
      <c r="X74" s="49"/>
      <c r="AA74" s="35"/>
      <c r="AB74" s="49"/>
      <c r="AE74" s="35"/>
      <c r="AF74" s="49"/>
      <c r="AI74" s="35"/>
      <c r="AJ74" s="49"/>
      <c r="AL74" s="3"/>
      <c r="AM74" s="35"/>
      <c r="AN74" s="49"/>
      <c r="AO74" s="3"/>
      <c r="AP74" s="3"/>
      <c r="AQ74" s="35"/>
      <c r="AR74" s="49"/>
      <c r="AS74" s="3"/>
      <c r="AT74" s="20"/>
      <c r="AU74" s="35"/>
      <c r="AV74" s="49"/>
      <c r="AW74" s="20"/>
      <c r="AX74" s="3"/>
      <c r="AY74" s="35"/>
      <c r="AZ74" s="49"/>
      <c r="BC74" s="35"/>
      <c r="BD74" s="49"/>
      <c r="BG74" s="35"/>
      <c r="BH74" s="49"/>
      <c r="BK74" s="35"/>
      <c r="BL74" s="49"/>
    </row>
    <row r="75" spans="1:64" x14ac:dyDescent="0.25">
      <c r="G75" s="35"/>
      <c r="H75" s="49"/>
      <c r="K75" s="35"/>
      <c r="L75" s="49"/>
      <c r="O75" s="35"/>
      <c r="P75" s="49"/>
      <c r="S75" s="35"/>
      <c r="T75" s="49"/>
      <c r="W75" s="35"/>
      <c r="X75" s="49"/>
      <c r="AA75" s="35"/>
      <c r="AB75" s="49"/>
      <c r="AE75" s="35"/>
      <c r="AF75" s="49"/>
      <c r="AI75" s="35"/>
      <c r="AJ75" s="49"/>
      <c r="AL75" s="3"/>
      <c r="AM75" s="35"/>
      <c r="AN75" s="49"/>
      <c r="AO75" s="3"/>
      <c r="AP75" s="3"/>
      <c r="AQ75" s="35"/>
      <c r="AR75" s="49"/>
      <c r="AS75" s="3"/>
      <c r="AT75" s="20"/>
      <c r="AU75" s="35"/>
      <c r="AV75" s="49"/>
      <c r="AW75" s="20"/>
      <c r="AX75" s="3"/>
      <c r="AY75" s="35"/>
      <c r="AZ75" s="49"/>
      <c r="BC75" s="35"/>
      <c r="BD75" s="49"/>
      <c r="BG75" s="35"/>
      <c r="BH75" s="49"/>
      <c r="BK75" s="35"/>
      <c r="BL75" s="49"/>
    </row>
    <row r="76" spans="1:64" x14ac:dyDescent="0.25">
      <c r="G76" s="35"/>
      <c r="H76" s="49"/>
      <c r="K76" s="35"/>
      <c r="L76" s="49"/>
      <c r="O76" s="35"/>
      <c r="P76" s="49"/>
      <c r="S76" s="35"/>
      <c r="T76" s="49"/>
      <c r="W76" s="35"/>
      <c r="X76" s="49"/>
      <c r="AA76" s="35"/>
      <c r="AB76" s="49"/>
      <c r="AE76" s="35"/>
      <c r="AF76" s="49"/>
      <c r="AI76" s="35"/>
      <c r="AJ76" s="49"/>
      <c r="AL76" s="3"/>
      <c r="AM76" s="35"/>
      <c r="AN76" s="49"/>
      <c r="AO76" s="3"/>
      <c r="AP76" s="3"/>
      <c r="AQ76" s="35"/>
      <c r="AR76" s="49"/>
      <c r="AS76" s="3"/>
      <c r="AT76" s="20"/>
      <c r="AU76" s="35"/>
      <c r="AV76" s="49"/>
      <c r="AW76" s="20"/>
      <c r="AX76" s="3"/>
      <c r="AY76" s="35"/>
      <c r="AZ76" s="49"/>
      <c r="BC76" s="35"/>
      <c r="BD76" s="49"/>
      <c r="BG76" s="35"/>
      <c r="BH76" s="49"/>
      <c r="BK76" s="35"/>
      <c r="BL76" s="49"/>
    </row>
    <row r="77" spans="1:64" x14ac:dyDescent="0.25">
      <c r="G77" s="35"/>
      <c r="H77" s="49"/>
      <c r="K77" s="35"/>
      <c r="L77" s="49"/>
      <c r="O77" s="35"/>
      <c r="P77" s="49"/>
      <c r="S77" s="35"/>
      <c r="T77" s="49"/>
      <c r="W77" s="35"/>
      <c r="X77" s="49"/>
      <c r="AA77" s="35"/>
      <c r="AB77" s="49"/>
      <c r="AE77" s="35"/>
      <c r="AF77" s="49"/>
      <c r="AI77" s="35"/>
      <c r="AJ77" s="49"/>
      <c r="AL77" s="3"/>
      <c r="AM77" s="35"/>
      <c r="AN77" s="49"/>
      <c r="AO77" s="3"/>
      <c r="AP77" s="3"/>
      <c r="AQ77" s="35"/>
      <c r="AR77" s="49"/>
      <c r="AS77" s="3"/>
      <c r="AT77" s="20"/>
      <c r="AU77" s="35"/>
      <c r="AV77" s="49"/>
      <c r="AW77" s="20"/>
      <c r="AX77" s="3"/>
      <c r="AY77" s="35"/>
      <c r="AZ77" s="49"/>
      <c r="BC77" s="35"/>
      <c r="BD77" s="49"/>
      <c r="BG77" s="35"/>
      <c r="BH77" s="49"/>
      <c r="BK77" s="35"/>
      <c r="BL77" s="49"/>
    </row>
    <row r="78" spans="1:64" x14ac:dyDescent="0.25">
      <c r="G78" s="35"/>
      <c r="H78" s="49"/>
      <c r="K78" s="35"/>
      <c r="L78" s="49"/>
      <c r="O78" s="35"/>
      <c r="P78" s="49"/>
      <c r="S78" s="35"/>
      <c r="T78" s="49"/>
      <c r="W78" s="35"/>
      <c r="X78" s="49"/>
      <c r="AA78" s="35"/>
      <c r="AB78" s="49"/>
      <c r="AE78" s="35"/>
      <c r="AF78" s="49"/>
      <c r="AI78" s="35"/>
      <c r="AJ78" s="49"/>
      <c r="AL78" s="3"/>
      <c r="AM78" s="35"/>
      <c r="AN78" s="49"/>
      <c r="AO78" s="3"/>
      <c r="AP78" s="3"/>
      <c r="AQ78" s="35"/>
      <c r="AR78" s="49"/>
      <c r="AS78" s="3"/>
      <c r="AT78" s="20"/>
      <c r="AU78" s="35"/>
      <c r="AV78" s="49"/>
      <c r="AW78" s="20"/>
      <c r="AX78" s="3"/>
      <c r="AY78" s="35"/>
      <c r="AZ78" s="49"/>
      <c r="BC78" s="35"/>
      <c r="BD78" s="49"/>
      <c r="BG78" s="35"/>
      <c r="BH78" s="49"/>
      <c r="BK78" s="35"/>
      <c r="BL78" s="49"/>
    </row>
    <row r="79" spans="1:64" x14ac:dyDescent="0.25">
      <c r="G79" s="35"/>
      <c r="H79" s="49"/>
      <c r="K79" s="35"/>
      <c r="L79" s="49"/>
      <c r="O79" s="35"/>
      <c r="P79" s="49"/>
      <c r="S79" s="35"/>
      <c r="T79" s="49"/>
      <c r="W79" s="35"/>
      <c r="X79" s="49"/>
      <c r="AA79" s="35"/>
      <c r="AB79" s="49"/>
      <c r="AE79" s="35"/>
      <c r="AF79" s="49"/>
      <c r="AI79" s="35"/>
      <c r="AJ79" s="49"/>
      <c r="AL79" s="3"/>
      <c r="AM79" s="35"/>
      <c r="AN79" s="49"/>
      <c r="AO79" s="3"/>
      <c r="AP79" s="3"/>
      <c r="AQ79" s="35"/>
      <c r="AR79" s="49"/>
      <c r="AS79" s="3"/>
      <c r="AT79" s="20"/>
      <c r="AU79" s="35"/>
      <c r="AV79" s="49"/>
      <c r="AW79" s="20"/>
      <c r="AX79" s="3"/>
      <c r="AY79" s="35"/>
      <c r="AZ79" s="49"/>
      <c r="BC79" s="35"/>
      <c r="BD79" s="49"/>
      <c r="BG79" s="35"/>
      <c r="BH79" s="49"/>
      <c r="BK79" s="35"/>
      <c r="BL79" s="49"/>
    </row>
    <row r="80" spans="1:64" x14ac:dyDescent="0.25">
      <c r="G80" s="35"/>
      <c r="H80" s="49"/>
      <c r="K80" s="35"/>
      <c r="L80" s="49"/>
      <c r="O80" s="35"/>
      <c r="P80" s="49"/>
      <c r="S80" s="35"/>
      <c r="T80" s="49"/>
      <c r="W80" s="35"/>
      <c r="X80" s="49"/>
      <c r="AA80" s="35"/>
      <c r="AB80" s="49"/>
      <c r="AE80" s="35"/>
      <c r="AF80" s="49"/>
      <c r="AI80" s="35"/>
      <c r="AJ80" s="49"/>
      <c r="AL80" s="3"/>
      <c r="AM80" s="35"/>
      <c r="AN80" s="49"/>
      <c r="AO80" s="3"/>
      <c r="AP80" s="3"/>
      <c r="AQ80" s="35"/>
      <c r="AR80" s="49"/>
      <c r="AS80" s="3"/>
      <c r="AT80" s="20"/>
      <c r="AU80" s="35"/>
      <c r="AV80" s="49"/>
      <c r="AW80" s="20"/>
      <c r="AX80" s="3"/>
      <c r="AY80" s="35"/>
      <c r="AZ80" s="49"/>
      <c r="BC80" s="35"/>
      <c r="BD80" s="49"/>
      <c r="BG80" s="35"/>
      <c r="BH80" s="49"/>
      <c r="BK80" s="35"/>
      <c r="BL80" s="49"/>
    </row>
    <row r="81" spans="7:64" x14ac:dyDescent="0.25">
      <c r="G81" s="35"/>
      <c r="H81" s="49"/>
      <c r="K81" s="35"/>
      <c r="L81" s="49"/>
      <c r="O81" s="35"/>
      <c r="P81" s="49"/>
      <c r="S81" s="35"/>
      <c r="T81" s="49"/>
      <c r="W81" s="35"/>
      <c r="X81" s="49"/>
      <c r="AA81" s="35"/>
      <c r="AB81" s="49"/>
      <c r="AE81" s="35"/>
      <c r="AF81" s="49"/>
      <c r="AI81" s="35"/>
      <c r="AJ81" s="49"/>
      <c r="AL81" s="3"/>
      <c r="AM81" s="35"/>
      <c r="AN81" s="49"/>
      <c r="AO81" s="3"/>
      <c r="AP81" s="3"/>
      <c r="AQ81" s="35"/>
      <c r="AR81" s="49"/>
      <c r="AS81" s="3"/>
      <c r="AT81" s="20"/>
      <c r="AU81" s="35"/>
      <c r="AV81" s="49"/>
      <c r="AW81" s="20"/>
      <c r="AX81" s="3"/>
      <c r="AY81" s="35"/>
      <c r="AZ81" s="49"/>
      <c r="BC81" s="35"/>
      <c r="BD81" s="49"/>
      <c r="BG81" s="35"/>
      <c r="BH81" s="49"/>
      <c r="BK81" s="35"/>
      <c r="BL81" s="49"/>
    </row>
    <row r="82" spans="7:64" x14ac:dyDescent="0.25">
      <c r="G82" s="35"/>
      <c r="H82" s="49"/>
      <c r="K82" s="35"/>
      <c r="L82" s="49"/>
      <c r="O82" s="35"/>
      <c r="P82" s="49"/>
      <c r="S82" s="35"/>
      <c r="T82" s="49"/>
      <c r="W82" s="35"/>
      <c r="X82" s="49"/>
      <c r="AA82" s="35"/>
      <c r="AB82" s="49"/>
      <c r="AE82" s="35"/>
      <c r="AF82" s="49"/>
      <c r="AI82" s="35"/>
      <c r="AJ82" s="49"/>
      <c r="AL82" s="3"/>
      <c r="AM82" s="35"/>
      <c r="AN82" s="49"/>
      <c r="AO82" s="3"/>
      <c r="AP82" s="3"/>
      <c r="AQ82" s="35"/>
      <c r="AR82" s="49"/>
      <c r="AS82" s="3"/>
      <c r="AT82" s="20"/>
      <c r="AU82" s="35"/>
      <c r="AV82" s="49"/>
      <c r="AW82" s="20"/>
      <c r="AX82" s="3"/>
      <c r="AY82" s="35"/>
      <c r="AZ82" s="49"/>
      <c r="BC82" s="35"/>
      <c r="BD82" s="49"/>
      <c r="BG82" s="35"/>
      <c r="BH82" s="49"/>
      <c r="BK82" s="35"/>
      <c r="BL82" s="49"/>
    </row>
    <row r="83" spans="7:64" x14ac:dyDescent="0.25">
      <c r="G83" s="35"/>
      <c r="H83" s="49"/>
      <c r="K83" s="35"/>
      <c r="L83" s="49"/>
      <c r="O83" s="35"/>
      <c r="P83" s="49"/>
      <c r="S83" s="35"/>
      <c r="T83" s="49"/>
      <c r="W83" s="35"/>
      <c r="X83" s="49"/>
      <c r="AA83" s="35"/>
      <c r="AB83" s="49"/>
      <c r="AE83" s="35"/>
      <c r="AF83" s="49"/>
      <c r="AI83" s="35"/>
      <c r="AJ83" s="49"/>
      <c r="AL83" s="3"/>
      <c r="AM83" s="35"/>
      <c r="AN83" s="49"/>
      <c r="AO83" s="3"/>
      <c r="AP83" s="3"/>
      <c r="AQ83" s="35"/>
      <c r="AR83" s="49"/>
      <c r="AS83" s="3"/>
      <c r="AT83" s="20"/>
      <c r="AU83" s="35"/>
      <c r="AV83" s="49"/>
      <c r="AW83" s="20"/>
      <c r="AX83" s="3"/>
      <c r="AY83" s="35"/>
      <c r="AZ83" s="49"/>
      <c r="BC83" s="35"/>
      <c r="BD83" s="49"/>
      <c r="BG83" s="35"/>
      <c r="BH83" s="49"/>
      <c r="BK83" s="35"/>
      <c r="BL83" s="49"/>
    </row>
    <row r="84" spans="7:64" x14ac:dyDescent="0.25">
      <c r="G84" s="35"/>
      <c r="H84" s="49"/>
      <c r="K84" s="35"/>
      <c r="L84" s="49"/>
      <c r="O84" s="35"/>
      <c r="P84" s="49"/>
      <c r="S84" s="35"/>
      <c r="T84" s="49"/>
      <c r="W84" s="35"/>
      <c r="X84" s="49"/>
      <c r="AA84" s="35"/>
      <c r="AB84" s="49"/>
      <c r="AE84" s="35"/>
      <c r="AF84" s="49"/>
      <c r="AI84" s="35"/>
      <c r="AJ84" s="49"/>
      <c r="AL84" s="3"/>
      <c r="AM84" s="35"/>
      <c r="AN84" s="49"/>
      <c r="AO84" s="3"/>
      <c r="AP84" s="3"/>
      <c r="AQ84" s="35"/>
      <c r="AR84" s="49"/>
      <c r="AS84" s="3"/>
      <c r="AT84" s="20"/>
      <c r="AU84" s="35"/>
      <c r="AV84" s="49"/>
      <c r="AW84" s="20"/>
      <c r="AX84" s="3"/>
      <c r="AY84" s="35"/>
      <c r="AZ84" s="49"/>
      <c r="BC84" s="35"/>
      <c r="BD84" s="49"/>
      <c r="BG84" s="35"/>
      <c r="BH84" s="49"/>
      <c r="BK84" s="35"/>
      <c r="BL84" s="49"/>
    </row>
    <row r="85" spans="7:64" x14ac:dyDescent="0.25">
      <c r="G85" s="35"/>
      <c r="H85" s="49"/>
      <c r="K85" s="35"/>
      <c r="L85" s="49"/>
      <c r="O85" s="35"/>
      <c r="P85" s="49"/>
      <c r="S85" s="35"/>
      <c r="T85" s="49"/>
      <c r="W85" s="35"/>
      <c r="X85" s="49"/>
      <c r="AA85" s="35"/>
      <c r="AB85" s="49"/>
      <c r="AE85" s="35"/>
      <c r="AF85" s="49"/>
      <c r="AI85" s="35"/>
      <c r="AJ85" s="49"/>
      <c r="AL85" s="3"/>
      <c r="AM85" s="35"/>
      <c r="AN85" s="49"/>
      <c r="AO85" s="3"/>
      <c r="AP85" s="3"/>
      <c r="AQ85" s="35"/>
      <c r="AR85" s="49"/>
      <c r="AS85" s="3"/>
      <c r="AT85" s="20"/>
      <c r="AU85" s="35"/>
      <c r="AV85" s="49"/>
      <c r="AW85" s="20"/>
      <c r="AX85" s="3"/>
      <c r="AY85" s="35"/>
      <c r="AZ85" s="49"/>
      <c r="BC85" s="35"/>
      <c r="BD85" s="49"/>
      <c r="BG85" s="35"/>
      <c r="BH85" s="49"/>
      <c r="BK85" s="35"/>
      <c r="BL85" s="49"/>
    </row>
    <row r="86" spans="7:64" x14ac:dyDescent="0.25">
      <c r="G86" s="35"/>
      <c r="H86" s="49"/>
      <c r="K86" s="35"/>
      <c r="L86" s="49"/>
      <c r="O86" s="35"/>
      <c r="P86" s="49"/>
      <c r="S86" s="35"/>
      <c r="T86" s="49"/>
      <c r="W86" s="35"/>
      <c r="X86" s="49"/>
      <c r="AA86" s="35"/>
      <c r="AB86" s="49"/>
      <c r="AE86" s="35"/>
      <c r="AF86" s="49"/>
      <c r="AI86" s="35"/>
      <c r="AJ86" s="49"/>
      <c r="AL86" s="3"/>
      <c r="AM86" s="35"/>
      <c r="AN86" s="49"/>
      <c r="AO86" s="3"/>
      <c r="AP86" s="3"/>
      <c r="AQ86" s="35"/>
      <c r="AR86" s="49"/>
      <c r="AS86" s="3"/>
      <c r="AT86" s="20"/>
      <c r="AU86" s="35"/>
      <c r="AV86" s="49"/>
      <c r="AW86" s="20"/>
      <c r="AX86" s="3"/>
      <c r="AY86" s="35"/>
      <c r="AZ86" s="49"/>
      <c r="BC86" s="35"/>
      <c r="BD86" s="49"/>
      <c r="BG86" s="35"/>
      <c r="BH86" s="49"/>
      <c r="BK86" s="35"/>
      <c r="BL86" s="49"/>
    </row>
    <row r="87" spans="7:64" x14ac:dyDescent="0.25">
      <c r="G87" s="35"/>
      <c r="H87" s="49"/>
      <c r="K87" s="35"/>
      <c r="L87" s="49"/>
      <c r="O87" s="35"/>
      <c r="P87" s="49"/>
      <c r="S87" s="35"/>
      <c r="T87" s="49"/>
      <c r="W87" s="35"/>
      <c r="X87" s="49"/>
      <c r="AA87" s="35"/>
      <c r="AB87" s="49"/>
      <c r="AE87" s="35"/>
      <c r="AF87" s="49"/>
      <c r="AI87" s="35"/>
      <c r="AJ87" s="49"/>
      <c r="AL87" s="3"/>
      <c r="AM87" s="35"/>
      <c r="AN87" s="49"/>
      <c r="AO87" s="3"/>
      <c r="AP87" s="3"/>
      <c r="AQ87" s="35"/>
      <c r="AR87" s="49"/>
      <c r="AS87" s="3"/>
      <c r="AT87" s="20"/>
      <c r="AU87" s="35"/>
      <c r="AV87" s="49"/>
      <c r="AW87" s="20"/>
      <c r="AX87" s="3"/>
      <c r="AY87" s="35"/>
      <c r="AZ87" s="49"/>
      <c r="BC87" s="35"/>
      <c r="BD87" s="49"/>
      <c r="BG87" s="35"/>
      <c r="BH87" s="49"/>
      <c r="BK87" s="35"/>
      <c r="BL87" s="49"/>
    </row>
    <row r="88" spans="7:64" x14ac:dyDescent="0.25">
      <c r="G88" s="35"/>
      <c r="H88" s="49"/>
      <c r="K88" s="35"/>
      <c r="L88" s="49"/>
      <c r="O88" s="35"/>
      <c r="P88" s="49"/>
      <c r="S88" s="35"/>
      <c r="T88" s="49"/>
      <c r="W88" s="35"/>
      <c r="X88" s="49"/>
      <c r="AA88" s="35"/>
      <c r="AB88" s="49"/>
      <c r="AE88" s="35"/>
      <c r="AF88" s="49"/>
      <c r="AI88" s="35"/>
      <c r="AJ88" s="49"/>
      <c r="AL88" s="3"/>
      <c r="AM88" s="35"/>
      <c r="AN88" s="49"/>
      <c r="AO88" s="3"/>
      <c r="AP88" s="3"/>
      <c r="AQ88" s="35"/>
      <c r="AR88" s="49"/>
      <c r="AS88" s="3"/>
      <c r="AT88" s="20"/>
      <c r="AU88" s="35"/>
      <c r="AV88" s="49"/>
      <c r="AW88" s="20"/>
      <c r="AX88" s="3"/>
      <c r="AY88" s="35"/>
      <c r="AZ88" s="49"/>
      <c r="BC88" s="35"/>
      <c r="BD88" s="49"/>
      <c r="BG88" s="35"/>
      <c r="BH88" s="49"/>
      <c r="BK88" s="35"/>
      <c r="BL88" s="49"/>
    </row>
    <row r="89" spans="7:64" x14ac:dyDescent="0.25">
      <c r="G89" s="35"/>
      <c r="H89" s="49"/>
      <c r="K89" s="35"/>
      <c r="L89" s="49"/>
      <c r="O89" s="35"/>
      <c r="P89" s="49"/>
      <c r="S89" s="35"/>
      <c r="T89" s="49"/>
      <c r="W89" s="35"/>
      <c r="X89" s="49"/>
      <c r="AA89" s="35"/>
      <c r="AB89" s="49"/>
      <c r="AE89" s="35"/>
      <c r="AF89" s="49"/>
      <c r="AI89" s="35"/>
      <c r="AJ89" s="49"/>
      <c r="AL89" s="3"/>
      <c r="AM89" s="35"/>
      <c r="AN89" s="49"/>
      <c r="AO89" s="3"/>
      <c r="AP89" s="3"/>
      <c r="AQ89" s="35"/>
      <c r="AR89" s="49"/>
      <c r="AS89" s="3"/>
      <c r="AT89" s="20"/>
      <c r="AU89" s="35"/>
      <c r="AV89" s="49"/>
      <c r="AW89" s="20"/>
      <c r="AX89" s="3"/>
      <c r="AY89" s="35"/>
      <c r="AZ89" s="49"/>
      <c r="BC89" s="35"/>
      <c r="BD89" s="49"/>
      <c r="BG89" s="35"/>
      <c r="BH89" s="49"/>
      <c r="BK89" s="35"/>
      <c r="BL89" s="49"/>
    </row>
    <row r="90" spans="7:64" x14ac:dyDescent="0.25">
      <c r="G90" s="35"/>
      <c r="H90" s="49"/>
      <c r="K90" s="35"/>
      <c r="L90" s="49"/>
      <c r="O90" s="35"/>
      <c r="P90" s="49"/>
      <c r="S90" s="35"/>
      <c r="T90" s="49"/>
      <c r="W90" s="35"/>
      <c r="X90" s="49"/>
      <c r="AA90" s="35"/>
      <c r="AB90" s="49"/>
      <c r="AE90" s="35"/>
      <c r="AF90" s="49"/>
      <c r="AI90" s="35"/>
      <c r="AJ90" s="49"/>
      <c r="AL90" s="3"/>
      <c r="AM90" s="35"/>
      <c r="AN90" s="49"/>
      <c r="AO90" s="3"/>
      <c r="AP90" s="3"/>
      <c r="AQ90" s="35"/>
      <c r="AR90" s="49"/>
      <c r="AS90" s="3"/>
      <c r="AT90" s="20"/>
      <c r="AU90" s="35"/>
      <c r="AV90" s="49"/>
      <c r="AW90" s="20"/>
      <c r="AX90" s="3"/>
      <c r="AY90" s="35"/>
      <c r="AZ90" s="49"/>
      <c r="BC90" s="35"/>
      <c r="BD90" s="49"/>
      <c r="BG90" s="35"/>
      <c r="BH90" s="49"/>
      <c r="BK90" s="35"/>
      <c r="BL90" s="49"/>
    </row>
    <row r="91" spans="7:64" x14ac:dyDescent="0.25">
      <c r="G91" s="35"/>
      <c r="H91" s="49"/>
      <c r="K91" s="35"/>
      <c r="L91" s="49"/>
      <c r="O91" s="35"/>
      <c r="P91" s="49"/>
      <c r="S91" s="35"/>
      <c r="T91" s="49"/>
      <c r="W91" s="35"/>
      <c r="X91" s="49"/>
      <c r="AA91" s="35"/>
      <c r="AB91" s="49"/>
      <c r="AE91" s="35"/>
      <c r="AF91" s="49"/>
      <c r="AI91" s="35"/>
      <c r="AJ91" s="49"/>
      <c r="AL91" s="3"/>
      <c r="AM91" s="35"/>
      <c r="AN91" s="49"/>
      <c r="AO91" s="3"/>
      <c r="AP91" s="3"/>
      <c r="AQ91" s="35"/>
      <c r="AR91" s="49"/>
      <c r="AS91" s="3"/>
      <c r="AT91" s="20"/>
      <c r="AU91" s="35"/>
      <c r="AV91" s="49"/>
      <c r="AW91" s="20"/>
      <c r="AX91" s="3"/>
      <c r="AY91" s="35"/>
      <c r="AZ91" s="49"/>
      <c r="BC91" s="35"/>
      <c r="BD91" s="49"/>
      <c r="BG91" s="35"/>
      <c r="BH91" s="49"/>
      <c r="BK91" s="35"/>
      <c r="BL91" s="49"/>
    </row>
    <row r="92" spans="7:64" x14ac:dyDescent="0.25">
      <c r="G92" s="35"/>
      <c r="H92" s="49"/>
      <c r="K92" s="35"/>
      <c r="L92" s="49"/>
      <c r="O92" s="35"/>
      <c r="P92" s="49"/>
      <c r="S92" s="35"/>
      <c r="T92" s="49"/>
      <c r="W92" s="35"/>
      <c r="X92" s="49"/>
      <c r="AA92" s="35"/>
      <c r="AB92" s="49"/>
      <c r="AE92" s="35"/>
      <c r="AF92" s="49"/>
      <c r="AI92" s="35"/>
      <c r="AJ92" s="49"/>
      <c r="AL92" s="3"/>
      <c r="AM92" s="35"/>
      <c r="AN92" s="49"/>
      <c r="AO92" s="3"/>
      <c r="AP92" s="3"/>
      <c r="AQ92" s="35"/>
      <c r="AR92" s="49"/>
      <c r="AS92" s="3"/>
      <c r="AT92" s="20"/>
      <c r="AU92" s="35"/>
      <c r="AV92" s="49"/>
      <c r="AW92" s="20"/>
      <c r="AX92" s="3"/>
      <c r="AY92" s="35"/>
      <c r="AZ92" s="49"/>
      <c r="BC92" s="35"/>
      <c r="BD92" s="49"/>
      <c r="BG92" s="35"/>
      <c r="BH92" s="49"/>
      <c r="BK92" s="35"/>
      <c r="BL92" s="49"/>
    </row>
    <row r="93" spans="7:64" x14ac:dyDescent="0.25">
      <c r="G93" s="35"/>
      <c r="H93" s="49"/>
      <c r="K93" s="35"/>
      <c r="L93" s="49"/>
      <c r="O93" s="35"/>
      <c r="P93" s="49"/>
      <c r="S93" s="35"/>
      <c r="T93" s="49"/>
      <c r="W93" s="35"/>
      <c r="X93" s="49"/>
      <c r="AA93" s="35"/>
      <c r="AB93" s="49"/>
      <c r="AE93" s="35"/>
      <c r="AF93" s="49"/>
      <c r="AI93" s="35"/>
      <c r="AJ93" s="49"/>
      <c r="AL93" s="3"/>
      <c r="AM93" s="35"/>
      <c r="AN93" s="49"/>
      <c r="AO93" s="3"/>
      <c r="AP93" s="3"/>
      <c r="AQ93" s="35"/>
      <c r="AR93" s="49"/>
      <c r="AS93" s="3"/>
      <c r="AT93" s="20"/>
      <c r="AU93" s="35"/>
      <c r="AV93" s="49"/>
      <c r="AW93" s="20"/>
      <c r="AX93" s="3"/>
      <c r="AY93" s="35"/>
      <c r="AZ93" s="49"/>
      <c r="BC93" s="35"/>
      <c r="BD93" s="49"/>
      <c r="BG93" s="35"/>
      <c r="BH93" s="49"/>
      <c r="BK93" s="35"/>
      <c r="BL93" s="49"/>
    </row>
    <row r="94" spans="7:64" x14ac:dyDescent="0.25">
      <c r="G94" s="35"/>
      <c r="H94" s="49"/>
      <c r="K94" s="35"/>
      <c r="L94" s="49"/>
      <c r="O94" s="35"/>
      <c r="P94" s="49"/>
      <c r="S94" s="35"/>
      <c r="T94" s="49"/>
      <c r="W94" s="35"/>
      <c r="X94" s="49"/>
      <c r="AA94" s="35"/>
      <c r="AB94" s="49"/>
      <c r="AE94" s="35"/>
      <c r="AF94" s="49"/>
      <c r="AI94" s="35"/>
      <c r="AJ94" s="49"/>
      <c r="AL94" s="3"/>
      <c r="AM94" s="35"/>
      <c r="AN94" s="49"/>
      <c r="AO94" s="3"/>
      <c r="AP94" s="3"/>
      <c r="AQ94" s="35"/>
      <c r="AR94" s="49"/>
      <c r="AS94" s="3"/>
      <c r="AT94" s="20"/>
      <c r="AU94" s="35"/>
      <c r="AV94" s="49"/>
      <c r="AW94" s="20"/>
      <c r="AX94" s="3"/>
      <c r="AY94" s="35"/>
      <c r="AZ94" s="49"/>
      <c r="BC94" s="35"/>
      <c r="BD94" s="49"/>
      <c r="BG94" s="35"/>
      <c r="BH94" s="49"/>
      <c r="BK94" s="35"/>
      <c r="BL94" s="49"/>
    </row>
    <row r="95" spans="7:64" x14ac:dyDescent="0.25">
      <c r="G95" s="35"/>
      <c r="H95" s="49"/>
      <c r="K95" s="35"/>
      <c r="L95" s="49"/>
      <c r="O95" s="35"/>
      <c r="P95" s="49"/>
      <c r="S95" s="35"/>
      <c r="T95" s="49"/>
      <c r="W95" s="35"/>
      <c r="X95" s="49"/>
      <c r="AA95" s="35"/>
      <c r="AB95" s="49"/>
      <c r="AE95" s="35"/>
      <c r="AF95" s="49"/>
      <c r="AI95" s="35"/>
      <c r="AJ95" s="49"/>
      <c r="AL95" s="3"/>
      <c r="AM95" s="35"/>
      <c r="AN95" s="49"/>
      <c r="AO95" s="3"/>
      <c r="AP95" s="3"/>
      <c r="AQ95" s="35"/>
      <c r="AR95" s="49"/>
      <c r="AS95" s="3"/>
      <c r="AT95" s="20"/>
      <c r="AU95" s="35"/>
      <c r="AV95" s="49"/>
      <c r="AW95" s="20"/>
      <c r="AX95" s="3"/>
      <c r="AY95" s="35"/>
      <c r="AZ95" s="49"/>
      <c r="BC95" s="35"/>
      <c r="BD95" s="49"/>
      <c r="BG95" s="35"/>
      <c r="BH95" s="49"/>
      <c r="BK95" s="35"/>
      <c r="BL95" s="49"/>
    </row>
    <row r="96" spans="7:64" x14ac:dyDescent="0.25">
      <c r="G96" s="35"/>
      <c r="H96" s="49"/>
      <c r="K96" s="35"/>
      <c r="L96" s="49"/>
      <c r="O96" s="35"/>
      <c r="P96" s="49"/>
      <c r="S96" s="35"/>
      <c r="T96" s="49"/>
      <c r="W96" s="35"/>
      <c r="X96" s="49"/>
      <c r="AA96" s="35"/>
      <c r="AB96" s="49"/>
      <c r="AE96" s="35"/>
      <c r="AF96" s="49"/>
      <c r="AI96" s="35"/>
      <c r="AJ96" s="49"/>
      <c r="AL96" s="3"/>
      <c r="AM96" s="35"/>
      <c r="AN96" s="49"/>
      <c r="AO96" s="3"/>
      <c r="AP96" s="3"/>
      <c r="AQ96" s="35"/>
      <c r="AR96" s="49"/>
      <c r="AS96" s="3"/>
      <c r="AT96" s="20"/>
      <c r="AU96" s="35"/>
      <c r="AV96" s="49"/>
      <c r="AW96" s="20"/>
      <c r="AX96" s="3"/>
      <c r="AY96" s="35"/>
      <c r="AZ96" s="49"/>
      <c r="BC96" s="35"/>
      <c r="BD96" s="49"/>
      <c r="BG96" s="35"/>
      <c r="BH96" s="49"/>
      <c r="BK96" s="35"/>
      <c r="BL96" s="49"/>
    </row>
    <row r="97" spans="7:64" x14ac:dyDescent="0.25">
      <c r="G97" s="35"/>
      <c r="H97" s="49"/>
      <c r="K97" s="35"/>
      <c r="L97" s="49"/>
      <c r="O97" s="35"/>
      <c r="P97" s="49"/>
      <c r="S97" s="35"/>
      <c r="T97" s="49"/>
      <c r="W97" s="35"/>
      <c r="X97" s="49"/>
      <c r="AA97" s="35"/>
      <c r="AB97" s="49"/>
      <c r="AE97" s="35"/>
      <c r="AF97" s="49"/>
      <c r="AI97" s="35"/>
      <c r="AJ97" s="49"/>
      <c r="AL97" s="3"/>
      <c r="AM97" s="35"/>
      <c r="AN97" s="49"/>
      <c r="AO97" s="3"/>
      <c r="AP97" s="3"/>
      <c r="AQ97" s="35"/>
      <c r="AR97" s="49"/>
      <c r="AS97" s="3"/>
      <c r="AT97" s="20"/>
      <c r="AU97" s="35"/>
      <c r="AV97" s="49"/>
      <c r="AW97" s="20"/>
      <c r="AX97" s="3"/>
      <c r="AY97" s="35"/>
      <c r="AZ97" s="49"/>
      <c r="BC97" s="35"/>
      <c r="BD97" s="49"/>
      <c r="BG97" s="35"/>
      <c r="BH97" s="49"/>
      <c r="BK97" s="35"/>
      <c r="BL97" s="49"/>
    </row>
    <row r="98" spans="7:64" x14ac:dyDescent="0.25">
      <c r="G98" s="35"/>
      <c r="H98" s="49"/>
      <c r="K98" s="35"/>
      <c r="L98" s="49"/>
      <c r="O98" s="35"/>
      <c r="P98" s="49"/>
      <c r="S98" s="35"/>
      <c r="T98" s="49"/>
      <c r="W98" s="35"/>
      <c r="X98" s="49"/>
      <c r="AA98" s="35"/>
      <c r="AB98" s="49"/>
      <c r="AE98" s="35"/>
      <c r="AF98" s="49"/>
      <c r="AI98" s="35"/>
      <c r="AJ98" s="49"/>
      <c r="AL98" s="3"/>
      <c r="AM98" s="35"/>
      <c r="AN98" s="49"/>
      <c r="AO98" s="3"/>
      <c r="AP98" s="3"/>
      <c r="AQ98" s="35"/>
      <c r="AR98" s="49"/>
      <c r="AS98" s="3"/>
      <c r="AT98" s="20"/>
      <c r="AU98" s="35"/>
      <c r="AV98" s="49"/>
      <c r="AW98" s="20"/>
      <c r="AX98" s="3"/>
      <c r="AY98" s="35"/>
      <c r="AZ98" s="49"/>
      <c r="BC98" s="35"/>
      <c r="BD98" s="49"/>
      <c r="BG98" s="35"/>
      <c r="BH98" s="49"/>
      <c r="BK98" s="35"/>
      <c r="BL98" s="49"/>
    </row>
    <row r="99" spans="7:64" x14ac:dyDescent="0.25">
      <c r="G99" s="35"/>
      <c r="H99" s="49"/>
      <c r="K99" s="35"/>
      <c r="L99" s="49"/>
      <c r="O99" s="35"/>
      <c r="P99" s="49"/>
      <c r="S99" s="35"/>
      <c r="T99" s="49"/>
      <c r="W99" s="35"/>
      <c r="X99" s="49"/>
      <c r="AA99" s="35"/>
      <c r="AB99" s="49"/>
      <c r="AE99" s="35"/>
      <c r="AF99" s="49"/>
      <c r="AI99" s="35"/>
      <c r="AJ99" s="49"/>
      <c r="AL99" s="3"/>
      <c r="AM99" s="35"/>
      <c r="AN99" s="49"/>
      <c r="AO99" s="3"/>
      <c r="AP99" s="3"/>
      <c r="AQ99" s="35"/>
      <c r="AR99" s="49"/>
      <c r="AS99" s="3"/>
      <c r="AT99" s="20"/>
      <c r="AU99" s="35"/>
      <c r="AV99" s="49"/>
      <c r="AW99" s="20"/>
      <c r="AX99" s="3"/>
      <c r="AY99" s="35"/>
      <c r="AZ99" s="49"/>
      <c r="BC99" s="35"/>
      <c r="BD99" s="49"/>
      <c r="BG99" s="35"/>
      <c r="BH99" s="49"/>
      <c r="BK99" s="35"/>
      <c r="BL99" s="49"/>
    </row>
    <row r="100" spans="7:64" x14ac:dyDescent="0.25">
      <c r="G100" s="35"/>
      <c r="H100" s="49"/>
      <c r="K100" s="35"/>
      <c r="L100" s="49"/>
      <c r="O100" s="35"/>
      <c r="P100" s="49"/>
      <c r="S100" s="35"/>
      <c r="T100" s="49"/>
      <c r="W100" s="35"/>
      <c r="X100" s="49"/>
      <c r="AA100" s="35"/>
      <c r="AB100" s="49"/>
      <c r="AE100" s="35"/>
      <c r="AF100" s="49"/>
      <c r="AI100" s="35"/>
      <c r="AJ100" s="49"/>
      <c r="AL100" s="3"/>
      <c r="AM100" s="35"/>
      <c r="AN100" s="49"/>
      <c r="AO100" s="3"/>
      <c r="AP100" s="3"/>
      <c r="AQ100" s="35"/>
      <c r="AR100" s="49"/>
      <c r="AS100" s="3"/>
      <c r="AT100" s="20"/>
      <c r="AU100" s="35"/>
      <c r="AV100" s="49"/>
      <c r="AW100" s="20"/>
      <c r="AX100" s="3"/>
      <c r="AY100" s="35"/>
      <c r="AZ100" s="49"/>
      <c r="BC100" s="35"/>
      <c r="BD100" s="49"/>
      <c r="BG100" s="35"/>
      <c r="BH100" s="49"/>
      <c r="BK100" s="35"/>
      <c r="BL100" s="49"/>
    </row>
    <row r="101" spans="7:64" x14ac:dyDescent="0.25">
      <c r="G101" s="35"/>
      <c r="H101" s="49"/>
      <c r="K101" s="35"/>
      <c r="L101" s="49"/>
      <c r="O101" s="35"/>
      <c r="P101" s="49"/>
      <c r="S101" s="35"/>
      <c r="T101" s="49"/>
      <c r="W101" s="35"/>
      <c r="X101" s="49"/>
      <c r="AA101" s="35"/>
      <c r="AB101" s="49"/>
      <c r="AE101" s="35"/>
      <c r="AF101" s="49"/>
      <c r="AI101" s="35"/>
      <c r="AJ101" s="49"/>
      <c r="AL101" s="3"/>
      <c r="AM101" s="35"/>
      <c r="AN101" s="49"/>
      <c r="AO101" s="3"/>
      <c r="AP101" s="3"/>
      <c r="AQ101" s="35"/>
      <c r="AR101" s="49"/>
      <c r="AS101" s="3"/>
      <c r="AT101" s="20"/>
      <c r="AU101" s="35"/>
      <c r="AV101" s="49"/>
      <c r="AW101" s="20"/>
      <c r="AX101" s="3"/>
      <c r="AY101" s="35"/>
      <c r="AZ101" s="49"/>
      <c r="BC101" s="35"/>
      <c r="BD101" s="49"/>
      <c r="BG101" s="35"/>
      <c r="BH101" s="49"/>
      <c r="BK101" s="35"/>
      <c r="BL101" s="49"/>
    </row>
    <row r="102" spans="7:64" x14ac:dyDescent="0.25">
      <c r="G102" s="35"/>
      <c r="H102" s="49"/>
      <c r="K102" s="35"/>
      <c r="L102" s="49"/>
      <c r="O102" s="35"/>
      <c r="P102" s="49"/>
      <c r="S102" s="35"/>
      <c r="T102" s="49"/>
      <c r="W102" s="35"/>
      <c r="X102" s="49"/>
      <c r="AA102" s="35"/>
      <c r="AB102" s="49"/>
      <c r="AE102" s="35"/>
      <c r="AF102" s="49"/>
      <c r="AI102" s="35"/>
      <c r="AJ102" s="49"/>
      <c r="AL102" s="3"/>
      <c r="AM102" s="35"/>
      <c r="AN102" s="49"/>
      <c r="AO102" s="3"/>
      <c r="AP102" s="3"/>
      <c r="AQ102" s="35"/>
      <c r="AR102" s="49"/>
      <c r="AS102" s="3"/>
      <c r="AT102" s="20"/>
      <c r="AU102" s="35"/>
      <c r="AV102" s="49"/>
      <c r="AW102" s="20"/>
      <c r="AX102" s="3"/>
      <c r="AY102" s="35"/>
      <c r="AZ102" s="49"/>
      <c r="BC102" s="35"/>
      <c r="BD102" s="49"/>
      <c r="BG102" s="35"/>
      <c r="BH102" s="49"/>
      <c r="BK102" s="35"/>
      <c r="BL102" s="49"/>
    </row>
    <row r="103" spans="7:64" x14ac:dyDescent="0.25">
      <c r="G103" s="35"/>
      <c r="H103" s="49"/>
      <c r="K103" s="35"/>
      <c r="L103" s="49"/>
      <c r="O103" s="35"/>
      <c r="P103" s="49"/>
      <c r="S103" s="35"/>
      <c r="T103" s="49"/>
      <c r="W103" s="35"/>
      <c r="X103" s="49"/>
      <c r="AA103" s="35"/>
      <c r="AB103" s="49"/>
      <c r="AE103" s="35"/>
      <c r="AF103" s="49"/>
      <c r="AI103" s="35"/>
      <c r="AJ103" s="49"/>
      <c r="AL103" s="3"/>
      <c r="AM103" s="35"/>
      <c r="AN103" s="49"/>
      <c r="AO103" s="3"/>
      <c r="AP103" s="3"/>
      <c r="AQ103" s="35"/>
      <c r="AR103" s="49"/>
      <c r="AS103" s="3"/>
      <c r="AT103" s="20"/>
      <c r="AU103" s="35"/>
      <c r="AV103" s="49"/>
      <c r="AW103" s="20"/>
      <c r="AX103" s="3"/>
      <c r="AY103" s="35"/>
      <c r="AZ103" s="49"/>
      <c r="BC103" s="35"/>
      <c r="BD103" s="49"/>
      <c r="BG103" s="35"/>
      <c r="BH103" s="49"/>
      <c r="BK103" s="35"/>
      <c r="BL103" s="49"/>
    </row>
    <row r="104" spans="7:64" x14ac:dyDescent="0.25">
      <c r="G104" s="35"/>
      <c r="H104" s="49"/>
      <c r="K104" s="35"/>
      <c r="L104" s="49"/>
      <c r="O104" s="35"/>
      <c r="P104" s="49"/>
      <c r="S104" s="35"/>
      <c r="T104" s="49"/>
      <c r="W104" s="35"/>
      <c r="X104" s="49"/>
      <c r="AA104" s="35"/>
      <c r="AB104" s="49"/>
      <c r="AE104" s="35"/>
      <c r="AF104" s="49"/>
      <c r="AI104" s="35"/>
      <c r="AJ104" s="49"/>
      <c r="AL104" s="3"/>
      <c r="AM104" s="35"/>
      <c r="AN104" s="49"/>
      <c r="AO104" s="3"/>
      <c r="AP104" s="3"/>
      <c r="AQ104" s="35"/>
      <c r="AR104" s="49"/>
      <c r="AS104" s="3"/>
      <c r="AT104" s="20"/>
      <c r="AU104" s="35"/>
      <c r="AV104" s="49"/>
      <c r="AW104" s="20"/>
      <c r="AX104" s="3"/>
      <c r="AY104" s="35"/>
      <c r="AZ104" s="49"/>
      <c r="BC104" s="35"/>
      <c r="BD104" s="49"/>
      <c r="BG104" s="35"/>
      <c r="BH104" s="49"/>
      <c r="BK104" s="35"/>
      <c r="BL104" s="49"/>
    </row>
    <row r="105" spans="7:64" x14ac:dyDescent="0.25">
      <c r="G105" s="35"/>
      <c r="H105" s="49"/>
      <c r="K105" s="35"/>
      <c r="L105" s="49"/>
      <c r="O105" s="35"/>
      <c r="P105" s="49"/>
      <c r="S105" s="35"/>
      <c r="T105" s="49"/>
      <c r="W105" s="35"/>
      <c r="X105" s="49"/>
      <c r="AA105" s="35"/>
      <c r="AB105" s="49"/>
      <c r="AE105" s="35"/>
      <c r="AF105" s="49"/>
      <c r="AI105" s="35"/>
      <c r="AJ105" s="49"/>
      <c r="AL105" s="3"/>
      <c r="AM105" s="35"/>
      <c r="AN105" s="49"/>
      <c r="AO105" s="3"/>
      <c r="AP105" s="3"/>
      <c r="AQ105" s="35"/>
      <c r="AR105" s="49"/>
      <c r="AS105" s="3"/>
      <c r="AT105" s="20"/>
      <c r="AU105" s="35"/>
      <c r="AV105" s="49"/>
      <c r="AW105" s="20"/>
      <c r="AX105" s="3"/>
      <c r="AY105" s="35"/>
      <c r="AZ105" s="49"/>
      <c r="BC105" s="35"/>
      <c r="BD105" s="49"/>
      <c r="BG105" s="35"/>
      <c r="BH105" s="49"/>
      <c r="BK105" s="35"/>
      <c r="BL105" s="49"/>
    </row>
    <row r="106" spans="7:64" x14ac:dyDescent="0.25">
      <c r="G106" s="35"/>
      <c r="H106" s="49"/>
      <c r="K106" s="35"/>
      <c r="L106" s="49"/>
      <c r="O106" s="35"/>
      <c r="P106" s="49"/>
      <c r="S106" s="35"/>
      <c r="T106" s="49"/>
      <c r="W106" s="35"/>
      <c r="X106" s="49"/>
      <c r="AA106" s="35"/>
      <c r="AB106" s="49"/>
      <c r="AE106" s="35"/>
      <c r="AF106" s="49"/>
      <c r="AI106" s="35"/>
      <c r="AJ106" s="49"/>
      <c r="AL106" s="3"/>
      <c r="AM106" s="35"/>
      <c r="AN106" s="49"/>
      <c r="AO106" s="3"/>
      <c r="AP106" s="3"/>
      <c r="AQ106" s="35"/>
      <c r="AR106" s="49"/>
      <c r="AS106" s="3"/>
      <c r="AT106" s="20"/>
      <c r="AU106" s="35"/>
      <c r="AV106" s="49"/>
      <c r="AW106" s="20"/>
      <c r="AX106" s="3"/>
      <c r="AY106" s="35"/>
      <c r="AZ106" s="49"/>
      <c r="BC106" s="35"/>
      <c r="BD106" s="49"/>
      <c r="BG106" s="35"/>
      <c r="BH106" s="49"/>
      <c r="BK106" s="35"/>
      <c r="BL106" s="49"/>
    </row>
    <row r="107" spans="7:64" x14ac:dyDescent="0.25">
      <c r="G107" s="35"/>
      <c r="H107" s="49"/>
      <c r="K107" s="35"/>
      <c r="L107" s="49"/>
      <c r="O107" s="35"/>
      <c r="P107" s="49"/>
      <c r="S107" s="35"/>
      <c r="T107" s="49"/>
      <c r="W107" s="35"/>
      <c r="X107" s="49"/>
      <c r="AA107" s="35"/>
      <c r="AB107" s="49"/>
      <c r="AE107" s="35"/>
      <c r="AF107" s="49"/>
      <c r="AI107" s="35"/>
      <c r="AJ107" s="49"/>
      <c r="AL107" s="3"/>
      <c r="AM107" s="35"/>
      <c r="AN107" s="49"/>
      <c r="AO107" s="3"/>
      <c r="AP107" s="3"/>
      <c r="AQ107" s="35"/>
      <c r="AR107" s="49"/>
      <c r="AS107" s="3"/>
      <c r="AT107" s="20"/>
      <c r="AU107" s="35"/>
      <c r="AV107" s="49"/>
      <c r="AW107" s="20"/>
      <c r="AX107" s="3"/>
      <c r="AY107" s="35"/>
      <c r="AZ107" s="49"/>
      <c r="BC107" s="35"/>
      <c r="BD107" s="49"/>
      <c r="BG107" s="35"/>
      <c r="BH107" s="49"/>
      <c r="BK107" s="35"/>
      <c r="BL107" s="49"/>
    </row>
    <row r="108" spans="7:64" x14ac:dyDescent="0.25">
      <c r="G108" s="35"/>
      <c r="H108" s="49"/>
      <c r="K108" s="35"/>
      <c r="L108" s="49"/>
      <c r="O108" s="35"/>
      <c r="P108" s="49"/>
      <c r="S108" s="35"/>
      <c r="T108" s="49"/>
      <c r="W108" s="35"/>
      <c r="X108" s="49"/>
      <c r="AA108" s="35"/>
      <c r="AB108" s="49"/>
      <c r="AE108" s="35"/>
      <c r="AF108" s="49"/>
      <c r="AI108" s="35"/>
      <c r="AJ108" s="49"/>
      <c r="AL108" s="3"/>
      <c r="AM108" s="35"/>
      <c r="AN108" s="49"/>
      <c r="AO108" s="3"/>
      <c r="AP108" s="3"/>
      <c r="AQ108" s="35"/>
      <c r="AR108" s="49"/>
      <c r="AS108" s="3"/>
      <c r="AT108" s="20"/>
      <c r="AU108" s="35"/>
      <c r="AV108" s="49"/>
      <c r="AW108" s="20"/>
      <c r="AX108" s="3"/>
      <c r="AY108" s="35"/>
      <c r="AZ108" s="49"/>
      <c r="BC108" s="35"/>
      <c r="BD108" s="49"/>
      <c r="BG108" s="35"/>
      <c r="BH108" s="49"/>
      <c r="BK108" s="35"/>
      <c r="BL108" s="49"/>
    </row>
    <row r="109" spans="7:64" x14ac:dyDescent="0.25">
      <c r="G109" s="35"/>
      <c r="H109" s="49"/>
      <c r="K109" s="35"/>
      <c r="L109" s="49"/>
      <c r="O109" s="35"/>
      <c r="P109" s="49"/>
      <c r="S109" s="35"/>
      <c r="T109" s="49"/>
      <c r="W109" s="35"/>
      <c r="X109" s="49"/>
      <c r="AA109" s="35"/>
      <c r="AB109" s="49"/>
      <c r="AE109" s="35"/>
      <c r="AF109" s="49"/>
      <c r="AI109" s="35"/>
      <c r="AJ109" s="49"/>
      <c r="AL109" s="3"/>
      <c r="AM109" s="35"/>
      <c r="AN109" s="49"/>
      <c r="AO109" s="3"/>
      <c r="AP109" s="3"/>
      <c r="AQ109" s="35"/>
      <c r="AR109" s="49"/>
      <c r="AS109" s="3"/>
      <c r="AT109" s="20"/>
      <c r="AU109" s="35"/>
      <c r="AV109" s="49"/>
      <c r="AW109" s="20"/>
      <c r="AX109" s="3"/>
      <c r="AY109" s="35"/>
      <c r="AZ109" s="49"/>
      <c r="BC109" s="35"/>
      <c r="BD109" s="49"/>
      <c r="BG109" s="35"/>
      <c r="BH109" s="49"/>
      <c r="BK109" s="35"/>
      <c r="BL109" s="49"/>
    </row>
    <row r="110" spans="7:64" x14ac:dyDescent="0.25">
      <c r="G110" s="35"/>
      <c r="H110" s="49"/>
      <c r="K110" s="35"/>
      <c r="L110" s="49"/>
      <c r="O110" s="35"/>
      <c r="P110" s="49"/>
      <c r="S110" s="35"/>
      <c r="T110" s="49"/>
      <c r="W110" s="35"/>
      <c r="X110" s="49"/>
      <c r="AA110" s="35"/>
      <c r="AB110" s="49"/>
      <c r="AE110" s="35"/>
      <c r="AF110" s="49"/>
      <c r="AI110" s="35"/>
      <c r="AJ110" s="49"/>
      <c r="AL110" s="3"/>
      <c r="AM110" s="35"/>
      <c r="AN110" s="49"/>
      <c r="AO110" s="3"/>
      <c r="AP110" s="3"/>
      <c r="AQ110" s="35"/>
      <c r="AR110" s="49"/>
      <c r="AS110" s="3"/>
      <c r="AT110" s="20"/>
      <c r="AU110" s="35"/>
      <c r="AV110" s="49"/>
      <c r="AW110" s="20"/>
      <c r="AX110" s="3"/>
      <c r="AY110" s="35"/>
      <c r="AZ110" s="49"/>
      <c r="BC110" s="35"/>
      <c r="BD110" s="49"/>
      <c r="BG110" s="35"/>
      <c r="BH110" s="49"/>
      <c r="BK110" s="35"/>
      <c r="BL110" s="49"/>
    </row>
    <row r="111" spans="7:64" x14ac:dyDescent="0.25">
      <c r="G111" s="35"/>
      <c r="H111" s="49"/>
      <c r="K111" s="35"/>
      <c r="L111" s="49"/>
      <c r="O111" s="35"/>
      <c r="P111" s="49"/>
      <c r="S111" s="35"/>
      <c r="T111" s="49"/>
      <c r="W111" s="35"/>
      <c r="X111" s="49"/>
      <c r="AA111" s="35"/>
      <c r="AB111" s="49"/>
      <c r="AE111" s="35"/>
      <c r="AF111" s="49"/>
      <c r="AI111" s="35"/>
      <c r="AJ111" s="49"/>
      <c r="AL111" s="3"/>
      <c r="AM111" s="35"/>
      <c r="AN111" s="49"/>
      <c r="AO111" s="3"/>
      <c r="AP111" s="3"/>
      <c r="AQ111" s="35"/>
      <c r="AR111" s="49"/>
      <c r="AS111" s="3"/>
      <c r="AT111" s="20"/>
      <c r="AU111" s="35"/>
      <c r="AV111" s="49"/>
      <c r="AW111" s="20"/>
      <c r="AX111" s="3"/>
      <c r="AY111" s="35"/>
      <c r="AZ111" s="49"/>
      <c r="BC111" s="35"/>
      <c r="BD111" s="49"/>
      <c r="BG111" s="35"/>
      <c r="BH111" s="49"/>
      <c r="BK111" s="35"/>
      <c r="BL111" s="49"/>
    </row>
    <row r="112" spans="7:64" x14ac:dyDescent="0.25">
      <c r="G112" s="35"/>
      <c r="H112" s="49"/>
      <c r="K112" s="35"/>
      <c r="L112" s="49"/>
      <c r="O112" s="35"/>
      <c r="P112" s="49"/>
      <c r="S112" s="35"/>
      <c r="T112" s="49"/>
      <c r="W112" s="35"/>
      <c r="X112" s="49"/>
      <c r="AA112" s="35"/>
      <c r="AB112" s="49"/>
      <c r="AE112" s="35"/>
      <c r="AF112" s="49"/>
      <c r="AI112" s="35"/>
      <c r="AJ112" s="49"/>
      <c r="AL112" s="3"/>
      <c r="AM112" s="35"/>
      <c r="AN112" s="49"/>
      <c r="AO112" s="3"/>
      <c r="AP112" s="3"/>
      <c r="AQ112" s="35"/>
      <c r="AR112" s="49"/>
      <c r="AS112" s="3"/>
      <c r="AT112" s="20"/>
      <c r="AU112" s="35"/>
      <c r="AV112" s="49"/>
      <c r="AW112" s="20"/>
      <c r="AX112" s="3"/>
      <c r="AY112" s="35"/>
      <c r="AZ112" s="49"/>
      <c r="BC112" s="35"/>
      <c r="BD112" s="49"/>
      <c r="BG112" s="35"/>
      <c r="BH112" s="49"/>
      <c r="BK112" s="35"/>
      <c r="BL112" s="49"/>
    </row>
    <row r="113" spans="7:64" x14ac:dyDescent="0.25">
      <c r="G113" s="35"/>
      <c r="H113" s="49"/>
      <c r="K113" s="35"/>
      <c r="L113" s="49"/>
      <c r="O113" s="35"/>
      <c r="P113" s="49"/>
      <c r="S113" s="35"/>
      <c r="T113" s="49"/>
      <c r="W113" s="35"/>
      <c r="X113" s="49"/>
      <c r="AA113" s="35"/>
      <c r="AB113" s="49"/>
      <c r="AE113" s="35"/>
      <c r="AF113" s="49"/>
      <c r="AI113" s="35"/>
      <c r="AJ113" s="49"/>
      <c r="AL113" s="3"/>
      <c r="AM113" s="35"/>
      <c r="AN113" s="49"/>
      <c r="AO113" s="3"/>
      <c r="AP113" s="3"/>
      <c r="AQ113" s="35"/>
      <c r="AR113" s="49"/>
      <c r="AS113" s="3"/>
      <c r="AT113" s="20"/>
      <c r="AU113" s="35"/>
      <c r="AV113" s="49"/>
      <c r="AW113" s="20"/>
      <c r="AX113" s="3"/>
      <c r="AY113" s="35"/>
      <c r="AZ113" s="49"/>
      <c r="BC113" s="35"/>
      <c r="BD113" s="49"/>
      <c r="BG113" s="35"/>
      <c r="BH113" s="49"/>
      <c r="BK113" s="35"/>
      <c r="BL113" s="49"/>
    </row>
    <row r="114" spans="7:64" x14ac:dyDescent="0.25">
      <c r="G114" s="35"/>
      <c r="H114" s="49"/>
      <c r="K114" s="35"/>
      <c r="L114" s="49"/>
      <c r="O114" s="35"/>
      <c r="P114" s="49"/>
      <c r="S114" s="35"/>
      <c r="T114" s="49"/>
      <c r="W114" s="35"/>
      <c r="X114" s="49"/>
      <c r="AA114" s="35"/>
      <c r="AB114" s="49"/>
      <c r="AE114" s="35"/>
      <c r="AF114" s="49"/>
      <c r="AI114" s="35"/>
      <c r="AJ114" s="49"/>
      <c r="AL114" s="3"/>
      <c r="AM114" s="35"/>
      <c r="AN114" s="49"/>
      <c r="AO114" s="3"/>
      <c r="AP114" s="3"/>
      <c r="AQ114" s="35"/>
      <c r="AR114" s="49"/>
      <c r="AS114" s="3"/>
      <c r="AT114" s="20"/>
      <c r="AU114" s="35"/>
      <c r="AV114" s="49"/>
      <c r="AW114" s="20"/>
      <c r="AX114" s="3"/>
      <c r="AY114" s="35"/>
      <c r="AZ114" s="49"/>
      <c r="BC114" s="35"/>
      <c r="BD114" s="49"/>
      <c r="BG114" s="35"/>
      <c r="BH114" s="49"/>
      <c r="BK114" s="35"/>
      <c r="BL114" s="49"/>
    </row>
    <row r="115" spans="7:64" x14ac:dyDescent="0.25">
      <c r="G115" s="35"/>
      <c r="H115" s="49"/>
      <c r="K115" s="35"/>
      <c r="L115" s="49"/>
      <c r="O115" s="35"/>
      <c r="P115" s="49"/>
      <c r="S115" s="35"/>
      <c r="T115" s="49"/>
      <c r="W115" s="35"/>
      <c r="X115" s="49"/>
      <c r="AA115" s="35"/>
      <c r="AB115" s="49"/>
      <c r="AE115" s="35"/>
      <c r="AF115" s="49"/>
      <c r="AI115" s="35"/>
      <c r="AJ115" s="49"/>
      <c r="AL115" s="3"/>
      <c r="AM115" s="35"/>
      <c r="AN115" s="49"/>
      <c r="AO115" s="3"/>
      <c r="AP115" s="3"/>
      <c r="AQ115" s="35"/>
      <c r="AR115" s="49"/>
      <c r="AS115" s="3"/>
      <c r="AT115" s="20"/>
      <c r="AU115" s="35"/>
      <c r="AV115" s="49"/>
      <c r="AW115" s="20"/>
      <c r="AX115" s="3"/>
      <c r="AY115" s="35"/>
      <c r="AZ115" s="49"/>
      <c r="BC115" s="35"/>
      <c r="BD115" s="49"/>
      <c r="BG115" s="35"/>
      <c r="BH115" s="49"/>
      <c r="BK115" s="35"/>
      <c r="BL115" s="49"/>
    </row>
    <row r="116" spans="7:64" x14ac:dyDescent="0.25">
      <c r="G116" s="35"/>
      <c r="H116" s="49"/>
      <c r="K116" s="35"/>
      <c r="L116" s="49"/>
      <c r="O116" s="35"/>
      <c r="P116" s="49"/>
      <c r="S116" s="35"/>
      <c r="T116" s="49"/>
      <c r="W116" s="35"/>
      <c r="X116" s="49"/>
      <c r="AA116" s="35"/>
      <c r="AB116" s="49"/>
      <c r="AE116" s="35"/>
      <c r="AF116" s="49"/>
      <c r="AI116" s="35"/>
      <c r="AJ116" s="49"/>
      <c r="AL116" s="3"/>
      <c r="AM116" s="35"/>
      <c r="AN116" s="49"/>
      <c r="AO116" s="3"/>
      <c r="AP116" s="3"/>
      <c r="AQ116" s="35"/>
      <c r="AR116" s="49"/>
      <c r="AS116" s="3"/>
      <c r="AT116" s="20"/>
      <c r="AU116" s="35"/>
      <c r="AV116" s="49"/>
      <c r="AW116" s="20"/>
      <c r="AX116" s="3"/>
      <c r="AY116" s="35"/>
      <c r="AZ116" s="49"/>
      <c r="BC116" s="35"/>
      <c r="BD116" s="49"/>
      <c r="BG116" s="35"/>
      <c r="BH116" s="49"/>
      <c r="BK116" s="35"/>
      <c r="BL116" s="49"/>
    </row>
    <row r="117" spans="7:64" x14ac:dyDescent="0.25">
      <c r="G117" s="35"/>
      <c r="H117" s="49"/>
      <c r="K117" s="35"/>
      <c r="L117" s="49"/>
      <c r="O117" s="35"/>
      <c r="P117" s="49"/>
      <c r="S117" s="35"/>
      <c r="T117" s="49"/>
      <c r="W117" s="35"/>
      <c r="X117" s="49"/>
      <c r="AA117" s="35"/>
      <c r="AB117" s="49"/>
      <c r="AE117" s="35"/>
      <c r="AF117" s="49"/>
      <c r="AI117" s="35"/>
      <c r="AJ117" s="49"/>
      <c r="AL117" s="3"/>
      <c r="AM117" s="35"/>
      <c r="AN117" s="49"/>
      <c r="AO117" s="3"/>
      <c r="AP117" s="3"/>
      <c r="AQ117" s="35"/>
      <c r="AR117" s="49"/>
      <c r="AS117" s="3"/>
      <c r="AT117" s="20"/>
      <c r="AU117" s="35"/>
      <c r="AV117" s="49"/>
      <c r="AW117" s="20"/>
      <c r="AX117" s="3"/>
      <c r="AY117" s="35"/>
      <c r="AZ117" s="49"/>
      <c r="BC117" s="35"/>
      <c r="BD117" s="49"/>
      <c r="BG117" s="35"/>
      <c r="BH117" s="49"/>
      <c r="BK117" s="35"/>
      <c r="BL117" s="49"/>
    </row>
    <row r="118" spans="7:64" x14ac:dyDescent="0.25">
      <c r="G118" s="35"/>
      <c r="H118" s="49"/>
      <c r="K118" s="35"/>
      <c r="L118" s="49"/>
      <c r="O118" s="35"/>
      <c r="P118" s="49"/>
      <c r="S118" s="35"/>
      <c r="T118" s="49"/>
      <c r="W118" s="35"/>
      <c r="X118" s="49"/>
      <c r="AA118" s="35"/>
      <c r="AB118" s="49"/>
      <c r="AE118" s="35"/>
      <c r="AF118" s="49"/>
      <c r="AI118" s="35"/>
      <c r="AJ118" s="49"/>
      <c r="AL118" s="3"/>
      <c r="AM118" s="35"/>
      <c r="AN118" s="49"/>
      <c r="AO118" s="3"/>
      <c r="AP118" s="3"/>
      <c r="AQ118" s="35"/>
      <c r="AR118" s="49"/>
      <c r="AS118" s="3"/>
      <c r="AT118" s="20"/>
      <c r="AU118" s="35"/>
      <c r="AV118" s="49"/>
      <c r="AW118" s="20"/>
      <c r="AX118" s="3"/>
      <c r="AY118" s="35"/>
      <c r="AZ118" s="49"/>
      <c r="BC118" s="35"/>
      <c r="BD118" s="49"/>
      <c r="BG118" s="35"/>
      <c r="BH118" s="49"/>
      <c r="BK118" s="35"/>
      <c r="BL118" s="49"/>
    </row>
    <row r="119" spans="7:64" x14ac:dyDescent="0.25">
      <c r="G119" s="35"/>
      <c r="H119" s="49"/>
      <c r="K119" s="35"/>
      <c r="L119" s="49"/>
      <c r="O119" s="35"/>
      <c r="P119" s="49"/>
      <c r="S119" s="35"/>
      <c r="T119" s="49"/>
      <c r="W119" s="35"/>
      <c r="X119" s="49"/>
      <c r="AA119" s="35"/>
      <c r="AB119" s="49"/>
      <c r="AE119" s="35"/>
      <c r="AF119" s="49"/>
      <c r="AI119" s="35"/>
      <c r="AJ119" s="49"/>
      <c r="AL119" s="3"/>
      <c r="AM119" s="35"/>
      <c r="AN119" s="49"/>
      <c r="AO119" s="3"/>
      <c r="AP119" s="3"/>
      <c r="AQ119" s="35"/>
      <c r="AR119" s="49"/>
      <c r="AS119" s="3"/>
      <c r="AT119" s="20"/>
      <c r="AU119" s="35"/>
      <c r="AV119" s="49"/>
      <c r="AW119" s="20"/>
      <c r="AX119" s="3"/>
      <c r="AY119" s="35"/>
      <c r="AZ119" s="49"/>
      <c r="BC119" s="35"/>
      <c r="BD119" s="49"/>
      <c r="BG119" s="35"/>
      <c r="BH119" s="49"/>
      <c r="BK119" s="35"/>
      <c r="BL119" s="49"/>
    </row>
    <row r="120" spans="7:64" x14ac:dyDescent="0.25">
      <c r="G120" s="35"/>
      <c r="H120" s="49"/>
      <c r="K120" s="35"/>
      <c r="L120" s="49"/>
      <c r="O120" s="35"/>
      <c r="P120" s="49"/>
      <c r="S120" s="35"/>
      <c r="T120" s="49"/>
      <c r="W120" s="35"/>
      <c r="X120" s="49"/>
      <c r="AA120" s="35"/>
      <c r="AB120" s="49"/>
      <c r="AE120" s="35"/>
      <c r="AF120" s="49"/>
      <c r="AI120" s="35"/>
      <c r="AJ120" s="49"/>
      <c r="AL120" s="3"/>
      <c r="AM120" s="35"/>
      <c r="AN120" s="49"/>
      <c r="AO120" s="3"/>
      <c r="AP120" s="3"/>
      <c r="AQ120" s="35"/>
      <c r="AR120" s="49"/>
      <c r="AS120" s="3"/>
      <c r="AT120" s="20"/>
      <c r="AU120" s="35"/>
      <c r="AV120" s="49"/>
      <c r="AW120" s="20"/>
      <c r="AX120" s="3"/>
      <c r="AY120" s="35"/>
      <c r="AZ120" s="49"/>
      <c r="BC120" s="35"/>
      <c r="BD120" s="49"/>
      <c r="BG120" s="35"/>
      <c r="BH120" s="49"/>
      <c r="BK120" s="35"/>
      <c r="BL120" s="49"/>
    </row>
    <row r="121" spans="7:64" x14ac:dyDescent="0.25">
      <c r="G121" s="35"/>
      <c r="H121" s="49"/>
      <c r="K121" s="35"/>
      <c r="L121" s="49"/>
      <c r="O121" s="35"/>
      <c r="P121" s="49"/>
      <c r="S121" s="35"/>
      <c r="T121" s="49"/>
      <c r="W121" s="35"/>
      <c r="X121" s="49"/>
      <c r="AA121" s="35"/>
      <c r="AB121" s="49"/>
      <c r="AE121" s="35"/>
      <c r="AF121" s="49"/>
      <c r="AI121" s="35"/>
      <c r="AJ121" s="49"/>
      <c r="AL121" s="3"/>
      <c r="AM121" s="35"/>
      <c r="AN121" s="49"/>
      <c r="AO121" s="3"/>
      <c r="AP121" s="3"/>
      <c r="AQ121" s="35"/>
      <c r="AR121" s="49"/>
      <c r="AS121" s="3"/>
      <c r="AT121" s="20"/>
      <c r="AU121" s="35"/>
      <c r="AV121" s="49"/>
      <c r="AW121" s="20"/>
      <c r="AX121" s="3"/>
      <c r="AY121" s="35"/>
      <c r="AZ121" s="49"/>
      <c r="BC121" s="35"/>
      <c r="BD121" s="49"/>
      <c r="BG121" s="35"/>
      <c r="BH121" s="49"/>
      <c r="BK121" s="35"/>
      <c r="BL121" s="49"/>
    </row>
    <row r="122" spans="7:64" x14ac:dyDescent="0.25">
      <c r="G122" s="35"/>
      <c r="H122" s="49"/>
      <c r="K122" s="35"/>
      <c r="L122" s="49"/>
      <c r="O122" s="35"/>
      <c r="P122" s="49"/>
      <c r="S122" s="35"/>
      <c r="T122" s="49"/>
      <c r="W122" s="35"/>
      <c r="X122" s="49"/>
      <c r="AA122" s="35"/>
      <c r="AB122" s="49"/>
      <c r="AE122" s="35"/>
      <c r="AF122" s="49"/>
      <c r="AI122" s="35"/>
      <c r="AJ122" s="49"/>
      <c r="AL122" s="3"/>
      <c r="AM122" s="35"/>
      <c r="AN122" s="49"/>
      <c r="AO122" s="3"/>
      <c r="AP122" s="3"/>
      <c r="AQ122" s="35"/>
      <c r="AR122" s="49"/>
      <c r="AS122" s="3"/>
      <c r="AT122" s="20"/>
      <c r="AU122" s="35"/>
      <c r="AV122" s="49"/>
      <c r="AW122" s="20"/>
      <c r="AX122" s="3"/>
      <c r="AY122" s="35"/>
      <c r="AZ122" s="49"/>
      <c r="BC122" s="35"/>
      <c r="BD122" s="49"/>
      <c r="BG122" s="35"/>
      <c r="BH122" s="49"/>
      <c r="BK122" s="35"/>
      <c r="BL122" s="49"/>
    </row>
    <row r="123" spans="7:64" x14ac:dyDescent="0.25">
      <c r="G123" s="35"/>
      <c r="H123" s="49"/>
      <c r="K123" s="35"/>
      <c r="L123" s="49"/>
      <c r="O123" s="35"/>
      <c r="P123" s="49"/>
      <c r="S123" s="35"/>
      <c r="T123" s="49"/>
      <c r="W123" s="35"/>
      <c r="X123" s="49"/>
      <c r="AA123" s="35"/>
      <c r="AB123" s="49"/>
      <c r="AE123" s="35"/>
      <c r="AF123" s="49"/>
      <c r="AI123" s="35"/>
      <c r="AJ123" s="49"/>
      <c r="AL123" s="3"/>
      <c r="AM123" s="35"/>
      <c r="AN123" s="49"/>
      <c r="AO123" s="3"/>
      <c r="AP123" s="3"/>
      <c r="AQ123" s="35"/>
      <c r="AR123" s="49"/>
      <c r="AS123" s="3"/>
      <c r="AT123" s="20"/>
      <c r="AU123" s="35"/>
      <c r="AV123" s="49"/>
      <c r="AW123" s="20"/>
      <c r="AX123" s="3"/>
      <c r="AY123" s="35"/>
      <c r="AZ123" s="49"/>
      <c r="BC123" s="35"/>
      <c r="BD123" s="49"/>
      <c r="BG123" s="35"/>
      <c r="BH123" s="49"/>
      <c r="BK123" s="35"/>
      <c r="BL123" s="49"/>
    </row>
    <row r="124" spans="7:64" x14ac:dyDescent="0.25">
      <c r="G124" s="35"/>
      <c r="H124" s="49"/>
      <c r="K124" s="35"/>
      <c r="L124" s="49"/>
      <c r="O124" s="35"/>
      <c r="P124" s="49"/>
      <c r="S124" s="35"/>
      <c r="T124" s="49"/>
      <c r="W124" s="35"/>
      <c r="X124" s="49"/>
      <c r="AA124" s="35"/>
      <c r="AB124" s="49"/>
      <c r="AE124" s="35"/>
      <c r="AF124" s="49"/>
      <c r="AI124" s="35"/>
      <c r="AJ124" s="49"/>
      <c r="AL124" s="3"/>
      <c r="AM124" s="35"/>
      <c r="AN124" s="49"/>
      <c r="AO124" s="3"/>
      <c r="AP124" s="3"/>
      <c r="AQ124" s="35"/>
      <c r="AR124" s="49"/>
      <c r="AS124" s="3"/>
      <c r="AT124" s="20"/>
      <c r="AU124" s="35"/>
      <c r="AV124" s="49"/>
      <c r="AW124" s="20"/>
      <c r="AX124" s="3"/>
      <c r="AY124" s="35"/>
      <c r="AZ124" s="49"/>
      <c r="BC124" s="35"/>
      <c r="BD124" s="49"/>
      <c r="BG124" s="35"/>
      <c r="BH124" s="49"/>
      <c r="BK124" s="35"/>
      <c r="BL124" s="49"/>
    </row>
    <row r="125" spans="7:64" x14ac:dyDescent="0.25">
      <c r="AL125" s="3"/>
      <c r="AM125" s="58"/>
      <c r="AN125" s="32"/>
      <c r="AO125" s="3"/>
      <c r="AP125" s="3"/>
      <c r="AQ125" s="58"/>
      <c r="AR125" s="32"/>
      <c r="AS125" s="3"/>
      <c r="AT125" s="20"/>
      <c r="AU125" s="58"/>
      <c r="AV125" s="32"/>
      <c r="AW125" s="20"/>
      <c r="AX125" s="3"/>
      <c r="AY125" s="58"/>
      <c r="AZ125" s="32"/>
    </row>
    <row r="126" spans="7:64" x14ac:dyDescent="0.25">
      <c r="AL126" s="3"/>
      <c r="AM126" s="58"/>
      <c r="AN126" s="32"/>
      <c r="AO126" s="3"/>
      <c r="AP126" s="3"/>
      <c r="AQ126" s="58"/>
      <c r="AR126" s="32"/>
      <c r="AS126" s="3"/>
      <c r="AT126" s="20"/>
      <c r="AU126" s="58"/>
      <c r="AV126" s="32"/>
      <c r="AW126" s="20"/>
      <c r="AX126" s="3"/>
      <c r="AY126" s="58"/>
      <c r="AZ126" s="32"/>
    </row>
    <row r="127" spans="7:64" x14ac:dyDescent="0.25">
      <c r="AL127" s="3"/>
      <c r="AM127" s="58"/>
      <c r="AN127" s="32"/>
      <c r="AO127" s="3"/>
      <c r="AP127" s="3"/>
      <c r="AQ127" s="58"/>
      <c r="AR127" s="32"/>
      <c r="AS127" s="3"/>
      <c r="AT127" s="20"/>
      <c r="AU127" s="58"/>
      <c r="AV127" s="32"/>
      <c r="AW127" s="20"/>
      <c r="AX127" s="3"/>
      <c r="AY127" s="58"/>
      <c r="AZ127" s="32"/>
    </row>
    <row r="128" spans="7:64" x14ac:dyDescent="0.25">
      <c r="AL128" s="3"/>
      <c r="AM128" s="58"/>
      <c r="AN128" s="32"/>
      <c r="AO128" s="3"/>
      <c r="AP128" s="3"/>
      <c r="AQ128" s="58"/>
      <c r="AR128" s="32"/>
      <c r="AS128" s="3"/>
      <c r="AT128" s="20"/>
      <c r="AU128" s="58"/>
      <c r="AV128" s="32"/>
      <c r="AW128" s="20"/>
      <c r="AX128" s="3"/>
      <c r="AY128" s="58"/>
      <c r="AZ128" s="32"/>
    </row>
    <row r="129" spans="38:52" x14ac:dyDescent="0.25">
      <c r="AL129" s="3"/>
      <c r="AM129" s="58"/>
      <c r="AN129" s="32"/>
      <c r="AO129" s="3"/>
      <c r="AP129" s="3"/>
      <c r="AQ129" s="58"/>
      <c r="AR129" s="32"/>
      <c r="AS129" s="3"/>
      <c r="AT129" s="20"/>
      <c r="AU129" s="58"/>
      <c r="AV129" s="32"/>
      <c r="AW129" s="20"/>
      <c r="AX129" s="3"/>
      <c r="AY129" s="58"/>
      <c r="AZ129" s="32"/>
    </row>
    <row r="130" spans="38:52" x14ac:dyDescent="0.25">
      <c r="AL130" s="3"/>
      <c r="AM130" s="58"/>
      <c r="AN130" s="32"/>
      <c r="AO130" s="3"/>
      <c r="AP130" s="3"/>
      <c r="AQ130" s="58"/>
      <c r="AR130" s="32"/>
      <c r="AS130" s="3"/>
      <c r="AT130" s="20"/>
      <c r="AU130" s="58"/>
      <c r="AV130" s="32"/>
      <c r="AW130" s="20"/>
      <c r="AX130" s="3"/>
      <c r="AY130" s="58"/>
      <c r="AZ130" s="32"/>
    </row>
    <row r="131" spans="38:52" x14ac:dyDescent="0.25">
      <c r="AL131" s="3"/>
      <c r="AM131" s="58"/>
      <c r="AN131" s="32"/>
      <c r="AO131" s="3"/>
      <c r="AP131" s="3"/>
      <c r="AQ131" s="58"/>
      <c r="AR131" s="32"/>
      <c r="AS131" s="3"/>
      <c r="AT131" s="20"/>
      <c r="AU131" s="58"/>
      <c r="AV131" s="32"/>
      <c r="AW131" s="20"/>
      <c r="AX131" s="3"/>
      <c r="AY131" s="58"/>
      <c r="AZ131" s="32"/>
    </row>
    <row r="132" spans="38:52" x14ac:dyDescent="0.25">
      <c r="AL132" s="3"/>
      <c r="AM132" s="58"/>
      <c r="AN132" s="32"/>
      <c r="AO132" s="3"/>
      <c r="AP132" s="3"/>
      <c r="AQ132" s="58"/>
      <c r="AR132" s="32"/>
      <c r="AS132" s="3"/>
      <c r="AT132" s="20"/>
      <c r="AU132" s="58"/>
      <c r="AV132" s="32"/>
      <c r="AW132" s="20"/>
      <c r="AX132" s="3"/>
      <c r="AY132" s="58"/>
      <c r="AZ132" s="32"/>
    </row>
    <row r="133" spans="38:52" x14ac:dyDescent="0.25">
      <c r="AL133" s="3"/>
      <c r="AM133" s="58"/>
      <c r="AN133" s="32"/>
      <c r="AO133" s="3"/>
      <c r="AP133" s="3"/>
      <c r="AQ133" s="58"/>
      <c r="AR133" s="32"/>
      <c r="AS133" s="3"/>
      <c r="AT133" s="20"/>
      <c r="AU133" s="58"/>
      <c r="AV133" s="32"/>
      <c r="AW133" s="20"/>
      <c r="AX133" s="3"/>
      <c r="AY133" s="58"/>
      <c r="AZ133" s="32"/>
    </row>
    <row r="134" spans="38:52" x14ac:dyDescent="0.25">
      <c r="AL134" s="3"/>
      <c r="AM134" s="58"/>
      <c r="AN134" s="32"/>
      <c r="AO134" s="3"/>
      <c r="AP134" s="3"/>
      <c r="AQ134" s="58"/>
      <c r="AR134" s="32"/>
      <c r="AS134" s="3"/>
      <c r="AT134" s="20"/>
      <c r="AU134" s="58"/>
      <c r="AV134" s="32"/>
      <c r="AW134" s="20"/>
      <c r="AX134" s="3"/>
      <c r="AY134" s="58"/>
      <c r="AZ134" s="32"/>
    </row>
    <row r="135" spans="38:52" x14ac:dyDescent="0.25">
      <c r="AL135" s="3"/>
      <c r="AM135" s="58"/>
      <c r="AN135" s="32"/>
      <c r="AO135" s="3"/>
      <c r="AP135" s="3"/>
      <c r="AQ135" s="58"/>
      <c r="AR135" s="32"/>
      <c r="AS135" s="3"/>
      <c r="AT135" s="20"/>
      <c r="AU135" s="58"/>
      <c r="AV135" s="32"/>
      <c r="AW135" s="20"/>
      <c r="AX135" s="3"/>
      <c r="AY135" s="58"/>
      <c r="AZ135" s="32"/>
    </row>
    <row r="136" spans="38:52" x14ac:dyDescent="0.25">
      <c r="AL136" s="3"/>
      <c r="AM136" s="58"/>
      <c r="AN136" s="32"/>
      <c r="AO136" s="3"/>
      <c r="AP136" s="3"/>
      <c r="AQ136" s="58"/>
      <c r="AR136" s="32"/>
      <c r="AS136" s="3"/>
      <c r="AT136" s="20"/>
      <c r="AU136" s="58"/>
      <c r="AV136" s="32"/>
      <c r="AW136" s="20"/>
      <c r="AX136" s="3"/>
      <c r="AY136" s="58"/>
      <c r="AZ136" s="32"/>
    </row>
    <row r="137" spans="38:52" x14ac:dyDescent="0.25">
      <c r="AL137" s="3"/>
      <c r="AM137" s="58"/>
      <c r="AN137" s="32"/>
      <c r="AO137" s="3"/>
      <c r="AP137" s="3"/>
      <c r="AQ137" s="58"/>
      <c r="AR137" s="32"/>
      <c r="AS137" s="3"/>
      <c r="AT137" s="20"/>
      <c r="AU137" s="58"/>
      <c r="AV137" s="32"/>
      <c r="AW137" s="20"/>
      <c r="AX137" s="3"/>
      <c r="AY137" s="58"/>
      <c r="AZ137" s="32"/>
    </row>
    <row r="138" spans="38:52" x14ac:dyDescent="0.25">
      <c r="AL138" s="3"/>
      <c r="AM138" s="58"/>
      <c r="AN138" s="32"/>
      <c r="AO138" s="3"/>
      <c r="AP138" s="3"/>
      <c r="AQ138" s="58"/>
      <c r="AR138" s="32"/>
      <c r="AS138" s="3"/>
      <c r="AT138" s="20"/>
      <c r="AU138" s="58"/>
      <c r="AV138" s="32"/>
      <c r="AW138" s="20"/>
      <c r="AX138" s="3"/>
      <c r="AY138" s="58"/>
      <c r="AZ138" s="32"/>
    </row>
    <row r="139" spans="38:52" x14ac:dyDescent="0.25">
      <c r="AL139" s="3"/>
      <c r="AM139" s="58"/>
      <c r="AN139" s="32"/>
      <c r="AO139" s="3"/>
      <c r="AP139" s="3"/>
      <c r="AQ139" s="58"/>
      <c r="AR139" s="32"/>
      <c r="AS139" s="3"/>
      <c r="AT139" s="20"/>
      <c r="AU139" s="58"/>
      <c r="AV139" s="32"/>
      <c r="AW139" s="20"/>
      <c r="AX139" s="3"/>
      <c r="AY139" s="58"/>
      <c r="AZ139" s="32"/>
    </row>
    <row r="140" spans="38:52" x14ac:dyDescent="0.25">
      <c r="AL140" s="3"/>
      <c r="AM140" s="58"/>
      <c r="AN140" s="32"/>
      <c r="AO140" s="3"/>
      <c r="AP140" s="3"/>
      <c r="AQ140" s="58"/>
      <c r="AR140" s="32"/>
      <c r="AS140" s="3"/>
      <c r="AT140" s="20"/>
      <c r="AU140" s="58"/>
      <c r="AV140" s="32"/>
      <c r="AW140" s="20"/>
      <c r="AX140" s="3"/>
      <c r="AY140" s="58"/>
      <c r="AZ140" s="32"/>
    </row>
    <row r="141" spans="38:52" x14ac:dyDescent="0.25">
      <c r="AL141" s="3"/>
      <c r="AM141" s="58"/>
      <c r="AN141" s="32"/>
      <c r="AO141" s="3"/>
      <c r="AP141" s="3"/>
      <c r="AQ141" s="58"/>
      <c r="AR141" s="32"/>
      <c r="AS141" s="3"/>
      <c r="AT141" s="20"/>
      <c r="AU141" s="58"/>
      <c r="AV141" s="32"/>
      <c r="AW141" s="20"/>
      <c r="AX141" s="3"/>
      <c r="AY141" s="58"/>
      <c r="AZ141" s="32"/>
    </row>
    <row r="142" spans="38:52" x14ac:dyDescent="0.25">
      <c r="AL142" s="3"/>
      <c r="AM142" s="58"/>
      <c r="AN142" s="32"/>
      <c r="AO142" s="3"/>
      <c r="AP142" s="3"/>
      <c r="AQ142" s="58"/>
      <c r="AR142" s="32"/>
      <c r="AS142" s="3"/>
      <c r="AT142" s="20"/>
      <c r="AU142" s="58"/>
      <c r="AV142" s="32"/>
      <c r="AW142" s="20"/>
      <c r="AX142" s="3"/>
      <c r="AY142" s="58"/>
      <c r="AZ142" s="32"/>
    </row>
    <row r="143" spans="38:52" x14ac:dyDescent="0.25">
      <c r="AL143" s="3"/>
      <c r="AM143" s="58"/>
      <c r="AN143" s="32"/>
      <c r="AO143" s="3"/>
      <c r="AP143" s="3"/>
      <c r="AQ143" s="58"/>
      <c r="AR143" s="32"/>
      <c r="AS143" s="3"/>
      <c r="AT143" s="20"/>
      <c r="AU143" s="58"/>
      <c r="AV143" s="32"/>
      <c r="AW143" s="20"/>
      <c r="AX143" s="3"/>
      <c r="AY143" s="58"/>
      <c r="AZ143" s="32"/>
    </row>
    <row r="144" spans="38:52" x14ac:dyDescent="0.25">
      <c r="AL144" s="3"/>
      <c r="AM144" s="58"/>
      <c r="AN144" s="32"/>
      <c r="AO144" s="3"/>
      <c r="AP144" s="3"/>
      <c r="AQ144" s="58"/>
      <c r="AR144" s="32"/>
      <c r="AS144" s="3"/>
      <c r="AT144" s="20"/>
      <c r="AU144" s="58"/>
      <c r="AV144" s="32"/>
      <c r="AW144" s="20"/>
      <c r="AX144" s="3"/>
      <c r="AY144" s="58"/>
      <c r="AZ144" s="32"/>
    </row>
    <row r="145" spans="38:52" x14ac:dyDescent="0.25">
      <c r="AL145" s="3"/>
      <c r="AM145" s="58"/>
      <c r="AN145" s="32"/>
      <c r="AO145" s="3"/>
      <c r="AP145" s="3"/>
      <c r="AQ145" s="58"/>
      <c r="AR145" s="32"/>
      <c r="AS145" s="3"/>
      <c r="AT145" s="20"/>
      <c r="AU145" s="58"/>
      <c r="AV145" s="32"/>
      <c r="AW145" s="20"/>
      <c r="AX145" s="3"/>
      <c r="AY145" s="58"/>
      <c r="AZ145" s="32"/>
    </row>
    <row r="146" spans="38:52" x14ac:dyDescent="0.25">
      <c r="AL146" s="3"/>
      <c r="AM146" s="58"/>
      <c r="AN146" s="32"/>
      <c r="AO146" s="3"/>
      <c r="AP146" s="3"/>
      <c r="AQ146" s="58"/>
      <c r="AR146" s="32"/>
      <c r="AS146" s="3"/>
      <c r="AT146" s="20"/>
      <c r="AU146" s="58"/>
      <c r="AV146" s="32"/>
      <c r="AW146" s="20"/>
      <c r="AX146" s="3"/>
      <c r="AY146" s="58"/>
      <c r="AZ146" s="32"/>
    </row>
    <row r="147" spans="38:52" x14ac:dyDescent="0.25">
      <c r="AL147" s="3"/>
      <c r="AM147" s="58"/>
      <c r="AN147" s="32"/>
      <c r="AO147" s="3"/>
      <c r="AP147" s="3"/>
      <c r="AQ147" s="58"/>
      <c r="AR147" s="32"/>
      <c r="AS147" s="3"/>
      <c r="AT147" s="20"/>
      <c r="AU147" s="58"/>
      <c r="AV147" s="32"/>
      <c r="AW147" s="20"/>
      <c r="AX147" s="3"/>
      <c r="AY147" s="58"/>
      <c r="AZ147" s="32"/>
    </row>
    <row r="148" spans="38:52" x14ac:dyDescent="0.25">
      <c r="AL148" s="3"/>
      <c r="AM148" s="58"/>
      <c r="AN148" s="32"/>
      <c r="AO148" s="3"/>
      <c r="AP148" s="3"/>
      <c r="AQ148" s="58"/>
      <c r="AR148" s="32"/>
      <c r="AS148" s="3"/>
      <c r="AT148" s="20"/>
      <c r="AU148" s="58"/>
      <c r="AV148" s="32"/>
      <c r="AW148" s="20"/>
      <c r="AX148" s="3"/>
      <c r="AY148" s="58"/>
      <c r="AZ148" s="32"/>
    </row>
    <row r="149" spans="38:52" x14ac:dyDescent="0.25">
      <c r="AL149" s="3"/>
      <c r="AM149" s="58"/>
      <c r="AN149" s="32"/>
      <c r="AO149" s="3"/>
      <c r="AP149" s="3"/>
      <c r="AQ149" s="58"/>
      <c r="AR149" s="32"/>
      <c r="AS149" s="3"/>
      <c r="AT149" s="20"/>
      <c r="AU149" s="58"/>
      <c r="AV149" s="32"/>
      <c r="AW149" s="20"/>
      <c r="AX149" s="3"/>
      <c r="AY149" s="58"/>
      <c r="AZ149" s="32"/>
    </row>
    <row r="150" spans="38:52" x14ac:dyDescent="0.25">
      <c r="AL150" s="3"/>
      <c r="AM150" s="58"/>
      <c r="AN150" s="32"/>
      <c r="AO150" s="3"/>
      <c r="AP150" s="3"/>
      <c r="AQ150" s="58"/>
      <c r="AR150" s="32"/>
      <c r="AS150" s="3"/>
      <c r="AT150" s="20"/>
      <c r="AU150" s="58"/>
      <c r="AV150" s="32"/>
      <c r="AW150" s="20"/>
      <c r="AX150" s="3"/>
      <c r="AY150" s="58"/>
      <c r="AZ150" s="32"/>
    </row>
    <row r="151" spans="38:52" x14ac:dyDescent="0.25">
      <c r="AL151" s="3"/>
      <c r="AM151" s="58"/>
      <c r="AN151" s="32"/>
      <c r="AO151" s="3"/>
      <c r="AP151" s="3"/>
      <c r="AQ151" s="58"/>
      <c r="AR151" s="32"/>
      <c r="AS151" s="3"/>
      <c r="AT151" s="20"/>
      <c r="AU151" s="58"/>
      <c r="AV151" s="32"/>
      <c r="AW151" s="20"/>
      <c r="AX151" s="3"/>
      <c r="AY151" s="58"/>
      <c r="AZ151" s="32"/>
    </row>
    <row r="152" spans="38:52" x14ac:dyDescent="0.25">
      <c r="AL152" s="3"/>
      <c r="AM152" s="58"/>
      <c r="AN152" s="32"/>
      <c r="AO152" s="3"/>
      <c r="AP152" s="3"/>
      <c r="AQ152" s="58"/>
      <c r="AR152" s="32"/>
      <c r="AS152" s="3"/>
      <c r="AT152" s="20"/>
      <c r="AU152" s="58"/>
      <c r="AV152" s="32"/>
      <c r="AW152" s="20"/>
      <c r="AX152" s="3"/>
      <c r="AY152" s="58"/>
      <c r="AZ152" s="32"/>
    </row>
    <row r="153" spans="38:52" x14ac:dyDescent="0.25">
      <c r="AL153" s="3"/>
      <c r="AM153" s="58"/>
      <c r="AN153" s="32"/>
      <c r="AO153" s="3"/>
      <c r="AP153" s="3"/>
      <c r="AQ153" s="58"/>
      <c r="AR153" s="32"/>
      <c r="AS153" s="3"/>
      <c r="AT153" s="20"/>
      <c r="AU153" s="58"/>
      <c r="AV153" s="32"/>
      <c r="AW153" s="20"/>
      <c r="AX153" s="3"/>
      <c r="AY153" s="58"/>
      <c r="AZ153" s="32"/>
    </row>
    <row r="154" spans="38:52" x14ac:dyDescent="0.25">
      <c r="AL154" s="3"/>
      <c r="AM154" s="58"/>
      <c r="AN154" s="32"/>
      <c r="AO154" s="3"/>
      <c r="AP154" s="3"/>
      <c r="AQ154" s="58"/>
      <c r="AR154" s="32"/>
      <c r="AS154" s="3"/>
      <c r="AT154" s="20"/>
      <c r="AU154" s="58"/>
      <c r="AV154" s="32"/>
      <c r="AW154" s="20"/>
      <c r="AX154" s="3"/>
      <c r="AY154" s="58"/>
      <c r="AZ154" s="32"/>
    </row>
    <row r="155" spans="38:52" x14ac:dyDescent="0.25">
      <c r="AL155" s="3"/>
      <c r="AM155" s="58"/>
      <c r="AN155" s="32"/>
      <c r="AO155" s="3"/>
      <c r="AP155" s="3"/>
      <c r="AQ155" s="58"/>
      <c r="AR155" s="32"/>
      <c r="AS155" s="3"/>
      <c r="AT155" s="20"/>
      <c r="AU155" s="58"/>
      <c r="AV155" s="32"/>
      <c r="AW155" s="20"/>
      <c r="AX155" s="3"/>
      <c r="AY155" s="58"/>
      <c r="AZ155" s="32"/>
    </row>
    <row r="156" spans="38:52" x14ac:dyDescent="0.25">
      <c r="AL156" s="3"/>
      <c r="AM156" s="58"/>
      <c r="AN156" s="32"/>
      <c r="AO156" s="3"/>
      <c r="AP156" s="3"/>
      <c r="AQ156" s="58"/>
      <c r="AR156" s="32"/>
      <c r="AS156" s="3"/>
      <c r="AT156" s="20"/>
      <c r="AU156" s="58"/>
      <c r="AV156" s="32"/>
      <c r="AW156" s="20"/>
      <c r="AX156" s="3"/>
      <c r="AY156" s="58"/>
      <c r="AZ156" s="32"/>
    </row>
    <row r="157" spans="38:52" x14ac:dyDescent="0.25">
      <c r="AL157" s="3"/>
      <c r="AM157" s="58"/>
      <c r="AN157" s="32"/>
      <c r="AO157" s="3"/>
      <c r="AP157" s="3"/>
      <c r="AQ157" s="58"/>
      <c r="AR157" s="32"/>
      <c r="AS157" s="3"/>
      <c r="AT157" s="20"/>
      <c r="AU157" s="58"/>
      <c r="AV157" s="32"/>
      <c r="AW157" s="20"/>
      <c r="AX157" s="3"/>
      <c r="AY157" s="58"/>
      <c r="AZ157" s="32"/>
    </row>
    <row r="158" spans="38:52" x14ac:dyDescent="0.25">
      <c r="AL158" s="3"/>
      <c r="AM158" s="58"/>
      <c r="AN158" s="32"/>
      <c r="AO158" s="3"/>
      <c r="AP158" s="3"/>
      <c r="AQ158" s="58"/>
      <c r="AR158" s="32"/>
      <c r="AS158" s="3"/>
      <c r="AT158" s="20"/>
      <c r="AU158" s="58"/>
      <c r="AV158" s="32"/>
      <c r="AW158" s="20"/>
      <c r="AX158" s="3"/>
      <c r="AY158" s="58"/>
      <c r="AZ158" s="32"/>
    </row>
    <row r="159" spans="38:52" x14ac:dyDescent="0.25">
      <c r="AL159" s="3"/>
      <c r="AM159" s="58"/>
      <c r="AN159" s="32"/>
      <c r="AO159" s="3"/>
      <c r="AP159" s="3"/>
      <c r="AQ159" s="58"/>
      <c r="AR159" s="32"/>
      <c r="AS159" s="3"/>
      <c r="AT159" s="20"/>
      <c r="AU159" s="58"/>
      <c r="AV159" s="32"/>
      <c r="AW159" s="20"/>
      <c r="AX159" s="3"/>
      <c r="AY159" s="58"/>
      <c r="AZ159" s="32"/>
    </row>
    <row r="160" spans="38:52" x14ac:dyDescent="0.25">
      <c r="AL160" s="3"/>
      <c r="AM160" s="58"/>
      <c r="AN160" s="32"/>
      <c r="AO160" s="3"/>
      <c r="AP160" s="3"/>
      <c r="AQ160" s="58"/>
      <c r="AR160" s="32"/>
      <c r="AS160" s="3"/>
      <c r="AT160" s="20"/>
      <c r="AU160" s="58"/>
      <c r="AV160" s="32"/>
      <c r="AW160" s="20"/>
      <c r="AX160" s="3"/>
      <c r="AY160" s="58"/>
      <c r="AZ160" s="32"/>
    </row>
  </sheetData>
  <autoFilter ref="A1:A2" xr:uid="{5E9F4367-0CE3-42C9-A59E-B5544A9941F0}"/>
  <conditionalFormatting sqref="A1:XFD1048576">
    <cfRule type="containsErrors" dxfId="18" priority="1">
      <formula>ISERROR(A1)</formula>
    </cfRule>
  </conditionalFormatting>
  <conditionalFormatting sqref="E5:BL65">
    <cfRule type="containsBlanks" dxfId="17" priority="6">
      <formula>LEN(TRIM(E5))=0</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6" tint="0.39997558519241921"/>
  </sheetPr>
  <dimension ref="A1:E705"/>
  <sheetViews>
    <sheetView zoomScaleNormal="100" workbookViewId="0"/>
  </sheetViews>
  <sheetFormatPr defaultColWidth="9.44140625" defaultRowHeight="13.8" x14ac:dyDescent="0.25"/>
  <cols>
    <col min="1" max="1" width="16.5546875" style="3" bestFit="1" customWidth="1"/>
    <col min="2" max="2" width="22.5546875" style="3" bestFit="1" customWidth="1"/>
    <col min="3" max="3" width="17.21875" style="3" bestFit="1" customWidth="1"/>
    <col min="4" max="4" width="22.5546875" style="3" bestFit="1" customWidth="1"/>
    <col min="5" max="5" width="23.77734375" style="3" bestFit="1" customWidth="1"/>
    <col min="6" max="16384" width="9.44140625" style="3"/>
  </cols>
  <sheetData>
    <row r="1" spans="1:5" x14ac:dyDescent="0.25">
      <c r="A1" s="15" t="s">
        <v>77</v>
      </c>
    </row>
    <row r="2" spans="1:5" x14ac:dyDescent="0.25">
      <c r="A2" s="15" t="s">
        <v>114</v>
      </c>
    </row>
    <row r="3" spans="1:5" x14ac:dyDescent="0.25">
      <c r="A3" s="15"/>
    </row>
    <row r="4" spans="1:5" x14ac:dyDescent="0.25">
      <c r="A4" s="15" t="s">
        <v>115</v>
      </c>
      <c r="B4" s="15" t="s">
        <v>116</v>
      </c>
      <c r="C4" s="15" t="s">
        <v>117</v>
      </c>
      <c r="D4" s="15" t="s">
        <v>118</v>
      </c>
      <c r="E4" s="15" t="s">
        <v>140</v>
      </c>
    </row>
    <row r="5" spans="1:5" x14ac:dyDescent="0.25">
      <c r="A5" s="136">
        <v>2351</v>
      </c>
      <c r="B5" s="3" t="s">
        <v>142</v>
      </c>
      <c r="C5" s="3" t="s">
        <v>143</v>
      </c>
      <c r="D5" s="3" t="s">
        <v>144</v>
      </c>
      <c r="E5" s="3" t="s">
        <v>144</v>
      </c>
    </row>
    <row r="6" spans="1:5" x14ac:dyDescent="0.25">
      <c r="A6" s="136">
        <v>2018</v>
      </c>
      <c r="B6" s="3" t="s">
        <v>145</v>
      </c>
      <c r="C6" s="3" t="s">
        <v>143</v>
      </c>
      <c r="D6" s="3" t="s">
        <v>146</v>
      </c>
      <c r="E6" s="3" t="s">
        <v>144</v>
      </c>
    </row>
    <row r="7" spans="1:5" x14ac:dyDescent="0.25">
      <c r="A7" s="136">
        <v>1720</v>
      </c>
      <c r="B7" s="3" t="s">
        <v>147</v>
      </c>
      <c r="C7" s="3" t="s">
        <v>143</v>
      </c>
      <c r="D7" s="3" t="s">
        <v>148</v>
      </c>
      <c r="E7" s="3" t="s">
        <v>149</v>
      </c>
    </row>
    <row r="8" spans="1:5" x14ac:dyDescent="0.25">
      <c r="A8" s="136">
        <v>2743</v>
      </c>
      <c r="B8" s="3" t="s">
        <v>150</v>
      </c>
      <c r="C8" s="3" t="s">
        <v>143</v>
      </c>
      <c r="D8" s="3" t="s">
        <v>151</v>
      </c>
      <c r="E8" s="3" t="s">
        <v>152</v>
      </c>
    </row>
    <row r="9" spans="1:5" x14ac:dyDescent="0.25">
      <c r="A9" s="136">
        <v>1220</v>
      </c>
      <c r="B9" s="3" t="s">
        <v>153</v>
      </c>
      <c r="C9" s="3" t="s">
        <v>143</v>
      </c>
      <c r="D9" s="3" t="s">
        <v>154</v>
      </c>
      <c r="E9" s="3" t="s">
        <v>155</v>
      </c>
    </row>
    <row r="10" spans="1:5" x14ac:dyDescent="0.25">
      <c r="A10" s="136">
        <v>1001</v>
      </c>
      <c r="B10" s="3" t="s">
        <v>156</v>
      </c>
      <c r="C10" s="3" t="s">
        <v>143</v>
      </c>
      <c r="D10" s="3" t="s">
        <v>157</v>
      </c>
      <c r="E10" s="3" t="s">
        <v>155</v>
      </c>
    </row>
    <row r="11" spans="1:5" x14ac:dyDescent="0.25">
      <c r="A11" s="136">
        <v>2134</v>
      </c>
      <c r="B11" s="3" t="s">
        <v>158</v>
      </c>
      <c r="C11" s="3" t="s">
        <v>143</v>
      </c>
      <c r="D11" s="3" t="s">
        <v>159</v>
      </c>
      <c r="E11" s="3" t="s">
        <v>159</v>
      </c>
    </row>
    <row r="12" spans="1:5" x14ac:dyDescent="0.25">
      <c r="A12" s="136">
        <v>1913</v>
      </c>
      <c r="B12" s="3" t="s">
        <v>160</v>
      </c>
      <c r="C12" s="3" t="s">
        <v>143</v>
      </c>
      <c r="D12" s="3" t="s">
        <v>161</v>
      </c>
      <c r="E12" s="3" t="s">
        <v>149</v>
      </c>
    </row>
    <row r="13" spans="1:5" x14ac:dyDescent="0.25">
      <c r="A13" s="136">
        <v>1002</v>
      </c>
      <c r="B13" s="3" t="s">
        <v>162</v>
      </c>
      <c r="C13" s="3" t="s">
        <v>143</v>
      </c>
      <c r="D13" s="3" t="s">
        <v>157</v>
      </c>
      <c r="E13" s="3" t="s">
        <v>155</v>
      </c>
    </row>
    <row r="14" spans="1:5" x14ac:dyDescent="0.25">
      <c r="A14" s="136">
        <v>1003</v>
      </c>
      <c r="B14" s="3" t="s">
        <v>162</v>
      </c>
      <c r="C14" s="3" t="s">
        <v>143</v>
      </c>
      <c r="D14" s="3" t="s">
        <v>157</v>
      </c>
      <c r="E14" s="3" t="s">
        <v>155</v>
      </c>
    </row>
    <row r="15" spans="1:5" x14ac:dyDescent="0.25">
      <c r="A15" s="136">
        <v>1004</v>
      </c>
      <c r="B15" s="3" t="s">
        <v>162</v>
      </c>
      <c r="C15" s="3" t="s">
        <v>143</v>
      </c>
      <c r="D15" s="3" t="s">
        <v>157</v>
      </c>
      <c r="E15" s="3" t="s">
        <v>155</v>
      </c>
    </row>
    <row r="16" spans="1:5" x14ac:dyDescent="0.25">
      <c r="A16" s="136">
        <v>1810</v>
      </c>
      <c r="B16" s="3" t="s">
        <v>163</v>
      </c>
      <c r="C16" s="3" t="s">
        <v>143</v>
      </c>
      <c r="D16" s="3" t="s">
        <v>164</v>
      </c>
      <c r="E16" s="3" t="s">
        <v>149</v>
      </c>
    </row>
    <row r="17" spans="1:5" x14ac:dyDescent="0.25">
      <c r="A17" s="136">
        <v>1812</v>
      </c>
      <c r="B17" s="3" t="s">
        <v>163</v>
      </c>
      <c r="C17" s="3" t="s">
        <v>143</v>
      </c>
      <c r="D17" s="3" t="s">
        <v>164</v>
      </c>
      <c r="E17" s="3" t="s">
        <v>149</v>
      </c>
    </row>
    <row r="18" spans="1:5" x14ac:dyDescent="0.25">
      <c r="A18" s="136">
        <v>1899</v>
      </c>
      <c r="B18" s="3" t="s">
        <v>163</v>
      </c>
      <c r="C18" s="3" t="s">
        <v>143</v>
      </c>
      <c r="D18" s="3" t="s">
        <v>164</v>
      </c>
      <c r="E18" s="3" t="s">
        <v>149</v>
      </c>
    </row>
    <row r="19" spans="1:5" x14ac:dyDescent="0.25">
      <c r="A19" s="136">
        <v>2474</v>
      </c>
      <c r="B19" s="3" t="s">
        <v>165</v>
      </c>
      <c r="C19" s="3" t="s">
        <v>143</v>
      </c>
      <c r="D19" s="3" t="s">
        <v>148</v>
      </c>
      <c r="E19" s="3" t="s">
        <v>149</v>
      </c>
    </row>
    <row r="20" spans="1:5" x14ac:dyDescent="0.25">
      <c r="A20" s="136">
        <v>2476</v>
      </c>
      <c r="B20" s="3" t="s">
        <v>165</v>
      </c>
      <c r="C20" s="3" t="s">
        <v>143</v>
      </c>
      <c r="D20" s="3" t="s">
        <v>148</v>
      </c>
      <c r="E20" s="3" t="s">
        <v>149</v>
      </c>
    </row>
    <row r="21" spans="1:5" x14ac:dyDescent="0.25">
      <c r="A21" s="136">
        <v>2475</v>
      </c>
      <c r="B21" s="3" t="s">
        <v>166</v>
      </c>
      <c r="C21" s="3" t="s">
        <v>143</v>
      </c>
      <c r="D21" s="3" t="s">
        <v>148</v>
      </c>
      <c r="E21" s="3" t="s">
        <v>149</v>
      </c>
    </row>
    <row r="22" spans="1:5" x14ac:dyDescent="0.25">
      <c r="A22" s="136">
        <v>1430</v>
      </c>
      <c r="B22" s="3" t="s">
        <v>167</v>
      </c>
      <c r="C22" s="3" t="s">
        <v>143</v>
      </c>
      <c r="D22" s="3" t="s">
        <v>168</v>
      </c>
      <c r="E22" s="3" t="s">
        <v>168</v>
      </c>
    </row>
    <row r="23" spans="1:5" x14ac:dyDescent="0.25">
      <c r="A23" s="136">
        <v>1431</v>
      </c>
      <c r="B23" s="3" t="s">
        <v>169</v>
      </c>
      <c r="C23" s="3" t="s">
        <v>143</v>
      </c>
      <c r="D23" s="3" t="s">
        <v>168</v>
      </c>
      <c r="E23" s="3" t="s">
        <v>168</v>
      </c>
    </row>
    <row r="24" spans="1:5" x14ac:dyDescent="0.25">
      <c r="A24" s="136">
        <v>1330</v>
      </c>
      <c r="B24" s="3" t="s">
        <v>170</v>
      </c>
      <c r="C24" s="3" t="s">
        <v>143</v>
      </c>
      <c r="D24" s="3" t="s">
        <v>157</v>
      </c>
      <c r="E24" s="3" t="s">
        <v>155</v>
      </c>
    </row>
    <row r="25" spans="1:5" x14ac:dyDescent="0.25">
      <c r="A25" s="136">
        <v>1721</v>
      </c>
      <c r="B25" s="3" t="s">
        <v>171</v>
      </c>
      <c r="C25" s="3" t="s">
        <v>143</v>
      </c>
      <c r="D25" s="3" t="s">
        <v>172</v>
      </c>
      <c r="E25" s="3" t="s">
        <v>172</v>
      </c>
    </row>
    <row r="26" spans="1:5" x14ac:dyDescent="0.25">
      <c r="A26" s="136">
        <v>1222</v>
      </c>
      <c r="B26" s="3" t="s">
        <v>173</v>
      </c>
      <c r="C26" s="3" t="s">
        <v>143</v>
      </c>
      <c r="D26" s="3" t="s">
        <v>154</v>
      </c>
      <c r="E26" s="3" t="s">
        <v>155</v>
      </c>
    </row>
    <row r="27" spans="1:5" x14ac:dyDescent="0.25">
      <c r="A27" s="136">
        <v>2702</v>
      </c>
      <c r="B27" s="3" t="s">
        <v>174</v>
      </c>
      <c r="C27" s="3" t="s">
        <v>143</v>
      </c>
      <c r="D27" s="3" t="s">
        <v>175</v>
      </c>
      <c r="E27" s="3" t="s">
        <v>152</v>
      </c>
    </row>
    <row r="28" spans="1:5" x14ac:dyDescent="0.25">
      <c r="A28" s="136">
        <v>1331</v>
      </c>
      <c r="B28" s="3" t="s">
        <v>176</v>
      </c>
      <c r="C28" s="3" t="s">
        <v>143</v>
      </c>
      <c r="D28" s="3" t="s">
        <v>168</v>
      </c>
      <c r="E28" s="3" t="s">
        <v>168</v>
      </c>
    </row>
    <row r="29" spans="1:5" x14ac:dyDescent="0.25">
      <c r="A29" s="136">
        <v>2703</v>
      </c>
      <c r="B29" s="3" t="s">
        <v>177</v>
      </c>
      <c r="C29" s="3" t="s">
        <v>143</v>
      </c>
      <c r="D29" s="3" t="s">
        <v>178</v>
      </c>
      <c r="E29" s="3" t="s">
        <v>172</v>
      </c>
    </row>
    <row r="30" spans="1:5" x14ac:dyDescent="0.25">
      <c r="A30" s="136">
        <v>2763</v>
      </c>
      <c r="B30" s="3" t="s">
        <v>179</v>
      </c>
      <c r="C30" s="3" t="s">
        <v>143</v>
      </c>
      <c r="D30" s="3" t="s">
        <v>178</v>
      </c>
      <c r="E30" s="3" t="s">
        <v>172</v>
      </c>
    </row>
    <row r="31" spans="1:5" x14ac:dyDescent="0.25">
      <c r="A31" s="136">
        <v>1501</v>
      </c>
      <c r="B31" s="3" t="s">
        <v>180</v>
      </c>
      <c r="C31" s="3" t="s">
        <v>143</v>
      </c>
      <c r="D31" s="3" t="s">
        <v>168</v>
      </c>
      <c r="E31" s="3" t="s">
        <v>168</v>
      </c>
    </row>
    <row r="32" spans="1:5" x14ac:dyDescent="0.25">
      <c r="A32" s="136">
        <v>2466</v>
      </c>
      <c r="B32" s="3" t="s">
        <v>181</v>
      </c>
      <c r="C32" s="3" t="s">
        <v>143</v>
      </c>
      <c r="D32" s="3" t="s">
        <v>159</v>
      </c>
      <c r="E32" s="3" t="s">
        <v>159</v>
      </c>
    </row>
    <row r="33" spans="1:5" x14ac:dyDescent="0.25">
      <c r="A33" s="136">
        <v>2322</v>
      </c>
      <c r="B33" s="3" t="s">
        <v>182</v>
      </c>
      <c r="C33" s="3" t="s">
        <v>143</v>
      </c>
      <c r="D33" s="3" t="s">
        <v>144</v>
      </c>
      <c r="E33" s="3" t="s">
        <v>144</v>
      </c>
    </row>
    <row r="34" spans="1:5" x14ac:dyDescent="0.25">
      <c r="A34" s="136">
        <v>1432</v>
      </c>
      <c r="B34" s="3" t="s">
        <v>183</v>
      </c>
      <c r="C34" s="3" t="s">
        <v>143</v>
      </c>
      <c r="D34" s="3" t="s">
        <v>148</v>
      </c>
      <c r="E34" s="3" t="s">
        <v>149</v>
      </c>
    </row>
    <row r="35" spans="1:5" x14ac:dyDescent="0.25">
      <c r="A35" s="136">
        <v>2457</v>
      </c>
      <c r="B35" s="3" t="s">
        <v>184</v>
      </c>
      <c r="C35" s="3" t="s">
        <v>143</v>
      </c>
      <c r="D35" s="3" t="s">
        <v>159</v>
      </c>
      <c r="E35" s="3" t="s">
        <v>159</v>
      </c>
    </row>
    <row r="36" spans="1:5" x14ac:dyDescent="0.25">
      <c r="A36" s="136">
        <v>1436</v>
      </c>
      <c r="B36" s="3" t="s">
        <v>185</v>
      </c>
      <c r="C36" s="3" t="s">
        <v>143</v>
      </c>
      <c r="D36" s="3" t="s">
        <v>168</v>
      </c>
      <c r="E36" s="3" t="s">
        <v>168</v>
      </c>
    </row>
    <row r="37" spans="1:5" x14ac:dyDescent="0.25">
      <c r="A37" s="136">
        <v>2630</v>
      </c>
      <c r="B37" s="3" t="s">
        <v>186</v>
      </c>
      <c r="C37" s="3" t="s">
        <v>143</v>
      </c>
      <c r="D37" s="3" t="s">
        <v>187</v>
      </c>
      <c r="E37" s="3" t="s">
        <v>187</v>
      </c>
    </row>
    <row r="38" spans="1:5" x14ac:dyDescent="0.25">
      <c r="A38" s="136">
        <v>1005</v>
      </c>
      <c r="B38" s="3" t="s">
        <v>188</v>
      </c>
      <c r="C38" s="3" t="s">
        <v>143</v>
      </c>
      <c r="D38" s="3" t="s">
        <v>168</v>
      </c>
      <c r="E38" s="3" t="s">
        <v>168</v>
      </c>
    </row>
    <row r="39" spans="1:5" x14ac:dyDescent="0.25">
      <c r="A39" s="136">
        <v>1223</v>
      </c>
      <c r="B39" s="3" t="s">
        <v>189</v>
      </c>
      <c r="C39" s="3" t="s">
        <v>143</v>
      </c>
      <c r="D39" s="3" t="s">
        <v>154</v>
      </c>
      <c r="E39" s="3" t="s">
        <v>155</v>
      </c>
    </row>
    <row r="40" spans="1:5" x14ac:dyDescent="0.25">
      <c r="A40" s="136">
        <v>1730</v>
      </c>
      <c r="B40" s="3" t="s">
        <v>190</v>
      </c>
      <c r="C40" s="3" t="s">
        <v>143</v>
      </c>
      <c r="D40" s="3" t="s">
        <v>148</v>
      </c>
      <c r="E40" s="3" t="s">
        <v>149</v>
      </c>
    </row>
    <row r="41" spans="1:5" x14ac:dyDescent="0.25">
      <c r="A41" s="136">
        <v>1007</v>
      </c>
      <c r="B41" s="3" t="s">
        <v>191</v>
      </c>
      <c r="C41" s="3" t="s">
        <v>143</v>
      </c>
      <c r="D41" s="3" t="s">
        <v>157</v>
      </c>
      <c r="E41" s="3" t="s">
        <v>155</v>
      </c>
    </row>
    <row r="42" spans="1:5" x14ac:dyDescent="0.25">
      <c r="A42" s="136">
        <v>2019</v>
      </c>
      <c r="B42" s="3" t="s">
        <v>192</v>
      </c>
      <c r="C42" s="3" t="s">
        <v>143</v>
      </c>
      <c r="D42" s="3" t="s">
        <v>172</v>
      </c>
      <c r="E42" s="3" t="s">
        <v>172</v>
      </c>
    </row>
    <row r="43" spans="1:5" x14ac:dyDescent="0.25">
      <c r="A43" s="136">
        <v>2478</v>
      </c>
      <c r="B43" s="3" t="s">
        <v>193</v>
      </c>
      <c r="C43" s="3" t="s">
        <v>143</v>
      </c>
      <c r="D43" s="3" t="s">
        <v>159</v>
      </c>
      <c r="E43" s="3" t="s">
        <v>159</v>
      </c>
    </row>
    <row r="44" spans="1:5" x14ac:dyDescent="0.25">
      <c r="A44" s="136">
        <v>2779</v>
      </c>
      <c r="B44" s="3" t="s">
        <v>194</v>
      </c>
      <c r="C44" s="3" t="s">
        <v>143</v>
      </c>
      <c r="D44" s="3" t="s">
        <v>144</v>
      </c>
      <c r="E44" s="3" t="s">
        <v>144</v>
      </c>
    </row>
    <row r="45" spans="1:5" x14ac:dyDescent="0.25">
      <c r="A45" s="136">
        <v>1224</v>
      </c>
      <c r="B45" s="3" t="s">
        <v>195</v>
      </c>
      <c r="C45" s="3" t="s">
        <v>143</v>
      </c>
      <c r="D45" s="3" t="s">
        <v>154</v>
      </c>
      <c r="E45" s="3" t="s">
        <v>155</v>
      </c>
    </row>
    <row r="46" spans="1:5" x14ac:dyDescent="0.25">
      <c r="A46" s="136">
        <v>1503</v>
      </c>
      <c r="B46" s="3" t="s">
        <v>196</v>
      </c>
      <c r="C46" s="3" t="s">
        <v>143</v>
      </c>
      <c r="D46" s="3" t="s">
        <v>168</v>
      </c>
      <c r="E46" s="3" t="s">
        <v>168</v>
      </c>
    </row>
    <row r="47" spans="1:5" x14ac:dyDescent="0.25">
      <c r="A47" s="136">
        <v>1337</v>
      </c>
      <c r="B47" s="3" t="s">
        <v>197</v>
      </c>
      <c r="C47" s="3" t="s">
        <v>143</v>
      </c>
      <c r="D47" s="3" t="s">
        <v>157</v>
      </c>
      <c r="E47" s="3" t="s">
        <v>155</v>
      </c>
    </row>
    <row r="48" spans="1:5" x14ac:dyDescent="0.25">
      <c r="A48" s="136">
        <v>1915</v>
      </c>
      <c r="B48" s="3" t="s">
        <v>198</v>
      </c>
      <c r="C48" s="3" t="s">
        <v>143</v>
      </c>
      <c r="D48" s="3" t="s">
        <v>199</v>
      </c>
      <c r="E48" s="3" t="s">
        <v>149</v>
      </c>
    </row>
    <row r="49" spans="1:5" x14ac:dyDescent="0.25">
      <c r="A49" s="136">
        <v>1821</v>
      </c>
      <c r="B49" s="3" t="s">
        <v>200</v>
      </c>
      <c r="C49" s="3" t="s">
        <v>143</v>
      </c>
      <c r="D49" s="3" t="s">
        <v>148</v>
      </c>
      <c r="E49" s="3" t="s">
        <v>149</v>
      </c>
    </row>
    <row r="50" spans="1:5" x14ac:dyDescent="0.25">
      <c r="A50" s="136">
        <v>1822</v>
      </c>
      <c r="B50" s="3" t="s">
        <v>200</v>
      </c>
      <c r="C50" s="3" t="s">
        <v>143</v>
      </c>
      <c r="D50" s="3" t="s">
        <v>148</v>
      </c>
      <c r="E50" s="3" t="s">
        <v>149</v>
      </c>
    </row>
    <row r="51" spans="1:5" x14ac:dyDescent="0.25">
      <c r="A51" s="136">
        <v>1504</v>
      </c>
      <c r="B51" s="3" t="s">
        <v>201</v>
      </c>
      <c r="C51" s="3" t="s">
        <v>143</v>
      </c>
      <c r="D51" s="3" t="s">
        <v>172</v>
      </c>
      <c r="E51" s="3" t="s">
        <v>172</v>
      </c>
    </row>
    <row r="52" spans="1:5" x14ac:dyDescent="0.25">
      <c r="A52" s="136">
        <v>1008</v>
      </c>
      <c r="B52" s="3" t="s">
        <v>202</v>
      </c>
      <c r="C52" s="3" t="s">
        <v>143</v>
      </c>
      <c r="D52" s="3" t="s">
        <v>157</v>
      </c>
      <c r="E52" s="3" t="s">
        <v>155</v>
      </c>
    </row>
    <row r="53" spans="1:5" x14ac:dyDescent="0.25">
      <c r="A53" s="136">
        <v>1740</v>
      </c>
      <c r="B53" s="3" t="s">
        <v>203</v>
      </c>
      <c r="C53" s="3" t="s">
        <v>143</v>
      </c>
      <c r="D53" s="3" t="s">
        <v>172</v>
      </c>
      <c r="E53" s="3" t="s">
        <v>172</v>
      </c>
    </row>
    <row r="54" spans="1:5" x14ac:dyDescent="0.25">
      <c r="A54" s="136">
        <v>1009</v>
      </c>
      <c r="B54" s="3" t="s">
        <v>204</v>
      </c>
      <c r="C54" s="3" t="s">
        <v>143</v>
      </c>
      <c r="D54" s="3" t="s">
        <v>157</v>
      </c>
      <c r="E54" s="3" t="s">
        <v>155</v>
      </c>
    </row>
    <row r="55" spans="1:5" x14ac:dyDescent="0.25">
      <c r="A55" s="136">
        <v>2108</v>
      </c>
      <c r="B55" s="3" t="s">
        <v>205</v>
      </c>
      <c r="C55" s="3" t="s">
        <v>143</v>
      </c>
      <c r="D55" s="3" t="s">
        <v>159</v>
      </c>
      <c r="E55" s="3" t="s">
        <v>159</v>
      </c>
    </row>
    <row r="56" spans="1:5" x14ac:dyDescent="0.25">
      <c r="A56" s="136">
        <v>2109</v>
      </c>
      <c r="B56" s="3" t="s">
        <v>205</v>
      </c>
      <c r="C56" s="3" t="s">
        <v>143</v>
      </c>
      <c r="D56" s="3" t="s">
        <v>159</v>
      </c>
      <c r="E56" s="3" t="s">
        <v>159</v>
      </c>
    </row>
    <row r="57" spans="1:5" x14ac:dyDescent="0.25">
      <c r="A57" s="136">
        <v>2110</v>
      </c>
      <c r="B57" s="3" t="s">
        <v>205</v>
      </c>
      <c r="C57" s="3" t="s">
        <v>143</v>
      </c>
      <c r="D57" s="3" t="s">
        <v>159</v>
      </c>
      <c r="E57" s="3" t="s">
        <v>159</v>
      </c>
    </row>
    <row r="58" spans="1:5" x14ac:dyDescent="0.25">
      <c r="A58" s="136">
        <v>2111</v>
      </c>
      <c r="B58" s="3" t="s">
        <v>205</v>
      </c>
      <c r="C58" s="3" t="s">
        <v>143</v>
      </c>
      <c r="D58" s="3" t="s">
        <v>159</v>
      </c>
      <c r="E58" s="3" t="s">
        <v>159</v>
      </c>
    </row>
    <row r="59" spans="1:5" x14ac:dyDescent="0.25">
      <c r="A59" s="136">
        <v>2112</v>
      </c>
      <c r="B59" s="3" t="s">
        <v>205</v>
      </c>
      <c r="C59" s="3" t="s">
        <v>143</v>
      </c>
      <c r="D59" s="3" t="s">
        <v>159</v>
      </c>
      <c r="E59" s="3" t="s">
        <v>159</v>
      </c>
    </row>
    <row r="60" spans="1:5" x14ac:dyDescent="0.25">
      <c r="A60" s="136">
        <v>2113</v>
      </c>
      <c r="B60" s="3" t="s">
        <v>205</v>
      </c>
      <c r="C60" s="3" t="s">
        <v>143</v>
      </c>
      <c r="D60" s="3" t="s">
        <v>159</v>
      </c>
      <c r="E60" s="3" t="s">
        <v>159</v>
      </c>
    </row>
    <row r="61" spans="1:5" x14ac:dyDescent="0.25">
      <c r="A61" s="136">
        <v>2114</v>
      </c>
      <c r="B61" s="3" t="s">
        <v>205</v>
      </c>
      <c r="C61" s="3" t="s">
        <v>143</v>
      </c>
      <c r="D61" s="3" t="s">
        <v>159</v>
      </c>
      <c r="E61" s="3" t="s">
        <v>159</v>
      </c>
    </row>
    <row r="62" spans="1:5" x14ac:dyDescent="0.25">
      <c r="A62" s="136">
        <v>2115</v>
      </c>
      <c r="B62" s="3" t="s">
        <v>205</v>
      </c>
      <c r="C62" s="3" t="s">
        <v>143</v>
      </c>
      <c r="D62" s="3" t="s">
        <v>159</v>
      </c>
      <c r="E62" s="3" t="s">
        <v>159</v>
      </c>
    </row>
    <row r="63" spans="1:5" x14ac:dyDescent="0.25">
      <c r="A63" s="136">
        <v>2116</v>
      </c>
      <c r="B63" s="3" t="s">
        <v>205</v>
      </c>
      <c r="C63" s="3" t="s">
        <v>143</v>
      </c>
      <c r="D63" s="3" t="s">
        <v>159</v>
      </c>
      <c r="E63" s="3" t="s">
        <v>159</v>
      </c>
    </row>
    <row r="64" spans="1:5" x14ac:dyDescent="0.25">
      <c r="A64" s="136">
        <v>2117</v>
      </c>
      <c r="B64" s="3" t="s">
        <v>205</v>
      </c>
      <c r="C64" s="3" t="s">
        <v>143</v>
      </c>
      <c r="D64" s="3" t="s">
        <v>159</v>
      </c>
      <c r="E64" s="3" t="s">
        <v>159</v>
      </c>
    </row>
    <row r="65" spans="1:5" x14ac:dyDescent="0.25">
      <c r="A65" s="136">
        <v>2118</v>
      </c>
      <c r="B65" s="3" t="s">
        <v>205</v>
      </c>
      <c r="C65" s="3" t="s">
        <v>143</v>
      </c>
      <c r="D65" s="3" t="s">
        <v>159</v>
      </c>
      <c r="E65" s="3" t="s">
        <v>159</v>
      </c>
    </row>
    <row r="66" spans="1:5" x14ac:dyDescent="0.25">
      <c r="A66" s="136">
        <v>2123</v>
      </c>
      <c r="B66" s="3" t="s">
        <v>205</v>
      </c>
      <c r="C66" s="3" t="s">
        <v>143</v>
      </c>
      <c r="D66" s="3" t="s">
        <v>159</v>
      </c>
      <c r="E66" s="3" t="s">
        <v>159</v>
      </c>
    </row>
    <row r="67" spans="1:5" x14ac:dyDescent="0.25">
      <c r="A67" s="136">
        <v>2127</v>
      </c>
      <c r="B67" s="3" t="s">
        <v>205</v>
      </c>
      <c r="C67" s="3" t="s">
        <v>143</v>
      </c>
      <c r="D67" s="3" t="s">
        <v>159</v>
      </c>
      <c r="E67" s="3" t="s">
        <v>159</v>
      </c>
    </row>
    <row r="68" spans="1:5" x14ac:dyDescent="0.25">
      <c r="A68" s="136">
        <v>2128</v>
      </c>
      <c r="B68" s="3" t="s">
        <v>205</v>
      </c>
      <c r="C68" s="3" t="s">
        <v>143</v>
      </c>
      <c r="D68" s="3" t="s">
        <v>159</v>
      </c>
      <c r="E68" s="3" t="s">
        <v>159</v>
      </c>
    </row>
    <row r="69" spans="1:5" x14ac:dyDescent="0.25">
      <c r="A69" s="136">
        <v>2133</v>
      </c>
      <c r="B69" s="3" t="s">
        <v>205</v>
      </c>
      <c r="C69" s="3" t="s">
        <v>143</v>
      </c>
      <c r="D69" s="3" t="s">
        <v>159</v>
      </c>
      <c r="E69" s="3" t="s">
        <v>159</v>
      </c>
    </row>
    <row r="70" spans="1:5" x14ac:dyDescent="0.25">
      <c r="A70" s="136">
        <v>2163</v>
      </c>
      <c r="B70" s="3" t="s">
        <v>205</v>
      </c>
      <c r="C70" s="3" t="s">
        <v>143</v>
      </c>
      <c r="D70" s="3" t="s">
        <v>159</v>
      </c>
      <c r="E70" s="3" t="s">
        <v>159</v>
      </c>
    </row>
    <row r="71" spans="1:5" x14ac:dyDescent="0.25">
      <c r="A71" s="136">
        <v>2196</v>
      </c>
      <c r="B71" s="3" t="s">
        <v>205</v>
      </c>
      <c r="C71" s="3" t="s">
        <v>143</v>
      </c>
      <c r="D71" s="3" t="s">
        <v>159</v>
      </c>
      <c r="E71" s="3" t="s">
        <v>159</v>
      </c>
    </row>
    <row r="72" spans="1:5" x14ac:dyDescent="0.25">
      <c r="A72" s="136">
        <v>2199</v>
      </c>
      <c r="B72" s="3" t="s">
        <v>205</v>
      </c>
      <c r="C72" s="3" t="s">
        <v>143</v>
      </c>
      <c r="D72" s="3" t="s">
        <v>159</v>
      </c>
      <c r="E72" s="3" t="s">
        <v>159</v>
      </c>
    </row>
    <row r="73" spans="1:5" x14ac:dyDescent="0.25">
      <c r="A73" s="136">
        <v>2201</v>
      </c>
      <c r="B73" s="3" t="s">
        <v>205</v>
      </c>
      <c r="C73" s="3" t="s">
        <v>143</v>
      </c>
      <c r="D73" s="3" t="s">
        <v>159</v>
      </c>
      <c r="E73" s="3" t="s">
        <v>159</v>
      </c>
    </row>
    <row r="74" spans="1:5" x14ac:dyDescent="0.25">
      <c r="A74" s="136">
        <v>2203</v>
      </c>
      <c r="B74" s="3" t="s">
        <v>205</v>
      </c>
      <c r="C74" s="3" t="s">
        <v>143</v>
      </c>
      <c r="D74" s="3" t="s">
        <v>159</v>
      </c>
      <c r="E74" s="3" t="s">
        <v>159</v>
      </c>
    </row>
    <row r="75" spans="1:5" x14ac:dyDescent="0.25">
      <c r="A75" s="136">
        <v>2204</v>
      </c>
      <c r="B75" s="3" t="s">
        <v>205</v>
      </c>
      <c r="C75" s="3" t="s">
        <v>143</v>
      </c>
      <c r="D75" s="3" t="s">
        <v>159</v>
      </c>
      <c r="E75" s="3" t="s">
        <v>159</v>
      </c>
    </row>
    <row r="76" spans="1:5" x14ac:dyDescent="0.25">
      <c r="A76" s="136">
        <v>2205</v>
      </c>
      <c r="B76" s="3" t="s">
        <v>205</v>
      </c>
      <c r="C76" s="3" t="s">
        <v>143</v>
      </c>
      <c r="D76" s="3" t="s">
        <v>159</v>
      </c>
      <c r="E76" s="3" t="s">
        <v>159</v>
      </c>
    </row>
    <row r="77" spans="1:5" x14ac:dyDescent="0.25">
      <c r="A77" s="136">
        <v>2206</v>
      </c>
      <c r="B77" s="3" t="s">
        <v>205</v>
      </c>
      <c r="C77" s="3" t="s">
        <v>143</v>
      </c>
      <c r="D77" s="3" t="s">
        <v>159</v>
      </c>
      <c r="E77" s="3" t="s">
        <v>159</v>
      </c>
    </row>
    <row r="78" spans="1:5" x14ac:dyDescent="0.25">
      <c r="A78" s="136">
        <v>2207</v>
      </c>
      <c r="B78" s="3" t="s">
        <v>205</v>
      </c>
      <c r="C78" s="3" t="s">
        <v>143</v>
      </c>
      <c r="D78" s="3" t="s">
        <v>159</v>
      </c>
      <c r="E78" s="3" t="s">
        <v>159</v>
      </c>
    </row>
    <row r="79" spans="1:5" x14ac:dyDescent="0.25">
      <c r="A79" s="136">
        <v>2210</v>
      </c>
      <c r="B79" s="3" t="s">
        <v>205</v>
      </c>
      <c r="C79" s="3" t="s">
        <v>143</v>
      </c>
      <c r="D79" s="3" t="s">
        <v>159</v>
      </c>
      <c r="E79" s="3" t="s">
        <v>159</v>
      </c>
    </row>
    <row r="80" spans="1:5" x14ac:dyDescent="0.25">
      <c r="A80" s="136">
        <v>2211</v>
      </c>
      <c r="B80" s="3" t="s">
        <v>205</v>
      </c>
      <c r="C80" s="3" t="s">
        <v>143</v>
      </c>
      <c r="D80" s="3" t="s">
        <v>159</v>
      </c>
      <c r="E80" s="3" t="s">
        <v>159</v>
      </c>
    </row>
    <row r="81" spans="1:5" x14ac:dyDescent="0.25">
      <c r="A81" s="136">
        <v>2212</v>
      </c>
      <c r="B81" s="3" t="s">
        <v>205</v>
      </c>
      <c r="C81" s="3" t="s">
        <v>143</v>
      </c>
      <c r="D81" s="3" t="s">
        <v>159</v>
      </c>
      <c r="E81" s="3" t="s">
        <v>159</v>
      </c>
    </row>
    <row r="82" spans="1:5" x14ac:dyDescent="0.25">
      <c r="A82" s="136">
        <v>2215</v>
      </c>
      <c r="B82" s="3" t="s">
        <v>205</v>
      </c>
      <c r="C82" s="3" t="s">
        <v>143</v>
      </c>
      <c r="D82" s="3" t="s">
        <v>159</v>
      </c>
      <c r="E82" s="3" t="s">
        <v>159</v>
      </c>
    </row>
    <row r="83" spans="1:5" x14ac:dyDescent="0.25">
      <c r="A83" s="136">
        <v>2216</v>
      </c>
      <c r="B83" s="3" t="s">
        <v>205</v>
      </c>
      <c r="C83" s="3" t="s">
        <v>143</v>
      </c>
      <c r="D83" s="3" t="s">
        <v>159</v>
      </c>
      <c r="E83" s="3" t="s">
        <v>159</v>
      </c>
    </row>
    <row r="84" spans="1:5" x14ac:dyDescent="0.25">
      <c r="A84" s="136">
        <v>2217</v>
      </c>
      <c r="B84" s="3" t="s">
        <v>205</v>
      </c>
      <c r="C84" s="3" t="s">
        <v>143</v>
      </c>
      <c r="D84" s="3" t="s">
        <v>159</v>
      </c>
      <c r="E84" s="3" t="s">
        <v>159</v>
      </c>
    </row>
    <row r="85" spans="1:5" x14ac:dyDescent="0.25">
      <c r="A85" s="136">
        <v>2222</v>
      </c>
      <c r="B85" s="3" t="s">
        <v>205</v>
      </c>
      <c r="C85" s="3" t="s">
        <v>143</v>
      </c>
      <c r="D85" s="3" t="s">
        <v>159</v>
      </c>
      <c r="E85" s="3" t="s">
        <v>159</v>
      </c>
    </row>
    <row r="86" spans="1:5" x14ac:dyDescent="0.25">
      <c r="A86" s="136">
        <v>2241</v>
      </c>
      <c r="B86" s="3" t="s">
        <v>205</v>
      </c>
      <c r="C86" s="3" t="s">
        <v>143</v>
      </c>
      <c r="D86" s="3" t="s">
        <v>159</v>
      </c>
      <c r="E86" s="3" t="s">
        <v>159</v>
      </c>
    </row>
    <row r="87" spans="1:5" x14ac:dyDescent="0.25">
      <c r="A87" s="136">
        <v>2266</v>
      </c>
      <c r="B87" s="3" t="s">
        <v>205</v>
      </c>
      <c r="C87" s="3" t="s">
        <v>143</v>
      </c>
      <c r="D87" s="3" t="s">
        <v>159</v>
      </c>
      <c r="E87" s="3" t="s">
        <v>159</v>
      </c>
    </row>
    <row r="88" spans="1:5" x14ac:dyDescent="0.25">
      <c r="A88" s="136">
        <v>2283</v>
      </c>
      <c r="B88" s="3" t="s">
        <v>205</v>
      </c>
      <c r="C88" s="3" t="s">
        <v>143</v>
      </c>
      <c r="D88" s="3" t="s">
        <v>159</v>
      </c>
      <c r="E88" s="3" t="s">
        <v>159</v>
      </c>
    </row>
    <row r="89" spans="1:5" x14ac:dyDescent="0.25">
      <c r="A89" s="136">
        <v>2284</v>
      </c>
      <c r="B89" s="3" t="s">
        <v>205</v>
      </c>
      <c r="C89" s="3" t="s">
        <v>143</v>
      </c>
      <c r="D89" s="3" t="s">
        <v>159</v>
      </c>
      <c r="E89" s="3" t="s">
        <v>159</v>
      </c>
    </row>
    <row r="90" spans="1:5" x14ac:dyDescent="0.25">
      <c r="A90" s="136">
        <v>2293</v>
      </c>
      <c r="B90" s="3" t="s">
        <v>205</v>
      </c>
      <c r="C90" s="3" t="s">
        <v>143</v>
      </c>
      <c r="D90" s="3" t="s">
        <v>159</v>
      </c>
      <c r="E90" s="3" t="s">
        <v>159</v>
      </c>
    </row>
    <row r="91" spans="1:5" x14ac:dyDescent="0.25">
      <c r="A91" s="136">
        <v>2295</v>
      </c>
      <c r="B91" s="3" t="s">
        <v>205</v>
      </c>
      <c r="C91" s="3" t="s">
        <v>143</v>
      </c>
      <c r="D91" s="3" t="s">
        <v>159</v>
      </c>
      <c r="E91" s="3" t="s">
        <v>159</v>
      </c>
    </row>
    <row r="92" spans="1:5" x14ac:dyDescent="0.25">
      <c r="A92" s="136">
        <v>2297</v>
      </c>
      <c r="B92" s="3" t="s">
        <v>205</v>
      </c>
      <c r="C92" s="3" t="s">
        <v>143</v>
      </c>
      <c r="D92" s="3" t="s">
        <v>159</v>
      </c>
      <c r="E92" s="3" t="s">
        <v>159</v>
      </c>
    </row>
    <row r="93" spans="1:5" x14ac:dyDescent="0.25">
      <c r="A93" s="136">
        <v>2298</v>
      </c>
      <c r="B93" s="3" t="s">
        <v>205</v>
      </c>
      <c r="C93" s="3" t="s">
        <v>143</v>
      </c>
      <c r="D93" s="3" t="s">
        <v>159</v>
      </c>
      <c r="E93" s="3" t="s">
        <v>159</v>
      </c>
    </row>
    <row r="94" spans="1:5" x14ac:dyDescent="0.25">
      <c r="A94" s="136">
        <v>1719</v>
      </c>
      <c r="B94" s="3" t="s">
        <v>206</v>
      </c>
      <c r="C94" s="3" t="s">
        <v>143</v>
      </c>
      <c r="D94" s="3" t="s">
        <v>148</v>
      </c>
      <c r="E94" s="3" t="s">
        <v>149</v>
      </c>
    </row>
    <row r="95" spans="1:5" x14ac:dyDescent="0.25">
      <c r="A95" s="136">
        <v>1921</v>
      </c>
      <c r="B95" s="3" t="s">
        <v>207</v>
      </c>
      <c r="C95" s="3" t="s">
        <v>143</v>
      </c>
      <c r="D95" s="3" t="s">
        <v>199</v>
      </c>
      <c r="E95" s="3" t="s">
        <v>149</v>
      </c>
    </row>
    <row r="96" spans="1:5" x14ac:dyDescent="0.25">
      <c r="A96" s="136">
        <v>1505</v>
      </c>
      <c r="B96" s="3" t="s">
        <v>208</v>
      </c>
      <c r="C96" s="3" t="s">
        <v>143</v>
      </c>
      <c r="D96" s="3" t="s">
        <v>168</v>
      </c>
      <c r="E96" s="3" t="s">
        <v>168</v>
      </c>
    </row>
    <row r="97" spans="1:5" x14ac:dyDescent="0.25">
      <c r="A97" s="136">
        <v>2184</v>
      </c>
      <c r="B97" s="3" t="s">
        <v>209</v>
      </c>
      <c r="C97" s="3" t="s">
        <v>143</v>
      </c>
      <c r="D97" s="3" t="s">
        <v>146</v>
      </c>
      <c r="E97" s="3" t="s">
        <v>144</v>
      </c>
    </row>
    <row r="98" spans="1:5" x14ac:dyDescent="0.25">
      <c r="A98" s="136">
        <v>2185</v>
      </c>
      <c r="B98" s="3" t="s">
        <v>209</v>
      </c>
      <c r="C98" s="3" t="s">
        <v>143</v>
      </c>
      <c r="D98" s="3" t="s">
        <v>146</v>
      </c>
      <c r="E98" s="3" t="s">
        <v>144</v>
      </c>
    </row>
    <row r="99" spans="1:5" x14ac:dyDescent="0.25">
      <c r="A99" s="136">
        <v>2020</v>
      </c>
      <c r="B99" s="3" t="s">
        <v>210</v>
      </c>
      <c r="C99" s="3" t="s">
        <v>143</v>
      </c>
      <c r="D99" s="3" t="s">
        <v>146</v>
      </c>
      <c r="E99" s="3" t="s">
        <v>144</v>
      </c>
    </row>
    <row r="100" spans="1:5" x14ac:dyDescent="0.25">
      <c r="A100" s="136">
        <v>2631</v>
      </c>
      <c r="B100" s="3" t="s">
        <v>211</v>
      </c>
      <c r="C100" s="3" t="s">
        <v>143</v>
      </c>
      <c r="D100" s="3" t="s">
        <v>187</v>
      </c>
      <c r="E100" s="3" t="s">
        <v>187</v>
      </c>
    </row>
    <row r="101" spans="1:5" x14ac:dyDescent="0.25">
      <c r="A101" s="136">
        <v>2324</v>
      </c>
      <c r="B101" s="3" t="s">
        <v>212</v>
      </c>
      <c r="C101" s="3" t="s">
        <v>143</v>
      </c>
      <c r="D101" s="3" t="s">
        <v>144</v>
      </c>
      <c r="E101" s="3" t="s">
        <v>144</v>
      </c>
    </row>
    <row r="102" spans="1:5" x14ac:dyDescent="0.25">
      <c r="A102" s="136">
        <v>2325</v>
      </c>
      <c r="B102" s="3" t="s">
        <v>212</v>
      </c>
      <c r="C102" s="3" t="s">
        <v>143</v>
      </c>
      <c r="D102" s="3" t="s">
        <v>144</v>
      </c>
      <c r="E102" s="3" t="s">
        <v>144</v>
      </c>
    </row>
    <row r="103" spans="1:5" x14ac:dyDescent="0.25">
      <c r="A103" s="136">
        <v>2135</v>
      </c>
      <c r="B103" s="3" t="s">
        <v>213</v>
      </c>
      <c r="C103" s="3" t="s">
        <v>143</v>
      </c>
      <c r="D103" s="3" t="s">
        <v>159</v>
      </c>
      <c r="E103" s="3" t="s">
        <v>159</v>
      </c>
    </row>
    <row r="104" spans="1:5" x14ac:dyDescent="0.25">
      <c r="A104" s="136">
        <v>1010</v>
      </c>
      <c r="B104" s="3" t="s">
        <v>214</v>
      </c>
      <c r="C104" s="3" t="s">
        <v>143</v>
      </c>
      <c r="D104" s="3" t="s">
        <v>168</v>
      </c>
      <c r="E104" s="3" t="s">
        <v>168</v>
      </c>
    </row>
    <row r="105" spans="1:5" x14ac:dyDescent="0.25">
      <c r="A105" s="136">
        <v>2301</v>
      </c>
      <c r="B105" s="3" t="s">
        <v>215</v>
      </c>
      <c r="C105" s="3" t="s">
        <v>143</v>
      </c>
      <c r="D105" s="3" t="s">
        <v>144</v>
      </c>
      <c r="E105" s="3" t="s">
        <v>144</v>
      </c>
    </row>
    <row r="106" spans="1:5" x14ac:dyDescent="0.25">
      <c r="A106" s="136">
        <v>2302</v>
      </c>
      <c r="B106" s="3" t="s">
        <v>215</v>
      </c>
      <c r="C106" s="3" t="s">
        <v>143</v>
      </c>
      <c r="D106" s="3" t="s">
        <v>144</v>
      </c>
      <c r="E106" s="3" t="s">
        <v>144</v>
      </c>
    </row>
    <row r="107" spans="1:5" x14ac:dyDescent="0.25">
      <c r="A107" s="136">
        <v>2303</v>
      </c>
      <c r="B107" s="3" t="s">
        <v>215</v>
      </c>
      <c r="C107" s="3" t="s">
        <v>143</v>
      </c>
      <c r="D107" s="3" t="s">
        <v>144</v>
      </c>
      <c r="E107" s="3" t="s">
        <v>144</v>
      </c>
    </row>
    <row r="108" spans="1:5" x14ac:dyDescent="0.25">
      <c r="A108" s="136">
        <v>2304</v>
      </c>
      <c r="B108" s="3" t="s">
        <v>215</v>
      </c>
      <c r="C108" s="3" t="s">
        <v>143</v>
      </c>
      <c r="D108" s="3" t="s">
        <v>144</v>
      </c>
      <c r="E108" s="3" t="s">
        <v>144</v>
      </c>
    </row>
    <row r="109" spans="1:5" x14ac:dyDescent="0.25">
      <c r="A109" s="136">
        <v>2305</v>
      </c>
      <c r="B109" s="3" t="s">
        <v>215</v>
      </c>
      <c r="C109" s="3" t="s">
        <v>143</v>
      </c>
      <c r="D109" s="3" t="s">
        <v>144</v>
      </c>
      <c r="E109" s="3" t="s">
        <v>144</v>
      </c>
    </row>
    <row r="110" spans="1:5" x14ac:dyDescent="0.25">
      <c r="A110" s="136">
        <v>1506</v>
      </c>
      <c r="B110" s="3" t="s">
        <v>216</v>
      </c>
      <c r="C110" s="3" t="s">
        <v>143</v>
      </c>
      <c r="D110" s="3" t="s">
        <v>168</v>
      </c>
      <c r="E110" s="3" t="s">
        <v>168</v>
      </c>
    </row>
    <row r="111" spans="1:5" x14ac:dyDescent="0.25">
      <c r="A111" s="136">
        <v>2445</v>
      </c>
      <c r="B111" s="3" t="s">
        <v>217</v>
      </c>
      <c r="C111" s="3" t="s">
        <v>143</v>
      </c>
      <c r="D111" s="3" t="s">
        <v>159</v>
      </c>
      <c r="E111" s="3" t="s">
        <v>159</v>
      </c>
    </row>
    <row r="112" spans="1:5" x14ac:dyDescent="0.25">
      <c r="A112" s="136">
        <v>2446</v>
      </c>
      <c r="B112" s="3" t="s">
        <v>217</v>
      </c>
      <c r="C112" s="3" t="s">
        <v>143</v>
      </c>
      <c r="D112" s="3" t="s">
        <v>159</v>
      </c>
      <c r="E112" s="3" t="s">
        <v>159</v>
      </c>
    </row>
    <row r="113" spans="1:5" x14ac:dyDescent="0.25">
      <c r="A113" s="136">
        <v>2447</v>
      </c>
      <c r="B113" s="3" t="s">
        <v>218</v>
      </c>
      <c r="C113" s="3" t="s">
        <v>143</v>
      </c>
      <c r="D113" s="3" t="s">
        <v>159</v>
      </c>
      <c r="E113" s="3" t="s">
        <v>159</v>
      </c>
    </row>
    <row r="114" spans="1:5" x14ac:dyDescent="0.25">
      <c r="A114" s="136">
        <v>2327</v>
      </c>
      <c r="B114" s="3" t="s">
        <v>219</v>
      </c>
      <c r="C114" s="3" t="s">
        <v>143</v>
      </c>
      <c r="D114" s="3" t="s">
        <v>146</v>
      </c>
      <c r="E114" s="3" t="s">
        <v>144</v>
      </c>
    </row>
    <row r="115" spans="1:5" x14ac:dyDescent="0.25">
      <c r="A115" s="136">
        <v>1338</v>
      </c>
      <c r="B115" s="3" t="s">
        <v>220</v>
      </c>
      <c r="C115" s="3" t="s">
        <v>143</v>
      </c>
      <c r="D115" s="3" t="s">
        <v>157</v>
      </c>
      <c r="E115" s="3" t="s">
        <v>155</v>
      </c>
    </row>
    <row r="116" spans="1:5" x14ac:dyDescent="0.25">
      <c r="A116" s="136">
        <v>1803</v>
      </c>
      <c r="B116" s="3" t="s">
        <v>221</v>
      </c>
      <c r="C116" s="3" t="s">
        <v>143</v>
      </c>
      <c r="D116" s="3" t="s">
        <v>148</v>
      </c>
      <c r="E116" s="3" t="s">
        <v>149</v>
      </c>
    </row>
    <row r="117" spans="1:5" x14ac:dyDescent="0.25">
      <c r="A117" s="136">
        <v>1805</v>
      </c>
      <c r="B117" s="3" t="s">
        <v>221</v>
      </c>
      <c r="C117" s="3" t="s">
        <v>143</v>
      </c>
      <c r="D117" s="3" t="s">
        <v>148</v>
      </c>
      <c r="E117" s="3" t="s">
        <v>149</v>
      </c>
    </row>
    <row r="118" spans="1:5" x14ac:dyDescent="0.25">
      <c r="A118" s="136">
        <v>2532</v>
      </c>
      <c r="B118" s="3" t="s">
        <v>222</v>
      </c>
      <c r="C118" s="3" t="s">
        <v>143</v>
      </c>
      <c r="D118" s="3" t="s">
        <v>187</v>
      </c>
      <c r="E118" s="3" t="s">
        <v>187</v>
      </c>
    </row>
    <row r="119" spans="1:5" x14ac:dyDescent="0.25">
      <c r="A119" s="136">
        <v>2542</v>
      </c>
      <c r="B119" s="3" t="s">
        <v>222</v>
      </c>
      <c r="C119" s="3" t="s">
        <v>143</v>
      </c>
      <c r="D119" s="3" t="s">
        <v>187</v>
      </c>
      <c r="E119" s="3" t="s">
        <v>187</v>
      </c>
    </row>
    <row r="120" spans="1:5" x14ac:dyDescent="0.25">
      <c r="A120" s="136">
        <v>1922</v>
      </c>
      <c r="B120" s="3" t="s">
        <v>223</v>
      </c>
      <c r="C120" s="3" t="s">
        <v>143</v>
      </c>
      <c r="D120" s="3" t="s">
        <v>161</v>
      </c>
      <c r="E120" s="3" t="s">
        <v>149</v>
      </c>
    </row>
    <row r="121" spans="1:5" x14ac:dyDescent="0.25">
      <c r="A121" s="136">
        <v>2138</v>
      </c>
      <c r="B121" s="3" t="s">
        <v>224</v>
      </c>
      <c r="C121" s="3" t="s">
        <v>143</v>
      </c>
      <c r="D121" s="3" t="s">
        <v>159</v>
      </c>
      <c r="E121" s="3" t="s">
        <v>159</v>
      </c>
    </row>
    <row r="122" spans="1:5" x14ac:dyDescent="0.25">
      <c r="A122" s="136">
        <v>2139</v>
      </c>
      <c r="B122" s="3" t="s">
        <v>224</v>
      </c>
      <c r="C122" s="3" t="s">
        <v>143</v>
      </c>
      <c r="D122" s="3" t="s">
        <v>159</v>
      </c>
      <c r="E122" s="3" t="s">
        <v>159</v>
      </c>
    </row>
    <row r="123" spans="1:5" x14ac:dyDescent="0.25">
      <c r="A123" s="136">
        <v>2140</v>
      </c>
      <c r="B123" s="3" t="s">
        <v>224</v>
      </c>
      <c r="C123" s="3" t="s">
        <v>143</v>
      </c>
      <c r="D123" s="3" t="s">
        <v>159</v>
      </c>
      <c r="E123" s="3" t="s">
        <v>159</v>
      </c>
    </row>
    <row r="124" spans="1:5" x14ac:dyDescent="0.25">
      <c r="A124" s="136">
        <v>2141</v>
      </c>
      <c r="B124" s="3" t="s">
        <v>224</v>
      </c>
      <c r="C124" s="3" t="s">
        <v>143</v>
      </c>
      <c r="D124" s="3" t="s">
        <v>159</v>
      </c>
      <c r="E124" s="3" t="s">
        <v>159</v>
      </c>
    </row>
    <row r="125" spans="1:5" x14ac:dyDescent="0.25">
      <c r="A125" s="136">
        <v>2142</v>
      </c>
      <c r="B125" s="3" t="s">
        <v>224</v>
      </c>
      <c r="C125" s="3" t="s">
        <v>143</v>
      </c>
      <c r="D125" s="3" t="s">
        <v>159</v>
      </c>
      <c r="E125" s="3" t="s">
        <v>159</v>
      </c>
    </row>
    <row r="126" spans="1:5" x14ac:dyDescent="0.25">
      <c r="A126" s="136">
        <v>2238</v>
      </c>
      <c r="B126" s="3" t="s">
        <v>224</v>
      </c>
      <c r="C126" s="3" t="s">
        <v>143</v>
      </c>
      <c r="D126" s="3" t="s">
        <v>159</v>
      </c>
      <c r="E126" s="3" t="s">
        <v>159</v>
      </c>
    </row>
    <row r="127" spans="1:5" x14ac:dyDescent="0.25">
      <c r="A127" s="136">
        <v>2239</v>
      </c>
      <c r="B127" s="3" t="s">
        <v>224</v>
      </c>
      <c r="C127" s="3" t="s">
        <v>143</v>
      </c>
      <c r="D127" s="3" t="s">
        <v>159</v>
      </c>
      <c r="E127" s="3" t="s">
        <v>159</v>
      </c>
    </row>
    <row r="128" spans="1:5" x14ac:dyDescent="0.25">
      <c r="A128" s="136">
        <v>2021</v>
      </c>
      <c r="B128" s="3" t="s">
        <v>225</v>
      </c>
      <c r="C128" s="3" t="s">
        <v>143</v>
      </c>
      <c r="D128" s="3" t="s">
        <v>178</v>
      </c>
      <c r="E128" s="3" t="s">
        <v>172</v>
      </c>
    </row>
    <row r="129" spans="1:5" x14ac:dyDescent="0.25">
      <c r="A129" s="136">
        <v>1741</v>
      </c>
      <c r="B129" s="3" t="s">
        <v>226</v>
      </c>
      <c r="C129" s="3" t="s">
        <v>143</v>
      </c>
      <c r="D129" s="3" t="s">
        <v>148</v>
      </c>
      <c r="E129" s="3" t="s">
        <v>149</v>
      </c>
    </row>
    <row r="130" spans="1:5" x14ac:dyDescent="0.25">
      <c r="A130" s="136">
        <v>2330</v>
      </c>
      <c r="B130" s="3" t="s">
        <v>227</v>
      </c>
      <c r="C130" s="3" t="s">
        <v>143</v>
      </c>
      <c r="D130" s="3" t="s">
        <v>146</v>
      </c>
      <c r="E130" s="3" t="s">
        <v>144</v>
      </c>
    </row>
    <row r="131" spans="1:5" x14ac:dyDescent="0.25">
      <c r="A131" s="136">
        <v>2534</v>
      </c>
      <c r="B131" s="3" t="s">
        <v>228</v>
      </c>
      <c r="C131" s="3" t="s">
        <v>143</v>
      </c>
      <c r="D131" s="3" t="s">
        <v>187</v>
      </c>
      <c r="E131" s="3" t="s">
        <v>187</v>
      </c>
    </row>
    <row r="132" spans="1:5" x14ac:dyDescent="0.25">
      <c r="A132" s="136">
        <v>2632</v>
      </c>
      <c r="B132" s="3" t="s">
        <v>229</v>
      </c>
      <c r="C132" s="3" t="s">
        <v>143</v>
      </c>
      <c r="D132" s="3" t="s">
        <v>187</v>
      </c>
      <c r="E132" s="3" t="s">
        <v>187</v>
      </c>
    </row>
    <row r="133" spans="1:5" x14ac:dyDescent="0.25">
      <c r="A133" s="136">
        <v>2634</v>
      </c>
      <c r="B133" s="3" t="s">
        <v>229</v>
      </c>
      <c r="C133" s="3" t="s">
        <v>143</v>
      </c>
      <c r="D133" s="3" t="s">
        <v>187</v>
      </c>
      <c r="E133" s="3" t="s">
        <v>187</v>
      </c>
    </row>
    <row r="134" spans="1:5" x14ac:dyDescent="0.25">
      <c r="A134" s="136">
        <v>2636</v>
      </c>
      <c r="B134" s="3" t="s">
        <v>229</v>
      </c>
      <c r="C134" s="3" t="s">
        <v>143</v>
      </c>
      <c r="D134" s="3" t="s">
        <v>187</v>
      </c>
      <c r="E134" s="3" t="s">
        <v>187</v>
      </c>
    </row>
    <row r="135" spans="1:5" x14ac:dyDescent="0.25">
      <c r="A135" s="136">
        <v>1339</v>
      </c>
      <c r="B135" s="3" t="s">
        <v>230</v>
      </c>
      <c r="C135" s="3" t="s">
        <v>143</v>
      </c>
      <c r="D135" s="3" t="s">
        <v>157</v>
      </c>
      <c r="E135" s="3" t="s">
        <v>155</v>
      </c>
    </row>
    <row r="136" spans="1:5" x14ac:dyDescent="0.25">
      <c r="A136" s="136">
        <v>2129</v>
      </c>
      <c r="B136" s="3" t="s">
        <v>231</v>
      </c>
      <c r="C136" s="3" t="s">
        <v>143</v>
      </c>
      <c r="D136" s="3" t="s">
        <v>159</v>
      </c>
      <c r="E136" s="3" t="s">
        <v>159</v>
      </c>
    </row>
    <row r="137" spans="1:5" x14ac:dyDescent="0.25">
      <c r="A137" s="136">
        <v>1507</v>
      </c>
      <c r="B137" s="3" t="s">
        <v>232</v>
      </c>
      <c r="C137" s="3" t="s">
        <v>143</v>
      </c>
      <c r="D137" s="3" t="s">
        <v>168</v>
      </c>
      <c r="E137" s="3" t="s">
        <v>168</v>
      </c>
    </row>
    <row r="138" spans="1:5" x14ac:dyDescent="0.25">
      <c r="A138" s="136">
        <v>1508</v>
      </c>
      <c r="B138" s="3" t="s">
        <v>233</v>
      </c>
      <c r="C138" s="3" t="s">
        <v>143</v>
      </c>
      <c r="D138" s="3" t="s">
        <v>168</v>
      </c>
      <c r="E138" s="3" t="s">
        <v>168</v>
      </c>
    </row>
    <row r="139" spans="1:5" x14ac:dyDescent="0.25">
      <c r="A139" s="136">
        <v>1509</v>
      </c>
      <c r="B139" s="3" t="s">
        <v>234</v>
      </c>
      <c r="C139" s="3" t="s">
        <v>143</v>
      </c>
      <c r="D139" s="3" t="s">
        <v>168</v>
      </c>
      <c r="E139" s="3" t="s">
        <v>168</v>
      </c>
    </row>
    <row r="140" spans="1:5" x14ac:dyDescent="0.25">
      <c r="A140" s="136">
        <v>2712</v>
      </c>
      <c r="B140" s="3" t="s">
        <v>235</v>
      </c>
      <c r="C140" s="3" t="s">
        <v>143</v>
      </c>
      <c r="D140" s="3" t="s">
        <v>178</v>
      </c>
      <c r="E140" s="3" t="s">
        <v>172</v>
      </c>
    </row>
    <row r="141" spans="1:5" x14ac:dyDescent="0.25">
      <c r="A141" s="136">
        <v>2633</v>
      </c>
      <c r="B141" s="3" t="s">
        <v>236</v>
      </c>
      <c r="C141" s="3" t="s">
        <v>143</v>
      </c>
      <c r="D141" s="3" t="s">
        <v>187</v>
      </c>
      <c r="E141" s="3" t="s">
        <v>187</v>
      </c>
    </row>
    <row r="142" spans="1:5" x14ac:dyDescent="0.25">
      <c r="A142" s="136">
        <v>1824</v>
      </c>
      <c r="B142" s="3" t="s">
        <v>237</v>
      </c>
      <c r="C142" s="3" t="s">
        <v>143</v>
      </c>
      <c r="D142" s="3" t="s">
        <v>148</v>
      </c>
      <c r="E142" s="3" t="s">
        <v>149</v>
      </c>
    </row>
    <row r="143" spans="1:5" x14ac:dyDescent="0.25">
      <c r="A143" s="136">
        <v>2150</v>
      </c>
      <c r="B143" s="3" t="s">
        <v>238</v>
      </c>
      <c r="C143" s="3" t="s">
        <v>143</v>
      </c>
      <c r="D143" s="3" t="s">
        <v>159</v>
      </c>
      <c r="E143" s="3" t="s">
        <v>159</v>
      </c>
    </row>
    <row r="144" spans="1:5" x14ac:dyDescent="0.25">
      <c r="A144" s="136">
        <v>1611</v>
      </c>
      <c r="B144" s="3" t="s">
        <v>239</v>
      </c>
      <c r="C144" s="3" t="s">
        <v>143</v>
      </c>
      <c r="D144" s="3" t="s">
        <v>168</v>
      </c>
      <c r="E144" s="3" t="s">
        <v>168</v>
      </c>
    </row>
    <row r="145" spans="1:5" x14ac:dyDescent="0.25">
      <c r="A145" s="136">
        <v>1225</v>
      </c>
      <c r="B145" s="3" t="s">
        <v>240</v>
      </c>
      <c r="C145" s="3" t="s">
        <v>143</v>
      </c>
      <c r="D145" s="3" t="s">
        <v>154</v>
      </c>
      <c r="E145" s="3" t="s">
        <v>155</v>
      </c>
    </row>
    <row r="146" spans="1:5" x14ac:dyDescent="0.25">
      <c r="A146" s="136">
        <v>1011</v>
      </c>
      <c r="B146" s="3" t="s">
        <v>241</v>
      </c>
      <c r="C146" s="3" t="s">
        <v>143</v>
      </c>
      <c r="D146" s="3" t="s">
        <v>154</v>
      </c>
      <c r="E146" s="3" t="s">
        <v>155</v>
      </c>
    </row>
    <row r="147" spans="1:5" x14ac:dyDescent="0.25">
      <c r="A147" s="136">
        <v>1012</v>
      </c>
      <c r="B147" s="3" t="s">
        <v>242</v>
      </c>
      <c r="C147" s="3" t="s">
        <v>143</v>
      </c>
      <c r="D147" s="3" t="s">
        <v>157</v>
      </c>
      <c r="E147" s="3" t="s">
        <v>155</v>
      </c>
    </row>
    <row r="148" spans="1:5" x14ac:dyDescent="0.25">
      <c r="A148" s="136">
        <v>2467</v>
      </c>
      <c r="B148" s="3" t="s">
        <v>243</v>
      </c>
      <c r="C148" s="3" t="s">
        <v>143</v>
      </c>
      <c r="D148" s="3" t="s">
        <v>159</v>
      </c>
      <c r="E148" s="3" t="s">
        <v>159</v>
      </c>
    </row>
    <row r="149" spans="1:5" x14ac:dyDescent="0.25">
      <c r="A149" s="136">
        <v>1013</v>
      </c>
      <c r="B149" s="3" t="s">
        <v>244</v>
      </c>
      <c r="C149" s="3" t="s">
        <v>143</v>
      </c>
      <c r="D149" s="3" t="s">
        <v>157</v>
      </c>
      <c r="E149" s="3" t="s">
        <v>155</v>
      </c>
    </row>
    <row r="150" spans="1:5" x14ac:dyDescent="0.25">
      <c r="A150" s="136">
        <v>1014</v>
      </c>
      <c r="B150" s="3" t="s">
        <v>244</v>
      </c>
      <c r="C150" s="3" t="s">
        <v>143</v>
      </c>
      <c r="D150" s="3" t="s">
        <v>157</v>
      </c>
      <c r="E150" s="3" t="s">
        <v>155</v>
      </c>
    </row>
    <row r="151" spans="1:5" x14ac:dyDescent="0.25">
      <c r="A151" s="136">
        <v>1020</v>
      </c>
      <c r="B151" s="3" t="s">
        <v>244</v>
      </c>
      <c r="C151" s="3" t="s">
        <v>143</v>
      </c>
      <c r="D151" s="3" t="s">
        <v>157</v>
      </c>
      <c r="E151" s="3" t="s">
        <v>155</v>
      </c>
    </row>
    <row r="152" spans="1:5" x14ac:dyDescent="0.25">
      <c r="A152" s="136">
        <v>1021</v>
      </c>
      <c r="B152" s="3" t="s">
        <v>244</v>
      </c>
      <c r="C152" s="3" t="s">
        <v>143</v>
      </c>
      <c r="D152" s="3" t="s">
        <v>157</v>
      </c>
      <c r="E152" s="3" t="s">
        <v>155</v>
      </c>
    </row>
    <row r="153" spans="1:5" x14ac:dyDescent="0.25">
      <c r="A153" s="136">
        <v>1022</v>
      </c>
      <c r="B153" s="3" t="s">
        <v>244</v>
      </c>
      <c r="C153" s="3" t="s">
        <v>143</v>
      </c>
      <c r="D153" s="3" t="s">
        <v>157</v>
      </c>
      <c r="E153" s="3" t="s">
        <v>155</v>
      </c>
    </row>
    <row r="154" spans="1:5" x14ac:dyDescent="0.25">
      <c r="A154" s="136">
        <v>2535</v>
      </c>
      <c r="B154" s="3" t="s">
        <v>245</v>
      </c>
      <c r="C154" s="3" t="s">
        <v>143</v>
      </c>
      <c r="D154" s="3" t="s">
        <v>187</v>
      </c>
      <c r="E154" s="3" t="s">
        <v>187</v>
      </c>
    </row>
    <row r="155" spans="1:5" x14ac:dyDescent="0.25">
      <c r="A155" s="136">
        <v>1510</v>
      </c>
      <c r="B155" s="3" t="s">
        <v>246</v>
      </c>
      <c r="C155" s="3" t="s">
        <v>143</v>
      </c>
      <c r="D155" s="3" t="s">
        <v>168</v>
      </c>
      <c r="E155" s="3" t="s">
        <v>168</v>
      </c>
    </row>
    <row r="156" spans="1:5" x14ac:dyDescent="0.25">
      <c r="A156" s="136">
        <v>2025</v>
      </c>
      <c r="B156" s="3" t="s">
        <v>247</v>
      </c>
      <c r="C156" s="3" t="s">
        <v>143</v>
      </c>
      <c r="D156" s="3" t="s">
        <v>146</v>
      </c>
      <c r="E156" s="3" t="s">
        <v>144</v>
      </c>
    </row>
    <row r="157" spans="1:5" x14ac:dyDescent="0.25">
      <c r="A157" s="136">
        <v>1340</v>
      </c>
      <c r="B157" s="3" t="s">
        <v>248</v>
      </c>
      <c r="C157" s="3" t="s">
        <v>143</v>
      </c>
      <c r="D157" s="3" t="s">
        <v>157</v>
      </c>
      <c r="E157" s="3" t="s">
        <v>155</v>
      </c>
    </row>
    <row r="158" spans="1:5" x14ac:dyDescent="0.25">
      <c r="A158" s="136">
        <v>1742</v>
      </c>
      <c r="B158" s="3" t="s">
        <v>249</v>
      </c>
      <c r="C158" s="3" t="s">
        <v>143</v>
      </c>
      <c r="D158" s="3" t="s">
        <v>148</v>
      </c>
      <c r="E158" s="3" t="s">
        <v>149</v>
      </c>
    </row>
    <row r="159" spans="1:5" x14ac:dyDescent="0.25">
      <c r="A159" s="136">
        <v>1341</v>
      </c>
      <c r="B159" s="3" t="s">
        <v>250</v>
      </c>
      <c r="C159" s="3" t="s">
        <v>143</v>
      </c>
      <c r="D159" s="3" t="s">
        <v>157</v>
      </c>
      <c r="E159" s="3" t="s">
        <v>155</v>
      </c>
    </row>
    <row r="160" spans="1:5" x14ac:dyDescent="0.25">
      <c r="A160" s="136">
        <v>2635</v>
      </c>
      <c r="B160" s="3" t="s">
        <v>251</v>
      </c>
      <c r="C160" s="3" t="s">
        <v>143</v>
      </c>
      <c r="D160" s="3" t="s">
        <v>187</v>
      </c>
      <c r="E160" s="3" t="s">
        <v>187</v>
      </c>
    </row>
    <row r="161" spans="1:5" x14ac:dyDescent="0.25">
      <c r="A161" s="136">
        <v>2637</v>
      </c>
      <c r="B161" s="3" t="s">
        <v>252</v>
      </c>
      <c r="C161" s="3" t="s">
        <v>143</v>
      </c>
      <c r="D161" s="3" t="s">
        <v>187</v>
      </c>
      <c r="E161" s="3" t="s">
        <v>187</v>
      </c>
    </row>
    <row r="162" spans="1:5" x14ac:dyDescent="0.25">
      <c r="A162" s="136">
        <v>1026</v>
      </c>
      <c r="B162" s="3" t="s">
        <v>253</v>
      </c>
      <c r="C162" s="3" t="s">
        <v>143</v>
      </c>
      <c r="D162" s="3" t="s">
        <v>157</v>
      </c>
      <c r="E162" s="3" t="s">
        <v>155</v>
      </c>
    </row>
    <row r="163" spans="1:5" x14ac:dyDescent="0.25">
      <c r="A163" s="136">
        <v>2713</v>
      </c>
      <c r="B163" s="3" t="s">
        <v>254</v>
      </c>
      <c r="C163" s="3" t="s">
        <v>143</v>
      </c>
      <c r="D163" s="3" t="s">
        <v>151</v>
      </c>
      <c r="E163" s="3" t="s">
        <v>152</v>
      </c>
    </row>
    <row r="164" spans="1:5" x14ac:dyDescent="0.25">
      <c r="A164" s="136">
        <v>1226</v>
      </c>
      <c r="B164" s="3" t="s">
        <v>255</v>
      </c>
      <c r="C164" s="3" t="s">
        <v>143</v>
      </c>
      <c r="D164" s="3" t="s">
        <v>154</v>
      </c>
      <c r="E164" s="3" t="s">
        <v>155</v>
      </c>
    </row>
    <row r="165" spans="1:5" x14ac:dyDescent="0.25">
      <c r="A165" s="136">
        <v>1227</v>
      </c>
      <c r="B165" s="3" t="s">
        <v>255</v>
      </c>
      <c r="C165" s="3" t="s">
        <v>143</v>
      </c>
      <c r="D165" s="3" t="s">
        <v>154</v>
      </c>
      <c r="E165" s="3" t="s">
        <v>155</v>
      </c>
    </row>
    <row r="166" spans="1:5" x14ac:dyDescent="0.25">
      <c r="A166" s="136">
        <v>1923</v>
      </c>
      <c r="B166" s="3" t="s">
        <v>256</v>
      </c>
      <c r="C166" s="3" t="s">
        <v>143</v>
      </c>
      <c r="D166" s="3" t="s">
        <v>199</v>
      </c>
      <c r="E166" s="3" t="s">
        <v>149</v>
      </c>
    </row>
    <row r="167" spans="1:5" x14ac:dyDescent="0.25">
      <c r="A167" s="136">
        <v>2714</v>
      </c>
      <c r="B167" s="3" t="s">
        <v>257</v>
      </c>
      <c r="C167" s="3" t="s">
        <v>143</v>
      </c>
      <c r="D167" s="3" t="s">
        <v>151</v>
      </c>
      <c r="E167" s="3" t="s">
        <v>152</v>
      </c>
    </row>
    <row r="168" spans="1:5" x14ac:dyDescent="0.25">
      <c r="A168" s="136">
        <v>2026</v>
      </c>
      <c r="B168" s="3" t="s">
        <v>258</v>
      </c>
      <c r="C168" s="3" t="s">
        <v>143</v>
      </c>
      <c r="D168" s="3" t="s">
        <v>159</v>
      </c>
      <c r="E168" s="3" t="s">
        <v>159</v>
      </c>
    </row>
    <row r="169" spans="1:5" x14ac:dyDescent="0.25">
      <c r="A169" s="136">
        <v>2027</v>
      </c>
      <c r="B169" s="3" t="s">
        <v>258</v>
      </c>
      <c r="C169" s="3" t="s">
        <v>143</v>
      </c>
      <c r="D169" s="3" t="s">
        <v>159</v>
      </c>
      <c r="E169" s="3" t="s">
        <v>159</v>
      </c>
    </row>
    <row r="170" spans="1:5" x14ac:dyDescent="0.25">
      <c r="A170" s="136">
        <v>1342</v>
      </c>
      <c r="B170" s="3" t="s">
        <v>259</v>
      </c>
      <c r="C170" s="3" t="s">
        <v>143</v>
      </c>
      <c r="D170" s="3" t="s">
        <v>157</v>
      </c>
      <c r="E170" s="3" t="s">
        <v>155</v>
      </c>
    </row>
    <row r="171" spans="1:5" x14ac:dyDescent="0.25">
      <c r="A171" s="136">
        <v>2638</v>
      </c>
      <c r="B171" s="3" t="s">
        <v>260</v>
      </c>
      <c r="C171" s="3" t="s">
        <v>143</v>
      </c>
      <c r="D171" s="3" t="s">
        <v>187</v>
      </c>
      <c r="E171" s="3" t="s">
        <v>187</v>
      </c>
    </row>
    <row r="172" spans="1:5" x14ac:dyDescent="0.25">
      <c r="A172" s="136">
        <v>2639</v>
      </c>
      <c r="B172" s="3" t="s">
        <v>261</v>
      </c>
      <c r="C172" s="3" t="s">
        <v>143</v>
      </c>
      <c r="D172" s="3" t="s">
        <v>187</v>
      </c>
      <c r="E172" s="3" t="s">
        <v>187</v>
      </c>
    </row>
    <row r="173" spans="1:5" x14ac:dyDescent="0.25">
      <c r="A173" s="136">
        <v>1434</v>
      </c>
      <c r="B173" s="3" t="s">
        <v>262</v>
      </c>
      <c r="C173" s="3" t="s">
        <v>143</v>
      </c>
      <c r="D173" s="3" t="s">
        <v>148</v>
      </c>
      <c r="E173" s="3" t="s">
        <v>149</v>
      </c>
    </row>
    <row r="174" spans="1:5" x14ac:dyDescent="0.25">
      <c r="A174" s="136">
        <v>2715</v>
      </c>
      <c r="B174" s="3" t="s">
        <v>263</v>
      </c>
      <c r="C174" s="3" t="s">
        <v>143</v>
      </c>
      <c r="D174" s="3" t="s">
        <v>144</v>
      </c>
      <c r="E174" s="3" t="s">
        <v>144</v>
      </c>
    </row>
    <row r="175" spans="1:5" x14ac:dyDescent="0.25">
      <c r="A175" s="136">
        <v>2121</v>
      </c>
      <c r="B175" s="3" t="s">
        <v>264</v>
      </c>
      <c r="C175" s="3" t="s">
        <v>143</v>
      </c>
      <c r="D175" s="3" t="s">
        <v>159</v>
      </c>
      <c r="E175" s="3" t="s">
        <v>159</v>
      </c>
    </row>
    <row r="176" spans="1:5" x14ac:dyDescent="0.25">
      <c r="A176" s="136">
        <v>2122</v>
      </c>
      <c r="B176" s="3" t="s">
        <v>264</v>
      </c>
      <c r="C176" s="3" t="s">
        <v>143</v>
      </c>
      <c r="D176" s="3" t="s">
        <v>159</v>
      </c>
      <c r="E176" s="3" t="s">
        <v>159</v>
      </c>
    </row>
    <row r="177" spans="1:5" x14ac:dyDescent="0.25">
      <c r="A177" s="136">
        <v>2125</v>
      </c>
      <c r="B177" s="3" t="s">
        <v>264</v>
      </c>
      <c r="C177" s="3" t="s">
        <v>143</v>
      </c>
      <c r="D177" s="3" t="s">
        <v>159</v>
      </c>
      <c r="E177" s="3" t="s">
        <v>159</v>
      </c>
    </row>
    <row r="178" spans="1:5" x14ac:dyDescent="0.25">
      <c r="A178" s="136">
        <v>2124</v>
      </c>
      <c r="B178" s="3" t="s">
        <v>265</v>
      </c>
      <c r="C178" s="3" t="s">
        <v>143</v>
      </c>
      <c r="D178" s="3" t="s">
        <v>159</v>
      </c>
      <c r="E178" s="3" t="s">
        <v>159</v>
      </c>
    </row>
    <row r="179" spans="1:5" x14ac:dyDescent="0.25">
      <c r="A179" s="136">
        <v>1516</v>
      </c>
      <c r="B179" s="3" t="s">
        <v>266</v>
      </c>
      <c r="C179" s="3" t="s">
        <v>143</v>
      </c>
      <c r="D179" s="3" t="s">
        <v>168</v>
      </c>
      <c r="E179" s="3" t="s">
        <v>168</v>
      </c>
    </row>
    <row r="180" spans="1:5" x14ac:dyDescent="0.25">
      <c r="A180" s="136">
        <v>2030</v>
      </c>
      <c r="B180" s="3" t="s">
        <v>267</v>
      </c>
      <c r="C180" s="3" t="s">
        <v>143</v>
      </c>
      <c r="D180" s="3" t="s">
        <v>172</v>
      </c>
      <c r="E180" s="3" t="s">
        <v>172</v>
      </c>
    </row>
    <row r="181" spans="1:5" x14ac:dyDescent="0.25">
      <c r="A181" s="136">
        <v>1826</v>
      </c>
      <c r="B181" s="3" t="s">
        <v>268</v>
      </c>
      <c r="C181" s="3" t="s">
        <v>143</v>
      </c>
      <c r="D181" s="3" t="s">
        <v>148</v>
      </c>
      <c r="E181" s="3" t="s">
        <v>149</v>
      </c>
    </row>
    <row r="182" spans="1:5" x14ac:dyDescent="0.25">
      <c r="A182" s="136">
        <v>1343</v>
      </c>
      <c r="B182" s="3" t="s">
        <v>269</v>
      </c>
      <c r="C182" s="3" t="s">
        <v>143</v>
      </c>
      <c r="D182" s="3" t="s">
        <v>157</v>
      </c>
      <c r="E182" s="3" t="s">
        <v>155</v>
      </c>
    </row>
    <row r="183" spans="1:5" x14ac:dyDescent="0.25">
      <c r="A183" s="136">
        <v>1571</v>
      </c>
      <c r="B183" s="3" t="s">
        <v>270</v>
      </c>
      <c r="C183" s="3" t="s">
        <v>143</v>
      </c>
      <c r="D183" s="3" t="s">
        <v>168</v>
      </c>
      <c r="E183" s="3" t="s">
        <v>168</v>
      </c>
    </row>
    <row r="184" spans="1:5" x14ac:dyDescent="0.25">
      <c r="A184" s="136">
        <v>1827</v>
      </c>
      <c r="B184" s="3" t="s">
        <v>271</v>
      </c>
      <c r="C184" s="3" t="s">
        <v>143</v>
      </c>
      <c r="D184" s="3" t="s">
        <v>148</v>
      </c>
      <c r="E184" s="3" t="s">
        <v>149</v>
      </c>
    </row>
    <row r="185" spans="1:5" x14ac:dyDescent="0.25">
      <c r="A185" s="136">
        <v>2331</v>
      </c>
      <c r="B185" s="3" t="s">
        <v>272</v>
      </c>
      <c r="C185" s="3" t="s">
        <v>143</v>
      </c>
      <c r="D185" s="3" t="s">
        <v>146</v>
      </c>
      <c r="E185" s="3" t="s">
        <v>144</v>
      </c>
    </row>
    <row r="186" spans="1:5" x14ac:dyDescent="0.25">
      <c r="A186" s="136">
        <v>2332</v>
      </c>
      <c r="B186" s="3" t="s">
        <v>272</v>
      </c>
      <c r="C186" s="3" t="s">
        <v>143</v>
      </c>
      <c r="D186" s="3" t="s">
        <v>146</v>
      </c>
      <c r="E186" s="3" t="s">
        <v>144</v>
      </c>
    </row>
    <row r="187" spans="1:5" x14ac:dyDescent="0.25">
      <c r="A187" s="136">
        <v>2228</v>
      </c>
      <c r="B187" s="3" t="s">
        <v>273</v>
      </c>
      <c r="C187" s="3" t="s">
        <v>143</v>
      </c>
      <c r="D187" s="3" t="s">
        <v>159</v>
      </c>
      <c r="E187" s="3" t="s">
        <v>159</v>
      </c>
    </row>
    <row r="188" spans="1:5" x14ac:dyDescent="0.25">
      <c r="A188" s="136">
        <v>2333</v>
      </c>
      <c r="B188" s="3" t="s">
        <v>274</v>
      </c>
      <c r="C188" s="3" t="s">
        <v>143</v>
      </c>
      <c r="D188" s="3" t="s">
        <v>144</v>
      </c>
      <c r="E188" s="3" t="s">
        <v>144</v>
      </c>
    </row>
    <row r="189" spans="1:5" x14ac:dyDescent="0.25">
      <c r="A189" s="136">
        <v>1515</v>
      </c>
      <c r="B189" s="3" t="s">
        <v>275</v>
      </c>
      <c r="C189" s="3" t="s">
        <v>143</v>
      </c>
      <c r="D189" s="3" t="s">
        <v>168</v>
      </c>
      <c r="E189" s="3" t="s">
        <v>168</v>
      </c>
    </row>
    <row r="190" spans="1:5" x14ac:dyDescent="0.25">
      <c r="A190" s="136">
        <v>2641</v>
      </c>
      <c r="B190" s="3" t="s">
        <v>276</v>
      </c>
      <c r="C190" s="3" t="s">
        <v>143</v>
      </c>
      <c r="D190" s="3" t="s">
        <v>187</v>
      </c>
      <c r="E190" s="3" t="s">
        <v>187</v>
      </c>
    </row>
    <row r="191" spans="1:5" x14ac:dyDescent="0.25">
      <c r="A191" s="136">
        <v>2536</v>
      </c>
      <c r="B191" s="3" t="s">
        <v>277</v>
      </c>
      <c r="C191" s="3" t="s">
        <v>143</v>
      </c>
      <c r="D191" s="3" t="s">
        <v>187</v>
      </c>
      <c r="E191" s="3" t="s">
        <v>187</v>
      </c>
    </row>
    <row r="192" spans="1:5" x14ac:dyDescent="0.25">
      <c r="A192" s="136">
        <v>2717</v>
      </c>
      <c r="B192" s="3" t="s">
        <v>278</v>
      </c>
      <c r="C192" s="3" t="s">
        <v>143</v>
      </c>
      <c r="D192" s="3" t="s">
        <v>151</v>
      </c>
      <c r="E192" s="3" t="s">
        <v>152</v>
      </c>
    </row>
    <row r="193" spans="1:5" x14ac:dyDescent="0.25">
      <c r="A193" s="136">
        <v>1028</v>
      </c>
      <c r="B193" s="3" t="s">
        <v>279</v>
      </c>
      <c r="C193" s="3" t="s">
        <v>143</v>
      </c>
      <c r="D193" s="3" t="s">
        <v>157</v>
      </c>
      <c r="E193" s="3" t="s">
        <v>155</v>
      </c>
    </row>
    <row r="194" spans="1:5" x14ac:dyDescent="0.25">
      <c r="A194" s="136">
        <v>2031</v>
      </c>
      <c r="B194" s="3" t="s">
        <v>280</v>
      </c>
      <c r="C194" s="3" t="s">
        <v>143</v>
      </c>
      <c r="D194" s="3" t="s">
        <v>157</v>
      </c>
      <c r="E194" s="3" t="s">
        <v>155</v>
      </c>
    </row>
    <row r="195" spans="1:5" x14ac:dyDescent="0.25">
      <c r="A195" s="136">
        <v>2643</v>
      </c>
      <c r="B195" s="3" t="s">
        <v>281</v>
      </c>
      <c r="C195" s="3" t="s">
        <v>143</v>
      </c>
      <c r="D195" s="3" t="s">
        <v>187</v>
      </c>
      <c r="E195" s="3" t="s">
        <v>187</v>
      </c>
    </row>
    <row r="196" spans="1:5" x14ac:dyDescent="0.25">
      <c r="A196" s="136">
        <v>1029</v>
      </c>
      <c r="B196" s="3" t="s">
        <v>282</v>
      </c>
      <c r="C196" s="3" t="s">
        <v>143</v>
      </c>
      <c r="D196" s="3" t="s">
        <v>154</v>
      </c>
      <c r="E196" s="3" t="s">
        <v>155</v>
      </c>
    </row>
    <row r="197" spans="1:5" x14ac:dyDescent="0.25">
      <c r="A197" s="136">
        <v>1517</v>
      </c>
      <c r="B197" s="3" t="s">
        <v>283</v>
      </c>
      <c r="C197" s="3" t="s">
        <v>143</v>
      </c>
      <c r="D197" s="3" t="s">
        <v>168</v>
      </c>
      <c r="E197" s="3" t="s">
        <v>168</v>
      </c>
    </row>
    <row r="198" spans="1:5" x14ac:dyDescent="0.25">
      <c r="A198" s="136">
        <v>2537</v>
      </c>
      <c r="B198" s="3" t="s">
        <v>284</v>
      </c>
      <c r="C198" s="3" t="s">
        <v>143</v>
      </c>
      <c r="D198" s="3" t="s">
        <v>187</v>
      </c>
      <c r="E198" s="3" t="s">
        <v>187</v>
      </c>
    </row>
    <row r="199" spans="1:5" x14ac:dyDescent="0.25">
      <c r="A199" s="136">
        <v>2718</v>
      </c>
      <c r="B199" s="3" t="s">
        <v>285</v>
      </c>
      <c r="C199" s="3" t="s">
        <v>143</v>
      </c>
      <c r="D199" s="3" t="s">
        <v>144</v>
      </c>
      <c r="E199" s="3" t="s">
        <v>144</v>
      </c>
    </row>
    <row r="200" spans="1:5" x14ac:dyDescent="0.25">
      <c r="A200" s="136">
        <v>1438</v>
      </c>
      <c r="B200" s="3" t="s">
        <v>286</v>
      </c>
      <c r="C200" s="3" t="s">
        <v>143</v>
      </c>
      <c r="D200" s="3" t="s">
        <v>168</v>
      </c>
      <c r="E200" s="3" t="s">
        <v>168</v>
      </c>
    </row>
    <row r="201" spans="1:5" x14ac:dyDescent="0.25">
      <c r="A201" s="136">
        <v>2032</v>
      </c>
      <c r="B201" s="3" t="s">
        <v>287</v>
      </c>
      <c r="C201" s="3" t="s">
        <v>143</v>
      </c>
      <c r="D201" s="3" t="s">
        <v>178</v>
      </c>
      <c r="E201" s="3" t="s">
        <v>172</v>
      </c>
    </row>
    <row r="202" spans="1:5" x14ac:dyDescent="0.25">
      <c r="A202" s="136">
        <v>2538</v>
      </c>
      <c r="B202" s="3" t="s">
        <v>288</v>
      </c>
      <c r="C202" s="3" t="s">
        <v>143</v>
      </c>
      <c r="D202" s="3" t="s">
        <v>151</v>
      </c>
      <c r="E202" s="3" t="s">
        <v>152</v>
      </c>
    </row>
    <row r="203" spans="1:5" x14ac:dyDescent="0.25">
      <c r="A203" s="136">
        <v>2189</v>
      </c>
      <c r="B203" s="3" t="s">
        <v>289</v>
      </c>
      <c r="C203" s="3" t="s">
        <v>143</v>
      </c>
      <c r="D203" s="3" t="s">
        <v>146</v>
      </c>
      <c r="E203" s="3" t="s">
        <v>144</v>
      </c>
    </row>
    <row r="204" spans="1:5" x14ac:dyDescent="0.25">
      <c r="A204" s="136">
        <v>2642</v>
      </c>
      <c r="B204" s="3" t="s">
        <v>290</v>
      </c>
      <c r="C204" s="3" t="s">
        <v>143</v>
      </c>
      <c r="D204" s="3" t="s">
        <v>187</v>
      </c>
      <c r="E204" s="3" t="s">
        <v>187</v>
      </c>
    </row>
    <row r="205" spans="1:5" x14ac:dyDescent="0.25">
      <c r="A205" s="136">
        <v>1027</v>
      </c>
      <c r="B205" s="3" t="s">
        <v>291</v>
      </c>
      <c r="C205" s="3" t="s">
        <v>143</v>
      </c>
      <c r="D205" s="3" t="s">
        <v>157</v>
      </c>
      <c r="E205" s="3" t="s">
        <v>155</v>
      </c>
    </row>
    <row r="206" spans="1:5" x14ac:dyDescent="0.25">
      <c r="A206" s="136">
        <v>2334</v>
      </c>
      <c r="B206" s="3" t="s">
        <v>292</v>
      </c>
      <c r="C206" s="3" t="s">
        <v>143</v>
      </c>
      <c r="D206" s="3" t="s">
        <v>144</v>
      </c>
      <c r="E206" s="3" t="s">
        <v>144</v>
      </c>
    </row>
    <row r="207" spans="1:5" x14ac:dyDescent="0.25">
      <c r="A207" s="136">
        <v>2539</v>
      </c>
      <c r="B207" s="3" t="s">
        <v>293</v>
      </c>
      <c r="C207" s="3" t="s">
        <v>143</v>
      </c>
      <c r="D207" s="3" t="s">
        <v>187</v>
      </c>
      <c r="E207" s="3" t="s">
        <v>187</v>
      </c>
    </row>
    <row r="208" spans="1:5" x14ac:dyDescent="0.25">
      <c r="A208" s="136">
        <v>2337</v>
      </c>
      <c r="B208" s="3" t="s">
        <v>294</v>
      </c>
      <c r="C208" s="3" t="s">
        <v>143</v>
      </c>
      <c r="D208" s="3" t="s">
        <v>144</v>
      </c>
      <c r="E208" s="3" t="s">
        <v>144</v>
      </c>
    </row>
    <row r="209" spans="1:5" x14ac:dyDescent="0.25">
      <c r="A209" s="136">
        <v>1344</v>
      </c>
      <c r="B209" s="3" t="s">
        <v>295</v>
      </c>
      <c r="C209" s="3" t="s">
        <v>143</v>
      </c>
      <c r="D209" s="3" t="s">
        <v>157</v>
      </c>
      <c r="E209" s="3" t="s">
        <v>155</v>
      </c>
    </row>
    <row r="210" spans="1:5" x14ac:dyDescent="0.25">
      <c r="A210" s="136">
        <v>1929</v>
      </c>
      <c r="B210" s="3" t="s">
        <v>296</v>
      </c>
      <c r="C210" s="3" t="s">
        <v>143</v>
      </c>
      <c r="D210" s="3" t="s">
        <v>199</v>
      </c>
      <c r="E210" s="3" t="s">
        <v>149</v>
      </c>
    </row>
    <row r="211" spans="1:5" x14ac:dyDescent="0.25">
      <c r="A211" s="136">
        <v>2149</v>
      </c>
      <c r="B211" s="3" t="s">
        <v>297</v>
      </c>
      <c r="C211" s="3" t="s">
        <v>143</v>
      </c>
      <c r="D211" s="3" t="s">
        <v>159</v>
      </c>
      <c r="E211" s="3" t="s">
        <v>159</v>
      </c>
    </row>
    <row r="212" spans="1:5" x14ac:dyDescent="0.25">
      <c r="A212" s="136">
        <v>2719</v>
      </c>
      <c r="B212" s="3" t="s">
        <v>298</v>
      </c>
      <c r="C212" s="3" t="s">
        <v>143</v>
      </c>
      <c r="D212" s="3" t="s">
        <v>151</v>
      </c>
      <c r="E212" s="3" t="s">
        <v>152</v>
      </c>
    </row>
    <row r="213" spans="1:5" x14ac:dyDescent="0.25">
      <c r="A213" s="136">
        <v>2720</v>
      </c>
      <c r="B213" s="3" t="s">
        <v>175</v>
      </c>
      <c r="C213" s="3" t="s">
        <v>143</v>
      </c>
      <c r="D213" s="3" t="s">
        <v>175</v>
      </c>
      <c r="E213" s="3" t="s">
        <v>152</v>
      </c>
    </row>
    <row r="214" spans="1:5" x14ac:dyDescent="0.25">
      <c r="A214" s="136">
        <v>2721</v>
      </c>
      <c r="B214" s="3" t="s">
        <v>175</v>
      </c>
      <c r="C214" s="3" t="s">
        <v>143</v>
      </c>
      <c r="D214" s="3" t="s">
        <v>175</v>
      </c>
      <c r="E214" s="3" t="s">
        <v>152</v>
      </c>
    </row>
    <row r="215" spans="1:5" x14ac:dyDescent="0.25">
      <c r="A215" s="136">
        <v>2722</v>
      </c>
      <c r="B215" s="3" t="s">
        <v>175</v>
      </c>
      <c r="C215" s="3" t="s">
        <v>143</v>
      </c>
      <c r="D215" s="3" t="s">
        <v>175</v>
      </c>
      <c r="E215" s="3" t="s">
        <v>152</v>
      </c>
    </row>
    <row r="216" spans="1:5" x14ac:dyDescent="0.25">
      <c r="A216" s="136">
        <v>2723</v>
      </c>
      <c r="B216" s="3" t="s">
        <v>175</v>
      </c>
      <c r="C216" s="3" t="s">
        <v>143</v>
      </c>
      <c r="D216" s="3" t="s">
        <v>175</v>
      </c>
      <c r="E216" s="3" t="s">
        <v>152</v>
      </c>
    </row>
    <row r="217" spans="1:5" x14ac:dyDescent="0.25">
      <c r="A217" s="136">
        <v>2724</v>
      </c>
      <c r="B217" s="3" t="s">
        <v>175</v>
      </c>
      <c r="C217" s="3" t="s">
        <v>143</v>
      </c>
      <c r="D217" s="3" t="s">
        <v>175</v>
      </c>
      <c r="E217" s="3" t="s">
        <v>152</v>
      </c>
    </row>
    <row r="218" spans="1:5" x14ac:dyDescent="0.25">
      <c r="A218" s="136">
        <v>2540</v>
      </c>
      <c r="B218" s="3" t="s">
        <v>299</v>
      </c>
      <c r="C218" s="3" t="s">
        <v>143</v>
      </c>
      <c r="D218" s="3" t="s">
        <v>187</v>
      </c>
      <c r="E218" s="3" t="s">
        <v>187</v>
      </c>
    </row>
    <row r="219" spans="1:5" x14ac:dyDescent="0.25">
      <c r="A219" s="136">
        <v>2541</v>
      </c>
      <c r="B219" s="3" t="s">
        <v>299</v>
      </c>
      <c r="C219" s="3" t="s">
        <v>143</v>
      </c>
      <c r="D219" s="3" t="s">
        <v>187</v>
      </c>
      <c r="E219" s="3" t="s">
        <v>187</v>
      </c>
    </row>
    <row r="220" spans="1:5" x14ac:dyDescent="0.25">
      <c r="A220" s="136">
        <v>1745</v>
      </c>
      <c r="B220" s="3" t="s">
        <v>300</v>
      </c>
      <c r="C220" s="3" t="s">
        <v>143</v>
      </c>
      <c r="D220" s="3" t="s">
        <v>172</v>
      </c>
      <c r="E220" s="3" t="s">
        <v>172</v>
      </c>
    </row>
    <row r="221" spans="1:5" x14ac:dyDescent="0.25">
      <c r="A221" s="136">
        <v>1030</v>
      </c>
      <c r="B221" s="3" t="s">
        <v>301</v>
      </c>
      <c r="C221" s="3" t="s">
        <v>143</v>
      </c>
      <c r="D221" s="3" t="s">
        <v>157</v>
      </c>
      <c r="E221" s="3" t="s">
        <v>155</v>
      </c>
    </row>
    <row r="222" spans="1:5" x14ac:dyDescent="0.25">
      <c r="A222" s="136">
        <v>1518</v>
      </c>
      <c r="B222" s="3" t="s">
        <v>302</v>
      </c>
      <c r="C222" s="3" t="s">
        <v>143</v>
      </c>
      <c r="D222" s="3" t="s">
        <v>168</v>
      </c>
      <c r="E222" s="3" t="s">
        <v>168</v>
      </c>
    </row>
    <row r="223" spans="1:5" x14ac:dyDescent="0.25">
      <c r="A223" s="136">
        <v>1420</v>
      </c>
      <c r="B223" s="3" t="s">
        <v>303</v>
      </c>
      <c r="C223" s="3" t="s">
        <v>143</v>
      </c>
      <c r="D223" s="3" t="s">
        <v>168</v>
      </c>
      <c r="E223" s="3" t="s">
        <v>168</v>
      </c>
    </row>
    <row r="224" spans="1:5" x14ac:dyDescent="0.25">
      <c r="A224" s="136">
        <v>1062</v>
      </c>
      <c r="B224" s="3" t="s">
        <v>304</v>
      </c>
      <c r="C224" s="3" t="s">
        <v>143</v>
      </c>
      <c r="D224" s="3" t="s">
        <v>157</v>
      </c>
      <c r="E224" s="3" t="s">
        <v>155</v>
      </c>
    </row>
    <row r="225" spans="1:5" x14ac:dyDescent="0.25">
      <c r="A225" s="136">
        <v>2644</v>
      </c>
      <c r="B225" s="3" t="s">
        <v>305</v>
      </c>
      <c r="C225" s="3" t="s">
        <v>143</v>
      </c>
      <c r="D225" s="3" t="s">
        <v>187</v>
      </c>
      <c r="E225" s="3" t="s">
        <v>187</v>
      </c>
    </row>
    <row r="226" spans="1:5" x14ac:dyDescent="0.25">
      <c r="A226" s="136">
        <v>2035</v>
      </c>
      <c r="B226" s="3" t="s">
        <v>306</v>
      </c>
      <c r="C226" s="3" t="s">
        <v>143</v>
      </c>
      <c r="D226" s="3" t="s">
        <v>178</v>
      </c>
      <c r="E226" s="3" t="s">
        <v>172</v>
      </c>
    </row>
    <row r="227" spans="1:5" x14ac:dyDescent="0.25">
      <c r="A227" s="136">
        <v>1701</v>
      </c>
      <c r="B227" s="3" t="s">
        <v>307</v>
      </c>
      <c r="C227" s="3" t="s">
        <v>143</v>
      </c>
      <c r="D227" s="3" t="s">
        <v>172</v>
      </c>
      <c r="E227" s="3" t="s">
        <v>172</v>
      </c>
    </row>
    <row r="228" spans="1:5" x14ac:dyDescent="0.25">
      <c r="A228" s="136">
        <v>1702</v>
      </c>
      <c r="B228" s="3" t="s">
        <v>307</v>
      </c>
      <c r="C228" s="3" t="s">
        <v>143</v>
      </c>
      <c r="D228" s="3" t="s">
        <v>172</v>
      </c>
      <c r="E228" s="3" t="s">
        <v>172</v>
      </c>
    </row>
    <row r="229" spans="1:5" x14ac:dyDescent="0.25">
      <c r="A229" s="136">
        <v>1703</v>
      </c>
      <c r="B229" s="3" t="s">
        <v>307</v>
      </c>
      <c r="C229" s="3" t="s">
        <v>143</v>
      </c>
      <c r="D229" s="3" t="s">
        <v>172</v>
      </c>
      <c r="E229" s="3" t="s">
        <v>172</v>
      </c>
    </row>
    <row r="230" spans="1:5" x14ac:dyDescent="0.25">
      <c r="A230" s="136">
        <v>1704</v>
      </c>
      <c r="B230" s="3" t="s">
        <v>307</v>
      </c>
      <c r="C230" s="3" t="s">
        <v>143</v>
      </c>
      <c r="D230" s="3" t="s">
        <v>172</v>
      </c>
      <c r="E230" s="3" t="s">
        <v>172</v>
      </c>
    </row>
    <row r="231" spans="1:5" x14ac:dyDescent="0.25">
      <c r="A231" s="136">
        <v>1705</v>
      </c>
      <c r="B231" s="3" t="s">
        <v>307</v>
      </c>
      <c r="C231" s="3" t="s">
        <v>143</v>
      </c>
      <c r="D231" s="3" t="s">
        <v>172</v>
      </c>
      <c r="E231" s="3" t="s">
        <v>172</v>
      </c>
    </row>
    <row r="232" spans="1:5" x14ac:dyDescent="0.25">
      <c r="A232" s="136">
        <v>2038</v>
      </c>
      <c r="B232" s="3" t="s">
        <v>308</v>
      </c>
      <c r="C232" s="3" t="s">
        <v>143</v>
      </c>
      <c r="D232" s="3" t="s">
        <v>178</v>
      </c>
      <c r="E232" s="3" t="s">
        <v>172</v>
      </c>
    </row>
    <row r="233" spans="1:5" x14ac:dyDescent="0.25">
      <c r="A233" s="136">
        <v>1440</v>
      </c>
      <c r="B233" s="3" t="s">
        <v>309</v>
      </c>
      <c r="C233" s="3" t="s">
        <v>143</v>
      </c>
      <c r="D233" s="3" t="s">
        <v>168</v>
      </c>
      <c r="E233" s="3" t="s">
        <v>168</v>
      </c>
    </row>
    <row r="234" spans="1:5" x14ac:dyDescent="0.25">
      <c r="A234" s="136">
        <v>1833</v>
      </c>
      <c r="B234" s="3" t="s">
        <v>310</v>
      </c>
      <c r="C234" s="3" t="s">
        <v>143</v>
      </c>
      <c r="D234" s="3" t="s">
        <v>164</v>
      </c>
      <c r="E234" s="3" t="s">
        <v>149</v>
      </c>
    </row>
    <row r="235" spans="1:5" x14ac:dyDescent="0.25">
      <c r="A235" s="136">
        <v>1031</v>
      </c>
      <c r="B235" s="3" t="s">
        <v>311</v>
      </c>
      <c r="C235" s="3" t="s">
        <v>143</v>
      </c>
      <c r="D235" s="3" t="s">
        <v>157</v>
      </c>
      <c r="E235" s="3" t="s">
        <v>155</v>
      </c>
    </row>
    <row r="236" spans="1:5" x14ac:dyDescent="0.25">
      <c r="A236" s="136">
        <v>1354</v>
      </c>
      <c r="B236" s="3" t="s">
        <v>312</v>
      </c>
      <c r="C236" s="3" t="s">
        <v>143</v>
      </c>
      <c r="D236" s="3" t="s">
        <v>157</v>
      </c>
      <c r="E236" s="3" t="s">
        <v>155</v>
      </c>
    </row>
    <row r="237" spans="1:5" x14ac:dyDescent="0.25">
      <c r="A237" s="136">
        <v>1229</v>
      </c>
      <c r="B237" s="3" t="s">
        <v>313</v>
      </c>
      <c r="C237" s="3" t="s">
        <v>143</v>
      </c>
      <c r="D237" s="3" t="s">
        <v>154</v>
      </c>
      <c r="E237" s="3" t="s">
        <v>155</v>
      </c>
    </row>
    <row r="238" spans="1:5" x14ac:dyDescent="0.25">
      <c r="A238" s="136">
        <v>1930</v>
      </c>
      <c r="B238" s="3" t="s">
        <v>314</v>
      </c>
      <c r="C238" s="3" t="s">
        <v>143</v>
      </c>
      <c r="D238" s="3" t="s">
        <v>199</v>
      </c>
      <c r="E238" s="3" t="s">
        <v>149</v>
      </c>
    </row>
    <row r="239" spans="1:5" x14ac:dyDescent="0.25">
      <c r="A239" s="136">
        <v>1931</v>
      </c>
      <c r="B239" s="3" t="s">
        <v>314</v>
      </c>
      <c r="C239" s="3" t="s">
        <v>143</v>
      </c>
      <c r="D239" s="3" t="s">
        <v>199</v>
      </c>
      <c r="E239" s="3" t="s">
        <v>149</v>
      </c>
    </row>
    <row r="240" spans="1:5" x14ac:dyDescent="0.25">
      <c r="A240" s="136">
        <v>1032</v>
      </c>
      <c r="B240" s="3" t="s">
        <v>315</v>
      </c>
      <c r="C240" s="3" t="s">
        <v>143</v>
      </c>
      <c r="D240" s="3" t="s">
        <v>157</v>
      </c>
      <c r="E240" s="3" t="s">
        <v>155</v>
      </c>
    </row>
    <row r="241" spans="1:5" x14ac:dyDescent="0.25">
      <c r="A241" s="136">
        <v>1519</v>
      </c>
      <c r="B241" s="3" t="s">
        <v>316</v>
      </c>
      <c r="C241" s="3" t="s">
        <v>143</v>
      </c>
      <c r="D241" s="3" t="s">
        <v>168</v>
      </c>
      <c r="E241" s="3" t="s">
        <v>168</v>
      </c>
    </row>
    <row r="242" spans="1:5" x14ac:dyDescent="0.25">
      <c r="A242" s="136">
        <v>1033</v>
      </c>
      <c r="B242" s="3" t="s">
        <v>317</v>
      </c>
      <c r="C242" s="3" t="s">
        <v>143</v>
      </c>
      <c r="D242" s="3" t="s">
        <v>157</v>
      </c>
      <c r="E242" s="3" t="s">
        <v>155</v>
      </c>
    </row>
    <row r="243" spans="1:5" x14ac:dyDescent="0.25">
      <c r="A243" s="136">
        <v>1034</v>
      </c>
      <c r="B243" s="3" t="s">
        <v>318</v>
      </c>
      <c r="C243" s="3" t="s">
        <v>143</v>
      </c>
      <c r="D243" s="3" t="s">
        <v>157</v>
      </c>
      <c r="E243" s="3" t="s">
        <v>155</v>
      </c>
    </row>
    <row r="244" spans="1:5" x14ac:dyDescent="0.25">
      <c r="A244" s="136">
        <v>1230</v>
      </c>
      <c r="B244" s="3" t="s">
        <v>319</v>
      </c>
      <c r="C244" s="3" t="s">
        <v>143</v>
      </c>
      <c r="D244" s="3" t="s">
        <v>154</v>
      </c>
      <c r="E244" s="3" t="s">
        <v>155</v>
      </c>
    </row>
    <row r="245" spans="1:5" x14ac:dyDescent="0.25">
      <c r="A245" s="136">
        <v>2041</v>
      </c>
      <c r="B245" s="3" t="s">
        <v>320</v>
      </c>
      <c r="C245" s="3" t="s">
        <v>143</v>
      </c>
      <c r="D245" s="3" t="s">
        <v>146</v>
      </c>
      <c r="E245" s="3" t="s">
        <v>144</v>
      </c>
    </row>
    <row r="246" spans="1:5" x14ac:dyDescent="0.25">
      <c r="A246" s="136">
        <v>2040</v>
      </c>
      <c r="B246" s="3" t="s">
        <v>321</v>
      </c>
      <c r="C246" s="3" t="s">
        <v>143</v>
      </c>
      <c r="D246" s="3" t="s">
        <v>146</v>
      </c>
      <c r="E246" s="3" t="s">
        <v>144</v>
      </c>
    </row>
    <row r="247" spans="1:5" x14ac:dyDescent="0.25">
      <c r="A247" s="136">
        <v>1301</v>
      </c>
      <c r="B247" s="3" t="s">
        <v>322</v>
      </c>
      <c r="C247" s="3" t="s">
        <v>143</v>
      </c>
      <c r="D247" s="3" t="s">
        <v>157</v>
      </c>
      <c r="E247" s="3" t="s">
        <v>155</v>
      </c>
    </row>
    <row r="248" spans="1:5" x14ac:dyDescent="0.25">
      <c r="A248" s="136">
        <v>1302</v>
      </c>
      <c r="B248" s="3" t="s">
        <v>322</v>
      </c>
      <c r="C248" s="3" t="s">
        <v>143</v>
      </c>
      <c r="D248" s="3" t="s">
        <v>157</v>
      </c>
      <c r="E248" s="3" t="s">
        <v>155</v>
      </c>
    </row>
    <row r="249" spans="1:5" x14ac:dyDescent="0.25">
      <c r="A249" s="136">
        <v>1450</v>
      </c>
      <c r="B249" s="3" t="s">
        <v>323</v>
      </c>
      <c r="C249" s="3" t="s">
        <v>143</v>
      </c>
      <c r="D249" s="3" t="s">
        <v>148</v>
      </c>
      <c r="E249" s="3" t="s">
        <v>149</v>
      </c>
    </row>
    <row r="250" spans="1:5" x14ac:dyDescent="0.25">
      <c r="A250" s="136">
        <v>1470</v>
      </c>
      <c r="B250" s="3" t="s">
        <v>323</v>
      </c>
      <c r="C250" s="3" t="s">
        <v>143</v>
      </c>
      <c r="D250" s="3" t="s">
        <v>148</v>
      </c>
      <c r="E250" s="3" t="s">
        <v>149</v>
      </c>
    </row>
    <row r="251" spans="1:5" x14ac:dyDescent="0.25">
      <c r="A251" s="136">
        <v>1471</v>
      </c>
      <c r="B251" s="3" t="s">
        <v>323</v>
      </c>
      <c r="C251" s="3" t="s">
        <v>143</v>
      </c>
      <c r="D251" s="3" t="s">
        <v>148</v>
      </c>
      <c r="E251" s="3" t="s">
        <v>149</v>
      </c>
    </row>
    <row r="252" spans="1:5" x14ac:dyDescent="0.25">
      <c r="A252" s="136">
        <v>1834</v>
      </c>
      <c r="B252" s="3" t="s">
        <v>324</v>
      </c>
      <c r="C252" s="3" t="s">
        <v>143</v>
      </c>
      <c r="D252" s="3" t="s">
        <v>164</v>
      </c>
      <c r="E252" s="3" t="s">
        <v>149</v>
      </c>
    </row>
    <row r="253" spans="1:5" x14ac:dyDescent="0.25">
      <c r="A253" s="136">
        <v>1035</v>
      </c>
      <c r="B253" s="3" t="s">
        <v>325</v>
      </c>
      <c r="C253" s="3" t="s">
        <v>143</v>
      </c>
      <c r="D253" s="3" t="s">
        <v>157</v>
      </c>
      <c r="E253" s="3" t="s">
        <v>155</v>
      </c>
    </row>
    <row r="254" spans="1:5" x14ac:dyDescent="0.25">
      <c r="A254" s="136">
        <v>2338</v>
      </c>
      <c r="B254" s="3" t="s">
        <v>326</v>
      </c>
      <c r="C254" s="3" t="s">
        <v>143</v>
      </c>
      <c r="D254" s="3" t="s">
        <v>144</v>
      </c>
      <c r="E254" s="3" t="s">
        <v>144</v>
      </c>
    </row>
    <row r="255" spans="1:5" x14ac:dyDescent="0.25">
      <c r="A255" s="136">
        <v>1936</v>
      </c>
      <c r="B255" s="3" t="s">
        <v>327</v>
      </c>
      <c r="C255" s="3" t="s">
        <v>143</v>
      </c>
      <c r="D255" s="3" t="s">
        <v>199</v>
      </c>
      <c r="E255" s="3" t="s">
        <v>149</v>
      </c>
    </row>
    <row r="256" spans="1:5" x14ac:dyDescent="0.25">
      <c r="A256" s="136">
        <v>1036</v>
      </c>
      <c r="B256" s="3" t="s">
        <v>328</v>
      </c>
      <c r="C256" s="3" t="s">
        <v>143</v>
      </c>
      <c r="D256" s="3" t="s">
        <v>157</v>
      </c>
      <c r="E256" s="3" t="s">
        <v>155</v>
      </c>
    </row>
    <row r="257" spans="1:5" x14ac:dyDescent="0.25">
      <c r="A257" s="136">
        <v>2339</v>
      </c>
      <c r="B257" s="3" t="s">
        <v>329</v>
      </c>
      <c r="C257" s="3" t="s">
        <v>143</v>
      </c>
      <c r="D257" s="3" t="s">
        <v>146</v>
      </c>
      <c r="E257" s="3" t="s">
        <v>144</v>
      </c>
    </row>
    <row r="258" spans="1:5" x14ac:dyDescent="0.25">
      <c r="A258" s="136">
        <v>2340</v>
      </c>
      <c r="B258" s="3" t="s">
        <v>329</v>
      </c>
      <c r="C258" s="3" t="s">
        <v>143</v>
      </c>
      <c r="D258" s="3" t="s">
        <v>146</v>
      </c>
      <c r="E258" s="3" t="s">
        <v>144</v>
      </c>
    </row>
    <row r="259" spans="1:5" x14ac:dyDescent="0.25">
      <c r="A259" s="136">
        <v>1731</v>
      </c>
      <c r="B259" s="3" t="s">
        <v>330</v>
      </c>
      <c r="C259" s="3" t="s">
        <v>143</v>
      </c>
      <c r="D259" s="3" t="s">
        <v>148</v>
      </c>
      <c r="E259" s="3" t="s">
        <v>149</v>
      </c>
    </row>
    <row r="260" spans="1:5" x14ac:dyDescent="0.25">
      <c r="A260" s="136">
        <v>2341</v>
      </c>
      <c r="B260" s="3" t="s">
        <v>331</v>
      </c>
      <c r="C260" s="3" t="s">
        <v>143</v>
      </c>
      <c r="D260" s="3" t="s">
        <v>144</v>
      </c>
      <c r="E260" s="3" t="s">
        <v>144</v>
      </c>
    </row>
    <row r="261" spans="1:5" x14ac:dyDescent="0.25">
      <c r="A261" s="136">
        <v>1037</v>
      </c>
      <c r="B261" s="3" t="s">
        <v>332</v>
      </c>
      <c r="C261" s="3" t="s">
        <v>143</v>
      </c>
      <c r="D261" s="3" t="s">
        <v>157</v>
      </c>
      <c r="E261" s="3" t="s">
        <v>155</v>
      </c>
    </row>
    <row r="262" spans="1:5" x14ac:dyDescent="0.25">
      <c r="A262" s="136">
        <v>1451</v>
      </c>
      <c r="B262" s="3" t="s">
        <v>333</v>
      </c>
      <c r="C262" s="3" t="s">
        <v>143</v>
      </c>
      <c r="D262" s="3" t="s">
        <v>148</v>
      </c>
      <c r="E262" s="3" t="s">
        <v>149</v>
      </c>
    </row>
    <row r="263" spans="1:5" x14ac:dyDescent="0.25">
      <c r="A263" s="136">
        <v>2645</v>
      </c>
      <c r="B263" s="3" t="s">
        <v>334</v>
      </c>
      <c r="C263" s="3" t="s">
        <v>143</v>
      </c>
      <c r="D263" s="3" t="s">
        <v>187</v>
      </c>
      <c r="E263" s="3" t="s">
        <v>187</v>
      </c>
    </row>
    <row r="264" spans="1:5" x14ac:dyDescent="0.25">
      <c r="A264" s="136">
        <v>2646</v>
      </c>
      <c r="B264" s="3" t="s">
        <v>335</v>
      </c>
      <c r="C264" s="3" t="s">
        <v>143</v>
      </c>
      <c r="D264" s="3" t="s">
        <v>187</v>
      </c>
      <c r="E264" s="3" t="s">
        <v>187</v>
      </c>
    </row>
    <row r="265" spans="1:5" x14ac:dyDescent="0.25">
      <c r="A265" s="136">
        <v>1038</v>
      </c>
      <c r="B265" s="3" t="s">
        <v>336</v>
      </c>
      <c r="C265" s="3" t="s">
        <v>143</v>
      </c>
      <c r="D265" s="3" t="s">
        <v>157</v>
      </c>
      <c r="E265" s="3" t="s">
        <v>155</v>
      </c>
    </row>
    <row r="266" spans="1:5" x14ac:dyDescent="0.25">
      <c r="A266" s="136">
        <v>1937</v>
      </c>
      <c r="B266" s="3" t="s">
        <v>337</v>
      </c>
      <c r="C266" s="3" t="s">
        <v>143</v>
      </c>
      <c r="D266" s="3" t="s">
        <v>199</v>
      </c>
      <c r="E266" s="3" t="s">
        <v>149</v>
      </c>
    </row>
    <row r="267" spans="1:5" x14ac:dyDescent="0.25">
      <c r="A267" s="136">
        <v>1830</v>
      </c>
      <c r="B267" s="3" t="s">
        <v>338</v>
      </c>
      <c r="C267" s="3" t="s">
        <v>143</v>
      </c>
      <c r="D267" s="3" t="s">
        <v>164</v>
      </c>
      <c r="E267" s="3" t="s">
        <v>149</v>
      </c>
    </row>
    <row r="268" spans="1:5" x14ac:dyDescent="0.25">
      <c r="A268" s="136">
        <v>1831</v>
      </c>
      <c r="B268" s="3" t="s">
        <v>338</v>
      </c>
      <c r="C268" s="3" t="s">
        <v>143</v>
      </c>
      <c r="D268" s="3" t="s">
        <v>164</v>
      </c>
      <c r="E268" s="3" t="s">
        <v>149</v>
      </c>
    </row>
    <row r="269" spans="1:5" x14ac:dyDescent="0.25">
      <c r="A269" s="136">
        <v>1832</v>
      </c>
      <c r="B269" s="3" t="s">
        <v>338</v>
      </c>
      <c r="C269" s="3" t="s">
        <v>143</v>
      </c>
      <c r="D269" s="3" t="s">
        <v>164</v>
      </c>
      <c r="E269" s="3" t="s">
        <v>149</v>
      </c>
    </row>
    <row r="270" spans="1:5" x14ac:dyDescent="0.25">
      <c r="A270" s="136">
        <v>1835</v>
      </c>
      <c r="B270" s="3" t="s">
        <v>338</v>
      </c>
      <c r="C270" s="3" t="s">
        <v>143</v>
      </c>
      <c r="D270" s="3" t="s">
        <v>164</v>
      </c>
      <c r="E270" s="3" t="s">
        <v>149</v>
      </c>
    </row>
    <row r="271" spans="1:5" x14ac:dyDescent="0.25">
      <c r="A271" s="136">
        <v>1039</v>
      </c>
      <c r="B271" s="3" t="s">
        <v>339</v>
      </c>
      <c r="C271" s="3" t="s">
        <v>143</v>
      </c>
      <c r="D271" s="3" t="s">
        <v>157</v>
      </c>
      <c r="E271" s="3" t="s">
        <v>155</v>
      </c>
    </row>
    <row r="272" spans="1:5" x14ac:dyDescent="0.25">
      <c r="A272" s="136">
        <v>1346</v>
      </c>
      <c r="B272" s="3" t="s">
        <v>340</v>
      </c>
      <c r="C272" s="3" t="s">
        <v>143</v>
      </c>
      <c r="D272" s="3" t="s">
        <v>157</v>
      </c>
      <c r="E272" s="3" t="s">
        <v>155</v>
      </c>
    </row>
    <row r="273" spans="1:5" x14ac:dyDescent="0.25">
      <c r="A273" s="136">
        <v>2043</v>
      </c>
      <c r="B273" s="3" t="s">
        <v>341</v>
      </c>
      <c r="C273" s="3" t="s">
        <v>143</v>
      </c>
      <c r="D273" s="3" t="s">
        <v>146</v>
      </c>
      <c r="E273" s="3" t="s">
        <v>144</v>
      </c>
    </row>
    <row r="274" spans="1:5" x14ac:dyDescent="0.25">
      <c r="A274" s="136">
        <v>2044</v>
      </c>
      <c r="B274" s="3" t="s">
        <v>341</v>
      </c>
      <c r="C274" s="3" t="s">
        <v>143</v>
      </c>
      <c r="D274" s="3" t="s">
        <v>146</v>
      </c>
      <c r="E274" s="3" t="s">
        <v>144</v>
      </c>
    </row>
    <row r="275" spans="1:5" x14ac:dyDescent="0.25">
      <c r="A275" s="136">
        <v>1235</v>
      </c>
      <c r="B275" s="3" t="s">
        <v>342</v>
      </c>
      <c r="C275" s="3" t="s">
        <v>143</v>
      </c>
      <c r="D275" s="3" t="s">
        <v>154</v>
      </c>
      <c r="E275" s="3" t="s">
        <v>155</v>
      </c>
    </row>
    <row r="276" spans="1:5" x14ac:dyDescent="0.25">
      <c r="A276" s="136">
        <v>2343</v>
      </c>
      <c r="B276" s="3" t="s">
        <v>343</v>
      </c>
      <c r="C276" s="3" t="s">
        <v>143</v>
      </c>
      <c r="D276" s="3" t="s">
        <v>144</v>
      </c>
      <c r="E276" s="3" t="s">
        <v>144</v>
      </c>
    </row>
    <row r="277" spans="1:5" x14ac:dyDescent="0.25">
      <c r="A277" s="136">
        <v>1520</v>
      </c>
      <c r="B277" s="3" t="s">
        <v>344</v>
      </c>
      <c r="C277" s="3" t="s">
        <v>143</v>
      </c>
      <c r="D277" s="3" t="s">
        <v>168</v>
      </c>
      <c r="E277" s="3" t="s">
        <v>168</v>
      </c>
    </row>
    <row r="278" spans="1:5" x14ac:dyDescent="0.25">
      <c r="A278" s="136">
        <v>1521</v>
      </c>
      <c r="B278" s="3" t="s">
        <v>345</v>
      </c>
      <c r="C278" s="3" t="s">
        <v>143</v>
      </c>
      <c r="D278" s="3" t="s">
        <v>168</v>
      </c>
      <c r="E278" s="3" t="s">
        <v>168</v>
      </c>
    </row>
    <row r="279" spans="1:5" x14ac:dyDescent="0.25">
      <c r="A279" s="136">
        <v>1746</v>
      </c>
      <c r="B279" s="3" t="s">
        <v>346</v>
      </c>
      <c r="C279" s="3" t="s">
        <v>143</v>
      </c>
      <c r="D279" s="3" t="s">
        <v>172</v>
      </c>
      <c r="E279" s="3" t="s">
        <v>172</v>
      </c>
    </row>
    <row r="280" spans="1:5" x14ac:dyDescent="0.25">
      <c r="A280" s="136">
        <v>1040</v>
      </c>
      <c r="B280" s="3" t="s">
        <v>347</v>
      </c>
      <c r="C280" s="3" t="s">
        <v>143</v>
      </c>
      <c r="D280" s="3" t="s">
        <v>157</v>
      </c>
      <c r="E280" s="3" t="s">
        <v>155</v>
      </c>
    </row>
    <row r="281" spans="1:5" x14ac:dyDescent="0.25">
      <c r="A281" s="136">
        <v>1041</v>
      </c>
      <c r="B281" s="3" t="s">
        <v>347</v>
      </c>
      <c r="C281" s="3" t="s">
        <v>143</v>
      </c>
      <c r="D281" s="3" t="s">
        <v>157</v>
      </c>
      <c r="E281" s="3" t="s">
        <v>155</v>
      </c>
    </row>
    <row r="282" spans="1:5" x14ac:dyDescent="0.25">
      <c r="A282" s="136">
        <v>1747</v>
      </c>
      <c r="B282" s="3" t="s">
        <v>348</v>
      </c>
      <c r="C282" s="3" t="s">
        <v>143</v>
      </c>
      <c r="D282" s="3" t="s">
        <v>168</v>
      </c>
      <c r="E282" s="3" t="s">
        <v>168</v>
      </c>
    </row>
    <row r="283" spans="1:5" x14ac:dyDescent="0.25">
      <c r="A283" s="136">
        <v>1748</v>
      </c>
      <c r="B283" s="3" t="s">
        <v>349</v>
      </c>
      <c r="C283" s="3" t="s">
        <v>143</v>
      </c>
      <c r="D283" s="3" t="s">
        <v>172</v>
      </c>
      <c r="E283" s="3" t="s">
        <v>172</v>
      </c>
    </row>
    <row r="284" spans="1:5" x14ac:dyDescent="0.25">
      <c r="A284" s="136">
        <v>1236</v>
      </c>
      <c r="B284" s="3" t="s">
        <v>350</v>
      </c>
      <c r="C284" s="3" t="s">
        <v>143</v>
      </c>
      <c r="D284" s="3" t="s">
        <v>154</v>
      </c>
      <c r="E284" s="3" t="s">
        <v>155</v>
      </c>
    </row>
    <row r="285" spans="1:5" x14ac:dyDescent="0.25">
      <c r="A285" s="136">
        <v>1452</v>
      </c>
      <c r="B285" s="3" t="s">
        <v>351</v>
      </c>
      <c r="C285" s="3" t="s">
        <v>143</v>
      </c>
      <c r="D285" s="3" t="s">
        <v>168</v>
      </c>
      <c r="E285" s="3" t="s">
        <v>168</v>
      </c>
    </row>
    <row r="286" spans="1:5" x14ac:dyDescent="0.25">
      <c r="A286" s="136">
        <v>1749</v>
      </c>
      <c r="B286" s="3" t="s">
        <v>352</v>
      </c>
      <c r="C286" s="3" t="s">
        <v>143</v>
      </c>
      <c r="D286" s="3" t="s">
        <v>172</v>
      </c>
      <c r="E286" s="3" t="s">
        <v>172</v>
      </c>
    </row>
    <row r="287" spans="1:5" x14ac:dyDescent="0.25">
      <c r="A287" s="136">
        <v>2045</v>
      </c>
      <c r="B287" s="3" t="s">
        <v>353</v>
      </c>
      <c r="C287" s="3" t="s">
        <v>143</v>
      </c>
      <c r="D287" s="3" t="s">
        <v>146</v>
      </c>
      <c r="E287" s="3" t="s">
        <v>144</v>
      </c>
    </row>
    <row r="288" spans="1:5" x14ac:dyDescent="0.25">
      <c r="A288" s="136">
        <v>2047</v>
      </c>
      <c r="B288" s="3" t="s">
        <v>354</v>
      </c>
      <c r="C288" s="3" t="s">
        <v>143</v>
      </c>
      <c r="D288" s="3" t="s">
        <v>146</v>
      </c>
      <c r="E288" s="3" t="s">
        <v>144</v>
      </c>
    </row>
    <row r="289" spans="1:5" x14ac:dyDescent="0.25">
      <c r="A289" s="136">
        <v>1050</v>
      </c>
      <c r="B289" s="3" t="s">
        <v>355</v>
      </c>
      <c r="C289" s="3" t="s">
        <v>143</v>
      </c>
      <c r="D289" s="3" t="s">
        <v>157</v>
      </c>
      <c r="E289" s="3" t="s">
        <v>155</v>
      </c>
    </row>
    <row r="290" spans="1:5" x14ac:dyDescent="0.25">
      <c r="A290" s="136">
        <v>2601</v>
      </c>
      <c r="B290" s="3" t="s">
        <v>356</v>
      </c>
      <c r="C290" s="3" t="s">
        <v>143</v>
      </c>
      <c r="D290" s="3" t="s">
        <v>187</v>
      </c>
      <c r="E290" s="3" t="s">
        <v>187</v>
      </c>
    </row>
    <row r="291" spans="1:5" x14ac:dyDescent="0.25">
      <c r="A291" s="136">
        <v>2647</v>
      </c>
      <c r="B291" s="3" t="s">
        <v>357</v>
      </c>
      <c r="C291" s="3" t="s">
        <v>143</v>
      </c>
      <c r="D291" s="3" t="s">
        <v>187</v>
      </c>
      <c r="E291" s="3" t="s">
        <v>187</v>
      </c>
    </row>
    <row r="292" spans="1:5" x14ac:dyDescent="0.25">
      <c r="A292" s="136">
        <v>2136</v>
      </c>
      <c r="B292" s="3" t="s">
        <v>358</v>
      </c>
      <c r="C292" s="3" t="s">
        <v>143</v>
      </c>
      <c r="D292" s="3" t="s">
        <v>159</v>
      </c>
      <c r="E292" s="3" t="s">
        <v>159</v>
      </c>
    </row>
    <row r="293" spans="1:5" x14ac:dyDescent="0.25">
      <c r="A293" s="136">
        <v>1151</v>
      </c>
      <c r="B293" s="3" t="s">
        <v>359</v>
      </c>
      <c r="C293" s="3" t="s">
        <v>143</v>
      </c>
      <c r="D293" s="3" t="s">
        <v>157</v>
      </c>
      <c r="E293" s="3" t="s">
        <v>155</v>
      </c>
    </row>
    <row r="294" spans="1:5" x14ac:dyDescent="0.25">
      <c r="A294" s="136">
        <v>1938</v>
      </c>
      <c r="B294" s="3" t="s">
        <v>360</v>
      </c>
      <c r="C294" s="3" t="s">
        <v>143</v>
      </c>
      <c r="D294" s="3" t="s">
        <v>199</v>
      </c>
      <c r="E294" s="3" t="s">
        <v>149</v>
      </c>
    </row>
    <row r="295" spans="1:5" x14ac:dyDescent="0.25">
      <c r="A295" s="136">
        <v>2130</v>
      </c>
      <c r="B295" s="3" t="s">
        <v>361</v>
      </c>
      <c r="C295" s="3" t="s">
        <v>143</v>
      </c>
      <c r="D295" s="3" t="s">
        <v>159</v>
      </c>
      <c r="E295" s="3" t="s">
        <v>159</v>
      </c>
    </row>
    <row r="296" spans="1:5" x14ac:dyDescent="0.25">
      <c r="A296" s="136">
        <v>1522</v>
      </c>
      <c r="B296" s="3" t="s">
        <v>362</v>
      </c>
      <c r="C296" s="3" t="s">
        <v>143</v>
      </c>
      <c r="D296" s="3" t="s">
        <v>168</v>
      </c>
      <c r="E296" s="3" t="s">
        <v>168</v>
      </c>
    </row>
    <row r="297" spans="1:5" x14ac:dyDescent="0.25">
      <c r="A297" s="136">
        <v>2364</v>
      </c>
      <c r="B297" s="3" t="s">
        <v>363</v>
      </c>
      <c r="C297" s="3" t="s">
        <v>143</v>
      </c>
      <c r="D297" s="3" t="s">
        <v>146</v>
      </c>
      <c r="E297" s="3" t="s">
        <v>144</v>
      </c>
    </row>
    <row r="298" spans="1:5" x14ac:dyDescent="0.25">
      <c r="A298" s="136">
        <v>1347</v>
      </c>
      <c r="B298" s="3" t="s">
        <v>364</v>
      </c>
      <c r="C298" s="3" t="s">
        <v>143</v>
      </c>
      <c r="D298" s="3" t="s">
        <v>157</v>
      </c>
      <c r="E298" s="3" t="s">
        <v>155</v>
      </c>
    </row>
    <row r="299" spans="1:5" x14ac:dyDescent="0.25">
      <c r="A299" s="136">
        <v>2347</v>
      </c>
      <c r="B299" s="3" t="s">
        <v>365</v>
      </c>
      <c r="C299" s="3" t="s">
        <v>143</v>
      </c>
      <c r="D299" s="3" t="s">
        <v>144</v>
      </c>
      <c r="E299" s="3" t="s">
        <v>144</v>
      </c>
    </row>
    <row r="300" spans="1:5" x14ac:dyDescent="0.25">
      <c r="A300" s="136">
        <v>2348</v>
      </c>
      <c r="B300" s="3" t="s">
        <v>365</v>
      </c>
      <c r="C300" s="3" t="s">
        <v>143</v>
      </c>
      <c r="D300" s="3" t="s">
        <v>144</v>
      </c>
      <c r="E300" s="3" t="s">
        <v>144</v>
      </c>
    </row>
    <row r="301" spans="1:5" x14ac:dyDescent="0.25">
      <c r="A301" s="136">
        <v>1523</v>
      </c>
      <c r="B301" s="3" t="s">
        <v>366</v>
      </c>
      <c r="C301" s="3" t="s">
        <v>143</v>
      </c>
      <c r="D301" s="3" t="s">
        <v>168</v>
      </c>
      <c r="E301" s="3" t="s">
        <v>168</v>
      </c>
    </row>
    <row r="302" spans="1:5" x14ac:dyDescent="0.25">
      <c r="A302" s="136">
        <v>1237</v>
      </c>
      <c r="B302" s="3" t="s">
        <v>367</v>
      </c>
      <c r="C302" s="3" t="s">
        <v>143</v>
      </c>
      <c r="D302" s="3" t="s">
        <v>154</v>
      </c>
      <c r="E302" s="3" t="s">
        <v>155</v>
      </c>
    </row>
    <row r="303" spans="1:5" x14ac:dyDescent="0.25">
      <c r="A303" s="136">
        <v>1840</v>
      </c>
      <c r="B303" s="3" t="s">
        <v>368</v>
      </c>
      <c r="C303" s="3" t="s">
        <v>143</v>
      </c>
      <c r="D303" s="3" t="s">
        <v>164</v>
      </c>
      <c r="E303" s="3" t="s">
        <v>149</v>
      </c>
    </row>
    <row r="304" spans="1:5" x14ac:dyDescent="0.25">
      <c r="A304" s="136">
        <v>1841</v>
      </c>
      <c r="B304" s="3" t="s">
        <v>368</v>
      </c>
      <c r="C304" s="3" t="s">
        <v>143</v>
      </c>
      <c r="D304" s="3" t="s">
        <v>164</v>
      </c>
      <c r="E304" s="3" t="s">
        <v>149</v>
      </c>
    </row>
    <row r="305" spans="1:5" x14ac:dyDescent="0.25">
      <c r="A305" s="136">
        <v>1842</v>
      </c>
      <c r="B305" s="3" t="s">
        <v>368</v>
      </c>
      <c r="C305" s="3" t="s">
        <v>143</v>
      </c>
      <c r="D305" s="3" t="s">
        <v>164</v>
      </c>
      <c r="E305" s="3" t="s">
        <v>149</v>
      </c>
    </row>
    <row r="306" spans="1:5" x14ac:dyDescent="0.25">
      <c r="A306" s="136">
        <v>1843</v>
      </c>
      <c r="B306" s="3" t="s">
        <v>368</v>
      </c>
      <c r="C306" s="3" t="s">
        <v>143</v>
      </c>
      <c r="D306" s="3" t="s">
        <v>164</v>
      </c>
      <c r="E306" s="3" t="s">
        <v>149</v>
      </c>
    </row>
    <row r="307" spans="1:5" x14ac:dyDescent="0.25">
      <c r="A307" s="136">
        <v>1238</v>
      </c>
      <c r="B307" s="3" t="s">
        <v>369</v>
      </c>
      <c r="C307" s="3" t="s">
        <v>143</v>
      </c>
      <c r="D307" s="3" t="s">
        <v>154</v>
      </c>
      <c r="E307" s="3" t="s">
        <v>155</v>
      </c>
    </row>
    <row r="308" spans="1:5" x14ac:dyDescent="0.25">
      <c r="A308" s="136">
        <v>1053</v>
      </c>
      <c r="B308" s="3" t="s">
        <v>370</v>
      </c>
      <c r="C308" s="3" t="s">
        <v>143</v>
      </c>
      <c r="D308" s="3" t="s">
        <v>157</v>
      </c>
      <c r="E308" s="3" t="s">
        <v>155</v>
      </c>
    </row>
    <row r="309" spans="1:5" x14ac:dyDescent="0.25">
      <c r="A309" s="136">
        <v>1524</v>
      </c>
      <c r="B309" s="3" t="s">
        <v>371</v>
      </c>
      <c r="C309" s="3" t="s">
        <v>143</v>
      </c>
      <c r="D309" s="3" t="s">
        <v>168</v>
      </c>
      <c r="E309" s="3" t="s">
        <v>168</v>
      </c>
    </row>
    <row r="310" spans="1:5" x14ac:dyDescent="0.25">
      <c r="A310" s="136">
        <v>1240</v>
      </c>
      <c r="B310" s="3" t="s">
        <v>372</v>
      </c>
      <c r="C310" s="3" t="s">
        <v>143</v>
      </c>
      <c r="D310" s="3" t="s">
        <v>154</v>
      </c>
      <c r="E310" s="3" t="s">
        <v>155</v>
      </c>
    </row>
    <row r="311" spans="1:5" x14ac:dyDescent="0.25">
      <c r="A311" s="136">
        <v>1242</v>
      </c>
      <c r="B311" s="3" t="s">
        <v>373</v>
      </c>
      <c r="C311" s="3" t="s">
        <v>143</v>
      </c>
      <c r="D311" s="3" t="s">
        <v>154</v>
      </c>
      <c r="E311" s="3" t="s">
        <v>155</v>
      </c>
    </row>
    <row r="312" spans="1:5" x14ac:dyDescent="0.25">
      <c r="A312" s="136">
        <v>1453</v>
      </c>
      <c r="B312" s="3" t="s">
        <v>374</v>
      </c>
      <c r="C312" s="3" t="s">
        <v>143</v>
      </c>
      <c r="D312" s="3" t="s">
        <v>168</v>
      </c>
      <c r="E312" s="3" t="s">
        <v>168</v>
      </c>
    </row>
    <row r="313" spans="1:5" x14ac:dyDescent="0.25">
      <c r="A313" s="136">
        <v>1054</v>
      </c>
      <c r="B313" s="3" t="s">
        <v>375</v>
      </c>
      <c r="C313" s="3" t="s">
        <v>143</v>
      </c>
      <c r="D313" s="3" t="s">
        <v>157</v>
      </c>
      <c r="E313" s="3" t="s">
        <v>155</v>
      </c>
    </row>
    <row r="314" spans="1:5" x14ac:dyDescent="0.25">
      <c r="A314" s="136">
        <v>2420</v>
      </c>
      <c r="B314" s="3" t="s">
        <v>376</v>
      </c>
      <c r="C314" s="3" t="s">
        <v>143</v>
      </c>
      <c r="D314" s="3" t="s">
        <v>148</v>
      </c>
      <c r="E314" s="3" t="s">
        <v>149</v>
      </c>
    </row>
    <row r="315" spans="1:5" x14ac:dyDescent="0.25">
      <c r="A315" s="136">
        <v>2421</v>
      </c>
      <c r="B315" s="3" t="s">
        <v>376</v>
      </c>
      <c r="C315" s="3" t="s">
        <v>143</v>
      </c>
      <c r="D315" s="3" t="s">
        <v>148</v>
      </c>
      <c r="E315" s="3" t="s">
        <v>149</v>
      </c>
    </row>
    <row r="316" spans="1:5" x14ac:dyDescent="0.25">
      <c r="A316" s="136">
        <v>1773</v>
      </c>
      <c r="B316" s="3" t="s">
        <v>377</v>
      </c>
      <c r="C316" s="3" t="s">
        <v>143</v>
      </c>
      <c r="D316" s="3" t="s">
        <v>148</v>
      </c>
      <c r="E316" s="3" t="s">
        <v>149</v>
      </c>
    </row>
    <row r="317" spans="1:5" x14ac:dyDescent="0.25">
      <c r="A317" s="136">
        <v>1525</v>
      </c>
      <c r="B317" s="3" t="s">
        <v>378</v>
      </c>
      <c r="C317" s="3" t="s">
        <v>143</v>
      </c>
      <c r="D317" s="3" t="s">
        <v>168</v>
      </c>
      <c r="E317" s="3" t="s">
        <v>168</v>
      </c>
    </row>
    <row r="318" spans="1:5" x14ac:dyDescent="0.25">
      <c r="A318" s="136">
        <v>1460</v>
      </c>
      <c r="B318" s="3" t="s">
        <v>379</v>
      </c>
      <c r="C318" s="3" t="s">
        <v>143</v>
      </c>
      <c r="D318" s="3" t="s">
        <v>148</v>
      </c>
      <c r="E318" s="3" t="s">
        <v>149</v>
      </c>
    </row>
    <row r="319" spans="1:5" x14ac:dyDescent="0.25">
      <c r="A319" s="136">
        <v>1106</v>
      </c>
      <c r="B319" s="3" t="s">
        <v>380</v>
      </c>
      <c r="C319" s="3" t="s">
        <v>143</v>
      </c>
      <c r="D319" s="3" t="s">
        <v>157</v>
      </c>
      <c r="E319" s="3" t="s">
        <v>155</v>
      </c>
    </row>
    <row r="320" spans="1:5" x14ac:dyDescent="0.25">
      <c r="A320" s="136">
        <v>1116</v>
      </c>
      <c r="B320" s="3" t="s">
        <v>380</v>
      </c>
      <c r="C320" s="3" t="s">
        <v>143</v>
      </c>
      <c r="D320" s="3" t="s">
        <v>157</v>
      </c>
      <c r="E320" s="3" t="s">
        <v>155</v>
      </c>
    </row>
    <row r="321" spans="1:5" x14ac:dyDescent="0.25">
      <c r="A321" s="136">
        <v>1850</v>
      </c>
      <c r="B321" s="3" t="s">
        <v>381</v>
      </c>
      <c r="C321" s="3" t="s">
        <v>143</v>
      </c>
      <c r="D321" s="3" t="s">
        <v>148</v>
      </c>
      <c r="E321" s="3" t="s">
        <v>149</v>
      </c>
    </row>
    <row r="322" spans="1:5" x14ac:dyDescent="0.25">
      <c r="A322" s="136">
        <v>1851</v>
      </c>
      <c r="B322" s="3" t="s">
        <v>381</v>
      </c>
      <c r="C322" s="3" t="s">
        <v>143</v>
      </c>
      <c r="D322" s="3" t="s">
        <v>148</v>
      </c>
      <c r="E322" s="3" t="s">
        <v>149</v>
      </c>
    </row>
    <row r="323" spans="1:5" x14ac:dyDescent="0.25">
      <c r="A323" s="136">
        <v>1852</v>
      </c>
      <c r="B323" s="3" t="s">
        <v>381</v>
      </c>
      <c r="C323" s="3" t="s">
        <v>143</v>
      </c>
      <c r="D323" s="3" t="s">
        <v>148</v>
      </c>
      <c r="E323" s="3" t="s">
        <v>149</v>
      </c>
    </row>
    <row r="324" spans="1:5" x14ac:dyDescent="0.25">
      <c r="A324" s="136">
        <v>1853</v>
      </c>
      <c r="B324" s="3" t="s">
        <v>381</v>
      </c>
      <c r="C324" s="3" t="s">
        <v>143</v>
      </c>
      <c r="D324" s="3" t="s">
        <v>148</v>
      </c>
      <c r="E324" s="3" t="s">
        <v>149</v>
      </c>
    </row>
    <row r="325" spans="1:5" x14ac:dyDescent="0.25">
      <c r="A325" s="136">
        <v>1854</v>
      </c>
      <c r="B325" s="3" t="s">
        <v>381</v>
      </c>
      <c r="C325" s="3" t="s">
        <v>143</v>
      </c>
      <c r="D325" s="3" t="s">
        <v>148</v>
      </c>
      <c r="E325" s="3" t="s">
        <v>149</v>
      </c>
    </row>
    <row r="326" spans="1:5" x14ac:dyDescent="0.25">
      <c r="A326" s="136">
        <v>1056</v>
      </c>
      <c r="B326" s="3" t="s">
        <v>382</v>
      </c>
      <c r="C326" s="3" t="s">
        <v>143</v>
      </c>
      <c r="D326" s="3" t="s">
        <v>157</v>
      </c>
      <c r="E326" s="3" t="s">
        <v>155</v>
      </c>
    </row>
    <row r="327" spans="1:5" x14ac:dyDescent="0.25">
      <c r="A327" s="136">
        <v>1462</v>
      </c>
      <c r="B327" s="3" t="s">
        <v>383</v>
      </c>
      <c r="C327" s="3" t="s">
        <v>143</v>
      </c>
      <c r="D327" s="3" t="s">
        <v>168</v>
      </c>
      <c r="E327" s="3" t="s">
        <v>168</v>
      </c>
    </row>
    <row r="328" spans="1:5" x14ac:dyDescent="0.25">
      <c r="A328" s="136">
        <v>1901</v>
      </c>
      <c r="B328" s="3" t="s">
        <v>384</v>
      </c>
      <c r="C328" s="3" t="s">
        <v>143</v>
      </c>
      <c r="D328" s="3" t="s">
        <v>199</v>
      </c>
      <c r="E328" s="3" t="s">
        <v>149</v>
      </c>
    </row>
    <row r="329" spans="1:5" x14ac:dyDescent="0.25">
      <c r="A329" s="136">
        <v>1902</v>
      </c>
      <c r="B329" s="3" t="s">
        <v>384</v>
      </c>
      <c r="C329" s="3" t="s">
        <v>143</v>
      </c>
      <c r="D329" s="3" t="s">
        <v>199</v>
      </c>
      <c r="E329" s="3" t="s">
        <v>149</v>
      </c>
    </row>
    <row r="330" spans="1:5" x14ac:dyDescent="0.25">
      <c r="A330" s="136">
        <v>1903</v>
      </c>
      <c r="B330" s="3" t="s">
        <v>384</v>
      </c>
      <c r="C330" s="3" t="s">
        <v>143</v>
      </c>
      <c r="D330" s="3" t="s">
        <v>199</v>
      </c>
      <c r="E330" s="3" t="s">
        <v>149</v>
      </c>
    </row>
    <row r="331" spans="1:5" x14ac:dyDescent="0.25">
      <c r="A331" s="136">
        <v>1904</v>
      </c>
      <c r="B331" s="3" t="s">
        <v>384</v>
      </c>
      <c r="C331" s="3" t="s">
        <v>143</v>
      </c>
      <c r="D331" s="3" t="s">
        <v>199</v>
      </c>
      <c r="E331" s="3" t="s">
        <v>149</v>
      </c>
    </row>
    <row r="332" spans="1:5" x14ac:dyDescent="0.25">
      <c r="A332" s="136">
        <v>1905</v>
      </c>
      <c r="B332" s="3" t="s">
        <v>384</v>
      </c>
      <c r="C332" s="3" t="s">
        <v>143</v>
      </c>
      <c r="D332" s="3" t="s">
        <v>199</v>
      </c>
      <c r="E332" s="3" t="s">
        <v>149</v>
      </c>
    </row>
    <row r="333" spans="1:5" x14ac:dyDescent="0.25">
      <c r="A333" s="136">
        <v>1910</v>
      </c>
      <c r="B333" s="3" t="s">
        <v>384</v>
      </c>
      <c r="C333" s="3" t="s">
        <v>143</v>
      </c>
      <c r="D333" s="3" t="s">
        <v>199</v>
      </c>
      <c r="E333" s="3" t="s">
        <v>149</v>
      </c>
    </row>
    <row r="334" spans="1:5" x14ac:dyDescent="0.25">
      <c r="A334" s="136">
        <v>1940</v>
      </c>
      <c r="B334" s="3" t="s">
        <v>385</v>
      </c>
      <c r="C334" s="3" t="s">
        <v>143</v>
      </c>
      <c r="D334" s="3" t="s">
        <v>199</v>
      </c>
      <c r="E334" s="3" t="s">
        <v>149</v>
      </c>
    </row>
    <row r="335" spans="1:5" x14ac:dyDescent="0.25">
      <c r="A335" s="136">
        <v>2148</v>
      </c>
      <c r="B335" s="3" t="s">
        <v>386</v>
      </c>
      <c r="C335" s="3" t="s">
        <v>143</v>
      </c>
      <c r="D335" s="3" t="s">
        <v>159</v>
      </c>
      <c r="E335" s="3" t="s">
        <v>159</v>
      </c>
    </row>
    <row r="336" spans="1:5" x14ac:dyDescent="0.25">
      <c r="A336" s="136">
        <v>1526</v>
      </c>
      <c r="B336" s="3" t="s">
        <v>387</v>
      </c>
      <c r="C336" s="3" t="s">
        <v>143</v>
      </c>
      <c r="D336" s="3" t="s">
        <v>168</v>
      </c>
      <c r="E336" s="3" t="s">
        <v>168</v>
      </c>
    </row>
    <row r="337" spans="1:5" x14ac:dyDescent="0.25">
      <c r="A337" s="136">
        <v>1944</v>
      </c>
      <c r="B337" s="3" t="s">
        <v>388</v>
      </c>
      <c r="C337" s="3" t="s">
        <v>143</v>
      </c>
      <c r="D337" s="3" t="s">
        <v>199</v>
      </c>
      <c r="E337" s="3" t="s">
        <v>149</v>
      </c>
    </row>
    <row r="338" spans="1:5" x14ac:dyDescent="0.25">
      <c r="A338" s="136">
        <v>2345</v>
      </c>
      <c r="B338" s="3" t="s">
        <v>389</v>
      </c>
      <c r="C338" s="3" t="s">
        <v>143</v>
      </c>
      <c r="D338" s="3" t="s">
        <v>146</v>
      </c>
      <c r="E338" s="3" t="s">
        <v>144</v>
      </c>
    </row>
    <row r="339" spans="1:5" x14ac:dyDescent="0.25">
      <c r="A339" s="136">
        <v>2048</v>
      </c>
      <c r="B339" s="3" t="s">
        <v>390</v>
      </c>
      <c r="C339" s="3" t="s">
        <v>143</v>
      </c>
      <c r="D339" s="3" t="s">
        <v>178</v>
      </c>
      <c r="E339" s="3" t="s">
        <v>172</v>
      </c>
    </row>
    <row r="340" spans="1:5" x14ac:dyDescent="0.25">
      <c r="A340" s="136">
        <v>1945</v>
      </c>
      <c r="B340" s="3" t="s">
        <v>391</v>
      </c>
      <c r="C340" s="3" t="s">
        <v>143</v>
      </c>
      <c r="D340" s="3" t="s">
        <v>199</v>
      </c>
      <c r="E340" s="3" t="s">
        <v>149</v>
      </c>
    </row>
    <row r="341" spans="1:5" x14ac:dyDescent="0.25">
      <c r="A341" s="136">
        <v>2738</v>
      </c>
      <c r="B341" s="3" t="s">
        <v>392</v>
      </c>
      <c r="C341" s="3" t="s">
        <v>143</v>
      </c>
      <c r="D341" s="3" t="s">
        <v>151</v>
      </c>
      <c r="E341" s="3" t="s">
        <v>152</v>
      </c>
    </row>
    <row r="342" spans="1:5" x14ac:dyDescent="0.25">
      <c r="A342" s="136">
        <v>1752</v>
      </c>
      <c r="B342" s="3" t="s">
        <v>393</v>
      </c>
      <c r="C342" s="3" t="s">
        <v>143</v>
      </c>
      <c r="D342" s="3" t="s">
        <v>172</v>
      </c>
      <c r="E342" s="3" t="s">
        <v>172</v>
      </c>
    </row>
    <row r="343" spans="1:5" x14ac:dyDescent="0.25">
      <c r="A343" s="136">
        <v>2050</v>
      </c>
      <c r="B343" s="3" t="s">
        <v>394</v>
      </c>
      <c r="C343" s="3" t="s">
        <v>143</v>
      </c>
      <c r="D343" s="3" t="s">
        <v>146</v>
      </c>
      <c r="E343" s="3" t="s">
        <v>144</v>
      </c>
    </row>
    <row r="344" spans="1:5" x14ac:dyDescent="0.25">
      <c r="A344" s="136">
        <v>2051</v>
      </c>
      <c r="B344" s="3" t="s">
        <v>395</v>
      </c>
      <c r="C344" s="3" t="s">
        <v>143</v>
      </c>
      <c r="D344" s="3" t="s">
        <v>146</v>
      </c>
      <c r="E344" s="3" t="s">
        <v>144</v>
      </c>
    </row>
    <row r="345" spans="1:5" x14ac:dyDescent="0.25">
      <c r="A345" s="136">
        <v>2648</v>
      </c>
      <c r="B345" s="3" t="s">
        <v>396</v>
      </c>
      <c r="C345" s="3" t="s">
        <v>143</v>
      </c>
      <c r="D345" s="3" t="s">
        <v>187</v>
      </c>
      <c r="E345" s="3" t="s">
        <v>187</v>
      </c>
    </row>
    <row r="346" spans="1:5" x14ac:dyDescent="0.25">
      <c r="A346" s="136">
        <v>2649</v>
      </c>
      <c r="B346" s="3" t="s">
        <v>397</v>
      </c>
      <c r="C346" s="3" t="s">
        <v>143</v>
      </c>
      <c r="D346" s="3" t="s">
        <v>187</v>
      </c>
      <c r="E346" s="3" t="s">
        <v>187</v>
      </c>
    </row>
    <row r="347" spans="1:5" x14ac:dyDescent="0.25">
      <c r="A347" s="136">
        <v>2126</v>
      </c>
      <c r="B347" s="3" t="s">
        <v>398</v>
      </c>
      <c r="C347" s="3" t="s">
        <v>143</v>
      </c>
      <c r="D347" s="3" t="s">
        <v>159</v>
      </c>
      <c r="E347" s="3" t="s">
        <v>159</v>
      </c>
    </row>
    <row r="348" spans="1:5" x14ac:dyDescent="0.25">
      <c r="A348" s="136">
        <v>2739</v>
      </c>
      <c r="B348" s="3" t="s">
        <v>399</v>
      </c>
      <c r="C348" s="3" t="s">
        <v>143</v>
      </c>
      <c r="D348" s="3" t="s">
        <v>151</v>
      </c>
      <c r="E348" s="3" t="s">
        <v>152</v>
      </c>
    </row>
    <row r="349" spans="1:5" x14ac:dyDescent="0.25">
      <c r="A349" s="136">
        <v>1754</v>
      </c>
      <c r="B349" s="3" t="s">
        <v>400</v>
      </c>
      <c r="C349" s="3" t="s">
        <v>143</v>
      </c>
      <c r="D349" s="3" t="s">
        <v>148</v>
      </c>
      <c r="E349" s="3" t="s">
        <v>149</v>
      </c>
    </row>
    <row r="350" spans="1:5" x14ac:dyDescent="0.25">
      <c r="A350" s="136">
        <v>2052</v>
      </c>
      <c r="B350" s="3" t="s">
        <v>401</v>
      </c>
      <c r="C350" s="3" t="s">
        <v>143</v>
      </c>
      <c r="D350" s="3" t="s">
        <v>172</v>
      </c>
      <c r="E350" s="3" t="s">
        <v>172</v>
      </c>
    </row>
    <row r="351" spans="1:5" x14ac:dyDescent="0.25">
      <c r="A351" s="136">
        <v>2153</v>
      </c>
      <c r="B351" s="3" t="s">
        <v>402</v>
      </c>
      <c r="C351" s="3" t="s">
        <v>143</v>
      </c>
      <c r="D351" s="3" t="s">
        <v>159</v>
      </c>
      <c r="E351" s="3" t="s">
        <v>159</v>
      </c>
    </row>
    <row r="352" spans="1:5" x14ac:dyDescent="0.25">
      <c r="A352" s="136">
        <v>2155</v>
      </c>
      <c r="B352" s="3" t="s">
        <v>402</v>
      </c>
      <c r="C352" s="3" t="s">
        <v>143</v>
      </c>
      <c r="D352" s="3" t="s">
        <v>159</v>
      </c>
      <c r="E352" s="3" t="s">
        <v>159</v>
      </c>
    </row>
    <row r="353" spans="1:5" x14ac:dyDescent="0.25">
      <c r="A353" s="136">
        <v>2053</v>
      </c>
      <c r="B353" s="3" t="s">
        <v>403</v>
      </c>
      <c r="C353" s="3" t="s">
        <v>143</v>
      </c>
      <c r="D353" s="3" t="s">
        <v>172</v>
      </c>
      <c r="E353" s="3" t="s">
        <v>172</v>
      </c>
    </row>
    <row r="354" spans="1:5" x14ac:dyDescent="0.25">
      <c r="A354" s="136">
        <v>2176</v>
      </c>
      <c r="B354" s="3" t="s">
        <v>404</v>
      </c>
      <c r="C354" s="3" t="s">
        <v>143</v>
      </c>
      <c r="D354" s="3" t="s">
        <v>159</v>
      </c>
      <c r="E354" s="3" t="s">
        <v>159</v>
      </c>
    </row>
    <row r="355" spans="1:5" x14ac:dyDescent="0.25">
      <c r="A355" s="136">
        <v>1756</v>
      </c>
      <c r="B355" s="3" t="s">
        <v>405</v>
      </c>
      <c r="C355" s="3" t="s">
        <v>143</v>
      </c>
      <c r="D355" s="3" t="s">
        <v>168</v>
      </c>
      <c r="E355" s="3" t="s">
        <v>168</v>
      </c>
    </row>
    <row r="356" spans="1:5" x14ac:dyDescent="0.25">
      <c r="A356" s="136">
        <v>2552</v>
      </c>
      <c r="B356" s="3" t="s">
        <v>406</v>
      </c>
      <c r="C356" s="3" t="s">
        <v>143</v>
      </c>
      <c r="D356" s="3" t="s">
        <v>187</v>
      </c>
      <c r="E356" s="3" t="s">
        <v>187</v>
      </c>
    </row>
    <row r="357" spans="1:5" x14ac:dyDescent="0.25">
      <c r="A357" s="136">
        <v>1860</v>
      </c>
      <c r="B357" s="3" t="s">
        <v>407</v>
      </c>
      <c r="C357" s="3" t="s">
        <v>143</v>
      </c>
      <c r="D357" s="3" t="s">
        <v>161</v>
      </c>
      <c r="E357" s="3" t="s">
        <v>149</v>
      </c>
    </row>
    <row r="358" spans="1:5" x14ac:dyDescent="0.25">
      <c r="A358" s="136">
        <v>1844</v>
      </c>
      <c r="B358" s="3" t="s">
        <v>408</v>
      </c>
      <c r="C358" s="3" t="s">
        <v>143</v>
      </c>
      <c r="D358" s="3" t="s">
        <v>164</v>
      </c>
      <c r="E358" s="3" t="s">
        <v>149</v>
      </c>
    </row>
    <row r="359" spans="1:5" x14ac:dyDescent="0.25">
      <c r="A359" s="136">
        <v>2344</v>
      </c>
      <c r="B359" s="3" t="s">
        <v>409</v>
      </c>
      <c r="C359" s="3" t="s">
        <v>143</v>
      </c>
      <c r="D359" s="3" t="s">
        <v>144</v>
      </c>
      <c r="E359" s="3" t="s">
        <v>144</v>
      </c>
    </row>
    <row r="360" spans="1:5" x14ac:dyDescent="0.25">
      <c r="A360" s="136">
        <v>2346</v>
      </c>
      <c r="B360" s="3" t="s">
        <v>409</v>
      </c>
      <c r="C360" s="3" t="s">
        <v>143</v>
      </c>
      <c r="D360" s="3" t="s">
        <v>144</v>
      </c>
      <c r="E360" s="3" t="s">
        <v>144</v>
      </c>
    </row>
    <row r="361" spans="1:5" x14ac:dyDescent="0.25">
      <c r="A361" s="136">
        <v>2349</v>
      </c>
      <c r="B361" s="3" t="s">
        <v>409</v>
      </c>
      <c r="C361" s="3" t="s">
        <v>143</v>
      </c>
      <c r="D361" s="3" t="s">
        <v>144</v>
      </c>
      <c r="E361" s="3" t="s">
        <v>144</v>
      </c>
    </row>
    <row r="362" spans="1:5" x14ac:dyDescent="0.25">
      <c r="A362" s="136">
        <v>1243</v>
      </c>
      <c r="B362" s="3" t="s">
        <v>410</v>
      </c>
      <c r="C362" s="3" t="s">
        <v>143</v>
      </c>
      <c r="D362" s="3" t="s">
        <v>154</v>
      </c>
      <c r="E362" s="3" t="s">
        <v>155</v>
      </c>
    </row>
    <row r="363" spans="1:5" x14ac:dyDescent="0.25">
      <c r="A363" s="136">
        <v>1949</v>
      </c>
      <c r="B363" s="3" t="s">
        <v>411</v>
      </c>
      <c r="C363" s="3" t="s">
        <v>143</v>
      </c>
      <c r="D363" s="3" t="s">
        <v>199</v>
      </c>
      <c r="E363" s="3" t="s">
        <v>149</v>
      </c>
    </row>
    <row r="364" spans="1:5" x14ac:dyDescent="0.25">
      <c r="A364" s="136">
        <v>1757</v>
      </c>
      <c r="B364" s="3" t="s">
        <v>412</v>
      </c>
      <c r="C364" s="3" t="s">
        <v>143</v>
      </c>
      <c r="D364" s="3" t="s">
        <v>172</v>
      </c>
      <c r="E364" s="3" t="s">
        <v>172</v>
      </c>
    </row>
    <row r="365" spans="1:5" x14ac:dyDescent="0.25">
      <c r="A365" s="136">
        <v>1244</v>
      </c>
      <c r="B365" s="3" t="s">
        <v>413</v>
      </c>
      <c r="C365" s="3" t="s">
        <v>143</v>
      </c>
      <c r="D365" s="3" t="s">
        <v>154</v>
      </c>
      <c r="E365" s="3" t="s">
        <v>155</v>
      </c>
    </row>
    <row r="366" spans="1:5" x14ac:dyDescent="0.25">
      <c r="A366" s="136">
        <v>1527</v>
      </c>
      <c r="B366" s="3" t="s">
        <v>414</v>
      </c>
      <c r="C366" s="3" t="s">
        <v>143</v>
      </c>
      <c r="D366" s="3" t="s">
        <v>168</v>
      </c>
      <c r="E366" s="3" t="s">
        <v>168</v>
      </c>
    </row>
    <row r="367" spans="1:5" x14ac:dyDescent="0.25">
      <c r="A367" s="136">
        <v>1349</v>
      </c>
      <c r="B367" s="3" t="s">
        <v>415</v>
      </c>
      <c r="C367" s="3" t="s">
        <v>143</v>
      </c>
      <c r="D367" s="3" t="s">
        <v>157</v>
      </c>
      <c r="E367" s="3" t="s">
        <v>155</v>
      </c>
    </row>
    <row r="368" spans="1:5" x14ac:dyDescent="0.25">
      <c r="A368" s="136">
        <v>2054</v>
      </c>
      <c r="B368" s="3" t="s">
        <v>416</v>
      </c>
      <c r="C368" s="3" t="s">
        <v>143</v>
      </c>
      <c r="D368" s="3" t="s">
        <v>172</v>
      </c>
      <c r="E368" s="3" t="s">
        <v>172</v>
      </c>
    </row>
    <row r="369" spans="1:5" x14ac:dyDescent="0.25">
      <c r="A369" s="136">
        <v>1529</v>
      </c>
      <c r="B369" s="3" t="s">
        <v>417</v>
      </c>
      <c r="C369" s="3" t="s">
        <v>143</v>
      </c>
      <c r="D369" s="3" t="s">
        <v>172</v>
      </c>
      <c r="E369" s="3" t="s">
        <v>172</v>
      </c>
    </row>
    <row r="370" spans="1:5" x14ac:dyDescent="0.25">
      <c r="A370" s="136">
        <v>2186</v>
      </c>
      <c r="B370" s="3" t="s">
        <v>418</v>
      </c>
      <c r="C370" s="3" t="s">
        <v>143</v>
      </c>
      <c r="D370" s="3" t="s">
        <v>159</v>
      </c>
      <c r="E370" s="3" t="s">
        <v>159</v>
      </c>
    </row>
    <row r="371" spans="1:5" x14ac:dyDescent="0.25">
      <c r="A371" s="136">
        <v>2187</v>
      </c>
      <c r="B371" s="3" t="s">
        <v>419</v>
      </c>
      <c r="C371" s="3" t="s">
        <v>143</v>
      </c>
      <c r="D371" s="3" t="s">
        <v>159</v>
      </c>
      <c r="E371" s="3" t="s">
        <v>159</v>
      </c>
    </row>
    <row r="372" spans="1:5" x14ac:dyDescent="0.25">
      <c r="A372" s="136">
        <v>2055</v>
      </c>
      <c r="B372" s="3" t="s">
        <v>420</v>
      </c>
      <c r="C372" s="3" t="s">
        <v>143</v>
      </c>
      <c r="D372" s="3" t="s">
        <v>146</v>
      </c>
      <c r="E372" s="3" t="s">
        <v>144</v>
      </c>
    </row>
    <row r="373" spans="1:5" x14ac:dyDescent="0.25">
      <c r="A373" s="136">
        <v>2350</v>
      </c>
      <c r="B373" s="3" t="s">
        <v>421</v>
      </c>
      <c r="C373" s="3" t="s">
        <v>143</v>
      </c>
      <c r="D373" s="3" t="s">
        <v>144</v>
      </c>
      <c r="E373" s="3" t="s">
        <v>144</v>
      </c>
    </row>
    <row r="374" spans="1:5" x14ac:dyDescent="0.25">
      <c r="A374" s="136">
        <v>1350</v>
      </c>
      <c r="B374" s="3" t="s">
        <v>422</v>
      </c>
      <c r="C374" s="3" t="s">
        <v>143</v>
      </c>
      <c r="D374" s="3" t="s">
        <v>154</v>
      </c>
      <c r="E374" s="3" t="s">
        <v>155</v>
      </c>
    </row>
    <row r="375" spans="1:5" x14ac:dyDescent="0.25">
      <c r="A375" s="136">
        <v>1057</v>
      </c>
      <c r="B375" s="3" t="s">
        <v>423</v>
      </c>
      <c r="C375" s="3" t="s">
        <v>143</v>
      </c>
      <c r="D375" s="3" t="s">
        <v>157</v>
      </c>
      <c r="E375" s="3" t="s">
        <v>155</v>
      </c>
    </row>
    <row r="376" spans="1:5" x14ac:dyDescent="0.25">
      <c r="A376" s="136">
        <v>1351</v>
      </c>
      <c r="B376" s="3" t="s">
        <v>424</v>
      </c>
      <c r="C376" s="3" t="s">
        <v>143</v>
      </c>
      <c r="D376" s="3" t="s">
        <v>157</v>
      </c>
      <c r="E376" s="3" t="s">
        <v>155</v>
      </c>
    </row>
    <row r="377" spans="1:5" x14ac:dyDescent="0.25">
      <c r="A377" s="136">
        <v>1245</v>
      </c>
      <c r="B377" s="3" t="s">
        <v>425</v>
      </c>
      <c r="C377" s="3" t="s">
        <v>143</v>
      </c>
      <c r="D377" s="3" t="s">
        <v>154</v>
      </c>
      <c r="E377" s="3" t="s">
        <v>155</v>
      </c>
    </row>
    <row r="378" spans="1:5" x14ac:dyDescent="0.25">
      <c r="A378" s="136">
        <v>2553</v>
      </c>
      <c r="B378" s="3" t="s">
        <v>426</v>
      </c>
      <c r="C378" s="3" t="s">
        <v>143</v>
      </c>
      <c r="D378" s="3" t="s">
        <v>187</v>
      </c>
      <c r="E378" s="3" t="s">
        <v>187</v>
      </c>
    </row>
    <row r="379" spans="1:5" x14ac:dyDescent="0.25">
      <c r="A379" s="136">
        <v>1908</v>
      </c>
      <c r="B379" s="3" t="s">
        <v>427</v>
      </c>
      <c r="C379" s="3" t="s">
        <v>143</v>
      </c>
      <c r="D379" s="3" t="s">
        <v>199</v>
      </c>
      <c r="E379" s="3" t="s">
        <v>149</v>
      </c>
    </row>
    <row r="380" spans="1:5" x14ac:dyDescent="0.25">
      <c r="A380" s="136">
        <v>2554</v>
      </c>
      <c r="B380" s="3" t="s">
        <v>428</v>
      </c>
      <c r="C380" s="3" t="s">
        <v>143</v>
      </c>
      <c r="D380" s="3" t="s">
        <v>187</v>
      </c>
      <c r="E380" s="3" t="s">
        <v>187</v>
      </c>
    </row>
    <row r="381" spans="1:5" x14ac:dyDescent="0.25">
      <c r="A381" s="136">
        <v>2584</v>
      </c>
      <c r="B381" s="3" t="s">
        <v>428</v>
      </c>
      <c r="C381" s="3" t="s">
        <v>143</v>
      </c>
      <c r="D381" s="3" t="s">
        <v>187</v>
      </c>
      <c r="E381" s="3" t="s">
        <v>187</v>
      </c>
    </row>
    <row r="382" spans="1:5" x14ac:dyDescent="0.25">
      <c r="A382" s="136">
        <v>1760</v>
      </c>
      <c r="B382" s="3" t="s">
        <v>429</v>
      </c>
      <c r="C382" s="3" t="s">
        <v>143</v>
      </c>
      <c r="D382" s="3" t="s">
        <v>172</v>
      </c>
      <c r="E382" s="3" t="s">
        <v>172</v>
      </c>
    </row>
    <row r="383" spans="1:5" x14ac:dyDescent="0.25">
      <c r="A383" s="136">
        <v>2492</v>
      </c>
      <c r="B383" s="3" t="s">
        <v>430</v>
      </c>
      <c r="C383" s="3" t="s">
        <v>143</v>
      </c>
      <c r="D383" s="3" t="s">
        <v>159</v>
      </c>
      <c r="E383" s="3" t="s">
        <v>159</v>
      </c>
    </row>
    <row r="384" spans="1:5" x14ac:dyDescent="0.25">
      <c r="A384" s="136">
        <v>2494</v>
      </c>
      <c r="B384" s="3" t="s">
        <v>431</v>
      </c>
      <c r="C384" s="3" t="s">
        <v>143</v>
      </c>
      <c r="D384" s="3" t="s">
        <v>159</v>
      </c>
      <c r="E384" s="3" t="s">
        <v>159</v>
      </c>
    </row>
    <row r="385" spans="1:5" x14ac:dyDescent="0.25">
      <c r="A385" s="136">
        <v>2740</v>
      </c>
      <c r="B385" s="3" t="s">
        <v>151</v>
      </c>
      <c r="C385" s="3" t="s">
        <v>143</v>
      </c>
      <c r="D385" s="3" t="s">
        <v>151</v>
      </c>
      <c r="E385" s="3" t="s">
        <v>152</v>
      </c>
    </row>
    <row r="386" spans="1:5" x14ac:dyDescent="0.25">
      <c r="A386" s="136">
        <v>2741</v>
      </c>
      <c r="B386" s="3" t="s">
        <v>151</v>
      </c>
      <c r="C386" s="3" t="s">
        <v>143</v>
      </c>
      <c r="D386" s="3" t="s">
        <v>151</v>
      </c>
      <c r="E386" s="3" t="s">
        <v>152</v>
      </c>
    </row>
    <row r="387" spans="1:5" x14ac:dyDescent="0.25">
      <c r="A387" s="136">
        <v>2742</v>
      </c>
      <c r="B387" s="3" t="s">
        <v>151</v>
      </c>
      <c r="C387" s="3" t="s">
        <v>143</v>
      </c>
      <c r="D387" s="3" t="s">
        <v>151</v>
      </c>
      <c r="E387" s="3" t="s">
        <v>152</v>
      </c>
    </row>
    <row r="388" spans="1:5" x14ac:dyDescent="0.25">
      <c r="A388" s="136">
        <v>2744</v>
      </c>
      <c r="B388" s="3" t="s">
        <v>151</v>
      </c>
      <c r="C388" s="3" t="s">
        <v>143</v>
      </c>
      <c r="D388" s="3" t="s">
        <v>151</v>
      </c>
      <c r="E388" s="3" t="s">
        <v>152</v>
      </c>
    </row>
    <row r="389" spans="1:5" x14ac:dyDescent="0.25">
      <c r="A389" s="136">
        <v>2745</v>
      </c>
      <c r="B389" s="3" t="s">
        <v>151</v>
      </c>
      <c r="C389" s="3" t="s">
        <v>143</v>
      </c>
      <c r="D389" s="3" t="s">
        <v>151</v>
      </c>
      <c r="E389" s="3" t="s">
        <v>152</v>
      </c>
    </row>
    <row r="390" spans="1:5" x14ac:dyDescent="0.25">
      <c r="A390" s="136">
        <v>2746</v>
      </c>
      <c r="B390" s="3" t="s">
        <v>151</v>
      </c>
      <c r="C390" s="3" t="s">
        <v>143</v>
      </c>
      <c r="D390" s="3" t="s">
        <v>151</v>
      </c>
      <c r="E390" s="3" t="s">
        <v>152</v>
      </c>
    </row>
    <row r="391" spans="1:5" x14ac:dyDescent="0.25">
      <c r="A391" s="136">
        <v>1531</v>
      </c>
      <c r="B391" s="3" t="s">
        <v>432</v>
      </c>
      <c r="C391" s="3" t="s">
        <v>143</v>
      </c>
      <c r="D391" s="3" t="s">
        <v>168</v>
      </c>
      <c r="E391" s="3" t="s">
        <v>168</v>
      </c>
    </row>
    <row r="392" spans="1:5" x14ac:dyDescent="0.25">
      <c r="A392" s="136">
        <v>1355</v>
      </c>
      <c r="B392" s="3" t="s">
        <v>433</v>
      </c>
      <c r="C392" s="3" t="s">
        <v>143</v>
      </c>
      <c r="D392" s="3" t="s">
        <v>168</v>
      </c>
      <c r="E392" s="3" t="s">
        <v>168</v>
      </c>
    </row>
    <row r="393" spans="1:5" x14ac:dyDescent="0.25">
      <c r="A393" s="136">
        <v>2456</v>
      </c>
      <c r="B393" s="3" t="s">
        <v>434</v>
      </c>
      <c r="C393" s="3" t="s">
        <v>143</v>
      </c>
      <c r="D393" s="3" t="s">
        <v>159</v>
      </c>
      <c r="E393" s="3" t="s">
        <v>159</v>
      </c>
    </row>
    <row r="394" spans="1:5" x14ac:dyDescent="0.25">
      <c r="A394" s="136">
        <v>1951</v>
      </c>
      <c r="B394" s="3" t="s">
        <v>435</v>
      </c>
      <c r="C394" s="3" t="s">
        <v>143</v>
      </c>
      <c r="D394" s="3" t="s">
        <v>161</v>
      </c>
      <c r="E394" s="3" t="s">
        <v>149</v>
      </c>
    </row>
    <row r="395" spans="1:5" x14ac:dyDescent="0.25">
      <c r="A395" s="136">
        <v>1950</v>
      </c>
      <c r="B395" s="3" t="s">
        <v>436</v>
      </c>
      <c r="C395" s="3" t="s">
        <v>143</v>
      </c>
      <c r="D395" s="3" t="s">
        <v>161</v>
      </c>
      <c r="E395" s="3" t="s">
        <v>149</v>
      </c>
    </row>
    <row r="396" spans="1:5" x14ac:dyDescent="0.25">
      <c r="A396" s="136">
        <v>2458</v>
      </c>
      <c r="B396" s="3" t="s">
        <v>437</v>
      </c>
      <c r="C396" s="3" t="s">
        <v>143</v>
      </c>
      <c r="D396" s="3" t="s">
        <v>159</v>
      </c>
      <c r="E396" s="3" t="s">
        <v>159</v>
      </c>
    </row>
    <row r="397" spans="1:5" x14ac:dyDescent="0.25">
      <c r="A397" s="136">
        <v>2459</v>
      </c>
      <c r="B397" s="3" t="s">
        <v>438</v>
      </c>
      <c r="C397" s="3" t="s">
        <v>143</v>
      </c>
      <c r="D397" s="3" t="s">
        <v>159</v>
      </c>
      <c r="E397" s="3" t="s">
        <v>159</v>
      </c>
    </row>
    <row r="398" spans="1:5" x14ac:dyDescent="0.25">
      <c r="A398" s="136">
        <v>2461</v>
      </c>
      <c r="B398" s="3" t="s">
        <v>439</v>
      </c>
      <c r="C398" s="3" t="s">
        <v>143</v>
      </c>
      <c r="D398" s="3" t="s">
        <v>159</v>
      </c>
      <c r="E398" s="3" t="s">
        <v>159</v>
      </c>
    </row>
    <row r="399" spans="1:5" x14ac:dyDescent="0.25">
      <c r="A399" s="136">
        <v>2462</v>
      </c>
      <c r="B399" s="3" t="s">
        <v>440</v>
      </c>
      <c r="C399" s="3" t="s">
        <v>143</v>
      </c>
      <c r="D399" s="3" t="s">
        <v>159</v>
      </c>
      <c r="E399" s="3" t="s">
        <v>159</v>
      </c>
    </row>
    <row r="400" spans="1:5" x14ac:dyDescent="0.25">
      <c r="A400" s="136">
        <v>2464</v>
      </c>
      <c r="B400" s="3" t="s">
        <v>441</v>
      </c>
      <c r="C400" s="3" t="s">
        <v>143</v>
      </c>
      <c r="D400" s="3" t="s">
        <v>159</v>
      </c>
      <c r="E400" s="3" t="s">
        <v>159</v>
      </c>
    </row>
    <row r="401" spans="1:5" x14ac:dyDescent="0.25">
      <c r="A401" s="136">
        <v>2460</v>
      </c>
      <c r="B401" s="3" t="s">
        <v>442</v>
      </c>
      <c r="C401" s="3" t="s">
        <v>143</v>
      </c>
      <c r="D401" s="3" t="s">
        <v>159</v>
      </c>
      <c r="E401" s="3" t="s">
        <v>159</v>
      </c>
    </row>
    <row r="402" spans="1:5" x14ac:dyDescent="0.25">
      <c r="A402" s="136">
        <v>2495</v>
      </c>
      <c r="B402" s="3" t="s">
        <v>443</v>
      </c>
      <c r="C402" s="3" t="s">
        <v>143</v>
      </c>
      <c r="D402" s="3" t="s">
        <v>159</v>
      </c>
      <c r="E402" s="3" t="s">
        <v>159</v>
      </c>
    </row>
    <row r="403" spans="1:5" x14ac:dyDescent="0.25">
      <c r="A403" s="136">
        <v>2056</v>
      </c>
      <c r="B403" s="3" t="s">
        <v>444</v>
      </c>
      <c r="C403" s="3" t="s">
        <v>143</v>
      </c>
      <c r="D403" s="3" t="s">
        <v>178</v>
      </c>
      <c r="E403" s="3" t="s">
        <v>172</v>
      </c>
    </row>
    <row r="404" spans="1:5" x14ac:dyDescent="0.25">
      <c r="A404" s="136">
        <v>1247</v>
      </c>
      <c r="B404" s="3" t="s">
        <v>445</v>
      </c>
      <c r="C404" s="3" t="s">
        <v>143</v>
      </c>
      <c r="D404" s="3" t="s">
        <v>154</v>
      </c>
      <c r="E404" s="3" t="s">
        <v>155</v>
      </c>
    </row>
    <row r="405" spans="1:5" x14ac:dyDescent="0.25">
      <c r="A405" s="136">
        <v>1059</v>
      </c>
      <c r="B405" s="3" t="s">
        <v>446</v>
      </c>
      <c r="C405" s="3" t="s">
        <v>143</v>
      </c>
      <c r="D405" s="3" t="s">
        <v>157</v>
      </c>
      <c r="E405" s="3" t="s">
        <v>155</v>
      </c>
    </row>
    <row r="406" spans="1:5" x14ac:dyDescent="0.25">
      <c r="A406" s="136">
        <v>1845</v>
      </c>
      <c r="B406" s="3" t="s">
        <v>447</v>
      </c>
      <c r="C406" s="3" t="s">
        <v>143</v>
      </c>
      <c r="D406" s="3" t="s">
        <v>164</v>
      </c>
      <c r="E406" s="3" t="s">
        <v>149</v>
      </c>
    </row>
    <row r="407" spans="1:5" x14ac:dyDescent="0.25">
      <c r="A407" s="136">
        <v>2760</v>
      </c>
      <c r="B407" s="3" t="s">
        <v>448</v>
      </c>
      <c r="C407" s="3" t="s">
        <v>143</v>
      </c>
      <c r="D407" s="3" t="s">
        <v>178</v>
      </c>
      <c r="E407" s="3" t="s">
        <v>172</v>
      </c>
    </row>
    <row r="408" spans="1:5" x14ac:dyDescent="0.25">
      <c r="A408" s="136">
        <v>2761</v>
      </c>
      <c r="B408" s="3" t="s">
        <v>448</v>
      </c>
      <c r="C408" s="3" t="s">
        <v>143</v>
      </c>
      <c r="D408" s="3" t="s">
        <v>178</v>
      </c>
      <c r="E408" s="3" t="s">
        <v>172</v>
      </c>
    </row>
    <row r="409" spans="1:5" x14ac:dyDescent="0.25">
      <c r="A409" s="136">
        <v>1862</v>
      </c>
      <c r="B409" s="3" t="s">
        <v>449</v>
      </c>
      <c r="C409" s="3" t="s">
        <v>143</v>
      </c>
      <c r="D409" s="3" t="s">
        <v>148</v>
      </c>
      <c r="E409" s="3" t="s">
        <v>149</v>
      </c>
    </row>
    <row r="410" spans="1:5" x14ac:dyDescent="0.25">
      <c r="A410" s="136">
        <v>1535</v>
      </c>
      <c r="B410" s="3" t="s">
        <v>450</v>
      </c>
      <c r="C410" s="3" t="s">
        <v>143</v>
      </c>
      <c r="D410" s="3" t="s">
        <v>168</v>
      </c>
      <c r="E410" s="3" t="s">
        <v>168</v>
      </c>
    </row>
    <row r="411" spans="1:5" x14ac:dyDescent="0.25">
      <c r="A411" s="136">
        <v>2355</v>
      </c>
      <c r="B411" s="3" t="s">
        <v>451</v>
      </c>
      <c r="C411" s="3" t="s">
        <v>143</v>
      </c>
      <c r="D411" s="3" t="s">
        <v>146</v>
      </c>
      <c r="E411" s="3" t="s">
        <v>144</v>
      </c>
    </row>
    <row r="412" spans="1:5" x14ac:dyDescent="0.25">
      <c r="A412" s="136">
        <v>2650</v>
      </c>
      <c r="B412" s="3" t="s">
        <v>452</v>
      </c>
      <c r="C412" s="3" t="s">
        <v>143</v>
      </c>
      <c r="D412" s="3" t="s">
        <v>187</v>
      </c>
      <c r="E412" s="3" t="s">
        <v>187</v>
      </c>
    </row>
    <row r="413" spans="1:5" x14ac:dyDescent="0.25">
      <c r="A413" s="136">
        <v>1863</v>
      </c>
      <c r="B413" s="3" t="s">
        <v>453</v>
      </c>
      <c r="C413" s="3" t="s">
        <v>143</v>
      </c>
      <c r="D413" s="3" t="s">
        <v>148</v>
      </c>
      <c r="E413" s="3" t="s">
        <v>149</v>
      </c>
    </row>
    <row r="414" spans="1:5" x14ac:dyDescent="0.25">
      <c r="A414" s="136">
        <v>2747</v>
      </c>
      <c r="B414" s="3" t="s">
        <v>454</v>
      </c>
      <c r="C414" s="3" t="s">
        <v>143</v>
      </c>
      <c r="D414" s="3" t="s">
        <v>151</v>
      </c>
      <c r="E414" s="3" t="s">
        <v>152</v>
      </c>
    </row>
    <row r="415" spans="1:5" x14ac:dyDescent="0.25">
      <c r="A415" s="136">
        <v>2764</v>
      </c>
      <c r="B415" s="3" t="s">
        <v>455</v>
      </c>
      <c r="C415" s="3" t="s">
        <v>143</v>
      </c>
      <c r="D415" s="3" t="s">
        <v>144</v>
      </c>
      <c r="E415" s="3" t="s">
        <v>144</v>
      </c>
    </row>
    <row r="416" spans="1:5" x14ac:dyDescent="0.25">
      <c r="A416" s="136">
        <v>2651</v>
      </c>
      <c r="B416" s="3" t="s">
        <v>456</v>
      </c>
      <c r="C416" s="3" t="s">
        <v>143</v>
      </c>
      <c r="D416" s="3" t="s">
        <v>187</v>
      </c>
      <c r="E416" s="3" t="s">
        <v>187</v>
      </c>
    </row>
    <row r="417" spans="1:5" x14ac:dyDescent="0.25">
      <c r="A417" s="136">
        <v>2356</v>
      </c>
      <c r="B417" s="3" t="s">
        <v>457</v>
      </c>
      <c r="C417" s="3" t="s">
        <v>143</v>
      </c>
      <c r="D417" s="3" t="s">
        <v>144</v>
      </c>
      <c r="E417" s="3" t="s">
        <v>144</v>
      </c>
    </row>
    <row r="418" spans="1:5" x14ac:dyDescent="0.25">
      <c r="A418" s="136">
        <v>2357</v>
      </c>
      <c r="B418" s="3" t="s">
        <v>457</v>
      </c>
      <c r="C418" s="3" t="s">
        <v>143</v>
      </c>
      <c r="D418" s="3" t="s">
        <v>144</v>
      </c>
      <c r="E418" s="3" t="s">
        <v>144</v>
      </c>
    </row>
    <row r="419" spans="1:5" x14ac:dyDescent="0.25">
      <c r="A419" s="136">
        <v>1252</v>
      </c>
      <c r="B419" s="3" t="s">
        <v>458</v>
      </c>
      <c r="C419" s="3" t="s">
        <v>143</v>
      </c>
      <c r="D419" s="3" t="s">
        <v>154</v>
      </c>
      <c r="E419" s="3" t="s">
        <v>155</v>
      </c>
    </row>
    <row r="420" spans="1:5" x14ac:dyDescent="0.25">
      <c r="A420" s="136">
        <v>2556</v>
      </c>
      <c r="B420" s="3" t="s">
        <v>459</v>
      </c>
      <c r="C420" s="3" t="s">
        <v>143</v>
      </c>
      <c r="D420" s="3" t="s">
        <v>187</v>
      </c>
      <c r="E420" s="3" t="s">
        <v>187</v>
      </c>
    </row>
    <row r="421" spans="1:5" x14ac:dyDescent="0.25">
      <c r="A421" s="136">
        <v>1536</v>
      </c>
      <c r="B421" s="3" t="s">
        <v>460</v>
      </c>
      <c r="C421" s="3" t="s">
        <v>143</v>
      </c>
      <c r="D421" s="3" t="s">
        <v>168</v>
      </c>
      <c r="E421" s="3" t="s">
        <v>168</v>
      </c>
    </row>
    <row r="422" spans="1:5" x14ac:dyDescent="0.25">
      <c r="A422" s="136">
        <v>1066</v>
      </c>
      <c r="B422" s="3" t="s">
        <v>461</v>
      </c>
      <c r="C422" s="3" t="s">
        <v>143</v>
      </c>
      <c r="D422" s="3" t="s">
        <v>157</v>
      </c>
      <c r="E422" s="3" t="s">
        <v>155</v>
      </c>
    </row>
    <row r="423" spans="1:5" x14ac:dyDescent="0.25">
      <c r="A423" s="136">
        <v>2059</v>
      </c>
      <c r="B423" s="3" t="s">
        <v>462</v>
      </c>
      <c r="C423" s="3" t="s">
        <v>143</v>
      </c>
      <c r="D423" s="3" t="s">
        <v>146</v>
      </c>
      <c r="E423" s="3" t="s">
        <v>144</v>
      </c>
    </row>
    <row r="424" spans="1:5" x14ac:dyDescent="0.25">
      <c r="A424" s="136">
        <v>1537</v>
      </c>
      <c r="B424" s="3" t="s">
        <v>463</v>
      </c>
      <c r="C424" s="3" t="s">
        <v>143</v>
      </c>
      <c r="D424" s="3" t="s">
        <v>168</v>
      </c>
      <c r="E424" s="3" t="s">
        <v>168</v>
      </c>
    </row>
    <row r="425" spans="1:5" x14ac:dyDescent="0.25">
      <c r="A425" s="136">
        <v>2358</v>
      </c>
      <c r="B425" s="3" t="s">
        <v>464</v>
      </c>
      <c r="C425" s="3" t="s">
        <v>143</v>
      </c>
      <c r="D425" s="3" t="s">
        <v>146</v>
      </c>
      <c r="E425" s="3" t="s">
        <v>144</v>
      </c>
    </row>
    <row r="426" spans="1:5" x14ac:dyDescent="0.25">
      <c r="A426" s="136">
        <v>1864</v>
      </c>
      <c r="B426" s="3" t="s">
        <v>465</v>
      </c>
      <c r="C426" s="3" t="s">
        <v>143</v>
      </c>
      <c r="D426" s="3" t="s">
        <v>148</v>
      </c>
      <c r="E426" s="3" t="s">
        <v>149</v>
      </c>
    </row>
    <row r="427" spans="1:5" x14ac:dyDescent="0.25">
      <c r="A427" s="136">
        <v>1889</v>
      </c>
      <c r="B427" s="3" t="s">
        <v>465</v>
      </c>
      <c r="C427" s="3" t="s">
        <v>143</v>
      </c>
      <c r="D427" s="3" t="s">
        <v>148</v>
      </c>
      <c r="E427" s="3" t="s">
        <v>149</v>
      </c>
    </row>
    <row r="428" spans="1:5" x14ac:dyDescent="0.25">
      <c r="A428" s="136">
        <v>2060</v>
      </c>
      <c r="B428" s="3" t="s">
        <v>466</v>
      </c>
      <c r="C428" s="3" t="s">
        <v>143</v>
      </c>
      <c r="D428" s="3" t="s">
        <v>146</v>
      </c>
      <c r="E428" s="3" t="s">
        <v>144</v>
      </c>
    </row>
    <row r="429" spans="1:5" x14ac:dyDescent="0.25">
      <c r="A429" s="136">
        <v>2652</v>
      </c>
      <c r="B429" s="3" t="s">
        <v>467</v>
      </c>
      <c r="C429" s="3" t="s">
        <v>143</v>
      </c>
      <c r="D429" s="3" t="s">
        <v>187</v>
      </c>
      <c r="E429" s="3" t="s">
        <v>187</v>
      </c>
    </row>
    <row r="430" spans="1:5" x14ac:dyDescent="0.25">
      <c r="A430" s="136">
        <v>1538</v>
      </c>
      <c r="B430" s="3" t="s">
        <v>468</v>
      </c>
      <c r="C430" s="3" t="s">
        <v>143</v>
      </c>
      <c r="D430" s="3" t="s">
        <v>168</v>
      </c>
      <c r="E430" s="3" t="s">
        <v>168</v>
      </c>
    </row>
    <row r="431" spans="1:5" x14ac:dyDescent="0.25">
      <c r="A431" s="136">
        <v>2455</v>
      </c>
      <c r="B431" s="3" t="s">
        <v>469</v>
      </c>
      <c r="C431" s="3" t="s">
        <v>143</v>
      </c>
      <c r="D431" s="3" t="s">
        <v>159</v>
      </c>
      <c r="E431" s="3" t="s">
        <v>159</v>
      </c>
    </row>
    <row r="432" spans="1:5" x14ac:dyDescent="0.25">
      <c r="A432" s="136">
        <v>2191</v>
      </c>
      <c r="B432" s="3" t="s">
        <v>470</v>
      </c>
      <c r="C432" s="3" t="s">
        <v>143</v>
      </c>
      <c r="D432" s="3" t="s">
        <v>146</v>
      </c>
      <c r="E432" s="3" t="s">
        <v>144</v>
      </c>
    </row>
    <row r="433" spans="1:5" x14ac:dyDescent="0.25">
      <c r="A433" s="136">
        <v>1060</v>
      </c>
      <c r="B433" s="3" t="s">
        <v>471</v>
      </c>
      <c r="C433" s="3" t="s">
        <v>143</v>
      </c>
      <c r="D433" s="3" t="s">
        <v>157</v>
      </c>
      <c r="E433" s="3" t="s">
        <v>155</v>
      </c>
    </row>
    <row r="434" spans="1:5" x14ac:dyDescent="0.25">
      <c r="A434" s="136">
        <v>1061</v>
      </c>
      <c r="B434" s="3" t="s">
        <v>471</v>
      </c>
      <c r="C434" s="3" t="s">
        <v>143</v>
      </c>
      <c r="D434" s="3" t="s">
        <v>157</v>
      </c>
      <c r="E434" s="3" t="s">
        <v>155</v>
      </c>
    </row>
    <row r="435" spans="1:5" x14ac:dyDescent="0.25">
      <c r="A435" s="136">
        <v>1063</v>
      </c>
      <c r="B435" s="3" t="s">
        <v>471</v>
      </c>
      <c r="C435" s="3" t="s">
        <v>143</v>
      </c>
      <c r="D435" s="3" t="s">
        <v>157</v>
      </c>
      <c r="E435" s="3" t="s">
        <v>155</v>
      </c>
    </row>
    <row r="436" spans="1:5" x14ac:dyDescent="0.25">
      <c r="A436" s="136">
        <v>1532</v>
      </c>
      <c r="B436" s="3" t="s">
        <v>472</v>
      </c>
      <c r="C436" s="3" t="s">
        <v>143</v>
      </c>
      <c r="D436" s="3" t="s">
        <v>168</v>
      </c>
      <c r="E436" s="3" t="s">
        <v>168</v>
      </c>
    </row>
    <row r="437" spans="1:5" x14ac:dyDescent="0.25">
      <c r="A437" s="136">
        <v>1534</v>
      </c>
      <c r="B437" s="3" t="s">
        <v>473</v>
      </c>
      <c r="C437" s="3" t="s">
        <v>143</v>
      </c>
      <c r="D437" s="3" t="s">
        <v>168</v>
      </c>
      <c r="E437" s="3" t="s">
        <v>168</v>
      </c>
    </row>
    <row r="438" spans="1:5" x14ac:dyDescent="0.25">
      <c r="A438" s="136">
        <v>1360</v>
      </c>
      <c r="B438" s="3" t="s">
        <v>474</v>
      </c>
      <c r="C438" s="3" t="s">
        <v>143</v>
      </c>
      <c r="D438" s="3" t="s">
        <v>157</v>
      </c>
      <c r="E438" s="3" t="s">
        <v>155</v>
      </c>
    </row>
    <row r="439" spans="1:5" x14ac:dyDescent="0.25">
      <c r="A439" s="136">
        <v>2766</v>
      </c>
      <c r="B439" s="3" t="s">
        <v>475</v>
      </c>
      <c r="C439" s="3" t="s">
        <v>143</v>
      </c>
      <c r="D439" s="3" t="s">
        <v>178</v>
      </c>
      <c r="E439" s="3" t="s">
        <v>172</v>
      </c>
    </row>
    <row r="440" spans="1:5" x14ac:dyDescent="0.25">
      <c r="A440" s="136">
        <v>2061</v>
      </c>
      <c r="B440" s="3" t="s">
        <v>476</v>
      </c>
      <c r="C440" s="3" t="s">
        <v>143</v>
      </c>
      <c r="D440" s="3" t="s">
        <v>146</v>
      </c>
      <c r="E440" s="3" t="s">
        <v>144</v>
      </c>
    </row>
    <row r="441" spans="1:5" x14ac:dyDescent="0.25">
      <c r="A441" s="136">
        <v>2062</v>
      </c>
      <c r="B441" s="3" t="s">
        <v>477</v>
      </c>
      <c r="C441" s="3" t="s">
        <v>143</v>
      </c>
      <c r="D441" s="3" t="s">
        <v>178</v>
      </c>
      <c r="E441" s="3" t="s">
        <v>172</v>
      </c>
    </row>
    <row r="442" spans="1:5" x14ac:dyDescent="0.25">
      <c r="A442" s="136">
        <v>1865</v>
      </c>
      <c r="B442" s="3" t="s">
        <v>478</v>
      </c>
      <c r="C442" s="3" t="s">
        <v>143</v>
      </c>
      <c r="D442" s="3" t="s">
        <v>148</v>
      </c>
      <c r="E442" s="3" t="s">
        <v>149</v>
      </c>
    </row>
    <row r="443" spans="1:5" x14ac:dyDescent="0.25">
      <c r="A443" s="136">
        <v>2557</v>
      </c>
      <c r="B443" s="3" t="s">
        <v>479</v>
      </c>
      <c r="C443" s="3" t="s">
        <v>143</v>
      </c>
      <c r="D443" s="3" t="s">
        <v>187</v>
      </c>
      <c r="E443" s="3" t="s">
        <v>187</v>
      </c>
    </row>
    <row r="444" spans="1:5" x14ac:dyDescent="0.25">
      <c r="A444" s="136">
        <v>1068</v>
      </c>
      <c r="B444" s="3" t="s">
        <v>480</v>
      </c>
      <c r="C444" s="3" t="s">
        <v>143</v>
      </c>
      <c r="D444" s="3" t="s">
        <v>168</v>
      </c>
      <c r="E444" s="3" t="s">
        <v>168</v>
      </c>
    </row>
    <row r="445" spans="1:5" x14ac:dyDescent="0.25">
      <c r="A445" s="136">
        <v>2065</v>
      </c>
      <c r="B445" s="3" t="s">
        <v>481</v>
      </c>
      <c r="C445" s="3" t="s">
        <v>143</v>
      </c>
      <c r="D445" s="3" t="s">
        <v>146</v>
      </c>
      <c r="E445" s="3" t="s">
        <v>144</v>
      </c>
    </row>
    <row r="446" spans="1:5" x14ac:dyDescent="0.25">
      <c r="A446" s="136">
        <v>2558</v>
      </c>
      <c r="B446" s="3" t="s">
        <v>482</v>
      </c>
      <c r="C446" s="3" t="s">
        <v>143</v>
      </c>
      <c r="D446" s="3" t="s">
        <v>151</v>
      </c>
      <c r="E446" s="3" t="s">
        <v>152</v>
      </c>
    </row>
    <row r="447" spans="1:5" x14ac:dyDescent="0.25">
      <c r="A447" s="136">
        <v>1364</v>
      </c>
      <c r="B447" s="3" t="s">
        <v>483</v>
      </c>
      <c r="C447" s="3" t="s">
        <v>143</v>
      </c>
      <c r="D447" s="3" t="s">
        <v>168</v>
      </c>
      <c r="E447" s="3" t="s">
        <v>168</v>
      </c>
    </row>
    <row r="448" spans="1:5" x14ac:dyDescent="0.25">
      <c r="A448" s="136">
        <v>2653</v>
      </c>
      <c r="B448" s="3" t="s">
        <v>484</v>
      </c>
      <c r="C448" s="3" t="s">
        <v>143</v>
      </c>
      <c r="D448" s="3" t="s">
        <v>187</v>
      </c>
      <c r="E448" s="3" t="s">
        <v>187</v>
      </c>
    </row>
    <row r="449" spans="1:5" x14ac:dyDescent="0.25">
      <c r="A449" s="136">
        <v>2655</v>
      </c>
      <c r="B449" s="3" t="s">
        <v>485</v>
      </c>
      <c r="C449" s="3" t="s">
        <v>143</v>
      </c>
      <c r="D449" s="3" t="s">
        <v>187</v>
      </c>
      <c r="E449" s="3" t="s">
        <v>187</v>
      </c>
    </row>
    <row r="450" spans="1:5" x14ac:dyDescent="0.25">
      <c r="A450" s="136">
        <v>1253</v>
      </c>
      <c r="B450" s="3" t="s">
        <v>486</v>
      </c>
      <c r="C450" s="3" t="s">
        <v>143</v>
      </c>
      <c r="D450" s="3" t="s">
        <v>154</v>
      </c>
      <c r="E450" s="3" t="s">
        <v>155</v>
      </c>
    </row>
    <row r="451" spans="1:5" x14ac:dyDescent="0.25">
      <c r="A451" s="136">
        <v>1540</v>
      </c>
      <c r="B451" s="3" t="s">
        <v>487</v>
      </c>
      <c r="C451" s="3" t="s">
        <v>143</v>
      </c>
      <c r="D451" s="3" t="s">
        <v>168</v>
      </c>
      <c r="E451" s="3" t="s">
        <v>168</v>
      </c>
    </row>
    <row r="452" spans="1:5" x14ac:dyDescent="0.25">
      <c r="A452" s="136">
        <v>1069</v>
      </c>
      <c r="B452" s="3" t="s">
        <v>488</v>
      </c>
      <c r="C452" s="3" t="s">
        <v>143</v>
      </c>
      <c r="D452" s="3" t="s">
        <v>157</v>
      </c>
      <c r="E452" s="3" t="s">
        <v>155</v>
      </c>
    </row>
    <row r="453" spans="1:5" x14ac:dyDescent="0.25">
      <c r="A453" s="136">
        <v>1612</v>
      </c>
      <c r="B453" s="3" t="s">
        <v>489</v>
      </c>
      <c r="C453" s="3" t="s">
        <v>143</v>
      </c>
      <c r="D453" s="3" t="s">
        <v>168</v>
      </c>
      <c r="E453" s="3" t="s">
        <v>168</v>
      </c>
    </row>
    <row r="454" spans="1:5" x14ac:dyDescent="0.25">
      <c r="A454" s="136">
        <v>1960</v>
      </c>
      <c r="B454" s="3" t="s">
        <v>490</v>
      </c>
      <c r="C454" s="3" t="s">
        <v>143</v>
      </c>
      <c r="D454" s="3" t="s">
        <v>199</v>
      </c>
      <c r="E454" s="3" t="s">
        <v>149</v>
      </c>
    </row>
    <row r="455" spans="1:5" x14ac:dyDescent="0.25">
      <c r="A455" s="136">
        <v>1961</v>
      </c>
      <c r="B455" s="3" t="s">
        <v>490</v>
      </c>
      <c r="C455" s="3" t="s">
        <v>143</v>
      </c>
      <c r="D455" s="3" t="s">
        <v>199</v>
      </c>
      <c r="E455" s="3" t="s">
        <v>149</v>
      </c>
    </row>
    <row r="456" spans="1:5" x14ac:dyDescent="0.25">
      <c r="A456" s="136">
        <v>2359</v>
      </c>
      <c r="B456" s="3" t="s">
        <v>491</v>
      </c>
      <c r="C456" s="3" t="s">
        <v>143</v>
      </c>
      <c r="D456" s="3" t="s">
        <v>146</v>
      </c>
      <c r="E456" s="3" t="s">
        <v>144</v>
      </c>
    </row>
    <row r="457" spans="1:5" x14ac:dyDescent="0.25">
      <c r="A457" s="136">
        <v>1463</v>
      </c>
      <c r="B457" s="3" t="s">
        <v>492</v>
      </c>
      <c r="C457" s="3" t="s">
        <v>143</v>
      </c>
      <c r="D457" s="3" t="s">
        <v>148</v>
      </c>
      <c r="E457" s="3" t="s">
        <v>149</v>
      </c>
    </row>
    <row r="458" spans="1:5" x14ac:dyDescent="0.25">
      <c r="A458" s="136">
        <v>1366</v>
      </c>
      <c r="B458" s="3" t="s">
        <v>493</v>
      </c>
      <c r="C458" s="3" t="s">
        <v>143</v>
      </c>
      <c r="D458" s="3" t="s">
        <v>168</v>
      </c>
      <c r="E458" s="3" t="s">
        <v>168</v>
      </c>
    </row>
    <row r="459" spans="1:5" x14ac:dyDescent="0.25">
      <c r="A459" s="136">
        <v>1866</v>
      </c>
      <c r="B459" s="3" t="s">
        <v>494</v>
      </c>
      <c r="C459" s="3" t="s">
        <v>143</v>
      </c>
      <c r="D459" s="3" t="s">
        <v>148</v>
      </c>
      <c r="E459" s="3" t="s">
        <v>149</v>
      </c>
    </row>
    <row r="460" spans="1:5" x14ac:dyDescent="0.25">
      <c r="A460" s="136">
        <v>1201</v>
      </c>
      <c r="B460" s="3" t="s">
        <v>495</v>
      </c>
      <c r="C460" s="3" t="s">
        <v>143</v>
      </c>
      <c r="D460" s="3" t="s">
        <v>154</v>
      </c>
      <c r="E460" s="3" t="s">
        <v>155</v>
      </c>
    </row>
    <row r="461" spans="1:5" x14ac:dyDescent="0.25">
      <c r="A461" s="136">
        <v>1202</v>
      </c>
      <c r="B461" s="3" t="s">
        <v>495</v>
      </c>
      <c r="C461" s="3" t="s">
        <v>143</v>
      </c>
      <c r="D461" s="3" t="s">
        <v>154</v>
      </c>
      <c r="E461" s="3" t="s">
        <v>155</v>
      </c>
    </row>
    <row r="462" spans="1:5" x14ac:dyDescent="0.25">
      <c r="A462" s="136">
        <v>1203</v>
      </c>
      <c r="B462" s="3" t="s">
        <v>495</v>
      </c>
      <c r="C462" s="3" t="s">
        <v>143</v>
      </c>
      <c r="D462" s="3" t="s">
        <v>154</v>
      </c>
      <c r="E462" s="3" t="s">
        <v>155</v>
      </c>
    </row>
    <row r="463" spans="1:5" x14ac:dyDescent="0.25">
      <c r="A463" s="136">
        <v>1070</v>
      </c>
      <c r="B463" s="3" t="s">
        <v>496</v>
      </c>
      <c r="C463" s="3" t="s">
        <v>143</v>
      </c>
      <c r="D463" s="3" t="s">
        <v>157</v>
      </c>
      <c r="E463" s="3" t="s">
        <v>155</v>
      </c>
    </row>
    <row r="464" spans="1:5" x14ac:dyDescent="0.25">
      <c r="A464" s="136">
        <v>2762</v>
      </c>
      <c r="B464" s="3" t="s">
        <v>497</v>
      </c>
      <c r="C464" s="3" t="s">
        <v>143</v>
      </c>
      <c r="D464" s="3" t="s">
        <v>178</v>
      </c>
      <c r="E464" s="3" t="s">
        <v>172</v>
      </c>
    </row>
    <row r="465" spans="1:5" x14ac:dyDescent="0.25">
      <c r="A465" s="136">
        <v>2360</v>
      </c>
      <c r="B465" s="3" t="s">
        <v>498</v>
      </c>
      <c r="C465" s="3" t="s">
        <v>143</v>
      </c>
      <c r="D465" s="3" t="s">
        <v>146</v>
      </c>
      <c r="E465" s="3" t="s">
        <v>144</v>
      </c>
    </row>
    <row r="466" spans="1:5" x14ac:dyDescent="0.25">
      <c r="A466" s="136">
        <v>2361</v>
      </c>
      <c r="B466" s="3" t="s">
        <v>498</v>
      </c>
      <c r="C466" s="3" t="s">
        <v>143</v>
      </c>
      <c r="D466" s="3" t="s">
        <v>146</v>
      </c>
      <c r="E466" s="3" t="s">
        <v>144</v>
      </c>
    </row>
    <row r="467" spans="1:5" x14ac:dyDescent="0.25">
      <c r="A467" s="136">
        <v>2362</v>
      </c>
      <c r="B467" s="3" t="s">
        <v>498</v>
      </c>
      <c r="C467" s="3" t="s">
        <v>143</v>
      </c>
      <c r="D467" s="3" t="s">
        <v>146</v>
      </c>
      <c r="E467" s="3" t="s">
        <v>144</v>
      </c>
    </row>
    <row r="468" spans="1:5" x14ac:dyDescent="0.25">
      <c r="A468" s="136">
        <v>2367</v>
      </c>
      <c r="B468" s="3" t="s">
        <v>499</v>
      </c>
      <c r="C468" s="3" t="s">
        <v>143</v>
      </c>
      <c r="D468" s="3" t="s">
        <v>146</v>
      </c>
      <c r="E468" s="3" t="s">
        <v>144</v>
      </c>
    </row>
    <row r="469" spans="1:5" x14ac:dyDescent="0.25">
      <c r="A469" s="136">
        <v>2559</v>
      </c>
      <c r="B469" s="3" t="s">
        <v>500</v>
      </c>
      <c r="C469" s="3" t="s">
        <v>143</v>
      </c>
      <c r="D469" s="3" t="s">
        <v>187</v>
      </c>
      <c r="E469" s="3" t="s">
        <v>187</v>
      </c>
    </row>
    <row r="470" spans="1:5" x14ac:dyDescent="0.25">
      <c r="A470" s="136">
        <v>1965</v>
      </c>
      <c r="B470" s="3" t="s">
        <v>501</v>
      </c>
      <c r="C470" s="3" t="s">
        <v>143</v>
      </c>
      <c r="D470" s="3" t="s">
        <v>199</v>
      </c>
      <c r="E470" s="3" t="s">
        <v>149</v>
      </c>
    </row>
    <row r="471" spans="1:5" x14ac:dyDescent="0.25">
      <c r="A471" s="136">
        <v>1541</v>
      </c>
      <c r="B471" s="3" t="s">
        <v>502</v>
      </c>
      <c r="C471" s="3" t="s">
        <v>143</v>
      </c>
      <c r="D471" s="3" t="s">
        <v>168</v>
      </c>
      <c r="E471" s="3" t="s">
        <v>168</v>
      </c>
    </row>
    <row r="472" spans="1:5" x14ac:dyDescent="0.25">
      <c r="A472" s="136">
        <v>2657</v>
      </c>
      <c r="B472" s="3" t="s">
        <v>503</v>
      </c>
      <c r="C472" s="3" t="s">
        <v>143</v>
      </c>
      <c r="D472" s="3" t="s">
        <v>187</v>
      </c>
      <c r="E472" s="3" t="s">
        <v>187</v>
      </c>
    </row>
    <row r="473" spans="1:5" x14ac:dyDescent="0.25">
      <c r="A473" s="136">
        <v>2169</v>
      </c>
      <c r="B473" s="3" t="s">
        <v>504</v>
      </c>
      <c r="C473" s="3" t="s">
        <v>143</v>
      </c>
      <c r="D473" s="3" t="s">
        <v>146</v>
      </c>
      <c r="E473" s="3" t="s">
        <v>144</v>
      </c>
    </row>
    <row r="474" spans="1:5" x14ac:dyDescent="0.25">
      <c r="A474" s="136">
        <v>2170</v>
      </c>
      <c r="B474" s="3" t="s">
        <v>504</v>
      </c>
      <c r="C474" s="3" t="s">
        <v>143</v>
      </c>
      <c r="D474" s="3" t="s">
        <v>146</v>
      </c>
      <c r="E474" s="3" t="s">
        <v>144</v>
      </c>
    </row>
    <row r="475" spans="1:5" x14ac:dyDescent="0.25">
      <c r="A475" s="136">
        <v>2171</v>
      </c>
      <c r="B475" s="3" t="s">
        <v>504</v>
      </c>
      <c r="C475" s="3" t="s">
        <v>143</v>
      </c>
      <c r="D475" s="3" t="s">
        <v>159</v>
      </c>
      <c r="E475" s="3" t="s">
        <v>159</v>
      </c>
    </row>
    <row r="476" spans="1:5" x14ac:dyDescent="0.25">
      <c r="A476" s="136">
        <v>2269</v>
      </c>
      <c r="B476" s="3" t="s">
        <v>504</v>
      </c>
      <c r="C476" s="3" t="s">
        <v>143</v>
      </c>
      <c r="D476" s="3" t="s">
        <v>146</v>
      </c>
      <c r="E476" s="3" t="s">
        <v>144</v>
      </c>
    </row>
    <row r="477" spans="1:5" x14ac:dyDescent="0.25">
      <c r="A477" s="136">
        <v>2368</v>
      </c>
      <c r="B477" s="3" t="s">
        <v>505</v>
      </c>
      <c r="C477" s="3" t="s">
        <v>143</v>
      </c>
      <c r="D477" s="3" t="s">
        <v>144</v>
      </c>
      <c r="E477" s="3" t="s">
        <v>144</v>
      </c>
    </row>
    <row r="478" spans="1:5" x14ac:dyDescent="0.25">
      <c r="A478" s="136">
        <v>2767</v>
      </c>
      <c r="B478" s="3" t="s">
        <v>506</v>
      </c>
      <c r="C478" s="3" t="s">
        <v>143</v>
      </c>
      <c r="D478" s="3" t="s">
        <v>144</v>
      </c>
      <c r="E478" s="3" t="s">
        <v>144</v>
      </c>
    </row>
    <row r="479" spans="1:5" x14ac:dyDescent="0.25">
      <c r="A479" s="136">
        <v>2768</v>
      </c>
      <c r="B479" s="3" t="s">
        <v>507</v>
      </c>
      <c r="C479" s="3" t="s">
        <v>143</v>
      </c>
      <c r="D479" s="3" t="s">
        <v>144</v>
      </c>
      <c r="E479" s="3" t="s">
        <v>144</v>
      </c>
    </row>
    <row r="480" spans="1:5" x14ac:dyDescent="0.25">
      <c r="A480" s="136">
        <v>1867</v>
      </c>
      <c r="B480" s="3" t="s">
        <v>508</v>
      </c>
      <c r="C480" s="3" t="s">
        <v>143</v>
      </c>
      <c r="D480" s="3" t="s">
        <v>148</v>
      </c>
      <c r="E480" s="3" t="s">
        <v>149</v>
      </c>
    </row>
    <row r="481" spans="1:5" x14ac:dyDescent="0.25">
      <c r="A481" s="136">
        <v>2137</v>
      </c>
      <c r="B481" s="3" t="s">
        <v>509</v>
      </c>
      <c r="C481" s="3" t="s">
        <v>143</v>
      </c>
      <c r="D481" s="3" t="s">
        <v>159</v>
      </c>
      <c r="E481" s="3" t="s">
        <v>159</v>
      </c>
    </row>
    <row r="482" spans="1:5" x14ac:dyDescent="0.25">
      <c r="A482" s="136">
        <v>2769</v>
      </c>
      <c r="B482" s="3" t="s">
        <v>510</v>
      </c>
      <c r="C482" s="3" t="s">
        <v>143</v>
      </c>
      <c r="D482" s="3" t="s">
        <v>178</v>
      </c>
      <c r="E482" s="3" t="s">
        <v>172</v>
      </c>
    </row>
    <row r="483" spans="1:5" x14ac:dyDescent="0.25">
      <c r="A483" s="136">
        <v>2151</v>
      </c>
      <c r="B483" s="3" t="s">
        <v>511</v>
      </c>
      <c r="C483" s="3" t="s">
        <v>143</v>
      </c>
      <c r="D483" s="3" t="s">
        <v>159</v>
      </c>
      <c r="E483" s="3" t="s">
        <v>159</v>
      </c>
    </row>
    <row r="484" spans="1:5" x14ac:dyDescent="0.25">
      <c r="A484" s="136">
        <v>1254</v>
      </c>
      <c r="B484" s="3" t="s">
        <v>512</v>
      </c>
      <c r="C484" s="3" t="s">
        <v>143</v>
      </c>
      <c r="D484" s="3" t="s">
        <v>154</v>
      </c>
      <c r="E484" s="3" t="s">
        <v>155</v>
      </c>
    </row>
    <row r="485" spans="1:5" x14ac:dyDescent="0.25">
      <c r="A485" s="136">
        <v>1542</v>
      </c>
      <c r="B485" s="3" t="s">
        <v>513</v>
      </c>
      <c r="C485" s="3" t="s">
        <v>143</v>
      </c>
      <c r="D485" s="3" t="s">
        <v>168</v>
      </c>
      <c r="E485" s="3" t="s">
        <v>168</v>
      </c>
    </row>
    <row r="486" spans="1:5" x14ac:dyDescent="0.25">
      <c r="A486" s="136">
        <v>2770</v>
      </c>
      <c r="B486" s="3" t="s">
        <v>514</v>
      </c>
      <c r="C486" s="3" t="s">
        <v>143</v>
      </c>
      <c r="D486" s="3" t="s">
        <v>151</v>
      </c>
      <c r="E486" s="3" t="s">
        <v>152</v>
      </c>
    </row>
    <row r="487" spans="1:5" x14ac:dyDescent="0.25">
      <c r="A487" s="136">
        <v>2370</v>
      </c>
      <c r="B487" s="3" t="s">
        <v>515</v>
      </c>
      <c r="C487" s="3" t="s">
        <v>143</v>
      </c>
      <c r="D487" s="3" t="s">
        <v>146</v>
      </c>
      <c r="E487" s="3" t="s">
        <v>144</v>
      </c>
    </row>
    <row r="488" spans="1:5" x14ac:dyDescent="0.25">
      <c r="A488" s="136">
        <v>1966</v>
      </c>
      <c r="B488" s="3" t="s">
        <v>516</v>
      </c>
      <c r="C488" s="3" t="s">
        <v>143</v>
      </c>
      <c r="D488" s="3" t="s">
        <v>199</v>
      </c>
      <c r="E488" s="3" t="s">
        <v>149</v>
      </c>
    </row>
    <row r="489" spans="1:5" x14ac:dyDescent="0.25">
      <c r="A489" s="136">
        <v>2131</v>
      </c>
      <c r="B489" s="3" t="s">
        <v>517</v>
      </c>
      <c r="C489" s="3" t="s">
        <v>143</v>
      </c>
      <c r="D489" s="3" t="s">
        <v>159</v>
      </c>
      <c r="E489" s="3" t="s">
        <v>159</v>
      </c>
    </row>
    <row r="490" spans="1:5" x14ac:dyDescent="0.25">
      <c r="A490" s="136">
        <v>1367</v>
      </c>
      <c r="B490" s="3" t="s">
        <v>518</v>
      </c>
      <c r="C490" s="3" t="s">
        <v>143</v>
      </c>
      <c r="D490" s="3" t="s">
        <v>157</v>
      </c>
      <c r="E490" s="3" t="s">
        <v>155</v>
      </c>
    </row>
    <row r="491" spans="1:5" x14ac:dyDescent="0.25">
      <c r="A491" s="136">
        <v>1969</v>
      </c>
      <c r="B491" s="3" t="s">
        <v>519</v>
      </c>
      <c r="C491" s="3" t="s">
        <v>143</v>
      </c>
      <c r="D491" s="3" t="s">
        <v>161</v>
      </c>
      <c r="E491" s="3" t="s">
        <v>149</v>
      </c>
    </row>
    <row r="492" spans="1:5" x14ac:dyDescent="0.25">
      <c r="A492" s="136">
        <v>2119</v>
      </c>
      <c r="B492" s="3" t="s">
        <v>520</v>
      </c>
      <c r="C492" s="3" t="s">
        <v>143</v>
      </c>
      <c r="D492" s="3" t="s">
        <v>159</v>
      </c>
      <c r="E492" s="3" t="s">
        <v>159</v>
      </c>
    </row>
    <row r="493" spans="1:5" x14ac:dyDescent="0.25">
      <c r="A493" s="136">
        <v>2120</v>
      </c>
      <c r="B493" s="3" t="s">
        <v>521</v>
      </c>
      <c r="C493" s="3" t="s">
        <v>143</v>
      </c>
      <c r="D493" s="3" t="s">
        <v>159</v>
      </c>
      <c r="E493" s="3" t="s">
        <v>159</v>
      </c>
    </row>
    <row r="494" spans="1:5" x14ac:dyDescent="0.25">
      <c r="A494" s="136">
        <v>1368</v>
      </c>
      <c r="B494" s="3" t="s">
        <v>522</v>
      </c>
      <c r="C494" s="3" t="s">
        <v>143</v>
      </c>
      <c r="D494" s="3" t="s">
        <v>168</v>
      </c>
      <c r="E494" s="3" t="s">
        <v>168</v>
      </c>
    </row>
    <row r="495" spans="1:5" x14ac:dyDescent="0.25">
      <c r="A495" s="136">
        <v>1071</v>
      </c>
      <c r="B495" s="3" t="s">
        <v>523</v>
      </c>
      <c r="C495" s="3" t="s">
        <v>143</v>
      </c>
      <c r="D495" s="3" t="s">
        <v>157</v>
      </c>
      <c r="E495" s="3" t="s">
        <v>155</v>
      </c>
    </row>
    <row r="496" spans="1:5" x14ac:dyDescent="0.25">
      <c r="A496" s="136">
        <v>1543</v>
      </c>
      <c r="B496" s="3" t="s">
        <v>524</v>
      </c>
      <c r="C496" s="3" t="s">
        <v>143</v>
      </c>
      <c r="D496" s="3" t="s">
        <v>168</v>
      </c>
      <c r="E496" s="3" t="s">
        <v>168</v>
      </c>
    </row>
    <row r="497" spans="1:5" x14ac:dyDescent="0.25">
      <c r="A497" s="136">
        <v>2561</v>
      </c>
      <c r="B497" s="3" t="s">
        <v>525</v>
      </c>
      <c r="C497" s="3" t="s">
        <v>143</v>
      </c>
      <c r="D497" s="3" t="s">
        <v>187</v>
      </c>
      <c r="E497" s="3" t="s">
        <v>187</v>
      </c>
    </row>
    <row r="498" spans="1:5" x14ac:dyDescent="0.25">
      <c r="A498" s="136">
        <v>2562</v>
      </c>
      <c r="B498" s="3" t="s">
        <v>526</v>
      </c>
      <c r="C498" s="3" t="s">
        <v>143</v>
      </c>
      <c r="D498" s="3" t="s">
        <v>187</v>
      </c>
      <c r="E498" s="3" t="s">
        <v>187</v>
      </c>
    </row>
    <row r="499" spans="1:5" x14ac:dyDescent="0.25">
      <c r="A499" s="136">
        <v>1970</v>
      </c>
      <c r="B499" s="3" t="s">
        <v>527</v>
      </c>
      <c r="C499" s="3" t="s">
        <v>143</v>
      </c>
      <c r="D499" s="3" t="s">
        <v>199</v>
      </c>
      <c r="E499" s="3" t="s">
        <v>149</v>
      </c>
    </row>
    <row r="500" spans="1:5" x14ac:dyDescent="0.25">
      <c r="A500" s="136">
        <v>1971</v>
      </c>
      <c r="B500" s="3" t="s">
        <v>527</v>
      </c>
      <c r="C500" s="3" t="s">
        <v>143</v>
      </c>
      <c r="D500" s="3" t="s">
        <v>199</v>
      </c>
      <c r="E500" s="3" t="s">
        <v>149</v>
      </c>
    </row>
    <row r="501" spans="1:5" x14ac:dyDescent="0.25">
      <c r="A501" s="136">
        <v>1952</v>
      </c>
      <c r="B501" s="3" t="s">
        <v>528</v>
      </c>
      <c r="C501" s="3" t="s">
        <v>143</v>
      </c>
      <c r="D501" s="3" t="s">
        <v>161</v>
      </c>
      <c r="E501" s="3" t="s">
        <v>149</v>
      </c>
    </row>
    <row r="502" spans="1:5" x14ac:dyDescent="0.25">
      <c r="A502" s="136">
        <v>1255</v>
      </c>
      <c r="B502" s="3" t="s">
        <v>529</v>
      </c>
      <c r="C502" s="3" t="s">
        <v>143</v>
      </c>
      <c r="D502" s="3" t="s">
        <v>154</v>
      </c>
      <c r="E502" s="3" t="s">
        <v>155</v>
      </c>
    </row>
    <row r="503" spans="1:5" x14ac:dyDescent="0.25">
      <c r="A503" s="136">
        <v>2563</v>
      </c>
      <c r="B503" s="3" t="s">
        <v>530</v>
      </c>
      <c r="C503" s="3" t="s">
        <v>143</v>
      </c>
      <c r="D503" s="3" t="s">
        <v>187</v>
      </c>
      <c r="E503" s="3" t="s">
        <v>187</v>
      </c>
    </row>
    <row r="504" spans="1:5" x14ac:dyDescent="0.25">
      <c r="A504" s="136">
        <v>1906</v>
      </c>
      <c r="B504" s="3" t="s">
        <v>531</v>
      </c>
      <c r="C504" s="3" t="s">
        <v>143</v>
      </c>
      <c r="D504" s="3" t="s">
        <v>159</v>
      </c>
      <c r="E504" s="3" t="s">
        <v>159</v>
      </c>
    </row>
    <row r="505" spans="1:5" x14ac:dyDescent="0.25">
      <c r="A505" s="136">
        <v>1256</v>
      </c>
      <c r="B505" s="3" t="s">
        <v>532</v>
      </c>
      <c r="C505" s="3" t="s">
        <v>143</v>
      </c>
      <c r="D505" s="3" t="s">
        <v>154</v>
      </c>
      <c r="E505" s="3" t="s">
        <v>155</v>
      </c>
    </row>
    <row r="506" spans="1:5" x14ac:dyDescent="0.25">
      <c r="A506" s="136">
        <v>2066</v>
      </c>
      <c r="B506" s="3" t="s">
        <v>533</v>
      </c>
      <c r="C506" s="3" t="s">
        <v>143</v>
      </c>
      <c r="D506" s="3" t="s">
        <v>146</v>
      </c>
      <c r="E506" s="3" t="s">
        <v>144</v>
      </c>
    </row>
    <row r="507" spans="1:5" x14ac:dyDescent="0.25">
      <c r="A507" s="136">
        <v>2771</v>
      </c>
      <c r="B507" s="3" t="s">
        <v>534</v>
      </c>
      <c r="C507" s="3" t="s">
        <v>143</v>
      </c>
      <c r="D507" s="3" t="s">
        <v>178</v>
      </c>
      <c r="E507" s="3" t="s">
        <v>172</v>
      </c>
    </row>
    <row r="508" spans="1:5" x14ac:dyDescent="0.25">
      <c r="A508" s="136">
        <v>2067</v>
      </c>
      <c r="B508" s="3" t="s">
        <v>535</v>
      </c>
      <c r="C508" s="3" t="s">
        <v>143</v>
      </c>
      <c r="D508" s="3" t="s">
        <v>178</v>
      </c>
      <c r="E508" s="3" t="s">
        <v>172</v>
      </c>
    </row>
    <row r="509" spans="1:5" x14ac:dyDescent="0.25">
      <c r="A509" s="136">
        <v>1257</v>
      </c>
      <c r="B509" s="3" t="s">
        <v>536</v>
      </c>
      <c r="C509" s="3" t="s">
        <v>143</v>
      </c>
      <c r="D509" s="3" t="s">
        <v>154</v>
      </c>
      <c r="E509" s="3" t="s">
        <v>155</v>
      </c>
    </row>
    <row r="510" spans="1:5" x14ac:dyDescent="0.25">
      <c r="A510" s="136">
        <v>1370</v>
      </c>
      <c r="B510" s="3" t="s">
        <v>537</v>
      </c>
      <c r="C510" s="3" t="s">
        <v>143</v>
      </c>
      <c r="D510" s="3" t="s">
        <v>157</v>
      </c>
      <c r="E510" s="3" t="s">
        <v>155</v>
      </c>
    </row>
    <row r="511" spans="1:5" x14ac:dyDescent="0.25">
      <c r="A511" s="136">
        <v>2070</v>
      </c>
      <c r="B511" s="3" t="s">
        <v>538</v>
      </c>
      <c r="C511" s="3" t="s">
        <v>143</v>
      </c>
      <c r="D511" s="3" t="s">
        <v>178</v>
      </c>
      <c r="E511" s="3" t="s">
        <v>172</v>
      </c>
    </row>
    <row r="512" spans="1:5" x14ac:dyDescent="0.25">
      <c r="A512" s="136">
        <v>1770</v>
      </c>
      <c r="B512" s="3" t="s">
        <v>539</v>
      </c>
      <c r="C512" s="3" t="s">
        <v>143</v>
      </c>
      <c r="D512" s="3" t="s">
        <v>172</v>
      </c>
      <c r="E512" s="3" t="s">
        <v>172</v>
      </c>
    </row>
    <row r="513" spans="1:5" x14ac:dyDescent="0.25">
      <c r="A513" s="136">
        <v>1464</v>
      </c>
      <c r="B513" s="3" t="s">
        <v>540</v>
      </c>
      <c r="C513" s="3" t="s">
        <v>143</v>
      </c>
      <c r="D513" s="3" t="s">
        <v>148</v>
      </c>
      <c r="E513" s="3" t="s">
        <v>149</v>
      </c>
    </row>
    <row r="514" spans="1:5" x14ac:dyDescent="0.25">
      <c r="A514" s="136">
        <v>1545</v>
      </c>
      <c r="B514" s="3" t="s">
        <v>541</v>
      </c>
      <c r="C514" s="3" t="s">
        <v>143</v>
      </c>
      <c r="D514" s="3" t="s">
        <v>168</v>
      </c>
      <c r="E514" s="3" t="s">
        <v>168</v>
      </c>
    </row>
    <row r="515" spans="1:5" x14ac:dyDescent="0.25">
      <c r="A515" s="136">
        <v>1546</v>
      </c>
      <c r="B515" s="3" t="s">
        <v>541</v>
      </c>
      <c r="C515" s="3" t="s">
        <v>143</v>
      </c>
      <c r="D515" s="3" t="s">
        <v>168</v>
      </c>
      <c r="E515" s="3" t="s">
        <v>168</v>
      </c>
    </row>
    <row r="516" spans="1:5" x14ac:dyDescent="0.25">
      <c r="A516" s="136">
        <v>1072</v>
      </c>
      <c r="B516" s="3" t="s">
        <v>542</v>
      </c>
      <c r="C516" s="3" t="s">
        <v>143</v>
      </c>
      <c r="D516" s="3" t="s">
        <v>157</v>
      </c>
      <c r="E516" s="3" t="s">
        <v>155</v>
      </c>
    </row>
    <row r="517" spans="1:5" x14ac:dyDescent="0.25">
      <c r="A517" s="136">
        <v>2564</v>
      </c>
      <c r="B517" s="3" t="s">
        <v>543</v>
      </c>
      <c r="C517" s="3" t="s">
        <v>143</v>
      </c>
      <c r="D517" s="3" t="s">
        <v>187</v>
      </c>
      <c r="E517" s="3" t="s">
        <v>187</v>
      </c>
    </row>
    <row r="518" spans="1:5" x14ac:dyDescent="0.25">
      <c r="A518" s="136">
        <v>2565</v>
      </c>
      <c r="B518" s="3" t="s">
        <v>544</v>
      </c>
      <c r="C518" s="3" t="s">
        <v>143</v>
      </c>
      <c r="D518" s="3" t="s">
        <v>187</v>
      </c>
      <c r="E518" s="3" t="s">
        <v>187</v>
      </c>
    </row>
    <row r="519" spans="1:5" x14ac:dyDescent="0.25">
      <c r="A519" s="136">
        <v>2725</v>
      </c>
      <c r="B519" s="3" t="s">
        <v>545</v>
      </c>
      <c r="C519" s="3" t="s">
        <v>143</v>
      </c>
      <c r="D519" s="3" t="s">
        <v>175</v>
      </c>
      <c r="E519" s="3" t="s">
        <v>152</v>
      </c>
    </row>
    <row r="520" spans="1:5" x14ac:dyDescent="0.25">
      <c r="A520" s="136">
        <v>2726</v>
      </c>
      <c r="B520" s="3" t="s">
        <v>545</v>
      </c>
      <c r="C520" s="3" t="s">
        <v>143</v>
      </c>
      <c r="D520" s="3" t="s">
        <v>175</v>
      </c>
      <c r="E520" s="3" t="s">
        <v>152</v>
      </c>
    </row>
    <row r="521" spans="1:5" x14ac:dyDescent="0.25">
      <c r="A521" s="136">
        <v>2143</v>
      </c>
      <c r="B521" s="3" t="s">
        <v>546</v>
      </c>
      <c r="C521" s="3" t="s">
        <v>143</v>
      </c>
      <c r="D521" s="3" t="s">
        <v>159</v>
      </c>
      <c r="E521" s="3" t="s">
        <v>159</v>
      </c>
    </row>
    <row r="522" spans="1:5" x14ac:dyDescent="0.25">
      <c r="A522" s="136">
        <v>2144</v>
      </c>
      <c r="B522" s="3" t="s">
        <v>546</v>
      </c>
      <c r="C522" s="3" t="s">
        <v>143</v>
      </c>
      <c r="D522" s="3" t="s">
        <v>159</v>
      </c>
      <c r="E522" s="3" t="s">
        <v>159</v>
      </c>
    </row>
    <row r="523" spans="1:5" x14ac:dyDescent="0.25">
      <c r="A523" s="136">
        <v>2145</v>
      </c>
      <c r="B523" s="3" t="s">
        <v>546</v>
      </c>
      <c r="C523" s="3" t="s">
        <v>143</v>
      </c>
      <c r="D523" s="3" t="s">
        <v>159</v>
      </c>
      <c r="E523" s="3" t="s">
        <v>159</v>
      </c>
    </row>
    <row r="524" spans="1:5" x14ac:dyDescent="0.25">
      <c r="A524" s="136">
        <v>1074</v>
      </c>
      <c r="B524" s="3" t="s">
        <v>547</v>
      </c>
      <c r="C524" s="3" t="s">
        <v>143</v>
      </c>
      <c r="D524" s="3" t="s">
        <v>168</v>
      </c>
      <c r="E524" s="3" t="s">
        <v>168</v>
      </c>
    </row>
    <row r="525" spans="1:5" x14ac:dyDescent="0.25">
      <c r="A525" s="136">
        <v>2366</v>
      </c>
      <c r="B525" s="3" t="s">
        <v>548</v>
      </c>
      <c r="C525" s="3" t="s">
        <v>143</v>
      </c>
      <c r="D525" s="3" t="s">
        <v>146</v>
      </c>
      <c r="E525" s="3" t="s">
        <v>144</v>
      </c>
    </row>
    <row r="526" spans="1:5" x14ac:dyDescent="0.25">
      <c r="A526" s="136">
        <v>2659</v>
      </c>
      <c r="B526" s="3" t="s">
        <v>549</v>
      </c>
      <c r="C526" s="3" t="s">
        <v>143</v>
      </c>
      <c r="D526" s="3" t="s">
        <v>187</v>
      </c>
      <c r="E526" s="3" t="s">
        <v>187</v>
      </c>
    </row>
    <row r="527" spans="1:5" x14ac:dyDescent="0.25">
      <c r="A527" s="136">
        <v>2748</v>
      </c>
      <c r="B527" s="3" t="s">
        <v>550</v>
      </c>
      <c r="C527" s="3" t="s">
        <v>143</v>
      </c>
      <c r="D527" s="3" t="s">
        <v>151</v>
      </c>
      <c r="E527" s="3" t="s">
        <v>152</v>
      </c>
    </row>
    <row r="528" spans="1:5" x14ac:dyDescent="0.25">
      <c r="A528" s="136">
        <v>1373</v>
      </c>
      <c r="B528" s="3" t="s">
        <v>551</v>
      </c>
      <c r="C528" s="3" t="s">
        <v>143</v>
      </c>
      <c r="D528" s="3" t="s">
        <v>157</v>
      </c>
      <c r="E528" s="3" t="s">
        <v>155</v>
      </c>
    </row>
    <row r="529" spans="1:5" x14ac:dyDescent="0.25">
      <c r="A529" s="136">
        <v>2660</v>
      </c>
      <c r="B529" s="3" t="s">
        <v>552</v>
      </c>
      <c r="C529" s="3" t="s">
        <v>143</v>
      </c>
      <c r="D529" s="3" t="s">
        <v>187</v>
      </c>
      <c r="E529" s="3" t="s">
        <v>187</v>
      </c>
    </row>
    <row r="530" spans="1:5" x14ac:dyDescent="0.25">
      <c r="A530" s="136">
        <v>2375</v>
      </c>
      <c r="B530" s="3" t="s">
        <v>553</v>
      </c>
      <c r="C530" s="3" t="s">
        <v>143</v>
      </c>
      <c r="D530" s="3" t="s">
        <v>144</v>
      </c>
      <c r="E530" s="3" t="s">
        <v>144</v>
      </c>
    </row>
    <row r="531" spans="1:5" x14ac:dyDescent="0.25">
      <c r="A531" s="136">
        <v>1258</v>
      </c>
      <c r="B531" s="3" t="s">
        <v>554</v>
      </c>
      <c r="C531" s="3" t="s">
        <v>143</v>
      </c>
      <c r="D531" s="3" t="s">
        <v>154</v>
      </c>
      <c r="E531" s="3" t="s">
        <v>155</v>
      </c>
    </row>
    <row r="532" spans="1:5" x14ac:dyDescent="0.25">
      <c r="A532" s="136">
        <v>1560</v>
      </c>
      <c r="B532" s="3" t="s">
        <v>555</v>
      </c>
      <c r="C532" s="3" t="s">
        <v>143</v>
      </c>
      <c r="D532" s="3" t="s">
        <v>168</v>
      </c>
      <c r="E532" s="3" t="s">
        <v>168</v>
      </c>
    </row>
    <row r="533" spans="1:5" x14ac:dyDescent="0.25">
      <c r="A533" s="136">
        <v>1075</v>
      </c>
      <c r="B533" s="3" t="s">
        <v>556</v>
      </c>
      <c r="C533" s="3" t="s">
        <v>143</v>
      </c>
      <c r="D533" s="3" t="s">
        <v>157</v>
      </c>
      <c r="E533" s="3" t="s">
        <v>155</v>
      </c>
    </row>
    <row r="534" spans="1:5" x14ac:dyDescent="0.25">
      <c r="A534" s="136">
        <v>1982</v>
      </c>
      <c r="B534" s="3" t="s">
        <v>557</v>
      </c>
      <c r="C534" s="3" t="s">
        <v>143</v>
      </c>
      <c r="D534" s="3" t="s">
        <v>199</v>
      </c>
      <c r="E534" s="3" t="s">
        <v>149</v>
      </c>
    </row>
    <row r="535" spans="1:5" x14ac:dyDescent="0.25">
      <c r="A535" s="136">
        <v>2661</v>
      </c>
      <c r="B535" s="3" t="s">
        <v>558</v>
      </c>
      <c r="C535" s="3" t="s">
        <v>143</v>
      </c>
      <c r="D535" s="3" t="s">
        <v>187</v>
      </c>
      <c r="E535" s="3" t="s">
        <v>187</v>
      </c>
    </row>
    <row r="536" spans="1:5" x14ac:dyDescent="0.25">
      <c r="A536" s="136">
        <v>1561</v>
      </c>
      <c r="B536" s="3" t="s">
        <v>559</v>
      </c>
      <c r="C536" s="3" t="s">
        <v>143</v>
      </c>
      <c r="D536" s="3" t="s">
        <v>168</v>
      </c>
      <c r="E536" s="3" t="s">
        <v>168</v>
      </c>
    </row>
    <row r="537" spans="1:5" x14ac:dyDescent="0.25">
      <c r="A537" s="136">
        <v>1260</v>
      </c>
      <c r="B537" s="3" t="s">
        <v>560</v>
      </c>
      <c r="C537" s="3" t="s">
        <v>143</v>
      </c>
      <c r="D537" s="3" t="s">
        <v>154</v>
      </c>
      <c r="E537" s="3" t="s">
        <v>155</v>
      </c>
    </row>
    <row r="538" spans="1:5" x14ac:dyDescent="0.25">
      <c r="A538" s="136">
        <v>2662</v>
      </c>
      <c r="B538" s="3" t="s">
        <v>561</v>
      </c>
      <c r="C538" s="3" t="s">
        <v>143</v>
      </c>
      <c r="D538" s="3" t="s">
        <v>187</v>
      </c>
      <c r="E538" s="3" t="s">
        <v>187</v>
      </c>
    </row>
    <row r="539" spans="1:5" x14ac:dyDescent="0.25">
      <c r="A539" s="136">
        <v>2071</v>
      </c>
      <c r="B539" s="3" t="s">
        <v>562</v>
      </c>
      <c r="C539" s="3" t="s">
        <v>143</v>
      </c>
      <c r="D539" s="3" t="s">
        <v>178</v>
      </c>
      <c r="E539" s="3" t="s">
        <v>172</v>
      </c>
    </row>
    <row r="540" spans="1:5" x14ac:dyDescent="0.25">
      <c r="A540" s="136">
        <v>2663</v>
      </c>
      <c r="B540" s="3" t="s">
        <v>563</v>
      </c>
      <c r="C540" s="3" t="s">
        <v>143</v>
      </c>
      <c r="D540" s="3" t="s">
        <v>187</v>
      </c>
      <c r="E540" s="3" t="s">
        <v>187</v>
      </c>
    </row>
    <row r="541" spans="1:5" x14ac:dyDescent="0.25">
      <c r="A541" s="136">
        <v>2190</v>
      </c>
      <c r="B541" s="3" t="s">
        <v>564</v>
      </c>
      <c r="C541" s="3" t="s">
        <v>143</v>
      </c>
      <c r="D541" s="3" t="s">
        <v>146</v>
      </c>
      <c r="E541" s="3" t="s">
        <v>144</v>
      </c>
    </row>
    <row r="542" spans="1:5" x14ac:dyDescent="0.25">
      <c r="A542" s="136">
        <v>2664</v>
      </c>
      <c r="B542" s="3" t="s">
        <v>565</v>
      </c>
      <c r="C542" s="3" t="s">
        <v>143</v>
      </c>
      <c r="D542" s="3" t="s">
        <v>187</v>
      </c>
      <c r="E542" s="3" t="s">
        <v>187</v>
      </c>
    </row>
    <row r="543" spans="1:5" x14ac:dyDescent="0.25">
      <c r="A543" s="136">
        <v>1073</v>
      </c>
      <c r="B543" s="3" t="s">
        <v>566</v>
      </c>
      <c r="C543" s="3" t="s">
        <v>143</v>
      </c>
      <c r="D543" s="3" t="s">
        <v>157</v>
      </c>
      <c r="E543" s="3" t="s">
        <v>155</v>
      </c>
    </row>
    <row r="544" spans="1:5" x14ac:dyDescent="0.25">
      <c r="A544" s="136">
        <v>1772</v>
      </c>
      <c r="B544" s="3" t="s">
        <v>567</v>
      </c>
      <c r="C544" s="3" t="s">
        <v>143</v>
      </c>
      <c r="D544" s="3" t="s">
        <v>172</v>
      </c>
      <c r="E544" s="3" t="s">
        <v>172</v>
      </c>
    </row>
    <row r="545" spans="1:5" x14ac:dyDescent="0.25">
      <c r="A545" s="136">
        <v>1550</v>
      </c>
      <c r="B545" s="3" t="s">
        <v>568</v>
      </c>
      <c r="C545" s="3" t="s">
        <v>143</v>
      </c>
      <c r="D545" s="3" t="s">
        <v>168</v>
      </c>
      <c r="E545" s="3" t="s">
        <v>168</v>
      </c>
    </row>
    <row r="546" spans="1:5" x14ac:dyDescent="0.25">
      <c r="A546" s="136">
        <v>1259</v>
      </c>
      <c r="B546" s="3" t="s">
        <v>569</v>
      </c>
      <c r="C546" s="3" t="s">
        <v>143</v>
      </c>
      <c r="D546" s="3" t="s">
        <v>154</v>
      </c>
      <c r="E546" s="3" t="s">
        <v>155</v>
      </c>
    </row>
    <row r="547" spans="1:5" x14ac:dyDescent="0.25">
      <c r="A547" s="136">
        <v>1077</v>
      </c>
      <c r="B547" s="3" t="s">
        <v>570</v>
      </c>
      <c r="C547" s="3" t="s">
        <v>143</v>
      </c>
      <c r="D547" s="3" t="s">
        <v>157</v>
      </c>
      <c r="E547" s="3" t="s">
        <v>155</v>
      </c>
    </row>
    <row r="548" spans="1:5" x14ac:dyDescent="0.25">
      <c r="A548" s="136">
        <v>1562</v>
      </c>
      <c r="B548" s="3" t="s">
        <v>571</v>
      </c>
      <c r="C548" s="3" t="s">
        <v>143</v>
      </c>
      <c r="D548" s="3" t="s">
        <v>168</v>
      </c>
      <c r="E548" s="3" t="s">
        <v>168</v>
      </c>
    </row>
    <row r="549" spans="1:5" x14ac:dyDescent="0.25">
      <c r="A549" s="136">
        <v>1101</v>
      </c>
      <c r="B549" s="3" t="s">
        <v>572</v>
      </c>
      <c r="C549" s="3" t="s">
        <v>143</v>
      </c>
      <c r="D549" s="3" t="s">
        <v>157</v>
      </c>
      <c r="E549" s="3" t="s">
        <v>155</v>
      </c>
    </row>
    <row r="550" spans="1:5" x14ac:dyDescent="0.25">
      <c r="A550" s="136">
        <v>1102</v>
      </c>
      <c r="B550" s="3" t="s">
        <v>572</v>
      </c>
      <c r="C550" s="3" t="s">
        <v>143</v>
      </c>
      <c r="D550" s="3" t="s">
        <v>157</v>
      </c>
      <c r="E550" s="3" t="s">
        <v>155</v>
      </c>
    </row>
    <row r="551" spans="1:5" x14ac:dyDescent="0.25">
      <c r="A551" s="136">
        <v>1103</v>
      </c>
      <c r="B551" s="3" t="s">
        <v>572</v>
      </c>
      <c r="C551" s="3" t="s">
        <v>143</v>
      </c>
      <c r="D551" s="3" t="s">
        <v>157</v>
      </c>
      <c r="E551" s="3" t="s">
        <v>155</v>
      </c>
    </row>
    <row r="552" spans="1:5" x14ac:dyDescent="0.25">
      <c r="A552" s="136">
        <v>1104</v>
      </c>
      <c r="B552" s="3" t="s">
        <v>572</v>
      </c>
      <c r="C552" s="3" t="s">
        <v>143</v>
      </c>
      <c r="D552" s="3" t="s">
        <v>157</v>
      </c>
      <c r="E552" s="3" t="s">
        <v>155</v>
      </c>
    </row>
    <row r="553" spans="1:5" x14ac:dyDescent="0.25">
      <c r="A553" s="136">
        <v>1105</v>
      </c>
      <c r="B553" s="3" t="s">
        <v>572</v>
      </c>
      <c r="C553" s="3" t="s">
        <v>143</v>
      </c>
      <c r="D553" s="3" t="s">
        <v>157</v>
      </c>
      <c r="E553" s="3" t="s">
        <v>155</v>
      </c>
    </row>
    <row r="554" spans="1:5" x14ac:dyDescent="0.25">
      <c r="A554" s="136">
        <v>1107</v>
      </c>
      <c r="B554" s="3" t="s">
        <v>572</v>
      </c>
      <c r="C554" s="3" t="s">
        <v>143</v>
      </c>
      <c r="D554" s="3" t="s">
        <v>157</v>
      </c>
      <c r="E554" s="3" t="s">
        <v>155</v>
      </c>
    </row>
    <row r="555" spans="1:5" x14ac:dyDescent="0.25">
      <c r="A555" s="136">
        <v>1108</v>
      </c>
      <c r="B555" s="3" t="s">
        <v>572</v>
      </c>
      <c r="C555" s="3" t="s">
        <v>143</v>
      </c>
      <c r="D555" s="3" t="s">
        <v>157</v>
      </c>
      <c r="E555" s="3" t="s">
        <v>155</v>
      </c>
    </row>
    <row r="556" spans="1:5" x14ac:dyDescent="0.25">
      <c r="A556" s="136">
        <v>1109</v>
      </c>
      <c r="B556" s="3" t="s">
        <v>572</v>
      </c>
      <c r="C556" s="3" t="s">
        <v>143</v>
      </c>
      <c r="D556" s="3" t="s">
        <v>157</v>
      </c>
      <c r="E556" s="3" t="s">
        <v>155</v>
      </c>
    </row>
    <row r="557" spans="1:5" x14ac:dyDescent="0.25">
      <c r="A557" s="136">
        <v>1111</v>
      </c>
      <c r="B557" s="3" t="s">
        <v>572</v>
      </c>
      <c r="C557" s="3" t="s">
        <v>143</v>
      </c>
      <c r="D557" s="3" t="s">
        <v>157</v>
      </c>
      <c r="E557" s="3" t="s">
        <v>155</v>
      </c>
    </row>
    <row r="558" spans="1:5" x14ac:dyDescent="0.25">
      <c r="A558" s="136">
        <v>1115</v>
      </c>
      <c r="B558" s="3" t="s">
        <v>572</v>
      </c>
      <c r="C558" s="3" t="s">
        <v>143</v>
      </c>
      <c r="D558" s="3" t="s">
        <v>157</v>
      </c>
      <c r="E558" s="3" t="s">
        <v>155</v>
      </c>
    </row>
    <row r="559" spans="1:5" x14ac:dyDescent="0.25">
      <c r="A559" s="136">
        <v>1118</v>
      </c>
      <c r="B559" s="3" t="s">
        <v>572</v>
      </c>
      <c r="C559" s="3" t="s">
        <v>143</v>
      </c>
      <c r="D559" s="3" t="s">
        <v>157</v>
      </c>
      <c r="E559" s="3" t="s">
        <v>155</v>
      </c>
    </row>
    <row r="560" spans="1:5" x14ac:dyDescent="0.25">
      <c r="A560" s="136">
        <v>1119</v>
      </c>
      <c r="B560" s="3" t="s">
        <v>572</v>
      </c>
      <c r="C560" s="3" t="s">
        <v>143</v>
      </c>
      <c r="D560" s="3" t="s">
        <v>157</v>
      </c>
      <c r="E560" s="3" t="s">
        <v>155</v>
      </c>
    </row>
    <row r="561" spans="1:5" x14ac:dyDescent="0.25">
      <c r="A561" s="136">
        <v>1128</v>
      </c>
      <c r="B561" s="3" t="s">
        <v>572</v>
      </c>
      <c r="C561" s="3" t="s">
        <v>143</v>
      </c>
      <c r="D561" s="3" t="s">
        <v>157</v>
      </c>
      <c r="E561" s="3" t="s">
        <v>155</v>
      </c>
    </row>
    <row r="562" spans="1:5" x14ac:dyDescent="0.25">
      <c r="A562" s="136">
        <v>1129</v>
      </c>
      <c r="B562" s="3" t="s">
        <v>572</v>
      </c>
      <c r="C562" s="3" t="s">
        <v>143</v>
      </c>
      <c r="D562" s="3" t="s">
        <v>157</v>
      </c>
      <c r="E562" s="3" t="s">
        <v>155</v>
      </c>
    </row>
    <row r="563" spans="1:5" x14ac:dyDescent="0.25">
      <c r="A563" s="136">
        <v>1133</v>
      </c>
      <c r="B563" s="3" t="s">
        <v>572</v>
      </c>
      <c r="C563" s="3" t="s">
        <v>143</v>
      </c>
      <c r="D563" s="3" t="s">
        <v>157</v>
      </c>
      <c r="E563" s="3" t="s">
        <v>155</v>
      </c>
    </row>
    <row r="564" spans="1:5" x14ac:dyDescent="0.25">
      <c r="A564" s="136">
        <v>1138</v>
      </c>
      <c r="B564" s="3" t="s">
        <v>572</v>
      </c>
      <c r="C564" s="3" t="s">
        <v>143</v>
      </c>
      <c r="D564" s="3" t="s">
        <v>157</v>
      </c>
      <c r="E564" s="3" t="s">
        <v>155</v>
      </c>
    </row>
    <row r="565" spans="1:5" x14ac:dyDescent="0.25">
      <c r="A565" s="136">
        <v>1139</v>
      </c>
      <c r="B565" s="3" t="s">
        <v>572</v>
      </c>
      <c r="C565" s="3" t="s">
        <v>143</v>
      </c>
      <c r="D565" s="3" t="s">
        <v>157</v>
      </c>
      <c r="E565" s="3" t="s">
        <v>155</v>
      </c>
    </row>
    <row r="566" spans="1:5" x14ac:dyDescent="0.25">
      <c r="A566" s="136">
        <v>1144</v>
      </c>
      <c r="B566" s="3" t="s">
        <v>572</v>
      </c>
      <c r="C566" s="3" t="s">
        <v>143</v>
      </c>
      <c r="D566" s="3" t="s">
        <v>157</v>
      </c>
      <c r="E566" s="3" t="s">
        <v>155</v>
      </c>
    </row>
    <row r="567" spans="1:5" x14ac:dyDescent="0.25">
      <c r="A567" s="136">
        <v>1152</v>
      </c>
      <c r="B567" s="3" t="s">
        <v>572</v>
      </c>
      <c r="C567" s="3" t="s">
        <v>143</v>
      </c>
      <c r="D567" s="3" t="s">
        <v>157</v>
      </c>
      <c r="E567" s="3" t="s">
        <v>155</v>
      </c>
    </row>
    <row r="568" spans="1:5" x14ac:dyDescent="0.25">
      <c r="A568" s="136">
        <v>1195</v>
      </c>
      <c r="B568" s="3" t="s">
        <v>572</v>
      </c>
      <c r="C568" s="3" t="s">
        <v>143</v>
      </c>
      <c r="D568" s="3" t="s">
        <v>157</v>
      </c>
      <c r="E568" s="3" t="s">
        <v>155</v>
      </c>
    </row>
    <row r="569" spans="1:5" x14ac:dyDescent="0.25">
      <c r="A569" s="136">
        <v>1199</v>
      </c>
      <c r="B569" s="3" t="s">
        <v>572</v>
      </c>
      <c r="C569" s="3" t="s">
        <v>143</v>
      </c>
      <c r="D569" s="3" t="s">
        <v>157</v>
      </c>
      <c r="E569" s="3" t="s">
        <v>155</v>
      </c>
    </row>
    <row r="570" spans="1:5" x14ac:dyDescent="0.25">
      <c r="A570" s="136">
        <v>1564</v>
      </c>
      <c r="B570" s="3" t="s">
        <v>573</v>
      </c>
      <c r="C570" s="3" t="s">
        <v>143</v>
      </c>
      <c r="D570" s="3" t="s">
        <v>168</v>
      </c>
      <c r="E570" s="3" t="s">
        <v>168</v>
      </c>
    </row>
    <row r="571" spans="1:5" x14ac:dyDescent="0.25">
      <c r="A571" s="136">
        <v>1467</v>
      </c>
      <c r="B571" s="3" t="s">
        <v>574</v>
      </c>
      <c r="C571" s="3" t="s">
        <v>143</v>
      </c>
      <c r="D571" s="3" t="s">
        <v>148</v>
      </c>
      <c r="E571" s="3" t="s">
        <v>149</v>
      </c>
    </row>
    <row r="572" spans="1:5" x14ac:dyDescent="0.25">
      <c r="A572" s="136">
        <v>1262</v>
      </c>
      <c r="B572" s="3" t="s">
        <v>575</v>
      </c>
      <c r="C572" s="3" t="s">
        <v>143</v>
      </c>
      <c r="D572" s="3" t="s">
        <v>154</v>
      </c>
      <c r="E572" s="3" t="s">
        <v>155</v>
      </c>
    </row>
    <row r="573" spans="1:5" x14ac:dyDescent="0.25">
      <c r="A573" s="136">
        <v>1263</v>
      </c>
      <c r="B573" s="3" t="s">
        <v>575</v>
      </c>
      <c r="C573" s="3" t="s">
        <v>143</v>
      </c>
      <c r="D573" s="3" t="s">
        <v>154</v>
      </c>
      <c r="E573" s="3" t="s">
        <v>155</v>
      </c>
    </row>
    <row r="574" spans="1:5" x14ac:dyDescent="0.25">
      <c r="A574" s="136">
        <v>2180</v>
      </c>
      <c r="B574" s="3" t="s">
        <v>576</v>
      </c>
      <c r="C574" s="3" t="s">
        <v>143</v>
      </c>
      <c r="D574" s="3" t="s">
        <v>148</v>
      </c>
      <c r="E574" s="3" t="s">
        <v>149</v>
      </c>
    </row>
    <row r="575" spans="1:5" x14ac:dyDescent="0.25">
      <c r="A575" s="136">
        <v>2072</v>
      </c>
      <c r="B575" s="3" t="s">
        <v>577</v>
      </c>
      <c r="C575" s="3" t="s">
        <v>143</v>
      </c>
      <c r="D575" s="3" t="s">
        <v>144</v>
      </c>
      <c r="E575" s="3" t="s">
        <v>144</v>
      </c>
    </row>
    <row r="576" spans="1:5" x14ac:dyDescent="0.25">
      <c r="A576" s="136">
        <v>1775</v>
      </c>
      <c r="B576" s="3" t="s">
        <v>578</v>
      </c>
      <c r="C576" s="3" t="s">
        <v>143</v>
      </c>
      <c r="D576" s="3" t="s">
        <v>148</v>
      </c>
      <c r="E576" s="3" t="s">
        <v>149</v>
      </c>
    </row>
    <row r="577" spans="1:5" x14ac:dyDescent="0.25">
      <c r="A577" s="136">
        <v>1566</v>
      </c>
      <c r="B577" s="3" t="s">
        <v>579</v>
      </c>
      <c r="C577" s="3" t="s">
        <v>143</v>
      </c>
      <c r="D577" s="3" t="s">
        <v>168</v>
      </c>
      <c r="E577" s="3" t="s">
        <v>168</v>
      </c>
    </row>
    <row r="578" spans="1:5" x14ac:dyDescent="0.25">
      <c r="A578" s="136">
        <v>1776</v>
      </c>
      <c r="B578" s="3" t="s">
        <v>580</v>
      </c>
      <c r="C578" s="3" t="s">
        <v>143</v>
      </c>
      <c r="D578" s="3" t="s">
        <v>148</v>
      </c>
      <c r="E578" s="3" t="s">
        <v>149</v>
      </c>
    </row>
    <row r="579" spans="1:5" x14ac:dyDescent="0.25">
      <c r="A579" s="136">
        <v>1375</v>
      </c>
      <c r="B579" s="3" t="s">
        <v>581</v>
      </c>
      <c r="C579" s="3" t="s">
        <v>143</v>
      </c>
      <c r="D579" s="3" t="s">
        <v>157</v>
      </c>
      <c r="E579" s="3" t="s">
        <v>155</v>
      </c>
    </row>
    <row r="580" spans="1:5" x14ac:dyDescent="0.25">
      <c r="A580" s="136">
        <v>1590</v>
      </c>
      <c r="B580" s="3" t="s">
        <v>582</v>
      </c>
      <c r="C580" s="3" t="s">
        <v>143</v>
      </c>
      <c r="D580" s="3" t="s">
        <v>168</v>
      </c>
      <c r="E580" s="3" t="s">
        <v>168</v>
      </c>
    </row>
    <row r="581" spans="1:5" x14ac:dyDescent="0.25">
      <c r="A581" s="136">
        <v>1907</v>
      </c>
      <c r="B581" s="3" t="s">
        <v>583</v>
      </c>
      <c r="C581" s="3" t="s">
        <v>143</v>
      </c>
      <c r="D581" s="3" t="s">
        <v>199</v>
      </c>
      <c r="E581" s="3" t="s">
        <v>149</v>
      </c>
    </row>
    <row r="582" spans="1:5" x14ac:dyDescent="0.25">
      <c r="A582" s="136">
        <v>2777</v>
      </c>
      <c r="B582" s="3" t="s">
        <v>584</v>
      </c>
      <c r="C582" s="3" t="s">
        <v>143</v>
      </c>
      <c r="D582" s="3" t="s">
        <v>175</v>
      </c>
      <c r="E582" s="3" t="s">
        <v>152</v>
      </c>
    </row>
    <row r="583" spans="1:5" x14ac:dyDescent="0.25">
      <c r="A583" s="136">
        <v>2780</v>
      </c>
      <c r="B583" s="3" t="s">
        <v>585</v>
      </c>
      <c r="C583" s="3" t="s">
        <v>143</v>
      </c>
      <c r="D583" s="3" t="s">
        <v>144</v>
      </c>
      <c r="E583" s="3" t="s">
        <v>144</v>
      </c>
    </row>
    <row r="584" spans="1:5" x14ac:dyDescent="0.25">
      <c r="A584" s="136">
        <v>2783</v>
      </c>
      <c r="B584" s="3" t="s">
        <v>585</v>
      </c>
      <c r="C584" s="3" t="s">
        <v>143</v>
      </c>
      <c r="D584" s="3" t="s">
        <v>144</v>
      </c>
      <c r="E584" s="3" t="s">
        <v>144</v>
      </c>
    </row>
    <row r="585" spans="1:5" x14ac:dyDescent="0.25">
      <c r="A585" s="136">
        <v>1468</v>
      </c>
      <c r="B585" s="3" t="s">
        <v>586</v>
      </c>
      <c r="C585" s="3" t="s">
        <v>143</v>
      </c>
      <c r="D585" s="3" t="s">
        <v>168</v>
      </c>
      <c r="E585" s="3" t="s">
        <v>168</v>
      </c>
    </row>
    <row r="586" spans="1:5" x14ac:dyDescent="0.25">
      <c r="A586" s="136">
        <v>1876</v>
      </c>
      <c r="B586" s="3" t="s">
        <v>587</v>
      </c>
      <c r="C586" s="3" t="s">
        <v>143</v>
      </c>
      <c r="D586" s="3" t="s">
        <v>148</v>
      </c>
      <c r="E586" s="3" t="s">
        <v>149</v>
      </c>
    </row>
    <row r="587" spans="1:5" x14ac:dyDescent="0.25">
      <c r="A587" s="136">
        <v>1079</v>
      </c>
      <c r="B587" s="3" t="s">
        <v>588</v>
      </c>
      <c r="C587" s="3" t="s">
        <v>143</v>
      </c>
      <c r="D587" s="3" t="s">
        <v>157</v>
      </c>
      <c r="E587" s="3" t="s">
        <v>155</v>
      </c>
    </row>
    <row r="588" spans="1:5" x14ac:dyDescent="0.25">
      <c r="A588" s="136">
        <v>1080</v>
      </c>
      <c r="B588" s="3" t="s">
        <v>589</v>
      </c>
      <c r="C588" s="3" t="s">
        <v>143</v>
      </c>
      <c r="D588" s="3" t="s">
        <v>157</v>
      </c>
      <c r="E588" s="3" t="s">
        <v>155</v>
      </c>
    </row>
    <row r="589" spans="1:5" x14ac:dyDescent="0.25">
      <c r="A589" s="136">
        <v>1983</v>
      </c>
      <c r="B589" s="3" t="s">
        <v>590</v>
      </c>
      <c r="C589" s="3" t="s">
        <v>143</v>
      </c>
      <c r="D589" s="3" t="s">
        <v>199</v>
      </c>
      <c r="E589" s="3" t="s">
        <v>149</v>
      </c>
    </row>
    <row r="590" spans="1:5" x14ac:dyDescent="0.25">
      <c r="A590" s="136">
        <v>1469</v>
      </c>
      <c r="B590" s="3" t="s">
        <v>591</v>
      </c>
      <c r="C590" s="3" t="s">
        <v>143</v>
      </c>
      <c r="D590" s="3" t="s">
        <v>148</v>
      </c>
      <c r="E590" s="3" t="s">
        <v>149</v>
      </c>
    </row>
    <row r="591" spans="1:5" x14ac:dyDescent="0.25">
      <c r="A591" s="136">
        <v>2666</v>
      </c>
      <c r="B591" s="3" t="s">
        <v>592</v>
      </c>
      <c r="C591" s="3" t="s">
        <v>143</v>
      </c>
      <c r="D591" s="3" t="s">
        <v>187</v>
      </c>
      <c r="E591" s="3" t="s">
        <v>187</v>
      </c>
    </row>
    <row r="592" spans="1:5" x14ac:dyDescent="0.25">
      <c r="A592" s="136">
        <v>1376</v>
      </c>
      <c r="B592" s="3" t="s">
        <v>593</v>
      </c>
      <c r="C592" s="3" t="s">
        <v>143</v>
      </c>
      <c r="D592" s="3" t="s">
        <v>157</v>
      </c>
      <c r="E592" s="3" t="s">
        <v>155</v>
      </c>
    </row>
    <row r="593" spans="1:5" x14ac:dyDescent="0.25">
      <c r="A593" s="136">
        <v>1879</v>
      </c>
      <c r="B593" s="3" t="s">
        <v>594</v>
      </c>
      <c r="C593" s="3" t="s">
        <v>143</v>
      </c>
      <c r="D593" s="3" t="s">
        <v>148</v>
      </c>
      <c r="E593" s="3" t="s">
        <v>149</v>
      </c>
    </row>
    <row r="594" spans="1:5" x14ac:dyDescent="0.25">
      <c r="A594" s="136">
        <v>1264</v>
      </c>
      <c r="B594" s="3" t="s">
        <v>595</v>
      </c>
      <c r="C594" s="3" t="s">
        <v>143</v>
      </c>
      <c r="D594" s="3" t="s">
        <v>154</v>
      </c>
      <c r="E594" s="3" t="s">
        <v>155</v>
      </c>
    </row>
    <row r="595" spans="1:5" x14ac:dyDescent="0.25">
      <c r="A595" s="136">
        <v>1568</v>
      </c>
      <c r="B595" s="3" t="s">
        <v>596</v>
      </c>
      <c r="C595" s="3" t="s">
        <v>143</v>
      </c>
      <c r="D595" s="3" t="s">
        <v>168</v>
      </c>
      <c r="E595" s="3" t="s">
        <v>168</v>
      </c>
    </row>
    <row r="596" spans="1:5" x14ac:dyDescent="0.25">
      <c r="A596" s="136">
        <v>1569</v>
      </c>
      <c r="B596" s="3" t="s">
        <v>597</v>
      </c>
      <c r="C596" s="3" t="s">
        <v>143</v>
      </c>
      <c r="D596" s="3" t="s">
        <v>168</v>
      </c>
      <c r="E596" s="3" t="s">
        <v>168</v>
      </c>
    </row>
    <row r="597" spans="1:5" x14ac:dyDescent="0.25">
      <c r="A597" s="136">
        <v>1718</v>
      </c>
      <c r="B597" s="3" t="s">
        <v>598</v>
      </c>
      <c r="C597" s="3" t="s">
        <v>143</v>
      </c>
      <c r="D597" s="3" t="s">
        <v>148</v>
      </c>
      <c r="E597" s="3" t="s">
        <v>149</v>
      </c>
    </row>
    <row r="598" spans="1:5" x14ac:dyDescent="0.25">
      <c r="A598" s="136">
        <v>2568</v>
      </c>
      <c r="B598" s="3" t="s">
        <v>599</v>
      </c>
      <c r="C598" s="3" t="s">
        <v>143</v>
      </c>
      <c r="D598" s="3" t="s">
        <v>187</v>
      </c>
      <c r="E598" s="3" t="s">
        <v>187</v>
      </c>
    </row>
    <row r="599" spans="1:5" x14ac:dyDescent="0.25">
      <c r="A599" s="136">
        <v>2468</v>
      </c>
      <c r="B599" s="3" t="s">
        <v>600</v>
      </c>
      <c r="C599" s="3" t="s">
        <v>143</v>
      </c>
      <c r="D599" s="3" t="s">
        <v>159</v>
      </c>
      <c r="E599" s="3" t="s">
        <v>159</v>
      </c>
    </row>
    <row r="600" spans="1:5" x14ac:dyDescent="0.25">
      <c r="A600" s="136">
        <v>1880</v>
      </c>
      <c r="B600" s="3" t="s">
        <v>601</v>
      </c>
      <c r="C600" s="3" t="s">
        <v>143</v>
      </c>
      <c r="D600" s="3" t="s">
        <v>159</v>
      </c>
      <c r="E600" s="3" t="s">
        <v>159</v>
      </c>
    </row>
    <row r="601" spans="1:5" x14ac:dyDescent="0.25">
      <c r="A601" s="136">
        <v>1081</v>
      </c>
      <c r="B601" s="3" t="s">
        <v>602</v>
      </c>
      <c r="C601" s="3" t="s">
        <v>143</v>
      </c>
      <c r="D601" s="3" t="s">
        <v>168</v>
      </c>
      <c r="E601" s="3" t="s">
        <v>168</v>
      </c>
    </row>
    <row r="602" spans="1:5" x14ac:dyDescent="0.25">
      <c r="A602" s="136">
        <v>2081</v>
      </c>
      <c r="B602" s="3" t="s">
        <v>603</v>
      </c>
      <c r="C602" s="3" t="s">
        <v>143</v>
      </c>
      <c r="D602" s="3" t="s">
        <v>178</v>
      </c>
      <c r="E602" s="3" t="s">
        <v>172</v>
      </c>
    </row>
    <row r="603" spans="1:5" x14ac:dyDescent="0.25">
      <c r="A603" s="136">
        <v>2451</v>
      </c>
      <c r="B603" s="3" t="s">
        <v>604</v>
      </c>
      <c r="C603" s="3" t="s">
        <v>143</v>
      </c>
      <c r="D603" s="3" t="s">
        <v>159</v>
      </c>
      <c r="E603" s="3" t="s">
        <v>159</v>
      </c>
    </row>
    <row r="604" spans="1:5" x14ac:dyDescent="0.25">
      <c r="A604" s="136">
        <v>2452</v>
      </c>
      <c r="B604" s="3" t="s">
        <v>604</v>
      </c>
      <c r="C604" s="3" t="s">
        <v>143</v>
      </c>
      <c r="D604" s="3" t="s">
        <v>159</v>
      </c>
      <c r="E604" s="3" t="s">
        <v>159</v>
      </c>
    </row>
    <row r="605" spans="1:5" x14ac:dyDescent="0.25">
      <c r="A605" s="136">
        <v>2453</v>
      </c>
      <c r="B605" s="3" t="s">
        <v>604</v>
      </c>
      <c r="C605" s="3" t="s">
        <v>143</v>
      </c>
      <c r="D605" s="3" t="s">
        <v>159</v>
      </c>
      <c r="E605" s="3" t="s">
        <v>159</v>
      </c>
    </row>
    <row r="606" spans="1:5" x14ac:dyDescent="0.25">
      <c r="A606" s="136">
        <v>2454</v>
      </c>
      <c r="B606" s="3" t="s">
        <v>604</v>
      </c>
      <c r="C606" s="3" t="s">
        <v>143</v>
      </c>
      <c r="D606" s="3" t="s">
        <v>159</v>
      </c>
      <c r="E606" s="3" t="s">
        <v>159</v>
      </c>
    </row>
    <row r="607" spans="1:5" x14ac:dyDescent="0.25">
      <c r="A607" s="136">
        <v>1082</v>
      </c>
      <c r="B607" s="3" t="s">
        <v>605</v>
      </c>
      <c r="C607" s="3" t="s">
        <v>143</v>
      </c>
      <c r="D607" s="3" t="s">
        <v>157</v>
      </c>
      <c r="E607" s="3" t="s">
        <v>155</v>
      </c>
    </row>
    <row r="608" spans="1:5" x14ac:dyDescent="0.25">
      <c r="A608" s="136">
        <v>2571</v>
      </c>
      <c r="B608" s="3" t="s">
        <v>606</v>
      </c>
      <c r="C608" s="3" t="s">
        <v>143</v>
      </c>
      <c r="D608" s="3" t="s">
        <v>151</v>
      </c>
      <c r="E608" s="3" t="s">
        <v>152</v>
      </c>
    </row>
    <row r="609" spans="1:5" x14ac:dyDescent="0.25">
      <c r="A609" s="136">
        <v>1083</v>
      </c>
      <c r="B609" s="3" t="s">
        <v>607</v>
      </c>
      <c r="C609" s="3" t="s">
        <v>143</v>
      </c>
      <c r="D609" s="3" t="s">
        <v>157</v>
      </c>
      <c r="E609" s="3" t="s">
        <v>155</v>
      </c>
    </row>
    <row r="610" spans="1:5" x14ac:dyDescent="0.25">
      <c r="A610" s="136">
        <v>1378</v>
      </c>
      <c r="B610" s="3" t="s">
        <v>608</v>
      </c>
      <c r="C610" s="3" t="s">
        <v>143</v>
      </c>
      <c r="D610" s="3" t="s">
        <v>168</v>
      </c>
      <c r="E610" s="3" t="s">
        <v>168</v>
      </c>
    </row>
    <row r="611" spans="1:5" x14ac:dyDescent="0.25">
      <c r="A611" s="136">
        <v>2471</v>
      </c>
      <c r="B611" s="3" t="s">
        <v>609</v>
      </c>
      <c r="C611" s="3" t="s">
        <v>143</v>
      </c>
      <c r="D611" s="3" t="s">
        <v>159</v>
      </c>
      <c r="E611" s="3" t="s">
        <v>159</v>
      </c>
    </row>
    <row r="612" spans="1:5" x14ac:dyDescent="0.25">
      <c r="A612" s="136">
        <v>2472</v>
      </c>
      <c r="B612" s="3" t="s">
        <v>609</v>
      </c>
      <c r="C612" s="3" t="s">
        <v>143</v>
      </c>
      <c r="D612" s="3" t="s">
        <v>159</v>
      </c>
      <c r="E612" s="3" t="s">
        <v>159</v>
      </c>
    </row>
    <row r="613" spans="1:5" x14ac:dyDescent="0.25">
      <c r="A613" s="136">
        <v>2477</v>
      </c>
      <c r="B613" s="3" t="s">
        <v>609</v>
      </c>
      <c r="C613" s="3" t="s">
        <v>143</v>
      </c>
      <c r="D613" s="3" t="s">
        <v>148</v>
      </c>
      <c r="E613" s="3" t="s">
        <v>149</v>
      </c>
    </row>
    <row r="614" spans="1:5" x14ac:dyDescent="0.25">
      <c r="A614" s="136">
        <v>2479</v>
      </c>
      <c r="B614" s="3" t="s">
        <v>610</v>
      </c>
      <c r="C614" s="3" t="s">
        <v>143</v>
      </c>
      <c r="D614" s="3" t="s">
        <v>159</v>
      </c>
      <c r="E614" s="3" t="s">
        <v>159</v>
      </c>
    </row>
    <row r="615" spans="1:5" x14ac:dyDescent="0.25">
      <c r="A615" s="136">
        <v>1778</v>
      </c>
      <c r="B615" s="3" t="s">
        <v>611</v>
      </c>
      <c r="C615" s="3" t="s">
        <v>143</v>
      </c>
      <c r="D615" s="3" t="s">
        <v>172</v>
      </c>
      <c r="E615" s="3" t="s">
        <v>172</v>
      </c>
    </row>
    <row r="616" spans="1:5" x14ac:dyDescent="0.25">
      <c r="A616" s="136">
        <v>1570</v>
      </c>
      <c r="B616" s="3" t="s">
        <v>612</v>
      </c>
      <c r="C616" s="3" t="s">
        <v>143</v>
      </c>
      <c r="D616" s="3" t="s">
        <v>168</v>
      </c>
      <c r="E616" s="3" t="s">
        <v>168</v>
      </c>
    </row>
    <row r="617" spans="1:5" x14ac:dyDescent="0.25">
      <c r="A617" s="136">
        <v>2482</v>
      </c>
      <c r="B617" s="3" t="s">
        <v>613</v>
      </c>
      <c r="C617" s="3" t="s">
        <v>143</v>
      </c>
      <c r="D617" s="3" t="s">
        <v>159</v>
      </c>
      <c r="E617" s="3" t="s">
        <v>159</v>
      </c>
    </row>
    <row r="618" spans="1:5" x14ac:dyDescent="0.25">
      <c r="A618" s="136">
        <v>2481</v>
      </c>
      <c r="B618" s="3" t="s">
        <v>614</v>
      </c>
      <c r="C618" s="3" t="s">
        <v>143</v>
      </c>
      <c r="D618" s="3" t="s">
        <v>159</v>
      </c>
      <c r="E618" s="3" t="s">
        <v>159</v>
      </c>
    </row>
    <row r="619" spans="1:5" x14ac:dyDescent="0.25">
      <c r="A619" s="136">
        <v>2667</v>
      </c>
      <c r="B619" s="3" t="s">
        <v>615</v>
      </c>
      <c r="C619" s="3" t="s">
        <v>143</v>
      </c>
      <c r="D619" s="3" t="s">
        <v>187</v>
      </c>
      <c r="E619" s="3" t="s">
        <v>187</v>
      </c>
    </row>
    <row r="620" spans="1:5" x14ac:dyDescent="0.25">
      <c r="A620" s="136">
        <v>1379</v>
      </c>
      <c r="B620" s="3" t="s">
        <v>616</v>
      </c>
      <c r="C620" s="3" t="s">
        <v>143</v>
      </c>
      <c r="D620" s="3" t="s">
        <v>157</v>
      </c>
      <c r="E620" s="3" t="s">
        <v>155</v>
      </c>
    </row>
    <row r="621" spans="1:5" x14ac:dyDescent="0.25">
      <c r="A621" s="136">
        <v>1380</v>
      </c>
      <c r="B621" s="3" t="s">
        <v>617</v>
      </c>
      <c r="C621" s="3" t="s">
        <v>143</v>
      </c>
      <c r="D621" s="3" t="s">
        <v>157</v>
      </c>
      <c r="E621" s="3" t="s">
        <v>155</v>
      </c>
    </row>
    <row r="622" spans="1:5" x14ac:dyDescent="0.25">
      <c r="A622" s="136">
        <v>1984</v>
      </c>
      <c r="B622" s="3" t="s">
        <v>618</v>
      </c>
      <c r="C622" s="3" t="s">
        <v>143</v>
      </c>
      <c r="D622" s="3" t="s">
        <v>199</v>
      </c>
      <c r="E622" s="3" t="s">
        <v>149</v>
      </c>
    </row>
    <row r="623" spans="1:5" x14ac:dyDescent="0.25">
      <c r="A623" s="136">
        <v>2668</v>
      </c>
      <c r="B623" s="3" t="s">
        <v>619</v>
      </c>
      <c r="C623" s="3" t="s">
        <v>143</v>
      </c>
      <c r="D623" s="3" t="s">
        <v>187</v>
      </c>
      <c r="E623" s="3" t="s">
        <v>187</v>
      </c>
    </row>
    <row r="624" spans="1:5" x14ac:dyDescent="0.25">
      <c r="A624" s="136">
        <v>1885</v>
      </c>
      <c r="B624" s="3" t="s">
        <v>620</v>
      </c>
      <c r="C624" s="3" t="s">
        <v>143</v>
      </c>
      <c r="D624" s="3" t="s">
        <v>199</v>
      </c>
      <c r="E624" s="3" t="s">
        <v>149</v>
      </c>
    </row>
    <row r="625" spans="1:5" x14ac:dyDescent="0.25">
      <c r="A625" s="136">
        <v>1583</v>
      </c>
      <c r="B625" s="3" t="s">
        <v>621</v>
      </c>
      <c r="C625" s="3" t="s">
        <v>143</v>
      </c>
      <c r="D625" s="3" t="s">
        <v>168</v>
      </c>
      <c r="E625" s="3" t="s">
        <v>168</v>
      </c>
    </row>
    <row r="626" spans="1:5" x14ac:dyDescent="0.25">
      <c r="A626" s="136">
        <v>2379</v>
      </c>
      <c r="B626" s="3" t="s">
        <v>622</v>
      </c>
      <c r="C626" s="3" t="s">
        <v>143</v>
      </c>
      <c r="D626" s="3" t="s">
        <v>144</v>
      </c>
      <c r="E626" s="3" t="s">
        <v>144</v>
      </c>
    </row>
    <row r="627" spans="1:5" x14ac:dyDescent="0.25">
      <c r="A627" s="136">
        <v>1585</v>
      </c>
      <c r="B627" s="3" t="s">
        <v>623</v>
      </c>
      <c r="C627" s="3" t="s">
        <v>143</v>
      </c>
      <c r="D627" s="3" t="s">
        <v>157</v>
      </c>
      <c r="E627" s="3" t="s">
        <v>155</v>
      </c>
    </row>
    <row r="628" spans="1:5" x14ac:dyDescent="0.25">
      <c r="A628" s="136">
        <v>2669</v>
      </c>
      <c r="B628" s="3" t="s">
        <v>624</v>
      </c>
      <c r="C628" s="3" t="s">
        <v>143</v>
      </c>
      <c r="D628" s="3" t="s">
        <v>187</v>
      </c>
      <c r="E628" s="3" t="s">
        <v>187</v>
      </c>
    </row>
    <row r="629" spans="1:5" x14ac:dyDescent="0.25">
      <c r="A629" s="136">
        <v>1084</v>
      </c>
      <c r="B629" s="3" t="s">
        <v>625</v>
      </c>
      <c r="C629" s="3" t="s">
        <v>143</v>
      </c>
      <c r="D629" s="3" t="s">
        <v>157</v>
      </c>
      <c r="E629" s="3" t="s">
        <v>155</v>
      </c>
    </row>
    <row r="630" spans="1:5" x14ac:dyDescent="0.25">
      <c r="A630" s="136">
        <v>2573</v>
      </c>
      <c r="B630" s="3" t="s">
        <v>626</v>
      </c>
      <c r="C630" s="3" t="s">
        <v>143</v>
      </c>
      <c r="D630" s="3" t="s">
        <v>187</v>
      </c>
      <c r="E630" s="3" t="s">
        <v>187</v>
      </c>
    </row>
    <row r="631" spans="1:5" x14ac:dyDescent="0.25">
      <c r="A631" s="136">
        <v>2670</v>
      </c>
      <c r="B631" s="3" t="s">
        <v>627</v>
      </c>
      <c r="C631" s="3" t="s">
        <v>143</v>
      </c>
      <c r="D631" s="3" t="s">
        <v>187</v>
      </c>
      <c r="E631" s="3" t="s">
        <v>187</v>
      </c>
    </row>
    <row r="632" spans="1:5" x14ac:dyDescent="0.25">
      <c r="A632" s="136">
        <v>2574</v>
      </c>
      <c r="B632" s="3" t="s">
        <v>628</v>
      </c>
      <c r="C632" s="3" t="s">
        <v>143</v>
      </c>
      <c r="D632" s="3" t="s">
        <v>187</v>
      </c>
      <c r="E632" s="3" t="s">
        <v>187</v>
      </c>
    </row>
    <row r="633" spans="1:5" x14ac:dyDescent="0.25">
      <c r="A633" s="136">
        <v>1472</v>
      </c>
      <c r="B633" s="3" t="s">
        <v>629</v>
      </c>
      <c r="C633" s="3" t="s">
        <v>143</v>
      </c>
      <c r="D633" s="3" t="s">
        <v>148</v>
      </c>
      <c r="E633" s="3" t="s">
        <v>149</v>
      </c>
    </row>
    <row r="634" spans="1:5" x14ac:dyDescent="0.25">
      <c r="A634" s="136">
        <v>2671</v>
      </c>
      <c r="B634" s="3" t="s">
        <v>630</v>
      </c>
      <c r="C634" s="3" t="s">
        <v>143</v>
      </c>
      <c r="D634" s="3" t="s">
        <v>187</v>
      </c>
      <c r="E634" s="3" t="s">
        <v>187</v>
      </c>
    </row>
    <row r="635" spans="1:5" x14ac:dyDescent="0.25">
      <c r="A635" s="136">
        <v>1088</v>
      </c>
      <c r="B635" s="3" t="s">
        <v>631</v>
      </c>
      <c r="C635" s="3" t="s">
        <v>143</v>
      </c>
      <c r="D635" s="3" t="s">
        <v>157</v>
      </c>
      <c r="E635" s="3" t="s">
        <v>155</v>
      </c>
    </row>
    <row r="636" spans="1:5" x14ac:dyDescent="0.25">
      <c r="A636" s="136">
        <v>2672</v>
      </c>
      <c r="B636" s="3" t="s">
        <v>632</v>
      </c>
      <c r="C636" s="3" t="s">
        <v>143</v>
      </c>
      <c r="D636" s="3" t="s">
        <v>187</v>
      </c>
      <c r="E636" s="3" t="s">
        <v>187</v>
      </c>
    </row>
    <row r="637" spans="1:5" x14ac:dyDescent="0.25">
      <c r="A637" s="136">
        <v>2156</v>
      </c>
      <c r="B637" s="3" t="s">
        <v>633</v>
      </c>
      <c r="C637" s="3" t="s">
        <v>143</v>
      </c>
      <c r="D637" s="3" t="s">
        <v>159</v>
      </c>
      <c r="E637" s="3" t="s">
        <v>159</v>
      </c>
    </row>
    <row r="638" spans="1:5" x14ac:dyDescent="0.25">
      <c r="A638" s="136">
        <v>1586</v>
      </c>
      <c r="B638" s="3" t="s">
        <v>634</v>
      </c>
      <c r="C638" s="3" t="s">
        <v>143</v>
      </c>
      <c r="D638" s="3" t="s">
        <v>168</v>
      </c>
      <c r="E638" s="3" t="s">
        <v>168</v>
      </c>
    </row>
    <row r="639" spans="1:5" x14ac:dyDescent="0.25">
      <c r="A639" s="136">
        <v>1985</v>
      </c>
      <c r="B639" s="3" t="s">
        <v>635</v>
      </c>
      <c r="C639" s="3" t="s">
        <v>143</v>
      </c>
      <c r="D639" s="3" t="s">
        <v>161</v>
      </c>
      <c r="E639" s="3" t="s">
        <v>149</v>
      </c>
    </row>
    <row r="640" spans="1:5" x14ac:dyDescent="0.25">
      <c r="A640" s="136">
        <v>2465</v>
      </c>
      <c r="B640" s="3" t="s">
        <v>636</v>
      </c>
      <c r="C640" s="3" t="s">
        <v>143</v>
      </c>
      <c r="D640" s="3" t="s">
        <v>159</v>
      </c>
      <c r="E640" s="3" t="s">
        <v>159</v>
      </c>
    </row>
    <row r="641" spans="1:5" x14ac:dyDescent="0.25">
      <c r="A641" s="136">
        <v>2132</v>
      </c>
      <c r="B641" s="3" t="s">
        <v>637</v>
      </c>
      <c r="C641" s="3" t="s">
        <v>143</v>
      </c>
      <c r="D641" s="3" t="s">
        <v>159</v>
      </c>
      <c r="E641" s="3" t="s">
        <v>159</v>
      </c>
    </row>
    <row r="642" spans="1:5" x14ac:dyDescent="0.25">
      <c r="A642" s="136">
        <v>1089</v>
      </c>
      <c r="B642" s="3" t="s">
        <v>638</v>
      </c>
      <c r="C642" s="3" t="s">
        <v>143</v>
      </c>
      <c r="D642" s="3" t="s">
        <v>157</v>
      </c>
      <c r="E642" s="3" t="s">
        <v>155</v>
      </c>
    </row>
    <row r="643" spans="1:5" x14ac:dyDescent="0.25">
      <c r="A643" s="136">
        <v>1090</v>
      </c>
      <c r="B643" s="3" t="s">
        <v>638</v>
      </c>
      <c r="C643" s="3" t="s">
        <v>143</v>
      </c>
      <c r="D643" s="3" t="s">
        <v>157</v>
      </c>
      <c r="E643" s="3" t="s">
        <v>155</v>
      </c>
    </row>
    <row r="644" spans="1:5" x14ac:dyDescent="0.25">
      <c r="A644" s="136">
        <v>1266</v>
      </c>
      <c r="B644" s="3" t="s">
        <v>639</v>
      </c>
      <c r="C644" s="3" t="s">
        <v>143</v>
      </c>
      <c r="D644" s="3" t="s">
        <v>154</v>
      </c>
      <c r="E644" s="3" t="s">
        <v>155</v>
      </c>
    </row>
    <row r="645" spans="1:5" x14ac:dyDescent="0.25">
      <c r="A645" s="136">
        <v>2575</v>
      </c>
      <c r="B645" s="3" t="s">
        <v>640</v>
      </c>
      <c r="C645" s="3" t="s">
        <v>143</v>
      </c>
      <c r="D645" s="3" t="s">
        <v>187</v>
      </c>
      <c r="E645" s="3" t="s">
        <v>187</v>
      </c>
    </row>
    <row r="646" spans="1:5" x14ac:dyDescent="0.25">
      <c r="A646" s="136">
        <v>1474</v>
      </c>
      <c r="B646" s="3" t="s">
        <v>641</v>
      </c>
      <c r="C646" s="3" t="s">
        <v>143</v>
      </c>
      <c r="D646" s="3" t="s">
        <v>168</v>
      </c>
      <c r="E646" s="3" t="s">
        <v>168</v>
      </c>
    </row>
    <row r="647" spans="1:5" x14ac:dyDescent="0.25">
      <c r="A647" s="136">
        <v>2576</v>
      </c>
      <c r="B647" s="3" t="s">
        <v>642</v>
      </c>
      <c r="C647" s="3" t="s">
        <v>143</v>
      </c>
      <c r="D647" s="3" t="s">
        <v>151</v>
      </c>
      <c r="E647" s="3" t="s">
        <v>152</v>
      </c>
    </row>
    <row r="648" spans="1:5" x14ac:dyDescent="0.25">
      <c r="A648" s="136">
        <v>1092</v>
      </c>
      <c r="B648" s="3" t="s">
        <v>643</v>
      </c>
      <c r="C648" s="3" t="s">
        <v>143</v>
      </c>
      <c r="D648" s="3" t="s">
        <v>157</v>
      </c>
      <c r="E648" s="3" t="s">
        <v>155</v>
      </c>
    </row>
    <row r="649" spans="1:5" x14ac:dyDescent="0.25">
      <c r="A649" s="136">
        <v>2673</v>
      </c>
      <c r="B649" s="3" t="s">
        <v>644</v>
      </c>
      <c r="C649" s="3" t="s">
        <v>143</v>
      </c>
      <c r="D649" s="3" t="s">
        <v>187</v>
      </c>
      <c r="E649" s="3" t="s">
        <v>187</v>
      </c>
    </row>
    <row r="650" spans="1:5" x14ac:dyDescent="0.25">
      <c r="A650" s="136">
        <v>1580</v>
      </c>
      <c r="B650" s="3" t="s">
        <v>645</v>
      </c>
      <c r="C650" s="3" t="s">
        <v>143</v>
      </c>
      <c r="D650" s="3" t="s">
        <v>168</v>
      </c>
      <c r="E650" s="3" t="s">
        <v>168</v>
      </c>
    </row>
    <row r="651" spans="1:5" x14ac:dyDescent="0.25">
      <c r="A651" s="136">
        <v>1581</v>
      </c>
      <c r="B651" s="3" t="s">
        <v>645</v>
      </c>
      <c r="C651" s="3" t="s">
        <v>143</v>
      </c>
      <c r="D651" s="3" t="s">
        <v>168</v>
      </c>
      <c r="E651" s="3" t="s">
        <v>168</v>
      </c>
    </row>
    <row r="652" spans="1:5" x14ac:dyDescent="0.25">
      <c r="A652" s="136">
        <v>1582</v>
      </c>
      <c r="B652" s="3" t="s">
        <v>645</v>
      </c>
      <c r="C652" s="3" t="s">
        <v>143</v>
      </c>
      <c r="D652" s="3" t="s">
        <v>168</v>
      </c>
      <c r="E652" s="3" t="s">
        <v>168</v>
      </c>
    </row>
    <row r="653" spans="1:5" x14ac:dyDescent="0.25">
      <c r="A653" s="136">
        <v>1085</v>
      </c>
      <c r="B653" s="3" t="s">
        <v>646</v>
      </c>
      <c r="C653" s="3" t="s">
        <v>143</v>
      </c>
      <c r="D653" s="3" t="s">
        <v>157</v>
      </c>
      <c r="E653" s="3" t="s">
        <v>155</v>
      </c>
    </row>
    <row r="654" spans="1:5" x14ac:dyDescent="0.25">
      <c r="A654" s="136">
        <v>1086</v>
      </c>
      <c r="B654" s="3" t="s">
        <v>646</v>
      </c>
      <c r="C654" s="3" t="s">
        <v>143</v>
      </c>
      <c r="D654" s="3" t="s">
        <v>157</v>
      </c>
      <c r="E654" s="3" t="s">
        <v>155</v>
      </c>
    </row>
    <row r="655" spans="1:5" x14ac:dyDescent="0.25">
      <c r="A655" s="136">
        <v>1886</v>
      </c>
      <c r="B655" s="3" t="s">
        <v>647</v>
      </c>
      <c r="C655" s="3" t="s">
        <v>143</v>
      </c>
      <c r="D655" s="3" t="s">
        <v>148</v>
      </c>
      <c r="E655" s="3" t="s">
        <v>149</v>
      </c>
    </row>
    <row r="656" spans="1:5" x14ac:dyDescent="0.25">
      <c r="A656" s="136">
        <v>1441</v>
      </c>
      <c r="B656" s="3" t="s">
        <v>648</v>
      </c>
      <c r="C656" s="3" t="s">
        <v>143</v>
      </c>
      <c r="D656" s="3" t="s">
        <v>168</v>
      </c>
      <c r="E656" s="3" t="s">
        <v>168</v>
      </c>
    </row>
    <row r="657" spans="1:5" x14ac:dyDescent="0.25">
      <c r="A657" s="136">
        <v>1473</v>
      </c>
      <c r="B657" s="3" t="s">
        <v>648</v>
      </c>
      <c r="C657" s="3" t="s">
        <v>143</v>
      </c>
      <c r="D657" s="3" t="s">
        <v>168</v>
      </c>
      <c r="E657" s="3" t="s">
        <v>168</v>
      </c>
    </row>
    <row r="658" spans="1:5" x14ac:dyDescent="0.25">
      <c r="A658" s="136">
        <v>2493</v>
      </c>
      <c r="B658" s="3" t="s">
        <v>649</v>
      </c>
      <c r="C658" s="3" t="s">
        <v>143</v>
      </c>
      <c r="D658" s="3" t="s">
        <v>159</v>
      </c>
      <c r="E658" s="3" t="s">
        <v>159</v>
      </c>
    </row>
    <row r="659" spans="1:5" x14ac:dyDescent="0.25">
      <c r="A659" s="136">
        <v>2790</v>
      </c>
      <c r="B659" s="3" t="s">
        <v>650</v>
      </c>
      <c r="C659" s="3" t="s">
        <v>143</v>
      </c>
      <c r="D659" s="3" t="s">
        <v>175</v>
      </c>
      <c r="E659" s="3" t="s">
        <v>152</v>
      </c>
    </row>
    <row r="660" spans="1:5" x14ac:dyDescent="0.25">
      <c r="A660" s="136">
        <v>2791</v>
      </c>
      <c r="B660" s="3" t="s">
        <v>651</v>
      </c>
      <c r="C660" s="3" t="s">
        <v>143</v>
      </c>
      <c r="D660" s="3" t="s">
        <v>175</v>
      </c>
      <c r="E660" s="3" t="s">
        <v>152</v>
      </c>
    </row>
    <row r="661" spans="1:5" x14ac:dyDescent="0.25">
      <c r="A661" s="136">
        <v>2090</v>
      </c>
      <c r="B661" s="3" t="s">
        <v>652</v>
      </c>
      <c r="C661" s="3" t="s">
        <v>143</v>
      </c>
      <c r="D661" s="3" t="s">
        <v>178</v>
      </c>
      <c r="E661" s="3" t="s">
        <v>172</v>
      </c>
    </row>
    <row r="662" spans="1:5" x14ac:dyDescent="0.25">
      <c r="A662" s="136">
        <v>2188</v>
      </c>
      <c r="B662" s="3" t="s">
        <v>653</v>
      </c>
      <c r="C662" s="3" t="s">
        <v>143</v>
      </c>
      <c r="D662" s="3" t="s">
        <v>146</v>
      </c>
      <c r="E662" s="3" t="s">
        <v>144</v>
      </c>
    </row>
    <row r="663" spans="1:5" x14ac:dyDescent="0.25">
      <c r="A663" s="136">
        <v>1093</v>
      </c>
      <c r="B663" s="3" t="s">
        <v>654</v>
      </c>
      <c r="C663" s="3" t="s">
        <v>143</v>
      </c>
      <c r="D663" s="3" t="s">
        <v>157</v>
      </c>
      <c r="E663" s="3" t="s">
        <v>155</v>
      </c>
    </row>
    <row r="664" spans="1:5" x14ac:dyDescent="0.25">
      <c r="A664" s="136">
        <v>1094</v>
      </c>
      <c r="B664" s="3" t="s">
        <v>655</v>
      </c>
      <c r="C664" s="3" t="s">
        <v>143</v>
      </c>
      <c r="D664" s="3" t="s">
        <v>157</v>
      </c>
      <c r="E664" s="3" t="s">
        <v>155</v>
      </c>
    </row>
    <row r="665" spans="1:5" x14ac:dyDescent="0.25">
      <c r="A665" s="136">
        <v>2381</v>
      </c>
      <c r="B665" s="3" t="s">
        <v>656</v>
      </c>
      <c r="C665" s="3" t="s">
        <v>143</v>
      </c>
      <c r="D665" s="3" t="s">
        <v>146</v>
      </c>
      <c r="E665" s="3" t="s">
        <v>144</v>
      </c>
    </row>
    <row r="666" spans="1:5" x14ac:dyDescent="0.25">
      <c r="A666" s="136">
        <v>1588</v>
      </c>
      <c r="B666" s="3" t="s">
        <v>657</v>
      </c>
      <c r="C666" s="3" t="s">
        <v>143</v>
      </c>
      <c r="D666" s="3" t="s">
        <v>168</v>
      </c>
      <c r="E666" s="3" t="s">
        <v>168</v>
      </c>
    </row>
    <row r="667" spans="1:5" x14ac:dyDescent="0.25">
      <c r="A667" s="136">
        <v>2382</v>
      </c>
      <c r="B667" s="3" t="s">
        <v>658</v>
      </c>
      <c r="C667" s="3" t="s">
        <v>143</v>
      </c>
      <c r="D667" s="3" t="s">
        <v>144</v>
      </c>
      <c r="E667" s="3" t="s">
        <v>144</v>
      </c>
    </row>
    <row r="668" spans="1:5" x14ac:dyDescent="0.25">
      <c r="A668" s="136">
        <v>1095</v>
      </c>
      <c r="B668" s="3" t="s">
        <v>659</v>
      </c>
      <c r="C668" s="3" t="s">
        <v>143</v>
      </c>
      <c r="D668" s="3" t="s">
        <v>157</v>
      </c>
      <c r="E668" s="3" t="s">
        <v>155</v>
      </c>
    </row>
    <row r="669" spans="1:5" x14ac:dyDescent="0.25">
      <c r="A669" s="136">
        <v>1096</v>
      </c>
      <c r="B669" s="3" t="s">
        <v>660</v>
      </c>
      <c r="C669" s="3" t="s">
        <v>143</v>
      </c>
      <c r="D669" s="3" t="s">
        <v>157</v>
      </c>
      <c r="E669" s="3" t="s">
        <v>155</v>
      </c>
    </row>
    <row r="670" spans="1:5" x14ac:dyDescent="0.25">
      <c r="A670" s="136">
        <v>1267</v>
      </c>
      <c r="B670" s="3" t="s">
        <v>661</v>
      </c>
      <c r="C670" s="3" t="s">
        <v>143</v>
      </c>
      <c r="D670" s="3" t="s">
        <v>154</v>
      </c>
      <c r="E670" s="3" t="s">
        <v>155</v>
      </c>
    </row>
    <row r="671" spans="1:5" x14ac:dyDescent="0.25">
      <c r="A671" s="136">
        <v>1887</v>
      </c>
      <c r="B671" s="3" t="s">
        <v>662</v>
      </c>
      <c r="C671" s="3" t="s">
        <v>143</v>
      </c>
      <c r="D671" s="3" t="s">
        <v>148</v>
      </c>
      <c r="E671" s="3" t="s">
        <v>149</v>
      </c>
    </row>
    <row r="672" spans="1:5" x14ac:dyDescent="0.25">
      <c r="A672" s="136">
        <v>1475</v>
      </c>
      <c r="B672" s="3" t="s">
        <v>663</v>
      </c>
      <c r="C672" s="3" t="s">
        <v>143</v>
      </c>
      <c r="D672" s="3" t="s">
        <v>168</v>
      </c>
      <c r="E672" s="3" t="s">
        <v>168</v>
      </c>
    </row>
    <row r="673" spans="1:5" x14ac:dyDescent="0.25">
      <c r="A673" s="136">
        <v>1477</v>
      </c>
      <c r="B673" s="3" t="s">
        <v>664</v>
      </c>
      <c r="C673" s="3" t="s">
        <v>143</v>
      </c>
      <c r="D673" s="3" t="s">
        <v>168</v>
      </c>
      <c r="E673" s="3" t="s">
        <v>168</v>
      </c>
    </row>
    <row r="674" spans="1:5" x14ac:dyDescent="0.25">
      <c r="A674" s="136">
        <v>1890</v>
      </c>
      <c r="B674" s="3" t="s">
        <v>665</v>
      </c>
      <c r="C674" s="3" t="s">
        <v>143</v>
      </c>
      <c r="D674" s="3" t="s">
        <v>148</v>
      </c>
      <c r="E674" s="3" t="s">
        <v>149</v>
      </c>
    </row>
    <row r="675" spans="1:5" x14ac:dyDescent="0.25">
      <c r="A675" s="136">
        <v>1270</v>
      </c>
      <c r="B675" s="3" t="s">
        <v>666</v>
      </c>
      <c r="C675" s="3" t="s">
        <v>143</v>
      </c>
      <c r="D675" s="3" t="s">
        <v>154</v>
      </c>
      <c r="E675" s="3" t="s">
        <v>155</v>
      </c>
    </row>
    <row r="676" spans="1:5" x14ac:dyDescent="0.25">
      <c r="A676" s="136">
        <v>2152</v>
      </c>
      <c r="B676" s="3" t="s">
        <v>667</v>
      </c>
      <c r="C676" s="3" t="s">
        <v>143</v>
      </c>
      <c r="D676" s="3" t="s">
        <v>159</v>
      </c>
      <c r="E676" s="3" t="s">
        <v>159</v>
      </c>
    </row>
    <row r="677" spans="1:5" x14ac:dyDescent="0.25">
      <c r="A677" s="136">
        <v>1801</v>
      </c>
      <c r="B677" s="3" t="s">
        <v>668</v>
      </c>
      <c r="C677" s="3" t="s">
        <v>143</v>
      </c>
      <c r="D677" s="3" t="s">
        <v>148</v>
      </c>
      <c r="E677" s="3" t="s">
        <v>149</v>
      </c>
    </row>
    <row r="678" spans="1:5" x14ac:dyDescent="0.25">
      <c r="A678" s="136">
        <v>1806</v>
      </c>
      <c r="B678" s="3" t="s">
        <v>668</v>
      </c>
      <c r="C678" s="3" t="s">
        <v>143</v>
      </c>
      <c r="D678" s="3" t="s">
        <v>148</v>
      </c>
      <c r="E678" s="3" t="s">
        <v>149</v>
      </c>
    </row>
    <row r="679" spans="1:5" x14ac:dyDescent="0.25">
      <c r="A679" s="136">
        <v>1807</v>
      </c>
      <c r="B679" s="3" t="s">
        <v>668</v>
      </c>
      <c r="C679" s="3" t="s">
        <v>143</v>
      </c>
      <c r="D679" s="3" t="s">
        <v>148</v>
      </c>
      <c r="E679" s="3" t="s">
        <v>149</v>
      </c>
    </row>
    <row r="680" spans="1:5" x14ac:dyDescent="0.25">
      <c r="A680" s="136">
        <v>1808</v>
      </c>
      <c r="B680" s="3" t="s">
        <v>668</v>
      </c>
      <c r="C680" s="3" t="s">
        <v>143</v>
      </c>
      <c r="D680" s="3" t="s">
        <v>148</v>
      </c>
      <c r="E680" s="3" t="s">
        <v>149</v>
      </c>
    </row>
    <row r="681" spans="1:5" x14ac:dyDescent="0.25">
      <c r="A681" s="136">
        <v>1813</v>
      </c>
      <c r="B681" s="3" t="s">
        <v>668</v>
      </c>
      <c r="C681" s="3" t="s">
        <v>143</v>
      </c>
      <c r="D681" s="3" t="s">
        <v>148</v>
      </c>
      <c r="E681" s="3" t="s">
        <v>149</v>
      </c>
    </row>
    <row r="682" spans="1:5" x14ac:dyDescent="0.25">
      <c r="A682" s="136">
        <v>1815</v>
      </c>
      <c r="B682" s="3" t="s">
        <v>668</v>
      </c>
      <c r="C682" s="3" t="s">
        <v>143</v>
      </c>
      <c r="D682" s="3" t="s">
        <v>148</v>
      </c>
      <c r="E682" s="3" t="s">
        <v>149</v>
      </c>
    </row>
    <row r="683" spans="1:5" x14ac:dyDescent="0.25">
      <c r="A683" s="136">
        <v>1888</v>
      </c>
      <c r="B683" s="3" t="s">
        <v>668</v>
      </c>
      <c r="C683" s="3" t="s">
        <v>143</v>
      </c>
      <c r="D683" s="3" t="s">
        <v>148</v>
      </c>
      <c r="E683" s="3" t="s">
        <v>149</v>
      </c>
    </row>
    <row r="684" spans="1:5" x14ac:dyDescent="0.25">
      <c r="A684" s="136">
        <v>2543</v>
      </c>
      <c r="B684" s="3" t="s">
        <v>669</v>
      </c>
      <c r="C684" s="3" t="s">
        <v>143</v>
      </c>
      <c r="D684" s="3" t="s">
        <v>151</v>
      </c>
      <c r="E684" s="3" t="s">
        <v>152</v>
      </c>
    </row>
    <row r="685" spans="1:5" x14ac:dyDescent="0.25">
      <c r="A685" s="136">
        <v>1784</v>
      </c>
      <c r="B685" s="3" t="s">
        <v>670</v>
      </c>
      <c r="C685" s="3" t="s">
        <v>143</v>
      </c>
      <c r="D685" s="3" t="s">
        <v>172</v>
      </c>
      <c r="E685" s="3" t="s">
        <v>172</v>
      </c>
    </row>
    <row r="686" spans="1:5" x14ac:dyDescent="0.25">
      <c r="A686" s="136">
        <v>1601</v>
      </c>
      <c r="B686" s="3" t="s">
        <v>671</v>
      </c>
      <c r="C686" s="3" t="s">
        <v>143</v>
      </c>
      <c r="D686" s="3" t="s">
        <v>168</v>
      </c>
      <c r="E686" s="3" t="s">
        <v>168</v>
      </c>
    </row>
    <row r="687" spans="1:5" x14ac:dyDescent="0.25">
      <c r="A687" s="136">
        <v>1602</v>
      </c>
      <c r="B687" s="3" t="s">
        <v>671</v>
      </c>
      <c r="C687" s="3" t="s">
        <v>143</v>
      </c>
      <c r="D687" s="3" t="s">
        <v>168</v>
      </c>
      <c r="E687" s="3" t="s">
        <v>168</v>
      </c>
    </row>
    <row r="688" spans="1:5" x14ac:dyDescent="0.25">
      <c r="A688" s="136">
        <v>1603</v>
      </c>
      <c r="B688" s="3" t="s">
        <v>671</v>
      </c>
      <c r="C688" s="3" t="s">
        <v>143</v>
      </c>
      <c r="D688" s="3" t="s">
        <v>168</v>
      </c>
      <c r="E688" s="3" t="s">
        <v>168</v>
      </c>
    </row>
    <row r="689" spans="1:5" x14ac:dyDescent="0.25">
      <c r="A689" s="136">
        <v>1604</v>
      </c>
      <c r="B689" s="3" t="s">
        <v>671</v>
      </c>
      <c r="C689" s="3" t="s">
        <v>143</v>
      </c>
      <c r="D689" s="3" t="s">
        <v>168</v>
      </c>
      <c r="E689" s="3" t="s">
        <v>168</v>
      </c>
    </row>
    <row r="690" spans="1:5" x14ac:dyDescent="0.25">
      <c r="A690" s="136">
        <v>1605</v>
      </c>
      <c r="B690" s="3" t="s">
        <v>671</v>
      </c>
      <c r="C690" s="3" t="s">
        <v>143</v>
      </c>
      <c r="D690" s="3" t="s">
        <v>168</v>
      </c>
      <c r="E690" s="3" t="s">
        <v>168</v>
      </c>
    </row>
    <row r="691" spans="1:5" x14ac:dyDescent="0.25">
      <c r="A691" s="136">
        <v>1606</v>
      </c>
      <c r="B691" s="3" t="s">
        <v>671</v>
      </c>
      <c r="C691" s="3" t="s">
        <v>143</v>
      </c>
      <c r="D691" s="3" t="s">
        <v>168</v>
      </c>
      <c r="E691" s="3" t="s">
        <v>168</v>
      </c>
    </row>
    <row r="692" spans="1:5" x14ac:dyDescent="0.25">
      <c r="A692" s="136">
        <v>1607</v>
      </c>
      <c r="B692" s="3" t="s">
        <v>671</v>
      </c>
      <c r="C692" s="3" t="s">
        <v>143</v>
      </c>
      <c r="D692" s="3" t="s">
        <v>168</v>
      </c>
      <c r="E692" s="3" t="s">
        <v>168</v>
      </c>
    </row>
    <row r="693" spans="1:5" x14ac:dyDescent="0.25">
      <c r="A693" s="136">
        <v>1608</v>
      </c>
      <c r="B693" s="3" t="s">
        <v>671</v>
      </c>
      <c r="C693" s="3" t="s">
        <v>143</v>
      </c>
      <c r="D693" s="3" t="s">
        <v>168</v>
      </c>
      <c r="E693" s="3" t="s">
        <v>168</v>
      </c>
    </row>
    <row r="694" spans="1:5" x14ac:dyDescent="0.25">
      <c r="A694" s="136">
        <v>1609</v>
      </c>
      <c r="B694" s="3" t="s">
        <v>671</v>
      </c>
      <c r="C694" s="3" t="s">
        <v>143</v>
      </c>
      <c r="D694" s="3" t="s">
        <v>168</v>
      </c>
      <c r="E694" s="3" t="s">
        <v>168</v>
      </c>
    </row>
    <row r="695" spans="1:5" x14ac:dyDescent="0.25">
      <c r="A695" s="136">
        <v>1610</v>
      </c>
      <c r="B695" s="3" t="s">
        <v>671</v>
      </c>
      <c r="C695" s="3" t="s">
        <v>143</v>
      </c>
      <c r="D695" s="3" t="s">
        <v>168</v>
      </c>
      <c r="E695" s="3" t="s">
        <v>168</v>
      </c>
    </row>
    <row r="696" spans="1:5" x14ac:dyDescent="0.25">
      <c r="A696" s="136">
        <v>1613</v>
      </c>
      <c r="B696" s="3" t="s">
        <v>671</v>
      </c>
      <c r="C696" s="3" t="s">
        <v>143</v>
      </c>
      <c r="D696" s="3" t="s">
        <v>168</v>
      </c>
      <c r="E696" s="3" t="s">
        <v>168</v>
      </c>
    </row>
    <row r="697" spans="1:5" x14ac:dyDescent="0.25">
      <c r="A697" s="136">
        <v>1614</v>
      </c>
      <c r="B697" s="3" t="s">
        <v>671</v>
      </c>
      <c r="C697" s="3" t="s">
        <v>143</v>
      </c>
      <c r="D697" s="3" t="s">
        <v>168</v>
      </c>
      <c r="E697" s="3" t="s">
        <v>168</v>
      </c>
    </row>
    <row r="698" spans="1:5" x14ac:dyDescent="0.25">
      <c r="A698" s="136">
        <v>1615</v>
      </c>
      <c r="B698" s="3" t="s">
        <v>671</v>
      </c>
      <c r="C698" s="3" t="s">
        <v>143</v>
      </c>
      <c r="D698" s="3" t="s">
        <v>168</v>
      </c>
      <c r="E698" s="3" t="s">
        <v>168</v>
      </c>
    </row>
    <row r="699" spans="1:5" x14ac:dyDescent="0.25">
      <c r="A699" s="136">
        <v>1653</v>
      </c>
      <c r="B699" s="3" t="s">
        <v>671</v>
      </c>
      <c r="C699" s="3" t="s">
        <v>143</v>
      </c>
      <c r="D699" s="3" t="s">
        <v>168</v>
      </c>
      <c r="E699" s="3" t="s">
        <v>168</v>
      </c>
    </row>
    <row r="700" spans="1:5" x14ac:dyDescent="0.25">
      <c r="A700" s="136">
        <v>1654</v>
      </c>
      <c r="B700" s="3" t="s">
        <v>671</v>
      </c>
      <c r="C700" s="3" t="s">
        <v>143</v>
      </c>
      <c r="D700" s="3" t="s">
        <v>168</v>
      </c>
      <c r="E700" s="3" t="s">
        <v>168</v>
      </c>
    </row>
    <row r="701" spans="1:5" x14ac:dyDescent="0.25">
      <c r="A701" s="136">
        <v>1655</v>
      </c>
      <c r="B701" s="3" t="s">
        <v>671</v>
      </c>
      <c r="C701" s="3" t="s">
        <v>143</v>
      </c>
      <c r="D701" s="3" t="s">
        <v>168</v>
      </c>
      <c r="E701" s="3" t="s">
        <v>168</v>
      </c>
    </row>
    <row r="702" spans="1:5" x14ac:dyDescent="0.25">
      <c r="A702" s="136">
        <v>1097</v>
      </c>
      <c r="B702" s="3" t="s">
        <v>672</v>
      </c>
      <c r="C702" s="3" t="s">
        <v>143</v>
      </c>
      <c r="D702" s="3" t="s">
        <v>157</v>
      </c>
      <c r="E702" s="3" t="s">
        <v>155</v>
      </c>
    </row>
    <row r="703" spans="1:5" x14ac:dyDescent="0.25">
      <c r="A703" s="136">
        <v>1098</v>
      </c>
      <c r="B703" s="3" t="s">
        <v>673</v>
      </c>
      <c r="C703" s="3" t="s">
        <v>143</v>
      </c>
      <c r="D703" s="3" t="s">
        <v>157</v>
      </c>
      <c r="E703" s="3" t="s">
        <v>155</v>
      </c>
    </row>
    <row r="704" spans="1:5" x14ac:dyDescent="0.25">
      <c r="A704" s="136">
        <v>2093</v>
      </c>
      <c r="B704" s="3" t="s">
        <v>674</v>
      </c>
      <c r="C704" s="3" t="s">
        <v>143</v>
      </c>
      <c r="D704" s="3" t="s">
        <v>178</v>
      </c>
      <c r="E704" s="3" t="s">
        <v>172</v>
      </c>
    </row>
    <row r="705" spans="1:5" x14ac:dyDescent="0.25">
      <c r="A705" s="136">
        <v>2675</v>
      </c>
      <c r="B705" s="3" t="s">
        <v>675</v>
      </c>
      <c r="C705" s="3" t="s">
        <v>143</v>
      </c>
      <c r="D705" s="3" t="s">
        <v>187</v>
      </c>
      <c r="E705" s="3" t="s">
        <v>187</v>
      </c>
    </row>
  </sheetData>
  <autoFilter ref="A1:A2" xr:uid="{00000000-0001-0000-0A00-000000000000}"/>
  <conditionalFormatting sqref="A1:XFD1048576">
    <cfRule type="containsErrors" dxfId="16" priority="3">
      <formula>ISERROR(A1)</formula>
    </cfRule>
  </conditionalFormatting>
  <conditionalFormatting sqref="D9">
    <cfRule type="containsBlanks" dxfId="15" priority="1">
      <formula>LEN(TRIM(D9))=0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3" tint="0.59999389629810485"/>
  </sheetPr>
  <dimension ref="A1:H40"/>
  <sheetViews>
    <sheetView zoomScaleNormal="100" workbookViewId="0">
      <pane xSplit="3" ySplit="4" topLeftCell="D7" activePane="bottomRight" state="frozen"/>
      <selection pane="topRight" activeCell="D1" sqref="D1"/>
      <selection pane="bottomLeft" activeCell="A7" sqref="A7"/>
      <selection pane="bottomRight"/>
    </sheetView>
  </sheetViews>
  <sheetFormatPr defaultColWidth="9.44140625" defaultRowHeight="13.8" x14ac:dyDescent="0.25"/>
  <cols>
    <col min="1" max="1" width="53.5546875" style="3" customWidth="1"/>
    <col min="2" max="2" width="6.21875" style="3" bestFit="1" customWidth="1"/>
    <col min="3" max="3" width="20.5546875" style="3" customWidth="1"/>
    <col min="4" max="4" width="29.5546875" style="3" customWidth="1"/>
    <col min="5" max="5" width="26.21875" style="3" bestFit="1" customWidth="1"/>
    <col min="6" max="6" width="35.5546875" style="3" customWidth="1"/>
    <col min="7" max="8" width="10.5546875" style="3" customWidth="1"/>
    <col min="9" max="16384" width="9.44140625" style="3"/>
  </cols>
  <sheetData>
    <row r="1" spans="1:8" x14ac:dyDescent="0.25">
      <c r="A1" s="15" t="s">
        <v>119</v>
      </c>
      <c r="B1" s="4"/>
    </row>
    <row r="2" spans="1:8" x14ac:dyDescent="0.25">
      <c r="A2" s="15" t="s">
        <v>120</v>
      </c>
      <c r="B2" s="4"/>
    </row>
    <row r="4" spans="1:8" s="56" customFormat="1" x14ac:dyDescent="0.3">
      <c r="A4" s="54" t="s">
        <v>79</v>
      </c>
      <c r="B4" s="143" t="s">
        <v>121</v>
      </c>
      <c r="C4" s="144" t="s">
        <v>122</v>
      </c>
      <c r="D4" s="144" t="s">
        <v>81</v>
      </c>
      <c r="E4" s="144" t="s">
        <v>7</v>
      </c>
      <c r="F4" s="144" t="s">
        <v>123</v>
      </c>
      <c r="G4" s="144" t="s">
        <v>84</v>
      </c>
      <c r="H4" s="144" t="s">
        <v>85</v>
      </c>
    </row>
    <row r="5" spans="1:8" x14ac:dyDescent="0.25">
      <c r="A5" s="55" t="s">
        <v>1539</v>
      </c>
      <c r="B5" s="3">
        <v>454</v>
      </c>
      <c r="C5" s="3" t="s">
        <v>1413</v>
      </c>
      <c r="D5" s="3" t="s">
        <v>1501</v>
      </c>
      <c r="E5" s="3" t="s">
        <v>168</v>
      </c>
      <c r="F5" s="3" t="s">
        <v>1540</v>
      </c>
      <c r="G5" s="3" t="s">
        <v>3323</v>
      </c>
      <c r="H5" s="3" t="s">
        <v>3436</v>
      </c>
    </row>
    <row r="6" spans="1:8" x14ac:dyDescent="0.25">
      <c r="A6" s="55" t="s">
        <v>1541</v>
      </c>
      <c r="B6" s="3">
        <v>442</v>
      </c>
      <c r="C6" s="3" t="s">
        <v>1542</v>
      </c>
      <c r="D6" s="3" t="s">
        <v>1409</v>
      </c>
      <c r="E6" s="3" t="s">
        <v>159</v>
      </c>
      <c r="F6" s="3" t="s">
        <v>1543</v>
      </c>
      <c r="G6" s="3" t="s">
        <v>3323</v>
      </c>
      <c r="H6" s="3" t="s">
        <v>3438</v>
      </c>
    </row>
    <row r="7" spans="1:8" x14ac:dyDescent="0.25">
      <c r="A7" s="55" t="s">
        <v>1544</v>
      </c>
      <c r="B7" s="3">
        <v>436</v>
      </c>
      <c r="C7" s="3" t="s">
        <v>1542</v>
      </c>
      <c r="D7" s="3" t="s">
        <v>1527</v>
      </c>
      <c r="E7" s="3" t="s">
        <v>178</v>
      </c>
      <c r="F7" s="3" t="s">
        <v>1543</v>
      </c>
      <c r="G7" s="3" t="s">
        <v>3323</v>
      </c>
      <c r="H7" s="3" t="s">
        <v>3438</v>
      </c>
    </row>
    <row r="8" spans="1:8" x14ac:dyDescent="0.25">
      <c r="A8" s="55" t="s">
        <v>1545</v>
      </c>
      <c r="B8" s="3">
        <v>438</v>
      </c>
      <c r="C8" s="3" t="s">
        <v>1542</v>
      </c>
      <c r="D8" s="3" t="s">
        <v>3409</v>
      </c>
      <c r="E8" s="3" t="s">
        <v>159</v>
      </c>
      <c r="F8" s="3" t="s">
        <v>1543</v>
      </c>
      <c r="G8" s="3" t="s">
        <v>3323</v>
      </c>
      <c r="H8" s="3" t="s">
        <v>3438</v>
      </c>
    </row>
    <row r="9" spans="1:8" x14ac:dyDescent="0.25">
      <c r="A9" s="55" t="s">
        <v>1546</v>
      </c>
      <c r="B9" s="3">
        <v>443</v>
      </c>
      <c r="C9" s="3" t="s">
        <v>1542</v>
      </c>
      <c r="D9" s="3" t="s">
        <v>3410</v>
      </c>
      <c r="E9" s="3" t="s">
        <v>159</v>
      </c>
      <c r="F9" s="3" t="s">
        <v>2662</v>
      </c>
      <c r="G9" s="3" t="s">
        <v>3323</v>
      </c>
      <c r="H9" s="3" t="s">
        <v>3438</v>
      </c>
    </row>
    <row r="10" spans="1:8" x14ac:dyDescent="0.25">
      <c r="A10" s="55" t="s">
        <v>1550</v>
      </c>
      <c r="B10" s="3">
        <v>452</v>
      </c>
      <c r="C10" s="3" t="s">
        <v>1551</v>
      </c>
      <c r="D10" s="3" t="s">
        <v>3412</v>
      </c>
      <c r="E10" s="3" t="s">
        <v>146</v>
      </c>
      <c r="F10" s="3" t="s">
        <v>1552</v>
      </c>
      <c r="G10" s="3" t="s">
        <v>3323</v>
      </c>
      <c r="H10" s="3" t="s">
        <v>3437</v>
      </c>
    </row>
    <row r="11" spans="1:8" x14ac:dyDescent="0.25">
      <c r="A11" s="55" t="s">
        <v>1553</v>
      </c>
      <c r="B11" s="3">
        <v>451</v>
      </c>
      <c r="C11" s="3" t="s">
        <v>1551</v>
      </c>
      <c r="D11" s="3" t="s">
        <v>3413</v>
      </c>
      <c r="E11" s="3" t="s">
        <v>148</v>
      </c>
      <c r="F11" s="3" t="s">
        <v>1552</v>
      </c>
      <c r="G11" s="3" t="s">
        <v>3323</v>
      </c>
      <c r="H11" s="3" t="s">
        <v>3438</v>
      </c>
    </row>
    <row r="12" spans="1:8" x14ac:dyDescent="0.25">
      <c r="A12" s="55" t="s">
        <v>1554</v>
      </c>
      <c r="B12" s="3">
        <v>453</v>
      </c>
      <c r="C12" s="3" t="s">
        <v>1551</v>
      </c>
      <c r="D12" s="3" t="s">
        <v>3414</v>
      </c>
      <c r="E12" s="3" t="s">
        <v>157</v>
      </c>
      <c r="F12" s="3" t="s">
        <v>1552</v>
      </c>
      <c r="G12" s="3" t="s">
        <v>3323</v>
      </c>
      <c r="H12" s="3" t="s">
        <v>3438</v>
      </c>
    </row>
    <row r="13" spans="1:8" x14ac:dyDescent="0.25">
      <c r="A13" s="55" t="s">
        <v>1555</v>
      </c>
      <c r="B13" s="3">
        <v>447</v>
      </c>
      <c r="C13" s="3" t="s">
        <v>1551</v>
      </c>
      <c r="D13" s="3" t="s">
        <v>1501</v>
      </c>
      <c r="E13" s="3" t="s">
        <v>168</v>
      </c>
      <c r="F13" s="3" t="s">
        <v>1552</v>
      </c>
      <c r="G13" s="3" t="s">
        <v>3323</v>
      </c>
      <c r="H13" s="3" t="s">
        <v>3436</v>
      </c>
    </row>
    <row r="14" spans="1:8" x14ac:dyDescent="0.25">
      <c r="A14" s="55" t="s">
        <v>1556</v>
      </c>
      <c r="B14" s="3">
        <v>407</v>
      </c>
      <c r="C14" s="3" t="s">
        <v>1413</v>
      </c>
      <c r="D14" s="3" t="s">
        <v>1409</v>
      </c>
      <c r="E14" s="3" t="s">
        <v>159</v>
      </c>
      <c r="F14" s="3" t="s">
        <v>3331</v>
      </c>
      <c r="G14" s="3" t="s">
        <v>1375</v>
      </c>
      <c r="H14" s="3" t="s">
        <v>3436</v>
      </c>
    </row>
    <row r="15" spans="1:8" x14ac:dyDescent="0.25">
      <c r="A15" s="55" t="s">
        <v>1557</v>
      </c>
      <c r="B15" s="3">
        <v>10665</v>
      </c>
      <c r="C15" s="3" t="s">
        <v>1542</v>
      </c>
      <c r="D15" s="3" t="s">
        <v>3415</v>
      </c>
      <c r="E15" s="3" t="s">
        <v>164</v>
      </c>
      <c r="F15" s="3" t="s">
        <v>1559</v>
      </c>
      <c r="G15" s="3" t="s">
        <v>3323</v>
      </c>
      <c r="H15" s="3" t="s">
        <v>3438</v>
      </c>
    </row>
    <row r="16" spans="1:8" x14ac:dyDescent="0.25">
      <c r="A16" s="55" t="s">
        <v>1560</v>
      </c>
      <c r="B16" s="3">
        <v>416</v>
      </c>
      <c r="C16" s="3" t="s">
        <v>1413</v>
      </c>
      <c r="D16" s="3" t="s">
        <v>3416</v>
      </c>
      <c r="E16" s="3" t="s">
        <v>159</v>
      </c>
      <c r="F16" s="3" t="s">
        <v>1561</v>
      </c>
      <c r="G16" s="3" t="s">
        <v>1375</v>
      </c>
      <c r="H16" s="3" t="s">
        <v>3436</v>
      </c>
    </row>
    <row r="17" spans="1:8" x14ac:dyDescent="0.25">
      <c r="A17" s="55" t="s">
        <v>1562</v>
      </c>
      <c r="B17" s="3">
        <v>16580</v>
      </c>
      <c r="C17" s="3" t="s">
        <v>1542</v>
      </c>
      <c r="D17" s="3" t="s">
        <v>1501</v>
      </c>
      <c r="E17" s="3" t="s">
        <v>168</v>
      </c>
      <c r="F17" s="3" t="s">
        <v>1564</v>
      </c>
      <c r="G17" s="3" t="s">
        <v>3323</v>
      </c>
      <c r="H17" s="3" t="s">
        <v>3438</v>
      </c>
    </row>
    <row r="18" spans="1:8" x14ac:dyDescent="0.25">
      <c r="A18" s="55" t="s">
        <v>1566</v>
      </c>
      <c r="B18" s="3">
        <v>445</v>
      </c>
      <c r="C18" s="3" t="s">
        <v>1542</v>
      </c>
      <c r="D18" s="3" t="s">
        <v>3418</v>
      </c>
      <c r="E18" s="3" t="s">
        <v>159</v>
      </c>
      <c r="F18" s="3" t="s">
        <v>1421</v>
      </c>
      <c r="G18" s="3" t="s">
        <v>1375</v>
      </c>
      <c r="H18" s="3" t="s">
        <v>3436</v>
      </c>
    </row>
    <row r="19" spans="1:8" x14ac:dyDescent="0.25">
      <c r="A19" s="55" t="s">
        <v>1567</v>
      </c>
      <c r="B19" s="3">
        <v>20195</v>
      </c>
      <c r="C19" s="3" t="s">
        <v>1542</v>
      </c>
      <c r="D19" s="3" t="s">
        <v>1451</v>
      </c>
      <c r="E19" s="3" t="s">
        <v>157</v>
      </c>
      <c r="F19" s="3" t="s">
        <v>1569</v>
      </c>
      <c r="G19" s="3" t="s">
        <v>3323</v>
      </c>
      <c r="H19" s="3" t="s">
        <v>3438</v>
      </c>
    </row>
    <row r="20" spans="1:8" x14ac:dyDescent="0.25">
      <c r="A20" s="55" t="s">
        <v>1571</v>
      </c>
      <c r="B20" s="3">
        <v>410</v>
      </c>
      <c r="C20" s="3" t="s">
        <v>1572</v>
      </c>
      <c r="D20" s="3" t="s">
        <v>3419</v>
      </c>
      <c r="E20" s="3" t="s">
        <v>144</v>
      </c>
      <c r="F20" s="3" t="s">
        <v>1573</v>
      </c>
      <c r="G20" s="3" t="s">
        <v>3323</v>
      </c>
      <c r="H20" s="3" t="s">
        <v>3724</v>
      </c>
    </row>
    <row r="21" spans="1:8" x14ac:dyDescent="0.25">
      <c r="A21" s="55" t="s">
        <v>1574</v>
      </c>
      <c r="B21" s="3">
        <v>414</v>
      </c>
      <c r="C21" s="3" t="s">
        <v>1572</v>
      </c>
      <c r="D21" s="3" t="s">
        <v>3419</v>
      </c>
      <c r="E21" s="3" t="s">
        <v>144</v>
      </c>
      <c r="F21" s="3" t="s">
        <v>1575</v>
      </c>
      <c r="G21" s="3" t="s">
        <v>3323</v>
      </c>
      <c r="H21" s="3" t="s">
        <v>3725</v>
      </c>
    </row>
    <row r="22" spans="1:8" x14ac:dyDescent="0.25">
      <c r="A22" s="55" t="s">
        <v>1578</v>
      </c>
      <c r="B22" s="3">
        <v>13125</v>
      </c>
      <c r="C22" s="3" t="s">
        <v>1542</v>
      </c>
      <c r="D22" s="3" t="s">
        <v>3421</v>
      </c>
      <c r="E22" s="3" t="s">
        <v>151</v>
      </c>
      <c r="F22" s="3" t="s">
        <v>1559</v>
      </c>
      <c r="G22" s="3" t="s">
        <v>3323</v>
      </c>
      <c r="H22" s="3" t="s">
        <v>3438</v>
      </c>
    </row>
    <row r="23" spans="1:8" x14ac:dyDescent="0.25">
      <c r="A23" s="55" t="s">
        <v>1580</v>
      </c>
      <c r="B23" s="3">
        <v>405</v>
      </c>
      <c r="C23" s="3" t="s">
        <v>1572</v>
      </c>
      <c r="D23" s="3" t="s">
        <v>1486</v>
      </c>
      <c r="E23" s="3" t="s">
        <v>159</v>
      </c>
      <c r="F23" s="3" t="s">
        <v>1421</v>
      </c>
      <c r="G23" s="3" t="s">
        <v>1375</v>
      </c>
      <c r="H23" s="3" t="s">
        <v>3436</v>
      </c>
    </row>
    <row r="24" spans="1:8" x14ac:dyDescent="0.25">
      <c r="A24" s="55" t="s">
        <v>1581</v>
      </c>
      <c r="B24" s="3">
        <v>450</v>
      </c>
      <c r="C24" s="3" t="s">
        <v>1551</v>
      </c>
      <c r="D24" s="3" t="s">
        <v>3422</v>
      </c>
      <c r="E24" s="3" t="s">
        <v>159</v>
      </c>
      <c r="F24" s="3" t="s">
        <v>1421</v>
      </c>
      <c r="G24" s="3" t="s">
        <v>1375</v>
      </c>
      <c r="H24" s="3" t="s">
        <v>3436</v>
      </c>
    </row>
    <row r="25" spans="1:8" x14ac:dyDescent="0.25">
      <c r="A25" s="55" t="s">
        <v>1582</v>
      </c>
      <c r="B25" s="3">
        <v>1471</v>
      </c>
      <c r="C25" s="3" t="s">
        <v>1551</v>
      </c>
      <c r="D25" s="3" t="s">
        <v>3423</v>
      </c>
      <c r="E25" s="3" t="s">
        <v>187</v>
      </c>
      <c r="F25" s="3" t="s">
        <v>1421</v>
      </c>
      <c r="G25" s="3" t="s">
        <v>1375</v>
      </c>
      <c r="H25" s="3" t="s">
        <v>3436</v>
      </c>
    </row>
    <row r="26" spans="1:8" x14ac:dyDescent="0.25">
      <c r="A26" s="55" t="s">
        <v>1584</v>
      </c>
      <c r="B26" s="3">
        <v>13237</v>
      </c>
      <c r="C26" s="3" t="s">
        <v>1542</v>
      </c>
      <c r="D26" s="3" t="s">
        <v>3424</v>
      </c>
      <c r="E26" s="3" t="s">
        <v>148</v>
      </c>
      <c r="F26" s="3" t="s">
        <v>1569</v>
      </c>
      <c r="G26" s="3" t="s">
        <v>3323</v>
      </c>
      <c r="H26" s="3" t="s">
        <v>3438</v>
      </c>
    </row>
    <row r="27" spans="1:8" x14ac:dyDescent="0.25">
      <c r="A27" s="55" t="s">
        <v>3313</v>
      </c>
      <c r="B27" s="3">
        <v>22337</v>
      </c>
      <c r="C27" s="3" t="s">
        <v>1542</v>
      </c>
      <c r="D27" s="3" t="s">
        <v>3426</v>
      </c>
      <c r="E27" s="3" t="s">
        <v>157</v>
      </c>
      <c r="F27" s="3" t="s">
        <v>3314</v>
      </c>
      <c r="G27" s="3" t="s">
        <v>3323</v>
      </c>
      <c r="H27" s="3" t="s">
        <v>3438</v>
      </c>
    </row>
    <row r="28" spans="1:8" x14ac:dyDescent="0.25">
      <c r="A28" s="55" t="s">
        <v>1588</v>
      </c>
      <c r="B28" s="3">
        <v>6749</v>
      </c>
      <c r="C28" s="3" t="s">
        <v>1551</v>
      </c>
      <c r="D28" s="3" t="s">
        <v>3427</v>
      </c>
      <c r="E28" s="3" t="s">
        <v>151</v>
      </c>
      <c r="F28" s="3" t="s">
        <v>1589</v>
      </c>
      <c r="G28" s="3" t="s">
        <v>3323</v>
      </c>
      <c r="H28" s="3" t="s">
        <v>3438</v>
      </c>
    </row>
    <row r="29" spans="1:8" x14ac:dyDescent="0.25">
      <c r="A29" s="55" t="s">
        <v>1590</v>
      </c>
      <c r="B29" s="3">
        <v>408</v>
      </c>
      <c r="C29" s="3" t="s">
        <v>1572</v>
      </c>
      <c r="D29" s="3" t="s">
        <v>3428</v>
      </c>
      <c r="E29" s="3" t="s">
        <v>168</v>
      </c>
      <c r="F29" s="3" t="s">
        <v>1589</v>
      </c>
      <c r="G29" s="3" t="s">
        <v>3323</v>
      </c>
      <c r="H29" s="3" t="s">
        <v>3725</v>
      </c>
    </row>
    <row r="30" spans="1:8" x14ac:dyDescent="0.25">
      <c r="A30" s="55" t="s">
        <v>1591</v>
      </c>
      <c r="B30" s="3">
        <v>8880</v>
      </c>
      <c r="C30" s="3" t="s">
        <v>1542</v>
      </c>
      <c r="D30" s="3" t="s">
        <v>3429</v>
      </c>
      <c r="E30" s="3" t="s">
        <v>159</v>
      </c>
      <c r="F30" s="3" t="s">
        <v>1592</v>
      </c>
      <c r="G30" s="3" t="s">
        <v>3323</v>
      </c>
      <c r="H30" s="3" t="s">
        <v>3438</v>
      </c>
    </row>
    <row r="31" spans="1:8" x14ac:dyDescent="0.25">
      <c r="A31" s="55" t="s">
        <v>1593</v>
      </c>
      <c r="B31" s="3">
        <v>14491</v>
      </c>
      <c r="C31" s="3" t="s">
        <v>1542</v>
      </c>
      <c r="D31" s="3" t="s">
        <v>3430</v>
      </c>
      <c r="E31" s="3" t="s">
        <v>168</v>
      </c>
      <c r="F31" s="3" t="s">
        <v>1595</v>
      </c>
      <c r="G31" s="3" t="s">
        <v>3323</v>
      </c>
      <c r="H31" s="3" t="s">
        <v>3438</v>
      </c>
    </row>
    <row r="32" spans="1:8" x14ac:dyDescent="0.25">
      <c r="A32" s="55" t="s">
        <v>1597</v>
      </c>
      <c r="B32" s="3">
        <v>437</v>
      </c>
      <c r="C32" s="3" t="s">
        <v>1542</v>
      </c>
      <c r="D32" s="3" t="s">
        <v>3431</v>
      </c>
      <c r="E32" s="3" t="s">
        <v>146</v>
      </c>
      <c r="F32" s="3" t="s">
        <v>1543</v>
      </c>
      <c r="G32" s="3" t="s">
        <v>3323</v>
      </c>
      <c r="H32" s="3" t="s">
        <v>3438</v>
      </c>
    </row>
    <row r="33" spans="1:8" x14ac:dyDescent="0.25">
      <c r="A33" s="55" t="s">
        <v>1598</v>
      </c>
      <c r="B33" s="3">
        <v>449</v>
      </c>
      <c r="C33" s="3" t="s">
        <v>1551</v>
      </c>
      <c r="D33" s="3" t="s">
        <v>3432</v>
      </c>
      <c r="E33" s="3" t="s">
        <v>164</v>
      </c>
      <c r="F33" s="3" t="s">
        <v>1599</v>
      </c>
      <c r="G33" s="3" t="s">
        <v>3323</v>
      </c>
      <c r="H33" s="3" t="s">
        <v>3436</v>
      </c>
    </row>
    <row r="34" spans="1:8" x14ac:dyDescent="0.25">
      <c r="A34" s="55" t="s">
        <v>3334</v>
      </c>
      <c r="B34" s="335">
        <v>4062</v>
      </c>
      <c r="C34" s="3" t="s">
        <v>1551</v>
      </c>
      <c r="D34" s="3" t="s">
        <v>3430</v>
      </c>
      <c r="E34" s="3" t="s">
        <v>168</v>
      </c>
      <c r="F34" s="3" t="s">
        <v>1599</v>
      </c>
      <c r="G34" s="3" t="s">
        <v>3323</v>
      </c>
      <c r="H34" s="3" t="s">
        <v>3436</v>
      </c>
    </row>
    <row r="35" spans="1:8" x14ac:dyDescent="0.25">
      <c r="A35" s="55" t="s">
        <v>676</v>
      </c>
      <c r="C35" s="3" t="s">
        <v>676</v>
      </c>
    </row>
    <row r="36" spans="1:8" x14ac:dyDescent="0.25">
      <c r="A36" s="55" t="s">
        <v>676</v>
      </c>
      <c r="C36" s="3" t="s">
        <v>676</v>
      </c>
    </row>
    <row r="37" spans="1:8" x14ac:dyDescent="0.25">
      <c r="A37" s="55" t="s">
        <v>676</v>
      </c>
      <c r="C37" s="3" t="s">
        <v>676</v>
      </c>
    </row>
    <row r="38" spans="1:8" x14ac:dyDescent="0.25">
      <c r="A38" s="55" t="s">
        <v>676</v>
      </c>
      <c r="C38" s="3" t="s">
        <v>676</v>
      </c>
    </row>
    <row r="39" spans="1:8" x14ac:dyDescent="0.25">
      <c r="A39" s="55" t="s">
        <v>676</v>
      </c>
    </row>
    <row r="40" spans="1:8" x14ac:dyDescent="0.25">
      <c r="A40" s="55" t="s">
        <v>676</v>
      </c>
    </row>
  </sheetData>
  <autoFilter ref="A1:A2" xr:uid="{00000000-0001-0000-0B00-000000000000}"/>
  <conditionalFormatting sqref="A5:H33 B34 D34:H34">
    <cfRule type="containsErrors" dxfId="14" priority="1">
      <formula>ISERROR(A5)</formula>
    </cfRule>
    <cfRule type="containsBlanks" dxfId="13" priority="2">
      <formula>LEN(TRIM(A5))=0</formula>
    </cfRule>
  </conditionalFormatting>
  <pageMargins left="0.2" right="0.2" top="0.5" bottom="0.25" header="0.3" footer="0.3"/>
  <pageSetup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237"/>
  <sheetViews>
    <sheetView showGridLines="0" zoomScale="109" zoomScaleNormal="100" workbookViewId="0">
      <selection sqref="A1:F1"/>
    </sheetView>
  </sheetViews>
  <sheetFormatPr defaultColWidth="9.44140625" defaultRowHeight="14.4" x14ac:dyDescent="0.3"/>
  <cols>
    <col min="1" max="1" width="9.5546875" style="8" customWidth="1"/>
    <col min="2" max="4" width="9.44140625" style="8"/>
    <col min="5" max="5" width="17.5546875" style="8" customWidth="1"/>
    <col min="6" max="6" width="9.44140625" style="8"/>
    <col min="7" max="11" width="9.44140625" style="3"/>
    <col min="12" max="12" width="9.44140625" style="30"/>
    <col min="13" max="16384" width="9.44140625" style="3"/>
  </cols>
  <sheetData>
    <row r="1" spans="1:12" ht="23.4" x14ac:dyDescent="0.45">
      <c r="A1" s="385" t="s">
        <v>0</v>
      </c>
      <c r="B1" s="385"/>
      <c r="C1" s="385"/>
      <c r="D1" s="385"/>
      <c r="E1" s="385"/>
      <c r="F1" s="385"/>
    </row>
    <row r="2" spans="1:12" ht="13.5" customHeight="1" x14ac:dyDescent="0.45">
      <c r="A2" s="9"/>
      <c r="B2" s="3"/>
      <c r="C2" s="3"/>
      <c r="D2" s="3"/>
      <c r="E2" s="3"/>
      <c r="F2" s="3"/>
    </row>
    <row r="3" spans="1:12" ht="24" customHeight="1" x14ac:dyDescent="0.45">
      <c r="A3" s="28" t="s">
        <v>1</v>
      </c>
      <c r="B3" s="3"/>
      <c r="C3" s="3"/>
      <c r="D3" s="3"/>
      <c r="E3" s="3"/>
      <c r="F3" s="3"/>
    </row>
    <row r="4" spans="1:12" ht="24" customHeight="1" x14ac:dyDescent="0.45">
      <c r="A4" s="28" t="str">
        <f>_xlfn.CONCAT("Data Appendix for Acute and Non-Acute Hospitals: Hospital Fiscal Year 20", RIGHT(Intro!C2,2))</f>
        <v>Data Appendix for Acute and Non-Acute Hospitals: Hospital Fiscal Year 2024</v>
      </c>
      <c r="B4" s="3"/>
      <c r="C4" s="3"/>
      <c r="D4" s="3"/>
      <c r="E4" s="3"/>
      <c r="F4" s="3"/>
    </row>
    <row r="5" spans="1:12" ht="24" customHeight="1" x14ac:dyDescent="0.45">
      <c r="A5" s="117" t="str">
        <f>Intro!$C$3</f>
        <v>January 29, 2026</v>
      </c>
      <c r="B5" s="3"/>
      <c r="C5" s="3"/>
      <c r="D5" s="3"/>
      <c r="E5" s="3"/>
      <c r="F5" s="3"/>
    </row>
    <row r="6" spans="1:12" ht="23.4" x14ac:dyDescent="0.45">
      <c r="A6" s="28"/>
      <c r="B6" s="3"/>
      <c r="C6" s="3"/>
      <c r="D6" s="3"/>
      <c r="E6" s="3"/>
      <c r="F6" s="3"/>
    </row>
    <row r="7" spans="1:12" ht="23.4" x14ac:dyDescent="0.45">
      <c r="A7" s="29" t="s">
        <v>2</v>
      </c>
      <c r="B7" s="5"/>
      <c r="C7" s="5"/>
      <c r="D7" s="5"/>
      <c r="E7" s="3"/>
      <c r="F7" s="3"/>
    </row>
    <row r="8" spans="1:12" ht="15.6" x14ac:dyDescent="0.3">
      <c r="A8" s="25" t="s">
        <v>3379</v>
      </c>
      <c r="B8" s="25"/>
      <c r="C8" s="25"/>
      <c r="D8" s="25"/>
      <c r="E8" s="25"/>
      <c r="F8" s="26"/>
      <c r="G8" s="26"/>
    </row>
    <row r="9" spans="1:12" ht="15.6" x14ac:dyDescent="0.3">
      <c r="A9" s="25" t="s">
        <v>3380</v>
      </c>
      <c r="B9" s="46"/>
      <c r="C9" s="46"/>
      <c r="D9" s="46"/>
      <c r="E9" s="46"/>
      <c r="F9" s="26"/>
      <c r="G9" s="26"/>
    </row>
    <row r="10" spans="1:12" ht="15.6" x14ac:dyDescent="0.3">
      <c r="A10" s="24"/>
      <c r="B10" s="24"/>
      <c r="C10" s="24"/>
      <c r="D10" s="24"/>
      <c r="E10" s="24"/>
      <c r="F10" s="3"/>
    </row>
    <row r="11" spans="1:12" s="27" customFormat="1" ht="13.8" x14ac:dyDescent="0.25">
      <c r="A11" s="386" t="s">
        <v>3</v>
      </c>
      <c r="B11" s="386"/>
      <c r="C11" s="386"/>
      <c r="D11" s="386"/>
      <c r="E11" s="386"/>
      <c r="F11" s="386"/>
      <c r="G11" s="384"/>
      <c r="L11" s="22"/>
    </row>
    <row r="12" spans="1:12" ht="13.8" x14ac:dyDescent="0.25">
      <c r="A12" s="10" t="s">
        <v>4</v>
      </c>
      <c r="B12" s="3" t="s">
        <v>5</v>
      </c>
      <c r="C12" s="3"/>
      <c r="D12" s="3"/>
      <c r="E12" s="3"/>
      <c r="F12" s="3"/>
      <c r="G12" s="384"/>
    </row>
    <row r="13" spans="1:12" ht="13.8" x14ac:dyDescent="0.25">
      <c r="A13" s="10" t="s">
        <v>4</v>
      </c>
      <c r="B13" s="3" t="s">
        <v>6</v>
      </c>
      <c r="C13" s="3"/>
      <c r="D13" s="3"/>
      <c r="E13" s="3"/>
      <c r="F13" s="3"/>
      <c r="G13" s="384"/>
    </row>
    <row r="14" spans="1:12" ht="13.8" x14ac:dyDescent="0.25">
      <c r="A14" s="10" t="s">
        <v>4</v>
      </c>
      <c r="B14" s="3" t="s">
        <v>7</v>
      </c>
      <c r="C14" s="39"/>
      <c r="D14" s="3"/>
      <c r="E14" s="3"/>
      <c r="F14" s="3"/>
      <c r="G14" s="384"/>
    </row>
    <row r="15" spans="1:12" ht="13.8" x14ac:dyDescent="0.25">
      <c r="A15" s="10" t="s">
        <v>4</v>
      </c>
      <c r="B15" s="3" t="s">
        <v>8</v>
      </c>
      <c r="C15" s="3"/>
      <c r="D15" s="3"/>
      <c r="E15" s="3"/>
      <c r="F15" s="3"/>
      <c r="G15" s="384"/>
    </row>
    <row r="16" spans="1:12" ht="13.8" x14ac:dyDescent="0.25">
      <c r="A16" s="10" t="s">
        <v>4</v>
      </c>
      <c r="B16" s="3" t="s">
        <v>9</v>
      </c>
      <c r="C16" s="3"/>
      <c r="D16" s="3"/>
      <c r="E16" s="3"/>
      <c r="F16" s="3"/>
      <c r="G16" s="384"/>
    </row>
    <row r="17" spans="1:12" ht="13.8" x14ac:dyDescent="0.25">
      <c r="A17" s="10" t="s">
        <v>4</v>
      </c>
      <c r="B17" s="3" t="s">
        <v>10</v>
      </c>
      <c r="C17" s="3"/>
      <c r="D17" s="3"/>
      <c r="E17" s="3"/>
      <c r="F17" s="3"/>
    </row>
    <row r="18" spans="1:12" ht="13.8" x14ac:dyDescent="0.25">
      <c r="A18" s="10" t="s">
        <v>4</v>
      </c>
      <c r="B18" s="3" t="str">
        <f>_xlfn.CONCAT("Change in Ownership (HFY ",RIGHT(Intro!C2,2)-4,"-",RIGHT(Intro!C2,2),")")</f>
        <v>Change in Ownership (HFY 20-24)</v>
      </c>
      <c r="C18" s="3"/>
      <c r="D18" s="3"/>
      <c r="E18" s="3"/>
      <c r="F18" s="3"/>
    </row>
    <row r="19" spans="1:12" ht="13.8" x14ac:dyDescent="0.25">
      <c r="A19" s="10" t="s">
        <v>4</v>
      </c>
      <c r="B19" s="3" t="s">
        <v>11</v>
      </c>
      <c r="C19" s="3"/>
      <c r="D19" s="3"/>
      <c r="E19" s="3"/>
      <c r="F19" s="3"/>
    </row>
    <row r="20" spans="1:12" ht="13.8" x14ac:dyDescent="0.25">
      <c r="A20" s="10" t="s">
        <v>4</v>
      </c>
      <c r="B20" s="3" t="s">
        <v>12</v>
      </c>
      <c r="C20" s="3"/>
      <c r="D20" s="3"/>
      <c r="E20" s="3"/>
      <c r="F20" s="3"/>
    </row>
    <row r="21" spans="1:12" ht="13.8" x14ac:dyDescent="0.25">
      <c r="A21" s="10" t="s">
        <v>4</v>
      </c>
      <c r="B21" s="3" t="s">
        <v>13</v>
      </c>
      <c r="C21" s="3"/>
      <c r="D21" s="3"/>
      <c r="E21" s="3"/>
      <c r="F21" s="3"/>
    </row>
    <row r="22" spans="1:12" ht="13.8" x14ac:dyDescent="0.25">
      <c r="A22" s="10" t="s">
        <v>4</v>
      </c>
      <c r="B22" s="3" t="s">
        <v>14</v>
      </c>
      <c r="C22" s="3"/>
      <c r="D22" s="3"/>
      <c r="E22" s="3"/>
      <c r="F22" s="3"/>
    </row>
    <row r="23" spans="1:12" ht="13.8" x14ac:dyDescent="0.25">
      <c r="A23" s="3"/>
      <c r="B23" s="40"/>
      <c r="C23" s="3"/>
      <c r="D23" s="3"/>
      <c r="E23" s="3"/>
      <c r="F23" s="3"/>
    </row>
    <row r="24" spans="1:12" s="27" customFormat="1" ht="13.8" x14ac:dyDescent="0.25">
      <c r="A24" s="41" t="s">
        <v>15</v>
      </c>
      <c r="B24" s="40"/>
      <c r="C24" s="36"/>
      <c r="D24" s="36"/>
      <c r="E24" s="36"/>
      <c r="L24" s="22"/>
    </row>
    <row r="25" spans="1:12" ht="13.8" x14ac:dyDescent="0.25">
      <c r="A25" s="10" t="s">
        <v>4</v>
      </c>
      <c r="B25" s="3" t="s">
        <v>16</v>
      </c>
      <c r="C25" s="3"/>
      <c r="D25" s="3"/>
      <c r="E25" s="3"/>
      <c r="F25" s="27"/>
      <c r="H25" s="3" t="s">
        <v>17</v>
      </c>
    </row>
    <row r="26" spans="1:12" ht="13.8" x14ac:dyDescent="0.25">
      <c r="A26" s="10" t="s">
        <v>4</v>
      </c>
      <c r="B26" s="3" t="s">
        <v>18</v>
      </c>
      <c r="C26" s="3"/>
      <c r="D26" s="3"/>
      <c r="E26" s="3"/>
      <c r="F26" s="27"/>
    </row>
    <row r="27" spans="1:12" ht="13.8" x14ac:dyDescent="0.25">
      <c r="A27" s="10" t="s">
        <v>4</v>
      </c>
      <c r="B27" s="3" t="s">
        <v>19</v>
      </c>
      <c r="C27" s="3"/>
      <c r="D27" s="3"/>
      <c r="E27" s="3"/>
      <c r="F27" s="27"/>
    </row>
    <row r="28" spans="1:12" ht="13.8" x14ac:dyDescent="0.25">
      <c r="A28" s="10" t="s">
        <v>4</v>
      </c>
      <c r="B28" s="3" t="s">
        <v>20</v>
      </c>
      <c r="C28" s="3"/>
      <c r="D28" s="3"/>
      <c r="E28" s="3"/>
      <c r="F28" s="3"/>
    </row>
    <row r="29" spans="1:12" ht="13.8" x14ac:dyDescent="0.25">
      <c r="A29" s="10" t="s">
        <v>4</v>
      </c>
      <c r="B29" s="3" t="s">
        <v>21</v>
      </c>
      <c r="C29" s="3"/>
      <c r="D29" s="3"/>
      <c r="E29" s="3"/>
      <c r="F29" s="3"/>
    </row>
    <row r="30" spans="1:12" ht="13.8" x14ac:dyDescent="0.25">
      <c r="A30" s="10" t="s">
        <v>4</v>
      </c>
      <c r="B30" s="11" t="str">
        <f>_xlfn.CONCAT("GPSR by Payer - HFY ",RIGHT(Intro!C2,2)-1," and HFY ",RIGHT(Intro!C2,2))</f>
        <v>GPSR by Payer - HFY 23 and HFY 24</v>
      </c>
      <c r="C30" s="10"/>
      <c r="D30" s="3"/>
      <c r="E30" s="3"/>
      <c r="F30" s="3"/>
    </row>
    <row r="31" spans="1:12" ht="13.8" x14ac:dyDescent="0.25">
      <c r="A31" s="10" t="s">
        <v>4</v>
      </c>
      <c r="B31" s="11" t="s">
        <v>22</v>
      </c>
      <c r="C31" s="10"/>
      <c r="D31" s="3"/>
      <c r="E31" s="3"/>
      <c r="F31" s="3"/>
    </row>
    <row r="32" spans="1:12" ht="13.8" x14ac:dyDescent="0.25">
      <c r="A32" s="10" t="s">
        <v>4</v>
      </c>
      <c r="B32" s="11" t="s">
        <v>23</v>
      </c>
      <c r="C32" s="10"/>
      <c r="D32" s="3"/>
      <c r="E32" s="3"/>
      <c r="F32" s="3"/>
    </row>
    <row r="33" spans="1:6" ht="13.8" x14ac:dyDescent="0.25">
      <c r="A33" s="10" t="s">
        <v>4</v>
      </c>
      <c r="B33" s="11" t="s">
        <v>24</v>
      </c>
      <c r="C33" s="10"/>
      <c r="D33" s="3"/>
      <c r="E33" s="3"/>
      <c r="F33" s="3"/>
    </row>
    <row r="34" spans="1:6" ht="13.8" x14ac:dyDescent="0.25">
      <c r="A34" s="10" t="s">
        <v>4</v>
      </c>
      <c r="B34" s="3" t="s">
        <v>25</v>
      </c>
      <c r="C34" s="10"/>
      <c r="D34" s="3"/>
      <c r="E34" s="3"/>
      <c r="F34" s="3"/>
    </row>
    <row r="35" spans="1:6" ht="13.8" x14ac:dyDescent="0.25">
      <c r="A35" s="10" t="s">
        <v>4</v>
      </c>
      <c r="B35" s="3" t="s">
        <v>26</v>
      </c>
      <c r="C35" s="10"/>
      <c r="D35" s="3"/>
      <c r="E35" s="3"/>
      <c r="F35" s="3"/>
    </row>
    <row r="36" spans="1:6" ht="13.8" x14ac:dyDescent="0.25">
      <c r="A36" s="3"/>
      <c r="B36" s="40"/>
      <c r="C36" s="3"/>
      <c r="D36" s="3"/>
      <c r="E36" s="3"/>
      <c r="F36" s="3"/>
    </row>
    <row r="37" spans="1:6" x14ac:dyDescent="0.3">
      <c r="A37" s="273" t="s">
        <v>3376</v>
      </c>
      <c r="B37" s="40"/>
      <c r="C37" s="36"/>
      <c r="D37" s="36"/>
      <c r="E37" s="3"/>
      <c r="F37" s="3"/>
    </row>
    <row r="38" spans="1:6" x14ac:dyDescent="0.3">
      <c r="A38" s="282"/>
      <c r="B38" s="3" t="s">
        <v>22</v>
      </c>
      <c r="C38" s="36"/>
      <c r="D38" s="36"/>
      <c r="E38" s="3"/>
      <c r="F38" s="3"/>
    </row>
    <row r="39" spans="1:6" x14ac:dyDescent="0.3">
      <c r="A39" s="282"/>
      <c r="B39" s="3" t="s">
        <v>23</v>
      </c>
      <c r="C39" s="36"/>
      <c r="D39" s="36"/>
      <c r="E39" s="3"/>
      <c r="F39" s="3"/>
    </row>
    <row r="40" spans="1:6" x14ac:dyDescent="0.3">
      <c r="A40" s="282"/>
      <c r="B40" s="3" t="s">
        <v>2185</v>
      </c>
      <c r="C40" s="36"/>
      <c r="D40" s="36"/>
      <c r="E40" s="3"/>
      <c r="F40" s="3"/>
    </row>
    <row r="41" spans="1:6" x14ac:dyDescent="0.3">
      <c r="A41" s="282"/>
      <c r="B41" s="3" t="s">
        <v>27</v>
      </c>
      <c r="C41" s="36"/>
      <c r="D41" s="36"/>
      <c r="E41" s="3"/>
      <c r="F41" s="3"/>
    </row>
    <row r="42" spans="1:6" ht="13.8" x14ac:dyDescent="0.25">
      <c r="A42" s="12"/>
      <c r="B42" s="3"/>
      <c r="C42" s="3"/>
      <c r="D42" s="3"/>
      <c r="E42" s="3"/>
      <c r="F42" s="3"/>
    </row>
    <row r="43" spans="1:6" ht="13.8" x14ac:dyDescent="0.25">
      <c r="A43" s="43" t="str">
        <f>_xlfn.CONCAT("Appendix D – Financial Performance (HFY ",RIGHT(Intro!C2,2)-4,"-",RIGHT(Intro!C2,2),")")</f>
        <v>Appendix D – Financial Performance (HFY 20-24)</v>
      </c>
      <c r="B43" s="37"/>
      <c r="C43" s="37"/>
      <c r="D43" s="37"/>
      <c r="E43" s="3"/>
      <c r="F43" s="3"/>
    </row>
    <row r="44" spans="1:6" ht="13.8" x14ac:dyDescent="0.25">
      <c r="A44" s="10" t="s">
        <v>4</v>
      </c>
      <c r="B44" s="3" t="s">
        <v>28</v>
      </c>
      <c r="C44" s="3"/>
      <c r="D44" s="3"/>
      <c r="E44" s="3"/>
      <c r="F44" s="3"/>
    </row>
    <row r="45" spans="1:6" ht="13.8" x14ac:dyDescent="0.25">
      <c r="A45" s="10" t="s">
        <v>4</v>
      </c>
      <c r="B45" s="3" t="s">
        <v>29</v>
      </c>
      <c r="C45" s="3"/>
      <c r="D45" s="3"/>
      <c r="E45" s="3"/>
      <c r="F45" s="3"/>
    </row>
    <row r="46" spans="1:6" ht="13.8" x14ac:dyDescent="0.25">
      <c r="A46" s="10" t="s">
        <v>4</v>
      </c>
      <c r="B46" s="3" t="s">
        <v>30</v>
      </c>
      <c r="C46" s="3"/>
      <c r="D46" s="3"/>
      <c r="E46" s="3"/>
      <c r="F46" s="3"/>
    </row>
    <row r="47" spans="1:6" ht="13.8" x14ac:dyDescent="0.25">
      <c r="A47" s="10" t="s">
        <v>4</v>
      </c>
      <c r="B47" s="3" t="s">
        <v>31</v>
      </c>
      <c r="C47" s="3"/>
      <c r="D47" s="3"/>
      <c r="E47" s="3"/>
      <c r="F47" s="3"/>
    </row>
    <row r="48" spans="1:6" ht="13.8" x14ac:dyDescent="0.25">
      <c r="A48" s="10" t="s">
        <v>4</v>
      </c>
      <c r="B48" s="3" t="s">
        <v>32</v>
      </c>
      <c r="C48" s="3"/>
      <c r="D48" s="3"/>
      <c r="E48" s="3"/>
      <c r="F48" s="3"/>
    </row>
    <row r="49" spans="1:12" ht="13.8" x14ac:dyDescent="0.25">
      <c r="A49" s="10" t="s">
        <v>4</v>
      </c>
      <c r="B49" s="3" t="s">
        <v>33</v>
      </c>
      <c r="C49" s="3"/>
      <c r="D49" s="3"/>
      <c r="E49" s="3"/>
      <c r="F49" s="3"/>
    </row>
    <row r="50" spans="1:12" ht="13.8" x14ac:dyDescent="0.25">
      <c r="A50" s="10" t="s">
        <v>4</v>
      </c>
      <c r="B50" s="3" t="s">
        <v>34</v>
      </c>
      <c r="C50" s="3"/>
      <c r="D50" s="3"/>
      <c r="E50" s="3"/>
      <c r="F50" s="3"/>
    </row>
    <row r="51" spans="1:12" ht="13.8" x14ac:dyDescent="0.25">
      <c r="A51" s="10"/>
      <c r="B51" s="3" t="s">
        <v>35</v>
      </c>
      <c r="C51" s="3"/>
      <c r="D51" s="3"/>
      <c r="E51" s="3"/>
      <c r="F51" s="3"/>
      <c r="L51" s="22"/>
    </row>
    <row r="52" spans="1:12" ht="13.8" x14ac:dyDescent="0.25">
      <c r="A52" s="10" t="s">
        <v>4</v>
      </c>
      <c r="B52" s="3" t="s">
        <v>36</v>
      </c>
      <c r="C52" s="3"/>
      <c r="D52" s="3"/>
      <c r="E52" s="3"/>
      <c r="F52" s="3"/>
      <c r="L52" s="22"/>
    </row>
    <row r="53" spans="1:12" ht="13.8" x14ac:dyDescent="0.25">
      <c r="A53" s="10"/>
      <c r="B53" s="3"/>
      <c r="C53" s="3"/>
      <c r="D53" s="3"/>
      <c r="E53" s="3"/>
      <c r="F53" s="3"/>
      <c r="L53" s="22"/>
    </row>
    <row r="54" spans="1:12" ht="13.8" x14ac:dyDescent="0.25">
      <c r="A54" s="43" t="str">
        <f>_xlfn.CONCAT("Appendix E - Solvency/Liquidity Metrics (HFY ",RIGHT(Intro!C2,2)-4,"-",RIGHT(Intro!C2,2),")")</f>
        <v>Appendix E - Solvency/Liquidity Metrics (HFY 20-24)</v>
      </c>
      <c r="B54" s="3"/>
      <c r="C54" s="3"/>
      <c r="D54" s="3"/>
      <c r="E54" s="3"/>
      <c r="F54" s="3"/>
      <c r="L54" s="22"/>
    </row>
    <row r="55" spans="1:12" ht="13.8" x14ac:dyDescent="0.25">
      <c r="A55" s="10" t="s">
        <v>4</v>
      </c>
      <c r="B55" s="3" t="s">
        <v>37</v>
      </c>
      <c r="C55" s="3"/>
      <c r="D55" s="3"/>
      <c r="E55" s="3"/>
      <c r="F55" s="3"/>
      <c r="L55" s="22"/>
    </row>
    <row r="56" spans="1:12" ht="13.8" x14ac:dyDescent="0.25">
      <c r="A56" s="10" t="s">
        <v>4</v>
      </c>
      <c r="B56" s="3" t="s">
        <v>38</v>
      </c>
      <c r="C56" s="3"/>
      <c r="D56" s="3"/>
      <c r="E56" s="3"/>
      <c r="F56" s="3"/>
    </row>
    <row r="57" spans="1:12" ht="13.8" x14ac:dyDescent="0.25">
      <c r="A57" s="10" t="s">
        <v>4</v>
      </c>
      <c r="B57" s="3" t="s">
        <v>39</v>
      </c>
      <c r="C57" s="3"/>
      <c r="D57" s="3"/>
      <c r="E57" s="3"/>
      <c r="F57" s="3"/>
    </row>
    <row r="58" spans="1:12" ht="13.8" x14ac:dyDescent="0.25">
      <c r="A58" s="10" t="s">
        <v>4</v>
      </c>
      <c r="B58" s="3" t="s">
        <v>40</v>
      </c>
      <c r="C58" s="3"/>
      <c r="D58" s="3"/>
      <c r="E58" s="3"/>
      <c r="F58" s="3"/>
    </row>
    <row r="59" spans="1:12" ht="13.8" x14ac:dyDescent="0.25">
      <c r="A59" s="10" t="s">
        <v>4</v>
      </c>
      <c r="B59" s="3" t="s">
        <v>41</v>
      </c>
      <c r="C59" s="3"/>
      <c r="D59" s="3"/>
      <c r="E59" s="3"/>
      <c r="F59" s="3"/>
    </row>
    <row r="60" spans="1:12" ht="13.8" x14ac:dyDescent="0.25">
      <c r="A60" s="10"/>
      <c r="B60" s="3"/>
      <c r="C60" s="3"/>
      <c r="D60" s="3"/>
      <c r="E60" s="3"/>
      <c r="F60" s="3"/>
    </row>
    <row r="61" spans="1:12" x14ac:dyDescent="0.3">
      <c r="A61" s="351" t="str">
        <f>_xlfn.CONCAT("Appendix F – Revenue to Cost Ratio (HFY ",RIGHT(Intro!C2,2),")")</f>
        <v>Appendix F – Revenue to Cost Ratio (HFY 24)</v>
      </c>
      <c r="B61" s="348"/>
      <c r="C61" s="3"/>
      <c r="D61" s="3"/>
      <c r="E61" s="3"/>
      <c r="F61" s="3"/>
    </row>
    <row r="62" spans="1:12" ht="13.8" x14ac:dyDescent="0.25">
      <c r="A62" s="10" t="s">
        <v>4</v>
      </c>
      <c r="B62" s="3" t="s">
        <v>3369</v>
      </c>
      <c r="C62" s="3"/>
      <c r="D62" s="3"/>
      <c r="E62" s="3"/>
      <c r="F62" s="3"/>
    </row>
    <row r="63" spans="1:12" ht="13.8" x14ac:dyDescent="0.25">
      <c r="A63" s="10" t="s">
        <v>4</v>
      </c>
      <c r="B63" s="3" t="s">
        <v>3370</v>
      </c>
      <c r="C63" s="3"/>
      <c r="D63" s="3"/>
      <c r="E63" s="3"/>
      <c r="F63" s="3"/>
    </row>
    <row r="64" spans="1:12" ht="13.8" x14ac:dyDescent="0.25">
      <c r="A64" s="10" t="s">
        <v>4</v>
      </c>
      <c r="B64" s="3" t="s">
        <v>3371</v>
      </c>
      <c r="C64" s="3"/>
      <c r="D64" s="3"/>
      <c r="E64" s="3"/>
      <c r="F64" s="3"/>
    </row>
    <row r="65" spans="1:12" ht="13.8" x14ac:dyDescent="0.25">
      <c r="A65" s="10" t="s">
        <v>4</v>
      </c>
      <c r="B65" s="3" t="s">
        <v>3368</v>
      </c>
      <c r="C65" s="3"/>
      <c r="D65" s="3"/>
      <c r="E65" s="3"/>
      <c r="F65" s="3"/>
    </row>
    <row r="66" spans="1:12" ht="13.8" x14ac:dyDescent="0.25">
      <c r="A66" s="10" t="s">
        <v>4</v>
      </c>
      <c r="B66" s="3" t="s">
        <v>3378</v>
      </c>
      <c r="C66" s="3"/>
      <c r="D66" s="3"/>
      <c r="E66" s="3"/>
      <c r="F66" s="3"/>
    </row>
    <row r="67" spans="1:12" ht="13.8" x14ac:dyDescent="0.25">
      <c r="A67" s="3"/>
      <c r="B67" s="3" t="s">
        <v>3372</v>
      </c>
      <c r="C67" s="3"/>
      <c r="D67" s="3"/>
      <c r="E67" s="3"/>
      <c r="F67" s="3"/>
    </row>
    <row r="68" spans="1:12" ht="13.8" x14ac:dyDescent="0.25">
      <c r="A68" s="3"/>
      <c r="B68" s="3" t="s">
        <v>3377</v>
      </c>
      <c r="C68" s="3"/>
      <c r="D68" s="3"/>
      <c r="E68" s="3"/>
      <c r="F68" s="3"/>
    </row>
    <row r="69" spans="1:12" s="27" customFormat="1" ht="13.8" x14ac:dyDescent="0.25">
      <c r="A69" s="3"/>
      <c r="B69" s="3" t="s">
        <v>3373</v>
      </c>
      <c r="C69" s="3"/>
      <c r="D69" s="3"/>
      <c r="E69" s="36"/>
      <c r="L69" s="22"/>
    </row>
    <row r="70" spans="1:12" x14ac:dyDescent="0.3">
      <c r="A70" s="3"/>
      <c r="B70" s="3" t="s">
        <v>3374</v>
      </c>
      <c r="C70" s="3"/>
      <c r="D70" s="3"/>
      <c r="F70" s="3"/>
      <c r="L70" s="3"/>
    </row>
    <row r="71" spans="1:12" ht="13.8" x14ac:dyDescent="0.25">
      <c r="A71" s="3"/>
      <c r="B71" s="3"/>
      <c r="C71" s="3"/>
      <c r="D71" s="3"/>
      <c r="E71" s="3"/>
      <c r="F71" s="3"/>
    </row>
    <row r="72" spans="1:12" x14ac:dyDescent="0.3">
      <c r="A72" s="351" t="str">
        <f>_xlfn.CONCAT("Appendix G – Utilization (HFY ",RIGHT(Intro!C2,2)-4,"-",RIGHT(Intro!C2,2),")")</f>
        <v>Appendix G – Utilization (HFY 20-24)</v>
      </c>
      <c r="B72" s="36"/>
      <c r="C72" s="36"/>
      <c r="D72" s="36"/>
      <c r="E72" s="3"/>
      <c r="F72" s="3"/>
    </row>
    <row r="73" spans="1:12" ht="13.8" x14ac:dyDescent="0.25">
      <c r="A73" s="10" t="s">
        <v>4</v>
      </c>
      <c r="B73" s="3" t="s">
        <v>42</v>
      </c>
      <c r="C73" s="3"/>
      <c r="D73" s="3"/>
      <c r="E73" s="3"/>
      <c r="F73" s="3"/>
    </row>
    <row r="74" spans="1:12" ht="13.8" x14ac:dyDescent="0.25">
      <c r="A74" s="10" t="s">
        <v>4</v>
      </c>
      <c r="B74" s="3" t="s">
        <v>43</v>
      </c>
      <c r="C74" s="3"/>
      <c r="D74" s="3"/>
      <c r="E74" s="3"/>
      <c r="F74" s="3"/>
    </row>
    <row r="75" spans="1:12" ht="13.8" x14ac:dyDescent="0.25">
      <c r="A75" s="10" t="s">
        <v>4</v>
      </c>
      <c r="B75" s="3" t="s">
        <v>44</v>
      </c>
      <c r="C75" s="3"/>
      <c r="D75" s="3"/>
      <c r="E75" s="3"/>
      <c r="F75" s="3"/>
    </row>
    <row r="76" spans="1:12" s="27" customFormat="1" x14ac:dyDescent="0.3">
      <c r="A76" s="10" t="s">
        <v>4</v>
      </c>
      <c r="B76" s="3" t="s">
        <v>45</v>
      </c>
      <c r="C76" s="3"/>
      <c r="D76" s="3"/>
      <c r="E76"/>
      <c r="H76" s="27" t="s">
        <v>17</v>
      </c>
      <c r="J76" s="3"/>
      <c r="L76" s="22"/>
    </row>
    <row r="77" spans="1:12" ht="13.8" x14ac:dyDescent="0.25">
      <c r="A77" s="10" t="s">
        <v>4</v>
      </c>
      <c r="B77" s="3" t="s">
        <v>46</v>
      </c>
      <c r="C77" s="3"/>
      <c r="D77" s="3"/>
      <c r="E77" s="3"/>
      <c r="F77" s="3"/>
      <c r="H77" s="3" t="s">
        <v>17</v>
      </c>
    </row>
    <row r="78" spans="1:12" ht="13.8" x14ac:dyDescent="0.25">
      <c r="A78" s="10"/>
      <c r="B78" s="3"/>
      <c r="C78" s="3"/>
      <c r="D78" s="3"/>
      <c r="E78" s="3"/>
      <c r="F78" s="3"/>
    </row>
    <row r="79" spans="1:12" s="27" customFormat="1" x14ac:dyDescent="0.3">
      <c r="A79" s="349" t="s">
        <v>3362</v>
      </c>
      <c r="B79"/>
      <c r="C79"/>
      <c r="D79"/>
      <c r="E79" s="36"/>
      <c r="J79" s="3"/>
      <c r="L79" s="22"/>
    </row>
    <row r="80" spans="1:12" ht="13.8" x14ac:dyDescent="0.25">
      <c r="A80" s="10" t="s">
        <v>47</v>
      </c>
      <c r="B80" s="3" t="s">
        <v>48</v>
      </c>
      <c r="C80" s="3"/>
      <c r="D80" s="3"/>
      <c r="E80" s="3"/>
      <c r="F80" s="3"/>
    </row>
    <row r="81" spans="1:12" ht="13.8" x14ac:dyDescent="0.25">
      <c r="A81" s="10"/>
      <c r="B81" s="3"/>
      <c r="C81" s="3"/>
      <c r="D81" s="3"/>
      <c r="E81" s="3"/>
      <c r="F81" s="3"/>
    </row>
    <row r="82" spans="1:12" x14ac:dyDescent="0.3">
      <c r="A82" s="273" t="s">
        <v>3363</v>
      </c>
      <c r="B82" s="36"/>
      <c r="C82" s="36"/>
      <c r="D82" s="36"/>
      <c r="E82" s="3"/>
      <c r="F82" s="3"/>
    </row>
    <row r="83" spans="1:12" ht="13.8" x14ac:dyDescent="0.25">
      <c r="A83" s="10" t="s">
        <v>47</v>
      </c>
      <c r="B83" s="3" t="s">
        <v>49</v>
      </c>
      <c r="C83" s="3"/>
      <c r="D83" s="3"/>
      <c r="E83" s="3"/>
      <c r="F83" s="3"/>
    </row>
    <row r="84" spans="1:12" ht="13.8" x14ac:dyDescent="0.25">
      <c r="A84" s="13"/>
      <c r="B84" s="3"/>
      <c r="C84" s="3"/>
      <c r="D84" s="3"/>
      <c r="E84" s="3"/>
      <c r="F84" s="3"/>
    </row>
    <row r="85" spans="1:12" s="27" customFormat="1" x14ac:dyDescent="0.3">
      <c r="A85" s="273" t="s">
        <v>51</v>
      </c>
      <c r="B85" s="3"/>
      <c r="C85" s="3"/>
      <c r="D85" s="3"/>
      <c r="L85" s="22"/>
    </row>
    <row r="86" spans="1:12" ht="13.8" x14ac:dyDescent="0.25">
      <c r="A86" s="10" t="s">
        <v>47</v>
      </c>
      <c r="B86" s="3" t="s">
        <v>50</v>
      </c>
      <c r="C86" s="3"/>
      <c r="D86" s="3"/>
      <c r="E86" s="3"/>
      <c r="F86" s="3"/>
    </row>
    <row r="87" spans="1:12" ht="13.8" x14ac:dyDescent="0.25">
      <c r="A87" s="13"/>
      <c r="B87" s="3"/>
      <c r="C87" s="3"/>
      <c r="D87" s="3"/>
      <c r="E87" s="3"/>
      <c r="F87" s="3"/>
    </row>
    <row r="88" spans="1:12" s="27" customFormat="1" x14ac:dyDescent="0.3">
      <c r="A88" s="273" t="s">
        <v>3364</v>
      </c>
      <c r="B88" s="36"/>
      <c r="C88" s="36"/>
      <c r="D88" s="36"/>
      <c r="E88" s="38"/>
      <c r="F88" s="38"/>
      <c r="L88" s="22"/>
    </row>
    <row r="89" spans="1:12" ht="13.8" x14ac:dyDescent="0.25">
      <c r="A89" s="10" t="s">
        <v>47</v>
      </c>
      <c r="B89" s="3" t="s">
        <v>52</v>
      </c>
      <c r="C89" s="3"/>
      <c r="D89" s="3"/>
      <c r="E89" s="3"/>
      <c r="F89" s="3"/>
      <c r="I89" s="3" t="s">
        <v>17</v>
      </c>
    </row>
    <row r="90" spans="1:12" ht="13.8" x14ac:dyDescent="0.25">
      <c r="A90" s="50"/>
      <c r="B90" s="50"/>
      <c r="C90" s="50"/>
      <c r="D90" s="50"/>
      <c r="E90" s="50"/>
      <c r="F90" s="50"/>
      <c r="G90" s="50"/>
    </row>
    <row r="91" spans="1:12" x14ac:dyDescent="0.25">
      <c r="A91" s="350" t="s">
        <v>3365</v>
      </c>
      <c r="B91" s="38"/>
      <c r="C91" s="38"/>
      <c r="D91" s="38"/>
      <c r="E91" s="3"/>
      <c r="F91" s="3"/>
      <c r="I91" s="22" t="s">
        <v>17</v>
      </c>
    </row>
    <row r="92" spans="1:12" ht="13.8" x14ac:dyDescent="0.25">
      <c r="A92" s="10" t="s">
        <v>47</v>
      </c>
      <c r="B92" s="3" t="s">
        <v>53</v>
      </c>
      <c r="C92" s="3"/>
      <c r="D92" s="3"/>
      <c r="E92" s="3"/>
      <c r="F92" s="3"/>
    </row>
    <row r="93" spans="1:12" ht="13.8" x14ac:dyDescent="0.25">
      <c r="A93" s="10" t="s">
        <v>47</v>
      </c>
      <c r="B93" s="3" t="s">
        <v>54</v>
      </c>
      <c r="C93" s="3"/>
      <c r="D93" s="3"/>
      <c r="E93" s="3"/>
      <c r="F93" s="3"/>
      <c r="I93" s="22" t="s">
        <v>17</v>
      </c>
    </row>
    <row r="94" spans="1:12" ht="13.8" x14ac:dyDescent="0.25">
      <c r="A94" s="10" t="s">
        <v>47</v>
      </c>
      <c r="B94" s="3" t="s">
        <v>55</v>
      </c>
      <c r="C94" s="3"/>
      <c r="D94" s="3"/>
      <c r="E94" s="3"/>
      <c r="F94" s="3"/>
    </row>
    <row r="95" spans="1:12" s="27" customFormat="1" ht="13.8" x14ac:dyDescent="0.25">
      <c r="A95" s="10" t="s">
        <v>47</v>
      </c>
      <c r="B95" s="3" t="s">
        <v>56</v>
      </c>
      <c r="C95" s="3"/>
      <c r="D95" s="3"/>
      <c r="E95" s="38"/>
      <c r="F95" s="38"/>
      <c r="G95" s="27" t="s">
        <v>17</v>
      </c>
      <c r="L95" s="22"/>
    </row>
    <row r="96" spans="1:12" ht="13.8" x14ac:dyDescent="0.25">
      <c r="A96" s="10" t="s">
        <v>47</v>
      </c>
      <c r="B96" s="3" t="s">
        <v>57</v>
      </c>
      <c r="C96" s="3"/>
      <c r="D96" s="3"/>
      <c r="E96" s="3"/>
      <c r="F96" s="3"/>
      <c r="I96" s="3" t="s">
        <v>17</v>
      </c>
    </row>
    <row r="97" spans="1:12" ht="13.8" x14ac:dyDescent="0.25">
      <c r="A97" s="12"/>
      <c r="B97" s="3"/>
      <c r="C97" s="3"/>
      <c r="D97" s="3"/>
      <c r="E97" s="3"/>
      <c r="F97" s="3"/>
    </row>
    <row r="98" spans="1:12" x14ac:dyDescent="0.25">
      <c r="A98" s="350" t="str">
        <f>_xlfn.CONCAT("Appendix M – Non-Acute Hospital Payer Mix and Services (HFY ",RIGHT(Intro!C2,2),")")</f>
        <v>Appendix M – Non-Acute Hospital Payer Mix and Services (HFY 24)</v>
      </c>
      <c r="B98" s="38"/>
      <c r="C98" s="38"/>
      <c r="D98" s="38"/>
      <c r="E98" s="3"/>
      <c r="F98" s="3"/>
    </row>
    <row r="99" spans="1:12" ht="13.8" x14ac:dyDescent="0.25">
      <c r="A99" s="10" t="s">
        <v>4</v>
      </c>
      <c r="B99" s="3" t="s">
        <v>58</v>
      </c>
      <c r="C99" s="3"/>
      <c r="D99" s="3"/>
      <c r="E99" s="3"/>
      <c r="F99" s="3"/>
    </row>
    <row r="100" spans="1:12" ht="13.8" x14ac:dyDescent="0.25">
      <c r="A100" s="10" t="s">
        <v>4</v>
      </c>
      <c r="B100" s="3" t="s">
        <v>59</v>
      </c>
      <c r="C100" s="3"/>
      <c r="D100" s="3"/>
      <c r="E100" s="3"/>
      <c r="F100" s="3"/>
    </row>
    <row r="101" spans="1:12" ht="13.8" x14ac:dyDescent="0.25">
      <c r="A101" s="10" t="s">
        <v>4</v>
      </c>
      <c r="B101" s="3" t="s">
        <v>60</v>
      </c>
      <c r="C101" s="3"/>
      <c r="D101" s="3"/>
      <c r="E101" s="3"/>
      <c r="F101" s="3"/>
    </row>
    <row r="102" spans="1:12" ht="13.8" x14ac:dyDescent="0.25">
      <c r="A102" s="10" t="s">
        <v>4</v>
      </c>
      <c r="B102" s="3" t="s">
        <v>61</v>
      </c>
      <c r="C102" s="3"/>
      <c r="D102" s="3"/>
      <c r="E102" s="3"/>
      <c r="F102" s="3"/>
    </row>
    <row r="103" spans="1:12" ht="13.8" x14ac:dyDescent="0.25">
      <c r="A103" s="10" t="s">
        <v>62</v>
      </c>
      <c r="B103" s="3" t="s">
        <v>63</v>
      </c>
      <c r="C103" s="3"/>
      <c r="D103" s="3"/>
      <c r="E103" s="3"/>
      <c r="F103" s="3"/>
    </row>
    <row r="104" spans="1:12" ht="13.8" x14ac:dyDescent="0.25">
      <c r="A104" s="10" t="s">
        <v>4</v>
      </c>
      <c r="B104" s="3" t="s">
        <v>64</v>
      </c>
      <c r="C104" s="3"/>
      <c r="D104" s="3"/>
      <c r="E104" s="3"/>
      <c r="F104" s="3"/>
    </row>
    <row r="105" spans="1:12" ht="13.8" x14ac:dyDescent="0.25">
      <c r="A105" s="10" t="s">
        <v>4</v>
      </c>
      <c r="B105" s="3" t="s">
        <v>65</v>
      </c>
      <c r="C105" s="3"/>
      <c r="D105" s="3"/>
      <c r="E105" s="3"/>
      <c r="F105" s="3"/>
    </row>
    <row r="106" spans="1:12" ht="13.8" x14ac:dyDescent="0.25">
      <c r="A106" s="10" t="s">
        <v>62</v>
      </c>
      <c r="B106" s="3" t="s">
        <v>66</v>
      </c>
      <c r="C106" s="3"/>
      <c r="D106" s="3"/>
      <c r="E106" s="3"/>
      <c r="F106" s="3"/>
    </row>
    <row r="107" spans="1:12" s="27" customFormat="1" ht="13.8" x14ac:dyDescent="0.25">
      <c r="A107" s="10" t="s">
        <v>4</v>
      </c>
      <c r="B107" s="3" t="s">
        <v>67</v>
      </c>
      <c r="C107" s="3"/>
      <c r="D107" s="3"/>
      <c r="E107" s="38"/>
      <c r="F107" s="38"/>
      <c r="G107" s="27" t="s">
        <v>17</v>
      </c>
      <c r="L107" s="22"/>
    </row>
    <row r="108" spans="1:12" ht="13.8" x14ac:dyDescent="0.25">
      <c r="A108" s="10" t="s">
        <v>4</v>
      </c>
      <c r="B108" s="3" t="s">
        <v>68</v>
      </c>
      <c r="C108" s="3"/>
      <c r="D108" s="3"/>
      <c r="E108" s="3"/>
      <c r="F108" s="3"/>
      <c r="I108" s="3" t="s">
        <v>17</v>
      </c>
      <c r="J108" s="27"/>
      <c r="K108" s="27"/>
    </row>
    <row r="109" spans="1:12" ht="13.8" x14ac:dyDescent="0.25">
      <c r="A109" s="10"/>
      <c r="B109" s="3"/>
      <c r="C109" s="3"/>
      <c r="D109" s="3"/>
      <c r="E109" s="3"/>
      <c r="F109" s="3"/>
    </row>
    <row r="110" spans="1:12" x14ac:dyDescent="0.25">
      <c r="A110" s="350" t="str">
        <f>_xlfn.CONCAT("Appendix N – Non-Acute Hospital Revenue (HFY ",RIGHT(Intro!C2,2)-4,"-",RIGHT(Intro!C2,2),")")</f>
        <v>Appendix N – Non-Acute Hospital Revenue (HFY 20-24)</v>
      </c>
      <c r="B110" s="38"/>
      <c r="C110" s="38"/>
      <c r="D110" s="38"/>
      <c r="E110" s="3"/>
      <c r="F110" s="3"/>
    </row>
    <row r="111" spans="1:12" s="27" customFormat="1" x14ac:dyDescent="0.3">
      <c r="A111" s="10"/>
      <c r="B111" s="3" t="s">
        <v>69</v>
      </c>
      <c r="C111" s="3"/>
      <c r="D111" s="3"/>
      <c r="E111"/>
      <c r="F111"/>
      <c r="L111" s="22"/>
    </row>
    <row r="112" spans="1:12" ht="13.8" x14ac:dyDescent="0.25">
      <c r="A112" s="10" t="s">
        <v>4</v>
      </c>
      <c r="B112" s="3" t="s">
        <v>70</v>
      </c>
      <c r="C112" s="3"/>
      <c r="D112" s="3"/>
      <c r="E112" s="3"/>
      <c r="F112" s="3"/>
    </row>
    <row r="113" spans="1:11" ht="13.8" x14ac:dyDescent="0.25">
      <c r="A113" s="10"/>
      <c r="B113" s="3"/>
      <c r="C113" s="3"/>
      <c r="D113" s="3"/>
      <c r="E113" s="3"/>
      <c r="F113" s="3"/>
    </row>
    <row r="114" spans="1:11" x14ac:dyDescent="0.3">
      <c r="A114" s="349" t="s">
        <v>3366</v>
      </c>
      <c r="B114"/>
      <c r="C114"/>
      <c r="D114"/>
      <c r="E114" s="3"/>
      <c r="F114" s="3"/>
    </row>
    <row r="115" spans="1:11" ht="13.8" x14ac:dyDescent="0.25">
      <c r="A115" s="10" t="s">
        <v>62</v>
      </c>
      <c r="B115" s="23" t="s">
        <v>71</v>
      </c>
      <c r="C115" s="3"/>
      <c r="D115" s="3"/>
      <c r="E115" s="3"/>
      <c r="F115" s="3"/>
    </row>
    <row r="116" spans="1:11" ht="13.8" x14ac:dyDescent="0.25">
      <c r="A116" s="10" t="s">
        <v>4</v>
      </c>
      <c r="B116" s="3" t="s">
        <v>72</v>
      </c>
      <c r="C116" s="3"/>
      <c r="D116" s="3"/>
      <c r="E116" s="3"/>
      <c r="F116" s="3"/>
    </row>
    <row r="117" spans="1:11" ht="13.8" x14ac:dyDescent="0.25">
      <c r="A117" s="10" t="s">
        <v>4</v>
      </c>
      <c r="B117" s="23" t="s">
        <v>73</v>
      </c>
      <c r="C117" s="3"/>
      <c r="D117" s="3"/>
      <c r="E117" s="3"/>
      <c r="F117" s="3"/>
    </row>
    <row r="118" spans="1:11" x14ac:dyDescent="0.3">
      <c r="A118" s="10" t="s">
        <v>4</v>
      </c>
      <c r="B118" s="23" t="s">
        <v>74</v>
      </c>
      <c r="C118" s="3"/>
      <c r="D118" s="3"/>
      <c r="E118"/>
      <c r="F118"/>
    </row>
    <row r="119" spans="1:11" ht="13.8" x14ac:dyDescent="0.25">
      <c r="A119" s="10" t="s">
        <v>4</v>
      </c>
      <c r="B119" s="3" t="s">
        <v>75</v>
      </c>
      <c r="C119" s="3"/>
      <c r="D119" s="3"/>
      <c r="E119" s="3"/>
      <c r="F119" s="3"/>
    </row>
    <row r="120" spans="1:11" ht="13.8" x14ac:dyDescent="0.25">
      <c r="A120" s="3"/>
      <c r="B120" s="3"/>
      <c r="C120" s="3"/>
      <c r="D120" s="3"/>
      <c r="E120" s="3"/>
      <c r="F120" s="3"/>
      <c r="J120" s="27"/>
      <c r="K120" s="27"/>
    </row>
    <row r="121" spans="1:11" x14ac:dyDescent="0.3">
      <c r="A121" s="349" t="s">
        <v>3367</v>
      </c>
      <c r="B121"/>
      <c r="C121"/>
      <c r="D121"/>
      <c r="E121" s="3"/>
      <c r="F121" s="3"/>
    </row>
    <row r="122" spans="1:11" ht="13.8" x14ac:dyDescent="0.25">
      <c r="A122" s="10" t="s">
        <v>62</v>
      </c>
      <c r="B122" s="3" t="s">
        <v>66</v>
      </c>
      <c r="C122" s="3"/>
      <c r="D122" s="3"/>
      <c r="E122" s="3"/>
      <c r="F122" s="3"/>
    </row>
    <row r="123" spans="1:11" ht="13.8" x14ac:dyDescent="0.25">
      <c r="A123" s="10" t="s">
        <v>4</v>
      </c>
      <c r="B123" s="3" t="s">
        <v>65</v>
      </c>
      <c r="C123" s="3"/>
      <c r="D123" s="3"/>
      <c r="E123" s="3"/>
      <c r="F123" s="3"/>
    </row>
    <row r="124" spans="1:11" ht="13.8" x14ac:dyDescent="0.25">
      <c r="A124" s="10" t="s">
        <v>4</v>
      </c>
      <c r="B124" s="3" t="s">
        <v>67</v>
      </c>
      <c r="C124" s="3"/>
      <c r="D124" s="3"/>
      <c r="E124" s="3"/>
      <c r="F124" s="3"/>
    </row>
    <row r="125" spans="1:11" ht="13.8" x14ac:dyDescent="0.25">
      <c r="A125" s="10" t="s">
        <v>4</v>
      </c>
      <c r="B125" s="3" t="s">
        <v>68</v>
      </c>
      <c r="C125" s="3"/>
      <c r="D125" s="3"/>
      <c r="E125" s="3"/>
      <c r="F125" s="3"/>
    </row>
    <row r="126" spans="1:11" ht="13.8" x14ac:dyDescent="0.25">
      <c r="A126" s="10" t="s">
        <v>4</v>
      </c>
      <c r="B126" s="3" t="s">
        <v>59</v>
      </c>
      <c r="C126" s="3"/>
      <c r="D126" s="3"/>
      <c r="E126" s="3"/>
      <c r="F126" s="3"/>
    </row>
    <row r="127" spans="1:11" ht="13.8" x14ac:dyDescent="0.25">
      <c r="A127" s="10" t="s">
        <v>4</v>
      </c>
      <c r="B127" s="3" t="s">
        <v>58</v>
      </c>
      <c r="C127" s="3"/>
      <c r="D127" s="3"/>
      <c r="E127" s="3"/>
      <c r="F127" s="3"/>
    </row>
    <row r="128" spans="1:11" ht="13.8" x14ac:dyDescent="0.25">
      <c r="A128" s="10" t="s">
        <v>4</v>
      </c>
      <c r="B128" s="3" t="s">
        <v>76</v>
      </c>
      <c r="C128" s="3"/>
      <c r="D128" s="3"/>
      <c r="E128" s="3"/>
      <c r="F128" s="3"/>
    </row>
    <row r="129" spans="1:6" ht="13.8" x14ac:dyDescent="0.25">
      <c r="A129" s="3"/>
      <c r="B129" s="3"/>
      <c r="C129" s="3"/>
      <c r="D129" s="3"/>
      <c r="E129" s="3"/>
      <c r="F129" s="3"/>
    </row>
    <row r="130" spans="1:6" ht="13.8" x14ac:dyDescent="0.25">
      <c r="A130" s="3"/>
      <c r="B130" s="3"/>
      <c r="C130" s="3"/>
      <c r="D130" s="3"/>
      <c r="E130" s="3"/>
      <c r="F130" s="3"/>
    </row>
    <row r="131" spans="1:6" ht="13.8" x14ac:dyDescent="0.25">
      <c r="A131" s="3"/>
      <c r="B131" s="3"/>
      <c r="C131" s="3"/>
      <c r="D131" s="3"/>
      <c r="E131" s="3"/>
      <c r="F131" s="3"/>
    </row>
    <row r="132" spans="1:6" ht="13.8" x14ac:dyDescent="0.25">
      <c r="A132" s="3"/>
      <c r="B132" s="3"/>
      <c r="C132" s="3"/>
      <c r="D132" s="3"/>
      <c r="E132" s="3"/>
      <c r="F132" s="3"/>
    </row>
    <row r="133" spans="1:6" ht="13.8" x14ac:dyDescent="0.25">
      <c r="A133" s="3"/>
      <c r="B133" s="3"/>
      <c r="C133" s="3"/>
      <c r="D133" s="3"/>
      <c r="E133" s="3"/>
      <c r="F133" s="3"/>
    </row>
    <row r="134" spans="1:6" ht="13.8" x14ac:dyDescent="0.25">
      <c r="A134" s="3"/>
      <c r="B134" s="3"/>
      <c r="C134" s="3"/>
      <c r="D134" s="3"/>
      <c r="E134" s="3"/>
      <c r="F134" s="3"/>
    </row>
    <row r="135" spans="1:6" ht="13.8" x14ac:dyDescent="0.25">
      <c r="A135" s="3"/>
      <c r="B135" s="3"/>
      <c r="C135" s="3"/>
      <c r="D135" s="3"/>
      <c r="E135" s="3"/>
      <c r="F135" s="3"/>
    </row>
    <row r="136" spans="1:6" ht="13.8" x14ac:dyDescent="0.25">
      <c r="A136" s="3"/>
      <c r="B136" s="3"/>
      <c r="C136" s="3"/>
      <c r="D136" s="3"/>
      <c r="E136" s="3"/>
      <c r="F136" s="3"/>
    </row>
    <row r="137" spans="1:6" ht="13.8" x14ac:dyDescent="0.25">
      <c r="A137" s="3"/>
      <c r="B137" s="3"/>
      <c r="C137" s="3"/>
      <c r="D137" s="3"/>
      <c r="E137" s="3"/>
      <c r="F137" s="3"/>
    </row>
    <row r="138" spans="1:6" ht="13.8" x14ac:dyDescent="0.25">
      <c r="A138" s="3"/>
      <c r="B138" s="3"/>
      <c r="C138" s="3"/>
      <c r="D138" s="3"/>
      <c r="E138" s="3"/>
      <c r="F138" s="3"/>
    </row>
    <row r="139" spans="1:6" ht="13.8" x14ac:dyDescent="0.25">
      <c r="A139" s="3"/>
      <c r="B139" s="3"/>
      <c r="C139" s="3"/>
      <c r="D139" s="3"/>
      <c r="E139" s="3"/>
      <c r="F139" s="3"/>
    </row>
    <row r="140" spans="1:6" ht="13.8" x14ac:dyDescent="0.25">
      <c r="A140" s="3"/>
      <c r="B140" s="3"/>
      <c r="C140" s="3"/>
      <c r="D140" s="3"/>
      <c r="E140" s="3"/>
      <c r="F140" s="3"/>
    </row>
    <row r="141" spans="1:6" ht="13.8" x14ac:dyDescent="0.25">
      <c r="A141" s="3"/>
      <c r="B141" s="3"/>
      <c r="C141" s="3"/>
      <c r="D141" s="3"/>
      <c r="E141" s="3"/>
      <c r="F141" s="3"/>
    </row>
    <row r="142" spans="1:6" ht="13.8" x14ac:dyDescent="0.25">
      <c r="A142" s="3"/>
      <c r="B142" s="3"/>
      <c r="C142" s="3"/>
      <c r="D142" s="3"/>
      <c r="E142" s="3"/>
      <c r="F142" s="3"/>
    </row>
    <row r="143" spans="1:6" ht="13.8" x14ac:dyDescent="0.25">
      <c r="A143" s="3"/>
      <c r="B143" s="3"/>
      <c r="C143" s="3"/>
      <c r="D143" s="3"/>
      <c r="E143" s="3"/>
      <c r="F143" s="3"/>
    </row>
    <row r="144" spans="1:6" ht="13.8" x14ac:dyDescent="0.25">
      <c r="A144" s="3"/>
      <c r="B144" s="3"/>
      <c r="C144" s="3"/>
      <c r="D144" s="3"/>
      <c r="E144" s="3"/>
      <c r="F144" s="3"/>
    </row>
    <row r="145" spans="1:6" ht="13.8" x14ac:dyDescent="0.25">
      <c r="A145" s="3"/>
      <c r="B145" s="3"/>
      <c r="C145" s="3"/>
      <c r="D145" s="3"/>
      <c r="E145" s="3"/>
      <c r="F145" s="3"/>
    </row>
    <row r="146" spans="1:6" ht="13.8" x14ac:dyDescent="0.25">
      <c r="A146" s="3"/>
      <c r="B146" s="3"/>
      <c r="C146" s="3"/>
      <c r="D146" s="3"/>
      <c r="E146" s="3"/>
      <c r="F146" s="3"/>
    </row>
    <row r="147" spans="1:6" ht="13.8" x14ac:dyDescent="0.25">
      <c r="A147" s="3"/>
      <c r="B147" s="3"/>
      <c r="C147" s="3"/>
      <c r="D147" s="3"/>
      <c r="E147" s="3"/>
      <c r="F147" s="3"/>
    </row>
    <row r="148" spans="1:6" ht="13.8" x14ac:dyDescent="0.25">
      <c r="A148" s="3"/>
      <c r="B148" s="3"/>
      <c r="C148" s="3"/>
      <c r="D148" s="3"/>
      <c r="E148" s="3"/>
      <c r="F148" s="3"/>
    </row>
    <row r="149" spans="1:6" ht="13.8" x14ac:dyDescent="0.25">
      <c r="A149" s="3"/>
      <c r="B149" s="3"/>
      <c r="C149" s="3"/>
      <c r="D149" s="3"/>
      <c r="E149" s="3"/>
      <c r="F149" s="3"/>
    </row>
    <row r="150" spans="1:6" ht="13.8" x14ac:dyDescent="0.25">
      <c r="A150" s="3"/>
      <c r="B150" s="3"/>
      <c r="C150" s="3"/>
      <c r="D150" s="3"/>
      <c r="E150" s="3"/>
      <c r="F150" s="3"/>
    </row>
    <row r="151" spans="1:6" ht="13.8" x14ac:dyDescent="0.25">
      <c r="A151" s="3"/>
      <c r="B151" s="3"/>
      <c r="C151" s="3"/>
      <c r="D151" s="3"/>
      <c r="E151" s="3"/>
      <c r="F151" s="3"/>
    </row>
    <row r="152" spans="1:6" ht="13.8" x14ac:dyDescent="0.25">
      <c r="A152" s="3"/>
      <c r="B152" s="3"/>
      <c r="C152" s="3"/>
      <c r="D152" s="3"/>
      <c r="E152" s="3"/>
      <c r="F152" s="3"/>
    </row>
    <row r="153" spans="1:6" ht="13.8" x14ac:dyDescent="0.25">
      <c r="A153" s="3"/>
      <c r="B153" s="3"/>
      <c r="C153" s="3"/>
      <c r="D153" s="3"/>
      <c r="E153" s="3"/>
      <c r="F153" s="3"/>
    </row>
    <row r="154" spans="1:6" ht="13.8" x14ac:dyDescent="0.25">
      <c r="A154" s="3"/>
      <c r="B154" s="3"/>
      <c r="C154" s="3"/>
      <c r="D154" s="3"/>
      <c r="E154" s="3"/>
      <c r="F154" s="3"/>
    </row>
    <row r="155" spans="1:6" ht="13.8" x14ac:dyDescent="0.25">
      <c r="A155" s="3"/>
      <c r="B155" s="3"/>
      <c r="C155" s="3"/>
      <c r="D155" s="3"/>
      <c r="E155" s="3"/>
      <c r="F155" s="3"/>
    </row>
    <row r="156" spans="1:6" ht="13.8" x14ac:dyDescent="0.25">
      <c r="A156" s="3"/>
      <c r="B156" s="3"/>
      <c r="C156" s="3"/>
      <c r="D156" s="3"/>
      <c r="E156" s="3"/>
      <c r="F156" s="3"/>
    </row>
    <row r="157" spans="1:6" ht="13.8" x14ac:dyDescent="0.25">
      <c r="A157" s="3"/>
      <c r="B157" s="3"/>
      <c r="C157" s="3"/>
      <c r="D157" s="3"/>
      <c r="E157" s="3"/>
      <c r="F157" s="3"/>
    </row>
    <row r="158" spans="1:6" ht="13.8" x14ac:dyDescent="0.25">
      <c r="A158" s="3"/>
      <c r="B158" s="3"/>
      <c r="C158" s="3"/>
      <c r="D158" s="3"/>
      <c r="E158" s="3"/>
      <c r="F158" s="3"/>
    </row>
    <row r="159" spans="1:6" ht="13.8" x14ac:dyDescent="0.25">
      <c r="A159" s="3"/>
      <c r="B159" s="3"/>
      <c r="C159" s="3"/>
      <c r="D159" s="3"/>
      <c r="E159" s="3"/>
      <c r="F159" s="3"/>
    </row>
    <row r="160" spans="1:6" ht="13.8" x14ac:dyDescent="0.25">
      <c r="A160" s="3"/>
      <c r="B160" s="3"/>
      <c r="C160" s="3"/>
      <c r="D160" s="3"/>
      <c r="E160" s="3"/>
      <c r="F160" s="3"/>
    </row>
    <row r="161" spans="1:6" ht="13.8" x14ac:dyDescent="0.25">
      <c r="A161" s="3"/>
      <c r="B161" s="3"/>
      <c r="C161" s="3"/>
      <c r="D161" s="3"/>
      <c r="E161" s="3"/>
      <c r="F161" s="3"/>
    </row>
    <row r="162" spans="1:6" ht="13.8" x14ac:dyDescent="0.25">
      <c r="A162" s="3"/>
      <c r="B162" s="3"/>
      <c r="C162" s="3"/>
      <c r="D162" s="3"/>
      <c r="E162" s="3"/>
      <c r="F162" s="3"/>
    </row>
    <row r="163" spans="1:6" ht="13.8" x14ac:dyDescent="0.25">
      <c r="A163" s="3"/>
      <c r="B163" s="3"/>
      <c r="C163" s="3"/>
      <c r="D163" s="3"/>
      <c r="E163" s="3"/>
      <c r="F163" s="3"/>
    </row>
    <row r="164" spans="1:6" ht="13.8" x14ac:dyDescent="0.25">
      <c r="A164" s="3"/>
      <c r="B164" s="3"/>
      <c r="C164" s="3"/>
      <c r="D164" s="3"/>
      <c r="E164" s="3"/>
      <c r="F164" s="3"/>
    </row>
    <row r="165" spans="1:6" ht="13.8" x14ac:dyDescent="0.25">
      <c r="A165" s="3"/>
      <c r="B165" s="3"/>
      <c r="C165" s="3"/>
      <c r="D165" s="3"/>
      <c r="E165" s="3"/>
      <c r="F165" s="3"/>
    </row>
    <row r="166" spans="1:6" ht="13.8" x14ac:dyDescent="0.25">
      <c r="A166" s="3"/>
      <c r="B166" s="3"/>
      <c r="C166" s="3"/>
      <c r="D166" s="3"/>
      <c r="E166" s="3"/>
      <c r="F166" s="3"/>
    </row>
    <row r="167" spans="1:6" ht="13.8" x14ac:dyDescent="0.25">
      <c r="A167" s="3"/>
      <c r="B167" s="3"/>
      <c r="C167" s="3"/>
      <c r="D167" s="3"/>
      <c r="E167" s="3"/>
      <c r="F167" s="3"/>
    </row>
    <row r="168" spans="1:6" ht="13.8" x14ac:dyDescent="0.25">
      <c r="A168" s="3"/>
      <c r="B168" s="3"/>
      <c r="C168" s="3"/>
      <c r="D168" s="3"/>
      <c r="E168" s="3"/>
      <c r="F168" s="3"/>
    </row>
    <row r="169" spans="1:6" ht="13.8" x14ac:dyDescent="0.25">
      <c r="A169" s="3"/>
      <c r="B169" s="3"/>
      <c r="C169" s="3"/>
      <c r="D169" s="3"/>
      <c r="E169" s="3"/>
      <c r="F169" s="3"/>
    </row>
    <row r="170" spans="1:6" ht="13.8" x14ac:dyDescent="0.25">
      <c r="A170" s="3"/>
      <c r="B170" s="3"/>
      <c r="C170" s="3"/>
      <c r="D170" s="3"/>
      <c r="E170" s="3"/>
      <c r="F170" s="3"/>
    </row>
    <row r="171" spans="1:6" ht="13.8" x14ac:dyDescent="0.25">
      <c r="A171" s="3"/>
      <c r="B171" s="3"/>
      <c r="C171" s="3"/>
      <c r="D171" s="3"/>
      <c r="E171" s="3"/>
      <c r="F171" s="3"/>
    </row>
    <row r="172" spans="1:6" ht="13.8" x14ac:dyDescent="0.25">
      <c r="A172" s="3"/>
      <c r="B172" s="3"/>
      <c r="C172" s="3"/>
      <c r="D172" s="3"/>
      <c r="E172" s="3"/>
      <c r="F172" s="3"/>
    </row>
    <row r="173" spans="1:6" ht="13.8" x14ac:dyDescent="0.25">
      <c r="A173" s="3"/>
      <c r="B173" s="3"/>
      <c r="C173" s="3"/>
      <c r="D173" s="3"/>
      <c r="E173" s="3"/>
      <c r="F173" s="3"/>
    </row>
    <row r="174" spans="1:6" ht="13.8" x14ac:dyDescent="0.25">
      <c r="A174" s="3"/>
      <c r="B174" s="3"/>
      <c r="C174" s="3"/>
      <c r="D174" s="3"/>
      <c r="E174" s="3"/>
      <c r="F174" s="3"/>
    </row>
    <row r="175" spans="1:6" ht="13.8" x14ac:dyDescent="0.25">
      <c r="A175" s="3"/>
      <c r="B175" s="3"/>
      <c r="C175" s="3"/>
      <c r="D175" s="3"/>
      <c r="E175" s="3"/>
      <c r="F175" s="3"/>
    </row>
    <row r="176" spans="1:6" ht="13.8" x14ac:dyDescent="0.25">
      <c r="A176" s="3"/>
      <c r="B176" s="3"/>
      <c r="C176" s="3"/>
      <c r="D176" s="3"/>
      <c r="E176" s="3"/>
      <c r="F176" s="3"/>
    </row>
    <row r="177" spans="1:6" ht="13.8" x14ac:dyDescent="0.25">
      <c r="A177" s="3"/>
      <c r="B177" s="3"/>
      <c r="C177" s="3"/>
      <c r="D177" s="3"/>
      <c r="E177" s="3"/>
      <c r="F177" s="3"/>
    </row>
    <row r="178" spans="1:6" ht="13.8" x14ac:dyDescent="0.25">
      <c r="A178" s="3"/>
      <c r="B178" s="3"/>
      <c r="C178" s="3"/>
      <c r="D178" s="3"/>
      <c r="E178" s="3"/>
      <c r="F178" s="3"/>
    </row>
    <row r="179" spans="1:6" ht="13.8" x14ac:dyDescent="0.25">
      <c r="A179" s="3"/>
      <c r="B179" s="3"/>
      <c r="C179" s="3"/>
      <c r="D179" s="3"/>
      <c r="E179" s="3"/>
      <c r="F179" s="3"/>
    </row>
    <row r="180" spans="1:6" ht="13.8" x14ac:dyDescent="0.25">
      <c r="A180" s="3"/>
      <c r="B180" s="3"/>
      <c r="C180" s="3"/>
      <c r="D180" s="3"/>
      <c r="E180" s="3"/>
      <c r="F180" s="3"/>
    </row>
    <row r="181" spans="1:6" ht="13.8" x14ac:dyDescent="0.25">
      <c r="A181" s="3"/>
      <c r="B181" s="3"/>
      <c r="C181" s="3"/>
      <c r="D181" s="3"/>
      <c r="E181" s="3"/>
      <c r="F181" s="3"/>
    </row>
    <row r="182" spans="1:6" ht="13.8" x14ac:dyDescent="0.25">
      <c r="A182" s="3"/>
      <c r="B182" s="3"/>
      <c r="C182" s="3"/>
      <c r="D182" s="3"/>
      <c r="E182" s="3"/>
      <c r="F182" s="3"/>
    </row>
    <row r="183" spans="1:6" ht="13.8" x14ac:dyDescent="0.25">
      <c r="A183" s="3"/>
      <c r="B183" s="3"/>
      <c r="C183" s="3"/>
      <c r="D183" s="3"/>
      <c r="E183" s="3"/>
      <c r="F183" s="3"/>
    </row>
    <row r="184" spans="1:6" ht="13.8" x14ac:dyDescent="0.25">
      <c r="A184" s="3"/>
      <c r="B184" s="3"/>
      <c r="C184" s="3"/>
      <c r="D184" s="3"/>
      <c r="E184" s="3"/>
      <c r="F184" s="3"/>
    </row>
    <row r="185" spans="1:6" ht="13.8" x14ac:dyDescent="0.25">
      <c r="A185" s="3"/>
      <c r="B185" s="3"/>
      <c r="C185" s="3"/>
      <c r="D185" s="3"/>
      <c r="E185" s="3"/>
      <c r="F185" s="3"/>
    </row>
    <row r="186" spans="1:6" ht="13.8" x14ac:dyDescent="0.25">
      <c r="A186" s="3"/>
      <c r="B186" s="3"/>
      <c r="C186" s="3"/>
      <c r="D186" s="3"/>
      <c r="E186" s="3"/>
      <c r="F186" s="3"/>
    </row>
    <row r="187" spans="1:6" ht="13.8" x14ac:dyDescent="0.25">
      <c r="A187" s="3"/>
      <c r="B187" s="3"/>
      <c r="C187" s="3"/>
      <c r="D187" s="3"/>
      <c r="E187" s="3"/>
      <c r="F187" s="3"/>
    </row>
    <row r="188" spans="1:6" ht="13.8" x14ac:dyDescent="0.25">
      <c r="A188" s="3"/>
      <c r="B188" s="3"/>
      <c r="C188" s="3"/>
      <c r="D188" s="3"/>
      <c r="E188" s="3"/>
      <c r="F188" s="3"/>
    </row>
    <row r="189" spans="1:6" ht="13.8" x14ac:dyDescent="0.25">
      <c r="A189" s="3"/>
      <c r="B189" s="3"/>
      <c r="C189" s="3"/>
      <c r="D189" s="3"/>
      <c r="E189" s="3"/>
      <c r="F189" s="3"/>
    </row>
    <row r="190" spans="1:6" ht="13.8" x14ac:dyDescent="0.25">
      <c r="A190" s="3"/>
      <c r="B190" s="3"/>
      <c r="C190" s="3"/>
      <c r="D190" s="3"/>
      <c r="E190" s="3"/>
      <c r="F190" s="3"/>
    </row>
    <row r="191" spans="1:6" ht="13.8" x14ac:dyDescent="0.25">
      <c r="A191" s="3"/>
      <c r="B191" s="3"/>
      <c r="C191" s="3"/>
      <c r="D191" s="3"/>
      <c r="E191" s="3"/>
      <c r="F191" s="3"/>
    </row>
    <row r="192" spans="1:6" ht="13.8" x14ac:dyDescent="0.25">
      <c r="A192" s="3"/>
      <c r="B192" s="3"/>
      <c r="C192" s="3"/>
      <c r="D192" s="3"/>
      <c r="E192" s="3"/>
      <c r="F192" s="3"/>
    </row>
    <row r="193" spans="1:6" ht="13.8" x14ac:dyDescent="0.25">
      <c r="A193" s="3"/>
      <c r="B193" s="3"/>
      <c r="C193" s="3"/>
      <c r="D193" s="3"/>
      <c r="E193" s="3"/>
      <c r="F193" s="3"/>
    </row>
    <row r="194" spans="1:6" ht="13.8" x14ac:dyDescent="0.25">
      <c r="A194" s="3"/>
      <c r="B194" s="3"/>
      <c r="C194" s="3"/>
      <c r="D194" s="3"/>
      <c r="E194" s="3"/>
      <c r="F194" s="3"/>
    </row>
    <row r="195" spans="1:6" ht="13.8" x14ac:dyDescent="0.25">
      <c r="A195" s="3"/>
      <c r="B195" s="3"/>
      <c r="C195" s="3"/>
      <c r="D195" s="3"/>
      <c r="E195" s="3"/>
      <c r="F195" s="3"/>
    </row>
    <row r="196" spans="1:6" ht="13.8" x14ac:dyDescent="0.25">
      <c r="A196" s="3"/>
      <c r="B196" s="3"/>
      <c r="C196" s="3"/>
      <c r="D196" s="3"/>
      <c r="E196" s="3"/>
      <c r="F196" s="3"/>
    </row>
    <row r="197" spans="1:6" ht="13.8" x14ac:dyDescent="0.25">
      <c r="A197" s="3"/>
      <c r="B197" s="3"/>
      <c r="C197" s="3"/>
      <c r="D197" s="3"/>
      <c r="E197" s="3"/>
      <c r="F197" s="3"/>
    </row>
    <row r="198" spans="1:6" ht="13.8" x14ac:dyDescent="0.25">
      <c r="A198" s="3"/>
      <c r="B198" s="3"/>
      <c r="C198" s="3"/>
      <c r="D198" s="3"/>
      <c r="E198" s="3"/>
      <c r="F198" s="3"/>
    </row>
    <row r="199" spans="1:6" ht="13.8" x14ac:dyDescent="0.25">
      <c r="A199" s="3"/>
      <c r="B199" s="3"/>
      <c r="C199" s="3"/>
      <c r="D199" s="3"/>
      <c r="E199" s="3"/>
      <c r="F199" s="3"/>
    </row>
    <row r="200" spans="1:6" ht="13.8" x14ac:dyDescent="0.25">
      <c r="A200" s="3"/>
      <c r="B200" s="3"/>
      <c r="C200" s="3"/>
      <c r="D200" s="3"/>
      <c r="E200" s="3"/>
      <c r="F200" s="3"/>
    </row>
    <row r="201" spans="1:6" ht="13.8" x14ac:dyDescent="0.25">
      <c r="A201" s="3"/>
      <c r="B201" s="3"/>
      <c r="C201" s="3"/>
      <c r="D201" s="3"/>
      <c r="E201" s="3"/>
      <c r="F201" s="3"/>
    </row>
    <row r="202" spans="1:6" ht="13.8" x14ac:dyDescent="0.25">
      <c r="A202" s="3"/>
      <c r="B202" s="3"/>
      <c r="C202" s="3"/>
      <c r="D202" s="3"/>
      <c r="E202" s="3"/>
      <c r="F202" s="3"/>
    </row>
    <row r="203" spans="1:6" ht="13.8" x14ac:dyDescent="0.25">
      <c r="A203" s="3"/>
      <c r="B203" s="3"/>
      <c r="C203" s="3"/>
      <c r="D203" s="3"/>
      <c r="E203" s="3"/>
      <c r="F203" s="3"/>
    </row>
    <row r="204" spans="1:6" ht="13.8" x14ac:dyDescent="0.25">
      <c r="A204" s="3"/>
      <c r="B204" s="3"/>
      <c r="C204" s="3"/>
      <c r="D204" s="3"/>
      <c r="E204" s="3"/>
      <c r="F204" s="3"/>
    </row>
    <row r="205" spans="1:6" ht="13.8" x14ac:dyDescent="0.25">
      <c r="A205" s="3"/>
      <c r="B205" s="3"/>
      <c r="C205" s="3"/>
      <c r="D205" s="3"/>
      <c r="E205" s="3"/>
      <c r="F205" s="3"/>
    </row>
    <row r="206" spans="1:6" ht="13.8" x14ac:dyDescent="0.25">
      <c r="A206" s="3"/>
      <c r="B206" s="3"/>
      <c r="C206" s="3"/>
      <c r="D206" s="3"/>
      <c r="E206" s="3"/>
      <c r="F206" s="3"/>
    </row>
    <row r="207" spans="1:6" ht="13.8" x14ac:dyDescent="0.25">
      <c r="A207" s="3"/>
      <c r="B207" s="3"/>
      <c r="C207" s="3"/>
      <c r="D207" s="3"/>
      <c r="E207" s="3"/>
      <c r="F207" s="3"/>
    </row>
    <row r="208" spans="1:6" ht="13.8" x14ac:dyDescent="0.25">
      <c r="A208" s="3"/>
      <c r="B208" s="3"/>
      <c r="C208" s="3"/>
      <c r="D208" s="3"/>
      <c r="E208" s="3"/>
      <c r="F208" s="3"/>
    </row>
    <row r="209" spans="1:6" ht="13.8" x14ac:dyDescent="0.25">
      <c r="A209" s="3"/>
      <c r="B209" s="3"/>
      <c r="C209" s="3"/>
      <c r="D209" s="3"/>
      <c r="E209" s="3"/>
      <c r="F209" s="3"/>
    </row>
    <row r="210" spans="1:6" ht="13.8" x14ac:dyDescent="0.25">
      <c r="A210" s="3"/>
      <c r="B210" s="3"/>
      <c r="C210" s="3"/>
      <c r="D210" s="3"/>
      <c r="E210" s="3"/>
      <c r="F210" s="3"/>
    </row>
    <row r="211" spans="1:6" ht="13.8" x14ac:dyDescent="0.25">
      <c r="A211" s="3"/>
      <c r="B211" s="3"/>
      <c r="C211" s="3"/>
      <c r="D211" s="3"/>
      <c r="E211" s="3"/>
      <c r="F211" s="3"/>
    </row>
    <row r="212" spans="1:6" ht="13.8" x14ac:dyDescent="0.25">
      <c r="A212" s="3"/>
      <c r="B212" s="3"/>
      <c r="C212" s="3"/>
      <c r="D212" s="3"/>
      <c r="E212" s="3"/>
      <c r="F212" s="3"/>
    </row>
    <row r="213" spans="1:6" ht="13.8" x14ac:dyDescent="0.25">
      <c r="A213" s="3"/>
      <c r="B213" s="3"/>
      <c r="C213" s="3"/>
      <c r="D213" s="3"/>
      <c r="E213" s="3"/>
      <c r="F213" s="3"/>
    </row>
    <row r="214" spans="1:6" ht="13.8" x14ac:dyDescent="0.25">
      <c r="A214" s="3"/>
      <c r="B214" s="3"/>
      <c r="C214" s="3"/>
      <c r="D214" s="3"/>
      <c r="E214" s="3"/>
      <c r="F214" s="3"/>
    </row>
    <row r="215" spans="1:6" ht="13.8" x14ac:dyDescent="0.25">
      <c r="A215" s="3"/>
      <c r="B215" s="3"/>
      <c r="C215" s="3"/>
      <c r="D215" s="3"/>
      <c r="E215" s="3"/>
      <c r="F215" s="3"/>
    </row>
    <row r="216" spans="1:6" ht="13.8" x14ac:dyDescent="0.25">
      <c r="A216" s="3"/>
      <c r="B216" s="3"/>
      <c r="C216" s="3"/>
      <c r="D216" s="3"/>
      <c r="E216" s="3"/>
      <c r="F216" s="3"/>
    </row>
    <row r="217" spans="1:6" ht="13.8" x14ac:dyDescent="0.25">
      <c r="A217" s="3"/>
      <c r="B217" s="3"/>
      <c r="C217" s="3"/>
      <c r="D217" s="3"/>
      <c r="E217" s="3"/>
      <c r="F217" s="3"/>
    </row>
    <row r="218" spans="1:6" ht="13.8" x14ac:dyDescent="0.25">
      <c r="A218" s="3"/>
      <c r="B218" s="3"/>
      <c r="C218" s="3"/>
      <c r="D218" s="3"/>
      <c r="E218" s="3"/>
      <c r="F218" s="3"/>
    </row>
    <row r="219" spans="1:6" ht="13.8" x14ac:dyDescent="0.25">
      <c r="A219" s="3"/>
      <c r="B219" s="3"/>
      <c r="C219" s="3"/>
      <c r="D219" s="3"/>
      <c r="E219" s="3"/>
      <c r="F219" s="3"/>
    </row>
    <row r="220" spans="1:6" ht="13.8" x14ac:dyDescent="0.25">
      <c r="A220" s="3"/>
      <c r="B220" s="3"/>
      <c r="C220" s="3"/>
      <c r="D220" s="3"/>
      <c r="E220" s="3"/>
      <c r="F220" s="3"/>
    </row>
    <row r="221" spans="1:6" ht="13.8" x14ac:dyDescent="0.25">
      <c r="A221" s="3"/>
      <c r="B221" s="3"/>
      <c r="C221" s="3"/>
      <c r="D221" s="3"/>
      <c r="E221" s="3"/>
      <c r="F221" s="3"/>
    </row>
    <row r="222" spans="1:6" ht="13.8" x14ac:dyDescent="0.25">
      <c r="A222" s="3"/>
      <c r="B222" s="3"/>
      <c r="C222" s="3"/>
      <c r="D222" s="3"/>
      <c r="E222" s="3"/>
      <c r="F222" s="3"/>
    </row>
    <row r="223" spans="1:6" ht="13.8" x14ac:dyDescent="0.25">
      <c r="A223" s="3"/>
      <c r="B223" s="3"/>
      <c r="C223" s="3"/>
      <c r="D223" s="3"/>
      <c r="E223" s="3"/>
      <c r="F223" s="3"/>
    </row>
    <row r="224" spans="1:6" ht="13.8" x14ac:dyDescent="0.25">
      <c r="A224" s="3"/>
      <c r="B224" s="3"/>
      <c r="C224" s="3"/>
      <c r="D224" s="3"/>
      <c r="E224" s="3"/>
      <c r="F224" s="3"/>
    </row>
    <row r="225" spans="1:6" ht="13.8" x14ac:dyDescent="0.25">
      <c r="A225" s="3"/>
      <c r="B225" s="3"/>
      <c r="C225" s="3"/>
      <c r="D225" s="3"/>
      <c r="E225" s="3"/>
      <c r="F225" s="3"/>
    </row>
    <row r="226" spans="1:6" ht="13.8" x14ac:dyDescent="0.25">
      <c r="A226" s="3"/>
      <c r="B226" s="3"/>
      <c r="C226" s="3"/>
      <c r="D226" s="3"/>
      <c r="E226" s="3"/>
      <c r="F226" s="3"/>
    </row>
    <row r="227" spans="1:6" ht="13.8" x14ac:dyDescent="0.25">
      <c r="A227" s="3"/>
      <c r="B227" s="3"/>
      <c r="C227" s="3"/>
      <c r="D227" s="3"/>
      <c r="E227" s="3"/>
      <c r="F227" s="3"/>
    </row>
    <row r="228" spans="1:6" ht="13.8" x14ac:dyDescent="0.25">
      <c r="A228" s="3"/>
      <c r="B228" s="3"/>
      <c r="C228" s="3"/>
      <c r="D228" s="3"/>
      <c r="E228" s="3"/>
      <c r="F228" s="3"/>
    </row>
    <row r="229" spans="1:6" ht="13.8" x14ac:dyDescent="0.25">
      <c r="A229" s="3"/>
      <c r="B229" s="3"/>
      <c r="C229" s="3"/>
      <c r="D229" s="3"/>
      <c r="E229" s="3"/>
      <c r="F229" s="3"/>
    </row>
    <row r="230" spans="1:6" ht="13.8" x14ac:dyDescent="0.25">
      <c r="A230" s="3"/>
      <c r="B230" s="3"/>
      <c r="C230" s="3"/>
      <c r="D230" s="3"/>
      <c r="E230" s="3"/>
      <c r="F230" s="3"/>
    </row>
    <row r="231" spans="1:6" ht="13.8" x14ac:dyDescent="0.25">
      <c r="A231" s="3"/>
      <c r="B231" s="3"/>
      <c r="C231" s="3"/>
      <c r="D231" s="3"/>
      <c r="E231" s="3"/>
      <c r="F231" s="3"/>
    </row>
    <row r="232" spans="1:6" ht="13.8" x14ac:dyDescent="0.25">
      <c r="A232" s="3"/>
      <c r="B232" s="3"/>
      <c r="C232" s="3"/>
      <c r="D232" s="3"/>
      <c r="E232" s="3"/>
      <c r="F232" s="3"/>
    </row>
    <row r="233" spans="1:6" ht="13.8" x14ac:dyDescent="0.25">
      <c r="A233" s="3"/>
      <c r="B233" s="3"/>
      <c r="C233" s="3"/>
      <c r="D233" s="3"/>
      <c r="E233" s="3"/>
      <c r="F233" s="3"/>
    </row>
    <row r="234" spans="1:6" ht="13.8" x14ac:dyDescent="0.25">
      <c r="A234" s="3"/>
      <c r="B234" s="3"/>
      <c r="C234" s="3"/>
      <c r="D234" s="3"/>
      <c r="E234" s="3"/>
      <c r="F234" s="3"/>
    </row>
    <row r="235" spans="1:6" x14ac:dyDescent="0.3">
      <c r="A235" s="3"/>
      <c r="B235" s="3"/>
      <c r="C235" s="3"/>
      <c r="D235" s="3"/>
    </row>
    <row r="236" spans="1:6" x14ac:dyDescent="0.3">
      <c r="A236" s="3"/>
      <c r="B236" s="3"/>
      <c r="C236" s="3"/>
      <c r="D236" s="3"/>
    </row>
    <row r="237" spans="1:6" x14ac:dyDescent="0.3">
      <c r="A237" s="3"/>
      <c r="B237" s="3"/>
      <c r="C237" s="3"/>
      <c r="D237" s="3"/>
    </row>
  </sheetData>
  <mergeCells count="3">
    <mergeCell ref="G11:G16"/>
    <mergeCell ref="A1:F1"/>
    <mergeCell ref="A11:F11"/>
  </mergeCells>
  <hyperlinks>
    <hyperlink ref="E24" location="'Appendix B'!A1" display="Appendix B – Beds, Payer Mix, and Case Mix (FY16 data)" xr:uid="{00000000-0004-0000-0100-000000000000}"/>
    <hyperlink ref="A79:E79" location="'Appendix D'!A1" display="Appendix D – Inpatient Communities (FY16 data)" xr:uid="{00000000-0004-0000-0100-000002000000}"/>
    <hyperlink ref="A69:E69" location="'Appendix E'!A1" display="Appendix E – Utilization (FY12-FY16 data)" xr:uid="{00000000-0004-0000-0100-000003000000}"/>
    <hyperlink ref="A88:D88" location="'Appendix I'!A1" display="Appendix I – Region Zip Codes" xr:uid="{00000000-0004-0000-0100-000007000000}"/>
    <hyperlink ref="A88:F88" location="'Appendix J'!A1" display="Appendix J – NonAcute Hospital Demographics/ At a Glance " xr:uid="{00000000-0004-0000-0100-00000A000000}"/>
    <hyperlink ref="A107:F107" location="'Appendix L'!A1" display="Appendix L – NonAcute Hospital Revenue " xr:uid="{00000000-0004-0000-0100-00000C000000}"/>
    <hyperlink ref="A95:F95" location="'Appendix K'!A1" display="Appendix K – NonAcute Hospital Payer Mix and Services" xr:uid="{00000000-0004-0000-0100-00000D000000}"/>
    <hyperlink ref="A11:F11" location="'Appendix A'!A1" display="Appendix A – Demographics/ At a Glance (FY20 data)" xr:uid="{00000000-0004-0000-0100-000008000000}"/>
    <hyperlink ref="A24" location="'Appendix B'!A1" display="Appendix B – Beds, Employees, and Payer Mix" xr:uid="{0CC40973-1145-4B3C-98A3-8ECE7C7D7243}"/>
    <hyperlink ref="A43" location="'Appendix D'!A1" display="Appendix D – Financial Performance (FY17-FY21 Data)" xr:uid="{1CE3C4BE-BE84-49FA-BC20-90DA7E2F8304}"/>
    <hyperlink ref="A54" location="'Appendix E'!A1" display="Appendix E - Solvency/Liquidity Metrics (FY17-21 Data)" xr:uid="{FE876659-AD52-4632-B71E-74552F0B318A}"/>
    <hyperlink ref="A72" location="'Appendix G'!A1" display="'Appendix G'!A1" xr:uid="{923F5FF9-5559-4E4A-8F9C-A04E6FB799D8}"/>
    <hyperlink ref="A79" location="'Appendix H'!A1" display="Appendix H – Services" xr:uid="{84B7AD6A-B04A-4B7B-8EA8-8F1556A1C0AB}"/>
    <hyperlink ref="A85" location="'Appendix J'!A1" display="Appendix J – Region Zip Codes" xr:uid="{0677259B-55A1-4EEF-BDDF-D0881C36B84B}"/>
    <hyperlink ref="A88" location="'Appendix K'!A1" display="Appendix K – Region Zip Codes" xr:uid="{F1A8F5E6-8D96-4C2D-90B6-3167BEDBCF51}"/>
    <hyperlink ref="A82" location="'Appendix I'!A1" display="Appendix I – Inpatient Communities" xr:uid="{0D59FBCC-5E06-456E-9E59-6E206A96B760}"/>
    <hyperlink ref="A91" location="'Appendix L'!A1" display="Appendix L – Non-Acute Hospital Demographics/ At a Glance " xr:uid="{A554DD56-3F88-4056-8ED8-5FC41CE62F90}"/>
    <hyperlink ref="A98" location="'Appendix M'!A1" display="'Appendix M'!A1" xr:uid="{0965A36A-79E5-4E6E-A1FA-7B53D375798F}"/>
    <hyperlink ref="A110" location="'Appendix N'!A1" display="'Appendix N'!A1" xr:uid="{CD6AE89F-BF1B-445E-8F47-94E699B415D7}"/>
    <hyperlink ref="A114" location="'Appendix O'!A1" display="Appendix O – Non-Acute Financial Performance" xr:uid="{1FCB9753-B267-4B1A-BE61-866850542909}"/>
    <hyperlink ref="A121" location="'Appendix P'!A1" display="Appendix P –  State Operated Facilities" xr:uid="{A6E308FB-33E8-4D8B-9199-7D12FBB3A4D9}"/>
    <hyperlink ref="A61:B61" location="'Appendix E'!A1" display="Appendix E – Utilization (FY12-FY16 data)" xr:uid="{28631E06-4B4B-4640-A2D5-CC2381063B8F}"/>
    <hyperlink ref="A61" location="'Appendix F'!A1" display="'Appendix F'!A1" xr:uid="{7CC9D34C-CA4C-4583-97B2-A68A4F193B21}"/>
    <hyperlink ref="A37" location="'Appendix C'!A1" display="Appendix C – Beds, Employees, and Payer Mix" xr:uid="{1021E1DF-F316-4CF0-A058-BC0BD209ED4C}"/>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3" tint="0.59999389629810485"/>
  </sheetPr>
  <dimension ref="A1:AJ265"/>
  <sheetViews>
    <sheetView zoomScaleNormal="100" workbookViewId="0">
      <pane xSplit="3" ySplit="4" topLeftCell="AG20" activePane="bottomRight" state="frozen"/>
      <selection pane="topRight" activeCell="D1" sqref="D1"/>
      <selection pane="bottomLeft" activeCell="A6" sqref="A6"/>
      <selection pane="bottomRight"/>
    </sheetView>
  </sheetViews>
  <sheetFormatPr defaultColWidth="8.5546875" defaultRowHeight="13.8" x14ac:dyDescent="0.25"/>
  <cols>
    <col min="1" max="1" width="46.5546875" style="3" bestFit="1" customWidth="1"/>
    <col min="2" max="2" width="17.77734375" style="51" bestFit="1" customWidth="1"/>
    <col min="3" max="3" width="20.21875" style="51" bestFit="1" customWidth="1"/>
    <col min="4" max="4" width="21.5546875" style="58" bestFit="1" customWidth="1"/>
    <col min="5" max="5" width="21.5546875" style="3" bestFit="1" customWidth="1"/>
    <col min="6" max="16" width="21.5546875" style="7" bestFit="1" customWidth="1"/>
    <col min="17" max="20" width="22.5546875" style="7" bestFit="1" customWidth="1"/>
    <col min="21" max="21" width="21.5546875" style="58" bestFit="1" customWidth="1"/>
    <col min="22" max="26" width="21.5546875" style="60" bestFit="1" customWidth="1"/>
    <col min="27" max="36" width="21.5546875" style="58" bestFit="1" customWidth="1"/>
    <col min="37" max="37" width="9.44140625" style="3" customWidth="1"/>
    <col min="38" max="16384" width="8.5546875" style="3"/>
  </cols>
  <sheetData>
    <row r="1" spans="1:36" ht="14.85" customHeight="1" x14ac:dyDescent="0.25">
      <c r="A1" s="15" t="s">
        <v>119</v>
      </c>
      <c r="I1" s="104"/>
      <c r="J1" s="104"/>
      <c r="K1" s="104"/>
      <c r="L1" s="104"/>
      <c r="M1" s="104"/>
      <c r="N1" s="104"/>
      <c r="O1" s="104"/>
      <c r="P1" s="104"/>
      <c r="Q1" s="104"/>
      <c r="R1" s="104"/>
      <c r="S1" s="104"/>
      <c r="T1" s="104"/>
    </row>
    <row r="2" spans="1:36" ht="14.85" customHeight="1" thickBot="1" x14ac:dyDescent="0.3">
      <c r="A2" s="15" t="s">
        <v>125</v>
      </c>
      <c r="I2" s="104"/>
      <c r="J2" s="104"/>
      <c r="K2" s="104"/>
      <c r="L2" s="104"/>
      <c r="M2" s="104"/>
      <c r="N2" s="104"/>
      <c r="O2" s="104"/>
      <c r="P2" s="104"/>
      <c r="Q2" s="104"/>
      <c r="R2" s="104"/>
      <c r="S2" s="104"/>
      <c r="T2" s="104"/>
    </row>
    <row r="3" spans="1:36" s="15" customFormat="1" ht="28.2" thickBot="1" x14ac:dyDescent="0.3">
      <c r="A3" s="185"/>
      <c r="B3" s="6"/>
      <c r="C3" s="185"/>
      <c r="D3" s="258" t="s">
        <v>89</v>
      </c>
      <c r="E3" s="191" t="s">
        <v>20</v>
      </c>
      <c r="F3" s="190" t="s">
        <v>60</v>
      </c>
      <c r="G3" s="190" t="s">
        <v>23</v>
      </c>
      <c r="H3" s="262" t="s">
        <v>24</v>
      </c>
      <c r="I3" s="262" t="s">
        <v>91</v>
      </c>
      <c r="J3" s="262" t="s">
        <v>92</v>
      </c>
      <c r="K3" s="262" t="s">
        <v>93</v>
      </c>
      <c r="L3" s="262" t="s">
        <v>94</v>
      </c>
      <c r="M3" s="262" t="s">
        <v>126</v>
      </c>
      <c r="N3" s="262" t="s">
        <v>127</v>
      </c>
      <c r="O3" s="262" t="s">
        <v>97</v>
      </c>
      <c r="P3" s="262" t="s">
        <v>98</v>
      </c>
      <c r="Q3" s="262" t="s">
        <v>99</v>
      </c>
      <c r="R3" s="262" t="s">
        <v>100</v>
      </c>
      <c r="S3" s="262" t="s">
        <v>101</v>
      </c>
      <c r="T3" s="262" t="s">
        <v>128</v>
      </c>
      <c r="U3" s="266" t="s">
        <v>129</v>
      </c>
      <c r="V3" s="399" t="s">
        <v>130</v>
      </c>
      <c r="W3" s="399"/>
      <c r="X3" s="399"/>
      <c r="Y3" s="399"/>
      <c r="Z3" s="399"/>
      <c r="AA3" s="410" t="s">
        <v>131</v>
      </c>
      <c r="AB3" s="410"/>
      <c r="AC3" s="410"/>
      <c r="AD3" s="410"/>
      <c r="AE3" s="410"/>
      <c r="AF3" s="410" t="s">
        <v>132</v>
      </c>
      <c r="AG3" s="410"/>
      <c r="AH3" s="410"/>
      <c r="AI3" s="410"/>
      <c r="AJ3" s="410"/>
    </row>
    <row r="4" spans="1:36" s="15" customFormat="1" ht="18" customHeight="1" thickBot="1" x14ac:dyDescent="0.3">
      <c r="A4" s="15" t="s">
        <v>103</v>
      </c>
      <c r="B4" s="6" t="s">
        <v>121</v>
      </c>
      <c r="C4" s="6" t="s">
        <v>122</v>
      </c>
      <c r="D4" s="235" t="s">
        <v>3439</v>
      </c>
      <c r="E4" s="193" t="s">
        <v>3439</v>
      </c>
      <c r="F4" s="192" t="s">
        <v>3439</v>
      </c>
      <c r="G4" s="192" t="s">
        <v>3439</v>
      </c>
      <c r="H4" s="192" t="s">
        <v>3439</v>
      </c>
      <c r="I4" s="192" t="s">
        <v>3439</v>
      </c>
      <c r="J4" s="192" t="s">
        <v>3439</v>
      </c>
      <c r="K4" s="192" t="s">
        <v>3439</v>
      </c>
      <c r="L4" s="192" t="s">
        <v>3439</v>
      </c>
      <c r="M4" s="192" t="s">
        <v>3439</v>
      </c>
      <c r="N4" s="192" t="s">
        <v>3439</v>
      </c>
      <c r="O4" s="192" t="s">
        <v>3439</v>
      </c>
      <c r="P4" s="192" t="s">
        <v>3439</v>
      </c>
      <c r="Q4" s="192" t="s">
        <v>3439</v>
      </c>
      <c r="R4" s="192" t="s">
        <v>3439</v>
      </c>
      <c r="S4" s="192" t="s">
        <v>3439</v>
      </c>
      <c r="T4" s="192" t="s">
        <v>3439</v>
      </c>
      <c r="U4" s="235" t="s">
        <v>3439</v>
      </c>
      <c r="V4" s="246" t="s">
        <v>3441</v>
      </c>
      <c r="W4" s="246" t="s">
        <v>3442</v>
      </c>
      <c r="X4" s="246" t="s">
        <v>3443</v>
      </c>
      <c r="Y4" s="246" t="s">
        <v>3440</v>
      </c>
      <c r="Z4" s="246" t="s">
        <v>3439</v>
      </c>
      <c r="AA4" s="188" t="s">
        <v>3441</v>
      </c>
      <c r="AB4" s="188" t="s">
        <v>3442</v>
      </c>
      <c r="AC4" s="188" t="s">
        <v>3443</v>
      </c>
      <c r="AD4" s="188" t="s">
        <v>3440</v>
      </c>
      <c r="AE4" s="188" t="s">
        <v>3439</v>
      </c>
      <c r="AF4" s="188" t="s">
        <v>3441</v>
      </c>
      <c r="AG4" s="188" t="s">
        <v>3442</v>
      </c>
      <c r="AH4" s="188" t="s">
        <v>3443</v>
      </c>
      <c r="AI4" s="188" t="s">
        <v>3440</v>
      </c>
      <c r="AJ4" s="188" t="s">
        <v>3439</v>
      </c>
    </row>
    <row r="5" spans="1:36" ht="14.85" customHeight="1" x14ac:dyDescent="0.25">
      <c r="A5" s="184" t="s">
        <v>1539</v>
      </c>
      <c r="B5" s="184">
        <v>454</v>
      </c>
      <c r="C5" s="184" t="s">
        <v>1413</v>
      </c>
      <c r="D5" s="259">
        <v>114</v>
      </c>
      <c r="E5" s="240">
        <v>0.86269999999999991</v>
      </c>
      <c r="F5" s="263">
        <v>61424323</v>
      </c>
      <c r="G5" s="263">
        <v>4722277</v>
      </c>
      <c r="H5" s="263">
        <v>66146600</v>
      </c>
      <c r="I5" s="263">
        <v>11274950</v>
      </c>
      <c r="J5" s="263">
        <v>18034434</v>
      </c>
      <c r="K5" s="263">
        <v>34690340</v>
      </c>
      <c r="L5" s="263">
        <v>573091</v>
      </c>
      <c r="M5" s="263">
        <v>0</v>
      </c>
      <c r="N5" s="263">
        <v>32788</v>
      </c>
      <c r="O5" s="263">
        <v>12314</v>
      </c>
      <c r="P5" s="263">
        <v>27088</v>
      </c>
      <c r="Q5" s="263">
        <v>1276574</v>
      </c>
      <c r="R5" s="263">
        <v>0</v>
      </c>
      <c r="S5" s="263">
        <v>225021</v>
      </c>
      <c r="T5" s="263">
        <v>0</v>
      </c>
      <c r="U5" s="259">
        <v>5326</v>
      </c>
      <c r="V5" s="255">
        <v>5.78</v>
      </c>
      <c r="W5" s="255">
        <v>5.77</v>
      </c>
      <c r="X5" s="60">
        <v>6.22</v>
      </c>
      <c r="Y5" s="60">
        <v>6.69</v>
      </c>
      <c r="Z5" s="255">
        <v>6.76</v>
      </c>
      <c r="AA5" s="259">
        <v>34013</v>
      </c>
      <c r="AB5" s="259">
        <v>31025</v>
      </c>
      <c r="AC5" s="259">
        <v>36054</v>
      </c>
      <c r="AD5" s="259">
        <v>29936</v>
      </c>
      <c r="AE5" s="259">
        <v>35997</v>
      </c>
      <c r="AF5" s="259">
        <v>77859</v>
      </c>
      <c r="AG5" s="259">
        <v>80883</v>
      </c>
      <c r="AH5" s="259">
        <v>65946</v>
      </c>
      <c r="AI5" s="267">
        <v>43931</v>
      </c>
      <c r="AJ5" s="259">
        <v>19408</v>
      </c>
    </row>
    <row r="6" spans="1:36" x14ac:dyDescent="0.25">
      <c r="A6" s="105" t="s">
        <v>1541</v>
      </c>
      <c r="B6" s="184">
        <v>442</v>
      </c>
      <c r="C6" s="105" t="s">
        <v>1542</v>
      </c>
      <c r="D6" s="260">
        <v>142</v>
      </c>
      <c r="E6" s="240">
        <v>0.92319999999999991</v>
      </c>
      <c r="F6" s="264">
        <v>67590021</v>
      </c>
      <c r="G6" s="264">
        <v>12438485</v>
      </c>
      <c r="H6" s="264">
        <v>80028506</v>
      </c>
      <c r="I6" s="264">
        <v>12453221</v>
      </c>
      <c r="J6" s="264">
        <v>7966899</v>
      </c>
      <c r="K6" s="264">
        <v>43680761</v>
      </c>
      <c r="L6" s="264">
        <v>7710823</v>
      </c>
      <c r="M6" s="264">
        <v>0</v>
      </c>
      <c r="N6" s="264">
        <v>250270</v>
      </c>
      <c r="O6" s="264">
        <v>0</v>
      </c>
      <c r="P6" s="264">
        <v>6961088</v>
      </c>
      <c r="Q6" s="264">
        <v>997593</v>
      </c>
      <c r="R6" s="264">
        <v>7851</v>
      </c>
      <c r="S6" s="264">
        <v>0</v>
      </c>
      <c r="T6" s="264">
        <v>0</v>
      </c>
      <c r="U6" s="260">
        <v>2219</v>
      </c>
      <c r="V6" s="255">
        <v>16.989999999999998</v>
      </c>
      <c r="W6" s="255">
        <v>16.510000000000002</v>
      </c>
      <c r="X6" s="60">
        <v>21.18</v>
      </c>
      <c r="Y6" s="60">
        <v>24.02</v>
      </c>
      <c r="Z6" s="256">
        <v>21.62</v>
      </c>
      <c r="AA6" s="259">
        <v>45559</v>
      </c>
      <c r="AB6" s="259">
        <v>44527</v>
      </c>
      <c r="AC6" s="259">
        <v>47280</v>
      </c>
      <c r="AD6" s="259">
        <v>48376</v>
      </c>
      <c r="AE6" s="260">
        <v>47979</v>
      </c>
      <c r="AF6" s="259">
        <v>50968</v>
      </c>
      <c r="AG6" s="259">
        <v>47970</v>
      </c>
      <c r="AH6" s="259">
        <v>46857</v>
      </c>
      <c r="AI6" s="267">
        <v>48817</v>
      </c>
      <c r="AJ6" s="260">
        <v>51201</v>
      </c>
    </row>
    <row r="7" spans="1:36" x14ac:dyDescent="0.25">
      <c r="A7" s="105" t="s">
        <v>1544</v>
      </c>
      <c r="B7" s="184">
        <v>436</v>
      </c>
      <c r="C7" s="105" t="s">
        <v>1542</v>
      </c>
      <c r="D7" s="260">
        <v>109</v>
      </c>
      <c r="E7" s="240">
        <v>0.91260000000000008</v>
      </c>
      <c r="F7" s="264">
        <v>46081231</v>
      </c>
      <c r="G7" s="264">
        <v>11990767</v>
      </c>
      <c r="H7" s="264">
        <v>58071998</v>
      </c>
      <c r="I7" s="264">
        <v>7844877</v>
      </c>
      <c r="J7" s="264">
        <v>5607994</v>
      </c>
      <c r="K7" s="264">
        <v>32295881</v>
      </c>
      <c r="L7" s="264">
        <v>2548488</v>
      </c>
      <c r="M7" s="264">
        <v>0</v>
      </c>
      <c r="N7" s="264">
        <v>15203</v>
      </c>
      <c r="O7" s="264">
        <v>0</v>
      </c>
      <c r="P7" s="264">
        <v>5207072</v>
      </c>
      <c r="Q7" s="264">
        <v>4397425</v>
      </c>
      <c r="R7" s="264">
        <v>155058</v>
      </c>
      <c r="S7" s="264">
        <v>0</v>
      </c>
      <c r="T7" s="264">
        <v>0</v>
      </c>
      <c r="U7" s="260">
        <v>2041</v>
      </c>
      <c r="V7" s="255">
        <v>16</v>
      </c>
      <c r="W7" s="255">
        <v>17.59</v>
      </c>
      <c r="X7" s="60">
        <v>17.440000000000001</v>
      </c>
      <c r="Y7" s="60">
        <v>20.85</v>
      </c>
      <c r="Z7" s="256">
        <v>17.84</v>
      </c>
      <c r="AA7" s="259">
        <v>35000</v>
      </c>
      <c r="AB7" s="259">
        <v>28086</v>
      </c>
      <c r="AC7" s="259">
        <v>34166</v>
      </c>
      <c r="AD7" s="259">
        <v>34860</v>
      </c>
      <c r="AE7" s="260">
        <v>36409</v>
      </c>
      <c r="AF7" s="259">
        <v>31700</v>
      </c>
      <c r="AG7" s="259">
        <v>31678</v>
      </c>
      <c r="AH7" s="259">
        <v>31815</v>
      </c>
      <c r="AI7" s="267">
        <v>28306</v>
      </c>
      <c r="AJ7" s="260">
        <v>22684</v>
      </c>
    </row>
    <row r="8" spans="1:36" x14ac:dyDescent="0.25">
      <c r="A8" s="105" t="s">
        <v>1545</v>
      </c>
      <c r="B8" s="184">
        <v>438</v>
      </c>
      <c r="C8" s="105" t="s">
        <v>1542</v>
      </c>
      <c r="D8" s="260">
        <v>66</v>
      </c>
      <c r="E8" s="240">
        <v>0.98709999999999998</v>
      </c>
      <c r="F8" s="264">
        <v>29982390</v>
      </c>
      <c r="G8" s="264">
        <v>23018220</v>
      </c>
      <c r="H8" s="264">
        <v>53000610</v>
      </c>
      <c r="I8" s="264">
        <v>6563206</v>
      </c>
      <c r="J8" s="264">
        <v>4426756</v>
      </c>
      <c r="K8" s="264">
        <v>24607931</v>
      </c>
      <c r="L8" s="264">
        <v>1867868</v>
      </c>
      <c r="M8" s="264">
        <v>0</v>
      </c>
      <c r="N8" s="264">
        <v>42783</v>
      </c>
      <c r="O8" s="264">
        <v>0</v>
      </c>
      <c r="P8" s="264">
        <v>8126271</v>
      </c>
      <c r="Q8" s="264">
        <v>6762561</v>
      </c>
      <c r="R8" s="264">
        <v>603234</v>
      </c>
      <c r="S8" s="264">
        <v>0</v>
      </c>
      <c r="T8" s="264">
        <v>0</v>
      </c>
      <c r="U8" s="260">
        <v>1348</v>
      </c>
      <c r="V8" s="255">
        <v>13.81</v>
      </c>
      <c r="W8" s="255">
        <v>15.49</v>
      </c>
      <c r="X8" s="60">
        <v>22.38</v>
      </c>
      <c r="Y8" s="60">
        <v>19.87</v>
      </c>
      <c r="Z8" s="256">
        <v>17.690000000000001</v>
      </c>
      <c r="AA8" s="259">
        <v>21988</v>
      </c>
      <c r="AB8" s="259">
        <v>20095</v>
      </c>
      <c r="AC8" s="259">
        <v>21555</v>
      </c>
      <c r="AD8" s="259">
        <v>22573</v>
      </c>
      <c r="AE8" s="260">
        <v>23844</v>
      </c>
      <c r="AF8" s="259">
        <v>23372</v>
      </c>
      <c r="AG8" s="259">
        <v>41712</v>
      </c>
      <c r="AH8" s="259">
        <v>37622</v>
      </c>
      <c r="AI8" s="267">
        <v>42423</v>
      </c>
      <c r="AJ8" s="260">
        <v>36837</v>
      </c>
    </row>
    <row r="9" spans="1:36" x14ac:dyDescent="0.25">
      <c r="A9" s="105" t="s">
        <v>1546</v>
      </c>
      <c r="B9" s="184">
        <v>443</v>
      </c>
      <c r="C9" s="105" t="s">
        <v>1542</v>
      </c>
      <c r="D9" s="260">
        <v>102</v>
      </c>
      <c r="E9" s="240">
        <v>0.91069999999999995</v>
      </c>
      <c r="F9" s="264">
        <v>54814346</v>
      </c>
      <c r="G9" s="264">
        <v>9394130</v>
      </c>
      <c r="H9" s="264">
        <v>64208476</v>
      </c>
      <c r="I9" s="264">
        <v>0</v>
      </c>
      <c r="J9" s="264">
        <v>8745366</v>
      </c>
      <c r="K9" s="264">
        <v>35688483</v>
      </c>
      <c r="L9" s="264">
        <v>646586</v>
      </c>
      <c r="M9" s="264">
        <v>0</v>
      </c>
      <c r="N9" s="264">
        <v>3673</v>
      </c>
      <c r="O9" s="264">
        <v>0</v>
      </c>
      <c r="P9" s="264">
        <v>9136374</v>
      </c>
      <c r="Q9" s="264">
        <v>9987994</v>
      </c>
      <c r="R9" s="264">
        <v>0</v>
      </c>
      <c r="S9" s="264">
        <v>0</v>
      </c>
      <c r="T9" s="264">
        <v>0</v>
      </c>
      <c r="U9" s="260">
        <v>3093</v>
      </c>
      <c r="V9" s="255">
        <v>9.6999999999999993</v>
      </c>
      <c r="W9" s="255">
        <v>11.56</v>
      </c>
      <c r="X9" s="60">
        <v>12.26</v>
      </c>
      <c r="Y9" s="60">
        <v>11.12</v>
      </c>
      <c r="Z9" s="256">
        <v>10.99</v>
      </c>
      <c r="AA9" s="259">
        <v>34478</v>
      </c>
      <c r="AB9" s="259">
        <v>32787</v>
      </c>
      <c r="AC9" s="259">
        <v>30983</v>
      </c>
      <c r="AD9" s="259">
        <v>33920</v>
      </c>
      <c r="AE9" s="260">
        <v>33999</v>
      </c>
      <c r="AF9" s="259">
        <v>33814</v>
      </c>
      <c r="AG9" s="259">
        <v>36917</v>
      </c>
      <c r="AH9" s="259">
        <v>32932</v>
      </c>
      <c r="AI9" s="267">
        <v>23557</v>
      </c>
      <c r="AJ9" s="260">
        <v>24579</v>
      </c>
    </row>
    <row r="10" spans="1:36" x14ac:dyDescent="0.25">
      <c r="A10" s="105" t="s">
        <v>1550</v>
      </c>
      <c r="B10" s="184">
        <v>452</v>
      </c>
      <c r="C10" s="105" t="s">
        <v>1551</v>
      </c>
      <c r="D10" s="260">
        <v>187</v>
      </c>
      <c r="E10" s="240">
        <v>0.58799999999999997</v>
      </c>
      <c r="F10" s="264">
        <v>94692654</v>
      </c>
      <c r="G10" s="264">
        <v>6500710</v>
      </c>
      <c r="H10" s="264">
        <v>101193364</v>
      </c>
      <c r="I10" s="264">
        <v>18731931</v>
      </c>
      <c r="J10" s="264">
        <v>55558902</v>
      </c>
      <c r="K10" s="264">
        <v>6149690</v>
      </c>
      <c r="L10" s="264">
        <v>2647992</v>
      </c>
      <c r="M10" s="264">
        <v>1796121</v>
      </c>
      <c r="N10" s="264">
        <v>0</v>
      </c>
      <c r="O10" s="264">
        <v>0</v>
      </c>
      <c r="P10" s="264">
        <v>7921663</v>
      </c>
      <c r="Q10" s="264">
        <v>108571</v>
      </c>
      <c r="R10" s="264">
        <v>8278494</v>
      </c>
      <c r="S10" s="264">
        <v>0</v>
      </c>
      <c r="T10" s="264">
        <v>0</v>
      </c>
      <c r="U10" s="260">
        <v>3098</v>
      </c>
      <c r="V10" s="255">
        <v>14.29</v>
      </c>
      <c r="W10" s="255">
        <v>14.45</v>
      </c>
      <c r="X10" s="60">
        <v>14.46</v>
      </c>
      <c r="Y10" s="60">
        <v>13.07</v>
      </c>
      <c r="Z10" s="256">
        <v>12.99</v>
      </c>
      <c r="AA10" s="259">
        <v>36543</v>
      </c>
      <c r="AB10" s="259">
        <v>37183</v>
      </c>
      <c r="AC10" s="259">
        <v>40359</v>
      </c>
      <c r="AD10" s="259">
        <v>39771</v>
      </c>
      <c r="AE10" s="260">
        <v>40243</v>
      </c>
      <c r="AF10" s="259">
        <v>26906</v>
      </c>
      <c r="AG10" s="259">
        <v>27975</v>
      </c>
      <c r="AH10" s="259">
        <v>18703</v>
      </c>
      <c r="AI10" s="267">
        <v>18185</v>
      </c>
      <c r="AJ10" s="260">
        <v>17275</v>
      </c>
    </row>
    <row r="11" spans="1:36" x14ac:dyDescent="0.25">
      <c r="A11" s="105" t="s">
        <v>1553</v>
      </c>
      <c r="B11" s="184">
        <v>451</v>
      </c>
      <c r="C11" s="105" t="s">
        <v>1551</v>
      </c>
      <c r="D11" s="260">
        <v>179</v>
      </c>
      <c r="E11" s="240">
        <v>0.63300000000000001</v>
      </c>
      <c r="F11" s="264">
        <v>103322945</v>
      </c>
      <c r="G11" s="264">
        <v>0</v>
      </c>
      <c r="H11" s="264">
        <v>103322945</v>
      </c>
      <c r="I11" s="264">
        <v>18249414</v>
      </c>
      <c r="J11" s="264">
        <v>62822327</v>
      </c>
      <c r="K11" s="264">
        <v>3514917</v>
      </c>
      <c r="L11" s="264">
        <v>1395757</v>
      </c>
      <c r="M11" s="264">
        <v>922717</v>
      </c>
      <c r="N11" s="264">
        <v>0</v>
      </c>
      <c r="O11" s="264">
        <v>0</v>
      </c>
      <c r="P11" s="264">
        <v>7710995</v>
      </c>
      <c r="Q11" s="264">
        <v>235694</v>
      </c>
      <c r="R11" s="264">
        <v>8471124</v>
      </c>
      <c r="S11" s="264">
        <v>0</v>
      </c>
      <c r="T11" s="264">
        <v>0</v>
      </c>
      <c r="U11" s="260">
        <v>3555</v>
      </c>
      <c r="V11" s="255">
        <v>13.16</v>
      </c>
      <c r="W11" s="255">
        <v>12.44</v>
      </c>
      <c r="X11" s="60">
        <v>12.4</v>
      </c>
      <c r="Y11" s="60">
        <v>12.1</v>
      </c>
      <c r="Z11" s="256">
        <v>11.67</v>
      </c>
      <c r="AA11" s="259">
        <v>36453</v>
      </c>
      <c r="AB11" s="259">
        <v>38323</v>
      </c>
      <c r="AC11" s="259">
        <v>39449</v>
      </c>
      <c r="AD11" s="259">
        <v>40349</v>
      </c>
      <c r="AE11" s="260">
        <v>41472</v>
      </c>
      <c r="AF11" s="259">
        <v>3520</v>
      </c>
      <c r="AG11" s="259">
        <v>1</v>
      </c>
      <c r="AH11" s="259">
        <v>0</v>
      </c>
      <c r="AI11" s="267">
        <v>0</v>
      </c>
      <c r="AJ11" s="260">
        <v>0</v>
      </c>
    </row>
    <row r="12" spans="1:36" x14ac:dyDescent="0.25">
      <c r="A12" s="105" t="s">
        <v>1554</v>
      </c>
      <c r="B12" s="184">
        <v>453</v>
      </c>
      <c r="C12" s="105" t="s">
        <v>1551</v>
      </c>
      <c r="D12" s="260">
        <v>53</v>
      </c>
      <c r="E12" s="240">
        <v>0.95750000000000002</v>
      </c>
      <c r="F12" s="264">
        <v>45060699</v>
      </c>
      <c r="G12" s="264">
        <v>0</v>
      </c>
      <c r="H12" s="264">
        <v>45060699</v>
      </c>
      <c r="I12" s="264">
        <v>5976025</v>
      </c>
      <c r="J12" s="264">
        <v>32631150</v>
      </c>
      <c r="K12" s="264">
        <v>1185350</v>
      </c>
      <c r="L12" s="264">
        <v>511504</v>
      </c>
      <c r="M12" s="264">
        <v>88950</v>
      </c>
      <c r="N12" s="264">
        <v>0</v>
      </c>
      <c r="O12" s="264">
        <v>0</v>
      </c>
      <c r="P12" s="264">
        <v>2429017</v>
      </c>
      <c r="Q12" s="264">
        <v>0</v>
      </c>
      <c r="R12" s="264">
        <v>2238703</v>
      </c>
      <c r="S12" s="264">
        <v>0</v>
      </c>
      <c r="T12" s="264">
        <v>0</v>
      </c>
      <c r="U12" s="260">
        <v>1513</v>
      </c>
      <c r="V12" s="255">
        <v>13.49</v>
      </c>
      <c r="W12" s="255">
        <v>13.04</v>
      </c>
      <c r="X12" s="60">
        <v>12.65</v>
      </c>
      <c r="Y12" s="60">
        <v>12.17</v>
      </c>
      <c r="Z12" s="256">
        <v>12.28</v>
      </c>
      <c r="AA12" s="259">
        <v>17574</v>
      </c>
      <c r="AB12" s="259">
        <v>18161</v>
      </c>
      <c r="AC12" s="259">
        <v>18214</v>
      </c>
      <c r="AD12" s="259">
        <v>18027</v>
      </c>
      <c r="AE12" s="260">
        <v>18573</v>
      </c>
      <c r="AF12" s="259">
        <v>1868</v>
      </c>
      <c r="AG12" s="259">
        <v>0</v>
      </c>
      <c r="AH12" s="259">
        <v>0</v>
      </c>
      <c r="AI12" s="267">
        <v>0</v>
      </c>
      <c r="AJ12" s="260">
        <v>0</v>
      </c>
    </row>
    <row r="13" spans="1:36" ht="27.6" x14ac:dyDescent="0.25">
      <c r="A13" s="105" t="s">
        <v>1555</v>
      </c>
      <c r="B13" s="184">
        <v>447</v>
      </c>
      <c r="C13" s="105" t="s">
        <v>1551</v>
      </c>
      <c r="D13" s="260">
        <v>110</v>
      </c>
      <c r="E13" s="240">
        <v>0.68019999999999992</v>
      </c>
      <c r="F13" s="264">
        <v>61777957</v>
      </c>
      <c r="G13" s="264">
        <v>0</v>
      </c>
      <c r="H13" s="264">
        <v>61777957</v>
      </c>
      <c r="I13" s="264">
        <v>13086073</v>
      </c>
      <c r="J13" s="264">
        <v>33936264</v>
      </c>
      <c r="K13" s="264">
        <v>2976177</v>
      </c>
      <c r="L13" s="264">
        <v>1657447</v>
      </c>
      <c r="M13" s="264">
        <v>265256</v>
      </c>
      <c r="N13" s="264">
        <v>0</v>
      </c>
      <c r="O13" s="264">
        <v>0</v>
      </c>
      <c r="P13" s="264">
        <v>5674174</v>
      </c>
      <c r="Q13" s="264">
        <v>0</v>
      </c>
      <c r="R13" s="264">
        <v>4182566</v>
      </c>
      <c r="S13" s="264">
        <v>0</v>
      </c>
      <c r="T13" s="264">
        <v>0</v>
      </c>
      <c r="U13" s="260">
        <v>2285</v>
      </c>
      <c r="V13" s="255">
        <v>13.06</v>
      </c>
      <c r="W13" s="255">
        <v>13.58</v>
      </c>
      <c r="X13" s="60">
        <v>13.19</v>
      </c>
      <c r="Y13" s="60">
        <v>11.99</v>
      </c>
      <c r="Z13" s="256">
        <v>11.98</v>
      </c>
      <c r="AA13" s="259">
        <v>27786</v>
      </c>
      <c r="AB13" s="259">
        <v>25526</v>
      </c>
      <c r="AC13" s="259">
        <v>25660</v>
      </c>
      <c r="AD13" s="259">
        <v>23528</v>
      </c>
      <c r="AE13" s="260">
        <v>27383</v>
      </c>
      <c r="AF13" s="259">
        <v>2918</v>
      </c>
      <c r="AG13" s="259">
        <v>0</v>
      </c>
      <c r="AH13" s="259">
        <v>0</v>
      </c>
      <c r="AI13" s="267">
        <v>0</v>
      </c>
      <c r="AJ13" s="260">
        <v>0</v>
      </c>
    </row>
    <row r="14" spans="1:36" ht="14.85" customHeight="1" x14ac:dyDescent="0.25">
      <c r="A14" s="105" t="s">
        <v>1556</v>
      </c>
      <c r="B14" s="184">
        <v>407</v>
      </c>
      <c r="C14" s="105" t="s">
        <v>1413</v>
      </c>
      <c r="D14" s="260">
        <v>80</v>
      </c>
      <c r="E14" s="240">
        <v>0.75329999999999997</v>
      </c>
      <c r="F14" s="264">
        <v>79948438</v>
      </c>
      <c r="G14" s="264">
        <v>39053469</v>
      </c>
      <c r="H14" s="264">
        <v>119001907</v>
      </c>
      <c r="I14" s="264">
        <v>0</v>
      </c>
      <c r="J14" s="264">
        <v>916434</v>
      </c>
      <c r="K14" s="264">
        <v>27202702</v>
      </c>
      <c r="L14" s="264">
        <v>56828264</v>
      </c>
      <c r="M14" s="264">
        <v>0</v>
      </c>
      <c r="N14" s="264">
        <v>315193</v>
      </c>
      <c r="O14" s="264">
        <v>0</v>
      </c>
      <c r="P14" s="264">
        <v>18589986</v>
      </c>
      <c r="Q14" s="264">
        <v>15149328</v>
      </c>
      <c r="R14" s="264">
        <v>0</v>
      </c>
      <c r="S14" s="264">
        <v>0</v>
      </c>
      <c r="T14" s="264">
        <v>0</v>
      </c>
      <c r="U14" s="260">
        <v>515</v>
      </c>
      <c r="V14" s="255">
        <v>36.54</v>
      </c>
      <c r="W14" s="255">
        <v>40.479999999999997</v>
      </c>
      <c r="X14" s="60">
        <v>45.12</v>
      </c>
      <c r="Y14" s="60">
        <v>45.83</v>
      </c>
      <c r="Z14" s="256">
        <v>42.83</v>
      </c>
      <c r="AA14" s="259">
        <v>23461</v>
      </c>
      <c r="AB14" s="259">
        <v>22019</v>
      </c>
      <c r="AC14" s="259">
        <v>20573</v>
      </c>
      <c r="AD14" s="259">
        <v>22548</v>
      </c>
      <c r="AE14" s="260">
        <v>22057</v>
      </c>
      <c r="AF14" s="259">
        <v>31146</v>
      </c>
      <c r="AG14" s="259">
        <v>27376</v>
      </c>
      <c r="AH14" s="259">
        <v>26558</v>
      </c>
      <c r="AI14" s="267">
        <v>31666</v>
      </c>
      <c r="AJ14" s="260">
        <v>32550</v>
      </c>
    </row>
    <row r="15" spans="1:36" x14ac:dyDescent="0.25">
      <c r="A15" s="105" t="s">
        <v>1557</v>
      </c>
      <c r="B15" s="184">
        <v>10665</v>
      </c>
      <c r="C15" s="105" t="s">
        <v>1542</v>
      </c>
      <c r="D15" s="260">
        <v>71</v>
      </c>
      <c r="E15" s="240">
        <v>0.95519999999999994</v>
      </c>
      <c r="F15" s="264">
        <v>34752200</v>
      </c>
      <c r="G15" s="264">
        <v>0</v>
      </c>
      <c r="H15" s="264">
        <v>34752200</v>
      </c>
      <c r="I15" s="264">
        <v>9074800</v>
      </c>
      <c r="J15" s="264">
        <v>9079000</v>
      </c>
      <c r="K15" s="264">
        <v>12083400</v>
      </c>
      <c r="L15" s="264">
        <v>548800</v>
      </c>
      <c r="M15" s="264">
        <v>0</v>
      </c>
      <c r="N15" s="264">
        <v>0</v>
      </c>
      <c r="O15" s="264">
        <v>128800</v>
      </c>
      <c r="P15" s="264">
        <v>2367400</v>
      </c>
      <c r="Q15" s="264">
        <v>1470000</v>
      </c>
      <c r="R15" s="264">
        <v>0</v>
      </c>
      <c r="S15" s="264">
        <v>0</v>
      </c>
      <c r="T15" s="264">
        <v>0</v>
      </c>
      <c r="U15" s="260">
        <v>1354</v>
      </c>
      <c r="V15" s="255">
        <v>12.83</v>
      </c>
      <c r="W15" s="255">
        <v>11.26</v>
      </c>
      <c r="X15" s="60">
        <v>16.12</v>
      </c>
      <c r="Y15" s="60">
        <v>18.059999999999999</v>
      </c>
      <c r="Z15" s="256">
        <v>18.329999999999998</v>
      </c>
      <c r="AA15" s="259">
        <v>21653</v>
      </c>
      <c r="AB15" s="259">
        <v>22788</v>
      </c>
      <c r="AC15" s="259">
        <v>23074</v>
      </c>
      <c r="AD15" s="259">
        <v>24459</v>
      </c>
      <c r="AE15" s="260">
        <v>24823</v>
      </c>
      <c r="AF15" s="259">
        <v>0</v>
      </c>
      <c r="AG15" s="259">
        <v>0</v>
      </c>
      <c r="AH15" s="259">
        <v>0</v>
      </c>
      <c r="AI15" s="267">
        <v>0</v>
      </c>
      <c r="AJ15" s="260">
        <v>0</v>
      </c>
    </row>
    <row r="16" spans="1:36" x14ac:dyDescent="0.25">
      <c r="A16" s="105" t="s">
        <v>1560</v>
      </c>
      <c r="B16" s="184">
        <v>416</v>
      </c>
      <c r="C16" s="105" t="s">
        <v>1413</v>
      </c>
      <c r="D16" s="260">
        <v>717</v>
      </c>
      <c r="E16" s="240">
        <v>0.89910000000000001</v>
      </c>
      <c r="F16" s="264">
        <v>182411384</v>
      </c>
      <c r="G16" s="264">
        <v>6751676</v>
      </c>
      <c r="H16" s="264">
        <v>189163060</v>
      </c>
      <c r="I16" s="264">
        <v>0</v>
      </c>
      <c r="J16" s="264">
        <v>22297478</v>
      </c>
      <c r="K16" s="264">
        <v>0</v>
      </c>
      <c r="L16" s="264">
        <v>133783207</v>
      </c>
      <c r="M16" s="264">
        <v>0</v>
      </c>
      <c r="N16" s="264">
        <v>29926121</v>
      </c>
      <c r="O16" s="264">
        <v>0</v>
      </c>
      <c r="P16" s="264">
        <v>3156254</v>
      </c>
      <c r="Q16" s="264">
        <v>0</v>
      </c>
      <c r="R16" s="264">
        <v>0</v>
      </c>
      <c r="S16" s="264">
        <v>0</v>
      </c>
      <c r="T16" s="264">
        <v>0</v>
      </c>
      <c r="U16" s="260">
        <v>915</v>
      </c>
      <c r="V16" s="255">
        <v>193.91</v>
      </c>
      <c r="W16" s="255">
        <v>201.21</v>
      </c>
      <c r="X16" s="60">
        <v>207.34</v>
      </c>
      <c r="Y16" s="60">
        <v>281.33</v>
      </c>
      <c r="Z16" s="256">
        <v>257.87</v>
      </c>
      <c r="AA16" s="259">
        <v>229785</v>
      </c>
      <c r="AB16" s="259">
        <v>227570</v>
      </c>
      <c r="AC16" s="259">
        <v>235326</v>
      </c>
      <c r="AD16" s="259">
        <v>234070</v>
      </c>
      <c r="AE16" s="260">
        <v>235948</v>
      </c>
      <c r="AF16" s="259">
        <v>53217</v>
      </c>
      <c r="AG16" s="259">
        <v>54280</v>
      </c>
      <c r="AH16" s="259">
        <v>57369</v>
      </c>
      <c r="AI16" s="267">
        <v>64191</v>
      </c>
      <c r="AJ16" s="260">
        <v>68667</v>
      </c>
    </row>
    <row r="17" spans="1:36" x14ac:dyDescent="0.25">
      <c r="A17" s="105" t="s">
        <v>1562</v>
      </c>
      <c r="B17" s="184">
        <v>16580</v>
      </c>
      <c r="C17" s="105" t="s">
        <v>1542</v>
      </c>
      <c r="D17" s="260">
        <v>100</v>
      </c>
      <c r="E17" s="240">
        <v>0.99409999999999998</v>
      </c>
      <c r="F17" s="264">
        <v>56125840</v>
      </c>
      <c r="G17" s="264">
        <v>1772040</v>
      </c>
      <c r="H17" s="264">
        <v>57897880</v>
      </c>
      <c r="I17" s="264">
        <v>15192387</v>
      </c>
      <c r="J17" s="264">
        <v>8640154</v>
      </c>
      <c r="K17" s="264">
        <v>27034003</v>
      </c>
      <c r="L17" s="264">
        <v>1159002</v>
      </c>
      <c r="M17" s="264">
        <v>0</v>
      </c>
      <c r="N17" s="264">
        <v>0</v>
      </c>
      <c r="O17" s="264">
        <v>0</v>
      </c>
      <c r="P17" s="264">
        <v>4295472</v>
      </c>
      <c r="Q17" s="264">
        <v>0</v>
      </c>
      <c r="R17" s="264">
        <v>1564035</v>
      </c>
      <c r="S17" s="264">
        <v>0</v>
      </c>
      <c r="T17" s="264">
        <v>12827</v>
      </c>
      <c r="U17" s="260">
        <v>2449</v>
      </c>
      <c r="V17" s="255">
        <v>13.01</v>
      </c>
      <c r="W17" s="255">
        <v>12.86</v>
      </c>
      <c r="X17" s="60">
        <v>11.28</v>
      </c>
      <c r="Y17" s="60">
        <v>13.5</v>
      </c>
      <c r="Z17" s="256">
        <v>14.86</v>
      </c>
      <c r="AA17" s="259">
        <v>27974</v>
      </c>
      <c r="AB17" s="259">
        <v>25760</v>
      </c>
      <c r="AC17" s="259">
        <v>27429</v>
      </c>
      <c r="AD17" s="259">
        <v>32637</v>
      </c>
      <c r="AE17" s="260">
        <v>36383</v>
      </c>
      <c r="AF17" s="259">
        <v>3980</v>
      </c>
      <c r="AG17" s="259">
        <v>4241</v>
      </c>
      <c r="AH17" s="259">
        <v>4335</v>
      </c>
      <c r="AI17" s="267">
        <v>1972</v>
      </c>
      <c r="AJ17" s="260">
        <v>3162</v>
      </c>
    </row>
    <row r="18" spans="1:36" x14ac:dyDescent="0.25">
      <c r="A18" s="105" t="s">
        <v>1566</v>
      </c>
      <c r="B18" s="184">
        <v>445</v>
      </c>
      <c r="C18" s="105" t="s">
        <v>1542</v>
      </c>
      <c r="D18" s="260">
        <v>309</v>
      </c>
      <c r="E18" s="240">
        <v>0.88209999999999988</v>
      </c>
      <c r="F18" s="264">
        <v>313405720</v>
      </c>
      <c r="G18" s="264">
        <v>92438039</v>
      </c>
      <c r="H18" s="264">
        <v>405843759</v>
      </c>
      <c r="I18" s="264">
        <v>28664724</v>
      </c>
      <c r="J18" s="264">
        <v>71730446</v>
      </c>
      <c r="K18" s="264">
        <v>60613728</v>
      </c>
      <c r="L18" s="264">
        <v>24720534</v>
      </c>
      <c r="M18" s="264">
        <v>0</v>
      </c>
      <c r="N18" s="264">
        <v>7962998</v>
      </c>
      <c r="O18" s="264">
        <v>2995079</v>
      </c>
      <c r="P18" s="264">
        <v>120377872</v>
      </c>
      <c r="Q18" s="264">
        <v>86353587</v>
      </c>
      <c r="R18" s="264">
        <v>0</v>
      </c>
      <c r="S18" s="264">
        <v>1907942</v>
      </c>
      <c r="T18" s="264">
        <v>516849</v>
      </c>
      <c r="U18" s="260">
        <v>6322</v>
      </c>
      <c r="V18" s="255">
        <v>13.07</v>
      </c>
      <c r="W18" s="255">
        <v>13.92</v>
      </c>
      <c r="X18" s="60">
        <v>14.69</v>
      </c>
      <c r="Y18" s="60">
        <v>15.43</v>
      </c>
      <c r="Z18" s="256">
        <v>15.78</v>
      </c>
      <c r="AA18" s="259">
        <v>68837</v>
      </c>
      <c r="AB18" s="259">
        <v>77933</v>
      </c>
      <c r="AC18" s="259">
        <v>85224</v>
      </c>
      <c r="AD18" s="259">
        <v>96387</v>
      </c>
      <c r="AE18" s="260">
        <v>99755</v>
      </c>
      <c r="AF18" s="259">
        <v>102366</v>
      </c>
      <c r="AG18" s="259">
        <v>108330</v>
      </c>
      <c r="AH18" s="259">
        <v>105801</v>
      </c>
      <c r="AI18" s="267">
        <v>111060</v>
      </c>
      <c r="AJ18" s="260">
        <v>118191</v>
      </c>
    </row>
    <row r="19" spans="1:36" x14ac:dyDescent="0.25">
      <c r="A19" s="105" t="s">
        <v>1567</v>
      </c>
      <c r="B19" s="184">
        <v>20195</v>
      </c>
      <c r="C19" s="105" t="s">
        <v>1542</v>
      </c>
      <c r="D19" s="260">
        <v>88</v>
      </c>
      <c r="E19" s="240">
        <v>0.92489999999999994</v>
      </c>
      <c r="F19" s="264">
        <v>60385855</v>
      </c>
      <c r="G19" s="264">
        <v>10086557</v>
      </c>
      <c r="H19" s="264">
        <v>70472412</v>
      </c>
      <c r="I19" s="264">
        <v>8078705</v>
      </c>
      <c r="J19" s="264">
        <v>7814057</v>
      </c>
      <c r="K19" s="264">
        <v>39805132</v>
      </c>
      <c r="L19" s="264">
        <v>4775607</v>
      </c>
      <c r="M19" s="264">
        <v>0</v>
      </c>
      <c r="N19" s="264">
        <v>258679</v>
      </c>
      <c r="O19" s="264">
        <v>0</v>
      </c>
      <c r="P19" s="264">
        <v>3310315</v>
      </c>
      <c r="Q19" s="264">
        <v>6429917</v>
      </c>
      <c r="R19" s="264">
        <v>0</v>
      </c>
      <c r="S19" s="264">
        <v>0</v>
      </c>
      <c r="T19" s="264">
        <v>0</v>
      </c>
      <c r="U19" s="260">
        <v>3125</v>
      </c>
      <c r="V19" s="255" t="s">
        <v>676</v>
      </c>
      <c r="W19" s="255" t="s">
        <v>676</v>
      </c>
      <c r="X19" s="60">
        <v>7.53</v>
      </c>
      <c r="Y19" s="60">
        <v>8.7200000000000006</v>
      </c>
      <c r="Z19" s="256">
        <v>9.5299999999999994</v>
      </c>
      <c r="AA19" s="259" t="s">
        <v>676</v>
      </c>
      <c r="AB19" s="259" t="s">
        <v>676</v>
      </c>
      <c r="AC19" s="259">
        <v>21481</v>
      </c>
      <c r="AD19" s="259">
        <v>18455</v>
      </c>
      <c r="AE19" s="260">
        <v>29790</v>
      </c>
      <c r="AF19" s="259" t="s">
        <v>676</v>
      </c>
      <c r="AG19" s="259" t="s">
        <v>676</v>
      </c>
      <c r="AH19" s="259">
        <v>73000</v>
      </c>
      <c r="AI19" s="267">
        <v>189341</v>
      </c>
      <c r="AJ19" s="260">
        <v>15719</v>
      </c>
    </row>
    <row r="20" spans="1:36" x14ac:dyDescent="0.25">
      <c r="A20" s="105" t="s">
        <v>1571</v>
      </c>
      <c r="B20" s="184">
        <v>410</v>
      </c>
      <c r="C20" s="105" t="s">
        <v>1572</v>
      </c>
      <c r="D20" s="260">
        <v>203</v>
      </c>
      <c r="E20" s="240">
        <v>0.18710000000000002</v>
      </c>
      <c r="F20" s="264">
        <v>975428</v>
      </c>
      <c r="G20" s="264">
        <v>257475</v>
      </c>
      <c r="H20" s="264">
        <v>1232903</v>
      </c>
      <c r="I20" s="264">
        <v>59570</v>
      </c>
      <c r="J20" s="264">
        <v>452258</v>
      </c>
      <c r="K20" s="264">
        <v>7530</v>
      </c>
      <c r="L20" s="264">
        <v>430854</v>
      </c>
      <c r="M20" s="264">
        <v>0</v>
      </c>
      <c r="N20" s="264">
        <v>29578</v>
      </c>
      <c r="O20" s="264">
        <v>106361</v>
      </c>
      <c r="P20" s="264">
        <v>138787</v>
      </c>
      <c r="Q20" s="264">
        <v>1050</v>
      </c>
      <c r="R20" s="264">
        <v>0</v>
      </c>
      <c r="S20" s="264">
        <v>6915</v>
      </c>
      <c r="T20" s="264">
        <v>0</v>
      </c>
      <c r="U20" s="260">
        <v>19</v>
      </c>
      <c r="V20" s="255">
        <v>28.32</v>
      </c>
      <c r="W20" s="255">
        <v>38.82</v>
      </c>
      <c r="X20" s="60">
        <v>50.77</v>
      </c>
      <c r="Y20" s="60">
        <v>57.23</v>
      </c>
      <c r="Z20" s="256">
        <v>241.84</v>
      </c>
      <c r="AA20" s="259">
        <v>40694</v>
      </c>
      <c r="AB20" s="259">
        <v>34980</v>
      </c>
      <c r="AC20" s="259">
        <v>28279</v>
      </c>
      <c r="AD20" s="259">
        <v>31020</v>
      </c>
      <c r="AE20" s="260">
        <v>4595</v>
      </c>
      <c r="AF20" s="259">
        <v>5804</v>
      </c>
      <c r="AG20" s="259">
        <v>6460</v>
      </c>
      <c r="AH20" s="259">
        <v>7752</v>
      </c>
      <c r="AI20" s="267">
        <v>7886</v>
      </c>
      <c r="AJ20" s="260">
        <v>875</v>
      </c>
    </row>
    <row r="21" spans="1:36" x14ac:dyDescent="0.25">
      <c r="A21" s="105" t="s">
        <v>1574</v>
      </c>
      <c r="B21" s="184">
        <v>414</v>
      </c>
      <c r="C21" s="105" t="s">
        <v>1572</v>
      </c>
      <c r="D21" s="260">
        <v>88</v>
      </c>
      <c r="E21" s="240">
        <v>0.4698</v>
      </c>
      <c r="F21" s="264">
        <v>53794115</v>
      </c>
      <c r="G21" s="264">
        <v>0</v>
      </c>
      <c r="H21" s="264">
        <v>53794115</v>
      </c>
      <c r="I21" s="264">
        <v>6627005</v>
      </c>
      <c r="J21" s="264">
        <v>14014179</v>
      </c>
      <c r="K21" s="264">
        <v>10034062</v>
      </c>
      <c r="L21" s="264">
        <v>14931392</v>
      </c>
      <c r="M21" s="264">
        <v>2044104</v>
      </c>
      <c r="N21" s="264">
        <v>0</v>
      </c>
      <c r="O21" s="264">
        <v>0</v>
      </c>
      <c r="P21" s="264">
        <v>6143373</v>
      </c>
      <c r="Q21" s="264">
        <v>0</v>
      </c>
      <c r="R21" s="264">
        <v>0</v>
      </c>
      <c r="S21" s="264">
        <v>0</v>
      </c>
      <c r="T21" s="264">
        <v>0</v>
      </c>
      <c r="U21" s="260">
        <v>417</v>
      </c>
      <c r="V21" s="255">
        <v>76.87</v>
      </c>
      <c r="W21" s="255">
        <v>55.84</v>
      </c>
      <c r="X21" s="60">
        <v>59.14</v>
      </c>
      <c r="Y21" s="60">
        <v>55.63</v>
      </c>
      <c r="Z21" s="256">
        <v>36.29</v>
      </c>
      <c r="AA21" s="259">
        <v>19371</v>
      </c>
      <c r="AB21" s="259">
        <v>19711</v>
      </c>
      <c r="AC21" s="259">
        <v>16560</v>
      </c>
      <c r="AD21" s="259">
        <v>18804</v>
      </c>
      <c r="AE21" s="260">
        <v>15131</v>
      </c>
      <c r="AF21" s="259">
        <v>0</v>
      </c>
      <c r="AG21" s="259">
        <v>0</v>
      </c>
      <c r="AH21" s="259">
        <v>0</v>
      </c>
      <c r="AI21" s="267">
        <v>0</v>
      </c>
      <c r="AJ21" s="260">
        <v>0</v>
      </c>
    </row>
    <row r="22" spans="1:36" x14ac:dyDescent="0.25">
      <c r="A22" s="105" t="s">
        <v>1578</v>
      </c>
      <c r="B22" s="184">
        <v>13125</v>
      </c>
      <c r="C22" s="105" t="s">
        <v>1542</v>
      </c>
      <c r="D22" s="260">
        <v>192</v>
      </c>
      <c r="E22" s="240">
        <v>0.86849999999999994</v>
      </c>
      <c r="F22" s="264">
        <v>97980095</v>
      </c>
      <c r="G22" s="264">
        <v>0</v>
      </c>
      <c r="H22" s="264">
        <v>97980095</v>
      </c>
      <c r="I22" s="264">
        <v>14975360</v>
      </c>
      <c r="J22" s="264">
        <v>16518300</v>
      </c>
      <c r="K22" s="264">
        <v>48396835</v>
      </c>
      <c r="L22" s="264">
        <v>8734400</v>
      </c>
      <c r="M22" s="264">
        <v>0</v>
      </c>
      <c r="N22" s="264">
        <v>124800</v>
      </c>
      <c r="O22" s="264">
        <v>96000</v>
      </c>
      <c r="P22" s="264">
        <v>4272000</v>
      </c>
      <c r="Q22" s="264">
        <v>4862400</v>
      </c>
      <c r="R22" s="264">
        <v>0</v>
      </c>
      <c r="S22" s="264">
        <v>0</v>
      </c>
      <c r="T22" s="264">
        <v>0</v>
      </c>
      <c r="U22" s="260">
        <v>4037</v>
      </c>
      <c r="V22" s="255">
        <v>13.07</v>
      </c>
      <c r="W22" s="255">
        <v>15.55</v>
      </c>
      <c r="X22" s="60">
        <v>16.62</v>
      </c>
      <c r="Y22" s="60">
        <v>14.63</v>
      </c>
      <c r="Z22" s="256">
        <v>15.12</v>
      </c>
      <c r="AA22" s="259">
        <v>49051</v>
      </c>
      <c r="AB22" s="259">
        <v>50520</v>
      </c>
      <c r="AC22" s="259">
        <v>51411</v>
      </c>
      <c r="AD22" s="259">
        <v>57878</v>
      </c>
      <c r="AE22" s="260">
        <v>61030</v>
      </c>
      <c r="AF22" s="259">
        <v>0</v>
      </c>
      <c r="AG22" s="259">
        <v>0</v>
      </c>
      <c r="AH22" s="259">
        <v>0</v>
      </c>
      <c r="AI22" s="267">
        <v>0</v>
      </c>
      <c r="AJ22" s="260">
        <v>0</v>
      </c>
    </row>
    <row r="23" spans="1:36" x14ac:dyDescent="0.25">
      <c r="A23" s="105" t="s">
        <v>1580</v>
      </c>
      <c r="B23" s="184">
        <v>405</v>
      </c>
      <c r="C23" s="105" t="s">
        <v>1572</v>
      </c>
      <c r="D23" s="260">
        <v>180</v>
      </c>
      <c r="E23" s="240">
        <v>0.56590000000000007</v>
      </c>
      <c r="F23" s="264">
        <v>170493745</v>
      </c>
      <c r="G23" s="264">
        <v>4066041</v>
      </c>
      <c r="H23" s="264">
        <v>174559786</v>
      </c>
      <c r="I23" s="264">
        <v>25014181</v>
      </c>
      <c r="J23" s="264">
        <v>78244869</v>
      </c>
      <c r="K23" s="264">
        <v>11711904</v>
      </c>
      <c r="L23" s="264">
        <v>5227725</v>
      </c>
      <c r="M23" s="264">
        <v>963954</v>
      </c>
      <c r="N23" s="264">
        <v>2233816</v>
      </c>
      <c r="O23" s="264">
        <v>9904897</v>
      </c>
      <c r="P23" s="264">
        <v>37058672</v>
      </c>
      <c r="Q23" s="264">
        <v>4016636</v>
      </c>
      <c r="R23" s="264">
        <v>0</v>
      </c>
      <c r="S23" s="264">
        <v>181413</v>
      </c>
      <c r="T23" s="264">
        <v>1719</v>
      </c>
      <c r="U23" s="260">
        <v>875</v>
      </c>
      <c r="V23" s="255">
        <v>35.369999999999997</v>
      </c>
      <c r="W23" s="255">
        <v>38.619999999999997</v>
      </c>
      <c r="X23" s="60">
        <v>48.95</v>
      </c>
      <c r="Y23" s="60">
        <v>45.51</v>
      </c>
      <c r="Z23" s="256">
        <v>42.61</v>
      </c>
      <c r="AA23" s="259">
        <v>40716</v>
      </c>
      <c r="AB23" s="259">
        <v>40630</v>
      </c>
      <c r="AC23" s="259">
        <v>40086</v>
      </c>
      <c r="AD23" s="259">
        <v>39318</v>
      </c>
      <c r="AE23" s="260">
        <v>37280</v>
      </c>
      <c r="AF23" s="259">
        <v>0</v>
      </c>
      <c r="AG23" s="259">
        <v>0</v>
      </c>
      <c r="AH23" s="259">
        <v>0</v>
      </c>
      <c r="AI23" s="267">
        <v>2724</v>
      </c>
      <c r="AJ23" s="260">
        <v>4839</v>
      </c>
    </row>
    <row r="24" spans="1:36" x14ac:dyDescent="0.25">
      <c r="A24" s="105" t="s">
        <v>1581</v>
      </c>
      <c r="B24" s="184">
        <v>450</v>
      </c>
      <c r="C24" s="105" t="s">
        <v>1551</v>
      </c>
      <c r="D24" s="260">
        <v>132</v>
      </c>
      <c r="E24" s="240">
        <v>0.92040000000000011</v>
      </c>
      <c r="F24" s="264">
        <v>184205802</v>
      </c>
      <c r="G24" s="264">
        <v>232246097</v>
      </c>
      <c r="H24" s="264">
        <v>416451899</v>
      </c>
      <c r="I24" s="264">
        <v>51490206</v>
      </c>
      <c r="J24" s="264">
        <v>130690454</v>
      </c>
      <c r="K24" s="264">
        <v>33075178</v>
      </c>
      <c r="L24" s="264">
        <v>15149945</v>
      </c>
      <c r="M24" s="264">
        <v>10401795</v>
      </c>
      <c r="N24" s="264">
        <v>7336596</v>
      </c>
      <c r="O24" s="264">
        <v>21621263</v>
      </c>
      <c r="P24" s="264">
        <v>129154144</v>
      </c>
      <c r="Q24" s="264">
        <v>16218146</v>
      </c>
      <c r="R24" s="264">
        <v>0</v>
      </c>
      <c r="S24" s="264">
        <v>1193652</v>
      </c>
      <c r="T24" s="264">
        <v>120520</v>
      </c>
      <c r="U24" s="260">
        <v>2783</v>
      </c>
      <c r="V24" s="255">
        <v>21.04</v>
      </c>
      <c r="W24" s="255">
        <v>19.66</v>
      </c>
      <c r="X24" s="60">
        <v>20.84</v>
      </c>
      <c r="Y24" s="60">
        <v>17.59</v>
      </c>
      <c r="Z24" s="256">
        <v>15.98</v>
      </c>
      <c r="AA24" s="259">
        <v>44702</v>
      </c>
      <c r="AB24" s="259">
        <v>44393</v>
      </c>
      <c r="AC24" s="259">
        <v>42592</v>
      </c>
      <c r="AD24" s="259">
        <v>44916</v>
      </c>
      <c r="AE24" s="260">
        <v>44464</v>
      </c>
      <c r="AF24" s="259">
        <v>284348</v>
      </c>
      <c r="AG24" s="259">
        <v>368588</v>
      </c>
      <c r="AH24" s="259">
        <v>384756</v>
      </c>
      <c r="AI24" s="267">
        <v>417598</v>
      </c>
      <c r="AJ24" s="260">
        <v>437231</v>
      </c>
    </row>
    <row r="25" spans="1:36" x14ac:dyDescent="0.25">
      <c r="A25" s="105" t="s">
        <v>1582</v>
      </c>
      <c r="B25" s="184">
        <v>1471</v>
      </c>
      <c r="C25" s="105" t="s">
        <v>1551</v>
      </c>
      <c r="D25" s="260">
        <v>60</v>
      </c>
      <c r="E25" s="240">
        <v>0.72010000000000007</v>
      </c>
      <c r="F25" s="264">
        <v>52011300</v>
      </c>
      <c r="G25" s="264">
        <v>68172000</v>
      </c>
      <c r="H25" s="264">
        <v>120183300</v>
      </c>
      <c r="I25" s="264">
        <v>15980512</v>
      </c>
      <c r="J25" s="264">
        <v>65082549</v>
      </c>
      <c r="K25" s="264">
        <v>7287572</v>
      </c>
      <c r="L25" s="264">
        <v>3005085</v>
      </c>
      <c r="M25" s="264">
        <v>2132411</v>
      </c>
      <c r="N25" s="264">
        <v>431645</v>
      </c>
      <c r="O25" s="264">
        <v>3672239</v>
      </c>
      <c r="P25" s="264">
        <v>20623156</v>
      </c>
      <c r="Q25" s="264">
        <v>1828871</v>
      </c>
      <c r="R25" s="264">
        <v>0</v>
      </c>
      <c r="S25" s="264">
        <v>136907</v>
      </c>
      <c r="T25" s="264">
        <v>2353</v>
      </c>
      <c r="U25" s="260">
        <v>1233</v>
      </c>
      <c r="V25" s="255">
        <v>14.75</v>
      </c>
      <c r="W25" s="255">
        <v>15.78</v>
      </c>
      <c r="X25" s="60">
        <v>15.67</v>
      </c>
      <c r="Y25" s="60">
        <v>13.7</v>
      </c>
      <c r="Z25" s="256">
        <v>12.83</v>
      </c>
      <c r="AA25" s="259">
        <v>15311</v>
      </c>
      <c r="AB25" s="259">
        <v>15981</v>
      </c>
      <c r="AC25" s="259">
        <v>14526</v>
      </c>
      <c r="AD25" s="259">
        <v>15829</v>
      </c>
      <c r="AE25" s="260">
        <v>15814</v>
      </c>
      <c r="AF25" s="259">
        <v>97759</v>
      </c>
      <c r="AG25" s="259">
        <v>127189</v>
      </c>
      <c r="AH25" s="259">
        <v>129360</v>
      </c>
      <c r="AI25" s="267">
        <v>135749</v>
      </c>
      <c r="AJ25" s="260">
        <v>138112</v>
      </c>
    </row>
    <row r="26" spans="1:36" x14ac:dyDescent="0.25">
      <c r="A26" s="105" t="s">
        <v>1584</v>
      </c>
      <c r="B26" s="184">
        <v>13237</v>
      </c>
      <c r="C26" s="105" t="s">
        <v>1542</v>
      </c>
      <c r="D26" s="260">
        <v>122</v>
      </c>
      <c r="E26" s="240">
        <v>0.94430000000000003</v>
      </c>
      <c r="F26" s="264">
        <v>85410054</v>
      </c>
      <c r="G26" s="264">
        <v>0</v>
      </c>
      <c r="H26" s="264">
        <v>85410054</v>
      </c>
      <c r="I26" s="264">
        <v>7352982</v>
      </c>
      <c r="J26" s="264">
        <v>8535941</v>
      </c>
      <c r="K26" s="264">
        <v>42602734</v>
      </c>
      <c r="L26" s="264">
        <v>1893950</v>
      </c>
      <c r="M26" s="264">
        <v>0</v>
      </c>
      <c r="N26" s="264">
        <v>127614</v>
      </c>
      <c r="O26" s="264">
        <v>0</v>
      </c>
      <c r="P26" s="264">
        <v>10962628</v>
      </c>
      <c r="Q26" s="264">
        <v>13934205</v>
      </c>
      <c r="R26" s="264">
        <v>0</v>
      </c>
      <c r="S26" s="264">
        <v>0</v>
      </c>
      <c r="T26" s="264">
        <v>0</v>
      </c>
      <c r="U26" s="260">
        <v>4456</v>
      </c>
      <c r="V26" s="255">
        <v>8.67</v>
      </c>
      <c r="W26" s="255">
        <v>8.39</v>
      </c>
      <c r="X26" s="60">
        <v>8</v>
      </c>
      <c r="Y26" s="60">
        <v>8.8000000000000007</v>
      </c>
      <c r="Z26" s="256">
        <v>9.4600000000000009</v>
      </c>
      <c r="AA26" s="259">
        <v>35124</v>
      </c>
      <c r="AB26" s="259">
        <v>30870</v>
      </c>
      <c r="AC26" s="259">
        <v>33646</v>
      </c>
      <c r="AD26" s="259">
        <v>38237</v>
      </c>
      <c r="AE26" s="260">
        <v>42165</v>
      </c>
      <c r="AF26" s="259">
        <v>0</v>
      </c>
      <c r="AG26" s="259">
        <v>0</v>
      </c>
      <c r="AH26" s="259">
        <v>0</v>
      </c>
      <c r="AI26" s="267">
        <v>0</v>
      </c>
      <c r="AJ26" s="260">
        <v>0</v>
      </c>
    </row>
    <row r="27" spans="1:36" x14ac:dyDescent="0.25">
      <c r="A27" s="105" t="s">
        <v>3313</v>
      </c>
      <c r="B27" s="184">
        <v>22337</v>
      </c>
      <c r="C27" s="105" t="s">
        <v>1542</v>
      </c>
      <c r="D27" s="260">
        <v>90</v>
      </c>
      <c r="E27" s="240">
        <v>0.74340000000000006</v>
      </c>
      <c r="F27" s="264">
        <v>63933354</v>
      </c>
      <c r="G27" s="264">
        <v>3650979</v>
      </c>
      <c r="H27" s="264">
        <v>67584333</v>
      </c>
      <c r="I27" s="264">
        <v>67584333</v>
      </c>
      <c r="J27" s="264">
        <v>0</v>
      </c>
      <c r="K27" s="264">
        <v>0</v>
      </c>
      <c r="L27" s="264">
        <v>0</v>
      </c>
      <c r="M27" s="264">
        <v>0</v>
      </c>
      <c r="N27" s="264">
        <v>0</v>
      </c>
      <c r="O27" s="264">
        <v>0</v>
      </c>
      <c r="P27" s="264">
        <v>0</v>
      </c>
      <c r="Q27" s="264">
        <v>0</v>
      </c>
      <c r="R27" s="264">
        <v>0</v>
      </c>
      <c r="S27" s="264">
        <v>0</v>
      </c>
      <c r="T27" s="264">
        <v>0</v>
      </c>
      <c r="U27" s="260">
        <v>964</v>
      </c>
      <c r="V27" s="255" t="s">
        <v>676</v>
      </c>
      <c r="W27" s="255" t="s">
        <v>676</v>
      </c>
      <c r="X27" s="60" t="s">
        <v>676</v>
      </c>
      <c r="Y27" s="60" t="s">
        <v>676</v>
      </c>
      <c r="Z27" s="256">
        <v>25.4</v>
      </c>
      <c r="AA27" s="259" t="s">
        <v>676</v>
      </c>
      <c r="AB27" s="259" t="s">
        <v>676</v>
      </c>
      <c r="AC27" s="259" t="s">
        <v>676</v>
      </c>
      <c r="AD27" s="259" t="s">
        <v>676</v>
      </c>
      <c r="AE27" s="260">
        <v>24489</v>
      </c>
      <c r="AF27" s="259" t="s">
        <v>676</v>
      </c>
      <c r="AG27" s="259" t="s">
        <v>676</v>
      </c>
      <c r="AH27" s="259" t="s">
        <v>676</v>
      </c>
      <c r="AI27" s="267" t="s">
        <v>676</v>
      </c>
      <c r="AJ27" s="260">
        <v>0</v>
      </c>
    </row>
    <row r="28" spans="1:36" x14ac:dyDescent="0.25">
      <c r="A28" s="105" t="s">
        <v>1588</v>
      </c>
      <c r="B28" s="184">
        <v>6749</v>
      </c>
      <c r="C28" s="105" t="s">
        <v>1551</v>
      </c>
      <c r="D28" s="260">
        <v>90</v>
      </c>
      <c r="E28" s="240">
        <v>0.58040000000000003</v>
      </c>
      <c r="F28" s="264">
        <v>170964902</v>
      </c>
      <c r="G28" s="264">
        <v>0</v>
      </c>
      <c r="H28" s="264">
        <v>170964902</v>
      </c>
      <c r="I28" s="264">
        <v>16458743</v>
      </c>
      <c r="J28" s="264">
        <v>24263553</v>
      </c>
      <c r="K28" s="264">
        <v>21999452</v>
      </c>
      <c r="L28" s="264">
        <v>88604999</v>
      </c>
      <c r="M28" s="264">
        <v>0</v>
      </c>
      <c r="N28" s="264">
        <v>0</v>
      </c>
      <c r="O28" s="264">
        <v>0</v>
      </c>
      <c r="P28" s="264">
        <v>19638155</v>
      </c>
      <c r="Q28" s="264">
        <v>0</v>
      </c>
      <c r="R28" s="264">
        <v>0</v>
      </c>
      <c r="S28" s="264">
        <v>0</v>
      </c>
      <c r="T28" s="264">
        <v>0</v>
      </c>
      <c r="U28" s="260">
        <v>442</v>
      </c>
      <c r="V28" s="255">
        <v>40.82</v>
      </c>
      <c r="W28" s="255">
        <v>34.99</v>
      </c>
      <c r="X28" s="60">
        <v>37.46</v>
      </c>
      <c r="Y28" s="60">
        <v>36.049999999999997</v>
      </c>
      <c r="Z28" s="256">
        <v>43.26</v>
      </c>
      <c r="AA28" s="259">
        <v>22616</v>
      </c>
      <c r="AB28" s="259">
        <v>21762</v>
      </c>
      <c r="AC28" s="259">
        <v>19479</v>
      </c>
      <c r="AD28" s="259">
        <v>17303</v>
      </c>
      <c r="AE28" s="260">
        <v>19119</v>
      </c>
      <c r="AF28" s="259">
        <v>272</v>
      </c>
      <c r="AG28" s="259">
        <v>0</v>
      </c>
      <c r="AH28" s="259">
        <v>0</v>
      </c>
      <c r="AI28" s="267">
        <v>0</v>
      </c>
      <c r="AJ28" s="260">
        <v>0</v>
      </c>
    </row>
    <row r="29" spans="1:36" x14ac:dyDescent="0.25">
      <c r="A29" s="105" t="s">
        <v>1590</v>
      </c>
      <c r="B29" s="184">
        <v>408</v>
      </c>
      <c r="C29" s="105" t="s">
        <v>1572</v>
      </c>
      <c r="D29" s="260">
        <v>77</v>
      </c>
      <c r="E29" s="240">
        <v>0.28899999999999998</v>
      </c>
      <c r="F29" s="264">
        <v>168048157</v>
      </c>
      <c r="G29" s="264">
        <v>0</v>
      </c>
      <c r="H29" s="264">
        <v>168048157</v>
      </c>
      <c r="I29" s="264">
        <v>32675792</v>
      </c>
      <c r="J29" s="264">
        <v>43457962</v>
      </c>
      <c r="K29" s="264">
        <v>18320419</v>
      </c>
      <c r="L29" s="264">
        <v>39704248</v>
      </c>
      <c r="M29" s="264">
        <v>0</v>
      </c>
      <c r="N29" s="264">
        <v>0</v>
      </c>
      <c r="O29" s="264">
        <v>0</v>
      </c>
      <c r="P29" s="264">
        <v>0</v>
      </c>
      <c r="Q29" s="264">
        <v>33889736</v>
      </c>
      <c r="R29" s="264">
        <v>0</v>
      </c>
      <c r="S29" s="264">
        <v>0</v>
      </c>
      <c r="T29" s="264">
        <v>0</v>
      </c>
      <c r="U29" s="260">
        <v>242</v>
      </c>
      <c r="V29" s="255">
        <v>56.49</v>
      </c>
      <c r="W29" s="255">
        <v>62.19</v>
      </c>
      <c r="X29" s="60">
        <v>62.84</v>
      </c>
      <c r="Y29" s="60">
        <v>63.52</v>
      </c>
      <c r="Z29" s="256">
        <v>33.659999999999997</v>
      </c>
      <c r="AA29" s="259">
        <v>22651</v>
      </c>
      <c r="AB29" s="259">
        <v>21143</v>
      </c>
      <c r="AC29" s="259">
        <v>21807</v>
      </c>
      <c r="AD29" s="259">
        <v>20708</v>
      </c>
      <c r="AE29" s="260">
        <v>8145</v>
      </c>
      <c r="AF29" s="259">
        <v>0</v>
      </c>
      <c r="AG29" s="259">
        <v>0</v>
      </c>
      <c r="AH29" s="259">
        <v>0</v>
      </c>
      <c r="AI29" s="267">
        <v>0</v>
      </c>
      <c r="AJ29" s="260">
        <v>0</v>
      </c>
    </row>
    <row r="30" spans="1:36" x14ac:dyDescent="0.25">
      <c r="A30" s="105" t="s">
        <v>1591</v>
      </c>
      <c r="B30" s="184">
        <v>8880</v>
      </c>
      <c r="C30" s="105" t="s">
        <v>1542</v>
      </c>
      <c r="D30" s="260">
        <v>51</v>
      </c>
      <c r="E30" s="240">
        <v>0.97540000000000004</v>
      </c>
      <c r="F30" s="264">
        <v>65585710</v>
      </c>
      <c r="G30" s="264">
        <v>0</v>
      </c>
      <c r="H30" s="264">
        <v>65585710</v>
      </c>
      <c r="I30" s="264">
        <v>1122200</v>
      </c>
      <c r="J30" s="264">
        <v>4289090</v>
      </c>
      <c r="K30" s="264">
        <v>12845990</v>
      </c>
      <c r="L30" s="264">
        <v>5296340</v>
      </c>
      <c r="M30" s="264">
        <v>0</v>
      </c>
      <c r="N30" s="264">
        <v>249980</v>
      </c>
      <c r="O30" s="264">
        <v>28960</v>
      </c>
      <c r="P30" s="264">
        <v>41753150</v>
      </c>
      <c r="Q30" s="264">
        <v>0</v>
      </c>
      <c r="R30" s="264">
        <v>0</v>
      </c>
      <c r="S30" s="264">
        <v>0</v>
      </c>
      <c r="T30" s="264">
        <v>0</v>
      </c>
      <c r="U30" s="260">
        <v>548</v>
      </c>
      <c r="V30" s="255">
        <v>17.84</v>
      </c>
      <c r="W30" s="255">
        <v>32.1</v>
      </c>
      <c r="X30" s="60">
        <v>37.07</v>
      </c>
      <c r="Y30" s="60">
        <v>30.79</v>
      </c>
      <c r="Z30" s="256">
        <v>33.22</v>
      </c>
      <c r="AA30" s="259">
        <v>16005</v>
      </c>
      <c r="AB30" s="259">
        <v>16659</v>
      </c>
      <c r="AC30" s="259">
        <v>18128</v>
      </c>
      <c r="AD30" s="259">
        <v>14687</v>
      </c>
      <c r="AE30" s="260">
        <v>18206</v>
      </c>
      <c r="AF30" s="259">
        <v>0</v>
      </c>
      <c r="AG30" s="259">
        <v>0</v>
      </c>
      <c r="AH30" s="259">
        <v>0</v>
      </c>
      <c r="AI30" s="267">
        <v>0</v>
      </c>
      <c r="AJ30" s="260">
        <v>0</v>
      </c>
    </row>
    <row r="31" spans="1:36" x14ac:dyDescent="0.25">
      <c r="A31" s="105" t="s">
        <v>1593</v>
      </c>
      <c r="B31" s="184">
        <v>14491</v>
      </c>
      <c r="C31" s="105" t="s">
        <v>1542</v>
      </c>
      <c r="D31" s="260">
        <v>104</v>
      </c>
      <c r="E31" s="240">
        <v>0.73640000000000005</v>
      </c>
      <c r="F31" s="264">
        <v>60814210</v>
      </c>
      <c r="G31" s="264">
        <v>4985050</v>
      </c>
      <c r="H31" s="264">
        <v>65799260</v>
      </c>
      <c r="I31" s="264">
        <v>8676475</v>
      </c>
      <c r="J31" s="264">
        <v>7999150</v>
      </c>
      <c r="K31" s="264">
        <v>34769585</v>
      </c>
      <c r="L31" s="264">
        <v>691600</v>
      </c>
      <c r="M31" s="264">
        <v>0</v>
      </c>
      <c r="N31" s="264">
        <v>187225</v>
      </c>
      <c r="O31" s="264">
        <v>446625</v>
      </c>
      <c r="P31" s="264">
        <v>12980550</v>
      </c>
      <c r="Q31" s="264">
        <v>48050</v>
      </c>
      <c r="R31" s="264">
        <v>0</v>
      </c>
      <c r="S31" s="264">
        <v>0</v>
      </c>
      <c r="T31" s="264">
        <v>0</v>
      </c>
      <c r="U31" s="260">
        <v>1675</v>
      </c>
      <c r="V31" s="255">
        <v>14.08</v>
      </c>
      <c r="W31" s="255">
        <v>11.96</v>
      </c>
      <c r="X31" s="60">
        <v>18.88</v>
      </c>
      <c r="Y31" s="60">
        <v>19.34</v>
      </c>
      <c r="Z31" s="256">
        <v>16.739999999999998</v>
      </c>
      <c r="AA31" s="259">
        <v>16324</v>
      </c>
      <c r="AB31" s="259">
        <v>9864</v>
      </c>
      <c r="AC31" s="259">
        <v>14107</v>
      </c>
      <c r="AD31" s="259">
        <v>22704</v>
      </c>
      <c r="AE31" s="260">
        <v>28032</v>
      </c>
      <c r="AF31" s="259">
        <v>1583</v>
      </c>
      <c r="AG31" s="259">
        <v>1499</v>
      </c>
      <c r="AH31" s="259">
        <v>6991</v>
      </c>
      <c r="AI31" s="267">
        <v>12047</v>
      </c>
      <c r="AJ31" s="260">
        <v>8212</v>
      </c>
    </row>
    <row r="32" spans="1:36" x14ac:dyDescent="0.25">
      <c r="A32" s="105" t="s">
        <v>1597</v>
      </c>
      <c r="B32" s="184">
        <v>437</v>
      </c>
      <c r="C32" s="105" t="s">
        <v>1542</v>
      </c>
      <c r="D32" s="260">
        <v>120</v>
      </c>
      <c r="E32" s="240">
        <v>0.82279999999999998</v>
      </c>
      <c r="F32" s="264">
        <v>54568596</v>
      </c>
      <c r="G32" s="264">
        <v>4339735</v>
      </c>
      <c r="H32" s="264">
        <v>58908331</v>
      </c>
      <c r="I32" s="264">
        <v>9280948</v>
      </c>
      <c r="J32" s="264">
        <v>4978968</v>
      </c>
      <c r="K32" s="264">
        <v>31398046</v>
      </c>
      <c r="L32" s="264">
        <v>3886267</v>
      </c>
      <c r="M32" s="264">
        <v>0</v>
      </c>
      <c r="N32" s="264">
        <v>25400</v>
      </c>
      <c r="O32" s="264">
        <v>0</v>
      </c>
      <c r="P32" s="264">
        <v>4802899</v>
      </c>
      <c r="Q32" s="264">
        <v>4535803</v>
      </c>
      <c r="R32" s="264">
        <v>0</v>
      </c>
      <c r="S32" s="264">
        <v>0</v>
      </c>
      <c r="T32" s="264">
        <v>0</v>
      </c>
      <c r="U32" s="260">
        <v>3133</v>
      </c>
      <c r="V32" s="255">
        <v>12.62</v>
      </c>
      <c r="W32" s="255">
        <v>12.56</v>
      </c>
      <c r="X32" s="60">
        <v>9.27</v>
      </c>
      <c r="Y32" s="60">
        <v>11.74</v>
      </c>
      <c r="Z32" s="256">
        <v>11.53</v>
      </c>
      <c r="AA32" s="259">
        <v>37647</v>
      </c>
      <c r="AB32" s="259">
        <v>32543</v>
      </c>
      <c r="AC32" s="259">
        <v>29679</v>
      </c>
      <c r="AD32" s="259">
        <v>33626</v>
      </c>
      <c r="AE32" s="260">
        <v>36138</v>
      </c>
      <c r="AF32" s="259">
        <v>8032</v>
      </c>
      <c r="AG32" s="259">
        <v>12850</v>
      </c>
      <c r="AH32" s="259">
        <v>8734</v>
      </c>
      <c r="AI32" s="267">
        <v>7672</v>
      </c>
      <c r="AJ32" s="260">
        <v>6628</v>
      </c>
    </row>
    <row r="33" spans="1:36" x14ac:dyDescent="0.25">
      <c r="A33" s="105" t="s">
        <v>1598</v>
      </c>
      <c r="B33" s="184">
        <v>449</v>
      </c>
      <c r="C33" s="105" t="s">
        <v>1551</v>
      </c>
      <c r="D33" s="260">
        <v>60</v>
      </c>
      <c r="E33" s="240">
        <v>0.65980000000000005</v>
      </c>
      <c r="F33" s="264">
        <v>39298814</v>
      </c>
      <c r="G33" s="264">
        <v>9014896</v>
      </c>
      <c r="H33" s="264">
        <v>48313710</v>
      </c>
      <c r="I33" s="264">
        <v>6627350</v>
      </c>
      <c r="J33" s="264">
        <v>27676042</v>
      </c>
      <c r="K33" s="264">
        <v>4150088</v>
      </c>
      <c r="L33" s="264">
        <v>1159955</v>
      </c>
      <c r="M33" s="264">
        <v>143096</v>
      </c>
      <c r="N33" s="264">
        <v>56314</v>
      </c>
      <c r="O33" s="264">
        <v>0</v>
      </c>
      <c r="P33" s="264">
        <v>8282062</v>
      </c>
      <c r="Q33" s="264">
        <v>218803</v>
      </c>
      <c r="R33" s="264">
        <v>0</v>
      </c>
      <c r="S33" s="264">
        <v>0</v>
      </c>
      <c r="T33" s="264">
        <v>0</v>
      </c>
      <c r="U33" s="260">
        <v>826</v>
      </c>
      <c r="V33" s="255">
        <v>22.06</v>
      </c>
      <c r="W33" s="255">
        <v>19.28</v>
      </c>
      <c r="X33" s="60">
        <v>17.329999999999998</v>
      </c>
      <c r="Y33" s="60">
        <v>16.2</v>
      </c>
      <c r="Z33" s="256">
        <v>17.54</v>
      </c>
      <c r="AA33" s="259">
        <v>16147</v>
      </c>
      <c r="AB33" s="259">
        <v>16156</v>
      </c>
      <c r="AC33" s="259">
        <v>14313</v>
      </c>
      <c r="AD33" s="259">
        <v>13643</v>
      </c>
      <c r="AE33" s="260">
        <v>14489</v>
      </c>
      <c r="AF33" s="259">
        <v>27524</v>
      </c>
      <c r="AG33" s="259">
        <v>23287</v>
      </c>
      <c r="AH33" s="259">
        <v>27052</v>
      </c>
      <c r="AI33" s="267">
        <v>22136</v>
      </c>
      <c r="AJ33" s="260">
        <v>19441</v>
      </c>
    </row>
    <row r="34" spans="1:36" x14ac:dyDescent="0.25">
      <c r="A34" s="105" t="s">
        <v>1600</v>
      </c>
      <c r="B34" s="184">
        <v>4062</v>
      </c>
      <c r="C34" s="105" t="s">
        <v>1551</v>
      </c>
      <c r="D34" s="259">
        <v>88</v>
      </c>
      <c r="E34" s="240">
        <v>0.47439999999999999</v>
      </c>
      <c r="F34" s="263">
        <v>39210030</v>
      </c>
      <c r="G34" s="263">
        <v>3971302</v>
      </c>
      <c r="H34" s="263">
        <v>43181332</v>
      </c>
      <c r="I34" s="263">
        <v>4485090</v>
      </c>
      <c r="J34" s="263">
        <v>26769333</v>
      </c>
      <c r="K34" s="263">
        <v>2131575</v>
      </c>
      <c r="L34" s="263">
        <v>523001</v>
      </c>
      <c r="M34" s="263">
        <v>496176</v>
      </c>
      <c r="N34" s="263">
        <v>47809</v>
      </c>
      <c r="O34" s="263">
        <v>0</v>
      </c>
      <c r="P34" s="263">
        <v>8557058</v>
      </c>
      <c r="Q34" s="263">
        <v>171290</v>
      </c>
      <c r="R34" s="263">
        <v>0</v>
      </c>
      <c r="S34" s="263">
        <v>0</v>
      </c>
      <c r="T34" s="263">
        <v>0</v>
      </c>
      <c r="U34" s="259">
        <v>901</v>
      </c>
      <c r="V34" s="255">
        <v>17.760000000000002</v>
      </c>
      <c r="W34" s="255">
        <v>15.31</v>
      </c>
      <c r="X34" s="60">
        <v>15.19</v>
      </c>
      <c r="Y34" s="60">
        <v>14.2</v>
      </c>
      <c r="Z34" s="255">
        <v>16.96</v>
      </c>
      <c r="AA34" s="259">
        <v>16041</v>
      </c>
      <c r="AB34" s="259">
        <v>16105</v>
      </c>
      <c r="AC34" s="259">
        <v>15270</v>
      </c>
      <c r="AD34" s="259">
        <v>14395</v>
      </c>
      <c r="AE34" s="259">
        <v>15279</v>
      </c>
      <c r="AF34" s="259">
        <v>8309</v>
      </c>
      <c r="AG34" s="259">
        <v>10597</v>
      </c>
      <c r="AH34" s="259">
        <v>11618</v>
      </c>
      <c r="AI34" s="267">
        <v>11523</v>
      </c>
      <c r="AJ34" s="259">
        <v>13469</v>
      </c>
    </row>
    <row r="35" spans="1:36" x14ac:dyDescent="0.25">
      <c r="A35" s="105"/>
      <c r="B35" s="105"/>
      <c r="C35" s="105"/>
      <c r="D35" s="261"/>
      <c r="E35" s="106"/>
      <c r="F35" s="265"/>
      <c r="G35" s="265"/>
      <c r="H35" s="265"/>
      <c r="I35" s="265"/>
      <c r="J35" s="265"/>
      <c r="K35" s="265"/>
      <c r="L35" s="265"/>
      <c r="M35" s="265"/>
      <c r="N35" s="265"/>
      <c r="O35" s="265"/>
      <c r="P35" s="265"/>
      <c r="Q35" s="265"/>
      <c r="R35" s="265"/>
      <c r="S35" s="265"/>
      <c r="T35" s="265"/>
      <c r="U35" s="261"/>
      <c r="V35" s="257"/>
      <c r="W35" s="257"/>
      <c r="Z35" s="257"/>
      <c r="AA35" s="261"/>
      <c r="AB35" s="261"/>
      <c r="AC35" s="261"/>
      <c r="AD35" s="261"/>
      <c r="AE35" s="261"/>
      <c r="AF35" s="261"/>
      <c r="AG35" s="261"/>
      <c r="AH35" s="261"/>
      <c r="AI35" s="268"/>
      <c r="AJ35" s="261"/>
    </row>
    <row r="36" spans="1:36" x14ac:dyDescent="0.25">
      <c r="A36" s="105"/>
      <c r="B36" s="105"/>
      <c r="C36" s="105"/>
      <c r="D36" s="261"/>
      <c r="E36" s="106"/>
      <c r="F36" s="265"/>
      <c r="G36" s="265"/>
      <c r="H36" s="265"/>
      <c r="I36" s="265"/>
      <c r="J36" s="265"/>
      <c r="K36" s="265"/>
      <c r="L36" s="265"/>
      <c r="M36" s="265"/>
      <c r="N36" s="265"/>
      <c r="O36" s="265"/>
      <c r="P36" s="265"/>
      <c r="Q36" s="265"/>
      <c r="R36" s="265"/>
      <c r="S36" s="265"/>
      <c r="T36" s="265"/>
      <c r="U36" s="261"/>
      <c r="V36" s="257"/>
      <c r="W36" s="257"/>
      <c r="Z36" s="257"/>
      <c r="AA36" s="261"/>
      <c r="AB36" s="261"/>
      <c r="AC36" s="261"/>
      <c r="AD36" s="261"/>
      <c r="AE36" s="261"/>
      <c r="AF36" s="261"/>
      <c r="AG36" s="261"/>
      <c r="AH36" s="261"/>
      <c r="AI36" s="261"/>
      <c r="AJ36" s="261"/>
    </row>
    <row r="37" spans="1:36" x14ac:dyDescent="0.25">
      <c r="A37" s="105"/>
      <c r="B37" s="105"/>
      <c r="C37" s="105"/>
      <c r="D37" s="261"/>
      <c r="E37" s="106"/>
      <c r="F37" s="265"/>
      <c r="G37" s="265"/>
      <c r="H37" s="265"/>
      <c r="I37" s="265"/>
      <c r="J37" s="265"/>
      <c r="K37" s="265"/>
      <c r="L37" s="265"/>
      <c r="M37" s="265"/>
      <c r="N37" s="265"/>
      <c r="O37" s="265"/>
      <c r="P37" s="265"/>
      <c r="Q37" s="265"/>
      <c r="R37" s="265"/>
      <c r="S37" s="265"/>
      <c r="T37" s="265"/>
      <c r="U37" s="261"/>
      <c r="V37" s="257"/>
      <c r="W37" s="257"/>
      <c r="Z37" s="257"/>
      <c r="AA37" s="261"/>
      <c r="AB37" s="261"/>
      <c r="AC37" s="261"/>
      <c r="AD37" s="261"/>
      <c r="AE37" s="261"/>
      <c r="AF37" s="261"/>
      <c r="AG37" s="261"/>
      <c r="AH37" s="261"/>
      <c r="AI37" s="261"/>
      <c r="AJ37" s="261"/>
    </row>
    <row r="38" spans="1:36" x14ac:dyDescent="0.25">
      <c r="A38" s="105"/>
      <c r="B38" s="105"/>
      <c r="C38" s="105"/>
      <c r="D38" s="261"/>
      <c r="E38" s="106"/>
      <c r="F38" s="265"/>
      <c r="G38" s="265"/>
      <c r="H38" s="265"/>
      <c r="I38" s="265"/>
      <c r="J38" s="265"/>
      <c r="K38" s="265"/>
      <c r="L38" s="265"/>
      <c r="M38" s="265"/>
      <c r="N38" s="265"/>
      <c r="O38" s="265"/>
      <c r="P38" s="265"/>
      <c r="Q38" s="265"/>
      <c r="R38" s="265"/>
      <c r="S38" s="265"/>
      <c r="T38" s="265"/>
      <c r="U38" s="261"/>
      <c r="V38" s="257"/>
      <c r="W38" s="257"/>
      <c r="Z38" s="257"/>
      <c r="AA38" s="261"/>
      <c r="AB38" s="261"/>
      <c r="AC38" s="261"/>
      <c r="AD38" s="261"/>
      <c r="AE38" s="261"/>
      <c r="AF38" s="261"/>
      <c r="AG38" s="261"/>
      <c r="AH38" s="261"/>
      <c r="AI38" s="261"/>
      <c r="AJ38" s="261"/>
    </row>
    <row r="39" spans="1:36" x14ac:dyDescent="0.25">
      <c r="A39" s="105"/>
      <c r="B39" s="105"/>
      <c r="C39" s="105"/>
      <c r="D39" s="261"/>
      <c r="E39" s="106"/>
      <c r="F39" s="265"/>
      <c r="G39" s="265"/>
      <c r="H39" s="265"/>
      <c r="I39" s="265"/>
      <c r="J39" s="265"/>
      <c r="K39" s="265"/>
      <c r="L39" s="265"/>
      <c r="M39" s="265"/>
      <c r="N39" s="265"/>
      <c r="O39" s="265"/>
      <c r="P39" s="265"/>
      <c r="Q39" s="265"/>
      <c r="R39" s="265"/>
      <c r="S39" s="265"/>
      <c r="T39" s="265"/>
      <c r="U39" s="261"/>
      <c r="V39" s="257"/>
      <c r="W39" s="257"/>
      <c r="Z39" s="257"/>
      <c r="AA39" s="261"/>
      <c r="AB39" s="261"/>
      <c r="AC39" s="261"/>
      <c r="AD39" s="261"/>
      <c r="AE39" s="261"/>
      <c r="AF39" s="261"/>
      <c r="AG39" s="261"/>
      <c r="AH39" s="261"/>
      <c r="AI39" s="261"/>
      <c r="AJ39" s="261"/>
    </row>
    <row r="40" spans="1:36" x14ac:dyDescent="0.25">
      <c r="A40" s="105"/>
      <c r="B40" s="105"/>
      <c r="C40" s="105"/>
      <c r="D40" s="261"/>
      <c r="E40" s="106"/>
      <c r="F40" s="265"/>
      <c r="G40" s="265"/>
      <c r="H40" s="265"/>
      <c r="I40" s="265"/>
      <c r="J40" s="265"/>
      <c r="K40" s="265"/>
      <c r="L40" s="265"/>
      <c r="M40" s="265"/>
      <c r="N40" s="265"/>
      <c r="O40" s="265"/>
      <c r="P40" s="265"/>
      <c r="Q40" s="265"/>
      <c r="R40" s="265"/>
      <c r="S40" s="265"/>
      <c r="T40" s="265"/>
      <c r="U40" s="261"/>
      <c r="V40" s="257"/>
      <c r="W40" s="257"/>
      <c r="Z40" s="257"/>
      <c r="AA40" s="261"/>
      <c r="AB40" s="261"/>
      <c r="AC40" s="261"/>
      <c r="AD40" s="261"/>
      <c r="AE40" s="261"/>
      <c r="AF40" s="261"/>
      <c r="AG40" s="261"/>
      <c r="AH40" s="261"/>
      <c r="AI40" s="261"/>
      <c r="AJ40" s="261"/>
    </row>
    <row r="41" spans="1:36" x14ac:dyDescent="0.25">
      <c r="A41" s="105"/>
      <c r="B41" s="105"/>
      <c r="C41" s="105"/>
      <c r="D41" s="261"/>
      <c r="E41" s="106"/>
      <c r="F41" s="265"/>
      <c r="G41" s="265"/>
      <c r="H41" s="265"/>
      <c r="I41" s="265"/>
      <c r="J41" s="265"/>
      <c r="K41" s="265"/>
      <c r="L41" s="265"/>
      <c r="M41" s="265"/>
      <c r="N41" s="265"/>
      <c r="O41" s="265"/>
      <c r="P41" s="265"/>
      <c r="Q41" s="265"/>
      <c r="R41" s="265"/>
      <c r="S41" s="265"/>
      <c r="T41" s="265"/>
      <c r="U41" s="261"/>
      <c r="V41" s="257"/>
      <c r="W41" s="257"/>
      <c r="Z41" s="257"/>
      <c r="AA41" s="261"/>
      <c r="AB41" s="261"/>
      <c r="AC41" s="261"/>
      <c r="AD41" s="261"/>
      <c r="AE41" s="261"/>
      <c r="AF41" s="261"/>
      <c r="AG41" s="261"/>
      <c r="AH41" s="261"/>
      <c r="AI41" s="261"/>
      <c r="AJ41" s="261"/>
    </row>
    <row r="42" spans="1:36" x14ac:dyDescent="0.25">
      <c r="A42" s="105"/>
      <c r="B42" s="105"/>
      <c r="C42" s="105"/>
      <c r="D42" s="261"/>
      <c r="E42" s="106"/>
      <c r="F42" s="265"/>
      <c r="G42" s="265"/>
      <c r="H42" s="265"/>
      <c r="I42" s="265"/>
      <c r="J42" s="265"/>
      <c r="K42" s="265"/>
      <c r="L42" s="265"/>
      <c r="M42" s="265"/>
      <c r="N42" s="265"/>
      <c r="O42" s="265"/>
      <c r="P42" s="265"/>
      <c r="Q42" s="265"/>
      <c r="R42" s="265"/>
      <c r="S42" s="265"/>
      <c r="T42" s="265"/>
      <c r="U42" s="261"/>
      <c r="V42" s="257"/>
      <c r="W42" s="257"/>
      <c r="Z42" s="257"/>
      <c r="AA42" s="261"/>
      <c r="AB42" s="261"/>
      <c r="AC42" s="261"/>
      <c r="AD42" s="261"/>
      <c r="AE42" s="261"/>
      <c r="AF42" s="261"/>
      <c r="AG42" s="261"/>
      <c r="AH42" s="261"/>
      <c r="AI42" s="261"/>
      <c r="AJ42" s="261"/>
    </row>
    <row r="43" spans="1:36" x14ac:dyDescent="0.25">
      <c r="B43" s="3"/>
      <c r="C43" s="3"/>
    </row>
    <row r="44" spans="1:36" x14ac:dyDescent="0.25">
      <c r="B44" s="3"/>
      <c r="C44" s="3"/>
    </row>
    <row r="45" spans="1:36" x14ac:dyDescent="0.25">
      <c r="B45" s="3"/>
      <c r="C45" s="3"/>
    </row>
    <row r="46" spans="1:36" x14ac:dyDescent="0.25">
      <c r="B46" s="3"/>
      <c r="C46" s="3"/>
    </row>
    <row r="47" spans="1:36" x14ac:dyDescent="0.25">
      <c r="B47" s="3"/>
      <c r="C47" s="3"/>
    </row>
    <row r="48" spans="1:36" x14ac:dyDescent="0.25">
      <c r="B48" s="3"/>
      <c r="C48" s="3"/>
    </row>
    <row r="49" spans="2:3" x14ac:dyDescent="0.25">
      <c r="B49" s="3"/>
      <c r="C49" s="3"/>
    </row>
    <row r="50" spans="2:3" x14ac:dyDescent="0.25">
      <c r="B50" s="3"/>
      <c r="C50" s="3"/>
    </row>
    <row r="51" spans="2:3" x14ac:dyDescent="0.25">
      <c r="B51" s="3"/>
      <c r="C51" s="3"/>
    </row>
    <row r="52" spans="2:3" x14ac:dyDescent="0.25">
      <c r="B52" s="3"/>
      <c r="C52" s="3"/>
    </row>
    <row r="53" spans="2:3" x14ac:dyDescent="0.25">
      <c r="B53" s="3"/>
      <c r="C53" s="3"/>
    </row>
    <row r="54" spans="2:3" x14ac:dyDescent="0.25">
      <c r="B54" s="3"/>
      <c r="C54" s="3"/>
    </row>
    <row r="55" spans="2:3" x14ac:dyDescent="0.25">
      <c r="B55" s="3"/>
      <c r="C55" s="3"/>
    </row>
    <row r="56" spans="2:3" x14ac:dyDescent="0.25">
      <c r="B56" s="3"/>
      <c r="C56" s="3"/>
    </row>
    <row r="57" spans="2:3" x14ac:dyDescent="0.25">
      <c r="B57" s="3"/>
      <c r="C57" s="3"/>
    </row>
    <row r="58" spans="2:3" x14ac:dyDescent="0.25">
      <c r="B58" s="3"/>
      <c r="C58" s="3"/>
    </row>
    <row r="59" spans="2:3" x14ac:dyDescent="0.25">
      <c r="B59" s="3"/>
      <c r="C59" s="3"/>
    </row>
    <row r="60" spans="2:3" x14ac:dyDescent="0.25">
      <c r="B60" s="3"/>
      <c r="C60" s="3"/>
    </row>
    <row r="61" spans="2:3" x14ac:dyDescent="0.25">
      <c r="B61" s="3"/>
      <c r="C61" s="3"/>
    </row>
    <row r="62" spans="2:3" x14ac:dyDescent="0.25">
      <c r="B62" s="3"/>
      <c r="C62" s="3"/>
    </row>
    <row r="63" spans="2:3" x14ac:dyDescent="0.25">
      <c r="B63" s="3"/>
      <c r="C63" s="3"/>
    </row>
    <row r="64" spans="2:3" x14ac:dyDescent="0.25">
      <c r="B64" s="3"/>
      <c r="C64" s="3"/>
    </row>
    <row r="65" spans="2:3" x14ac:dyDescent="0.25">
      <c r="B65" s="3"/>
      <c r="C65" s="3"/>
    </row>
    <row r="66" spans="2:3" x14ac:dyDescent="0.25">
      <c r="B66" s="3"/>
      <c r="C66" s="3"/>
    </row>
    <row r="67" spans="2:3" x14ac:dyDescent="0.25">
      <c r="B67" s="3"/>
      <c r="C67" s="3"/>
    </row>
    <row r="68" spans="2:3" x14ac:dyDescent="0.25">
      <c r="B68" s="3"/>
      <c r="C68" s="3"/>
    </row>
    <row r="69" spans="2:3" x14ac:dyDescent="0.25">
      <c r="B69" s="3"/>
      <c r="C69" s="3"/>
    </row>
    <row r="70" spans="2:3" x14ac:dyDescent="0.25">
      <c r="B70" s="3"/>
      <c r="C70" s="3"/>
    </row>
    <row r="71" spans="2:3" x14ac:dyDescent="0.25">
      <c r="B71" s="3"/>
      <c r="C71" s="3"/>
    </row>
    <row r="72" spans="2:3" x14ac:dyDescent="0.25">
      <c r="B72" s="3"/>
      <c r="C72" s="3"/>
    </row>
    <row r="73" spans="2:3" x14ac:dyDescent="0.25">
      <c r="B73" s="3"/>
      <c r="C73" s="3"/>
    </row>
    <row r="74" spans="2:3" x14ac:dyDescent="0.25">
      <c r="B74" s="3"/>
      <c r="C74" s="3"/>
    </row>
    <row r="75" spans="2:3" x14ac:dyDescent="0.25">
      <c r="B75" s="3"/>
      <c r="C75" s="3"/>
    </row>
    <row r="76" spans="2:3" x14ac:dyDescent="0.25">
      <c r="B76" s="3"/>
      <c r="C76" s="3"/>
    </row>
    <row r="77" spans="2:3" x14ac:dyDescent="0.25">
      <c r="B77" s="3"/>
      <c r="C77" s="3"/>
    </row>
    <row r="78" spans="2:3" x14ac:dyDescent="0.25">
      <c r="B78" s="3"/>
      <c r="C78" s="3"/>
    </row>
    <row r="79" spans="2:3" x14ac:dyDescent="0.25">
      <c r="B79" s="3"/>
      <c r="C79" s="3"/>
    </row>
    <row r="80" spans="2:3" x14ac:dyDescent="0.25">
      <c r="B80" s="3"/>
      <c r="C80" s="3"/>
    </row>
    <row r="81" spans="2:3" x14ac:dyDescent="0.25">
      <c r="B81" s="3"/>
      <c r="C81" s="3"/>
    </row>
    <row r="82" spans="2:3" x14ac:dyDescent="0.25">
      <c r="B82" s="3"/>
      <c r="C82" s="3"/>
    </row>
    <row r="83" spans="2:3" x14ac:dyDescent="0.25">
      <c r="B83" s="3"/>
      <c r="C83" s="3"/>
    </row>
    <row r="84" spans="2:3" x14ac:dyDescent="0.25">
      <c r="B84" s="3"/>
      <c r="C84" s="3"/>
    </row>
    <row r="85" spans="2:3" x14ac:dyDescent="0.25">
      <c r="B85" s="3"/>
      <c r="C85" s="3"/>
    </row>
    <row r="86" spans="2:3" x14ac:dyDescent="0.25">
      <c r="B86" s="3"/>
      <c r="C86" s="3"/>
    </row>
    <row r="87" spans="2:3" x14ac:dyDescent="0.25">
      <c r="B87" s="3"/>
      <c r="C87" s="3"/>
    </row>
    <row r="88" spans="2:3" x14ac:dyDescent="0.25">
      <c r="B88" s="3"/>
      <c r="C88" s="3"/>
    </row>
    <row r="89" spans="2:3" x14ac:dyDescent="0.25">
      <c r="B89" s="3"/>
      <c r="C89" s="3"/>
    </row>
    <row r="90" spans="2:3" x14ac:dyDescent="0.25">
      <c r="B90" s="3"/>
      <c r="C90" s="3"/>
    </row>
    <row r="91" spans="2:3" x14ac:dyDescent="0.25">
      <c r="B91" s="3"/>
      <c r="C91" s="3"/>
    </row>
    <row r="92" spans="2:3" x14ac:dyDescent="0.25">
      <c r="B92" s="3"/>
      <c r="C92" s="3"/>
    </row>
    <row r="93" spans="2:3" x14ac:dyDescent="0.25">
      <c r="B93" s="3"/>
      <c r="C93" s="3"/>
    </row>
    <row r="94" spans="2:3" x14ac:dyDescent="0.25">
      <c r="B94" s="3"/>
      <c r="C94" s="3"/>
    </row>
    <row r="95" spans="2:3" x14ac:dyDescent="0.25">
      <c r="B95" s="3"/>
      <c r="C95" s="3"/>
    </row>
    <row r="96" spans="2:3" x14ac:dyDescent="0.25">
      <c r="B96" s="3"/>
      <c r="C96" s="3"/>
    </row>
    <row r="97" spans="2:3" x14ac:dyDescent="0.25">
      <c r="B97" s="3"/>
      <c r="C97" s="3"/>
    </row>
    <row r="98" spans="2:3" x14ac:dyDescent="0.25">
      <c r="B98" s="3"/>
      <c r="C98" s="3"/>
    </row>
    <row r="99" spans="2:3" x14ac:dyDescent="0.25">
      <c r="B99" s="3"/>
      <c r="C99" s="3"/>
    </row>
    <row r="100" spans="2:3" x14ac:dyDescent="0.25">
      <c r="B100" s="3"/>
      <c r="C100" s="3"/>
    </row>
    <row r="101" spans="2:3" x14ac:dyDescent="0.25">
      <c r="B101" s="3"/>
      <c r="C101" s="3"/>
    </row>
    <row r="102" spans="2:3" x14ac:dyDescent="0.25">
      <c r="B102" s="3"/>
      <c r="C102" s="3"/>
    </row>
    <row r="103" spans="2:3" x14ac:dyDescent="0.25">
      <c r="B103" s="3"/>
      <c r="C103" s="3"/>
    </row>
    <row r="104" spans="2:3" x14ac:dyDescent="0.25">
      <c r="B104" s="3"/>
      <c r="C104" s="3"/>
    </row>
    <row r="105" spans="2:3" x14ac:dyDescent="0.25">
      <c r="B105" s="3"/>
      <c r="C105" s="3"/>
    </row>
    <row r="106" spans="2:3" x14ac:dyDescent="0.25">
      <c r="B106" s="3"/>
      <c r="C106" s="3"/>
    </row>
    <row r="107" spans="2:3" x14ac:dyDescent="0.25">
      <c r="B107" s="3"/>
      <c r="C107" s="3"/>
    </row>
    <row r="108" spans="2:3" x14ac:dyDescent="0.25">
      <c r="B108" s="3"/>
      <c r="C108" s="3"/>
    </row>
    <row r="109" spans="2:3" x14ac:dyDescent="0.25">
      <c r="B109" s="3"/>
      <c r="C109" s="3"/>
    </row>
    <row r="110" spans="2:3" x14ac:dyDescent="0.25">
      <c r="B110" s="3"/>
      <c r="C110" s="3"/>
    </row>
    <row r="111" spans="2:3" x14ac:dyDescent="0.25">
      <c r="B111" s="3"/>
      <c r="C111" s="3"/>
    </row>
    <row r="112" spans="2:3" x14ac:dyDescent="0.25">
      <c r="B112" s="3"/>
      <c r="C112" s="3"/>
    </row>
    <row r="113" spans="4:36" s="3" customFormat="1" x14ac:dyDescent="0.25">
      <c r="D113" s="58"/>
      <c r="F113" s="7"/>
      <c r="G113" s="7"/>
      <c r="H113" s="7"/>
      <c r="I113" s="7"/>
      <c r="J113" s="7"/>
      <c r="K113" s="7"/>
      <c r="L113" s="7"/>
      <c r="M113" s="7"/>
      <c r="N113" s="7"/>
      <c r="O113" s="7"/>
      <c r="P113" s="7"/>
      <c r="Q113" s="7"/>
      <c r="R113" s="7"/>
      <c r="S113" s="7"/>
      <c r="T113" s="7"/>
      <c r="U113" s="58"/>
      <c r="V113" s="60"/>
      <c r="W113" s="60"/>
      <c r="X113" s="60"/>
      <c r="Y113" s="60"/>
      <c r="Z113" s="60"/>
      <c r="AA113" s="58"/>
      <c r="AB113" s="58"/>
      <c r="AC113" s="58"/>
      <c r="AD113" s="58"/>
      <c r="AE113" s="58"/>
      <c r="AF113" s="58"/>
      <c r="AG113" s="58"/>
      <c r="AH113" s="58"/>
      <c r="AI113" s="58"/>
      <c r="AJ113" s="58"/>
    </row>
    <row r="114" spans="4:36" s="3" customFormat="1" x14ac:dyDescent="0.25">
      <c r="D114" s="58"/>
      <c r="F114" s="7"/>
      <c r="G114" s="7"/>
      <c r="H114" s="7"/>
      <c r="I114" s="7"/>
      <c r="J114" s="7"/>
      <c r="K114" s="7"/>
      <c r="L114" s="7"/>
      <c r="M114" s="7"/>
      <c r="N114" s="7"/>
      <c r="O114" s="7"/>
      <c r="P114" s="7"/>
      <c r="Q114" s="7"/>
      <c r="R114" s="7"/>
      <c r="S114" s="7"/>
      <c r="T114" s="7"/>
      <c r="U114" s="58"/>
      <c r="V114" s="60"/>
      <c r="W114" s="60"/>
      <c r="X114" s="60"/>
      <c r="Y114" s="60"/>
      <c r="Z114" s="60"/>
      <c r="AA114" s="58"/>
      <c r="AB114" s="58"/>
      <c r="AC114" s="58"/>
      <c r="AD114" s="58"/>
      <c r="AE114" s="58"/>
      <c r="AF114" s="58"/>
      <c r="AG114" s="58"/>
      <c r="AH114" s="58"/>
      <c r="AI114" s="58"/>
      <c r="AJ114" s="58"/>
    </row>
    <row r="115" spans="4:36" s="3" customFormat="1" x14ac:dyDescent="0.25">
      <c r="D115" s="58"/>
      <c r="F115" s="7"/>
      <c r="G115" s="7"/>
      <c r="H115" s="7"/>
      <c r="I115" s="7"/>
      <c r="J115" s="7"/>
      <c r="K115" s="7"/>
      <c r="L115" s="7"/>
      <c r="M115" s="7"/>
      <c r="N115" s="7"/>
      <c r="O115" s="7"/>
      <c r="P115" s="7"/>
      <c r="Q115" s="7"/>
      <c r="R115" s="7"/>
      <c r="S115" s="7"/>
      <c r="T115" s="7"/>
      <c r="U115" s="58"/>
      <c r="V115" s="60"/>
      <c r="W115" s="60"/>
      <c r="X115" s="60"/>
      <c r="Y115" s="60"/>
      <c r="Z115" s="60"/>
      <c r="AA115" s="58"/>
      <c r="AB115" s="58"/>
      <c r="AC115" s="58"/>
      <c r="AD115" s="58"/>
      <c r="AE115" s="58"/>
      <c r="AF115" s="58"/>
      <c r="AG115" s="58"/>
      <c r="AH115" s="58"/>
      <c r="AI115" s="58"/>
      <c r="AJ115" s="58"/>
    </row>
    <row r="116" spans="4:36" s="3" customFormat="1" x14ac:dyDescent="0.25">
      <c r="D116" s="58"/>
      <c r="F116" s="7"/>
      <c r="G116" s="7"/>
      <c r="H116" s="7"/>
      <c r="I116" s="7"/>
      <c r="J116" s="7"/>
      <c r="K116" s="7"/>
      <c r="L116" s="7"/>
      <c r="M116" s="7"/>
      <c r="N116" s="7"/>
      <c r="O116" s="7"/>
      <c r="P116" s="7"/>
      <c r="Q116" s="7"/>
      <c r="R116" s="7"/>
      <c r="S116" s="7"/>
      <c r="T116" s="7"/>
      <c r="U116" s="58"/>
      <c r="V116" s="60"/>
      <c r="W116" s="60"/>
      <c r="X116" s="60"/>
      <c r="Y116" s="60"/>
      <c r="Z116" s="60"/>
      <c r="AA116" s="58"/>
      <c r="AB116" s="58"/>
      <c r="AC116" s="58"/>
      <c r="AD116" s="58"/>
      <c r="AE116" s="58"/>
      <c r="AF116" s="58"/>
      <c r="AG116" s="58"/>
      <c r="AH116" s="58"/>
      <c r="AI116" s="58"/>
      <c r="AJ116" s="58"/>
    </row>
    <row r="117" spans="4:36" s="3" customFormat="1" x14ac:dyDescent="0.25">
      <c r="D117" s="58"/>
      <c r="F117" s="7"/>
      <c r="G117" s="7"/>
      <c r="H117" s="7"/>
      <c r="I117" s="7"/>
      <c r="J117" s="7"/>
      <c r="K117" s="7"/>
      <c r="L117" s="7"/>
      <c r="M117" s="7"/>
      <c r="N117" s="7"/>
      <c r="O117" s="7"/>
      <c r="P117" s="7"/>
      <c r="Q117" s="7"/>
      <c r="R117" s="7"/>
      <c r="S117" s="7"/>
      <c r="T117" s="7"/>
      <c r="U117" s="58"/>
      <c r="V117" s="60"/>
      <c r="W117" s="60"/>
      <c r="X117" s="60"/>
      <c r="Y117" s="60"/>
      <c r="Z117" s="60"/>
      <c r="AA117" s="58"/>
      <c r="AB117" s="58"/>
      <c r="AC117" s="58"/>
      <c r="AD117" s="58"/>
      <c r="AE117" s="58"/>
      <c r="AF117" s="58"/>
      <c r="AG117" s="58"/>
      <c r="AH117" s="58"/>
      <c r="AI117" s="58"/>
      <c r="AJ117" s="58"/>
    </row>
    <row r="118" spans="4:36" s="3" customFormat="1" x14ac:dyDescent="0.25">
      <c r="D118" s="58"/>
      <c r="F118" s="7"/>
      <c r="G118" s="7"/>
      <c r="H118" s="7"/>
      <c r="I118" s="7"/>
      <c r="J118" s="7"/>
      <c r="K118" s="7"/>
      <c r="L118" s="7"/>
      <c r="M118" s="7"/>
      <c r="N118" s="7"/>
      <c r="O118" s="7"/>
      <c r="P118" s="7"/>
      <c r="Q118" s="7"/>
      <c r="R118" s="7"/>
      <c r="S118" s="7"/>
      <c r="T118" s="7"/>
      <c r="U118" s="58"/>
      <c r="V118" s="60"/>
      <c r="W118" s="60"/>
      <c r="X118" s="60"/>
      <c r="Y118" s="60"/>
      <c r="Z118" s="60"/>
      <c r="AA118" s="58"/>
      <c r="AB118" s="58"/>
      <c r="AC118" s="58"/>
      <c r="AD118" s="58"/>
      <c r="AE118" s="58"/>
      <c r="AF118" s="58"/>
      <c r="AG118" s="58"/>
      <c r="AH118" s="58"/>
      <c r="AI118" s="58"/>
      <c r="AJ118" s="58"/>
    </row>
    <row r="119" spans="4:36" s="3" customFormat="1" x14ac:dyDescent="0.25">
      <c r="D119" s="58"/>
      <c r="F119" s="7"/>
      <c r="G119" s="7"/>
      <c r="H119" s="7"/>
      <c r="I119" s="7"/>
      <c r="J119" s="7"/>
      <c r="K119" s="7"/>
      <c r="L119" s="7"/>
      <c r="M119" s="7"/>
      <c r="N119" s="7"/>
      <c r="O119" s="7"/>
      <c r="P119" s="7"/>
      <c r="Q119" s="7"/>
      <c r="R119" s="7"/>
      <c r="S119" s="7"/>
      <c r="T119" s="7"/>
      <c r="U119" s="58"/>
      <c r="V119" s="60"/>
      <c r="W119" s="60"/>
      <c r="X119" s="60"/>
      <c r="Y119" s="60"/>
      <c r="Z119" s="60"/>
      <c r="AA119" s="58"/>
      <c r="AB119" s="58"/>
      <c r="AC119" s="58"/>
      <c r="AD119" s="58"/>
      <c r="AE119" s="58"/>
      <c r="AF119" s="58"/>
      <c r="AG119" s="58"/>
      <c r="AH119" s="58"/>
      <c r="AI119" s="58"/>
      <c r="AJ119" s="58"/>
    </row>
    <row r="120" spans="4:36" s="3" customFormat="1" x14ac:dyDescent="0.25">
      <c r="D120" s="58"/>
      <c r="F120" s="7"/>
      <c r="G120" s="7"/>
      <c r="H120" s="7"/>
      <c r="I120" s="7"/>
      <c r="J120" s="7"/>
      <c r="K120" s="7"/>
      <c r="L120" s="7"/>
      <c r="M120" s="7"/>
      <c r="N120" s="7"/>
      <c r="O120" s="7"/>
      <c r="P120" s="7"/>
      <c r="Q120" s="7"/>
      <c r="R120" s="7"/>
      <c r="S120" s="7"/>
      <c r="T120" s="7"/>
      <c r="U120" s="58"/>
      <c r="V120" s="60"/>
      <c r="W120" s="60"/>
      <c r="X120" s="60"/>
      <c r="Y120" s="60"/>
      <c r="Z120" s="60"/>
      <c r="AA120" s="58"/>
      <c r="AB120" s="58"/>
      <c r="AC120" s="58"/>
      <c r="AD120" s="58"/>
      <c r="AE120" s="58"/>
      <c r="AF120" s="58"/>
      <c r="AG120" s="58"/>
      <c r="AH120" s="58"/>
      <c r="AI120" s="58"/>
      <c r="AJ120" s="58"/>
    </row>
    <row r="121" spans="4:36" s="3" customFormat="1" x14ac:dyDescent="0.25">
      <c r="D121" s="58"/>
      <c r="F121" s="7"/>
      <c r="G121" s="7"/>
      <c r="H121" s="7"/>
      <c r="I121" s="7"/>
      <c r="J121" s="7"/>
      <c r="K121" s="7"/>
      <c r="L121" s="7"/>
      <c r="M121" s="7"/>
      <c r="N121" s="7"/>
      <c r="O121" s="7"/>
      <c r="P121" s="7"/>
      <c r="Q121" s="7"/>
      <c r="R121" s="7"/>
      <c r="S121" s="7"/>
      <c r="T121" s="7"/>
      <c r="U121" s="58"/>
      <c r="V121" s="60"/>
      <c r="W121" s="60"/>
      <c r="X121" s="60"/>
      <c r="Y121" s="60"/>
      <c r="Z121" s="60"/>
      <c r="AA121" s="58"/>
      <c r="AB121" s="58"/>
      <c r="AC121" s="58"/>
      <c r="AD121" s="58"/>
      <c r="AE121" s="58"/>
      <c r="AF121" s="58"/>
      <c r="AG121" s="58"/>
      <c r="AH121" s="58"/>
      <c r="AI121" s="58"/>
      <c r="AJ121" s="58"/>
    </row>
    <row r="122" spans="4:36" s="3" customFormat="1" x14ac:dyDescent="0.25">
      <c r="D122" s="58"/>
      <c r="F122" s="7"/>
      <c r="G122" s="7"/>
      <c r="H122" s="7"/>
      <c r="I122" s="7"/>
      <c r="J122" s="7"/>
      <c r="K122" s="7"/>
      <c r="L122" s="7"/>
      <c r="M122" s="7"/>
      <c r="N122" s="7"/>
      <c r="O122" s="7"/>
      <c r="P122" s="7"/>
      <c r="Q122" s="7"/>
      <c r="R122" s="7"/>
      <c r="S122" s="7"/>
      <c r="T122" s="7"/>
      <c r="U122" s="58"/>
      <c r="V122" s="60"/>
      <c r="W122" s="60"/>
      <c r="X122" s="60"/>
      <c r="Y122" s="60"/>
      <c r="Z122" s="60"/>
      <c r="AA122" s="58"/>
      <c r="AB122" s="58"/>
      <c r="AC122" s="58"/>
      <c r="AD122" s="58"/>
      <c r="AE122" s="58"/>
      <c r="AF122" s="58"/>
      <c r="AG122" s="58"/>
      <c r="AH122" s="58"/>
      <c r="AI122" s="58"/>
      <c r="AJ122" s="58"/>
    </row>
    <row r="123" spans="4:36" s="3" customFormat="1" x14ac:dyDescent="0.25">
      <c r="D123" s="58"/>
      <c r="F123" s="7"/>
      <c r="G123" s="7"/>
      <c r="H123" s="7"/>
      <c r="I123" s="7"/>
      <c r="J123" s="7"/>
      <c r="K123" s="7"/>
      <c r="L123" s="7"/>
      <c r="M123" s="7"/>
      <c r="N123" s="7"/>
      <c r="O123" s="7"/>
      <c r="P123" s="7"/>
      <c r="Q123" s="7"/>
      <c r="R123" s="7"/>
      <c r="S123" s="7"/>
      <c r="T123" s="7"/>
      <c r="U123" s="58"/>
      <c r="V123" s="60"/>
      <c r="W123" s="60"/>
      <c r="X123" s="60"/>
      <c r="Y123" s="60"/>
      <c r="Z123" s="60"/>
      <c r="AA123" s="58"/>
      <c r="AB123" s="58"/>
      <c r="AC123" s="58"/>
      <c r="AD123" s="58"/>
      <c r="AE123" s="58"/>
      <c r="AF123" s="58"/>
      <c r="AG123" s="58"/>
      <c r="AH123" s="58"/>
      <c r="AI123" s="58"/>
      <c r="AJ123" s="58"/>
    </row>
    <row r="124" spans="4:36" s="3" customFormat="1" x14ac:dyDescent="0.25">
      <c r="D124" s="58"/>
      <c r="F124" s="7"/>
      <c r="G124" s="7"/>
      <c r="H124" s="7"/>
      <c r="I124" s="7"/>
      <c r="J124" s="7"/>
      <c r="K124" s="7"/>
      <c r="L124" s="7"/>
      <c r="M124" s="7"/>
      <c r="N124" s="7"/>
      <c r="O124" s="7"/>
      <c r="P124" s="7"/>
      <c r="Q124" s="7"/>
      <c r="R124" s="7"/>
      <c r="S124" s="7"/>
      <c r="T124" s="7"/>
      <c r="U124" s="58"/>
      <c r="V124" s="60"/>
      <c r="W124" s="60"/>
      <c r="X124" s="60"/>
      <c r="Y124" s="60"/>
      <c r="Z124" s="60"/>
      <c r="AA124" s="58"/>
      <c r="AB124" s="58"/>
      <c r="AC124" s="58"/>
      <c r="AD124" s="58"/>
      <c r="AE124" s="58"/>
      <c r="AF124" s="58"/>
      <c r="AG124" s="58"/>
      <c r="AH124" s="58"/>
      <c r="AI124" s="58"/>
      <c r="AJ124" s="58"/>
    </row>
    <row r="125" spans="4:36" s="3" customFormat="1" x14ac:dyDescent="0.25">
      <c r="D125" s="58"/>
      <c r="F125" s="7"/>
      <c r="G125" s="7"/>
      <c r="H125" s="7"/>
      <c r="I125" s="7"/>
      <c r="J125" s="7"/>
      <c r="K125" s="7"/>
      <c r="L125" s="7"/>
      <c r="M125" s="7"/>
      <c r="N125" s="7"/>
      <c r="O125" s="7"/>
      <c r="P125" s="7"/>
      <c r="Q125" s="7"/>
      <c r="R125" s="7"/>
      <c r="S125" s="7"/>
      <c r="T125" s="7"/>
      <c r="U125" s="58"/>
      <c r="V125" s="60"/>
      <c r="W125" s="60"/>
      <c r="X125" s="60"/>
      <c r="Y125" s="60"/>
      <c r="Z125" s="60"/>
      <c r="AA125" s="58"/>
      <c r="AB125" s="58"/>
      <c r="AC125" s="58"/>
      <c r="AD125" s="58"/>
      <c r="AE125" s="58"/>
      <c r="AF125" s="58"/>
      <c r="AG125" s="58"/>
      <c r="AH125" s="58"/>
      <c r="AI125" s="58"/>
      <c r="AJ125" s="58"/>
    </row>
    <row r="126" spans="4:36" s="3" customFormat="1" x14ac:dyDescent="0.25">
      <c r="D126" s="58"/>
      <c r="F126" s="7"/>
      <c r="G126" s="7"/>
      <c r="H126" s="7"/>
      <c r="I126" s="7"/>
      <c r="J126" s="7"/>
      <c r="K126" s="7"/>
      <c r="L126" s="7"/>
      <c r="M126" s="7"/>
      <c r="N126" s="7"/>
      <c r="O126" s="7"/>
      <c r="P126" s="7"/>
      <c r="Q126" s="7"/>
      <c r="R126" s="7"/>
      <c r="S126" s="7"/>
      <c r="T126" s="7"/>
      <c r="U126" s="58"/>
      <c r="V126" s="60"/>
      <c r="W126" s="60"/>
      <c r="X126" s="60"/>
      <c r="Y126" s="60"/>
      <c r="Z126" s="60"/>
      <c r="AA126" s="58"/>
      <c r="AB126" s="58"/>
      <c r="AC126" s="58"/>
      <c r="AD126" s="58"/>
      <c r="AE126" s="58"/>
      <c r="AF126" s="58"/>
      <c r="AG126" s="58"/>
      <c r="AH126" s="58"/>
      <c r="AI126" s="58"/>
      <c r="AJ126" s="58"/>
    </row>
    <row r="127" spans="4:36" s="3" customFormat="1" x14ac:dyDescent="0.25">
      <c r="D127" s="58"/>
      <c r="F127" s="7"/>
      <c r="G127" s="7"/>
      <c r="H127" s="7"/>
      <c r="I127" s="7"/>
      <c r="J127" s="7"/>
      <c r="K127" s="7"/>
      <c r="L127" s="7"/>
      <c r="M127" s="7"/>
      <c r="N127" s="7"/>
      <c r="O127" s="7"/>
      <c r="P127" s="7"/>
      <c r="Q127" s="7"/>
      <c r="R127" s="7"/>
      <c r="S127" s="7"/>
      <c r="T127" s="7"/>
      <c r="U127" s="58"/>
      <c r="V127" s="60"/>
      <c r="W127" s="60"/>
      <c r="X127" s="60"/>
      <c r="Y127" s="60"/>
      <c r="Z127" s="60"/>
      <c r="AA127" s="58"/>
      <c r="AB127" s="58"/>
      <c r="AC127" s="58"/>
      <c r="AD127" s="58"/>
      <c r="AE127" s="58"/>
      <c r="AF127" s="58"/>
      <c r="AG127" s="58"/>
      <c r="AH127" s="58"/>
      <c r="AI127" s="58"/>
      <c r="AJ127" s="58"/>
    </row>
    <row r="128" spans="4:36" s="3" customFormat="1" x14ac:dyDescent="0.25">
      <c r="D128" s="58"/>
      <c r="F128" s="7"/>
      <c r="G128" s="7"/>
      <c r="H128" s="7"/>
      <c r="I128" s="7"/>
      <c r="J128" s="7"/>
      <c r="K128" s="7"/>
      <c r="L128" s="7"/>
      <c r="M128" s="7"/>
      <c r="N128" s="7"/>
      <c r="O128" s="7"/>
      <c r="P128" s="7"/>
      <c r="Q128" s="7"/>
      <c r="R128" s="7"/>
      <c r="S128" s="7"/>
      <c r="T128" s="7"/>
      <c r="U128" s="58"/>
      <c r="V128" s="60"/>
      <c r="W128" s="60"/>
      <c r="X128" s="60"/>
      <c r="Y128" s="60"/>
      <c r="Z128" s="60"/>
      <c r="AA128" s="58"/>
      <c r="AB128" s="58"/>
      <c r="AC128" s="58"/>
      <c r="AD128" s="58"/>
      <c r="AE128" s="58"/>
      <c r="AF128" s="58"/>
      <c r="AG128" s="58"/>
      <c r="AH128" s="58"/>
      <c r="AI128" s="58"/>
      <c r="AJ128" s="58"/>
    </row>
    <row r="129" spans="4:36" s="3" customFormat="1" x14ac:dyDescent="0.25">
      <c r="D129" s="58"/>
      <c r="F129" s="7"/>
      <c r="G129" s="7"/>
      <c r="H129" s="7"/>
      <c r="I129" s="7"/>
      <c r="J129" s="7"/>
      <c r="K129" s="7"/>
      <c r="L129" s="7"/>
      <c r="M129" s="7"/>
      <c r="N129" s="7"/>
      <c r="O129" s="7"/>
      <c r="P129" s="7"/>
      <c r="Q129" s="7"/>
      <c r="R129" s="7"/>
      <c r="S129" s="7"/>
      <c r="T129" s="7"/>
      <c r="U129" s="58"/>
      <c r="V129" s="60"/>
      <c r="W129" s="60"/>
      <c r="X129" s="60"/>
      <c r="Y129" s="60"/>
      <c r="Z129" s="60"/>
      <c r="AA129" s="58"/>
      <c r="AB129" s="58"/>
      <c r="AC129" s="58"/>
      <c r="AD129" s="58"/>
      <c r="AE129" s="58"/>
      <c r="AF129" s="58"/>
      <c r="AG129" s="58"/>
      <c r="AH129" s="58"/>
      <c r="AI129" s="58"/>
      <c r="AJ129" s="58"/>
    </row>
    <row r="130" spans="4:36" s="3" customFormat="1" x14ac:dyDescent="0.25">
      <c r="D130" s="58"/>
      <c r="F130" s="7"/>
      <c r="G130" s="7"/>
      <c r="H130" s="7"/>
      <c r="I130" s="7"/>
      <c r="J130" s="7"/>
      <c r="K130" s="7"/>
      <c r="L130" s="7"/>
      <c r="M130" s="7"/>
      <c r="N130" s="7"/>
      <c r="O130" s="7"/>
      <c r="P130" s="7"/>
      <c r="Q130" s="7"/>
      <c r="R130" s="7"/>
      <c r="S130" s="7"/>
      <c r="T130" s="7"/>
      <c r="U130" s="58"/>
      <c r="V130" s="60"/>
      <c r="W130" s="60"/>
      <c r="X130" s="60"/>
      <c r="Y130" s="60"/>
      <c r="Z130" s="60"/>
      <c r="AA130" s="58"/>
      <c r="AB130" s="58"/>
      <c r="AC130" s="58"/>
      <c r="AD130" s="58"/>
      <c r="AE130" s="58"/>
      <c r="AF130" s="58"/>
      <c r="AG130" s="58"/>
      <c r="AH130" s="58"/>
      <c r="AI130" s="58"/>
      <c r="AJ130" s="58"/>
    </row>
    <row r="131" spans="4:36" s="3" customFormat="1" x14ac:dyDescent="0.25">
      <c r="D131" s="58"/>
      <c r="F131" s="7"/>
      <c r="G131" s="7"/>
      <c r="H131" s="7"/>
      <c r="I131" s="7"/>
      <c r="J131" s="7"/>
      <c r="K131" s="7"/>
      <c r="L131" s="7"/>
      <c r="M131" s="7"/>
      <c r="N131" s="7"/>
      <c r="O131" s="7"/>
      <c r="P131" s="7"/>
      <c r="Q131" s="7"/>
      <c r="R131" s="7"/>
      <c r="S131" s="7"/>
      <c r="T131" s="7"/>
      <c r="U131" s="58"/>
      <c r="V131" s="60"/>
      <c r="W131" s="60"/>
      <c r="X131" s="60"/>
      <c r="Y131" s="60"/>
      <c r="Z131" s="60"/>
      <c r="AA131" s="58"/>
      <c r="AB131" s="58"/>
      <c r="AC131" s="58"/>
      <c r="AD131" s="58"/>
      <c r="AE131" s="58"/>
      <c r="AF131" s="58"/>
      <c r="AG131" s="58"/>
      <c r="AH131" s="58"/>
      <c r="AI131" s="58"/>
      <c r="AJ131" s="58"/>
    </row>
    <row r="132" spans="4:36" s="3" customFormat="1" x14ac:dyDescent="0.25">
      <c r="D132" s="58"/>
      <c r="F132" s="7"/>
      <c r="G132" s="7"/>
      <c r="H132" s="7"/>
      <c r="I132" s="7"/>
      <c r="J132" s="7"/>
      <c r="K132" s="7"/>
      <c r="L132" s="7"/>
      <c r="M132" s="7"/>
      <c r="N132" s="7"/>
      <c r="O132" s="7"/>
      <c r="P132" s="7"/>
      <c r="Q132" s="7"/>
      <c r="R132" s="7"/>
      <c r="S132" s="7"/>
      <c r="T132" s="7"/>
      <c r="U132" s="58"/>
      <c r="V132" s="60"/>
      <c r="W132" s="60"/>
      <c r="X132" s="60"/>
      <c r="Y132" s="60"/>
      <c r="Z132" s="60"/>
      <c r="AA132" s="58"/>
      <c r="AB132" s="58"/>
      <c r="AC132" s="58"/>
      <c r="AD132" s="58"/>
      <c r="AE132" s="58"/>
      <c r="AF132" s="58"/>
      <c r="AG132" s="58"/>
      <c r="AH132" s="58"/>
      <c r="AI132" s="58"/>
      <c r="AJ132" s="58"/>
    </row>
    <row r="133" spans="4:36" s="3" customFormat="1" x14ac:dyDescent="0.25">
      <c r="D133" s="58"/>
      <c r="F133" s="7"/>
      <c r="G133" s="7"/>
      <c r="H133" s="7"/>
      <c r="I133" s="7"/>
      <c r="J133" s="7"/>
      <c r="K133" s="7"/>
      <c r="L133" s="7"/>
      <c r="M133" s="7"/>
      <c r="N133" s="7"/>
      <c r="O133" s="7"/>
      <c r="P133" s="7"/>
      <c r="Q133" s="7"/>
      <c r="R133" s="7"/>
      <c r="S133" s="7"/>
      <c r="T133" s="7"/>
      <c r="U133" s="58"/>
      <c r="V133" s="60"/>
      <c r="W133" s="60"/>
      <c r="X133" s="60"/>
      <c r="Y133" s="60"/>
      <c r="Z133" s="60"/>
      <c r="AA133" s="58"/>
      <c r="AB133" s="58"/>
      <c r="AC133" s="58"/>
      <c r="AD133" s="58"/>
      <c r="AE133" s="58"/>
      <c r="AF133" s="58"/>
      <c r="AG133" s="58"/>
      <c r="AH133" s="58"/>
      <c r="AI133" s="58"/>
      <c r="AJ133" s="58"/>
    </row>
    <row r="134" spans="4:36" s="3" customFormat="1" x14ac:dyDescent="0.25">
      <c r="D134" s="58"/>
      <c r="F134" s="7"/>
      <c r="G134" s="7"/>
      <c r="H134" s="7"/>
      <c r="I134" s="7"/>
      <c r="J134" s="7"/>
      <c r="K134" s="7"/>
      <c r="L134" s="7"/>
      <c r="M134" s="7"/>
      <c r="N134" s="7"/>
      <c r="O134" s="7"/>
      <c r="P134" s="7"/>
      <c r="Q134" s="7"/>
      <c r="R134" s="7"/>
      <c r="S134" s="7"/>
      <c r="T134" s="7"/>
      <c r="U134" s="58"/>
      <c r="V134" s="60"/>
      <c r="W134" s="60"/>
      <c r="X134" s="60"/>
      <c r="Y134" s="60"/>
      <c r="Z134" s="60"/>
      <c r="AA134" s="58"/>
      <c r="AB134" s="58"/>
      <c r="AC134" s="58"/>
      <c r="AD134" s="58"/>
      <c r="AE134" s="58"/>
      <c r="AF134" s="58"/>
      <c r="AG134" s="58"/>
      <c r="AH134" s="58"/>
      <c r="AI134" s="58"/>
      <c r="AJ134" s="58"/>
    </row>
    <row r="135" spans="4:36" s="3" customFormat="1" x14ac:dyDescent="0.25">
      <c r="D135" s="58"/>
      <c r="F135" s="7"/>
      <c r="G135" s="7"/>
      <c r="H135" s="7"/>
      <c r="I135" s="7"/>
      <c r="J135" s="7"/>
      <c r="K135" s="7"/>
      <c r="L135" s="7"/>
      <c r="M135" s="7"/>
      <c r="N135" s="7"/>
      <c r="O135" s="7"/>
      <c r="P135" s="7"/>
      <c r="Q135" s="7"/>
      <c r="R135" s="7"/>
      <c r="S135" s="7"/>
      <c r="T135" s="7"/>
      <c r="U135" s="58"/>
      <c r="V135" s="60"/>
      <c r="W135" s="60"/>
      <c r="X135" s="60"/>
      <c r="Y135" s="60"/>
      <c r="Z135" s="60"/>
      <c r="AA135" s="58"/>
      <c r="AB135" s="58"/>
      <c r="AC135" s="58"/>
      <c r="AD135" s="58"/>
      <c r="AE135" s="58"/>
      <c r="AF135" s="58"/>
      <c r="AG135" s="58"/>
      <c r="AH135" s="58"/>
      <c r="AI135" s="58"/>
      <c r="AJ135" s="58"/>
    </row>
    <row r="136" spans="4:36" s="3" customFormat="1" x14ac:dyDescent="0.25">
      <c r="D136" s="58"/>
      <c r="F136" s="7"/>
      <c r="G136" s="7"/>
      <c r="H136" s="7"/>
      <c r="I136" s="7"/>
      <c r="J136" s="7"/>
      <c r="K136" s="7"/>
      <c r="L136" s="7"/>
      <c r="M136" s="7"/>
      <c r="N136" s="7"/>
      <c r="O136" s="7"/>
      <c r="P136" s="7"/>
      <c r="Q136" s="7"/>
      <c r="R136" s="7"/>
      <c r="S136" s="7"/>
      <c r="T136" s="7"/>
      <c r="U136" s="58"/>
      <c r="V136" s="60"/>
      <c r="W136" s="60"/>
      <c r="X136" s="60"/>
      <c r="Y136" s="60"/>
      <c r="Z136" s="60"/>
      <c r="AA136" s="58"/>
      <c r="AB136" s="58"/>
      <c r="AC136" s="58"/>
      <c r="AD136" s="58"/>
      <c r="AE136" s="58"/>
      <c r="AF136" s="58"/>
      <c r="AG136" s="58"/>
      <c r="AH136" s="58"/>
      <c r="AI136" s="58"/>
      <c r="AJ136" s="58"/>
    </row>
    <row r="137" spans="4:36" s="3" customFormat="1" x14ac:dyDescent="0.25">
      <c r="D137" s="58"/>
      <c r="F137" s="7"/>
      <c r="G137" s="7"/>
      <c r="H137" s="7"/>
      <c r="I137" s="7"/>
      <c r="J137" s="7"/>
      <c r="K137" s="7"/>
      <c r="L137" s="7"/>
      <c r="M137" s="7"/>
      <c r="N137" s="7"/>
      <c r="O137" s="7"/>
      <c r="P137" s="7"/>
      <c r="Q137" s="7"/>
      <c r="R137" s="7"/>
      <c r="S137" s="7"/>
      <c r="T137" s="7"/>
      <c r="U137" s="58"/>
      <c r="V137" s="60"/>
      <c r="W137" s="60"/>
      <c r="X137" s="60"/>
      <c r="Y137" s="60"/>
      <c r="Z137" s="60"/>
      <c r="AA137" s="58"/>
      <c r="AB137" s="58"/>
      <c r="AC137" s="58"/>
      <c r="AD137" s="58"/>
      <c r="AE137" s="58"/>
      <c r="AF137" s="58"/>
      <c r="AG137" s="58"/>
      <c r="AH137" s="58"/>
      <c r="AI137" s="58"/>
      <c r="AJ137" s="58"/>
    </row>
    <row r="138" spans="4:36" s="3" customFormat="1" x14ac:dyDescent="0.25">
      <c r="D138" s="58"/>
      <c r="F138" s="7"/>
      <c r="G138" s="7"/>
      <c r="H138" s="7"/>
      <c r="I138" s="7"/>
      <c r="J138" s="7"/>
      <c r="K138" s="7"/>
      <c r="L138" s="7"/>
      <c r="M138" s="7"/>
      <c r="N138" s="7"/>
      <c r="O138" s="7"/>
      <c r="P138" s="7"/>
      <c r="Q138" s="7"/>
      <c r="R138" s="7"/>
      <c r="S138" s="7"/>
      <c r="T138" s="7"/>
      <c r="U138" s="58"/>
      <c r="V138" s="60"/>
      <c r="W138" s="60"/>
      <c r="X138" s="60"/>
      <c r="Y138" s="60"/>
      <c r="Z138" s="60"/>
      <c r="AA138" s="58"/>
      <c r="AB138" s="58"/>
      <c r="AC138" s="58"/>
      <c r="AD138" s="58"/>
      <c r="AE138" s="58"/>
      <c r="AF138" s="58"/>
      <c r="AG138" s="58"/>
      <c r="AH138" s="58"/>
      <c r="AI138" s="58"/>
      <c r="AJ138" s="58"/>
    </row>
    <row r="139" spans="4:36" s="3" customFormat="1" x14ac:dyDescent="0.25">
      <c r="D139" s="58"/>
      <c r="F139" s="7"/>
      <c r="G139" s="7"/>
      <c r="H139" s="7"/>
      <c r="I139" s="7"/>
      <c r="J139" s="7"/>
      <c r="K139" s="7"/>
      <c r="L139" s="7"/>
      <c r="M139" s="7"/>
      <c r="N139" s="7"/>
      <c r="O139" s="7"/>
      <c r="P139" s="7"/>
      <c r="Q139" s="7"/>
      <c r="R139" s="7"/>
      <c r="S139" s="7"/>
      <c r="T139" s="7"/>
      <c r="U139" s="58"/>
      <c r="V139" s="60"/>
      <c r="W139" s="60"/>
      <c r="X139" s="60"/>
      <c r="Y139" s="60"/>
      <c r="Z139" s="60"/>
      <c r="AA139" s="58"/>
      <c r="AB139" s="58"/>
      <c r="AC139" s="58"/>
      <c r="AD139" s="58"/>
      <c r="AE139" s="58"/>
      <c r="AF139" s="58"/>
      <c r="AG139" s="58"/>
      <c r="AH139" s="58"/>
      <c r="AI139" s="58"/>
      <c r="AJ139" s="58"/>
    </row>
    <row r="140" spans="4:36" s="3" customFormat="1" x14ac:dyDescent="0.25">
      <c r="D140" s="58"/>
      <c r="F140" s="7"/>
      <c r="G140" s="7"/>
      <c r="H140" s="7"/>
      <c r="I140" s="7"/>
      <c r="J140" s="7"/>
      <c r="K140" s="7"/>
      <c r="L140" s="7"/>
      <c r="M140" s="7"/>
      <c r="N140" s="7"/>
      <c r="O140" s="7"/>
      <c r="P140" s="7"/>
      <c r="Q140" s="7"/>
      <c r="R140" s="7"/>
      <c r="S140" s="7"/>
      <c r="T140" s="7"/>
      <c r="U140" s="58"/>
      <c r="V140" s="60"/>
      <c r="W140" s="60"/>
      <c r="X140" s="60"/>
      <c r="Y140" s="60"/>
      <c r="Z140" s="60"/>
      <c r="AA140" s="58"/>
      <c r="AB140" s="58"/>
      <c r="AC140" s="58"/>
      <c r="AD140" s="58"/>
      <c r="AE140" s="58"/>
      <c r="AF140" s="58"/>
      <c r="AG140" s="58"/>
      <c r="AH140" s="58"/>
      <c r="AI140" s="58"/>
      <c r="AJ140" s="58"/>
    </row>
    <row r="141" spans="4:36" s="3" customFormat="1" x14ac:dyDescent="0.25">
      <c r="D141" s="58"/>
      <c r="F141" s="7"/>
      <c r="G141" s="7"/>
      <c r="H141" s="7"/>
      <c r="I141" s="7"/>
      <c r="J141" s="7"/>
      <c r="K141" s="7"/>
      <c r="L141" s="7"/>
      <c r="M141" s="7"/>
      <c r="N141" s="7"/>
      <c r="O141" s="7"/>
      <c r="P141" s="7"/>
      <c r="Q141" s="7"/>
      <c r="R141" s="7"/>
      <c r="S141" s="7"/>
      <c r="T141" s="7"/>
      <c r="U141" s="58"/>
      <c r="V141" s="60"/>
      <c r="W141" s="60"/>
      <c r="X141" s="60"/>
      <c r="Y141" s="60"/>
      <c r="Z141" s="60"/>
      <c r="AA141" s="58"/>
      <c r="AB141" s="58"/>
      <c r="AC141" s="58"/>
      <c r="AD141" s="58"/>
      <c r="AE141" s="58"/>
      <c r="AF141" s="58"/>
      <c r="AG141" s="58"/>
      <c r="AH141" s="58"/>
      <c r="AI141" s="58"/>
      <c r="AJ141" s="58"/>
    </row>
    <row r="142" spans="4:36" s="3" customFormat="1" x14ac:dyDescent="0.25">
      <c r="D142" s="58"/>
      <c r="F142" s="7"/>
      <c r="G142" s="7"/>
      <c r="H142" s="7"/>
      <c r="I142" s="7"/>
      <c r="J142" s="7"/>
      <c r="K142" s="7"/>
      <c r="L142" s="7"/>
      <c r="M142" s="7"/>
      <c r="N142" s="7"/>
      <c r="O142" s="7"/>
      <c r="P142" s="7"/>
      <c r="Q142" s="7"/>
      <c r="R142" s="7"/>
      <c r="S142" s="7"/>
      <c r="T142" s="7"/>
      <c r="U142" s="58"/>
      <c r="V142" s="60"/>
      <c r="W142" s="60"/>
      <c r="X142" s="60"/>
      <c r="Y142" s="60"/>
      <c r="Z142" s="60"/>
      <c r="AA142" s="58"/>
      <c r="AB142" s="58"/>
      <c r="AC142" s="58"/>
      <c r="AD142" s="58"/>
      <c r="AE142" s="58"/>
      <c r="AF142" s="58"/>
      <c r="AG142" s="58"/>
      <c r="AH142" s="58"/>
      <c r="AI142" s="58"/>
      <c r="AJ142" s="58"/>
    </row>
    <row r="143" spans="4:36" s="3" customFormat="1" x14ac:dyDescent="0.25">
      <c r="D143" s="58"/>
      <c r="F143" s="7"/>
      <c r="G143" s="7"/>
      <c r="H143" s="7"/>
      <c r="I143" s="7"/>
      <c r="J143" s="7"/>
      <c r="K143" s="7"/>
      <c r="L143" s="7"/>
      <c r="M143" s="7"/>
      <c r="N143" s="7"/>
      <c r="O143" s="7"/>
      <c r="P143" s="7"/>
      <c r="Q143" s="7"/>
      <c r="R143" s="7"/>
      <c r="S143" s="7"/>
      <c r="T143" s="7"/>
      <c r="U143" s="58"/>
      <c r="V143" s="60"/>
      <c r="W143" s="60"/>
      <c r="X143" s="60"/>
      <c r="Y143" s="60"/>
      <c r="Z143" s="60"/>
      <c r="AA143" s="58"/>
      <c r="AB143" s="58"/>
      <c r="AC143" s="58"/>
      <c r="AD143" s="58"/>
      <c r="AE143" s="58"/>
      <c r="AF143" s="58"/>
      <c r="AG143" s="58"/>
      <c r="AH143" s="58"/>
      <c r="AI143" s="58"/>
      <c r="AJ143" s="58"/>
    </row>
    <row r="144" spans="4:36" s="3" customFormat="1" x14ac:dyDescent="0.25">
      <c r="D144" s="58"/>
      <c r="F144" s="7"/>
      <c r="G144" s="7"/>
      <c r="H144" s="7"/>
      <c r="I144" s="7"/>
      <c r="J144" s="7"/>
      <c r="K144" s="7"/>
      <c r="L144" s="7"/>
      <c r="M144" s="7"/>
      <c r="N144" s="7"/>
      <c r="O144" s="7"/>
      <c r="P144" s="7"/>
      <c r="Q144" s="7"/>
      <c r="R144" s="7"/>
      <c r="S144" s="7"/>
      <c r="T144" s="7"/>
      <c r="U144" s="58"/>
      <c r="V144" s="60"/>
      <c r="W144" s="60"/>
      <c r="X144" s="60"/>
      <c r="Y144" s="60"/>
      <c r="Z144" s="60"/>
      <c r="AA144" s="58"/>
      <c r="AB144" s="58"/>
      <c r="AC144" s="58"/>
      <c r="AD144" s="58"/>
      <c r="AE144" s="58"/>
      <c r="AF144" s="58"/>
      <c r="AG144" s="58"/>
      <c r="AH144" s="58"/>
      <c r="AI144" s="58"/>
      <c r="AJ144" s="58"/>
    </row>
    <row r="145" spans="4:36" s="3" customFormat="1" x14ac:dyDescent="0.25">
      <c r="D145" s="58"/>
      <c r="F145" s="7"/>
      <c r="G145" s="7"/>
      <c r="H145" s="7"/>
      <c r="I145" s="7"/>
      <c r="J145" s="7"/>
      <c r="K145" s="7"/>
      <c r="L145" s="7"/>
      <c r="M145" s="7"/>
      <c r="N145" s="7"/>
      <c r="O145" s="7"/>
      <c r="P145" s="7"/>
      <c r="Q145" s="7"/>
      <c r="R145" s="7"/>
      <c r="S145" s="7"/>
      <c r="T145" s="7"/>
      <c r="U145" s="58"/>
      <c r="V145" s="60"/>
      <c r="W145" s="60"/>
      <c r="X145" s="60"/>
      <c r="Y145" s="60"/>
      <c r="Z145" s="60"/>
      <c r="AA145" s="58"/>
      <c r="AB145" s="58"/>
      <c r="AC145" s="58"/>
      <c r="AD145" s="58"/>
      <c r="AE145" s="58"/>
      <c r="AF145" s="58"/>
      <c r="AG145" s="58"/>
      <c r="AH145" s="58"/>
      <c r="AI145" s="58"/>
      <c r="AJ145" s="58"/>
    </row>
    <row r="146" spans="4:36" s="3" customFormat="1" x14ac:dyDescent="0.25">
      <c r="D146" s="58"/>
      <c r="F146" s="7"/>
      <c r="G146" s="7"/>
      <c r="H146" s="7"/>
      <c r="I146" s="7"/>
      <c r="J146" s="7"/>
      <c r="K146" s="7"/>
      <c r="L146" s="7"/>
      <c r="M146" s="7"/>
      <c r="N146" s="7"/>
      <c r="O146" s="7"/>
      <c r="P146" s="7"/>
      <c r="Q146" s="7"/>
      <c r="R146" s="7"/>
      <c r="S146" s="7"/>
      <c r="T146" s="7"/>
      <c r="U146" s="58"/>
      <c r="V146" s="60"/>
      <c r="W146" s="60"/>
      <c r="X146" s="60"/>
      <c r="Y146" s="60"/>
      <c r="Z146" s="60"/>
      <c r="AA146" s="58"/>
      <c r="AB146" s="58"/>
      <c r="AC146" s="58"/>
      <c r="AD146" s="58"/>
      <c r="AE146" s="58"/>
      <c r="AF146" s="58"/>
      <c r="AG146" s="58"/>
      <c r="AH146" s="58"/>
      <c r="AI146" s="58"/>
      <c r="AJ146" s="58"/>
    </row>
    <row r="147" spans="4:36" s="3" customFormat="1" x14ac:dyDescent="0.25">
      <c r="D147" s="58"/>
      <c r="F147" s="7"/>
      <c r="G147" s="7"/>
      <c r="H147" s="7"/>
      <c r="I147" s="7"/>
      <c r="J147" s="7"/>
      <c r="K147" s="7"/>
      <c r="L147" s="7"/>
      <c r="M147" s="7"/>
      <c r="N147" s="7"/>
      <c r="O147" s="7"/>
      <c r="P147" s="7"/>
      <c r="Q147" s="7"/>
      <c r="R147" s="7"/>
      <c r="S147" s="7"/>
      <c r="T147" s="7"/>
      <c r="U147" s="58"/>
      <c r="V147" s="60"/>
      <c r="W147" s="60"/>
      <c r="X147" s="60"/>
      <c r="Y147" s="60"/>
      <c r="Z147" s="60"/>
      <c r="AA147" s="58"/>
      <c r="AB147" s="58"/>
      <c r="AC147" s="58"/>
      <c r="AD147" s="58"/>
      <c r="AE147" s="58"/>
      <c r="AF147" s="58"/>
      <c r="AG147" s="58"/>
      <c r="AH147" s="58"/>
      <c r="AI147" s="58"/>
      <c r="AJ147" s="58"/>
    </row>
    <row r="148" spans="4:36" s="3" customFormat="1" x14ac:dyDescent="0.25">
      <c r="D148" s="58"/>
      <c r="F148" s="7"/>
      <c r="G148" s="7"/>
      <c r="H148" s="7"/>
      <c r="I148" s="7"/>
      <c r="J148" s="7"/>
      <c r="K148" s="7"/>
      <c r="L148" s="7"/>
      <c r="M148" s="7"/>
      <c r="N148" s="7"/>
      <c r="O148" s="7"/>
      <c r="P148" s="7"/>
      <c r="Q148" s="7"/>
      <c r="R148" s="7"/>
      <c r="S148" s="7"/>
      <c r="T148" s="7"/>
      <c r="U148" s="58"/>
      <c r="V148" s="60"/>
      <c r="W148" s="60"/>
      <c r="X148" s="60"/>
      <c r="Y148" s="60"/>
      <c r="Z148" s="60"/>
      <c r="AA148" s="58"/>
      <c r="AB148" s="58"/>
      <c r="AC148" s="58"/>
      <c r="AD148" s="58"/>
      <c r="AE148" s="58"/>
      <c r="AF148" s="58"/>
      <c r="AG148" s="58"/>
      <c r="AH148" s="58"/>
      <c r="AI148" s="58"/>
      <c r="AJ148" s="58"/>
    </row>
    <row r="149" spans="4:36" s="3" customFormat="1" x14ac:dyDescent="0.25">
      <c r="D149" s="58"/>
      <c r="F149" s="7"/>
      <c r="G149" s="7"/>
      <c r="H149" s="7"/>
      <c r="I149" s="7"/>
      <c r="J149" s="7"/>
      <c r="K149" s="7"/>
      <c r="L149" s="7"/>
      <c r="M149" s="7"/>
      <c r="N149" s="7"/>
      <c r="O149" s="7"/>
      <c r="P149" s="7"/>
      <c r="Q149" s="7"/>
      <c r="R149" s="7"/>
      <c r="S149" s="7"/>
      <c r="T149" s="7"/>
      <c r="U149" s="58"/>
      <c r="V149" s="60"/>
      <c r="W149" s="60"/>
      <c r="X149" s="60"/>
      <c r="Y149" s="60"/>
      <c r="Z149" s="60"/>
      <c r="AA149" s="58"/>
      <c r="AB149" s="58"/>
      <c r="AC149" s="58"/>
      <c r="AD149" s="58"/>
      <c r="AE149" s="58"/>
      <c r="AF149" s="58"/>
      <c r="AG149" s="58"/>
      <c r="AH149" s="58"/>
      <c r="AI149" s="58"/>
      <c r="AJ149" s="58"/>
    </row>
    <row r="150" spans="4:36" s="3" customFormat="1" x14ac:dyDescent="0.25">
      <c r="D150" s="58"/>
      <c r="F150" s="7"/>
      <c r="G150" s="7"/>
      <c r="H150" s="7"/>
      <c r="I150" s="7"/>
      <c r="J150" s="7"/>
      <c r="K150" s="7"/>
      <c r="L150" s="7"/>
      <c r="M150" s="7"/>
      <c r="N150" s="7"/>
      <c r="O150" s="7"/>
      <c r="P150" s="7"/>
      <c r="Q150" s="7"/>
      <c r="R150" s="7"/>
      <c r="S150" s="7"/>
      <c r="T150" s="7"/>
      <c r="U150" s="58"/>
      <c r="V150" s="60"/>
      <c r="W150" s="60"/>
      <c r="X150" s="60"/>
      <c r="Y150" s="60"/>
      <c r="Z150" s="60"/>
      <c r="AA150" s="58"/>
      <c r="AB150" s="58"/>
      <c r="AC150" s="58"/>
      <c r="AD150" s="58"/>
      <c r="AE150" s="58"/>
      <c r="AF150" s="58"/>
      <c r="AG150" s="58"/>
      <c r="AH150" s="58"/>
      <c r="AI150" s="58"/>
      <c r="AJ150" s="58"/>
    </row>
    <row r="151" spans="4:36" s="3" customFormat="1" x14ac:dyDescent="0.25">
      <c r="D151" s="58"/>
      <c r="F151" s="7"/>
      <c r="G151" s="7"/>
      <c r="H151" s="7"/>
      <c r="I151" s="7"/>
      <c r="J151" s="7"/>
      <c r="K151" s="7"/>
      <c r="L151" s="7"/>
      <c r="M151" s="7"/>
      <c r="N151" s="7"/>
      <c r="O151" s="7"/>
      <c r="P151" s="7"/>
      <c r="Q151" s="7"/>
      <c r="R151" s="7"/>
      <c r="S151" s="7"/>
      <c r="T151" s="7"/>
      <c r="U151" s="58"/>
      <c r="V151" s="60"/>
      <c r="W151" s="60"/>
      <c r="X151" s="60"/>
      <c r="Y151" s="60"/>
      <c r="Z151" s="60"/>
      <c r="AA151" s="58"/>
      <c r="AB151" s="58"/>
      <c r="AC151" s="58"/>
      <c r="AD151" s="58"/>
      <c r="AE151" s="58"/>
      <c r="AF151" s="58"/>
      <c r="AG151" s="58"/>
      <c r="AH151" s="58"/>
      <c r="AI151" s="58"/>
      <c r="AJ151" s="58"/>
    </row>
    <row r="152" spans="4:36" s="3" customFormat="1" x14ac:dyDescent="0.25">
      <c r="D152" s="58"/>
      <c r="F152" s="7"/>
      <c r="G152" s="7"/>
      <c r="H152" s="7"/>
      <c r="I152" s="7"/>
      <c r="J152" s="7"/>
      <c r="K152" s="7"/>
      <c r="L152" s="7"/>
      <c r="M152" s="7"/>
      <c r="N152" s="7"/>
      <c r="O152" s="7"/>
      <c r="P152" s="7"/>
      <c r="Q152" s="7"/>
      <c r="R152" s="7"/>
      <c r="S152" s="7"/>
      <c r="T152" s="7"/>
      <c r="U152" s="58"/>
      <c r="V152" s="60"/>
      <c r="W152" s="60"/>
      <c r="X152" s="60"/>
      <c r="Y152" s="60"/>
      <c r="Z152" s="60"/>
      <c r="AA152" s="58"/>
      <c r="AB152" s="58"/>
      <c r="AC152" s="58"/>
      <c r="AD152" s="58"/>
      <c r="AE152" s="58"/>
      <c r="AF152" s="58"/>
      <c r="AG152" s="58"/>
      <c r="AH152" s="58"/>
      <c r="AI152" s="58"/>
      <c r="AJ152" s="58"/>
    </row>
    <row r="153" spans="4:36" s="3" customFormat="1" x14ac:dyDescent="0.25">
      <c r="D153" s="58"/>
      <c r="F153" s="7"/>
      <c r="G153" s="7"/>
      <c r="H153" s="7"/>
      <c r="I153" s="7"/>
      <c r="J153" s="7"/>
      <c r="K153" s="7"/>
      <c r="L153" s="7"/>
      <c r="M153" s="7"/>
      <c r="N153" s="7"/>
      <c r="O153" s="7"/>
      <c r="P153" s="7"/>
      <c r="Q153" s="7"/>
      <c r="R153" s="7"/>
      <c r="S153" s="7"/>
      <c r="T153" s="7"/>
      <c r="U153" s="58"/>
      <c r="V153" s="60"/>
      <c r="W153" s="60"/>
      <c r="X153" s="60"/>
      <c r="Y153" s="60"/>
      <c r="Z153" s="60"/>
      <c r="AA153" s="58"/>
      <c r="AB153" s="58"/>
      <c r="AC153" s="58"/>
      <c r="AD153" s="58"/>
      <c r="AE153" s="58"/>
      <c r="AF153" s="58"/>
      <c r="AG153" s="58"/>
      <c r="AH153" s="58"/>
      <c r="AI153" s="58"/>
      <c r="AJ153" s="58"/>
    </row>
    <row r="154" spans="4:36" s="3" customFormat="1" x14ac:dyDescent="0.25">
      <c r="D154" s="58"/>
      <c r="F154" s="7"/>
      <c r="G154" s="7"/>
      <c r="H154" s="7"/>
      <c r="I154" s="7"/>
      <c r="J154" s="7"/>
      <c r="K154" s="7"/>
      <c r="L154" s="7"/>
      <c r="M154" s="7"/>
      <c r="N154" s="7"/>
      <c r="O154" s="7"/>
      <c r="P154" s="7"/>
      <c r="Q154" s="7"/>
      <c r="R154" s="7"/>
      <c r="S154" s="7"/>
      <c r="T154" s="7"/>
      <c r="U154" s="58"/>
      <c r="V154" s="60"/>
      <c r="W154" s="60"/>
      <c r="X154" s="60"/>
      <c r="Y154" s="60"/>
      <c r="Z154" s="60"/>
      <c r="AA154" s="58"/>
      <c r="AB154" s="58"/>
      <c r="AC154" s="58"/>
      <c r="AD154" s="58"/>
      <c r="AE154" s="58"/>
      <c r="AF154" s="58"/>
      <c r="AG154" s="58"/>
      <c r="AH154" s="58"/>
      <c r="AI154" s="58"/>
      <c r="AJ154" s="58"/>
    </row>
    <row r="155" spans="4:36" s="3" customFormat="1" x14ac:dyDescent="0.25">
      <c r="D155" s="58"/>
      <c r="F155" s="7"/>
      <c r="G155" s="7"/>
      <c r="H155" s="7"/>
      <c r="I155" s="7"/>
      <c r="J155" s="7"/>
      <c r="K155" s="7"/>
      <c r="L155" s="7"/>
      <c r="M155" s="7"/>
      <c r="N155" s="7"/>
      <c r="O155" s="7"/>
      <c r="P155" s="7"/>
      <c r="Q155" s="7"/>
      <c r="R155" s="7"/>
      <c r="S155" s="7"/>
      <c r="T155" s="7"/>
      <c r="U155" s="58"/>
      <c r="V155" s="60"/>
      <c r="W155" s="60"/>
      <c r="X155" s="60"/>
      <c r="Y155" s="60"/>
      <c r="Z155" s="60"/>
      <c r="AA155" s="58"/>
      <c r="AB155" s="58"/>
      <c r="AC155" s="58"/>
      <c r="AD155" s="58"/>
      <c r="AE155" s="58"/>
      <c r="AF155" s="58"/>
      <c r="AG155" s="58"/>
      <c r="AH155" s="58"/>
      <c r="AI155" s="58"/>
      <c r="AJ155" s="58"/>
    </row>
    <row r="156" spans="4:36" s="3" customFormat="1" x14ac:dyDescent="0.25">
      <c r="D156" s="58"/>
      <c r="F156" s="7"/>
      <c r="G156" s="7"/>
      <c r="H156" s="7"/>
      <c r="I156" s="7"/>
      <c r="J156" s="7"/>
      <c r="K156" s="7"/>
      <c r="L156" s="7"/>
      <c r="M156" s="7"/>
      <c r="N156" s="7"/>
      <c r="O156" s="7"/>
      <c r="P156" s="7"/>
      <c r="Q156" s="7"/>
      <c r="R156" s="7"/>
      <c r="S156" s="7"/>
      <c r="T156" s="7"/>
      <c r="U156" s="58"/>
      <c r="V156" s="60"/>
      <c r="W156" s="60"/>
      <c r="X156" s="60"/>
      <c r="Y156" s="60"/>
      <c r="Z156" s="60"/>
      <c r="AA156" s="58"/>
      <c r="AB156" s="58"/>
      <c r="AC156" s="58"/>
      <c r="AD156" s="58"/>
      <c r="AE156" s="58"/>
      <c r="AF156" s="58"/>
      <c r="AG156" s="58"/>
      <c r="AH156" s="58"/>
      <c r="AI156" s="58"/>
      <c r="AJ156" s="58"/>
    </row>
    <row r="157" spans="4:36" s="3" customFormat="1" x14ac:dyDescent="0.25">
      <c r="D157" s="58"/>
      <c r="F157" s="7"/>
      <c r="G157" s="7"/>
      <c r="H157" s="7"/>
      <c r="I157" s="7"/>
      <c r="J157" s="7"/>
      <c r="K157" s="7"/>
      <c r="L157" s="7"/>
      <c r="M157" s="7"/>
      <c r="N157" s="7"/>
      <c r="O157" s="7"/>
      <c r="P157" s="7"/>
      <c r="Q157" s="7"/>
      <c r="R157" s="7"/>
      <c r="S157" s="7"/>
      <c r="T157" s="7"/>
      <c r="U157" s="58"/>
      <c r="V157" s="60"/>
      <c r="W157" s="60"/>
      <c r="X157" s="60"/>
      <c r="Y157" s="60"/>
      <c r="Z157" s="60"/>
      <c r="AA157" s="58"/>
      <c r="AB157" s="58"/>
      <c r="AC157" s="58"/>
      <c r="AD157" s="58"/>
      <c r="AE157" s="58"/>
      <c r="AF157" s="58"/>
      <c r="AG157" s="58"/>
      <c r="AH157" s="58"/>
      <c r="AI157" s="58"/>
      <c r="AJ157" s="58"/>
    </row>
    <row r="158" spans="4:36" s="3" customFormat="1" x14ac:dyDescent="0.25">
      <c r="D158" s="58"/>
      <c r="F158" s="7"/>
      <c r="G158" s="7"/>
      <c r="H158" s="7"/>
      <c r="I158" s="7"/>
      <c r="J158" s="7"/>
      <c r="K158" s="7"/>
      <c r="L158" s="7"/>
      <c r="M158" s="7"/>
      <c r="N158" s="7"/>
      <c r="O158" s="7"/>
      <c r="P158" s="7"/>
      <c r="Q158" s="7"/>
      <c r="R158" s="7"/>
      <c r="S158" s="7"/>
      <c r="T158" s="7"/>
      <c r="U158" s="58"/>
      <c r="V158" s="60"/>
      <c r="W158" s="60"/>
      <c r="X158" s="60"/>
      <c r="Y158" s="60"/>
      <c r="Z158" s="60"/>
      <c r="AA158" s="58"/>
      <c r="AB158" s="58"/>
      <c r="AC158" s="58"/>
      <c r="AD158" s="58"/>
      <c r="AE158" s="58"/>
      <c r="AF158" s="58"/>
      <c r="AG158" s="58"/>
      <c r="AH158" s="58"/>
      <c r="AI158" s="58"/>
      <c r="AJ158" s="58"/>
    </row>
    <row r="159" spans="4:36" s="3" customFormat="1" x14ac:dyDescent="0.25">
      <c r="D159" s="58"/>
      <c r="F159" s="7"/>
      <c r="G159" s="7"/>
      <c r="H159" s="7"/>
      <c r="I159" s="7"/>
      <c r="J159" s="7"/>
      <c r="K159" s="7"/>
      <c r="L159" s="7"/>
      <c r="M159" s="7"/>
      <c r="N159" s="7"/>
      <c r="O159" s="7"/>
      <c r="P159" s="7"/>
      <c r="Q159" s="7"/>
      <c r="R159" s="7"/>
      <c r="S159" s="7"/>
      <c r="T159" s="7"/>
      <c r="U159" s="58"/>
      <c r="V159" s="60"/>
      <c r="W159" s="60"/>
      <c r="X159" s="60"/>
      <c r="Y159" s="60"/>
      <c r="Z159" s="60"/>
      <c r="AA159" s="58"/>
      <c r="AB159" s="58"/>
      <c r="AC159" s="58"/>
      <c r="AD159" s="58"/>
      <c r="AE159" s="58"/>
      <c r="AF159" s="58"/>
      <c r="AG159" s="58"/>
      <c r="AH159" s="58"/>
      <c r="AI159" s="58"/>
      <c r="AJ159" s="58"/>
    </row>
    <row r="160" spans="4:36" s="3" customFormat="1" x14ac:dyDescent="0.25">
      <c r="D160" s="58"/>
      <c r="F160" s="7"/>
      <c r="G160" s="7"/>
      <c r="H160" s="7"/>
      <c r="I160" s="7"/>
      <c r="J160" s="7"/>
      <c r="K160" s="7"/>
      <c r="L160" s="7"/>
      <c r="M160" s="7"/>
      <c r="N160" s="7"/>
      <c r="O160" s="7"/>
      <c r="P160" s="7"/>
      <c r="Q160" s="7"/>
      <c r="R160" s="7"/>
      <c r="S160" s="7"/>
      <c r="T160" s="7"/>
      <c r="U160" s="58"/>
      <c r="V160" s="60"/>
      <c r="W160" s="60"/>
      <c r="X160" s="60"/>
      <c r="Y160" s="60"/>
      <c r="Z160" s="60"/>
      <c r="AA160" s="58"/>
      <c r="AB160" s="58"/>
      <c r="AC160" s="58"/>
      <c r="AD160" s="58"/>
      <c r="AE160" s="58"/>
      <c r="AF160" s="58"/>
      <c r="AG160" s="58"/>
      <c r="AH160" s="58"/>
      <c r="AI160" s="58"/>
      <c r="AJ160" s="58"/>
    </row>
    <row r="161" spans="4:36" s="3" customFormat="1" x14ac:dyDescent="0.25">
      <c r="D161" s="58"/>
      <c r="F161" s="7"/>
      <c r="G161" s="7"/>
      <c r="H161" s="7"/>
      <c r="I161" s="7"/>
      <c r="J161" s="7"/>
      <c r="K161" s="7"/>
      <c r="L161" s="7"/>
      <c r="M161" s="7"/>
      <c r="N161" s="7"/>
      <c r="O161" s="7"/>
      <c r="P161" s="7"/>
      <c r="Q161" s="7"/>
      <c r="R161" s="7"/>
      <c r="S161" s="7"/>
      <c r="T161" s="7"/>
      <c r="U161" s="58"/>
      <c r="V161" s="60"/>
      <c r="W161" s="60"/>
      <c r="X161" s="60"/>
      <c r="Y161" s="60"/>
      <c r="Z161" s="60"/>
      <c r="AA161" s="58"/>
      <c r="AB161" s="58"/>
      <c r="AC161" s="58"/>
      <c r="AD161" s="58"/>
      <c r="AE161" s="58"/>
      <c r="AF161" s="58"/>
      <c r="AG161" s="58"/>
      <c r="AH161" s="58"/>
      <c r="AI161" s="58"/>
      <c r="AJ161" s="58"/>
    </row>
    <row r="162" spans="4:36" s="3" customFormat="1" x14ac:dyDescent="0.25">
      <c r="D162" s="58"/>
      <c r="F162" s="7"/>
      <c r="G162" s="7"/>
      <c r="H162" s="7"/>
      <c r="I162" s="7"/>
      <c r="J162" s="7"/>
      <c r="K162" s="7"/>
      <c r="L162" s="7"/>
      <c r="M162" s="7"/>
      <c r="N162" s="7"/>
      <c r="O162" s="7"/>
      <c r="P162" s="7"/>
      <c r="Q162" s="7"/>
      <c r="R162" s="7"/>
      <c r="S162" s="7"/>
      <c r="T162" s="7"/>
      <c r="U162" s="58"/>
      <c r="V162" s="60"/>
      <c r="W162" s="60"/>
      <c r="X162" s="60"/>
      <c r="Y162" s="60"/>
      <c r="Z162" s="60"/>
      <c r="AA162" s="58"/>
      <c r="AB162" s="58"/>
      <c r="AC162" s="58"/>
      <c r="AD162" s="58"/>
      <c r="AE162" s="58"/>
      <c r="AF162" s="58"/>
      <c r="AG162" s="58"/>
      <c r="AH162" s="58"/>
      <c r="AI162" s="58"/>
      <c r="AJ162" s="58"/>
    </row>
    <row r="163" spans="4:36" s="3" customFormat="1" x14ac:dyDescent="0.25">
      <c r="D163" s="58"/>
      <c r="F163" s="7"/>
      <c r="G163" s="7"/>
      <c r="H163" s="7"/>
      <c r="I163" s="7"/>
      <c r="J163" s="7"/>
      <c r="K163" s="7"/>
      <c r="L163" s="7"/>
      <c r="M163" s="7"/>
      <c r="N163" s="7"/>
      <c r="O163" s="7"/>
      <c r="P163" s="7"/>
      <c r="Q163" s="7"/>
      <c r="R163" s="7"/>
      <c r="S163" s="7"/>
      <c r="T163" s="7"/>
      <c r="U163" s="58"/>
      <c r="V163" s="60"/>
      <c r="W163" s="60"/>
      <c r="X163" s="60"/>
      <c r="Y163" s="60"/>
      <c r="Z163" s="60"/>
      <c r="AA163" s="58"/>
      <c r="AB163" s="58"/>
      <c r="AC163" s="58"/>
      <c r="AD163" s="58"/>
      <c r="AE163" s="58"/>
      <c r="AF163" s="58"/>
      <c r="AG163" s="58"/>
      <c r="AH163" s="58"/>
      <c r="AI163" s="58"/>
      <c r="AJ163" s="58"/>
    </row>
    <row r="164" spans="4:36" s="3" customFormat="1" x14ac:dyDescent="0.25">
      <c r="D164" s="58"/>
      <c r="F164" s="7"/>
      <c r="G164" s="7"/>
      <c r="H164" s="7"/>
      <c r="I164" s="7"/>
      <c r="J164" s="7"/>
      <c r="K164" s="7"/>
      <c r="L164" s="7"/>
      <c r="M164" s="7"/>
      <c r="N164" s="7"/>
      <c r="O164" s="7"/>
      <c r="P164" s="7"/>
      <c r="Q164" s="7"/>
      <c r="R164" s="7"/>
      <c r="S164" s="7"/>
      <c r="T164" s="7"/>
      <c r="U164" s="58"/>
      <c r="V164" s="60"/>
      <c r="W164" s="60"/>
      <c r="X164" s="60"/>
      <c r="Y164" s="60"/>
      <c r="Z164" s="60"/>
      <c r="AA164" s="58"/>
      <c r="AB164" s="58"/>
      <c r="AC164" s="58"/>
      <c r="AD164" s="58"/>
      <c r="AE164" s="58"/>
      <c r="AF164" s="58"/>
      <c r="AG164" s="58"/>
      <c r="AH164" s="58"/>
      <c r="AI164" s="58"/>
      <c r="AJ164" s="58"/>
    </row>
    <row r="165" spans="4:36" s="3" customFormat="1" x14ac:dyDescent="0.25">
      <c r="D165" s="58"/>
      <c r="F165" s="7"/>
      <c r="G165" s="7"/>
      <c r="H165" s="7"/>
      <c r="I165" s="7"/>
      <c r="J165" s="7"/>
      <c r="K165" s="7"/>
      <c r="L165" s="7"/>
      <c r="M165" s="7"/>
      <c r="N165" s="7"/>
      <c r="O165" s="7"/>
      <c r="P165" s="7"/>
      <c r="Q165" s="7"/>
      <c r="R165" s="7"/>
      <c r="S165" s="7"/>
      <c r="T165" s="7"/>
      <c r="U165" s="58"/>
      <c r="V165" s="60"/>
      <c r="W165" s="60"/>
      <c r="X165" s="60"/>
      <c r="Y165" s="60"/>
      <c r="Z165" s="60"/>
      <c r="AA165" s="58"/>
      <c r="AB165" s="58"/>
      <c r="AC165" s="58"/>
      <c r="AD165" s="58"/>
      <c r="AE165" s="58"/>
      <c r="AF165" s="58"/>
      <c r="AG165" s="58"/>
      <c r="AH165" s="58"/>
      <c r="AI165" s="58"/>
      <c r="AJ165" s="58"/>
    </row>
    <row r="166" spans="4:36" s="3" customFormat="1" x14ac:dyDescent="0.25">
      <c r="D166" s="58"/>
      <c r="F166" s="7"/>
      <c r="G166" s="7"/>
      <c r="H166" s="7"/>
      <c r="I166" s="7"/>
      <c r="J166" s="7"/>
      <c r="K166" s="7"/>
      <c r="L166" s="7"/>
      <c r="M166" s="7"/>
      <c r="N166" s="7"/>
      <c r="O166" s="7"/>
      <c r="P166" s="7"/>
      <c r="Q166" s="7"/>
      <c r="R166" s="7"/>
      <c r="S166" s="7"/>
      <c r="T166" s="7"/>
      <c r="U166" s="58"/>
      <c r="V166" s="60"/>
      <c r="W166" s="60"/>
      <c r="X166" s="60"/>
      <c r="Y166" s="60"/>
      <c r="Z166" s="60"/>
      <c r="AA166" s="58"/>
      <c r="AB166" s="58"/>
      <c r="AC166" s="58"/>
      <c r="AD166" s="58"/>
      <c r="AE166" s="58"/>
      <c r="AF166" s="58"/>
      <c r="AG166" s="58"/>
      <c r="AH166" s="58"/>
      <c r="AI166" s="58"/>
      <c r="AJ166" s="58"/>
    </row>
    <row r="167" spans="4:36" s="3" customFormat="1" x14ac:dyDescent="0.25">
      <c r="D167" s="58"/>
      <c r="F167" s="7"/>
      <c r="G167" s="7"/>
      <c r="H167" s="7"/>
      <c r="I167" s="7"/>
      <c r="J167" s="7"/>
      <c r="K167" s="7"/>
      <c r="L167" s="7"/>
      <c r="M167" s="7"/>
      <c r="N167" s="7"/>
      <c r="O167" s="7"/>
      <c r="P167" s="7"/>
      <c r="Q167" s="7"/>
      <c r="R167" s="7"/>
      <c r="S167" s="7"/>
      <c r="T167" s="7"/>
      <c r="U167" s="58"/>
      <c r="V167" s="60"/>
      <c r="W167" s="60"/>
      <c r="X167" s="60"/>
      <c r="Y167" s="60"/>
      <c r="Z167" s="60"/>
      <c r="AA167" s="58"/>
      <c r="AB167" s="58"/>
      <c r="AC167" s="58"/>
      <c r="AD167" s="58"/>
      <c r="AE167" s="58"/>
      <c r="AF167" s="58"/>
      <c r="AG167" s="58"/>
      <c r="AH167" s="58"/>
      <c r="AI167" s="58"/>
      <c r="AJ167" s="58"/>
    </row>
    <row r="168" spans="4:36" s="3" customFormat="1" x14ac:dyDescent="0.25">
      <c r="D168" s="58"/>
      <c r="F168" s="7"/>
      <c r="G168" s="7"/>
      <c r="H168" s="7"/>
      <c r="I168" s="7"/>
      <c r="J168" s="7"/>
      <c r="K168" s="7"/>
      <c r="L168" s="7"/>
      <c r="M168" s="7"/>
      <c r="N168" s="7"/>
      <c r="O168" s="7"/>
      <c r="P168" s="7"/>
      <c r="Q168" s="7"/>
      <c r="R168" s="7"/>
      <c r="S168" s="7"/>
      <c r="T168" s="7"/>
      <c r="U168" s="58"/>
      <c r="V168" s="60"/>
      <c r="W168" s="60"/>
      <c r="X168" s="60"/>
      <c r="Y168" s="60"/>
      <c r="Z168" s="60"/>
      <c r="AA168" s="58"/>
      <c r="AB168" s="58"/>
      <c r="AC168" s="58"/>
      <c r="AD168" s="58"/>
      <c r="AE168" s="58"/>
      <c r="AF168" s="58"/>
      <c r="AG168" s="58"/>
      <c r="AH168" s="58"/>
      <c r="AI168" s="58"/>
      <c r="AJ168" s="58"/>
    </row>
    <row r="169" spans="4:36" s="3" customFormat="1" x14ac:dyDescent="0.25">
      <c r="D169" s="58"/>
      <c r="F169" s="7"/>
      <c r="G169" s="7"/>
      <c r="H169" s="7"/>
      <c r="I169" s="7"/>
      <c r="J169" s="7"/>
      <c r="K169" s="7"/>
      <c r="L169" s="7"/>
      <c r="M169" s="7"/>
      <c r="N169" s="7"/>
      <c r="O169" s="7"/>
      <c r="P169" s="7"/>
      <c r="Q169" s="7"/>
      <c r="R169" s="7"/>
      <c r="S169" s="7"/>
      <c r="T169" s="7"/>
      <c r="U169" s="58"/>
      <c r="V169" s="60"/>
      <c r="W169" s="60"/>
      <c r="X169" s="60"/>
      <c r="Y169" s="60"/>
      <c r="Z169" s="60"/>
      <c r="AA169" s="58"/>
      <c r="AB169" s="58"/>
      <c r="AC169" s="58"/>
      <c r="AD169" s="58"/>
      <c r="AE169" s="58"/>
      <c r="AF169" s="58"/>
      <c r="AG169" s="58"/>
      <c r="AH169" s="58"/>
      <c r="AI169" s="58"/>
      <c r="AJ169" s="58"/>
    </row>
    <row r="170" spans="4:36" s="3" customFormat="1" x14ac:dyDescent="0.25">
      <c r="D170" s="58"/>
      <c r="F170" s="7"/>
      <c r="G170" s="7"/>
      <c r="H170" s="7"/>
      <c r="I170" s="7"/>
      <c r="J170" s="7"/>
      <c r="K170" s="7"/>
      <c r="L170" s="7"/>
      <c r="M170" s="7"/>
      <c r="N170" s="7"/>
      <c r="O170" s="7"/>
      <c r="P170" s="7"/>
      <c r="Q170" s="7"/>
      <c r="R170" s="7"/>
      <c r="S170" s="7"/>
      <c r="T170" s="7"/>
      <c r="U170" s="58"/>
      <c r="V170" s="60"/>
      <c r="W170" s="60"/>
      <c r="X170" s="60"/>
      <c r="Y170" s="60"/>
      <c r="Z170" s="60"/>
      <c r="AA170" s="58"/>
      <c r="AB170" s="58"/>
      <c r="AC170" s="58"/>
      <c r="AD170" s="58"/>
      <c r="AE170" s="58"/>
      <c r="AF170" s="58"/>
      <c r="AG170" s="58"/>
      <c r="AH170" s="58"/>
      <c r="AI170" s="58"/>
      <c r="AJ170" s="58"/>
    </row>
    <row r="171" spans="4:36" s="3" customFormat="1" x14ac:dyDescent="0.25">
      <c r="D171" s="58"/>
      <c r="F171" s="7"/>
      <c r="G171" s="7"/>
      <c r="H171" s="7"/>
      <c r="I171" s="7"/>
      <c r="J171" s="7"/>
      <c r="K171" s="7"/>
      <c r="L171" s="7"/>
      <c r="M171" s="7"/>
      <c r="N171" s="7"/>
      <c r="O171" s="7"/>
      <c r="P171" s="7"/>
      <c r="Q171" s="7"/>
      <c r="R171" s="7"/>
      <c r="S171" s="7"/>
      <c r="T171" s="7"/>
      <c r="U171" s="58"/>
      <c r="V171" s="60"/>
      <c r="W171" s="60"/>
      <c r="X171" s="60"/>
      <c r="Y171" s="60"/>
      <c r="Z171" s="60"/>
      <c r="AA171" s="58"/>
      <c r="AB171" s="58"/>
      <c r="AC171" s="58"/>
      <c r="AD171" s="58"/>
      <c r="AE171" s="58"/>
      <c r="AF171" s="58"/>
      <c r="AG171" s="58"/>
      <c r="AH171" s="58"/>
      <c r="AI171" s="58"/>
      <c r="AJ171" s="58"/>
    </row>
    <row r="172" spans="4:36" s="3" customFormat="1" x14ac:dyDescent="0.25">
      <c r="D172" s="58"/>
      <c r="F172" s="7"/>
      <c r="G172" s="7"/>
      <c r="H172" s="7"/>
      <c r="I172" s="7"/>
      <c r="J172" s="7"/>
      <c r="K172" s="7"/>
      <c r="L172" s="7"/>
      <c r="M172" s="7"/>
      <c r="N172" s="7"/>
      <c r="O172" s="7"/>
      <c r="P172" s="7"/>
      <c r="Q172" s="7"/>
      <c r="R172" s="7"/>
      <c r="S172" s="7"/>
      <c r="T172" s="7"/>
      <c r="U172" s="58"/>
      <c r="V172" s="60"/>
      <c r="W172" s="60"/>
      <c r="X172" s="60"/>
      <c r="Y172" s="60"/>
      <c r="Z172" s="60"/>
      <c r="AA172" s="58"/>
      <c r="AB172" s="58"/>
      <c r="AC172" s="58"/>
      <c r="AD172" s="58"/>
      <c r="AE172" s="58"/>
      <c r="AF172" s="58"/>
      <c r="AG172" s="58"/>
      <c r="AH172" s="58"/>
      <c r="AI172" s="58"/>
      <c r="AJ172" s="58"/>
    </row>
    <row r="173" spans="4:36" s="3" customFormat="1" x14ac:dyDescent="0.25">
      <c r="D173" s="58"/>
      <c r="F173" s="7"/>
      <c r="G173" s="7"/>
      <c r="H173" s="7"/>
      <c r="I173" s="7"/>
      <c r="J173" s="7"/>
      <c r="K173" s="7"/>
      <c r="L173" s="7"/>
      <c r="M173" s="7"/>
      <c r="N173" s="7"/>
      <c r="O173" s="7"/>
      <c r="P173" s="7"/>
      <c r="Q173" s="7"/>
      <c r="R173" s="7"/>
      <c r="S173" s="7"/>
      <c r="T173" s="7"/>
      <c r="U173" s="58"/>
      <c r="V173" s="60"/>
      <c r="W173" s="60"/>
      <c r="X173" s="60"/>
      <c r="Y173" s="60"/>
      <c r="Z173" s="60"/>
      <c r="AA173" s="58"/>
      <c r="AB173" s="58"/>
      <c r="AC173" s="58"/>
      <c r="AD173" s="58"/>
      <c r="AE173" s="58"/>
      <c r="AF173" s="58"/>
      <c r="AG173" s="58"/>
      <c r="AH173" s="58"/>
      <c r="AI173" s="58"/>
      <c r="AJ173" s="58"/>
    </row>
    <row r="174" spans="4:36" s="3" customFormat="1" x14ac:dyDescent="0.25">
      <c r="D174" s="58"/>
      <c r="F174" s="7"/>
      <c r="G174" s="7"/>
      <c r="H174" s="7"/>
      <c r="I174" s="7"/>
      <c r="J174" s="7"/>
      <c r="K174" s="7"/>
      <c r="L174" s="7"/>
      <c r="M174" s="7"/>
      <c r="N174" s="7"/>
      <c r="O174" s="7"/>
      <c r="P174" s="7"/>
      <c r="Q174" s="7"/>
      <c r="R174" s="7"/>
      <c r="S174" s="7"/>
      <c r="T174" s="7"/>
      <c r="U174" s="58"/>
      <c r="V174" s="60"/>
      <c r="W174" s="60"/>
      <c r="X174" s="60"/>
      <c r="Y174" s="60"/>
      <c r="Z174" s="60"/>
      <c r="AA174" s="58"/>
      <c r="AB174" s="58"/>
      <c r="AC174" s="58"/>
      <c r="AD174" s="58"/>
      <c r="AE174" s="58"/>
      <c r="AF174" s="58"/>
      <c r="AG174" s="58"/>
      <c r="AH174" s="58"/>
      <c r="AI174" s="58"/>
      <c r="AJ174" s="58"/>
    </row>
    <row r="175" spans="4:36" s="3" customFormat="1" x14ac:dyDescent="0.25">
      <c r="D175" s="58"/>
      <c r="F175" s="7"/>
      <c r="G175" s="7"/>
      <c r="H175" s="7"/>
      <c r="I175" s="7"/>
      <c r="J175" s="7"/>
      <c r="K175" s="7"/>
      <c r="L175" s="7"/>
      <c r="M175" s="7"/>
      <c r="N175" s="7"/>
      <c r="O175" s="7"/>
      <c r="P175" s="7"/>
      <c r="Q175" s="7"/>
      <c r="R175" s="7"/>
      <c r="S175" s="7"/>
      <c r="T175" s="7"/>
      <c r="U175" s="58"/>
      <c r="V175" s="60"/>
      <c r="W175" s="60"/>
      <c r="X175" s="60"/>
      <c r="Y175" s="60"/>
      <c r="Z175" s="60"/>
      <c r="AA175" s="58"/>
      <c r="AB175" s="58"/>
      <c r="AC175" s="58"/>
      <c r="AD175" s="58"/>
      <c r="AE175" s="58"/>
      <c r="AF175" s="58"/>
      <c r="AG175" s="58"/>
      <c r="AH175" s="58"/>
      <c r="AI175" s="58"/>
      <c r="AJ175" s="58"/>
    </row>
    <row r="176" spans="4:36" s="3" customFormat="1" x14ac:dyDescent="0.25">
      <c r="D176" s="58"/>
      <c r="F176" s="7"/>
      <c r="G176" s="7"/>
      <c r="H176" s="7"/>
      <c r="I176" s="7"/>
      <c r="J176" s="7"/>
      <c r="K176" s="7"/>
      <c r="L176" s="7"/>
      <c r="M176" s="7"/>
      <c r="N176" s="7"/>
      <c r="O176" s="7"/>
      <c r="P176" s="7"/>
      <c r="Q176" s="7"/>
      <c r="R176" s="7"/>
      <c r="S176" s="7"/>
      <c r="T176" s="7"/>
      <c r="U176" s="58"/>
      <c r="V176" s="60"/>
      <c r="W176" s="60"/>
      <c r="X176" s="60"/>
      <c r="Y176" s="60"/>
      <c r="Z176" s="60"/>
      <c r="AA176" s="58"/>
      <c r="AB176" s="58"/>
      <c r="AC176" s="58"/>
      <c r="AD176" s="58"/>
      <c r="AE176" s="58"/>
      <c r="AF176" s="58"/>
      <c r="AG176" s="58"/>
      <c r="AH176" s="58"/>
      <c r="AI176" s="58"/>
      <c r="AJ176" s="58"/>
    </row>
    <row r="177" spans="4:36" s="3" customFormat="1" x14ac:dyDescent="0.25">
      <c r="D177" s="58"/>
      <c r="F177" s="7"/>
      <c r="G177" s="7"/>
      <c r="H177" s="7"/>
      <c r="I177" s="7"/>
      <c r="J177" s="7"/>
      <c r="K177" s="7"/>
      <c r="L177" s="7"/>
      <c r="M177" s="7"/>
      <c r="N177" s="7"/>
      <c r="O177" s="7"/>
      <c r="P177" s="7"/>
      <c r="Q177" s="7"/>
      <c r="R177" s="7"/>
      <c r="S177" s="7"/>
      <c r="T177" s="7"/>
      <c r="U177" s="58"/>
      <c r="V177" s="60"/>
      <c r="W177" s="60"/>
      <c r="X177" s="60"/>
      <c r="Y177" s="60"/>
      <c r="Z177" s="60"/>
      <c r="AA177" s="58"/>
      <c r="AB177" s="58"/>
      <c r="AC177" s="58"/>
      <c r="AD177" s="58"/>
      <c r="AE177" s="58"/>
      <c r="AF177" s="58"/>
      <c r="AG177" s="58"/>
      <c r="AH177" s="58"/>
      <c r="AI177" s="58"/>
      <c r="AJ177" s="58"/>
    </row>
    <row r="178" spans="4:36" s="3" customFormat="1" x14ac:dyDescent="0.25">
      <c r="D178" s="58"/>
      <c r="F178" s="7"/>
      <c r="G178" s="7"/>
      <c r="H178" s="7"/>
      <c r="I178" s="7"/>
      <c r="J178" s="7"/>
      <c r="K178" s="7"/>
      <c r="L178" s="7"/>
      <c r="M178" s="7"/>
      <c r="N178" s="7"/>
      <c r="O178" s="7"/>
      <c r="P178" s="7"/>
      <c r="Q178" s="7"/>
      <c r="R178" s="7"/>
      <c r="S178" s="7"/>
      <c r="T178" s="7"/>
      <c r="U178" s="58"/>
      <c r="V178" s="60"/>
      <c r="W178" s="60"/>
      <c r="X178" s="60"/>
      <c r="Y178" s="60"/>
      <c r="Z178" s="60"/>
      <c r="AA178" s="58"/>
      <c r="AB178" s="58"/>
      <c r="AC178" s="58"/>
      <c r="AD178" s="58"/>
      <c r="AE178" s="58"/>
      <c r="AF178" s="58"/>
      <c r="AG178" s="58"/>
      <c r="AH178" s="58"/>
      <c r="AI178" s="58"/>
      <c r="AJ178" s="58"/>
    </row>
    <row r="179" spans="4:36" s="3" customFormat="1" x14ac:dyDescent="0.25">
      <c r="D179" s="58"/>
      <c r="F179" s="7"/>
      <c r="G179" s="7"/>
      <c r="H179" s="7"/>
      <c r="I179" s="7"/>
      <c r="J179" s="7"/>
      <c r="K179" s="7"/>
      <c r="L179" s="7"/>
      <c r="M179" s="7"/>
      <c r="N179" s="7"/>
      <c r="O179" s="7"/>
      <c r="P179" s="7"/>
      <c r="Q179" s="7"/>
      <c r="R179" s="7"/>
      <c r="S179" s="7"/>
      <c r="T179" s="7"/>
      <c r="U179" s="58"/>
      <c r="V179" s="60"/>
      <c r="W179" s="60"/>
      <c r="X179" s="60"/>
      <c r="Y179" s="60"/>
      <c r="Z179" s="60"/>
      <c r="AA179" s="58"/>
      <c r="AB179" s="58"/>
      <c r="AC179" s="58"/>
      <c r="AD179" s="58"/>
      <c r="AE179" s="58"/>
      <c r="AF179" s="58"/>
      <c r="AG179" s="58"/>
      <c r="AH179" s="58"/>
      <c r="AI179" s="58"/>
      <c r="AJ179" s="58"/>
    </row>
    <row r="180" spans="4:36" s="3" customFormat="1" x14ac:dyDescent="0.25">
      <c r="D180" s="58"/>
      <c r="F180" s="7"/>
      <c r="G180" s="7"/>
      <c r="H180" s="7"/>
      <c r="I180" s="7"/>
      <c r="J180" s="7"/>
      <c r="K180" s="7"/>
      <c r="L180" s="7"/>
      <c r="M180" s="7"/>
      <c r="N180" s="7"/>
      <c r="O180" s="7"/>
      <c r="P180" s="7"/>
      <c r="Q180" s="7"/>
      <c r="R180" s="7"/>
      <c r="S180" s="7"/>
      <c r="T180" s="7"/>
      <c r="U180" s="58"/>
      <c r="V180" s="60"/>
      <c r="W180" s="60"/>
      <c r="X180" s="60"/>
      <c r="Y180" s="60"/>
      <c r="Z180" s="60"/>
      <c r="AA180" s="58"/>
      <c r="AB180" s="58"/>
      <c r="AC180" s="58"/>
      <c r="AD180" s="58"/>
      <c r="AE180" s="58"/>
      <c r="AF180" s="58"/>
      <c r="AG180" s="58"/>
      <c r="AH180" s="58"/>
      <c r="AI180" s="58"/>
      <c r="AJ180" s="58"/>
    </row>
    <row r="181" spans="4:36" s="3" customFormat="1" x14ac:dyDescent="0.25">
      <c r="D181" s="58"/>
      <c r="F181" s="7"/>
      <c r="G181" s="7"/>
      <c r="H181" s="7"/>
      <c r="I181" s="7"/>
      <c r="J181" s="7"/>
      <c r="K181" s="7"/>
      <c r="L181" s="7"/>
      <c r="M181" s="7"/>
      <c r="N181" s="7"/>
      <c r="O181" s="7"/>
      <c r="P181" s="7"/>
      <c r="Q181" s="7"/>
      <c r="R181" s="7"/>
      <c r="S181" s="7"/>
      <c r="T181" s="7"/>
      <c r="U181" s="58"/>
      <c r="V181" s="60"/>
      <c r="W181" s="60"/>
      <c r="X181" s="60"/>
      <c r="Y181" s="60"/>
      <c r="Z181" s="60"/>
      <c r="AA181" s="58"/>
      <c r="AB181" s="58"/>
      <c r="AC181" s="58"/>
      <c r="AD181" s="58"/>
      <c r="AE181" s="58"/>
      <c r="AF181" s="58"/>
      <c r="AG181" s="58"/>
      <c r="AH181" s="58"/>
      <c r="AI181" s="58"/>
      <c r="AJ181" s="58"/>
    </row>
    <row r="182" spans="4:36" s="3" customFormat="1" x14ac:dyDescent="0.25">
      <c r="D182" s="58"/>
      <c r="F182" s="7"/>
      <c r="G182" s="7"/>
      <c r="H182" s="7"/>
      <c r="I182" s="7"/>
      <c r="J182" s="7"/>
      <c r="K182" s="7"/>
      <c r="L182" s="7"/>
      <c r="M182" s="7"/>
      <c r="N182" s="7"/>
      <c r="O182" s="7"/>
      <c r="P182" s="7"/>
      <c r="Q182" s="7"/>
      <c r="R182" s="7"/>
      <c r="S182" s="7"/>
      <c r="T182" s="7"/>
      <c r="U182" s="58"/>
      <c r="V182" s="60"/>
      <c r="W182" s="60"/>
      <c r="X182" s="60"/>
      <c r="Y182" s="60"/>
      <c r="Z182" s="60"/>
      <c r="AA182" s="58"/>
      <c r="AB182" s="58"/>
      <c r="AC182" s="58"/>
      <c r="AD182" s="58"/>
      <c r="AE182" s="58"/>
      <c r="AF182" s="58"/>
      <c r="AG182" s="58"/>
      <c r="AH182" s="58"/>
      <c r="AI182" s="58"/>
      <c r="AJ182" s="58"/>
    </row>
    <row r="183" spans="4:36" s="3" customFormat="1" x14ac:dyDescent="0.25">
      <c r="D183" s="58"/>
      <c r="F183" s="7"/>
      <c r="G183" s="7"/>
      <c r="H183" s="7"/>
      <c r="I183" s="7"/>
      <c r="J183" s="7"/>
      <c r="K183" s="7"/>
      <c r="L183" s="7"/>
      <c r="M183" s="7"/>
      <c r="N183" s="7"/>
      <c r="O183" s="7"/>
      <c r="P183" s="7"/>
      <c r="Q183" s="7"/>
      <c r="R183" s="7"/>
      <c r="S183" s="7"/>
      <c r="T183" s="7"/>
      <c r="U183" s="58"/>
      <c r="V183" s="60"/>
      <c r="W183" s="60"/>
      <c r="X183" s="60"/>
      <c r="Y183" s="60"/>
      <c r="Z183" s="60"/>
      <c r="AA183" s="58"/>
      <c r="AB183" s="58"/>
      <c r="AC183" s="58"/>
      <c r="AD183" s="58"/>
      <c r="AE183" s="58"/>
      <c r="AF183" s="58"/>
      <c r="AG183" s="58"/>
      <c r="AH183" s="58"/>
      <c r="AI183" s="58"/>
      <c r="AJ183" s="58"/>
    </row>
    <row r="184" spans="4:36" s="3" customFormat="1" x14ac:dyDescent="0.25">
      <c r="D184" s="58"/>
      <c r="F184" s="7"/>
      <c r="G184" s="7"/>
      <c r="H184" s="7"/>
      <c r="I184" s="7"/>
      <c r="J184" s="7"/>
      <c r="K184" s="7"/>
      <c r="L184" s="7"/>
      <c r="M184" s="7"/>
      <c r="N184" s="7"/>
      <c r="O184" s="7"/>
      <c r="P184" s="7"/>
      <c r="Q184" s="7"/>
      <c r="R184" s="7"/>
      <c r="S184" s="7"/>
      <c r="T184" s="7"/>
      <c r="U184" s="58"/>
      <c r="V184" s="60"/>
      <c r="W184" s="60"/>
      <c r="X184" s="60"/>
      <c r="Y184" s="60"/>
      <c r="Z184" s="60"/>
      <c r="AA184" s="58"/>
      <c r="AB184" s="58"/>
      <c r="AC184" s="58"/>
      <c r="AD184" s="58"/>
      <c r="AE184" s="58"/>
      <c r="AF184" s="58"/>
      <c r="AG184" s="58"/>
      <c r="AH184" s="58"/>
      <c r="AI184" s="58"/>
      <c r="AJ184" s="58"/>
    </row>
    <row r="185" spans="4:36" s="3" customFormat="1" x14ac:dyDescent="0.25">
      <c r="D185" s="58"/>
      <c r="F185" s="7"/>
      <c r="G185" s="7"/>
      <c r="H185" s="7"/>
      <c r="I185" s="7"/>
      <c r="J185" s="7"/>
      <c r="K185" s="7"/>
      <c r="L185" s="7"/>
      <c r="M185" s="7"/>
      <c r="N185" s="7"/>
      <c r="O185" s="7"/>
      <c r="P185" s="7"/>
      <c r="Q185" s="7"/>
      <c r="R185" s="7"/>
      <c r="S185" s="7"/>
      <c r="T185" s="7"/>
      <c r="U185" s="58"/>
      <c r="V185" s="60"/>
      <c r="W185" s="60"/>
      <c r="X185" s="60"/>
      <c r="Y185" s="60"/>
      <c r="Z185" s="60"/>
      <c r="AA185" s="58"/>
      <c r="AB185" s="58"/>
      <c r="AC185" s="58"/>
      <c r="AD185" s="58"/>
      <c r="AE185" s="58"/>
      <c r="AF185" s="58"/>
      <c r="AG185" s="58"/>
      <c r="AH185" s="58"/>
      <c r="AI185" s="58"/>
      <c r="AJ185" s="58"/>
    </row>
    <row r="186" spans="4:36" s="3" customFormat="1" x14ac:dyDescent="0.25">
      <c r="D186" s="58"/>
      <c r="F186" s="7"/>
      <c r="G186" s="7"/>
      <c r="H186" s="7"/>
      <c r="I186" s="7"/>
      <c r="J186" s="7"/>
      <c r="K186" s="7"/>
      <c r="L186" s="7"/>
      <c r="M186" s="7"/>
      <c r="N186" s="7"/>
      <c r="O186" s="7"/>
      <c r="P186" s="7"/>
      <c r="Q186" s="7"/>
      <c r="R186" s="7"/>
      <c r="S186" s="7"/>
      <c r="T186" s="7"/>
      <c r="U186" s="58"/>
      <c r="V186" s="60"/>
      <c r="W186" s="60"/>
      <c r="X186" s="60"/>
      <c r="Y186" s="60"/>
      <c r="Z186" s="60"/>
      <c r="AA186" s="58"/>
      <c r="AB186" s="58"/>
      <c r="AC186" s="58"/>
      <c r="AD186" s="58"/>
      <c r="AE186" s="58"/>
      <c r="AF186" s="58"/>
      <c r="AG186" s="58"/>
      <c r="AH186" s="58"/>
      <c r="AI186" s="58"/>
      <c r="AJ186" s="58"/>
    </row>
    <row r="187" spans="4:36" s="3" customFormat="1" x14ac:dyDescent="0.25">
      <c r="D187" s="58"/>
      <c r="F187" s="7"/>
      <c r="G187" s="7"/>
      <c r="H187" s="7"/>
      <c r="I187" s="7"/>
      <c r="J187" s="7"/>
      <c r="K187" s="7"/>
      <c r="L187" s="7"/>
      <c r="M187" s="7"/>
      <c r="N187" s="7"/>
      <c r="O187" s="7"/>
      <c r="P187" s="7"/>
      <c r="Q187" s="7"/>
      <c r="R187" s="7"/>
      <c r="S187" s="7"/>
      <c r="T187" s="7"/>
      <c r="U187" s="58"/>
      <c r="V187" s="60"/>
      <c r="W187" s="60"/>
      <c r="X187" s="60"/>
      <c r="Y187" s="60"/>
      <c r="Z187" s="60"/>
      <c r="AA187" s="58"/>
      <c r="AB187" s="58"/>
      <c r="AC187" s="58"/>
      <c r="AD187" s="58"/>
      <c r="AE187" s="58"/>
      <c r="AF187" s="58"/>
      <c r="AG187" s="58"/>
      <c r="AH187" s="58"/>
      <c r="AI187" s="58"/>
      <c r="AJ187" s="58"/>
    </row>
    <row r="188" spans="4:36" s="3" customFormat="1" x14ac:dyDescent="0.25">
      <c r="D188" s="58"/>
      <c r="F188" s="7"/>
      <c r="G188" s="7"/>
      <c r="H188" s="7"/>
      <c r="I188" s="7"/>
      <c r="J188" s="7"/>
      <c r="K188" s="7"/>
      <c r="L188" s="7"/>
      <c r="M188" s="7"/>
      <c r="N188" s="7"/>
      <c r="O188" s="7"/>
      <c r="P188" s="7"/>
      <c r="Q188" s="7"/>
      <c r="R188" s="7"/>
      <c r="S188" s="7"/>
      <c r="T188" s="7"/>
      <c r="U188" s="58"/>
      <c r="V188" s="60"/>
      <c r="W188" s="60"/>
      <c r="X188" s="60"/>
      <c r="Y188" s="60"/>
      <c r="Z188" s="60"/>
      <c r="AA188" s="58"/>
      <c r="AB188" s="58"/>
      <c r="AC188" s="58"/>
      <c r="AD188" s="58"/>
      <c r="AE188" s="58"/>
      <c r="AF188" s="58"/>
      <c r="AG188" s="58"/>
      <c r="AH188" s="58"/>
      <c r="AI188" s="58"/>
      <c r="AJ188" s="58"/>
    </row>
    <row r="189" spans="4:36" s="3" customFormat="1" x14ac:dyDescent="0.25">
      <c r="D189" s="58"/>
      <c r="F189" s="7"/>
      <c r="G189" s="7"/>
      <c r="H189" s="7"/>
      <c r="I189" s="7"/>
      <c r="J189" s="7"/>
      <c r="K189" s="7"/>
      <c r="L189" s="7"/>
      <c r="M189" s="7"/>
      <c r="N189" s="7"/>
      <c r="O189" s="7"/>
      <c r="P189" s="7"/>
      <c r="Q189" s="7"/>
      <c r="R189" s="7"/>
      <c r="S189" s="7"/>
      <c r="T189" s="7"/>
      <c r="U189" s="58"/>
      <c r="V189" s="60"/>
      <c r="W189" s="60"/>
      <c r="X189" s="60"/>
      <c r="Y189" s="60"/>
      <c r="Z189" s="60"/>
      <c r="AA189" s="58"/>
      <c r="AB189" s="58"/>
      <c r="AC189" s="58"/>
      <c r="AD189" s="58"/>
      <c r="AE189" s="58"/>
      <c r="AF189" s="58"/>
      <c r="AG189" s="58"/>
      <c r="AH189" s="58"/>
      <c r="AI189" s="58"/>
      <c r="AJ189" s="58"/>
    </row>
    <row r="190" spans="4:36" s="3" customFormat="1" x14ac:dyDescent="0.25">
      <c r="D190" s="58"/>
      <c r="F190" s="7"/>
      <c r="G190" s="7"/>
      <c r="H190" s="7"/>
      <c r="I190" s="7"/>
      <c r="J190" s="7"/>
      <c r="K190" s="7"/>
      <c r="L190" s="7"/>
      <c r="M190" s="7"/>
      <c r="N190" s="7"/>
      <c r="O190" s="7"/>
      <c r="P190" s="7"/>
      <c r="Q190" s="7"/>
      <c r="R190" s="7"/>
      <c r="S190" s="7"/>
      <c r="T190" s="7"/>
      <c r="U190" s="58"/>
      <c r="V190" s="60"/>
      <c r="W190" s="60"/>
      <c r="X190" s="60"/>
      <c r="Y190" s="60"/>
      <c r="Z190" s="60"/>
      <c r="AA190" s="58"/>
      <c r="AB190" s="58"/>
      <c r="AC190" s="58"/>
      <c r="AD190" s="58"/>
      <c r="AE190" s="58"/>
      <c r="AF190" s="58"/>
      <c r="AG190" s="58"/>
      <c r="AH190" s="58"/>
      <c r="AI190" s="58"/>
      <c r="AJ190" s="58"/>
    </row>
    <row r="191" spans="4:36" s="3" customFormat="1" x14ac:dyDescent="0.25">
      <c r="D191" s="58"/>
      <c r="F191" s="7"/>
      <c r="G191" s="7"/>
      <c r="H191" s="7"/>
      <c r="I191" s="7"/>
      <c r="J191" s="7"/>
      <c r="K191" s="7"/>
      <c r="L191" s="7"/>
      <c r="M191" s="7"/>
      <c r="N191" s="7"/>
      <c r="O191" s="7"/>
      <c r="P191" s="7"/>
      <c r="Q191" s="7"/>
      <c r="R191" s="7"/>
      <c r="S191" s="7"/>
      <c r="T191" s="7"/>
      <c r="U191" s="58"/>
      <c r="V191" s="60"/>
      <c r="W191" s="60"/>
      <c r="X191" s="60"/>
      <c r="Y191" s="60"/>
      <c r="Z191" s="60"/>
      <c r="AA191" s="58"/>
      <c r="AB191" s="58"/>
      <c r="AC191" s="58"/>
      <c r="AD191" s="58"/>
      <c r="AE191" s="58"/>
      <c r="AF191" s="58"/>
      <c r="AG191" s="58"/>
      <c r="AH191" s="58"/>
      <c r="AI191" s="58"/>
      <c r="AJ191" s="58"/>
    </row>
    <row r="192" spans="4:36" s="3" customFormat="1" x14ac:dyDescent="0.25">
      <c r="D192" s="58"/>
      <c r="F192" s="7"/>
      <c r="G192" s="7"/>
      <c r="H192" s="7"/>
      <c r="I192" s="7"/>
      <c r="J192" s="7"/>
      <c r="K192" s="7"/>
      <c r="L192" s="7"/>
      <c r="M192" s="7"/>
      <c r="N192" s="7"/>
      <c r="O192" s="7"/>
      <c r="P192" s="7"/>
      <c r="Q192" s="7"/>
      <c r="R192" s="7"/>
      <c r="S192" s="7"/>
      <c r="T192" s="7"/>
      <c r="U192" s="58"/>
      <c r="V192" s="60"/>
      <c r="W192" s="60"/>
      <c r="X192" s="60"/>
      <c r="Y192" s="60"/>
      <c r="Z192" s="60"/>
      <c r="AA192" s="58"/>
      <c r="AB192" s="58"/>
      <c r="AC192" s="58"/>
      <c r="AD192" s="58"/>
      <c r="AE192" s="58"/>
      <c r="AF192" s="58"/>
      <c r="AG192" s="58"/>
      <c r="AH192" s="58"/>
      <c r="AI192" s="58"/>
      <c r="AJ192" s="58"/>
    </row>
    <row r="193" spans="4:36" s="3" customFormat="1" x14ac:dyDescent="0.25">
      <c r="D193" s="58"/>
      <c r="F193" s="7"/>
      <c r="G193" s="7"/>
      <c r="H193" s="7"/>
      <c r="I193" s="7"/>
      <c r="J193" s="7"/>
      <c r="K193" s="7"/>
      <c r="L193" s="7"/>
      <c r="M193" s="7"/>
      <c r="N193" s="7"/>
      <c r="O193" s="7"/>
      <c r="P193" s="7"/>
      <c r="Q193" s="7"/>
      <c r="R193" s="7"/>
      <c r="S193" s="7"/>
      <c r="T193" s="7"/>
      <c r="U193" s="58"/>
      <c r="V193" s="60"/>
      <c r="W193" s="60"/>
      <c r="X193" s="60"/>
      <c r="Y193" s="60"/>
      <c r="Z193" s="60"/>
      <c r="AA193" s="58"/>
      <c r="AB193" s="58"/>
      <c r="AC193" s="58"/>
      <c r="AD193" s="58"/>
      <c r="AE193" s="58"/>
      <c r="AF193" s="58"/>
      <c r="AG193" s="58"/>
      <c r="AH193" s="58"/>
      <c r="AI193" s="58"/>
      <c r="AJ193" s="58"/>
    </row>
    <row r="194" spans="4:36" s="3" customFormat="1" x14ac:dyDescent="0.25">
      <c r="D194" s="58"/>
      <c r="F194" s="7"/>
      <c r="G194" s="7"/>
      <c r="H194" s="7"/>
      <c r="I194" s="7"/>
      <c r="J194" s="7"/>
      <c r="K194" s="7"/>
      <c r="L194" s="7"/>
      <c r="M194" s="7"/>
      <c r="N194" s="7"/>
      <c r="O194" s="7"/>
      <c r="P194" s="7"/>
      <c r="Q194" s="7"/>
      <c r="R194" s="7"/>
      <c r="S194" s="7"/>
      <c r="T194" s="7"/>
      <c r="U194" s="58"/>
      <c r="V194" s="60"/>
      <c r="W194" s="60"/>
      <c r="X194" s="60"/>
      <c r="Y194" s="60"/>
      <c r="Z194" s="60"/>
      <c r="AA194" s="58"/>
      <c r="AB194" s="58"/>
      <c r="AC194" s="58"/>
      <c r="AD194" s="58"/>
      <c r="AE194" s="58"/>
      <c r="AF194" s="58"/>
      <c r="AG194" s="58"/>
      <c r="AH194" s="58"/>
      <c r="AI194" s="58"/>
      <c r="AJ194" s="58"/>
    </row>
    <row r="195" spans="4:36" s="3" customFormat="1" x14ac:dyDescent="0.25">
      <c r="D195" s="58"/>
      <c r="F195" s="7"/>
      <c r="G195" s="7"/>
      <c r="H195" s="7"/>
      <c r="I195" s="7"/>
      <c r="J195" s="7"/>
      <c r="K195" s="7"/>
      <c r="L195" s="7"/>
      <c r="M195" s="7"/>
      <c r="N195" s="7"/>
      <c r="O195" s="7"/>
      <c r="P195" s="7"/>
      <c r="Q195" s="7"/>
      <c r="R195" s="7"/>
      <c r="S195" s="7"/>
      <c r="T195" s="7"/>
      <c r="U195" s="58"/>
      <c r="V195" s="60"/>
      <c r="W195" s="60"/>
      <c r="X195" s="60"/>
      <c r="Y195" s="60"/>
      <c r="Z195" s="60"/>
      <c r="AA195" s="58"/>
      <c r="AB195" s="58"/>
      <c r="AC195" s="58"/>
      <c r="AD195" s="58"/>
      <c r="AE195" s="58"/>
      <c r="AF195" s="58"/>
      <c r="AG195" s="58"/>
      <c r="AH195" s="58"/>
      <c r="AI195" s="58"/>
      <c r="AJ195" s="58"/>
    </row>
    <row r="196" spans="4:36" s="3" customFormat="1" x14ac:dyDescent="0.25">
      <c r="D196" s="58"/>
      <c r="F196" s="7"/>
      <c r="G196" s="7"/>
      <c r="H196" s="7"/>
      <c r="I196" s="7"/>
      <c r="J196" s="7"/>
      <c r="K196" s="7"/>
      <c r="L196" s="7"/>
      <c r="M196" s="7"/>
      <c r="N196" s="7"/>
      <c r="O196" s="7"/>
      <c r="P196" s="7"/>
      <c r="Q196" s="7"/>
      <c r="R196" s="7"/>
      <c r="S196" s="7"/>
      <c r="T196" s="7"/>
      <c r="U196" s="58"/>
      <c r="V196" s="60"/>
      <c r="W196" s="60"/>
      <c r="X196" s="60"/>
      <c r="Y196" s="60"/>
      <c r="Z196" s="60"/>
      <c r="AA196" s="58"/>
      <c r="AB196" s="58"/>
      <c r="AC196" s="58"/>
      <c r="AD196" s="58"/>
      <c r="AE196" s="58"/>
      <c r="AF196" s="58"/>
      <c r="AG196" s="58"/>
      <c r="AH196" s="58"/>
      <c r="AI196" s="58"/>
      <c r="AJ196" s="58"/>
    </row>
    <row r="197" spans="4:36" s="3" customFormat="1" x14ac:dyDescent="0.25">
      <c r="D197" s="58"/>
      <c r="F197" s="7"/>
      <c r="G197" s="7"/>
      <c r="H197" s="7"/>
      <c r="I197" s="7"/>
      <c r="J197" s="7"/>
      <c r="K197" s="7"/>
      <c r="L197" s="7"/>
      <c r="M197" s="7"/>
      <c r="N197" s="7"/>
      <c r="O197" s="7"/>
      <c r="P197" s="7"/>
      <c r="Q197" s="7"/>
      <c r="R197" s="7"/>
      <c r="S197" s="7"/>
      <c r="T197" s="7"/>
      <c r="U197" s="58"/>
      <c r="V197" s="60"/>
      <c r="W197" s="60"/>
      <c r="X197" s="60"/>
      <c r="Y197" s="60"/>
      <c r="Z197" s="60"/>
      <c r="AA197" s="58"/>
      <c r="AB197" s="58"/>
      <c r="AC197" s="58"/>
      <c r="AD197" s="58"/>
      <c r="AE197" s="58"/>
      <c r="AF197" s="58"/>
      <c r="AG197" s="58"/>
      <c r="AH197" s="58"/>
      <c r="AI197" s="58"/>
      <c r="AJ197" s="58"/>
    </row>
    <row r="198" spans="4:36" s="3" customFormat="1" x14ac:dyDescent="0.25">
      <c r="D198" s="58"/>
      <c r="F198" s="7"/>
      <c r="G198" s="7"/>
      <c r="H198" s="7"/>
      <c r="I198" s="7"/>
      <c r="J198" s="7"/>
      <c r="K198" s="7"/>
      <c r="L198" s="7"/>
      <c r="M198" s="7"/>
      <c r="N198" s="7"/>
      <c r="O198" s="7"/>
      <c r="P198" s="7"/>
      <c r="Q198" s="7"/>
      <c r="R198" s="7"/>
      <c r="S198" s="7"/>
      <c r="T198" s="7"/>
      <c r="U198" s="58"/>
      <c r="V198" s="60"/>
      <c r="W198" s="60"/>
      <c r="X198" s="60"/>
      <c r="Y198" s="60"/>
      <c r="Z198" s="60"/>
      <c r="AA198" s="58"/>
      <c r="AB198" s="58"/>
      <c r="AC198" s="58"/>
      <c r="AD198" s="58"/>
      <c r="AE198" s="58"/>
      <c r="AF198" s="58"/>
      <c r="AG198" s="58"/>
      <c r="AH198" s="58"/>
      <c r="AI198" s="58"/>
      <c r="AJ198" s="58"/>
    </row>
    <row r="199" spans="4:36" s="3" customFormat="1" x14ac:dyDescent="0.25">
      <c r="D199" s="58"/>
      <c r="F199" s="7"/>
      <c r="G199" s="7"/>
      <c r="H199" s="7"/>
      <c r="I199" s="7"/>
      <c r="J199" s="7"/>
      <c r="K199" s="7"/>
      <c r="L199" s="7"/>
      <c r="M199" s="7"/>
      <c r="N199" s="7"/>
      <c r="O199" s="7"/>
      <c r="P199" s="7"/>
      <c r="Q199" s="7"/>
      <c r="R199" s="7"/>
      <c r="S199" s="7"/>
      <c r="T199" s="7"/>
      <c r="U199" s="58"/>
      <c r="V199" s="60"/>
      <c r="W199" s="60"/>
      <c r="X199" s="60"/>
      <c r="Y199" s="60"/>
      <c r="Z199" s="60"/>
      <c r="AA199" s="58"/>
      <c r="AB199" s="58"/>
      <c r="AC199" s="58"/>
      <c r="AD199" s="58"/>
      <c r="AE199" s="58"/>
      <c r="AF199" s="58"/>
      <c r="AG199" s="58"/>
      <c r="AH199" s="58"/>
      <c r="AI199" s="58"/>
      <c r="AJ199" s="58"/>
    </row>
    <row r="200" spans="4:36" s="3" customFormat="1" x14ac:dyDescent="0.25">
      <c r="D200" s="58"/>
      <c r="F200" s="7"/>
      <c r="G200" s="7"/>
      <c r="H200" s="7"/>
      <c r="I200" s="7"/>
      <c r="J200" s="7"/>
      <c r="K200" s="7"/>
      <c r="L200" s="7"/>
      <c r="M200" s="7"/>
      <c r="N200" s="7"/>
      <c r="O200" s="7"/>
      <c r="P200" s="7"/>
      <c r="Q200" s="7"/>
      <c r="R200" s="7"/>
      <c r="S200" s="7"/>
      <c r="T200" s="7"/>
      <c r="U200" s="58"/>
      <c r="V200" s="60"/>
      <c r="W200" s="60"/>
      <c r="X200" s="60"/>
      <c r="Y200" s="60"/>
      <c r="Z200" s="60"/>
      <c r="AA200" s="58"/>
      <c r="AB200" s="58"/>
      <c r="AC200" s="58"/>
      <c r="AD200" s="58"/>
      <c r="AE200" s="58"/>
      <c r="AF200" s="58"/>
      <c r="AG200" s="58"/>
      <c r="AH200" s="58"/>
      <c r="AI200" s="58"/>
      <c r="AJ200" s="58"/>
    </row>
    <row r="201" spans="4:36" s="3" customFormat="1" x14ac:dyDescent="0.25">
      <c r="D201" s="58"/>
      <c r="F201" s="7"/>
      <c r="G201" s="7"/>
      <c r="H201" s="7"/>
      <c r="I201" s="7"/>
      <c r="J201" s="7"/>
      <c r="K201" s="7"/>
      <c r="L201" s="7"/>
      <c r="M201" s="7"/>
      <c r="N201" s="7"/>
      <c r="O201" s="7"/>
      <c r="P201" s="7"/>
      <c r="Q201" s="7"/>
      <c r="R201" s="7"/>
      <c r="S201" s="7"/>
      <c r="T201" s="7"/>
      <c r="U201" s="58"/>
      <c r="V201" s="60"/>
      <c r="W201" s="60"/>
      <c r="X201" s="60"/>
      <c r="Y201" s="60"/>
      <c r="Z201" s="60"/>
      <c r="AA201" s="58"/>
      <c r="AB201" s="58"/>
      <c r="AC201" s="58"/>
      <c r="AD201" s="58"/>
      <c r="AE201" s="58"/>
      <c r="AF201" s="58"/>
      <c r="AG201" s="58"/>
      <c r="AH201" s="58"/>
      <c r="AI201" s="58"/>
      <c r="AJ201" s="58"/>
    </row>
    <row r="202" spans="4:36" s="3" customFormat="1" x14ac:dyDescent="0.25">
      <c r="D202" s="58"/>
      <c r="F202" s="7"/>
      <c r="G202" s="7"/>
      <c r="H202" s="7"/>
      <c r="I202" s="7"/>
      <c r="J202" s="7"/>
      <c r="K202" s="7"/>
      <c r="L202" s="7"/>
      <c r="M202" s="7"/>
      <c r="N202" s="7"/>
      <c r="O202" s="7"/>
      <c r="P202" s="7"/>
      <c r="Q202" s="7"/>
      <c r="R202" s="7"/>
      <c r="S202" s="7"/>
      <c r="T202" s="7"/>
      <c r="U202" s="58"/>
      <c r="V202" s="60"/>
      <c r="W202" s="60"/>
      <c r="X202" s="60"/>
      <c r="Y202" s="60"/>
      <c r="Z202" s="60"/>
      <c r="AA202" s="58"/>
      <c r="AB202" s="58"/>
      <c r="AC202" s="58"/>
      <c r="AD202" s="58"/>
      <c r="AE202" s="58"/>
      <c r="AF202" s="58"/>
      <c r="AG202" s="58"/>
      <c r="AH202" s="58"/>
      <c r="AI202" s="58"/>
      <c r="AJ202" s="58"/>
    </row>
    <row r="203" spans="4:36" s="3" customFormat="1" x14ac:dyDescent="0.25">
      <c r="D203" s="58"/>
      <c r="F203" s="7"/>
      <c r="G203" s="7"/>
      <c r="H203" s="7"/>
      <c r="I203" s="7"/>
      <c r="J203" s="7"/>
      <c r="K203" s="7"/>
      <c r="L203" s="7"/>
      <c r="M203" s="7"/>
      <c r="N203" s="7"/>
      <c r="O203" s="7"/>
      <c r="P203" s="7"/>
      <c r="Q203" s="7"/>
      <c r="R203" s="7"/>
      <c r="S203" s="7"/>
      <c r="T203" s="7"/>
      <c r="U203" s="58"/>
      <c r="V203" s="60"/>
      <c r="W203" s="60"/>
      <c r="X203" s="60"/>
      <c r="Y203" s="60"/>
      <c r="Z203" s="60"/>
      <c r="AA203" s="58"/>
      <c r="AB203" s="58"/>
      <c r="AC203" s="58"/>
      <c r="AD203" s="58"/>
      <c r="AE203" s="58"/>
      <c r="AF203" s="58"/>
      <c r="AG203" s="58"/>
      <c r="AH203" s="58"/>
      <c r="AI203" s="58"/>
      <c r="AJ203" s="58"/>
    </row>
    <row r="204" spans="4:36" s="3" customFormat="1" x14ac:dyDescent="0.25">
      <c r="D204" s="58"/>
      <c r="F204" s="7"/>
      <c r="G204" s="7"/>
      <c r="H204" s="7"/>
      <c r="I204" s="7"/>
      <c r="J204" s="7"/>
      <c r="K204" s="7"/>
      <c r="L204" s="7"/>
      <c r="M204" s="7"/>
      <c r="N204" s="7"/>
      <c r="O204" s="7"/>
      <c r="P204" s="7"/>
      <c r="Q204" s="7"/>
      <c r="R204" s="7"/>
      <c r="S204" s="7"/>
      <c r="T204" s="7"/>
      <c r="U204" s="58"/>
      <c r="V204" s="60"/>
      <c r="W204" s="60"/>
      <c r="X204" s="60"/>
      <c r="Y204" s="60"/>
      <c r="Z204" s="60"/>
      <c r="AA204" s="58"/>
      <c r="AB204" s="58"/>
      <c r="AC204" s="58"/>
      <c r="AD204" s="58"/>
      <c r="AE204" s="58"/>
      <c r="AF204" s="58"/>
      <c r="AG204" s="58"/>
      <c r="AH204" s="58"/>
      <c r="AI204" s="58"/>
      <c r="AJ204" s="58"/>
    </row>
    <row r="205" spans="4:36" s="3" customFormat="1" x14ac:dyDescent="0.25">
      <c r="D205" s="58"/>
      <c r="F205" s="7"/>
      <c r="G205" s="7"/>
      <c r="H205" s="7"/>
      <c r="I205" s="7"/>
      <c r="J205" s="7"/>
      <c r="K205" s="7"/>
      <c r="L205" s="7"/>
      <c r="M205" s="7"/>
      <c r="N205" s="7"/>
      <c r="O205" s="7"/>
      <c r="P205" s="7"/>
      <c r="Q205" s="7"/>
      <c r="R205" s="7"/>
      <c r="S205" s="7"/>
      <c r="T205" s="7"/>
      <c r="U205" s="58"/>
      <c r="V205" s="60"/>
      <c r="W205" s="60"/>
      <c r="X205" s="60"/>
      <c r="Y205" s="60"/>
      <c r="Z205" s="60"/>
      <c r="AA205" s="58"/>
      <c r="AB205" s="58"/>
      <c r="AC205" s="58"/>
      <c r="AD205" s="58"/>
      <c r="AE205" s="58"/>
      <c r="AF205" s="58"/>
      <c r="AG205" s="58"/>
      <c r="AH205" s="58"/>
      <c r="AI205" s="58"/>
      <c r="AJ205" s="58"/>
    </row>
    <row r="206" spans="4:36" s="3" customFormat="1" x14ac:dyDescent="0.25">
      <c r="D206" s="58"/>
      <c r="F206" s="7"/>
      <c r="G206" s="7"/>
      <c r="H206" s="7"/>
      <c r="I206" s="7"/>
      <c r="J206" s="7"/>
      <c r="K206" s="7"/>
      <c r="L206" s="7"/>
      <c r="M206" s="7"/>
      <c r="N206" s="7"/>
      <c r="O206" s="7"/>
      <c r="P206" s="7"/>
      <c r="Q206" s="7"/>
      <c r="R206" s="7"/>
      <c r="S206" s="7"/>
      <c r="T206" s="7"/>
      <c r="U206" s="58"/>
      <c r="V206" s="60"/>
      <c r="W206" s="60"/>
      <c r="X206" s="60"/>
      <c r="Y206" s="60"/>
      <c r="Z206" s="60"/>
      <c r="AA206" s="58"/>
      <c r="AB206" s="58"/>
      <c r="AC206" s="58"/>
      <c r="AD206" s="58"/>
      <c r="AE206" s="58"/>
      <c r="AF206" s="58"/>
      <c r="AG206" s="58"/>
      <c r="AH206" s="58"/>
      <c r="AI206" s="58"/>
      <c r="AJ206" s="58"/>
    </row>
    <row r="207" spans="4:36" s="3" customFormat="1" x14ac:dyDescent="0.25">
      <c r="D207" s="58"/>
      <c r="F207" s="7"/>
      <c r="G207" s="7"/>
      <c r="H207" s="7"/>
      <c r="I207" s="7"/>
      <c r="J207" s="7"/>
      <c r="K207" s="7"/>
      <c r="L207" s="7"/>
      <c r="M207" s="7"/>
      <c r="N207" s="7"/>
      <c r="O207" s="7"/>
      <c r="P207" s="7"/>
      <c r="Q207" s="7"/>
      <c r="R207" s="7"/>
      <c r="S207" s="7"/>
      <c r="T207" s="7"/>
      <c r="U207" s="58"/>
      <c r="V207" s="60"/>
      <c r="W207" s="60"/>
      <c r="X207" s="60"/>
      <c r="Y207" s="60"/>
      <c r="Z207" s="60"/>
      <c r="AA207" s="58"/>
      <c r="AB207" s="58"/>
      <c r="AC207" s="58"/>
      <c r="AD207" s="58"/>
      <c r="AE207" s="58"/>
      <c r="AF207" s="58"/>
      <c r="AG207" s="58"/>
      <c r="AH207" s="58"/>
      <c r="AI207" s="58"/>
      <c r="AJ207" s="58"/>
    </row>
    <row r="208" spans="4:36" s="3" customFormat="1" x14ac:dyDescent="0.25">
      <c r="D208" s="58"/>
      <c r="F208" s="7"/>
      <c r="G208" s="7"/>
      <c r="H208" s="7"/>
      <c r="I208" s="7"/>
      <c r="J208" s="7"/>
      <c r="K208" s="7"/>
      <c r="L208" s="7"/>
      <c r="M208" s="7"/>
      <c r="N208" s="7"/>
      <c r="O208" s="7"/>
      <c r="P208" s="7"/>
      <c r="Q208" s="7"/>
      <c r="R208" s="7"/>
      <c r="S208" s="7"/>
      <c r="T208" s="7"/>
      <c r="U208" s="58"/>
      <c r="V208" s="60"/>
      <c r="W208" s="60"/>
      <c r="X208" s="60"/>
      <c r="Y208" s="60"/>
      <c r="Z208" s="60"/>
      <c r="AA208" s="58"/>
      <c r="AB208" s="58"/>
      <c r="AC208" s="58"/>
      <c r="AD208" s="58"/>
      <c r="AE208" s="58"/>
      <c r="AF208" s="58"/>
      <c r="AG208" s="58"/>
      <c r="AH208" s="58"/>
      <c r="AI208" s="58"/>
      <c r="AJ208" s="58"/>
    </row>
    <row r="209" spans="4:36" s="3" customFormat="1" x14ac:dyDescent="0.25">
      <c r="D209" s="58"/>
      <c r="F209" s="7"/>
      <c r="G209" s="7"/>
      <c r="H209" s="7"/>
      <c r="I209" s="7"/>
      <c r="J209" s="7"/>
      <c r="K209" s="7"/>
      <c r="L209" s="7"/>
      <c r="M209" s="7"/>
      <c r="N209" s="7"/>
      <c r="O209" s="7"/>
      <c r="P209" s="7"/>
      <c r="Q209" s="7"/>
      <c r="R209" s="7"/>
      <c r="S209" s="7"/>
      <c r="T209" s="7"/>
      <c r="U209" s="58"/>
      <c r="V209" s="60"/>
      <c r="W209" s="60"/>
      <c r="X209" s="60"/>
      <c r="Y209" s="60"/>
      <c r="Z209" s="60"/>
      <c r="AA209" s="58"/>
      <c r="AB209" s="58"/>
      <c r="AC209" s="58"/>
      <c r="AD209" s="58"/>
      <c r="AE209" s="58"/>
      <c r="AF209" s="58"/>
      <c r="AG209" s="58"/>
      <c r="AH209" s="58"/>
      <c r="AI209" s="58"/>
      <c r="AJ209" s="58"/>
    </row>
    <row r="210" spans="4:36" s="3" customFormat="1" x14ac:dyDescent="0.25">
      <c r="D210" s="58"/>
      <c r="F210" s="7"/>
      <c r="G210" s="7"/>
      <c r="H210" s="7"/>
      <c r="I210" s="7"/>
      <c r="J210" s="7"/>
      <c r="K210" s="7"/>
      <c r="L210" s="7"/>
      <c r="M210" s="7"/>
      <c r="N210" s="7"/>
      <c r="O210" s="7"/>
      <c r="P210" s="7"/>
      <c r="Q210" s="7"/>
      <c r="R210" s="7"/>
      <c r="S210" s="7"/>
      <c r="T210" s="7"/>
      <c r="U210" s="58"/>
      <c r="V210" s="60"/>
      <c r="W210" s="60"/>
      <c r="X210" s="60"/>
      <c r="Y210" s="60"/>
      <c r="Z210" s="60"/>
      <c r="AA210" s="58"/>
      <c r="AB210" s="58"/>
      <c r="AC210" s="58"/>
      <c r="AD210" s="58"/>
      <c r="AE210" s="58"/>
      <c r="AF210" s="58"/>
      <c r="AG210" s="58"/>
      <c r="AH210" s="58"/>
      <c r="AI210" s="58"/>
      <c r="AJ210" s="58"/>
    </row>
    <row r="211" spans="4:36" s="3" customFormat="1" x14ac:dyDescent="0.25">
      <c r="D211" s="58"/>
      <c r="F211" s="7"/>
      <c r="G211" s="7"/>
      <c r="H211" s="7"/>
      <c r="I211" s="7"/>
      <c r="J211" s="7"/>
      <c r="K211" s="7"/>
      <c r="L211" s="7"/>
      <c r="M211" s="7"/>
      <c r="N211" s="7"/>
      <c r="O211" s="7"/>
      <c r="P211" s="7"/>
      <c r="Q211" s="7"/>
      <c r="R211" s="7"/>
      <c r="S211" s="7"/>
      <c r="T211" s="7"/>
      <c r="U211" s="58"/>
      <c r="V211" s="60"/>
      <c r="W211" s="60"/>
      <c r="X211" s="60"/>
      <c r="Y211" s="60"/>
      <c r="Z211" s="60"/>
      <c r="AA211" s="58"/>
      <c r="AB211" s="58"/>
      <c r="AC211" s="58"/>
      <c r="AD211" s="58"/>
      <c r="AE211" s="58"/>
      <c r="AF211" s="58"/>
      <c r="AG211" s="58"/>
      <c r="AH211" s="58"/>
      <c r="AI211" s="58"/>
      <c r="AJ211" s="58"/>
    </row>
    <row r="212" spans="4:36" s="3" customFormat="1" x14ac:dyDescent="0.25">
      <c r="D212" s="58"/>
      <c r="F212" s="7"/>
      <c r="G212" s="7"/>
      <c r="H212" s="7"/>
      <c r="I212" s="7"/>
      <c r="J212" s="7"/>
      <c r="K212" s="7"/>
      <c r="L212" s="7"/>
      <c r="M212" s="7"/>
      <c r="N212" s="7"/>
      <c r="O212" s="7"/>
      <c r="P212" s="7"/>
      <c r="Q212" s="7"/>
      <c r="R212" s="7"/>
      <c r="S212" s="7"/>
      <c r="T212" s="7"/>
      <c r="U212" s="58"/>
      <c r="V212" s="60"/>
      <c r="W212" s="60"/>
      <c r="X212" s="60"/>
      <c r="Y212" s="60"/>
      <c r="Z212" s="60"/>
      <c r="AA212" s="58"/>
      <c r="AB212" s="58"/>
      <c r="AC212" s="58"/>
      <c r="AD212" s="58"/>
      <c r="AE212" s="58"/>
      <c r="AF212" s="58"/>
      <c r="AG212" s="58"/>
      <c r="AH212" s="58"/>
      <c r="AI212" s="58"/>
      <c r="AJ212" s="58"/>
    </row>
    <row r="213" spans="4:36" s="3" customFormat="1" x14ac:dyDescent="0.25">
      <c r="D213" s="58"/>
      <c r="F213" s="7"/>
      <c r="G213" s="7"/>
      <c r="H213" s="7"/>
      <c r="I213" s="7"/>
      <c r="J213" s="7"/>
      <c r="K213" s="7"/>
      <c r="L213" s="7"/>
      <c r="M213" s="7"/>
      <c r="N213" s="7"/>
      <c r="O213" s="7"/>
      <c r="P213" s="7"/>
      <c r="Q213" s="7"/>
      <c r="R213" s="7"/>
      <c r="S213" s="7"/>
      <c r="T213" s="7"/>
      <c r="U213" s="58"/>
      <c r="V213" s="60"/>
      <c r="W213" s="60"/>
      <c r="X213" s="60"/>
      <c r="Y213" s="60"/>
      <c r="Z213" s="60"/>
      <c r="AA213" s="58"/>
      <c r="AB213" s="58"/>
      <c r="AC213" s="58"/>
      <c r="AD213" s="58"/>
      <c r="AE213" s="58"/>
      <c r="AF213" s="58"/>
      <c r="AG213" s="58"/>
      <c r="AH213" s="58"/>
      <c r="AI213" s="58"/>
      <c r="AJ213" s="58"/>
    </row>
    <row r="214" spans="4:36" s="3" customFormat="1" x14ac:dyDescent="0.25">
      <c r="D214" s="58"/>
      <c r="F214" s="7"/>
      <c r="G214" s="7"/>
      <c r="H214" s="7"/>
      <c r="I214" s="7"/>
      <c r="J214" s="7"/>
      <c r="K214" s="7"/>
      <c r="L214" s="7"/>
      <c r="M214" s="7"/>
      <c r="N214" s="7"/>
      <c r="O214" s="7"/>
      <c r="P214" s="7"/>
      <c r="Q214" s="7"/>
      <c r="R214" s="7"/>
      <c r="S214" s="7"/>
      <c r="T214" s="7"/>
      <c r="U214" s="58"/>
      <c r="V214" s="60"/>
      <c r="W214" s="60"/>
      <c r="X214" s="60"/>
      <c r="Y214" s="60"/>
      <c r="Z214" s="60"/>
      <c r="AA214" s="58"/>
      <c r="AB214" s="58"/>
      <c r="AC214" s="58"/>
      <c r="AD214" s="58"/>
      <c r="AE214" s="58"/>
      <c r="AF214" s="58"/>
      <c r="AG214" s="58"/>
      <c r="AH214" s="58"/>
      <c r="AI214" s="58"/>
      <c r="AJ214" s="58"/>
    </row>
    <row r="215" spans="4:36" s="3" customFormat="1" x14ac:dyDescent="0.25">
      <c r="D215" s="58"/>
      <c r="F215" s="7"/>
      <c r="G215" s="7"/>
      <c r="H215" s="7"/>
      <c r="I215" s="7"/>
      <c r="J215" s="7"/>
      <c r="K215" s="7"/>
      <c r="L215" s="7"/>
      <c r="M215" s="7"/>
      <c r="N215" s="7"/>
      <c r="O215" s="7"/>
      <c r="P215" s="7"/>
      <c r="Q215" s="7"/>
      <c r="R215" s="7"/>
      <c r="S215" s="7"/>
      <c r="T215" s="7"/>
      <c r="U215" s="58"/>
      <c r="V215" s="60"/>
      <c r="W215" s="60"/>
      <c r="X215" s="60"/>
      <c r="Y215" s="60"/>
      <c r="Z215" s="60"/>
      <c r="AA215" s="58"/>
      <c r="AB215" s="58"/>
      <c r="AC215" s="58"/>
      <c r="AD215" s="58"/>
      <c r="AE215" s="58"/>
      <c r="AF215" s="58"/>
      <c r="AG215" s="58"/>
      <c r="AH215" s="58"/>
      <c r="AI215" s="58"/>
      <c r="AJ215" s="58"/>
    </row>
    <row r="216" spans="4:36" s="3" customFormat="1" x14ac:dyDescent="0.25">
      <c r="D216" s="58"/>
      <c r="F216" s="7"/>
      <c r="G216" s="7"/>
      <c r="H216" s="7"/>
      <c r="I216" s="7"/>
      <c r="J216" s="7"/>
      <c r="K216" s="7"/>
      <c r="L216" s="7"/>
      <c r="M216" s="7"/>
      <c r="N216" s="7"/>
      <c r="O216" s="7"/>
      <c r="P216" s="7"/>
      <c r="Q216" s="7"/>
      <c r="R216" s="7"/>
      <c r="S216" s="7"/>
      <c r="T216" s="7"/>
      <c r="U216" s="58"/>
      <c r="V216" s="60"/>
      <c r="W216" s="60"/>
      <c r="X216" s="60"/>
      <c r="Y216" s="60"/>
      <c r="Z216" s="60"/>
      <c r="AA216" s="58"/>
      <c r="AB216" s="58"/>
      <c r="AC216" s="58"/>
      <c r="AD216" s="58"/>
      <c r="AE216" s="58"/>
      <c r="AF216" s="58"/>
      <c r="AG216" s="58"/>
      <c r="AH216" s="58"/>
      <c r="AI216" s="58"/>
      <c r="AJ216" s="58"/>
    </row>
    <row r="217" spans="4:36" s="3" customFormat="1" x14ac:dyDescent="0.25">
      <c r="D217" s="58"/>
      <c r="F217" s="7"/>
      <c r="G217" s="7"/>
      <c r="H217" s="7"/>
      <c r="I217" s="7"/>
      <c r="J217" s="7"/>
      <c r="K217" s="7"/>
      <c r="L217" s="7"/>
      <c r="M217" s="7"/>
      <c r="N217" s="7"/>
      <c r="O217" s="7"/>
      <c r="P217" s="7"/>
      <c r="Q217" s="7"/>
      <c r="R217" s="7"/>
      <c r="S217" s="7"/>
      <c r="T217" s="7"/>
      <c r="U217" s="58"/>
      <c r="V217" s="60"/>
      <c r="W217" s="60"/>
      <c r="X217" s="60"/>
      <c r="Y217" s="60"/>
      <c r="Z217" s="60"/>
      <c r="AA217" s="58"/>
      <c r="AB217" s="58"/>
      <c r="AC217" s="58"/>
      <c r="AD217" s="58"/>
      <c r="AE217" s="58"/>
      <c r="AF217" s="58"/>
      <c r="AG217" s="58"/>
      <c r="AH217" s="58"/>
      <c r="AI217" s="58"/>
      <c r="AJ217" s="58"/>
    </row>
    <row r="218" spans="4:36" s="3" customFormat="1" x14ac:dyDescent="0.25">
      <c r="D218" s="58"/>
      <c r="F218" s="7"/>
      <c r="G218" s="7"/>
      <c r="H218" s="7"/>
      <c r="I218" s="7"/>
      <c r="J218" s="7"/>
      <c r="K218" s="7"/>
      <c r="L218" s="7"/>
      <c r="M218" s="7"/>
      <c r="N218" s="7"/>
      <c r="O218" s="7"/>
      <c r="P218" s="7"/>
      <c r="Q218" s="7"/>
      <c r="R218" s="7"/>
      <c r="S218" s="7"/>
      <c r="T218" s="7"/>
      <c r="U218" s="58"/>
      <c r="V218" s="60"/>
      <c r="W218" s="60"/>
      <c r="X218" s="60"/>
      <c r="Y218" s="60"/>
      <c r="Z218" s="60"/>
      <c r="AA218" s="58"/>
      <c r="AB218" s="58"/>
      <c r="AC218" s="58"/>
      <c r="AD218" s="58"/>
      <c r="AE218" s="58"/>
      <c r="AF218" s="58"/>
      <c r="AG218" s="58"/>
      <c r="AH218" s="58"/>
      <c r="AI218" s="58"/>
      <c r="AJ218" s="58"/>
    </row>
    <row r="219" spans="4:36" s="3" customFormat="1" x14ac:dyDescent="0.25">
      <c r="D219" s="58"/>
      <c r="F219" s="7"/>
      <c r="G219" s="7"/>
      <c r="H219" s="7"/>
      <c r="I219" s="7"/>
      <c r="J219" s="7"/>
      <c r="K219" s="7"/>
      <c r="L219" s="7"/>
      <c r="M219" s="7"/>
      <c r="N219" s="7"/>
      <c r="O219" s="7"/>
      <c r="P219" s="7"/>
      <c r="Q219" s="7"/>
      <c r="R219" s="7"/>
      <c r="S219" s="7"/>
      <c r="T219" s="7"/>
      <c r="U219" s="58"/>
      <c r="V219" s="60"/>
      <c r="W219" s="60"/>
      <c r="X219" s="60"/>
      <c r="Y219" s="60"/>
      <c r="Z219" s="60"/>
      <c r="AA219" s="58"/>
      <c r="AB219" s="58"/>
      <c r="AC219" s="58"/>
      <c r="AD219" s="58"/>
      <c r="AE219" s="58"/>
      <c r="AF219" s="58"/>
      <c r="AG219" s="58"/>
      <c r="AH219" s="58"/>
      <c r="AI219" s="58"/>
      <c r="AJ219" s="58"/>
    </row>
    <row r="220" spans="4:36" s="3" customFormat="1" x14ac:dyDescent="0.25">
      <c r="D220" s="58"/>
      <c r="F220" s="7"/>
      <c r="G220" s="7"/>
      <c r="H220" s="7"/>
      <c r="I220" s="7"/>
      <c r="J220" s="7"/>
      <c r="K220" s="7"/>
      <c r="L220" s="7"/>
      <c r="M220" s="7"/>
      <c r="N220" s="7"/>
      <c r="O220" s="7"/>
      <c r="P220" s="7"/>
      <c r="Q220" s="7"/>
      <c r="R220" s="7"/>
      <c r="S220" s="7"/>
      <c r="T220" s="7"/>
      <c r="U220" s="58"/>
      <c r="V220" s="60"/>
      <c r="W220" s="60"/>
      <c r="X220" s="60"/>
      <c r="Y220" s="60"/>
      <c r="Z220" s="60"/>
      <c r="AA220" s="58"/>
      <c r="AB220" s="58"/>
      <c r="AC220" s="58"/>
      <c r="AD220" s="58"/>
      <c r="AE220" s="58"/>
      <c r="AF220" s="58"/>
      <c r="AG220" s="58"/>
      <c r="AH220" s="58"/>
      <c r="AI220" s="58"/>
      <c r="AJ220" s="58"/>
    </row>
    <row r="221" spans="4:36" s="3" customFormat="1" x14ac:dyDescent="0.25">
      <c r="D221" s="58"/>
      <c r="F221" s="7"/>
      <c r="G221" s="7"/>
      <c r="H221" s="7"/>
      <c r="I221" s="7"/>
      <c r="J221" s="7"/>
      <c r="K221" s="7"/>
      <c r="L221" s="7"/>
      <c r="M221" s="7"/>
      <c r="N221" s="7"/>
      <c r="O221" s="7"/>
      <c r="P221" s="7"/>
      <c r="Q221" s="7"/>
      <c r="R221" s="7"/>
      <c r="S221" s="7"/>
      <c r="T221" s="7"/>
      <c r="U221" s="58"/>
      <c r="V221" s="60"/>
      <c r="W221" s="60"/>
      <c r="X221" s="60"/>
      <c r="Y221" s="60"/>
      <c r="Z221" s="60"/>
      <c r="AA221" s="58"/>
      <c r="AB221" s="58"/>
      <c r="AC221" s="58"/>
      <c r="AD221" s="58"/>
      <c r="AE221" s="58"/>
      <c r="AF221" s="58"/>
      <c r="AG221" s="58"/>
      <c r="AH221" s="58"/>
      <c r="AI221" s="58"/>
      <c r="AJ221" s="58"/>
    </row>
    <row r="222" spans="4:36" s="3" customFormat="1" x14ac:dyDescent="0.25">
      <c r="D222" s="58"/>
      <c r="F222" s="7"/>
      <c r="G222" s="7"/>
      <c r="H222" s="7"/>
      <c r="I222" s="7"/>
      <c r="J222" s="7"/>
      <c r="K222" s="7"/>
      <c r="L222" s="7"/>
      <c r="M222" s="7"/>
      <c r="N222" s="7"/>
      <c r="O222" s="7"/>
      <c r="P222" s="7"/>
      <c r="Q222" s="7"/>
      <c r="R222" s="7"/>
      <c r="S222" s="7"/>
      <c r="T222" s="7"/>
      <c r="U222" s="58"/>
      <c r="V222" s="60"/>
      <c r="W222" s="60"/>
      <c r="X222" s="60"/>
      <c r="Y222" s="60"/>
      <c r="Z222" s="60"/>
      <c r="AA222" s="58"/>
      <c r="AB222" s="58"/>
      <c r="AC222" s="58"/>
      <c r="AD222" s="58"/>
      <c r="AE222" s="58"/>
      <c r="AF222" s="58"/>
      <c r="AG222" s="58"/>
      <c r="AH222" s="58"/>
      <c r="AI222" s="58"/>
      <c r="AJ222" s="58"/>
    </row>
    <row r="223" spans="4:36" s="3" customFormat="1" x14ac:dyDescent="0.25">
      <c r="D223" s="58"/>
      <c r="F223" s="7"/>
      <c r="G223" s="7"/>
      <c r="H223" s="7"/>
      <c r="I223" s="7"/>
      <c r="J223" s="7"/>
      <c r="K223" s="7"/>
      <c r="L223" s="7"/>
      <c r="M223" s="7"/>
      <c r="N223" s="7"/>
      <c r="O223" s="7"/>
      <c r="P223" s="7"/>
      <c r="Q223" s="7"/>
      <c r="R223" s="7"/>
      <c r="S223" s="7"/>
      <c r="T223" s="7"/>
      <c r="U223" s="58"/>
      <c r="V223" s="60"/>
      <c r="W223" s="60"/>
      <c r="X223" s="60"/>
      <c r="Y223" s="60"/>
      <c r="Z223" s="60"/>
      <c r="AA223" s="58"/>
      <c r="AB223" s="58"/>
      <c r="AC223" s="58"/>
      <c r="AD223" s="58"/>
      <c r="AE223" s="58"/>
      <c r="AF223" s="58"/>
      <c r="AG223" s="58"/>
      <c r="AH223" s="58"/>
      <c r="AI223" s="58"/>
      <c r="AJ223" s="58"/>
    </row>
    <row r="224" spans="4:36" s="3" customFormat="1" x14ac:dyDescent="0.25">
      <c r="D224" s="58"/>
      <c r="F224" s="7"/>
      <c r="G224" s="7"/>
      <c r="H224" s="7"/>
      <c r="I224" s="7"/>
      <c r="J224" s="7"/>
      <c r="K224" s="7"/>
      <c r="L224" s="7"/>
      <c r="M224" s="7"/>
      <c r="N224" s="7"/>
      <c r="O224" s="7"/>
      <c r="P224" s="7"/>
      <c r="Q224" s="7"/>
      <c r="R224" s="7"/>
      <c r="S224" s="7"/>
      <c r="T224" s="7"/>
      <c r="U224" s="58"/>
      <c r="V224" s="60"/>
      <c r="W224" s="60"/>
      <c r="X224" s="60"/>
      <c r="Y224" s="60"/>
      <c r="Z224" s="60"/>
      <c r="AA224" s="58"/>
      <c r="AB224" s="58"/>
      <c r="AC224" s="58"/>
      <c r="AD224" s="58"/>
      <c r="AE224" s="58"/>
      <c r="AF224" s="58"/>
      <c r="AG224" s="58"/>
      <c r="AH224" s="58"/>
      <c r="AI224" s="58"/>
      <c r="AJ224" s="58"/>
    </row>
    <row r="225" spans="4:36" s="3" customFormat="1" x14ac:dyDescent="0.25">
      <c r="D225" s="58"/>
      <c r="F225" s="7"/>
      <c r="G225" s="7"/>
      <c r="H225" s="7"/>
      <c r="I225" s="7"/>
      <c r="J225" s="7"/>
      <c r="K225" s="7"/>
      <c r="L225" s="7"/>
      <c r="M225" s="7"/>
      <c r="N225" s="7"/>
      <c r="O225" s="7"/>
      <c r="P225" s="7"/>
      <c r="Q225" s="7"/>
      <c r="R225" s="7"/>
      <c r="S225" s="7"/>
      <c r="T225" s="7"/>
      <c r="U225" s="58"/>
      <c r="V225" s="60"/>
      <c r="W225" s="60"/>
      <c r="X225" s="60"/>
      <c r="Y225" s="60"/>
      <c r="Z225" s="60"/>
      <c r="AA225" s="58"/>
      <c r="AB225" s="58"/>
      <c r="AC225" s="58"/>
      <c r="AD225" s="58"/>
      <c r="AE225" s="58"/>
      <c r="AF225" s="58"/>
      <c r="AG225" s="58"/>
      <c r="AH225" s="58"/>
      <c r="AI225" s="58"/>
      <c r="AJ225" s="58"/>
    </row>
    <row r="226" spans="4:36" s="3" customFormat="1" x14ac:dyDescent="0.25">
      <c r="D226" s="58"/>
      <c r="F226" s="7"/>
      <c r="G226" s="7"/>
      <c r="H226" s="7"/>
      <c r="I226" s="7"/>
      <c r="J226" s="7"/>
      <c r="K226" s="7"/>
      <c r="L226" s="7"/>
      <c r="M226" s="7"/>
      <c r="N226" s="7"/>
      <c r="O226" s="7"/>
      <c r="P226" s="7"/>
      <c r="Q226" s="7"/>
      <c r="R226" s="7"/>
      <c r="S226" s="7"/>
      <c r="T226" s="7"/>
      <c r="U226" s="58"/>
      <c r="V226" s="60"/>
      <c r="W226" s="60"/>
      <c r="X226" s="60"/>
      <c r="Y226" s="60"/>
      <c r="Z226" s="60"/>
      <c r="AA226" s="58"/>
      <c r="AB226" s="58"/>
      <c r="AC226" s="58"/>
      <c r="AD226" s="58"/>
      <c r="AE226" s="58"/>
      <c r="AF226" s="58"/>
      <c r="AG226" s="58"/>
      <c r="AH226" s="58"/>
      <c r="AI226" s="58"/>
      <c r="AJ226" s="58"/>
    </row>
    <row r="227" spans="4:36" s="3" customFormat="1" x14ac:dyDescent="0.25">
      <c r="D227" s="58"/>
      <c r="F227" s="7"/>
      <c r="G227" s="7"/>
      <c r="H227" s="7"/>
      <c r="I227" s="7"/>
      <c r="J227" s="7"/>
      <c r="K227" s="7"/>
      <c r="L227" s="7"/>
      <c r="M227" s="7"/>
      <c r="N227" s="7"/>
      <c r="O227" s="7"/>
      <c r="P227" s="7"/>
      <c r="Q227" s="7"/>
      <c r="R227" s="7"/>
      <c r="S227" s="7"/>
      <c r="T227" s="7"/>
      <c r="U227" s="58"/>
      <c r="V227" s="60"/>
      <c r="W227" s="60"/>
      <c r="X227" s="60"/>
      <c r="Y227" s="60"/>
      <c r="Z227" s="60"/>
      <c r="AA227" s="58"/>
      <c r="AB227" s="58"/>
      <c r="AC227" s="58"/>
      <c r="AD227" s="58"/>
      <c r="AE227" s="58"/>
      <c r="AF227" s="58"/>
      <c r="AG227" s="58"/>
      <c r="AH227" s="58"/>
      <c r="AI227" s="58"/>
      <c r="AJ227" s="58"/>
    </row>
    <row r="228" spans="4:36" s="3" customFormat="1" x14ac:dyDescent="0.25">
      <c r="D228" s="58"/>
      <c r="F228" s="7"/>
      <c r="G228" s="7"/>
      <c r="H228" s="7"/>
      <c r="I228" s="7"/>
      <c r="J228" s="7"/>
      <c r="K228" s="7"/>
      <c r="L228" s="7"/>
      <c r="M228" s="7"/>
      <c r="N228" s="7"/>
      <c r="O228" s="7"/>
      <c r="P228" s="7"/>
      <c r="Q228" s="7"/>
      <c r="R228" s="7"/>
      <c r="S228" s="7"/>
      <c r="T228" s="7"/>
      <c r="U228" s="58"/>
      <c r="V228" s="60"/>
      <c r="W228" s="60"/>
      <c r="X228" s="60"/>
      <c r="Y228" s="60"/>
      <c r="Z228" s="60"/>
      <c r="AA228" s="58"/>
      <c r="AB228" s="58"/>
      <c r="AC228" s="58"/>
      <c r="AD228" s="58"/>
      <c r="AE228" s="58"/>
      <c r="AF228" s="58"/>
      <c r="AG228" s="58"/>
      <c r="AH228" s="58"/>
      <c r="AI228" s="58"/>
      <c r="AJ228" s="58"/>
    </row>
    <row r="229" spans="4:36" s="3" customFormat="1" x14ac:dyDescent="0.25">
      <c r="D229" s="58"/>
      <c r="F229" s="7"/>
      <c r="G229" s="7"/>
      <c r="H229" s="7"/>
      <c r="I229" s="7"/>
      <c r="J229" s="7"/>
      <c r="K229" s="7"/>
      <c r="L229" s="7"/>
      <c r="M229" s="7"/>
      <c r="N229" s="7"/>
      <c r="O229" s="7"/>
      <c r="P229" s="7"/>
      <c r="Q229" s="7"/>
      <c r="R229" s="7"/>
      <c r="S229" s="7"/>
      <c r="T229" s="7"/>
      <c r="U229" s="58"/>
      <c r="V229" s="60"/>
      <c r="W229" s="60"/>
      <c r="X229" s="60"/>
      <c r="Y229" s="60"/>
      <c r="Z229" s="60"/>
      <c r="AA229" s="58"/>
      <c r="AB229" s="58"/>
      <c r="AC229" s="58"/>
      <c r="AD229" s="58"/>
      <c r="AE229" s="58"/>
      <c r="AF229" s="58"/>
      <c r="AG229" s="58"/>
      <c r="AH229" s="58"/>
      <c r="AI229" s="58"/>
      <c r="AJ229" s="58"/>
    </row>
    <row r="230" spans="4:36" s="3" customFormat="1" x14ac:dyDescent="0.25">
      <c r="D230" s="58"/>
      <c r="F230" s="7"/>
      <c r="G230" s="7"/>
      <c r="H230" s="7"/>
      <c r="I230" s="7"/>
      <c r="J230" s="7"/>
      <c r="K230" s="7"/>
      <c r="L230" s="7"/>
      <c r="M230" s="7"/>
      <c r="N230" s="7"/>
      <c r="O230" s="7"/>
      <c r="P230" s="7"/>
      <c r="Q230" s="7"/>
      <c r="R230" s="7"/>
      <c r="S230" s="7"/>
      <c r="T230" s="7"/>
      <c r="U230" s="58"/>
      <c r="V230" s="60"/>
      <c r="W230" s="60"/>
      <c r="X230" s="60"/>
      <c r="Y230" s="60"/>
      <c r="Z230" s="60"/>
      <c r="AA230" s="58"/>
      <c r="AB230" s="58"/>
      <c r="AC230" s="58"/>
      <c r="AD230" s="58"/>
      <c r="AE230" s="58"/>
      <c r="AF230" s="58"/>
      <c r="AG230" s="58"/>
      <c r="AH230" s="58"/>
      <c r="AI230" s="58"/>
      <c r="AJ230" s="58"/>
    </row>
    <row r="231" spans="4:36" s="3" customFormat="1" x14ac:dyDescent="0.25">
      <c r="D231" s="58"/>
      <c r="F231" s="7"/>
      <c r="G231" s="7"/>
      <c r="H231" s="7"/>
      <c r="I231" s="7"/>
      <c r="J231" s="7"/>
      <c r="K231" s="7"/>
      <c r="L231" s="7"/>
      <c r="M231" s="7"/>
      <c r="N231" s="7"/>
      <c r="O231" s="7"/>
      <c r="P231" s="7"/>
      <c r="Q231" s="7"/>
      <c r="R231" s="7"/>
      <c r="S231" s="7"/>
      <c r="T231" s="7"/>
      <c r="U231" s="58"/>
      <c r="V231" s="60"/>
      <c r="W231" s="60"/>
      <c r="X231" s="60"/>
      <c r="Y231" s="60"/>
      <c r="Z231" s="60"/>
      <c r="AA231" s="58"/>
      <c r="AB231" s="58"/>
      <c r="AC231" s="58"/>
      <c r="AD231" s="58"/>
      <c r="AE231" s="58"/>
      <c r="AF231" s="58"/>
      <c r="AG231" s="58"/>
      <c r="AH231" s="58"/>
      <c r="AI231" s="58"/>
      <c r="AJ231" s="58"/>
    </row>
    <row r="232" spans="4:36" s="3" customFormat="1" x14ac:dyDescent="0.25">
      <c r="D232" s="58"/>
      <c r="F232" s="7"/>
      <c r="G232" s="7"/>
      <c r="H232" s="7"/>
      <c r="I232" s="7"/>
      <c r="J232" s="7"/>
      <c r="K232" s="7"/>
      <c r="L232" s="7"/>
      <c r="M232" s="7"/>
      <c r="N232" s="7"/>
      <c r="O232" s="7"/>
      <c r="P232" s="7"/>
      <c r="Q232" s="7"/>
      <c r="R232" s="7"/>
      <c r="S232" s="7"/>
      <c r="T232" s="7"/>
      <c r="U232" s="58"/>
      <c r="V232" s="60"/>
      <c r="W232" s="60"/>
      <c r="X232" s="60"/>
      <c r="Y232" s="60"/>
      <c r="Z232" s="60"/>
      <c r="AA232" s="58"/>
      <c r="AB232" s="58"/>
      <c r="AC232" s="58"/>
      <c r="AD232" s="58"/>
      <c r="AE232" s="58"/>
      <c r="AF232" s="58"/>
      <c r="AG232" s="58"/>
      <c r="AH232" s="58"/>
      <c r="AI232" s="58"/>
      <c r="AJ232" s="58"/>
    </row>
    <row r="233" spans="4:36" s="3" customFormat="1" x14ac:dyDescent="0.25">
      <c r="D233" s="58"/>
      <c r="F233" s="7"/>
      <c r="G233" s="7"/>
      <c r="H233" s="7"/>
      <c r="I233" s="7"/>
      <c r="J233" s="7"/>
      <c r="K233" s="7"/>
      <c r="L233" s="7"/>
      <c r="M233" s="7"/>
      <c r="N233" s="7"/>
      <c r="O233" s="7"/>
      <c r="P233" s="7"/>
      <c r="Q233" s="7"/>
      <c r="R233" s="7"/>
      <c r="S233" s="7"/>
      <c r="T233" s="7"/>
      <c r="U233" s="58"/>
      <c r="V233" s="60"/>
      <c r="W233" s="60"/>
      <c r="X233" s="60"/>
      <c r="Y233" s="60"/>
      <c r="Z233" s="60"/>
      <c r="AA233" s="58"/>
      <c r="AB233" s="58"/>
      <c r="AC233" s="58"/>
      <c r="AD233" s="58"/>
      <c r="AE233" s="58"/>
      <c r="AF233" s="58"/>
      <c r="AG233" s="58"/>
      <c r="AH233" s="58"/>
      <c r="AI233" s="58"/>
      <c r="AJ233" s="58"/>
    </row>
    <row r="234" spans="4:36" s="3" customFormat="1" x14ac:dyDescent="0.25">
      <c r="D234" s="58"/>
      <c r="F234" s="7"/>
      <c r="G234" s="7"/>
      <c r="H234" s="7"/>
      <c r="I234" s="7"/>
      <c r="J234" s="7"/>
      <c r="K234" s="7"/>
      <c r="L234" s="7"/>
      <c r="M234" s="7"/>
      <c r="N234" s="7"/>
      <c r="O234" s="7"/>
      <c r="P234" s="7"/>
      <c r="Q234" s="7"/>
      <c r="R234" s="7"/>
      <c r="S234" s="7"/>
      <c r="T234" s="7"/>
      <c r="U234" s="58"/>
      <c r="V234" s="60"/>
      <c r="W234" s="60"/>
      <c r="X234" s="60"/>
      <c r="Y234" s="60"/>
      <c r="Z234" s="60"/>
      <c r="AA234" s="58"/>
      <c r="AB234" s="58"/>
      <c r="AC234" s="58"/>
      <c r="AD234" s="58"/>
      <c r="AE234" s="58"/>
      <c r="AF234" s="58"/>
      <c r="AG234" s="58"/>
      <c r="AH234" s="58"/>
      <c r="AI234" s="58"/>
      <c r="AJ234" s="58"/>
    </row>
    <row r="235" spans="4:36" s="3" customFormat="1" x14ac:dyDescent="0.25">
      <c r="D235" s="58"/>
      <c r="F235" s="7"/>
      <c r="G235" s="7"/>
      <c r="H235" s="7"/>
      <c r="I235" s="7"/>
      <c r="J235" s="7"/>
      <c r="K235" s="7"/>
      <c r="L235" s="7"/>
      <c r="M235" s="7"/>
      <c r="N235" s="7"/>
      <c r="O235" s="7"/>
      <c r="P235" s="7"/>
      <c r="Q235" s="7"/>
      <c r="R235" s="7"/>
      <c r="S235" s="7"/>
      <c r="T235" s="7"/>
      <c r="U235" s="58"/>
      <c r="V235" s="60"/>
      <c r="W235" s="60"/>
      <c r="X235" s="60"/>
      <c r="Y235" s="60"/>
      <c r="Z235" s="60"/>
      <c r="AA235" s="58"/>
      <c r="AB235" s="58"/>
      <c r="AC235" s="58"/>
      <c r="AD235" s="58"/>
      <c r="AE235" s="58"/>
      <c r="AF235" s="58"/>
      <c r="AG235" s="58"/>
      <c r="AH235" s="58"/>
      <c r="AI235" s="58"/>
      <c r="AJ235" s="58"/>
    </row>
    <row r="236" spans="4:36" s="3" customFormat="1" x14ac:dyDescent="0.25">
      <c r="D236" s="58"/>
      <c r="F236" s="7"/>
      <c r="G236" s="7"/>
      <c r="H236" s="7"/>
      <c r="I236" s="7"/>
      <c r="J236" s="7"/>
      <c r="K236" s="7"/>
      <c r="L236" s="7"/>
      <c r="M236" s="7"/>
      <c r="N236" s="7"/>
      <c r="O236" s="7"/>
      <c r="P236" s="7"/>
      <c r="Q236" s="7"/>
      <c r="R236" s="7"/>
      <c r="S236" s="7"/>
      <c r="T236" s="7"/>
      <c r="U236" s="58"/>
      <c r="V236" s="60"/>
      <c r="W236" s="60"/>
      <c r="X236" s="60"/>
      <c r="Y236" s="60"/>
      <c r="Z236" s="60"/>
      <c r="AA236" s="58"/>
      <c r="AB236" s="58"/>
      <c r="AC236" s="58"/>
      <c r="AD236" s="58"/>
      <c r="AE236" s="58"/>
      <c r="AF236" s="58"/>
      <c r="AG236" s="58"/>
      <c r="AH236" s="58"/>
      <c r="AI236" s="58"/>
      <c r="AJ236" s="58"/>
    </row>
    <row r="237" spans="4:36" s="3" customFormat="1" x14ac:dyDescent="0.25">
      <c r="D237" s="58"/>
      <c r="F237" s="7"/>
      <c r="G237" s="7"/>
      <c r="H237" s="7"/>
      <c r="I237" s="7"/>
      <c r="J237" s="7"/>
      <c r="K237" s="7"/>
      <c r="L237" s="7"/>
      <c r="M237" s="7"/>
      <c r="N237" s="7"/>
      <c r="O237" s="7"/>
      <c r="P237" s="7"/>
      <c r="Q237" s="7"/>
      <c r="R237" s="7"/>
      <c r="S237" s="7"/>
      <c r="T237" s="7"/>
      <c r="U237" s="58"/>
      <c r="V237" s="60"/>
      <c r="W237" s="60"/>
      <c r="X237" s="60"/>
      <c r="Y237" s="60"/>
      <c r="Z237" s="60"/>
      <c r="AA237" s="58"/>
      <c r="AB237" s="58"/>
      <c r="AC237" s="58"/>
      <c r="AD237" s="58"/>
      <c r="AE237" s="58"/>
      <c r="AF237" s="58"/>
      <c r="AG237" s="58"/>
      <c r="AH237" s="58"/>
      <c r="AI237" s="58"/>
      <c r="AJ237" s="58"/>
    </row>
    <row r="238" spans="4:36" s="3" customFormat="1" x14ac:dyDescent="0.25">
      <c r="D238" s="58"/>
      <c r="F238" s="7"/>
      <c r="G238" s="7"/>
      <c r="H238" s="7"/>
      <c r="I238" s="7"/>
      <c r="J238" s="7"/>
      <c r="K238" s="7"/>
      <c r="L238" s="7"/>
      <c r="M238" s="7"/>
      <c r="N238" s="7"/>
      <c r="O238" s="7"/>
      <c r="P238" s="7"/>
      <c r="Q238" s="7"/>
      <c r="R238" s="7"/>
      <c r="S238" s="7"/>
      <c r="T238" s="7"/>
      <c r="U238" s="58"/>
      <c r="V238" s="60"/>
      <c r="W238" s="60"/>
      <c r="X238" s="60"/>
      <c r="Y238" s="60"/>
      <c r="Z238" s="60"/>
      <c r="AA238" s="58"/>
      <c r="AB238" s="58"/>
      <c r="AC238" s="58"/>
      <c r="AD238" s="58"/>
      <c r="AE238" s="58"/>
      <c r="AF238" s="58"/>
      <c r="AG238" s="58"/>
      <c r="AH238" s="58"/>
      <c r="AI238" s="58"/>
      <c r="AJ238" s="58"/>
    </row>
    <row r="239" spans="4:36" s="3" customFormat="1" x14ac:dyDescent="0.25">
      <c r="D239" s="58"/>
      <c r="F239" s="7"/>
      <c r="G239" s="7"/>
      <c r="H239" s="7"/>
      <c r="I239" s="7"/>
      <c r="J239" s="7"/>
      <c r="K239" s="7"/>
      <c r="L239" s="7"/>
      <c r="M239" s="7"/>
      <c r="N239" s="7"/>
      <c r="O239" s="7"/>
      <c r="P239" s="7"/>
      <c r="Q239" s="7"/>
      <c r="R239" s="7"/>
      <c r="S239" s="7"/>
      <c r="T239" s="7"/>
      <c r="U239" s="58"/>
      <c r="V239" s="60"/>
      <c r="W239" s="60"/>
      <c r="X239" s="60"/>
      <c r="Y239" s="60"/>
      <c r="Z239" s="60"/>
      <c r="AA239" s="58"/>
      <c r="AB239" s="58"/>
      <c r="AC239" s="58"/>
      <c r="AD239" s="58"/>
      <c r="AE239" s="58"/>
      <c r="AF239" s="58"/>
      <c r="AG239" s="58"/>
      <c r="AH239" s="58"/>
      <c r="AI239" s="58"/>
      <c r="AJ239" s="58"/>
    </row>
    <row r="240" spans="4:36" s="3" customFormat="1" x14ac:dyDescent="0.25">
      <c r="D240" s="58"/>
      <c r="F240" s="7"/>
      <c r="G240" s="7"/>
      <c r="H240" s="7"/>
      <c r="I240" s="7"/>
      <c r="J240" s="7"/>
      <c r="K240" s="7"/>
      <c r="L240" s="7"/>
      <c r="M240" s="7"/>
      <c r="N240" s="7"/>
      <c r="O240" s="7"/>
      <c r="P240" s="7"/>
      <c r="Q240" s="7"/>
      <c r="R240" s="7"/>
      <c r="S240" s="7"/>
      <c r="T240" s="7"/>
      <c r="U240" s="58"/>
      <c r="V240" s="60"/>
      <c r="W240" s="60"/>
      <c r="X240" s="60"/>
      <c r="Y240" s="60"/>
      <c r="Z240" s="60"/>
      <c r="AA240" s="58"/>
      <c r="AB240" s="58"/>
      <c r="AC240" s="58"/>
      <c r="AD240" s="58"/>
      <c r="AE240" s="58"/>
      <c r="AF240" s="58"/>
      <c r="AG240" s="58"/>
      <c r="AH240" s="58"/>
      <c r="AI240" s="58"/>
      <c r="AJ240" s="58"/>
    </row>
    <row r="241" spans="4:36" s="3" customFormat="1" x14ac:dyDescent="0.25">
      <c r="D241" s="58"/>
      <c r="F241" s="7"/>
      <c r="G241" s="7"/>
      <c r="H241" s="7"/>
      <c r="I241" s="7"/>
      <c r="J241" s="7"/>
      <c r="K241" s="7"/>
      <c r="L241" s="7"/>
      <c r="M241" s="7"/>
      <c r="N241" s="7"/>
      <c r="O241" s="7"/>
      <c r="P241" s="7"/>
      <c r="Q241" s="7"/>
      <c r="R241" s="7"/>
      <c r="S241" s="7"/>
      <c r="T241" s="7"/>
      <c r="U241" s="58"/>
      <c r="V241" s="60"/>
      <c r="W241" s="60"/>
      <c r="X241" s="60"/>
      <c r="Y241" s="60"/>
      <c r="Z241" s="60"/>
      <c r="AA241" s="58"/>
      <c r="AB241" s="58"/>
      <c r="AC241" s="58"/>
      <c r="AD241" s="58"/>
      <c r="AE241" s="58"/>
      <c r="AF241" s="58"/>
      <c r="AG241" s="58"/>
      <c r="AH241" s="58"/>
      <c r="AI241" s="58"/>
      <c r="AJ241" s="58"/>
    </row>
    <row r="242" spans="4:36" s="3" customFormat="1" x14ac:dyDescent="0.25">
      <c r="D242" s="58"/>
      <c r="F242" s="7"/>
      <c r="G242" s="7"/>
      <c r="H242" s="7"/>
      <c r="I242" s="7"/>
      <c r="J242" s="7"/>
      <c r="K242" s="7"/>
      <c r="L242" s="7"/>
      <c r="M242" s="7"/>
      <c r="N242" s="7"/>
      <c r="O242" s="7"/>
      <c r="P242" s="7"/>
      <c r="Q242" s="7"/>
      <c r="R242" s="7"/>
      <c r="S242" s="7"/>
      <c r="T242" s="7"/>
      <c r="U242" s="58"/>
      <c r="V242" s="60"/>
      <c r="W242" s="60"/>
      <c r="X242" s="60"/>
      <c r="Y242" s="60"/>
      <c r="Z242" s="60"/>
      <c r="AA242" s="58"/>
      <c r="AB242" s="58"/>
      <c r="AC242" s="58"/>
      <c r="AD242" s="58"/>
      <c r="AE242" s="58"/>
      <c r="AF242" s="58"/>
      <c r="AG242" s="58"/>
      <c r="AH242" s="58"/>
      <c r="AI242" s="58"/>
      <c r="AJ242" s="58"/>
    </row>
    <row r="243" spans="4:36" s="3" customFormat="1" x14ac:dyDescent="0.25">
      <c r="D243" s="58"/>
      <c r="F243" s="7"/>
      <c r="G243" s="7"/>
      <c r="H243" s="7"/>
      <c r="I243" s="7"/>
      <c r="J243" s="7"/>
      <c r="K243" s="7"/>
      <c r="L243" s="7"/>
      <c r="M243" s="7"/>
      <c r="N243" s="7"/>
      <c r="O243" s="7"/>
      <c r="P243" s="7"/>
      <c r="Q243" s="7"/>
      <c r="R243" s="7"/>
      <c r="S243" s="7"/>
      <c r="T243" s="7"/>
      <c r="U243" s="58"/>
      <c r="V243" s="60"/>
      <c r="W243" s="60"/>
      <c r="X243" s="60"/>
      <c r="Y243" s="60"/>
      <c r="Z243" s="60"/>
      <c r="AA243" s="58"/>
      <c r="AB243" s="58"/>
      <c r="AC243" s="58"/>
      <c r="AD243" s="58"/>
      <c r="AE243" s="58"/>
      <c r="AF243" s="58"/>
      <c r="AG243" s="58"/>
      <c r="AH243" s="58"/>
      <c r="AI243" s="58"/>
      <c r="AJ243" s="58"/>
    </row>
    <row r="244" spans="4:36" s="3" customFormat="1" x14ac:dyDescent="0.25">
      <c r="D244" s="58"/>
      <c r="F244" s="7"/>
      <c r="G244" s="7"/>
      <c r="H244" s="7"/>
      <c r="I244" s="7"/>
      <c r="J244" s="7"/>
      <c r="K244" s="7"/>
      <c r="L244" s="7"/>
      <c r="M244" s="7"/>
      <c r="N244" s="7"/>
      <c r="O244" s="7"/>
      <c r="P244" s="7"/>
      <c r="Q244" s="7"/>
      <c r="R244" s="7"/>
      <c r="S244" s="7"/>
      <c r="T244" s="7"/>
      <c r="U244" s="58"/>
      <c r="V244" s="60"/>
      <c r="W244" s="60"/>
      <c r="X244" s="60"/>
      <c r="Y244" s="60"/>
      <c r="Z244" s="60"/>
      <c r="AA244" s="58"/>
      <c r="AB244" s="58"/>
      <c r="AC244" s="58"/>
      <c r="AD244" s="58"/>
      <c r="AE244" s="58"/>
      <c r="AF244" s="58"/>
      <c r="AG244" s="58"/>
      <c r="AH244" s="58"/>
      <c r="AI244" s="58"/>
      <c r="AJ244" s="58"/>
    </row>
    <row r="245" spans="4:36" s="3" customFormat="1" x14ac:dyDescent="0.25">
      <c r="D245" s="58"/>
      <c r="F245" s="7"/>
      <c r="G245" s="7"/>
      <c r="H245" s="7"/>
      <c r="I245" s="7"/>
      <c r="J245" s="7"/>
      <c r="K245" s="7"/>
      <c r="L245" s="7"/>
      <c r="M245" s="7"/>
      <c r="N245" s="7"/>
      <c r="O245" s="7"/>
      <c r="P245" s="7"/>
      <c r="Q245" s="7"/>
      <c r="R245" s="7"/>
      <c r="S245" s="7"/>
      <c r="T245" s="7"/>
      <c r="U245" s="58"/>
      <c r="V245" s="60"/>
      <c r="W245" s="60"/>
      <c r="X245" s="60"/>
      <c r="Y245" s="60"/>
      <c r="Z245" s="60"/>
      <c r="AA245" s="58"/>
      <c r="AB245" s="58"/>
      <c r="AC245" s="58"/>
      <c r="AD245" s="58"/>
      <c r="AE245" s="58"/>
      <c r="AF245" s="58"/>
      <c r="AG245" s="58"/>
      <c r="AH245" s="58"/>
      <c r="AI245" s="58"/>
      <c r="AJ245" s="58"/>
    </row>
    <row r="246" spans="4:36" s="3" customFormat="1" x14ac:dyDescent="0.25">
      <c r="D246" s="58"/>
      <c r="F246" s="7"/>
      <c r="G246" s="7"/>
      <c r="H246" s="7"/>
      <c r="I246" s="7"/>
      <c r="J246" s="7"/>
      <c r="K246" s="7"/>
      <c r="L246" s="7"/>
      <c r="M246" s="7"/>
      <c r="N246" s="7"/>
      <c r="O246" s="7"/>
      <c r="P246" s="7"/>
      <c r="Q246" s="7"/>
      <c r="R246" s="7"/>
      <c r="S246" s="7"/>
      <c r="T246" s="7"/>
      <c r="U246" s="58"/>
      <c r="V246" s="60"/>
      <c r="W246" s="60"/>
      <c r="X246" s="60"/>
      <c r="Y246" s="60"/>
      <c r="Z246" s="60"/>
      <c r="AA246" s="58"/>
      <c r="AB246" s="58"/>
      <c r="AC246" s="58"/>
      <c r="AD246" s="58"/>
      <c r="AE246" s="58"/>
      <c r="AF246" s="58"/>
      <c r="AG246" s="58"/>
      <c r="AH246" s="58"/>
      <c r="AI246" s="58"/>
      <c r="AJ246" s="58"/>
    </row>
    <row r="247" spans="4:36" s="3" customFormat="1" x14ac:dyDescent="0.25">
      <c r="D247" s="58"/>
      <c r="F247" s="7"/>
      <c r="G247" s="7"/>
      <c r="H247" s="7"/>
      <c r="I247" s="7"/>
      <c r="J247" s="7"/>
      <c r="K247" s="7"/>
      <c r="L247" s="7"/>
      <c r="M247" s="7"/>
      <c r="N247" s="7"/>
      <c r="O247" s="7"/>
      <c r="P247" s="7"/>
      <c r="Q247" s="7"/>
      <c r="R247" s="7"/>
      <c r="S247" s="7"/>
      <c r="T247" s="7"/>
      <c r="U247" s="58"/>
      <c r="V247" s="60"/>
      <c r="W247" s="60"/>
      <c r="X247" s="60"/>
      <c r="Y247" s="60"/>
      <c r="Z247" s="60"/>
      <c r="AA247" s="58"/>
      <c r="AB247" s="58"/>
      <c r="AC247" s="58"/>
      <c r="AD247" s="58"/>
      <c r="AE247" s="58"/>
      <c r="AF247" s="58"/>
      <c r="AG247" s="58"/>
      <c r="AH247" s="58"/>
      <c r="AI247" s="58"/>
      <c r="AJ247" s="58"/>
    </row>
    <row r="248" spans="4:36" s="3" customFormat="1" x14ac:dyDescent="0.25">
      <c r="D248" s="58"/>
      <c r="F248" s="7"/>
      <c r="G248" s="7"/>
      <c r="H248" s="7"/>
      <c r="I248" s="7"/>
      <c r="J248" s="7"/>
      <c r="K248" s="7"/>
      <c r="L248" s="7"/>
      <c r="M248" s="7"/>
      <c r="N248" s="7"/>
      <c r="O248" s="7"/>
      <c r="P248" s="7"/>
      <c r="Q248" s="7"/>
      <c r="R248" s="7"/>
      <c r="S248" s="7"/>
      <c r="T248" s="7"/>
      <c r="U248" s="58"/>
      <c r="V248" s="60"/>
      <c r="W248" s="60"/>
      <c r="X248" s="60"/>
      <c r="Y248" s="60"/>
      <c r="Z248" s="60"/>
      <c r="AA248" s="58"/>
      <c r="AB248" s="58"/>
      <c r="AC248" s="58"/>
      <c r="AD248" s="58"/>
      <c r="AE248" s="58"/>
      <c r="AF248" s="58"/>
      <c r="AG248" s="58"/>
      <c r="AH248" s="58"/>
      <c r="AI248" s="58"/>
      <c r="AJ248" s="58"/>
    </row>
    <row r="249" spans="4:36" s="3" customFormat="1" x14ac:dyDescent="0.25">
      <c r="D249" s="58"/>
      <c r="F249" s="7"/>
      <c r="G249" s="7"/>
      <c r="H249" s="7"/>
      <c r="I249" s="7"/>
      <c r="J249" s="7"/>
      <c r="K249" s="7"/>
      <c r="L249" s="7"/>
      <c r="M249" s="7"/>
      <c r="N249" s="7"/>
      <c r="O249" s="7"/>
      <c r="P249" s="7"/>
      <c r="Q249" s="7"/>
      <c r="R249" s="7"/>
      <c r="S249" s="7"/>
      <c r="T249" s="7"/>
      <c r="U249" s="58"/>
      <c r="V249" s="60"/>
      <c r="W249" s="60"/>
      <c r="X249" s="60"/>
      <c r="Y249" s="60"/>
      <c r="Z249" s="60"/>
      <c r="AA249" s="58"/>
      <c r="AB249" s="58"/>
      <c r="AC249" s="58"/>
      <c r="AD249" s="58"/>
      <c r="AE249" s="58"/>
      <c r="AF249" s="58"/>
      <c r="AG249" s="58"/>
      <c r="AH249" s="58"/>
      <c r="AI249" s="58"/>
      <c r="AJ249" s="58"/>
    </row>
    <row r="250" spans="4:36" s="3" customFormat="1" x14ac:dyDescent="0.25">
      <c r="D250" s="58"/>
      <c r="F250" s="7"/>
      <c r="G250" s="7"/>
      <c r="H250" s="7"/>
      <c r="I250" s="7"/>
      <c r="J250" s="7"/>
      <c r="K250" s="7"/>
      <c r="L250" s="7"/>
      <c r="M250" s="7"/>
      <c r="N250" s="7"/>
      <c r="O250" s="7"/>
      <c r="P250" s="7"/>
      <c r="Q250" s="7"/>
      <c r="R250" s="7"/>
      <c r="S250" s="7"/>
      <c r="T250" s="7"/>
      <c r="U250" s="58"/>
      <c r="V250" s="60"/>
      <c r="W250" s="60"/>
      <c r="X250" s="60"/>
      <c r="Y250" s="60"/>
      <c r="Z250" s="60"/>
      <c r="AA250" s="58"/>
      <c r="AB250" s="58"/>
      <c r="AC250" s="58"/>
      <c r="AD250" s="58"/>
      <c r="AE250" s="58"/>
      <c r="AF250" s="58"/>
      <c r="AG250" s="58"/>
      <c r="AH250" s="58"/>
      <c r="AI250" s="58"/>
      <c r="AJ250" s="58"/>
    </row>
    <row r="251" spans="4:36" s="3" customFormat="1" x14ac:dyDescent="0.25">
      <c r="D251" s="58"/>
      <c r="F251" s="7"/>
      <c r="G251" s="7"/>
      <c r="H251" s="7"/>
      <c r="I251" s="7"/>
      <c r="J251" s="7"/>
      <c r="K251" s="7"/>
      <c r="L251" s="7"/>
      <c r="M251" s="7"/>
      <c r="N251" s="7"/>
      <c r="O251" s="7"/>
      <c r="P251" s="7"/>
      <c r="Q251" s="7"/>
      <c r="R251" s="7"/>
      <c r="S251" s="7"/>
      <c r="T251" s="7"/>
      <c r="U251" s="58"/>
      <c r="V251" s="60"/>
      <c r="W251" s="60"/>
      <c r="X251" s="60"/>
      <c r="Y251" s="60"/>
      <c r="Z251" s="60"/>
      <c r="AA251" s="58"/>
      <c r="AB251" s="58"/>
      <c r="AC251" s="58"/>
      <c r="AD251" s="58"/>
      <c r="AE251" s="58"/>
      <c r="AF251" s="58"/>
      <c r="AG251" s="58"/>
      <c r="AH251" s="58"/>
      <c r="AI251" s="58"/>
      <c r="AJ251" s="58"/>
    </row>
    <row r="252" spans="4:36" s="3" customFormat="1" x14ac:dyDescent="0.25">
      <c r="D252" s="58"/>
      <c r="F252" s="7"/>
      <c r="G252" s="7"/>
      <c r="H252" s="7"/>
      <c r="I252" s="7"/>
      <c r="J252" s="7"/>
      <c r="K252" s="7"/>
      <c r="L252" s="7"/>
      <c r="M252" s="7"/>
      <c r="N252" s="7"/>
      <c r="O252" s="7"/>
      <c r="P252" s="7"/>
      <c r="Q252" s="7"/>
      <c r="R252" s="7"/>
      <c r="S252" s="7"/>
      <c r="T252" s="7"/>
      <c r="U252" s="58"/>
      <c r="V252" s="60"/>
      <c r="W252" s="60"/>
      <c r="X252" s="60"/>
      <c r="Y252" s="60"/>
      <c r="Z252" s="60"/>
      <c r="AA252" s="58"/>
      <c r="AB252" s="58"/>
      <c r="AC252" s="58"/>
      <c r="AD252" s="58"/>
      <c r="AE252" s="58"/>
      <c r="AF252" s="58"/>
      <c r="AG252" s="58"/>
      <c r="AH252" s="58"/>
      <c r="AI252" s="58"/>
      <c r="AJ252" s="58"/>
    </row>
    <row r="253" spans="4:36" s="3" customFormat="1" x14ac:dyDescent="0.25">
      <c r="D253" s="58"/>
      <c r="F253" s="7"/>
      <c r="G253" s="7"/>
      <c r="H253" s="7"/>
      <c r="I253" s="7"/>
      <c r="J253" s="7"/>
      <c r="K253" s="7"/>
      <c r="L253" s="7"/>
      <c r="M253" s="7"/>
      <c r="N253" s="7"/>
      <c r="O253" s="7"/>
      <c r="P253" s="7"/>
      <c r="Q253" s="7"/>
      <c r="R253" s="7"/>
      <c r="S253" s="7"/>
      <c r="T253" s="7"/>
      <c r="U253" s="58"/>
      <c r="V253" s="60"/>
      <c r="W253" s="60"/>
      <c r="X253" s="60"/>
      <c r="Y253" s="60"/>
      <c r="Z253" s="60"/>
      <c r="AA253" s="58"/>
      <c r="AB253" s="58"/>
      <c r="AC253" s="58"/>
      <c r="AD253" s="58"/>
      <c r="AE253" s="58"/>
      <c r="AF253" s="58"/>
      <c r="AG253" s="58"/>
      <c r="AH253" s="58"/>
      <c r="AI253" s="58"/>
      <c r="AJ253" s="58"/>
    </row>
    <row r="254" spans="4:36" s="3" customFormat="1" x14ac:dyDescent="0.25">
      <c r="D254" s="58"/>
      <c r="F254" s="7"/>
      <c r="G254" s="7"/>
      <c r="H254" s="7"/>
      <c r="I254" s="7"/>
      <c r="J254" s="7"/>
      <c r="K254" s="7"/>
      <c r="L254" s="7"/>
      <c r="M254" s="7"/>
      <c r="N254" s="7"/>
      <c r="O254" s="7"/>
      <c r="P254" s="7"/>
      <c r="Q254" s="7"/>
      <c r="R254" s="7"/>
      <c r="S254" s="7"/>
      <c r="T254" s="7"/>
      <c r="U254" s="58"/>
      <c r="V254" s="60"/>
      <c r="W254" s="60"/>
      <c r="X254" s="60"/>
      <c r="Y254" s="60"/>
      <c r="Z254" s="60"/>
      <c r="AA254" s="58"/>
      <c r="AB254" s="58"/>
      <c r="AC254" s="58"/>
      <c r="AD254" s="58"/>
      <c r="AE254" s="58"/>
      <c r="AF254" s="58"/>
      <c r="AG254" s="58"/>
      <c r="AH254" s="58"/>
      <c r="AI254" s="58"/>
      <c r="AJ254" s="58"/>
    </row>
    <row r="255" spans="4:36" s="3" customFormat="1" x14ac:dyDescent="0.25">
      <c r="D255" s="58"/>
      <c r="F255" s="7"/>
      <c r="G255" s="7"/>
      <c r="H255" s="7"/>
      <c r="I255" s="7"/>
      <c r="J255" s="7"/>
      <c r="K255" s="7"/>
      <c r="L255" s="7"/>
      <c r="M255" s="7"/>
      <c r="N255" s="7"/>
      <c r="O255" s="7"/>
      <c r="P255" s="7"/>
      <c r="Q255" s="7"/>
      <c r="R255" s="7"/>
      <c r="S255" s="7"/>
      <c r="T255" s="7"/>
      <c r="U255" s="58"/>
      <c r="V255" s="60"/>
      <c r="W255" s="60"/>
      <c r="X255" s="60"/>
      <c r="Y255" s="60"/>
      <c r="Z255" s="60"/>
      <c r="AA255" s="58"/>
      <c r="AB255" s="58"/>
      <c r="AC255" s="58"/>
      <c r="AD255" s="58"/>
      <c r="AE255" s="58"/>
      <c r="AF255" s="58"/>
      <c r="AG255" s="58"/>
      <c r="AH255" s="58"/>
      <c r="AI255" s="58"/>
      <c r="AJ255" s="58"/>
    </row>
    <row r="256" spans="4:36" s="3" customFormat="1" x14ac:dyDescent="0.25">
      <c r="D256" s="58"/>
      <c r="F256" s="7"/>
      <c r="G256" s="7"/>
      <c r="H256" s="7"/>
      <c r="I256" s="7"/>
      <c r="J256" s="7"/>
      <c r="K256" s="7"/>
      <c r="L256" s="7"/>
      <c r="M256" s="7"/>
      <c r="N256" s="7"/>
      <c r="O256" s="7"/>
      <c r="P256" s="7"/>
      <c r="Q256" s="7"/>
      <c r="R256" s="7"/>
      <c r="S256" s="7"/>
      <c r="T256" s="7"/>
      <c r="U256" s="58"/>
      <c r="V256" s="60"/>
      <c r="W256" s="60"/>
      <c r="X256" s="60"/>
      <c r="Y256" s="60"/>
      <c r="Z256" s="60"/>
      <c r="AA256" s="58"/>
      <c r="AB256" s="58"/>
      <c r="AC256" s="58"/>
      <c r="AD256" s="58"/>
      <c r="AE256" s="58"/>
      <c r="AF256" s="58"/>
      <c r="AG256" s="58"/>
      <c r="AH256" s="58"/>
      <c r="AI256" s="58"/>
      <c r="AJ256" s="58"/>
    </row>
    <row r="257" spans="4:36" s="3" customFormat="1" x14ac:dyDescent="0.25">
      <c r="D257" s="58"/>
      <c r="F257" s="7"/>
      <c r="G257" s="7"/>
      <c r="H257" s="7"/>
      <c r="I257" s="7"/>
      <c r="J257" s="7"/>
      <c r="K257" s="7"/>
      <c r="L257" s="7"/>
      <c r="M257" s="7"/>
      <c r="N257" s="7"/>
      <c r="O257" s="7"/>
      <c r="P257" s="7"/>
      <c r="Q257" s="7"/>
      <c r="R257" s="7"/>
      <c r="S257" s="7"/>
      <c r="T257" s="7"/>
      <c r="U257" s="58"/>
      <c r="V257" s="60"/>
      <c r="W257" s="60"/>
      <c r="X257" s="60"/>
      <c r="Y257" s="60"/>
      <c r="Z257" s="60"/>
      <c r="AA257" s="58"/>
      <c r="AB257" s="58"/>
      <c r="AC257" s="58"/>
      <c r="AD257" s="58"/>
      <c r="AE257" s="58"/>
      <c r="AF257" s="58"/>
      <c r="AG257" s="58"/>
      <c r="AH257" s="58"/>
      <c r="AI257" s="58"/>
      <c r="AJ257" s="58"/>
    </row>
    <row r="258" spans="4:36" s="3" customFormat="1" x14ac:dyDescent="0.25">
      <c r="D258" s="58"/>
      <c r="F258" s="7"/>
      <c r="G258" s="7"/>
      <c r="H258" s="7"/>
      <c r="I258" s="7"/>
      <c r="J258" s="7"/>
      <c r="K258" s="7"/>
      <c r="L258" s="7"/>
      <c r="M258" s="7"/>
      <c r="N258" s="7"/>
      <c r="O258" s="7"/>
      <c r="P258" s="7"/>
      <c r="Q258" s="7"/>
      <c r="R258" s="7"/>
      <c r="S258" s="7"/>
      <c r="T258" s="7"/>
      <c r="U258" s="58"/>
      <c r="V258" s="60"/>
      <c r="W258" s="60"/>
      <c r="X258" s="60"/>
      <c r="Y258" s="60"/>
      <c r="Z258" s="60"/>
      <c r="AA258" s="58"/>
      <c r="AB258" s="58"/>
      <c r="AC258" s="58"/>
      <c r="AD258" s="58"/>
      <c r="AE258" s="58"/>
      <c r="AF258" s="58"/>
      <c r="AG258" s="58"/>
      <c r="AH258" s="58"/>
      <c r="AI258" s="58"/>
      <c r="AJ258" s="58"/>
    </row>
    <row r="259" spans="4:36" s="3" customFormat="1" x14ac:dyDescent="0.25">
      <c r="D259" s="58"/>
      <c r="F259" s="7"/>
      <c r="G259" s="7"/>
      <c r="H259" s="7"/>
      <c r="I259" s="7"/>
      <c r="J259" s="7"/>
      <c r="K259" s="7"/>
      <c r="L259" s="7"/>
      <c r="M259" s="7"/>
      <c r="N259" s="7"/>
      <c r="O259" s="7"/>
      <c r="P259" s="7"/>
      <c r="Q259" s="7"/>
      <c r="R259" s="7"/>
      <c r="S259" s="7"/>
      <c r="T259" s="7"/>
      <c r="U259" s="58"/>
      <c r="V259" s="60"/>
      <c r="W259" s="60"/>
      <c r="X259" s="60"/>
      <c r="Y259" s="60"/>
      <c r="Z259" s="60"/>
      <c r="AA259" s="58"/>
      <c r="AB259" s="58"/>
      <c r="AC259" s="58"/>
      <c r="AD259" s="58"/>
      <c r="AE259" s="58"/>
      <c r="AF259" s="58"/>
      <c r="AG259" s="58"/>
      <c r="AH259" s="58"/>
      <c r="AI259" s="58"/>
      <c r="AJ259" s="58"/>
    </row>
    <row r="260" spans="4:36" s="3" customFormat="1" x14ac:dyDescent="0.25">
      <c r="D260" s="58"/>
      <c r="F260" s="7"/>
      <c r="G260" s="7"/>
      <c r="H260" s="7"/>
      <c r="I260" s="7"/>
      <c r="J260" s="7"/>
      <c r="K260" s="7"/>
      <c r="L260" s="7"/>
      <c r="M260" s="7"/>
      <c r="N260" s="7"/>
      <c r="O260" s="7"/>
      <c r="P260" s="7"/>
      <c r="Q260" s="7"/>
      <c r="R260" s="7"/>
      <c r="S260" s="7"/>
      <c r="T260" s="7"/>
      <c r="U260" s="58"/>
      <c r="V260" s="60"/>
      <c r="W260" s="60"/>
      <c r="X260" s="60"/>
      <c r="Y260" s="60"/>
      <c r="Z260" s="60"/>
      <c r="AA260" s="58"/>
      <c r="AB260" s="58"/>
      <c r="AC260" s="58"/>
      <c r="AD260" s="58"/>
      <c r="AE260" s="58"/>
      <c r="AF260" s="58"/>
      <c r="AG260" s="58"/>
      <c r="AH260" s="58"/>
      <c r="AI260" s="58"/>
      <c r="AJ260" s="58"/>
    </row>
    <row r="261" spans="4:36" s="3" customFormat="1" x14ac:dyDescent="0.25">
      <c r="D261" s="58"/>
      <c r="F261" s="7"/>
      <c r="G261" s="7"/>
      <c r="H261" s="7"/>
      <c r="I261" s="7"/>
      <c r="J261" s="7"/>
      <c r="K261" s="7"/>
      <c r="L261" s="7"/>
      <c r="M261" s="7"/>
      <c r="N261" s="7"/>
      <c r="O261" s="7"/>
      <c r="P261" s="7"/>
      <c r="Q261" s="7"/>
      <c r="R261" s="7"/>
      <c r="S261" s="7"/>
      <c r="T261" s="7"/>
      <c r="U261" s="58"/>
      <c r="V261" s="60"/>
      <c r="W261" s="60"/>
      <c r="X261" s="60"/>
      <c r="Y261" s="60"/>
      <c r="Z261" s="60"/>
      <c r="AA261" s="58"/>
      <c r="AB261" s="58"/>
      <c r="AC261" s="58"/>
      <c r="AD261" s="58"/>
      <c r="AE261" s="58"/>
      <c r="AF261" s="58"/>
      <c r="AG261" s="58"/>
      <c r="AH261" s="58"/>
      <c r="AI261" s="58"/>
      <c r="AJ261" s="58"/>
    </row>
    <row r="262" spans="4:36" s="3" customFormat="1" x14ac:dyDescent="0.25">
      <c r="D262" s="58"/>
      <c r="F262" s="7"/>
      <c r="G262" s="7"/>
      <c r="H262" s="7"/>
      <c r="I262" s="7"/>
      <c r="J262" s="7"/>
      <c r="K262" s="7"/>
      <c r="L262" s="7"/>
      <c r="M262" s="7"/>
      <c r="N262" s="7"/>
      <c r="O262" s="7"/>
      <c r="P262" s="7"/>
      <c r="Q262" s="7"/>
      <c r="R262" s="7"/>
      <c r="S262" s="7"/>
      <c r="T262" s="7"/>
      <c r="U262" s="58"/>
      <c r="V262" s="60"/>
      <c r="W262" s="60"/>
      <c r="X262" s="60"/>
      <c r="Y262" s="60"/>
      <c r="Z262" s="60"/>
      <c r="AA262" s="58"/>
      <c r="AB262" s="58"/>
      <c r="AC262" s="58"/>
      <c r="AD262" s="58"/>
      <c r="AE262" s="58"/>
      <c r="AF262" s="58"/>
      <c r="AG262" s="58"/>
      <c r="AH262" s="58"/>
      <c r="AI262" s="58"/>
      <c r="AJ262" s="58"/>
    </row>
    <row r="263" spans="4:36" s="3" customFormat="1" x14ac:dyDescent="0.25">
      <c r="D263" s="58"/>
      <c r="F263" s="7"/>
      <c r="G263" s="7"/>
      <c r="H263" s="7"/>
      <c r="I263" s="7"/>
      <c r="J263" s="7"/>
      <c r="K263" s="7"/>
      <c r="L263" s="7"/>
      <c r="M263" s="7"/>
      <c r="N263" s="7"/>
      <c r="O263" s="7"/>
      <c r="P263" s="7"/>
      <c r="Q263" s="7"/>
      <c r="R263" s="7"/>
      <c r="S263" s="7"/>
      <c r="T263" s="7"/>
      <c r="U263" s="58"/>
      <c r="V263" s="60"/>
      <c r="W263" s="60"/>
      <c r="X263" s="60"/>
      <c r="Y263" s="60"/>
      <c r="Z263" s="60"/>
      <c r="AA263" s="58"/>
      <c r="AB263" s="58"/>
      <c r="AC263" s="58"/>
      <c r="AD263" s="58"/>
      <c r="AE263" s="58"/>
      <c r="AF263" s="58"/>
      <c r="AG263" s="58"/>
      <c r="AH263" s="58"/>
      <c r="AI263" s="58"/>
      <c r="AJ263" s="58"/>
    </row>
    <row r="264" spans="4:36" s="3" customFormat="1" x14ac:dyDescent="0.25">
      <c r="D264" s="58"/>
      <c r="F264" s="7"/>
      <c r="G264" s="7"/>
      <c r="H264" s="7"/>
      <c r="I264" s="7"/>
      <c r="J264" s="7"/>
      <c r="K264" s="7"/>
      <c r="L264" s="7"/>
      <c r="M264" s="7"/>
      <c r="N264" s="7"/>
      <c r="O264" s="7"/>
      <c r="P264" s="7"/>
      <c r="Q264" s="7"/>
      <c r="R264" s="7"/>
      <c r="S264" s="7"/>
      <c r="T264" s="7"/>
      <c r="U264" s="58"/>
      <c r="V264" s="60"/>
      <c r="W264" s="60"/>
      <c r="X264" s="60"/>
      <c r="Y264" s="60"/>
      <c r="Z264" s="60"/>
      <c r="AA264" s="58"/>
      <c r="AB264" s="58"/>
      <c r="AC264" s="58"/>
      <c r="AD264" s="58"/>
      <c r="AE264" s="58"/>
      <c r="AF264" s="58"/>
      <c r="AG264" s="58"/>
      <c r="AH264" s="58"/>
      <c r="AI264" s="58"/>
      <c r="AJ264" s="58"/>
    </row>
    <row r="265" spans="4:36" s="3" customFormat="1" x14ac:dyDescent="0.25">
      <c r="D265" s="58"/>
      <c r="F265" s="7"/>
      <c r="G265" s="7"/>
      <c r="H265" s="7"/>
      <c r="I265" s="7"/>
      <c r="J265" s="7"/>
      <c r="K265" s="7"/>
      <c r="L265" s="7"/>
      <c r="M265" s="7"/>
      <c r="N265" s="7"/>
      <c r="O265" s="7"/>
      <c r="P265" s="7"/>
      <c r="Q265" s="7"/>
      <c r="R265" s="7"/>
      <c r="S265" s="7"/>
      <c r="T265" s="7"/>
      <c r="U265" s="58"/>
      <c r="V265" s="60"/>
      <c r="W265" s="60"/>
      <c r="X265" s="60"/>
      <c r="Y265" s="60"/>
      <c r="Z265" s="60"/>
      <c r="AA265" s="58"/>
      <c r="AB265" s="58"/>
      <c r="AC265" s="58"/>
      <c r="AD265" s="58"/>
      <c r="AE265" s="58"/>
      <c r="AF265" s="58"/>
      <c r="AG265" s="58"/>
      <c r="AH265" s="58"/>
      <c r="AI265" s="58"/>
      <c r="AJ265" s="58"/>
    </row>
  </sheetData>
  <autoFilter ref="A1:A2" xr:uid="{00000000-0001-0000-0C00-000000000000}"/>
  <mergeCells count="3">
    <mergeCell ref="V3:Z3"/>
    <mergeCell ref="AA3:AE3"/>
    <mergeCell ref="AF3:AJ3"/>
  </mergeCells>
  <conditionalFormatting sqref="A1:XFD1048576">
    <cfRule type="containsErrors" dxfId="12" priority="1">
      <formula>ISERROR(A1)</formula>
    </cfRule>
  </conditionalFormatting>
  <conditionalFormatting sqref="D5:AJ34">
    <cfRule type="containsBlanks" dxfId="11" priority="3">
      <formula>LEN(TRIM(D5))=0</formula>
    </cfRule>
  </conditionalFormatting>
  <pageMargins left="0.45" right="0.2" top="0.5" bottom="0.25" header="0.3" footer="0.3"/>
  <pageSetup scale="9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3" tint="0.59999389629810485"/>
  </sheetPr>
  <dimension ref="A1:M42"/>
  <sheetViews>
    <sheetView zoomScaleNormal="100" workbookViewId="0">
      <pane xSplit="3" ySplit="4" topLeftCell="D20" activePane="bottomRight" state="frozen"/>
      <selection pane="topRight" activeCell="D1" sqref="D1"/>
      <selection pane="bottomLeft" activeCell="A5" sqref="A5"/>
      <selection pane="bottomRight"/>
    </sheetView>
  </sheetViews>
  <sheetFormatPr defaultColWidth="8.5546875" defaultRowHeight="13.8" x14ac:dyDescent="0.25"/>
  <cols>
    <col min="1" max="1" width="53.5546875" style="3" customWidth="1"/>
    <col min="2" max="2" width="17.77734375" style="51" bestFit="1" customWidth="1"/>
    <col min="3" max="3" width="22.21875" style="51" bestFit="1" customWidth="1"/>
    <col min="4" max="13" width="18.21875" style="7" bestFit="1" customWidth="1"/>
    <col min="14" max="14" width="19.5546875" style="3" customWidth="1"/>
    <col min="15" max="15" width="36.5546875" style="3" customWidth="1"/>
    <col min="16" max="16" width="23.5546875" style="3" customWidth="1"/>
    <col min="17" max="17" width="30.5546875" style="3" customWidth="1"/>
    <col min="18" max="16384" width="8.5546875" style="3"/>
  </cols>
  <sheetData>
    <row r="1" spans="1:13" x14ac:dyDescent="0.25">
      <c r="A1" s="15" t="s">
        <v>119</v>
      </c>
      <c r="D1" s="269"/>
      <c r="E1" s="269"/>
      <c r="F1" s="269"/>
    </row>
    <row r="2" spans="1:13" s="121" customFormat="1" ht="14.4" thickBot="1" x14ac:dyDescent="0.3">
      <c r="A2" s="119" t="s">
        <v>133</v>
      </c>
      <c r="B2" s="120"/>
      <c r="C2" s="120"/>
      <c r="D2" s="270"/>
      <c r="E2" s="270"/>
      <c r="F2" s="270"/>
      <c r="G2" s="270"/>
      <c r="H2" s="270"/>
      <c r="I2" s="270"/>
      <c r="J2" s="270"/>
      <c r="K2" s="270"/>
      <c r="L2" s="270"/>
      <c r="M2" s="270"/>
    </row>
    <row r="3" spans="1:13" s="15" customFormat="1" ht="14.4" thickBot="1" x14ac:dyDescent="0.3">
      <c r="A3" s="119"/>
      <c r="B3" s="131"/>
      <c r="C3" s="119"/>
      <c r="D3" s="411" t="s">
        <v>134</v>
      </c>
      <c r="E3" s="411"/>
      <c r="F3" s="411"/>
      <c r="G3" s="411"/>
      <c r="H3" s="411"/>
      <c r="I3" s="408" t="s">
        <v>135</v>
      </c>
      <c r="J3" s="408"/>
      <c r="K3" s="408"/>
      <c r="L3" s="408"/>
      <c r="M3" s="408"/>
    </row>
    <row r="4" spans="1:13" s="15" customFormat="1" ht="14.4" thickBot="1" x14ac:dyDescent="0.3">
      <c r="A4" s="15" t="s">
        <v>103</v>
      </c>
      <c r="B4" s="6" t="s">
        <v>121</v>
      </c>
      <c r="C4" s="187" t="s">
        <v>122</v>
      </c>
      <c r="D4" s="139" t="s">
        <v>3441</v>
      </c>
      <c r="E4" s="139" t="s">
        <v>3442</v>
      </c>
      <c r="F4" s="139" t="s">
        <v>3443</v>
      </c>
      <c r="G4" s="139" t="s">
        <v>3440</v>
      </c>
      <c r="H4" s="139" t="s">
        <v>3439</v>
      </c>
      <c r="I4" s="139" t="s">
        <v>3441</v>
      </c>
      <c r="J4" s="139" t="s">
        <v>3442</v>
      </c>
      <c r="K4" s="139" t="s">
        <v>3443</v>
      </c>
      <c r="L4" s="139" t="s">
        <v>3440</v>
      </c>
      <c r="M4" s="139" t="s">
        <v>3439</v>
      </c>
    </row>
    <row r="5" spans="1:13" s="15" customFormat="1" x14ac:dyDescent="0.25">
      <c r="A5" s="55" t="s">
        <v>1539</v>
      </c>
      <c r="B5" s="55">
        <v>454</v>
      </c>
      <c r="C5" s="55" t="s">
        <v>1413</v>
      </c>
      <c r="D5" s="234">
        <v>30726456</v>
      </c>
      <c r="E5" s="234">
        <v>29073094</v>
      </c>
      <c r="F5" s="234">
        <v>31186923</v>
      </c>
      <c r="G5" s="245">
        <v>28532535</v>
      </c>
      <c r="H5" s="234">
        <v>35793158</v>
      </c>
      <c r="I5" s="234">
        <v>6373227</v>
      </c>
      <c r="J5" s="234">
        <v>6286244</v>
      </c>
      <c r="K5" s="234">
        <v>5132495</v>
      </c>
      <c r="L5" s="245">
        <v>3665515</v>
      </c>
      <c r="M5" s="234">
        <v>2734579</v>
      </c>
    </row>
    <row r="6" spans="1:13" s="15" customFormat="1" x14ac:dyDescent="0.25">
      <c r="A6" s="55" t="s">
        <v>1541</v>
      </c>
      <c r="B6" s="55">
        <v>442</v>
      </c>
      <c r="C6" s="55" t="s">
        <v>1542</v>
      </c>
      <c r="D6" s="234">
        <v>38635034</v>
      </c>
      <c r="E6" s="234">
        <v>38109687</v>
      </c>
      <c r="F6" s="234">
        <v>46759467</v>
      </c>
      <c r="G6" s="245">
        <v>48815614</v>
      </c>
      <c r="H6" s="234">
        <v>48983054</v>
      </c>
      <c r="I6" s="234">
        <v>5726364</v>
      </c>
      <c r="J6" s="234">
        <v>7620400</v>
      </c>
      <c r="K6" s="234">
        <v>6447298</v>
      </c>
      <c r="L6" s="245">
        <v>6313129</v>
      </c>
      <c r="M6" s="234">
        <v>6613148</v>
      </c>
    </row>
    <row r="7" spans="1:13" s="15" customFormat="1" x14ac:dyDescent="0.25">
      <c r="A7" s="55" t="s">
        <v>1544</v>
      </c>
      <c r="B7" s="55">
        <v>436</v>
      </c>
      <c r="C7" s="55" t="s">
        <v>1542</v>
      </c>
      <c r="D7" s="234">
        <v>31316935</v>
      </c>
      <c r="E7" s="234">
        <v>23657509</v>
      </c>
      <c r="F7" s="234">
        <v>33271013</v>
      </c>
      <c r="G7" s="245">
        <v>34570267</v>
      </c>
      <c r="H7" s="234">
        <v>37892226</v>
      </c>
      <c r="I7" s="234">
        <v>7193646</v>
      </c>
      <c r="J7" s="234">
        <v>8263965</v>
      </c>
      <c r="K7" s="234">
        <v>8384422</v>
      </c>
      <c r="L7" s="245">
        <v>7730499</v>
      </c>
      <c r="M7" s="234">
        <v>6884275</v>
      </c>
    </row>
    <row r="8" spans="1:13" x14ac:dyDescent="0.25">
      <c r="A8" s="55" t="s">
        <v>1545</v>
      </c>
      <c r="B8" s="55">
        <v>438</v>
      </c>
      <c r="C8" s="55" t="s">
        <v>1542</v>
      </c>
      <c r="D8" s="337">
        <v>20080563</v>
      </c>
      <c r="E8" s="337">
        <v>17700579</v>
      </c>
      <c r="F8" s="337">
        <v>21366922</v>
      </c>
      <c r="G8" s="337">
        <v>22422565</v>
      </c>
      <c r="H8" s="234">
        <v>24806564</v>
      </c>
      <c r="I8" s="337">
        <v>7395400</v>
      </c>
      <c r="J8" s="337">
        <v>11561467</v>
      </c>
      <c r="K8" s="337">
        <v>11592401</v>
      </c>
      <c r="L8" s="337">
        <v>13705104</v>
      </c>
      <c r="M8" s="107">
        <v>12683887</v>
      </c>
    </row>
    <row r="9" spans="1:13" x14ac:dyDescent="0.25">
      <c r="A9" s="55" t="s">
        <v>1546</v>
      </c>
      <c r="B9" s="55">
        <v>443</v>
      </c>
      <c r="C9" s="55" t="s">
        <v>1542</v>
      </c>
      <c r="D9" s="337">
        <v>32656348</v>
      </c>
      <c r="E9" s="337">
        <v>32248876</v>
      </c>
      <c r="F9" s="337">
        <v>31351411</v>
      </c>
      <c r="G9" s="337">
        <v>34046308</v>
      </c>
      <c r="H9" s="234">
        <v>34500695</v>
      </c>
      <c r="I9" s="337">
        <v>4027258</v>
      </c>
      <c r="J9" s="337">
        <v>5620561</v>
      </c>
      <c r="K9" s="337">
        <v>5652490</v>
      </c>
      <c r="L9" s="337">
        <v>4158386</v>
      </c>
      <c r="M9" s="107">
        <v>4540010</v>
      </c>
    </row>
    <row r="10" spans="1:13" x14ac:dyDescent="0.25">
      <c r="A10" s="55" t="s">
        <v>1550</v>
      </c>
      <c r="B10" s="55">
        <v>452</v>
      </c>
      <c r="C10" s="55" t="s">
        <v>1551</v>
      </c>
      <c r="D10" s="337">
        <v>57935081</v>
      </c>
      <c r="E10" s="337">
        <v>60506899</v>
      </c>
      <c r="F10" s="337">
        <v>67711136</v>
      </c>
      <c r="G10" s="337">
        <v>70604195</v>
      </c>
      <c r="H10" s="234">
        <v>74987991</v>
      </c>
      <c r="I10" s="337">
        <v>3332063</v>
      </c>
      <c r="J10" s="337">
        <v>3590027</v>
      </c>
      <c r="K10" s="337">
        <v>2842115</v>
      </c>
      <c r="L10" s="337">
        <v>2860336</v>
      </c>
      <c r="M10" s="107">
        <v>2769927</v>
      </c>
    </row>
    <row r="11" spans="1:13" x14ac:dyDescent="0.25">
      <c r="A11" s="55" t="s">
        <v>1553</v>
      </c>
      <c r="B11" s="55">
        <v>451</v>
      </c>
      <c r="C11" s="55" t="s">
        <v>1551</v>
      </c>
      <c r="D11" s="337">
        <v>61754021</v>
      </c>
      <c r="E11" s="337">
        <v>68253789</v>
      </c>
      <c r="F11" s="337">
        <v>70935340</v>
      </c>
      <c r="G11" s="337">
        <v>76085092</v>
      </c>
      <c r="H11" s="234">
        <v>81320232</v>
      </c>
      <c r="I11" s="337">
        <v>376577</v>
      </c>
      <c r="J11" s="337">
        <v>408</v>
      </c>
      <c r="K11" s="337">
        <v>0</v>
      </c>
      <c r="L11" s="337">
        <v>0</v>
      </c>
      <c r="M11" s="107">
        <v>0</v>
      </c>
    </row>
    <row r="12" spans="1:13" x14ac:dyDescent="0.25">
      <c r="A12" s="55" t="s">
        <v>1554</v>
      </c>
      <c r="B12" s="55">
        <v>453</v>
      </c>
      <c r="C12" s="55" t="s">
        <v>1551</v>
      </c>
      <c r="D12" s="337">
        <v>28626535</v>
      </c>
      <c r="E12" s="337">
        <v>31619846</v>
      </c>
      <c r="F12" s="337">
        <v>31587709</v>
      </c>
      <c r="G12" s="337">
        <v>33615219</v>
      </c>
      <c r="H12" s="107">
        <v>34760820</v>
      </c>
      <c r="I12" s="337">
        <v>183405</v>
      </c>
      <c r="J12" s="337">
        <v>0</v>
      </c>
      <c r="K12" s="337">
        <v>0</v>
      </c>
      <c r="L12" s="337">
        <v>0</v>
      </c>
      <c r="M12" s="107">
        <v>0</v>
      </c>
    </row>
    <row r="13" spans="1:13" x14ac:dyDescent="0.25">
      <c r="A13" s="55" t="s">
        <v>1555</v>
      </c>
      <c r="B13" s="55">
        <v>447</v>
      </c>
      <c r="C13" s="55" t="s">
        <v>1551</v>
      </c>
      <c r="D13" s="337">
        <v>43272934</v>
      </c>
      <c r="E13" s="337">
        <v>39612897</v>
      </c>
      <c r="F13" s="337">
        <v>39947349</v>
      </c>
      <c r="G13" s="337">
        <v>41869863</v>
      </c>
      <c r="H13" s="107">
        <v>50741486</v>
      </c>
      <c r="I13" s="337">
        <v>304995</v>
      </c>
      <c r="J13" s="337">
        <v>0</v>
      </c>
      <c r="K13" s="337">
        <v>0</v>
      </c>
      <c r="L13" s="337">
        <v>0</v>
      </c>
      <c r="M13" s="107">
        <v>0</v>
      </c>
    </row>
    <row r="14" spans="1:13" x14ac:dyDescent="0.25">
      <c r="A14" s="55" t="s">
        <v>1556</v>
      </c>
      <c r="B14" s="55">
        <v>407</v>
      </c>
      <c r="C14" s="55" t="s">
        <v>1413</v>
      </c>
      <c r="D14" s="337">
        <v>36366525</v>
      </c>
      <c r="E14" s="337">
        <v>38693698</v>
      </c>
      <c r="F14" s="337">
        <v>43987041</v>
      </c>
      <c r="G14" s="337">
        <v>49504822</v>
      </c>
      <c r="H14" s="107">
        <v>49264325</v>
      </c>
      <c r="I14" s="337">
        <v>15960393</v>
      </c>
      <c r="J14" s="337">
        <v>17127570</v>
      </c>
      <c r="K14" s="337">
        <v>17360413</v>
      </c>
      <c r="L14" s="337">
        <v>19553166</v>
      </c>
      <c r="M14" s="107">
        <v>25015447</v>
      </c>
    </row>
    <row r="15" spans="1:13" x14ac:dyDescent="0.25">
      <c r="A15" s="55" t="s">
        <v>1557</v>
      </c>
      <c r="B15" s="55">
        <v>10665</v>
      </c>
      <c r="C15" s="55" t="s">
        <v>1542</v>
      </c>
      <c r="D15" s="337">
        <v>20014079</v>
      </c>
      <c r="E15" s="337">
        <v>21369117</v>
      </c>
      <c r="F15" s="337">
        <v>21938311</v>
      </c>
      <c r="G15" s="337">
        <v>24455834</v>
      </c>
      <c r="H15" s="107">
        <v>25284770</v>
      </c>
      <c r="I15" s="337">
        <v>0</v>
      </c>
      <c r="J15" s="337">
        <v>0</v>
      </c>
      <c r="K15" s="337">
        <v>0</v>
      </c>
      <c r="L15" s="337">
        <v>0</v>
      </c>
      <c r="M15" s="107">
        <v>0</v>
      </c>
    </row>
    <row r="16" spans="1:13" x14ac:dyDescent="0.25">
      <c r="A16" s="55" t="s">
        <v>1560</v>
      </c>
      <c r="B16" s="55">
        <v>416</v>
      </c>
      <c r="C16" s="55" t="s">
        <v>1413</v>
      </c>
      <c r="D16" s="337">
        <v>114833807</v>
      </c>
      <c r="E16" s="337">
        <v>114708520</v>
      </c>
      <c r="F16" s="337">
        <v>124763768</v>
      </c>
      <c r="G16" s="337">
        <v>128448229</v>
      </c>
      <c r="H16" s="107">
        <v>136629748</v>
      </c>
      <c r="I16" s="337">
        <v>3006725</v>
      </c>
      <c r="J16" s="337">
        <v>2980211</v>
      </c>
      <c r="K16" s="337">
        <v>3584177</v>
      </c>
      <c r="L16" s="337">
        <v>3128605</v>
      </c>
      <c r="M16" s="107">
        <v>4618377</v>
      </c>
    </row>
    <row r="17" spans="1:13" x14ac:dyDescent="0.25">
      <c r="A17" s="55" t="s">
        <v>1562</v>
      </c>
      <c r="B17" s="55">
        <v>16580</v>
      </c>
      <c r="C17" s="55" t="s">
        <v>1542</v>
      </c>
      <c r="D17" s="337">
        <v>26952411</v>
      </c>
      <c r="E17" s="337">
        <v>23945792</v>
      </c>
      <c r="F17" s="337">
        <v>26637298</v>
      </c>
      <c r="G17" s="337">
        <v>33714378</v>
      </c>
      <c r="H17" s="107">
        <v>37450218</v>
      </c>
      <c r="I17" s="337">
        <v>1062846</v>
      </c>
      <c r="J17" s="337">
        <v>1685306</v>
      </c>
      <c r="K17" s="337">
        <v>1436862</v>
      </c>
      <c r="L17" s="337">
        <v>764247</v>
      </c>
      <c r="M17" s="107">
        <v>1166529</v>
      </c>
    </row>
    <row r="18" spans="1:13" x14ac:dyDescent="0.25">
      <c r="A18" s="55" t="s">
        <v>1566</v>
      </c>
      <c r="B18" s="55">
        <v>445</v>
      </c>
      <c r="C18" s="55" t="s">
        <v>1542</v>
      </c>
      <c r="D18" s="337">
        <v>88771005</v>
      </c>
      <c r="E18" s="337">
        <v>103350776</v>
      </c>
      <c r="F18" s="337">
        <v>119519867</v>
      </c>
      <c r="G18" s="337">
        <v>133656410</v>
      </c>
      <c r="H18" s="107">
        <v>146466741</v>
      </c>
      <c r="I18" s="337">
        <v>44916599</v>
      </c>
      <c r="J18" s="337">
        <v>50342359</v>
      </c>
      <c r="K18" s="337">
        <v>53996200</v>
      </c>
      <c r="L18" s="337">
        <v>54273098</v>
      </c>
      <c r="M18" s="107">
        <v>59448204</v>
      </c>
    </row>
    <row r="19" spans="1:13" x14ac:dyDescent="0.25">
      <c r="A19" s="55" t="s">
        <v>1567</v>
      </c>
      <c r="B19" s="55">
        <v>20195</v>
      </c>
      <c r="C19" s="55" t="s">
        <v>1542</v>
      </c>
      <c r="D19" s="337" t="s">
        <v>676</v>
      </c>
      <c r="E19" s="337" t="s">
        <v>676</v>
      </c>
      <c r="F19" s="337">
        <v>15541434</v>
      </c>
      <c r="G19" s="337">
        <v>22104873</v>
      </c>
      <c r="H19" s="107">
        <v>32521254</v>
      </c>
      <c r="I19" s="337" t="s">
        <v>676</v>
      </c>
      <c r="J19" s="337" t="s">
        <v>676</v>
      </c>
      <c r="K19" s="337">
        <v>2719480</v>
      </c>
      <c r="L19" s="337">
        <v>6376116</v>
      </c>
      <c r="M19" s="107">
        <v>5432191</v>
      </c>
    </row>
    <row r="20" spans="1:13" x14ac:dyDescent="0.25">
      <c r="A20" s="55" t="s">
        <v>1571</v>
      </c>
      <c r="B20" s="55">
        <v>410</v>
      </c>
      <c r="C20" s="55" t="s">
        <v>1572</v>
      </c>
      <c r="D20" s="337">
        <v>54847461</v>
      </c>
      <c r="E20" s="337">
        <v>44263149</v>
      </c>
      <c r="F20" s="337">
        <v>34910536</v>
      </c>
      <c r="G20" s="337">
        <v>23450176</v>
      </c>
      <c r="H20" s="107">
        <v>-412215</v>
      </c>
      <c r="I20" s="337">
        <v>691538</v>
      </c>
      <c r="J20" s="337">
        <v>1827529</v>
      </c>
      <c r="K20" s="337">
        <v>1902585</v>
      </c>
      <c r="L20" s="337">
        <v>1582023</v>
      </c>
      <c r="M20" s="107">
        <v>111494</v>
      </c>
    </row>
    <row r="21" spans="1:13" x14ac:dyDescent="0.25">
      <c r="A21" s="55" t="s">
        <v>1574</v>
      </c>
      <c r="B21" s="55">
        <v>414</v>
      </c>
      <c r="C21" s="55" t="s">
        <v>1572</v>
      </c>
      <c r="D21" s="337">
        <v>20232049</v>
      </c>
      <c r="E21" s="337">
        <v>22268451</v>
      </c>
      <c r="F21" s="337">
        <v>18502160</v>
      </c>
      <c r="G21" s="337">
        <v>24612231</v>
      </c>
      <c r="H21" s="107">
        <v>23264072</v>
      </c>
      <c r="I21" s="337">
        <v>0</v>
      </c>
      <c r="J21" s="337">
        <v>0</v>
      </c>
      <c r="K21" s="337">
        <v>0</v>
      </c>
      <c r="L21" s="337">
        <v>0</v>
      </c>
      <c r="M21" s="107">
        <v>0</v>
      </c>
    </row>
    <row r="22" spans="1:13" x14ac:dyDescent="0.25">
      <c r="A22" s="55" t="s">
        <v>1578</v>
      </c>
      <c r="B22" s="55">
        <v>13125</v>
      </c>
      <c r="C22" s="55" t="s">
        <v>1542</v>
      </c>
      <c r="D22" s="337">
        <v>43929065</v>
      </c>
      <c r="E22" s="337">
        <v>45416728</v>
      </c>
      <c r="F22" s="337">
        <v>50109458</v>
      </c>
      <c r="G22" s="337">
        <v>63281130</v>
      </c>
      <c r="H22" s="107">
        <v>66595242</v>
      </c>
      <c r="I22" s="337">
        <v>0</v>
      </c>
      <c r="J22" s="337">
        <v>0</v>
      </c>
      <c r="K22" s="337">
        <v>0</v>
      </c>
      <c r="L22" s="337">
        <v>0</v>
      </c>
      <c r="M22" s="107">
        <v>0</v>
      </c>
    </row>
    <row r="23" spans="1:13" x14ac:dyDescent="0.25">
      <c r="A23" s="55" t="s">
        <v>1580</v>
      </c>
      <c r="B23" s="55">
        <v>405</v>
      </c>
      <c r="C23" s="55" t="s">
        <v>1572</v>
      </c>
      <c r="D23" s="337">
        <v>63514376</v>
      </c>
      <c r="E23" s="337">
        <v>68732749</v>
      </c>
      <c r="F23" s="337">
        <v>69877138</v>
      </c>
      <c r="G23" s="337">
        <v>69686541</v>
      </c>
      <c r="H23" s="107">
        <v>63458312</v>
      </c>
      <c r="I23" s="337">
        <v>0</v>
      </c>
      <c r="J23" s="337">
        <v>0</v>
      </c>
      <c r="K23" s="337">
        <v>0</v>
      </c>
      <c r="L23" s="337">
        <v>1090459</v>
      </c>
      <c r="M23" s="107">
        <v>2906688</v>
      </c>
    </row>
    <row r="24" spans="1:13" x14ac:dyDescent="0.25">
      <c r="A24" s="55" t="s">
        <v>1581</v>
      </c>
      <c r="B24" s="55">
        <v>450</v>
      </c>
      <c r="C24" s="55" t="s">
        <v>1551</v>
      </c>
      <c r="D24" s="337">
        <v>87428877</v>
      </c>
      <c r="E24" s="337">
        <v>89067028</v>
      </c>
      <c r="F24" s="337">
        <v>87393773</v>
      </c>
      <c r="G24" s="337">
        <v>97161439</v>
      </c>
      <c r="H24" s="107">
        <v>95086151</v>
      </c>
      <c r="I24" s="337">
        <v>43706137</v>
      </c>
      <c r="J24" s="337">
        <v>57757972</v>
      </c>
      <c r="K24" s="337">
        <v>57495227</v>
      </c>
      <c r="L24" s="337">
        <v>70354561</v>
      </c>
      <c r="M24" s="107">
        <v>76828851</v>
      </c>
    </row>
    <row r="25" spans="1:13" x14ac:dyDescent="0.25">
      <c r="A25" s="55" t="s">
        <v>1582</v>
      </c>
      <c r="B25" s="55">
        <v>1471</v>
      </c>
      <c r="C25" s="55" t="s">
        <v>1551</v>
      </c>
      <c r="D25" s="337">
        <v>28874026</v>
      </c>
      <c r="E25" s="337">
        <v>30360783</v>
      </c>
      <c r="F25" s="337">
        <v>28111614</v>
      </c>
      <c r="G25" s="337">
        <v>31891128</v>
      </c>
      <c r="H25" s="107">
        <v>33224003</v>
      </c>
      <c r="I25" s="337">
        <v>13006974</v>
      </c>
      <c r="J25" s="337">
        <v>16957217</v>
      </c>
      <c r="K25" s="337">
        <v>16192386</v>
      </c>
      <c r="L25" s="337">
        <v>18784872</v>
      </c>
      <c r="M25" s="107">
        <v>20140997</v>
      </c>
    </row>
    <row r="26" spans="1:13" x14ac:dyDescent="0.25">
      <c r="A26" s="55" t="s">
        <v>1584</v>
      </c>
      <c r="B26" s="55">
        <v>13237</v>
      </c>
      <c r="C26" s="55" t="s">
        <v>1542</v>
      </c>
      <c r="D26" s="337">
        <v>30287269</v>
      </c>
      <c r="E26" s="337">
        <v>28922223</v>
      </c>
      <c r="F26" s="337">
        <v>35125775</v>
      </c>
      <c r="G26" s="337">
        <v>42690969</v>
      </c>
      <c r="H26" s="107">
        <v>44712816</v>
      </c>
      <c r="I26" s="337">
        <v>0</v>
      </c>
      <c r="J26" s="337">
        <v>0</v>
      </c>
      <c r="K26" s="337">
        <v>0</v>
      </c>
      <c r="L26" s="337">
        <v>0</v>
      </c>
      <c r="M26" s="107">
        <v>0</v>
      </c>
    </row>
    <row r="27" spans="1:13" x14ac:dyDescent="0.25">
      <c r="A27" s="55" t="s">
        <v>3313</v>
      </c>
      <c r="B27" s="55">
        <v>22337</v>
      </c>
      <c r="C27" s="55" t="s">
        <v>1542</v>
      </c>
      <c r="D27" s="337" t="s">
        <v>676</v>
      </c>
      <c r="E27" s="337" t="s">
        <v>676</v>
      </c>
      <c r="F27" s="337" t="s">
        <v>676</v>
      </c>
      <c r="G27" s="337" t="s">
        <v>676</v>
      </c>
      <c r="H27" s="107">
        <v>63933354</v>
      </c>
      <c r="I27" s="337" t="s">
        <v>676</v>
      </c>
      <c r="J27" s="337" t="s">
        <v>676</v>
      </c>
      <c r="K27" s="337" t="s">
        <v>676</v>
      </c>
      <c r="L27" s="337" t="s">
        <v>676</v>
      </c>
      <c r="M27" s="107">
        <v>3650979</v>
      </c>
    </row>
    <row r="28" spans="1:13" x14ac:dyDescent="0.25">
      <c r="A28" s="55" t="s">
        <v>1588</v>
      </c>
      <c r="B28" s="55">
        <v>6749</v>
      </c>
      <c r="C28" s="55" t="s">
        <v>1551</v>
      </c>
      <c r="D28" s="337">
        <v>27560904</v>
      </c>
      <c r="E28" s="337">
        <v>27903292</v>
      </c>
      <c r="F28" s="337">
        <v>24319522</v>
      </c>
      <c r="G28" s="337">
        <v>25864121</v>
      </c>
      <c r="H28" s="107">
        <v>25825889</v>
      </c>
      <c r="I28" s="337">
        <v>22706</v>
      </c>
      <c r="J28" s="337">
        <v>0</v>
      </c>
      <c r="K28" s="337">
        <v>0</v>
      </c>
      <c r="L28" s="337">
        <v>0</v>
      </c>
      <c r="M28" s="107">
        <v>0</v>
      </c>
    </row>
    <row r="29" spans="1:13" x14ac:dyDescent="0.25">
      <c r="A29" s="55" t="s">
        <v>1590</v>
      </c>
      <c r="B29" s="55">
        <v>408</v>
      </c>
      <c r="C29" s="55" t="s">
        <v>1572</v>
      </c>
      <c r="D29" s="337">
        <v>25115994</v>
      </c>
      <c r="E29" s="337">
        <v>23235584</v>
      </c>
      <c r="F29" s="337">
        <v>25453252</v>
      </c>
      <c r="G29" s="337">
        <v>24296140</v>
      </c>
      <c r="H29" s="107">
        <v>10371861</v>
      </c>
      <c r="I29" s="337">
        <v>0</v>
      </c>
      <c r="J29" s="337">
        <v>0</v>
      </c>
      <c r="K29" s="337">
        <v>0</v>
      </c>
      <c r="L29" s="337">
        <v>0</v>
      </c>
      <c r="M29" s="107">
        <v>0</v>
      </c>
    </row>
    <row r="30" spans="1:13" x14ac:dyDescent="0.25">
      <c r="A30" s="55" t="s">
        <v>1591</v>
      </c>
      <c r="B30" s="55">
        <v>8880</v>
      </c>
      <c r="C30" s="55" t="s">
        <v>1542</v>
      </c>
      <c r="D30" s="337">
        <v>15559013</v>
      </c>
      <c r="E30" s="337">
        <v>18536023</v>
      </c>
      <c r="F30" s="337">
        <v>21372166</v>
      </c>
      <c r="G30" s="337">
        <v>21905188</v>
      </c>
      <c r="H30" s="107">
        <v>23571325</v>
      </c>
      <c r="I30" s="337">
        <v>0</v>
      </c>
      <c r="J30" s="337">
        <v>0</v>
      </c>
      <c r="K30" s="337">
        <v>0</v>
      </c>
      <c r="L30" s="337">
        <v>0</v>
      </c>
      <c r="M30" s="107">
        <v>0</v>
      </c>
    </row>
    <row r="31" spans="1:13" x14ac:dyDescent="0.25">
      <c r="A31" s="55" t="s">
        <v>1593</v>
      </c>
      <c r="B31" s="55">
        <v>14491</v>
      </c>
      <c r="C31" s="55" t="s">
        <v>1542</v>
      </c>
      <c r="D31" s="337">
        <v>17590757</v>
      </c>
      <c r="E31" s="337">
        <v>11204867</v>
      </c>
      <c r="F31" s="337">
        <v>16000742</v>
      </c>
      <c r="G31" s="337">
        <v>25265926</v>
      </c>
      <c r="H31" s="107">
        <v>33546117</v>
      </c>
      <c r="I31" s="337">
        <v>416054</v>
      </c>
      <c r="J31" s="337">
        <v>405466</v>
      </c>
      <c r="K31" s="337">
        <v>2083214</v>
      </c>
      <c r="L31" s="337">
        <v>3559498</v>
      </c>
      <c r="M31" s="107">
        <v>2459004</v>
      </c>
    </row>
    <row r="32" spans="1:13" x14ac:dyDescent="0.25">
      <c r="A32" s="55" t="s">
        <v>1597</v>
      </c>
      <c r="B32" s="55">
        <v>437</v>
      </c>
      <c r="C32" s="55" t="s">
        <v>1542</v>
      </c>
      <c r="D32" s="337">
        <v>32868081</v>
      </c>
      <c r="E32" s="337">
        <v>28869325</v>
      </c>
      <c r="F32" s="337">
        <v>31147021</v>
      </c>
      <c r="G32" s="337">
        <v>35721227</v>
      </c>
      <c r="H32" s="107">
        <v>38704372</v>
      </c>
      <c r="I32" s="337">
        <v>2385414</v>
      </c>
      <c r="J32" s="337">
        <v>3998624</v>
      </c>
      <c r="K32" s="337">
        <v>2868598</v>
      </c>
      <c r="L32" s="337">
        <v>2615248</v>
      </c>
      <c r="M32" s="107">
        <v>2375305</v>
      </c>
    </row>
    <row r="33" spans="1:13" x14ac:dyDescent="0.25">
      <c r="A33" s="55" t="s">
        <v>1598</v>
      </c>
      <c r="B33" s="55">
        <v>449</v>
      </c>
      <c r="C33" s="55" t="s">
        <v>1551</v>
      </c>
      <c r="D33" s="337">
        <v>24505775</v>
      </c>
      <c r="E33" s="337">
        <v>25264128</v>
      </c>
      <c r="F33" s="337">
        <v>24116652</v>
      </c>
      <c r="G33" s="337">
        <v>23558983</v>
      </c>
      <c r="H33" s="107">
        <v>24038442</v>
      </c>
      <c r="I33" s="337">
        <v>3218142</v>
      </c>
      <c r="J33" s="337">
        <v>3926951</v>
      </c>
      <c r="K33" s="337">
        <v>3757597</v>
      </c>
      <c r="L33" s="337">
        <v>2834291</v>
      </c>
      <c r="M33" s="107">
        <v>2525304</v>
      </c>
    </row>
    <row r="34" spans="1:13" x14ac:dyDescent="0.25">
      <c r="A34" s="55" t="s">
        <v>1600</v>
      </c>
      <c r="B34" s="336">
        <v>4062</v>
      </c>
      <c r="C34" s="55" t="s">
        <v>1551</v>
      </c>
      <c r="D34" s="337">
        <v>24551241</v>
      </c>
      <c r="E34" s="337">
        <v>27248450</v>
      </c>
      <c r="F34" s="337">
        <v>25205879</v>
      </c>
      <c r="G34" s="337">
        <v>25659974</v>
      </c>
      <c r="H34" s="107">
        <v>26764944</v>
      </c>
      <c r="I34" s="337">
        <v>696022</v>
      </c>
      <c r="J34" s="337">
        <v>910133</v>
      </c>
      <c r="K34" s="337">
        <v>1001266</v>
      </c>
      <c r="L34" s="337">
        <v>959923</v>
      </c>
      <c r="M34" s="107">
        <v>1154064</v>
      </c>
    </row>
    <row r="35" spans="1:13" x14ac:dyDescent="0.25">
      <c r="A35" s="55"/>
      <c r="B35" s="55"/>
      <c r="C35" s="55"/>
      <c r="D35" s="107"/>
      <c r="E35" s="107"/>
      <c r="F35" s="107"/>
      <c r="G35" s="107"/>
      <c r="H35" s="107"/>
      <c r="I35" s="107"/>
      <c r="J35" s="107"/>
      <c r="K35" s="107"/>
      <c r="L35" s="107"/>
      <c r="M35" s="107"/>
    </row>
    <row r="36" spans="1:13" x14ac:dyDescent="0.25">
      <c r="A36" s="55"/>
      <c r="B36" s="55"/>
      <c r="C36" s="55"/>
      <c r="D36" s="107"/>
      <c r="E36" s="107"/>
      <c r="F36" s="107"/>
      <c r="G36" s="107"/>
      <c r="H36" s="107"/>
      <c r="I36" s="107"/>
      <c r="J36" s="107"/>
      <c r="K36" s="107"/>
      <c r="L36" s="107"/>
      <c r="M36" s="107"/>
    </row>
    <row r="37" spans="1:13" x14ac:dyDescent="0.25">
      <c r="A37" s="55"/>
      <c r="B37" s="55"/>
      <c r="C37" s="55"/>
      <c r="D37" s="107"/>
      <c r="E37" s="107"/>
      <c r="F37" s="107"/>
      <c r="G37" s="107"/>
      <c r="H37" s="107"/>
      <c r="I37" s="107"/>
      <c r="J37" s="107"/>
      <c r="K37" s="107"/>
      <c r="L37" s="107"/>
      <c r="M37" s="107"/>
    </row>
    <row r="38" spans="1:13" x14ac:dyDescent="0.25">
      <c r="A38" s="55"/>
      <c r="B38" s="55"/>
      <c r="C38" s="55"/>
      <c r="D38" s="107"/>
      <c r="E38" s="107"/>
      <c r="F38" s="107"/>
      <c r="G38" s="107"/>
      <c r="H38" s="107"/>
      <c r="I38" s="107"/>
      <c r="J38" s="107"/>
      <c r="K38" s="107"/>
      <c r="L38" s="107"/>
      <c r="M38" s="107"/>
    </row>
    <row r="39" spans="1:13" x14ac:dyDescent="0.25">
      <c r="A39" s="55"/>
      <c r="B39" s="55"/>
      <c r="C39" s="55"/>
      <c r="D39" s="107"/>
      <c r="E39" s="107"/>
      <c r="F39" s="107"/>
      <c r="G39" s="107"/>
      <c r="H39" s="107"/>
      <c r="I39" s="107"/>
      <c r="J39" s="107"/>
      <c r="K39" s="107"/>
      <c r="L39" s="107"/>
      <c r="M39" s="107"/>
    </row>
    <row r="40" spans="1:13" x14ac:dyDescent="0.25">
      <c r="A40" s="55"/>
      <c r="B40" s="55"/>
      <c r="C40" s="55"/>
      <c r="D40" s="107"/>
      <c r="E40" s="107"/>
      <c r="F40" s="107"/>
      <c r="G40" s="107"/>
      <c r="H40" s="107"/>
      <c r="I40" s="107"/>
      <c r="J40" s="107"/>
      <c r="K40" s="107"/>
      <c r="L40" s="107"/>
      <c r="M40" s="107"/>
    </row>
    <row r="41" spans="1:13" x14ac:dyDescent="0.25">
      <c r="A41" s="55"/>
      <c r="B41" s="55"/>
      <c r="C41" s="55"/>
      <c r="D41" s="107"/>
      <c r="E41" s="107"/>
      <c r="F41" s="107"/>
      <c r="G41" s="107"/>
      <c r="H41" s="107"/>
      <c r="I41" s="107"/>
      <c r="J41" s="107"/>
      <c r="K41" s="107"/>
      <c r="L41" s="107"/>
      <c r="M41" s="107"/>
    </row>
    <row r="42" spans="1:13" x14ac:dyDescent="0.25">
      <c r="A42" s="55"/>
      <c r="D42" s="107"/>
      <c r="E42" s="107"/>
      <c r="F42" s="107"/>
      <c r="G42" s="107"/>
    </row>
  </sheetData>
  <autoFilter ref="A1:A2" xr:uid="{00000000-0001-0000-0D00-000000000000}"/>
  <mergeCells count="2">
    <mergeCell ref="D3:H3"/>
    <mergeCell ref="I3:M3"/>
  </mergeCells>
  <conditionalFormatting sqref="A1:XFD1048576">
    <cfRule type="containsErrors" priority="1">
      <formula>ISERROR(A1)</formula>
    </cfRule>
  </conditionalFormatting>
  <conditionalFormatting sqref="D3:M34">
    <cfRule type="containsBlanks" dxfId="10" priority="2">
      <formula>LEN(TRIM(D3))=0</formula>
    </cfRule>
  </conditionalFormatting>
  <pageMargins left="0.2" right="0.2" top="0.25" bottom="0.1" header="0.3" footer="0.3"/>
  <pageSetup scale="8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3" tint="0.59999389629810485"/>
  </sheetPr>
  <dimension ref="A1:AD156"/>
  <sheetViews>
    <sheetView zoomScaleNormal="100" workbookViewId="0">
      <pane xSplit="3" ySplit="4" topLeftCell="D7" activePane="bottomRight" state="frozen"/>
      <selection pane="topRight" activeCell="D1" sqref="D1"/>
      <selection pane="bottomLeft" activeCell="A8" sqref="A8"/>
      <selection pane="bottomRight"/>
    </sheetView>
  </sheetViews>
  <sheetFormatPr defaultColWidth="9.44140625" defaultRowHeight="13.8" x14ac:dyDescent="0.25"/>
  <cols>
    <col min="1" max="1" width="53.5546875" style="3" customWidth="1"/>
    <col min="2" max="2" width="15.77734375" style="3" customWidth="1"/>
    <col min="3" max="3" width="22.21875" style="3" bestFit="1" customWidth="1"/>
    <col min="4" max="7" width="14.5546875" style="7" customWidth="1"/>
    <col min="8" max="8" width="10.5546875" style="52" bestFit="1" customWidth="1"/>
    <col min="9" max="23" width="15.5546875" style="52" customWidth="1"/>
    <col min="24" max="30" width="9.44140625" style="52"/>
    <col min="31" max="16384" width="9.44140625" style="3"/>
  </cols>
  <sheetData>
    <row r="1" spans="1:30" x14ac:dyDescent="0.25">
      <c r="A1" s="15" t="s">
        <v>119</v>
      </c>
      <c r="B1" s="4"/>
    </row>
    <row r="2" spans="1:30" ht="14.4" thickBot="1" x14ac:dyDescent="0.3">
      <c r="A2" s="15" t="s">
        <v>106</v>
      </c>
      <c r="B2" s="4"/>
    </row>
    <row r="3" spans="1:30" s="15" customFormat="1" ht="69.599999999999994" thickBot="1" x14ac:dyDescent="0.3">
      <c r="D3" s="190" t="s">
        <v>136</v>
      </c>
      <c r="E3" s="190" t="s">
        <v>137</v>
      </c>
      <c r="F3" s="190" t="s">
        <v>138</v>
      </c>
      <c r="G3" s="190" t="s">
        <v>139</v>
      </c>
      <c r="H3" s="191" t="s">
        <v>36</v>
      </c>
      <c r="I3" s="53"/>
      <c r="J3" s="53"/>
      <c r="K3" s="53"/>
      <c r="L3" s="53"/>
      <c r="M3" s="53"/>
      <c r="N3" s="53"/>
      <c r="O3" s="53"/>
      <c r="P3" s="53"/>
      <c r="Q3" s="53"/>
      <c r="R3" s="53"/>
      <c r="S3" s="53"/>
      <c r="T3" s="53"/>
      <c r="U3" s="53"/>
      <c r="V3" s="53"/>
      <c r="W3" s="53"/>
      <c r="X3" s="53"/>
      <c r="Y3" s="53"/>
      <c r="Z3" s="53"/>
      <c r="AA3" s="53"/>
      <c r="AB3" s="53"/>
      <c r="AC3" s="53"/>
      <c r="AD3" s="53"/>
    </row>
    <row r="4" spans="1:30" s="15" customFormat="1" ht="14.85" customHeight="1" thickBot="1" x14ac:dyDescent="0.3">
      <c r="A4" s="15" t="s">
        <v>103</v>
      </c>
      <c r="B4" s="6" t="s">
        <v>121</v>
      </c>
      <c r="C4" s="187" t="s">
        <v>122</v>
      </c>
      <c r="D4" s="192" t="s">
        <v>3439</v>
      </c>
      <c r="E4" s="192" t="s">
        <v>3439</v>
      </c>
      <c r="F4" s="192" t="s">
        <v>3439</v>
      </c>
      <c r="G4" s="192" t="s">
        <v>3439</v>
      </c>
      <c r="H4" s="192" t="s">
        <v>3439</v>
      </c>
      <c r="I4" s="53"/>
      <c r="J4" s="53"/>
      <c r="K4" s="53"/>
      <c r="L4" s="53"/>
      <c r="M4" s="53"/>
      <c r="N4" s="53"/>
      <c r="O4" s="53"/>
      <c r="P4" s="53"/>
      <c r="Q4" s="53"/>
      <c r="R4" s="53"/>
      <c r="S4" s="53"/>
      <c r="T4" s="53"/>
      <c r="U4" s="53"/>
      <c r="V4" s="53"/>
      <c r="W4" s="53"/>
      <c r="X4" s="53"/>
      <c r="Y4" s="53"/>
      <c r="Z4" s="53"/>
      <c r="AA4" s="53"/>
      <c r="AB4" s="53"/>
      <c r="AC4" s="53"/>
      <c r="AD4" s="53"/>
    </row>
    <row r="5" spans="1:30" ht="14.85" customHeight="1" x14ac:dyDescent="0.25">
      <c r="A5" s="55" t="s">
        <v>1539</v>
      </c>
      <c r="B5" s="55">
        <v>454</v>
      </c>
      <c r="C5" s="55" t="s">
        <v>1413</v>
      </c>
      <c r="D5" s="113">
        <v>39270066</v>
      </c>
      <c r="E5" s="113">
        <v>32502645</v>
      </c>
      <c r="F5" s="113">
        <v>39272402</v>
      </c>
      <c r="G5" s="113">
        <v>6769757</v>
      </c>
      <c r="H5" s="114">
        <v>0.17237949947650261</v>
      </c>
    </row>
    <row r="6" spans="1:30" x14ac:dyDescent="0.25">
      <c r="A6" s="55" t="s">
        <v>1541</v>
      </c>
      <c r="B6" s="55">
        <v>442</v>
      </c>
      <c r="C6" s="55" t="s">
        <v>1542</v>
      </c>
      <c r="D6" s="113">
        <v>55786635</v>
      </c>
      <c r="E6" s="113">
        <v>46995731</v>
      </c>
      <c r="F6" s="113">
        <v>55786635</v>
      </c>
      <c r="G6" s="113">
        <v>8790904</v>
      </c>
      <c r="H6" s="114">
        <v>0.1575808255866302</v>
      </c>
    </row>
    <row r="7" spans="1:30" x14ac:dyDescent="0.25">
      <c r="A7" s="55" t="s">
        <v>1544</v>
      </c>
      <c r="B7" s="55">
        <v>436</v>
      </c>
      <c r="C7" s="55" t="s">
        <v>1542</v>
      </c>
      <c r="D7" s="113">
        <v>45191035</v>
      </c>
      <c r="E7" s="113">
        <v>37156861</v>
      </c>
      <c r="F7" s="113">
        <v>45191035</v>
      </c>
      <c r="G7" s="113">
        <v>8034174</v>
      </c>
      <c r="H7" s="114">
        <v>0.17778247389111579</v>
      </c>
    </row>
    <row r="8" spans="1:30" x14ac:dyDescent="0.25">
      <c r="A8" s="55" t="s">
        <v>1545</v>
      </c>
      <c r="B8" s="55">
        <v>438</v>
      </c>
      <c r="C8" s="55" t="s">
        <v>1542</v>
      </c>
      <c r="D8" s="95">
        <v>37648582</v>
      </c>
      <c r="E8" s="95">
        <v>27016782</v>
      </c>
      <c r="F8" s="95">
        <v>37648582</v>
      </c>
      <c r="G8" s="95">
        <v>10631800</v>
      </c>
      <c r="H8" s="241">
        <v>0.28239576194396909</v>
      </c>
    </row>
    <row r="9" spans="1:30" x14ac:dyDescent="0.25">
      <c r="A9" s="55" t="s">
        <v>1546</v>
      </c>
      <c r="B9" s="55">
        <v>443</v>
      </c>
      <c r="C9" s="55" t="s">
        <v>1542</v>
      </c>
      <c r="D9" s="113">
        <v>39497480</v>
      </c>
      <c r="E9" s="113">
        <v>41068138</v>
      </c>
      <c r="F9" s="113">
        <v>39497480</v>
      </c>
      <c r="G9" s="113">
        <v>-1570658</v>
      </c>
      <c r="H9" s="114">
        <v>-3.9766030642967604E-2</v>
      </c>
    </row>
    <row r="10" spans="1:30" x14ac:dyDescent="0.25">
      <c r="A10" s="55" t="s">
        <v>1550</v>
      </c>
      <c r="B10" s="55">
        <v>452</v>
      </c>
      <c r="C10" s="55" t="s">
        <v>1551</v>
      </c>
      <c r="D10" s="113">
        <v>78232013</v>
      </c>
      <c r="E10" s="113">
        <v>61920197</v>
      </c>
      <c r="F10" s="113">
        <v>78232013</v>
      </c>
      <c r="G10" s="113">
        <v>16311816</v>
      </c>
      <c r="H10" s="114">
        <v>0.2085056407790504</v>
      </c>
    </row>
    <row r="11" spans="1:30" x14ac:dyDescent="0.25">
      <c r="A11" s="55" t="s">
        <v>1553</v>
      </c>
      <c r="B11" s="55">
        <v>451</v>
      </c>
      <c r="C11" s="55" t="s">
        <v>1551</v>
      </c>
      <c r="D11" s="113">
        <v>81561296</v>
      </c>
      <c r="E11" s="113">
        <v>65188212</v>
      </c>
      <c r="F11" s="113">
        <v>81561296</v>
      </c>
      <c r="G11" s="113">
        <v>16373084</v>
      </c>
      <c r="H11" s="114">
        <v>0.20074575568294059</v>
      </c>
    </row>
    <row r="12" spans="1:30" x14ac:dyDescent="0.25">
      <c r="A12" s="55" t="s">
        <v>1554</v>
      </c>
      <c r="B12" s="55">
        <v>453</v>
      </c>
      <c r="C12" s="55" t="s">
        <v>1551</v>
      </c>
      <c r="D12" s="113">
        <v>34876230</v>
      </c>
      <c r="E12" s="113">
        <v>27918779</v>
      </c>
      <c r="F12" s="113">
        <v>34876230</v>
      </c>
      <c r="G12" s="113">
        <v>6957451</v>
      </c>
      <c r="H12" s="114">
        <v>0.19948976709925356</v>
      </c>
    </row>
    <row r="13" spans="1:30" x14ac:dyDescent="0.25">
      <c r="A13" s="55" t="s">
        <v>1555</v>
      </c>
      <c r="B13" s="55">
        <v>447</v>
      </c>
      <c r="C13" s="55" t="s">
        <v>1551</v>
      </c>
      <c r="D13" s="113">
        <v>51430824</v>
      </c>
      <c r="E13" s="113">
        <v>43234607</v>
      </c>
      <c r="F13" s="113">
        <v>51430824</v>
      </c>
      <c r="G13" s="113">
        <v>8196217</v>
      </c>
      <c r="H13" s="114">
        <v>0.15936390597202954</v>
      </c>
    </row>
    <row r="14" spans="1:30" x14ac:dyDescent="0.25">
      <c r="A14" s="55" t="s">
        <v>1556</v>
      </c>
      <c r="B14" s="55">
        <v>407</v>
      </c>
      <c r="C14" s="55" t="s">
        <v>1413</v>
      </c>
      <c r="D14" s="113">
        <v>92899224</v>
      </c>
      <c r="E14" s="113">
        <v>92894509</v>
      </c>
      <c r="F14" s="113">
        <v>94655224</v>
      </c>
      <c r="G14" s="113">
        <v>1760715</v>
      </c>
      <c r="H14" s="114">
        <v>1.8601350518171085E-2</v>
      </c>
    </row>
    <row r="15" spans="1:30" ht="14.85" customHeight="1" x14ac:dyDescent="0.25">
      <c r="A15" s="55" t="s">
        <v>1557</v>
      </c>
      <c r="B15" s="55">
        <v>10665</v>
      </c>
      <c r="C15" s="55" t="s">
        <v>1542</v>
      </c>
      <c r="D15" s="113">
        <v>26094687</v>
      </c>
      <c r="E15" s="113">
        <v>23784000</v>
      </c>
      <c r="F15" s="113">
        <v>26094687</v>
      </c>
      <c r="G15" s="113">
        <v>2310687</v>
      </c>
      <c r="H15" s="114">
        <v>8.8550094507744051E-2</v>
      </c>
    </row>
    <row r="16" spans="1:30" x14ac:dyDescent="0.25">
      <c r="A16" s="55" t="s">
        <v>1560</v>
      </c>
      <c r="B16" s="55">
        <v>416</v>
      </c>
      <c r="C16" s="55" t="s">
        <v>1413</v>
      </c>
      <c r="D16" s="113">
        <v>158432584</v>
      </c>
      <c r="E16" s="113">
        <v>161738312</v>
      </c>
      <c r="F16" s="113">
        <v>160019351</v>
      </c>
      <c r="G16" s="113">
        <v>-1718961</v>
      </c>
      <c r="H16" s="114">
        <v>-1.0742207047196436E-2</v>
      </c>
      <c r="V16" s="3"/>
      <c r="W16" s="3"/>
      <c r="X16" s="3"/>
      <c r="Y16" s="3"/>
      <c r="Z16" s="3"/>
      <c r="AA16" s="3"/>
      <c r="AB16" s="3"/>
      <c r="AC16" s="3"/>
      <c r="AD16" s="3"/>
    </row>
    <row r="17" spans="1:30" x14ac:dyDescent="0.25">
      <c r="A17" s="55" t="s">
        <v>1562</v>
      </c>
      <c r="B17" s="55">
        <v>16580</v>
      </c>
      <c r="C17" s="55" t="s">
        <v>1542</v>
      </c>
      <c r="D17" s="113">
        <v>39753487</v>
      </c>
      <c r="E17" s="113">
        <v>33907362</v>
      </c>
      <c r="F17" s="113">
        <v>39981307</v>
      </c>
      <c r="G17" s="113">
        <v>6073945</v>
      </c>
      <c r="H17" s="114">
        <v>0.15191962083680757</v>
      </c>
      <c r="V17" s="3"/>
      <c r="W17" s="3"/>
      <c r="X17" s="3"/>
      <c r="Y17" s="3"/>
      <c r="Z17" s="3"/>
      <c r="AA17" s="3"/>
      <c r="AB17" s="3"/>
      <c r="AC17" s="3"/>
      <c r="AD17" s="3"/>
    </row>
    <row r="18" spans="1:30" x14ac:dyDescent="0.25">
      <c r="A18" s="55" t="s">
        <v>1566</v>
      </c>
      <c r="B18" s="55">
        <v>445</v>
      </c>
      <c r="C18" s="55" t="s">
        <v>1542</v>
      </c>
      <c r="D18" s="113">
        <v>350186000</v>
      </c>
      <c r="E18" s="113">
        <v>373848000</v>
      </c>
      <c r="F18" s="113">
        <v>367691000</v>
      </c>
      <c r="G18" s="113">
        <v>-6157000</v>
      </c>
      <c r="H18" s="114">
        <v>-1.6745038632982587E-2</v>
      </c>
      <c r="V18" s="3"/>
      <c r="W18" s="3"/>
      <c r="X18" s="3"/>
      <c r="Y18" s="3"/>
      <c r="Z18" s="3"/>
      <c r="AA18" s="3"/>
      <c r="AB18" s="3"/>
      <c r="AC18" s="3"/>
      <c r="AD18" s="3"/>
    </row>
    <row r="19" spans="1:30" x14ac:dyDescent="0.25">
      <c r="A19" s="55" t="s">
        <v>1567</v>
      </c>
      <c r="B19" s="55">
        <v>20195</v>
      </c>
      <c r="C19" s="55" t="s">
        <v>1542</v>
      </c>
      <c r="D19" s="113">
        <v>41318047</v>
      </c>
      <c r="E19" s="113">
        <v>35689071</v>
      </c>
      <c r="F19" s="113">
        <v>41318047</v>
      </c>
      <c r="G19" s="113">
        <v>5628976</v>
      </c>
      <c r="H19" s="114">
        <v>0.13623528720996905</v>
      </c>
      <c r="V19" s="3"/>
      <c r="W19" s="3"/>
      <c r="X19" s="3"/>
      <c r="Y19" s="3"/>
      <c r="Z19" s="3"/>
      <c r="AA19" s="3"/>
      <c r="AB19" s="3"/>
      <c r="AC19" s="3"/>
      <c r="AD19" s="3"/>
    </row>
    <row r="20" spans="1:30" x14ac:dyDescent="0.25">
      <c r="A20" s="55" t="s">
        <v>1571</v>
      </c>
      <c r="B20" s="55">
        <v>410</v>
      </c>
      <c r="C20" s="55" t="s">
        <v>1572</v>
      </c>
      <c r="D20" s="113">
        <v>-234706</v>
      </c>
      <c r="E20" s="113">
        <v>4624178</v>
      </c>
      <c r="F20" s="113">
        <v>-234706</v>
      </c>
      <c r="G20" s="113">
        <v>-4858884</v>
      </c>
      <c r="H20" s="114">
        <v>20.702001653132005</v>
      </c>
      <c r="V20" s="3"/>
      <c r="W20" s="3"/>
      <c r="X20" s="3"/>
      <c r="Y20" s="3"/>
      <c r="Z20" s="3"/>
      <c r="AA20" s="3"/>
      <c r="AB20" s="3"/>
      <c r="AC20" s="3"/>
      <c r="AD20" s="3"/>
    </row>
    <row r="21" spans="1:30" x14ac:dyDescent="0.25">
      <c r="A21" s="55" t="s">
        <v>1574</v>
      </c>
      <c r="B21" s="55">
        <v>414</v>
      </c>
      <c r="C21" s="55" t="s">
        <v>1572</v>
      </c>
      <c r="D21" s="113">
        <v>25733503</v>
      </c>
      <c r="E21" s="113">
        <v>26654044</v>
      </c>
      <c r="F21" s="113">
        <v>25733503</v>
      </c>
      <c r="G21" s="113">
        <v>-920541</v>
      </c>
      <c r="H21" s="114">
        <v>-3.5772082798055126E-2</v>
      </c>
      <c r="V21" s="3"/>
      <c r="W21" s="3"/>
      <c r="X21" s="3"/>
      <c r="Y21" s="3"/>
      <c r="Z21" s="3"/>
      <c r="AA21" s="3"/>
      <c r="AB21" s="3"/>
      <c r="AC21" s="3"/>
      <c r="AD21" s="3"/>
    </row>
    <row r="22" spans="1:30" x14ac:dyDescent="0.25">
      <c r="A22" s="55" t="s">
        <v>1578</v>
      </c>
      <c r="B22" s="55">
        <v>13125</v>
      </c>
      <c r="C22" s="55" t="s">
        <v>1542</v>
      </c>
      <c r="D22" s="113">
        <v>68155826</v>
      </c>
      <c r="E22" s="113">
        <v>47570248</v>
      </c>
      <c r="F22" s="113">
        <v>68155826</v>
      </c>
      <c r="G22" s="113">
        <v>20585578</v>
      </c>
      <c r="H22" s="114">
        <v>0.30203695279109377</v>
      </c>
      <c r="V22" s="3"/>
      <c r="W22" s="3"/>
      <c r="X22" s="3"/>
      <c r="Y22" s="3"/>
      <c r="Z22" s="3"/>
      <c r="AA22" s="3"/>
      <c r="AB22" s="3"/>
      <c r="AC22" s="3"/>
      <c r="AD22" s="3"/>
    </row>
    <row r="23" spans="1:30" x14ac:dyDescent="0.25">
      <c r="A23" s="55" t="s">
        <v>1580</v>
      </c>
      <c r="B23" s="55">
        <v>405</v>
      </c>
      <c r="C23" s="55" t="s">
        <v>1572</v>
      </c>
      <c r="D23" s="113">
        <v>77421000</v>
      </c>
      <c r="E23" s="113">
        <v>103381000</v>
      </c>
      <c r="F23" s="113">
        <v>77463000</v>
      </c>
      <c r="G23" s="113">
        <v>-25918000</v>
      </c>
      <c r="H23" s="114">
        <v>-0.33458554406619934</v>
      </c>
      <c r="V23" s="3"/>
      <c r="W23" s="3"/>
      <c r="X23" s="3"/>
      <c r="Y23" s="3"/>
      <c r="Z23" s="3"/>
      <c r="AA23" s="3"/>
      <c r="AB23" s="3"/>
      <c r="AC23" s="3"/>
      <c r="AD23" s="3"/>
    </row>
    <row r="24" spans="1:30" x14ac:dyDescent="0.25">
      <c r="A24" s="55" t="s">
        <v>1581</v>
      </c>
      <c r="B24" s="55">
        <v>450</v>
      </c>
      <c r="C24" s="55" t="s">
        <v>1551</v>
      </c>
      <c r="D24" s="113">
        <v>196404000</v>
      </c>
      <c r="E24" s="113">
        <v>220164000</v>
      </c>
      <c r="F24" s="113">
        <v>204305000</v>
      </c>
      <c r="G24" s="113">
        <v>-15859000</v>
      </c>
      <c r="H24" s="114">
        <v>-7.7624140378355883E-2</v>
      </c>
      <c r="V24" s="3"/>
      <c r="W24" s="3"/>
      <c r="X24" s="3"/>
      <c r="Y24" s="3"/>
      <c r="Z24" s="3"/>
      <c r="AA24" s="3"/>
      <c r="AB24" s="3"/>
      <c r="AC24" s="3"/>
      <c r="AD24" s="3"/>
    </row>
    <row r="25" spans="1:30" x14ac:dyDescent="0.25">
      <c r="A25" s="55" t="s">
        <v>1582</v>
      </c>
      <c r="B25" s="55">
        <v>1471</v>
      </c>
      <c r="C25" s="55" t="s">
        <v>1551</v>
      </c>
      <c r="D25" s="113">
        <v>53959000</v>
      </c>
      <c r="E25" s="113">
        <v>60464000</v>
      </c>
      <c r="F25" s="113">
        <v>54470000</v>
      </c>
      <c r="G25" s="113">
        <v>-5994000</v>
      </c>
      <c r="H25" s="114">
        <v>-0.11004222507802459</v>
      </c>
      <c r="V25" s="3"/>
      <c r="W25" s="3"/>
      <c r="X25" s="3"/>
      <c r="Y25" s="3"/>
      <c r="Z25" s="3"/>
      <c r="AA25" s="3"/>
      <c r="AB25" s="3"/>
      <c r="AC25" s="3"/>
      <c r="AD25" s="3"/>
    </row>
    <row r="26" spans="1:30" x14ac:dyDescent="0.25">
      <c r="A26" s="55" t="s">
        <v>1584</v>
      </c>
      <c r="B26" s="55">
        <v>13237</v>
      </c>
      <c r="C26" s="55" t="s">
        <v>1542</v>
      </c>
      <c r="D26" s="113">
        <v>48424175</v>
      </c>
      <c r="E26" s="113">
        <v>39984472</v>
      </c>
      <c r="F26" s="113">
        <v>48424175</v>
      </c>
      <c r="G26" s="113">
        <v>8439703</v>
      </c>
      <c r="H26" s="114">
        <v>0.17428697546215294</v>
      </c>
      <c r="V26" s="3"/>
      <c r="W26" s="3"/>
      <c r="X26" s="3"/>
      <c r="Y26" s="3"/>
      <c r="Z26" s="3"/>
      <c r="AA26" s="3"/>
      <c r="AB26" s="3"/>
      <c r="AC26" s="3"/>
      <c r="AD26" s="3"/>
    </row>
    <row r="27" spans="1:30" x14ac:dyDescent="0.25">
      <c r="A27" s="55" t="s">
        <v>3313</v>
      </c>
      <c r="B27" s="55">
        <v>22337</v>
      </c>
      <c r="C27" s="55" t="s">
        <v>1542</v>
      </c>
      <c r="D27" s="113">
        <v>24361363</v>
      </c>
      <c r="E27" s="113">
        <v>38833066</v>
      </c>
      <c r="F27" s="113">
        <v>24361363</v>
      </c>
      <c r="G27" s="113">
        <v>-14471703</v>
      </c>
      <c r="H27" s="114">
        <v>-0.59404323969886252</v>
      </c>
      <c r="I27" s="3"/>
      <c r="J27" s="3"/>
      <c r="K27" s="3"/>
      <c r="L27" s="3"/>
      <c r="M27" s="3"/>
      <c r="N27" s="3"/>
      <c r="O27" s="3"/>
      <c r="P27" s="3"/>
      <c r="Q27" s="3"/>
      <c r="R27" s="3"/>
      <c r="S27" s="3"/>
      <c r="T27" s="3"/>
      <c r="U27" s="3"/>
      <c r="V27" s="3"/>
      <c r="W27" s="3"/>
      <c r="X27" s="3"/>
      <c r="Y27" s="3"/>
      <c r="Z27" s="3"/>
      <c r="AA27" s="3"/>
      <c r="AB27" s="3"/>
      <c r="AC27" s="3"/>
      <c r="AD27" s="3"/>
    </row>
    <row r="28" spans="1:30" x14ac:dyDescent="0.25">
      <c r="A28" s="55" t="s">
        <v>1588</v>
      </c>
      <c r="B28" s="55">
        <v>6749</v>
      </c>
      <c r="C28" s="55" t="s">
        <v>1551</v>
      </c>
      <c r="D28" s="113">
        <v>26575576</v>
      </c>
      <c r="E28" s="113">
        <v>27781972</v>
      </c>
      <c r="F28" s="113">
        <v>26585132</v>
      </c>
      <c r="G28" s="113">
        <v>-1196840</v>
      </c>
      <c r="H28" s="114">
        <v>-4.501914829687511E-2</v>
      </c>
      <c r="I28" s="3"/>
      <c r="J28" s="3"/>
      <c r="K28" s="3"/>
      <c r="L28" s="3"/>
      <c r="M28" s="3"/>
      <c r="N28" s="3"/>
      <c r="O28" s="3"/>
      <c r="P28" s="3"/>
      <c r="Q28" s="3"/>
      <c r="R28" s="3"/>
      <c r="S28" s="3"/>
      <c r="T28" s="3"/>
      <c r="U28" s="3"/>
      <c r="V28" s="3"/>
      <c r="W28" s="3"/>
      <c r="X28" s="3"/>
      <c r="Y28" s="3"/>
      <c r="Z28" s="3"/>
      <c r="AA28" s="3"/>
      <c r="AB28" s="3"/>
      <c r="AC28" s="3"/>
      <c r="AD28" s="3"/>
    </row>
    <row r="29" spans="1:30" x14ac:dyDescent="0.25">
      <c r="A29" s="55" t="s">
        <v>1590</v>
      </c>
      <c r="B29" s="55">
        <v>408</v>
      </c>
      <c r="C29" s="55" t="s">
        <v>1572</v>
      </c>
      <c r="D29" s="113">
        <v>11077496</v>
      </c>
      <c r="E29" s="113">
        <v>16049512</v>
      </c>
      <c r="F29" s="113">
        <v>11077496</v>
      </c>
      <c r="G29" s="113">
        <v>-4972016</v>
      </c>
      <c r="H29" s="114">
        <v>-0.44883934058743963</v>
      </c>
      <c r="I29" s="3"/>
      <c r="J29" s="3"/>
      <c r="K29" s="3"/>
      <c r="L29" s="3"/>
      <c r="M29" s="3"/>
      <c r="N29" s="3"/>
      <c r="O29" s="3"/>
      <c r="P29" s="3"/>
      <c r="Q29" s="3"/>
      <c r="R29" s="3"/>
      <c r="S29" s="3"/>
      <c r="T29" s="3"/>
      <c r="U29" s="3"/>
      <c r="V29" s="3"/>
      <c r="W29" s="3"/>
      <c r="X29" s="3"/>
      <c r="Y29" s="3"/>
      <c r="Z29" s="3"/>
      <c r="AA29" s="3"/>
      <c r="AB29" s="3"/>
      <c r="AC29" s="3"/>
      <c r="AD29" s="3"/>
    </row>
    <row r="30" spans="1:30" x14ac:dyDescent="0.25">
      <c r="A30" s="55" t="s">
        <v>1591</v>
      </c>
      <c r="B30" s="55">
        <v>8880</v>
      </c>
      <c r="C30" s="55" t="s">
        <v>1542</v>
      </c>
      <c r="D30" s="113">
        <v>45007087</v>
      </c>
      <c r="E30" s="113">
        <v>38171906</v>
      </c>
      <c r="F30" s="113">
        <v>45007087</v>
      </c>
      <c r="G30" s="113">
        <v>6835181</v>
      </c>
      <c r="H30" s="114">
        <v>0.15186899343207882</v>
      </c>
      <c r="I30" s="3"/>
      <c r="J30" s="3"/>
      <c r="K30" s="3"/>
      <c r="L30" s="3"/>
      <c r="M30" s="3"/>
      <c r="N30" s="3"/>
      <c r="O30" s="3"/>
      <c r="P30" s="3"/>
      <c r="Q30" s="3"/>
      <c r="R30" s="3"/>
      <c r="S30" s="3"/>
      <c r="T30" s="3"/>
      <c r="U30" s="3"/>
      <c r="V30" s="3"/>
      <c r="W30" s="3"/>
      <c r="X30" s="3"/>
      <c r="Y30" s="3"/>
      <c r="Z30" s="3"/>
      <c r="AA30" s="3"/>
      <c r="AB30" s="3"/>
      <c r="AC30" s="3"/>
      <c r="AD30" s="3"/>
    </row>
    <row r="31" spans="1:30" x14ac:dyDescent="0.25">
      <c r="A31" s="55" t="s">
        <v>1593</v>
      </c>
      <c r="B31" s="55">
        <v>14491</v>
      </c>
      <c r="C31" s="55" t="s">
        <v>1542</v>
      </c>
      <c r="D31" s="113">
        <v>35873909</v>
      </c>
      <c r="E31" s="113">
        <v>34377028</v>
      </c>
      <c r="F31" s="113">
        <v>35873909</v>
      </c>
      <c r="G31" s="113">
        <v>1496881</v>
      </c>
      <c r="H31" s="114">
        <v>4.17261748643004E-2</v>
      </c>
      <c r="I31" s="3"/>
      <c r="J31" s="3"/>
      <c r="K31" s="3"/>
      <c r="L31" s="3"/>
      <c r="M31" s="3"/>
      <c r="N31" s="3"/>
      <c r="O31" s="3"/>
      <c r="P31" s="3"/>
      <c r="Q31" s="3"/>
      <c r="R31" s="3"/>
      <c r="S31" s="3"/>
      <c r="T31" s="3"/>
      <c r="U31" s="3"/>
      <c r="V31" s="3"/>
      <c r="W31" s="3"/>
      <c r="X31" s="3"/>
      <c r="Y31" s="3"/>
      <c r="Z31" s="3"/>
      <c r="AA31" s="3"/>
      <c r="AB31" s="3"/>
      <c r="AC31" s="3"/>
      <c r="AD31" s="3"/>
    </row>
    <row r="32" spans="1:30" x14ac:dyDescent="0.25">
      <c r="A32" s="55" t="s">
        <v>1597</v>
      </c>
      <c r="B32" s="55">
        <v>437</v>
      </c>
      <c r="C32" s="55" t="s">
        <v>1542</v>
      </c>
      <c r="D32" s="113">
        <v>41368386</v>
      </c>
      <c r="E32" s="113">
        <v>32688164</v>
      </c>
      <c r="F32" s="113">
        <v>41368386</v>
      </c>
      <c r="G32" s="113">
        <v>8680222</v>
      </c>
      <c r="H32" s="114">
        <v>0.20982742715657313</v>
      </c>
      <c r="I32" s="3"/>
      <c r="J32" s="3"/>
      <c r="K32" s="3"/>
      <c r="L32" s="3"/>
      <c r="M32" s="3"/>
      <c r="N32" s="3"/>
      <c r="O32" s="3"/>
      <c r="P32" s="3"/>
      <c r="Q32" s="3"/>
      <c r="R32" s="3"/>
      <c r="S32" s="3"/>
      <c r="T32" s="3"/>
      <c r="U32" s="3"/>
      <c r="V32" s="3"/>
      <c r="W32" s="3"/>
      <c r="X32" s="3"/>
      <c r="Y32" s="3"/>
      <c r="Z32" s="3"/>
      <c r="AA32" s="3"/>
      <c r="AB32" s="3"/>
      <c r="AC32" s="3"/>
      <c r="AD32" s="3"/>
    </row>
    <row r="33" spans="1:30" x14ac:dyDescent="0.25">
      <c r="A33" s="55" t="s">
        <v>1598</v>
      </c>
      <c r="B33" s="55">
        <v>449</v>
      </c>
      <c r="C33" s="55" t="s">
        <v>1551</v>
      </c>
      <c r="D33" s="113">
        <v>27130398</v>
      </c>
      <c r="E33" s="113">
        <v>28417091</v>
      </c>
      <c r="F33" s="113">
        <v>27130398</v>
      </c>
      <c r="G33" s="113">
        <v>-1286693</v>
      </c>
      <c r="H33" s="114">
        <v>-4.7426248593920368E-2</v>
      </c>
      <c r="I33" s="3"/>
      <c r="J33" s="3"/>
      <c r="K33" s="3"/>
      <c r="L33" s="3"/>
      <c r="M33" s="3"/>
      <c r="N33" s="3"/>
      <c r="O33" s="3"/>
      <c r="P33" s="3"/>
      <c r="Q33" s="3"/>
      <c r="R33" s="3"/>
      <c r="S33" s="3"/>
      <c r="T33" s="3"/>
      <c r="U33" s="3"/>
      <c r="V33" s="3"/>
      <c r="W33" s="3"/>
      <c r="X33" s="3"/>
      <c r="Y33" s="3"/>
      <c r="Z33" s="3"/>
      <c r="AA33" s="3"/>
      <c r="AB33" s="3"/>
      <c r="AC33" s="3"/>
      <c r="AD33" s="3"/>
    </row>
    <row r="34" spans="1:30" x14ac:dyDescent="0.25">
      <c r="A34" s="55" t="s">
        <v>1600</v>
      </c>
      <c r="B34" s="55">
        <v>4062</v>
      </c>
      <c r="C34" s="55" t="s">
        <v>1551</v>
      </c>
      <c r="D34" s="113">
        <v>28793958</v>
      </c>
      <c r="E34" s="113">
        <v>28818120</v>
      </c>
      <c r="F34" s="113">
        <v>28793958</v>
      </c>
      <c r="G34" s="113">
        <v>-24162</v>
      </c>
      <c r="H34" s="114">
        <v>-8.3913437673278544E-4</v>
      </c>
      <c r="I34" s="3"/>
      <c r="J34" s="3"/>
      <c r="K34" s="3"/>
      <c r="L34" s="3"/>
      <c r="M34" s="3"/>
      <c r="N34" s="3"/>
      <c r="O34" s="3"/>
      <c r="P34" s="3"/>
      <c r="Q34" s="3"/>
      <c r="R34" s="3"/>
      <c r="S34" s="3"/>
      <c r="T34" s="3"/>
      <c r="U34" s="3"/>
      <c r="V34" s="3"/>
      <c r="W34" s="3"/>
      <c r="X34" s="3"/>
      <c r="Y34" s="3"/>
      <c r="Z34" s="3"/>
      <c r="AA34" s="3"/>
      <c r="AB34" s="3"/>
      <c r="AC34" s="3"/>
      <c r="AD34" s="3"/>
    </row>
    <row r="35" spans="1:30" x14ac:dyDescent="0.25">
      <c r="A35" s="55"/>
      <c r="B35" s="55"/>
      <c r="C35" s="55"/>
      <c r="D35" s="113"/>
      <c r="E35" s="113"/>
      <c r="F35" s="113"/>
      <c r="G35" s="113"/>
      <c r="H35" s="114"/>
      <c r="I35" s="3"/>
      <c r="J35" s="3"/>
      <c r="K35" s="3"/>
      <c r="L35" s="3"/>
      <c r="M35" s="3"/>
      <c r="N35" s="3"/>
      <c r="O35" s="3"/>
      <c r="P35" s="3"/>
      <c r="Q35" s="3"/>
      <c r="R35" s="3"/>
      <c r="S35" s="3"/>
      <c r="T35" s="3"/>
      <c r="U35" s="3"/>
      <c r="V35" s="3"/>
      <c r="W35" s="3"/>
      <c r="X35" s="3"/>
      <c r="Y35" s="3"/>
      <c r="Z35" s="3"/>
      <c r="AA35" s="3"/>
      <c r="AB35" s="3"/>
      <c r="AC35" s="3"/>
      <c r="AD35" s="3"/>
    </row>
    <row r="36" spans="1:30" x14ac:dyDescent="0.25">
      <c r="A36" s="55"/>
      <c r="B36" s="55"/>
      <c r="C36" s="55"/>
      <c r="D36" s="113"/>
      <c r="E36" s="113"/>
      <c r="F36" s="113"/>
      <c r="G36" s="113"/>
      <c r="H36" s="114"/>
      <c r="I36" s="3"/>
      <c r="J36" s="3"/>
      <c r="K36" s="3"/>
      <c r="L36" s="3"/>
      <c r="M36" s="3"/>
      <c r="N36" s="3"/>
      <c r="O36" s="3"/>
      <c r="P36" s="3"/>
      <c r="Q36" s="3"/>
      <c r="R36" s="3"/>
      <c r="S36" s="3"/>
      <c r="T36" s="3"/>
      <c r="U36" s="3"/>
      <c r="V36" s="3"/>
      <c r="W36" s="3"/>
      <c r="X36" s="3"/>
      <c r="Y36" s="3"/>
      <c r="Z36" s="3"/>
      <c r="AA36" s="3"/>
      <c r="AB36" s="3"/>
      <c r="AC36" s="3"/>
      <c r="AD36" s="3"/>
    </row>
    <row r="37" spans="1:30" x14ac:dyDescent="0.25">
      <c r="A37" s="55"/>
      <c r="B37" s="55"/>
      <c r="C37" s="55"/>
      <c r="D37" s="113"/>
      <c r="E37" s="113"/>
      <c r="F37" s="113"/>
      <c r="G37" s="113"/>
      <c r="H37" s="114"/>
      <c r="I37" s="3"/>
      <c r="J37" s="3"/>
      <c r="K37" s="3"/>
      <c r="L37" s="3"/>
      <c r="M37" s="3"/>
      <c r="N37" s="3"/>
      <c r="O37" s="3"/>
      <c r="P37" s="3"/>
      <c r="Q37" s="3"/>
      <c r="R37" s="3"/>
      <c r="S37" s="3"/>
      <c r="T37" s="3"/>
      <c r="U37" s="3"/>
      <c r="V37" s="3"/>
      <c r="W37" s="3"/>
      <c r="X37" s="3"/>
      <c r="Y37" s="3"/>
      <c r="Z37" s="3"/>
      <c r="AA37" s="3"/>
      <c r="AB37" s="3"/>
      <c r="AC37" s="3"/>
      <c r="AD37" s="3"/>
    </row>
    <row r="38" spans="1:30" x14ac:dyDescent="0.25">
      <c r="A38" s="55"/>
      <c r="B38" s="55"/>
      <c r="C38" s="55"/>
      <c r="D38" s="113"/>
      <c r="E38" s="113"/>
      <c r="F38" s="113"/>
      <c r="G38" s="113"/>
      <c r="H38" s="114"/>
      <c r="I38" s="3"/>
      <c r="J38" s="3"/>
      <c r="K38" s="3"/>
      <c r="L38" s="3"/>
      <c r="M38" s="3"/>
      <c r="N38" s="3"/>
      <c r="O38" s="3"/>
      <c r="P38" s="3"/>
      <c r="Q38" s="3"/>
      <c r="R38" s="3"/>
      <c r="S38" s="3"/>
      <c r="T38" s="3"/>
      <c r="U38" s="3"/>
      <c r="V38" s="3"/>
      <c r="W38" s="3"/>
      <c r="X38" s="3"/>
      <c r="Y38" s="3"/>
      <c r="Z38" s="3"/>
      <c r="AA38" s="3"/>
      <c r="AB38" s="3"/>
      <c r="AC38" s="3"/>
      <c r="AD38" s="3"/>
    </row>
    <row r="39" spans="1:30" x14ac:dyDescent="0.25">
      <c r="A39" s="55"/>
      <c r="B39" s="55"/>
      <c r="C39" s="55"/>
      <c r="D39" s="113"/>
      <c r="E39" s="113"/>
      <c r="F39" s="113"/>
      <c r="G39" s="113"/>
      <c r="H39" s="114"/>
      <c r="I39" s="3"/>
      <c r="J39" s="3"/>
      <c r="K39" s="3"/>
      <c r="L39" s="3"/>
      <c r="M39" s="3"/>
      <c r="N39" s="3"/>
      <c r="O39" s="3"/>
      <c r="P39" s="3"/>
      <c r="Q39" s="3"/>
      <c r="R39" s="3"/>
      <c r="S39" s="3"/>
      <c r="T39" s="3"/>
      <c r="U39" s="3"/>
      <c r="V39" s="3"/>
      <c r="W39" s="3"/>
      <c r="X39" s="3"/>
      <c r="Y39" s="3"/>
      <c r="Z39" s="3"/>
      <c r="AA39" s="3"/>
      <c r="AB39" s="3"/>
      <c r="AC39" s="3"/>
      <c r="AD39" s="3"/>
    </row>
    <row r="40" spans="1:30" x14ac:dyDescent="0.25">
      <c r="A40" s="55"/>
      <c r="B40" s="55"/>
      <c r="C40" s="55"/>
      <c r="D40" s="113"/>
      <c r="E40" s="113"/>
      <c r="F40" s="113"/>
      <c r="G40" s="113"/>
      <c r="H40" s="114"/>
      <c r="I40" s="3"/>
      <c r="J40" s="3"/>
      <c r="K40" s="3"/>
      <c r="L40" s="3"/>
      <c r="M40" s="3"/>
      <c r="N40" s="3"/>
      <c r="O40" s="3"/>
      <c r="P40" s="3"/>
      <c r="Q40" s="3"/>
      <c r="R40" s="3"/>
      <c r="S40" s="3"/>
      <c r="T40" s="3"/>
      <c r="U40" s="3"/>
      <c r="V40" s="3"/>
      <c r="W40" s="3"/>
      <c r="X40" s="3"/>
      <c r="Y40" s="3"/>
      <c r="Z40" s="3"/>
      <c r="AA40" s="3"/>
      <c r="AB40" s="3"/>
      <c r="AC40" s="3"/>
      <c r="AD40" s="3"/>
    </row>
    <row r="41" spans="1:30" x14ac:dyDescent="0.25">
      <c r="A41" s="55"/>
      <c r="B41" s="55"/>
      <c r="C41" s="55"/>
      <c r="D41" s="113"/>
      <c r="E41" s="113"/>
      <c r="F41" s="113"/>
      <c r="G41" s="113"/>
      <c r="H41" s="114"/>
      <c r="I41" s="3"/>
      <c r="J41" s="3"/>
      <c r="K41" s="3"/>
      <c r="L41" s="3"/>
      <c r="M41" s="3"/>
      <c r="N41" s="3"/>
      <c r="O41" s="3"/>
      <c r="P41" s="3"/>
      <c r="Q41" s="3"/>
      <c r="R41" s="3"/>
      <c r="S41" s="3"/>
      <c r="T41" s="3"/>
      <c r="U41" s="3"/>
      <c r="V41" s="3"/>
      <c r="W41" s="3"/>
      <c r="X41" s="3"/>
      <c r="Y41" s="3"/>
      <c r="Z41" s="3"/>
      <c r="AA41" s="3"/>
      <c r="AB41" s="3"/>
      <c r="AC41" s="3"/>
      <c r="AD41" s="3"/>
    </row>
    <row r="42" spans="1:30" x14ac:dyDescent="0.25">
      <c r="A42" s="55"/>
      <c r="B42" s="55"/>
      <c r="C42" s="55"/>
      <c r="D42" s="113"/>
      <c r="E42" s="113"/>
      <c r="F42" s="113"/>
      <c r="G42" s="113"/>
      <c r="H42" s="114"/>
      <c r="I42" s="3"/>
      <c r="J42" s="3"/>
      <c r="K42" s="3"/>
      <c r="L42" s="3"/>
      <c r="M42" s="3"/>
      <c r="N42" s="3"/>
      <c r="O42" s="3"/>
      <c r="P42" s="3"/>
      <c r="Q42" s="3"/>
      <c r="R42" s="3"/>
      <c r="S42" s="3"/>
      <c r="T42" s="3"/>
      <c r="U42" s="3"/>
      <c r="V42" s="3"/>
      <c r="W42" s="3"/>
      <c r="X42" s="3"/>
      <c r="Y42" s="3"/>
      <c r="Z42" s="3"/>
      <c r="AA42" s="3"/>
      <c r="AB42" s="3"/>
      <c r="AC42" s="3"/>
      <c r="AD42" s="3"/>
    </row>
    <row r="43" spans="1:30" x14ac:dyDescent="0.25">
      <c r="A43" s="55"/>
      <c r="I43" s="3"/>
      <c r="J43" s="3"/>
      <c r="K43" s="3"/>
      <c r="L43" s="3"/>
      <c r="M43" s="3"/>
      <c r="N43" s="3"/>
      <c r="O43" s="3"/>
      <c r="P43" s="3"/>
      <c r="Q43" s="3"/>
      <c r="R43" s="3"/>
      <c r="S43" s="3"/>
      <c r="T43" s="3"/>
      <c r="U43" s="3"/>
      <c r="V43" s="3"/>
      <c r="W43" s="3"/>
      <c r="X43" s="3"/>
      <c r="Y43" s="3"/>
      <c r="Z43" s="3"/>
      <c r="AA43" s="3"/>
      <c r="AB43" s="3"/>
      <c r="AC43" s="3"/>
      <c r="AD43" s="3"/>
    </row>
    <row r="44" spans="1:30" x14ac:dyDescent="0.25">
      <c r="I44" s="3"/>
      <c r="J44" s="3"/>
      <c r="K44" s="3"/>
      <c r="L44" s="3"/>
      <c r="M44" s="3"/>
      <c r="N44" s="3"/>
      <c r="O44" s="3"/>
      <c r="P44" s="3"/>
      <c r="Q44" s="3"/>
      <c r="R44" s="3"/>
      <c r="S44" s="3"/>
      <c r="T44" s="3"/>
      <c r="U44" s="3"/>
      <c r="V44" s="3"/>
      <c r="W44" s="3"/>
      <c r="X44" s="3"/>
      <c r="Y44" s="3"/>
      <c r="Z44" s="3"/>
      <c r="AA44" s="3"/>
      <c r="AB44" s="3"/>
      <c r="AC44" s="3"/>
      <c r="AD44" s="3"/>
    </row>
    <row r="45" spans="1:30" x14ac:dyDescent="0.25">
      <c r="I45" s="3"/>
      <c r="J45" s="3"/>
      <c r="K45" s="3"/>
      <c r="L45" s="3"/>
      <c r="M45" s="3"/>
      <c r="N45" s="3"/>
      <c r="O45" s="3"/>
      <c r="P45" s="3"/>
      <c r="Q45" s="3"/>
      <c r="R45" s="3"/>
      <c r="S45" s="3"/>
      <c r="T45" s="3"/>
      <c r="U45" s="3"/>
      <c r="V45" s="3"/>
      <c r="W45" s="3"/>
      <c r="X45" s="3"/>
      <c r="Y45" s="3"/>
      <c r="Z45" s="3"/>
      <c r="AA45" s="3"/>
      <c r="AB45" s="3"/>
      <c r="AC45" s="3"/>
      <c r="AD45" s="3"/>
    </row>
    <row r="46" spans="1:30" x14ac:dyDescent="0.25">
      <c r="I46" s="3"/>
      <c r="J46" s="3"/>
      <c r="K46" s="3"/>
      <c r="L46" s="3"/>
      <c r="M46" s="3"/>
      <c r="N46" s="3"/>
      <c r="O46" s="3"/>
      <c r="P46" s="3"/>
      <c r="Q46" s="3"/>
      <c r="R46" s="3"/>
      <c r="S46" s="3"/>
      <c r="T46" s="3"/>
      <c r="U46" s="3"/>
      <c r="V46" s="3"/>
      <c r="W46" s="3"/>
      <c r="X46" s="3"/>
      <c r="Y46" s="3"/>
      <c r="Z46" s="3"/>
      <c r="AA46" s="3"/>
      <c r="AB46" s="3"/>
      <c r="AC46" s="3"/>
      <c r="AD46" s="3"/>
    </row>
    <row r="47" spans="1:30" x14ac:dyDescent="0.25">
      <c r="I47" s="3"/>
      <c r="J47" s="3"/>
      <c r="K47" s="3"/>
      <c r="L47" s="3"/>
      <c r="M47" s="3"/>
      <c r="N47" s="3"/>
      <c r="O47" s="3"/>
      <c r="P47" s="3"/>
      <c r="Q47" s="3"/>
      <c r="R47" s="3"/>
      <c r="S47" s="3"/>
      <c r="T47" s="3"/>
      <c r="U47" s="3"/>
      <c r="V47" s="3"/>
      <c r="W47" s="3"/>
      <c r="X47" s="3"/>
      <c r="Y47" s="3"/>
      <c r="Z47" s="3"/>
      <c r="AA47" s="3"/>
      <c r="AB47" s="3"/>
      <c r="AC47" s="3"/>
      <c r="AD47" s="3"/>
    </row>
    <row r="48" spans="1:30" x14ac:dyDescent="0.25">
      <c r="I48" s="3"/>
      <c r="J48" s="3"/>
      <c r="K48" s="3"/>
      <c r="L48" s="3"/>
      <c r="M48" s="3"/>
      <c r="N48" s="3"/>
      <c r="O48" s="3"/>
      <c r="P48" s="3"/>
      <c r="Q48" s="3"/>
      <c r="R48" s="3"/>
      <c r="S48" s="3"/>
      <c r="T48" s="3"/>
      <c r="U48" s="3"/>
      <c r="V48" s="3"/>
      <c r="W48" s="3"/>
      <c r="X48" s="3"/>
      <c r="Y48" s="3"/>
      <c r="Z48" s="3"/>
      <c r="AA48" s="3"/>
      <c r="AB48" s="3"/>
      <c r="AC48" s="3"/>
      <c r="AD48" s="3"/>
    </row>
    <row r="49" spans="9:30" x14ac:dyDescent="0.25">
      <c r="I49" s="3"/>
      <c r="J49" s="3"/>
      <c r="K49" s="3"/>
      <c r="L49" s="3"/>
      <c r="M49" s="3"/>
      <c r="N49" s="3"/>
      <c r="O49" s="3"/>
      <c r="P49" s="3"/>
      <c r="Q49" s="3"/>
      <c r="R49" s="3"/>
      <c r="S49" s="3"/>
      <c r="T49" s="3"/>
      <c r="U49" s="3"/>
      <c r="V49" s="3"/>
      <c r="W49" s="3"/>
      <c r="X49" s="3"/>
      <c r="Y49" s="3"/>
      <c r="Z49" s="3"/>
      <c r="AA49" s="3"/>
      <c r="AB49" s="3"/>
      <c r="AC49" s="3"/>
      <c r="AD49" s="3"/>
    </row>
    <row r="50" spans="9:30" x14ac:dyDescent="0.25">
      <c r="I50" s="3"/>
      <c r="J50" s="3"/>
      <c r="K50" s="3"/>
      <c r="L50" s="3"/>
      <c r="M50" s="3"/>
      <c r="N50" s="3"/>
      <c r="O50" s="3"/>
      <c r="P50" s="3"/>
      <c r="Q50" s="3"/>
      <c r="R50" s="3"/>
      <c r="S50" s="3"/>
      <c r="T50" s="3"/>
      <c r="U50" s="3"/>
      <c r="V50" s="3"/>
      <c r="W50" s="3"/>
      <c r="X50" s="3"/>
      <c r="Y50" s="3"/>
      <c r="Z50" s="3"/>
      <c r="AA50" s="3"/>
      <c r="AB50" s="3"/>
      <c r="AC50" s="3"/>
      <c r="AD50" s="3"/>
    </row>
    <row r="51" spans="9:30" x14ac:dyDescent="0.25">
      <c r="I51" s="3"/>
      <c r="J51" s="3"/>
      <c r="K51" s="3"/>
      <c r="L51" s="3"/>
      <c r="M51" s="3"/>
      <c r="N51" s="3"/>
      <c r="O51" s="3"/>
      <c r="P51" s="3"/>
      <c r="Q51" s="3"/>
      <c r="R51" s="3"/>
      <c r="S51" s="3"/>
      <c r="T51" s="3"/>
      <c r="U51" s="3"/>
      <c r="V51" s="3"/>
      <c r="W51" s="3"/>
      <c r="X51" s="3"/>
      <c r="Y51" s="3"/>
      <c r="Z51" s="3"/>
      <c r="AA51" s="3"/>
      <c r="AB51" s="3"/>
      <c r="AC51" s="3"/>
      <c r="AD51" s="3"/>
    </row>
    <row r="52" spans="9:30" x14ac:dyDescent="0.25">
      <c r="I52" s="3"/>
      <c r="J52" s="3"/>
      <c r="K52" s="3"/>
      <c r="L52" s="3"/>
      <c r="M52" s="3"/>
      <c r="N52" s="3"/>
      <c r="O52" s="3"/>
      <c r="P52" s="3"/>
      <c r="Q52" s="3"/>
      <c r="R52" s="3"/>
      <c r="S52" s="3"/>
      <c r="T52" s="3"/>
      <c r="U52" s="3"/>
      <c r="V52" s="3"/>
      <c r="W52" s="3"/>
      <c r="X52" s="3"/>
      <c r="Y52" s="3"/>
      <c r="Z52" s="3"/>
      <c r="AA52" s="3"/>
      <c r="AB52" s="3"/>
      <c r="AC52" s="3"/>
      <c r="AD52" s="3"/>
    </row>
    <row r="53" spans="9:30" x14ac:dyDescent="0.25">
      <c r="I53" s="3"/>
      <c r="J53" s="3"/>
      <c r="K53" s="3"/>
      <c r="L53" s="3"/>
      <c r="M53" s="3"/>
      <c r="N53" s="3"/>
      <c r="O53" s="3"/>
      <c r="P53" s="3"/>
      <c r="Q53" s="3"/>
      <c r="R53" s="3"/>
      <c r="S53" s="3"/>
      <c r="T53" s="3"/>
      <c r="U53" s="3"/>
      <c r="V53" s="3"/>
      <c r="W53" s="3"/>
      <c r="X53" s="3"/>
      <c r="Y53" s="3"/>
      <c r="Z53" s="3"/>
      <c r="AA53" s="3"/>
      <c r="AB53" s="3"/>
      <c r="AC53" s="3"/>
      <c r="AD53" s="3"/>
    </row>
    <row r="54" spans="9:30" x14ac:dyDescent="0.25">
      <c r="I54" s="3"/>
      <c r="J54" s="3"/>
      <c r="K54" s="3"/>
      <c r="L54" s="3"/>
      <c r="M54" s="3"/>
      <c r="N54" s="3"/>
      <c r="O54" s="3"/>
      <c r="P54" s="3"/>
      <c r="Q54" s="3"/>
      <c r="R54" s="3"/>
      <c r="S54" s="3"/>
      <c r="T54" s="3"/>
      <c r="U54" s="3"/>
      <c r="V54" s="3"/>
      <c r="W54" s="3"/>
      <c r="X54" s="3"/>
      <c r="Y54" s="3"/>
      <c r="Z54" s="3"/>
      <c r="AA54" s="3"/>
      <c r="AB54" s="3"/>
      <c r="AC54" s="3"/>
      <c r="AD54" s="3"/>
    </row>
    <row r="55" spans="9:30" x14ac:dyDescent="0.25">
      <c r="I55" s="3"/>
      <c r="J55" s="3"/>
      <c r="K55" s="3"/>
      <c r="L55" s="3"/>
      <c r="M55" s="3"/>
      <c r="N55" s="3"/>
      <c r="O55" s="3"/>
      <c r="P55" s="3"/>
      <c r="Q55" s="3"/>
      <c r="R55" s="3"/>
      <c r="S55" s="3"/>
      <c r="T55" s="3"/>
      <c r="U55" s="3"/>
      <c r="V55" s="3"/>
      <c r="W55" s="3"/>
      <c r="X55" s="3"/>
      <c r="Y55" s="3"/>
      <c r="Z55" s="3"/>
      <c r="AA55" s="3"/>
      <c r="AB55" s="3"/>
      <c r="AC55" s="3"/>
      <c r="AD55" s="3"/>
    </row>
    <row r="56" spans="9:30" x14ac:dyDescent="0.25">
      <c r="I56" s="3"/>
      <c r="J56" s="3"/>
      <c r="K56" s="3"/>
      <c r="L56" s="3"/>
      <c r="M56" s="3"/>
      <c r="N56" s="3"/>
      <c r="O56" s="3"/>
      <c r="P56" s="3"/>
      <c r="Q56" s="3"/>
      <c r="R56" s="3"/>
      <c r="S56" s="3"/>
      <c r="T56" s="3"/>
      <c r="U56" s="3"/>
      <c r="V56" s="3"/>
      <c r="W56" s="3"/>
      <c r="X56" s="3"/>
      <c r="Y56" s="3"/>
      <c r="Z56" s="3"/>
      <c r="AA56" s="3"/>
      <c r="AB56" s="3"/>
      <c r="AC56" s="3"/>
      <c r="AD56" s="3"/>
    </row>
    <row r="57" spans="9:30" x14ac:dyDescent="0.25">
      <c r="I57" s="3"/>
      <c r="J57" s="3"/>
      <c r="K57" s="3"/>
      <c r="L57" s="3"/>
      <c r="M57" s="3"/>
      <c r="N57" s="3"/>
      <c r="O57" s="3"/>
      <c r="P57" s="3"/>
      <c r="Q57" s="3"/>
      <c r="R57" s="3"/>
      <c r="S57" s="3"/>
      <c r="T57" s="3"/>
      <c r="U57" s="3"/>
      <c r="V57" s="3"/>
      <c r="W57" s="3"/>
      <c r="X57" s="3"/>
      <c r="Y57" s="3"/>
      <c r="Z57" s="3"/>
      <c r="AA57" s="3"/>
      <c r="AB57" s="3"/>
      <c r="AC57" s="3"/>
      <c r="AD57" s="3"/>
    </row>
    <row r="58" spans="9:30" x14ac:dyDescent="0.25">
      <c r="I58" s="3"/>
      <c r="J58" s="3"/>
      <c r="K58" s="3"/>
      <c r="L58" s="3"/>
      <c r="M58" s="3"/>
      <c r="N58" s="3"/>
      <c r="O58" s="3"/>
      <c r="P58" s="3"/>
      <c r="Q58" s="3"/>
      <c r="R58" s="3"/>
      <c r="S58" s="3"/>
      <c r="T58" s="3"/>
      <c r="U58" s="3"/>
      <c r="V58" s="3"/>
      <c r="W58" s="3"/>
      <c r="X58" s="3"/>
      <c r="Y58" s="3"/>
      <c r="Z58" s="3"/>
      <c r="AA58" s="3"/>
      <c r="AB58" s="3"/>
      <c r="AC58" s="3"/>
      <c r="AD58" s="3"/>
    </row>
    <row r="59" spans="9:30" x14ac:dyDescent="0.25">
      <c r="I59" s="3"/>
      <c r="J59" s="3"/>
      <c r="K59" s="3"/>
      <c r="L59" s="3"/>
      <c r="M59" s="3"/>
      <c r="N59" s="3"/>
      <c r="O59" s="3"/>
      <c r="P59" s="3"/>
      <c r="Q59" s="3"/>
      <c r="R59" s="3"/>
      <c r="S59" s="3"/>
      <c r="T59" s="3"/>
      <c r="U59" s="3"/>
      <c r="V59" s="3"/>
      <c r="W59" s="3"/>
      <c r="X59" s="3"/>
      <c r="Y59" s="3"/>
      <c r="Z59" s="3"/>
      <c r="AA59" s="3"/>
      <c r="AB59" s="3"/>
      <c r="AC59" s="3"/>
      <c r="AD59" s="3"/>
    </row>
    <row r="60" spans="9:30" x14ac:dyDescent="0.25">
      <c r="I60" s="3"/>
      <c r="J60" s="3"/>
      <c r="K60" s="3"/>
      <c r="L60" s="3"/>
      <c r="M60" s="3"/>
      <c r="N60" s="3"/>
      <c r="O60" s="3"/>
      <c r="P60" s="3"/>
      <c r="Q60" s="3"/>
      <c r="R60" s="3"/>
      <c r="S60" s="3"/>
      <c r="T60" s="3"/>
      <c r="U60" s="3"/>
      <c r="V60" s="3"/>
      <c r="W60" s="3"/>
      <c r="X60" s="3"/>
      <c r="Y60" s="3"/>
      <c r="Z60" s="3"/>
      <c r="AA60" s="3"/>
      <c r="AB60" s="3"/>
      <c r="AC60" s="3"/>
      <c r="AD60" s="3"/>
    </row>
    <row r="61" spans="9:30" x14ac:dyDescent="0.25">
      <c r="I61" s="3"/>
      <c r="J61" s="3"/>
      <c r="K61" s="3"/>
      <c r="L61" s="3"/>
      <c r="M61" s="3"/>
      <c r="N61" s="3"/>
      <c r="O61" s="3"/>
      <c r="P61" s="3"/>
      <c r="Q61" s="3"/>
      <c r="R61" s="3"/>
      <c r="S61" s="3"/>
      <c r="T61" s="3"/>
      <c r="U61" s="3"/>
      <c r="V61" s="3"/>
      <c r="W61" s="3"/>
      <c r="X61" s="3"/>
      <c r="Y61" s="3"/>
      <c r="Z61" s="3"/>
      <c r="AA61" s="3"/>
      <c r="AB61" s="3"/>
      <c r="AC61" s="3"/>
      <c r="AD61" s="3"/>
    </row>
    <row r="62" spans="9:30" x14ac:dyDescent="0.25">
      <c r="I62" s="3"/>
      <c r="J62" s="3"/>
      <c r="K62" s="3"/>
      <c r="L62" s="3"/>
      <c r="M62" s="3"/>
      <c r="N62" s="3"/>
      <c r="O62" s="3"/>
      <c r="P62" s="3"/>
      <c r="Q62" s="3"/>
      <c r="R62" s="3"/>
      <c r="S62" s="3"/>
      <c r="T62" s="3"/>
      <c r="U62" s="3"/>
      <c r="V62" s="3"/>
      <c r="W62" s="3"/>
      <c r="X62" s="3"/>
      <c r="Y62" s="3"/>
      <c r="Z62" s="3"/>
      <c r="AA62" s="3"/>
      <c r="AB62" s="3"/>
      <c r="AC62" s="3"/>
      <c r="AD62" s="3"/>
    </row>
    <row r="63" spans="9:30" x14ac:dyDescent="0.25">
      <c r="I63" s="3"/>
      <c r="J63" s="3"/>
      <c r="K63" s="3"/>
      <c r="L63" s="3"/>
      <c r="M63" s="3"/>
      <c r="N63" s="3"/>
      <c r="O63" s="3"/>
      <c r="P63" s="3"/>
      <c r="Q63" s="3"/>
      <c r="R63" s="3"/>
      <c r="S63" s="3"/>
      <c r="T63" s="3"/>
      <c r="U63" s="3"/>
      <c r="V63" s="3"/>
      <c r="W63" s="3"/>
      <c r="X63" s="3"/>
      <c r="Y63" s="3"/>
      <c r="Z63" s="3"/>
      <c r="AA63" s="3"/>
      <c r="AB63" s="3"/>
      <c r="AC63" s="3"/>
      <c r="AD63" s="3"/>
    </row>
    <row r="64" spans="9:30" x14ac:dyDescent="0.25">
      <c r="I64" s="3"/>
      <c r="J64" s="3"/>
      <c r="K64" s="3"/>
      <c r="L64" s="3"/>
      <c r="M64" s="3"/>
      <c r="N64" s="3"/>
      <c r="O64" s="3"/>
      <c r="P64" s="3"/>
      <c r="Q64" s="3"/>
      <c r="R64" s="3"/>
      <c r="S64" s="3"/>
      <c r="T64" s="3"/>
      <c r="U64" s="3"/>
      <c r="V64" s="3"/>
      <c r="W64" s="3"/>
      <c r="X64" s="3"/>
      <c r="Y64" s="3"/>
      <c r="Z64" s="3"/>
      <c r="AA64" s="3"/>
      <c r="AB64" s="3"/>
      <c r="AC64" s="3"/>
      <c r="AD64" s="3"/>
    </row>
    <row r="65" spans="9:30" x14ac:dyDescent="0.25">
      <c r="I65" s="3"/>
      <c r="J65" s="3"/>
      <c r="K65" s="3"/>
      <c r="L65" s="3"/>
      <c r="M65" s="3"/>
      <c r="N65" s="3"/>
      <c r="O65" s="3"/>
      <c r="P65" s="3"/>
      <c r="Q65" s="3"/>
      <c r="R65" s="3"/>
      <c r="S65" s="3"/>
      <c r="T65" s="3"/>
      <c r="U65" s="3"/>
      <c r="V65" s="3"/>
      <c r="W65" s="3"/>
      <c r="X65" s="3"/>
      <c r="Y65" s="3"/>
      <c r="Z65" s="3"/>
      <c r="AA65" s="3"/>
      <c r="AB65" s="3"/>
      <c r="AC65" s="3"/>
      <c r="AD65" s="3"/>
    </row>
    <row r="66" spans="9:30" x14ac:dyDescent="0.25">
      <c r="I66" s="3"/>
      <c r="J66" s="3"/>
      <c r="K66" s="3"/>
      <c r="L66" s="3"/>
      <c r="M66" s="3"/>
      <c r="N66" s="3"/>
      <c r="O66" s="3"/>
      <c r="P66" s="3"/>
      <c r="Q66" s="3"/>
      <c r="R66" s="3"/>
      <c r="S66" s="3"/>
      <c r="T66" s="3"/>
      <c r="U66" s="3"/>
      <c r="V66" s="3"/>
      <c r="W66" s="3"/>
      <c r="X66" s="3"/>
      <c r="Y66" s="3"/>
      <c r="Z66" s="3"/>
      <c r="AA66" s="3"/>
      <c r="AB66" s="3"/>
      <c r="AC66" s="3"/>
      <c r="AD66" s="3"/>
    </row>
    <row r="67" spans="9:30" x14ac:dyDescent="0.25">
      <c r="I67" s="3"/>
      <c r="J67" s="3"/>
      <c r="K67" s="3"/>
      <c r="L67" s="3"/>
      <c r="M67" s="3"/>
      <c r="N67" s="3"/>
      <c r="O67" s="3"/>
      <c r="P67" s="3"/>
      <c r="Q67" s="3"/>
      <c r="R67" s="3"/>
      <c r="S67" s="3"/>
      <c r="T67" s="3"/>
      <c r="U67" s="3"/>
      <c r="V67" s="3"/>
      <c r="W67" s="3"/>
      <c r="X67" s="3"/>
      <c r="Y67" s="3"/>
      <c r="Z67" s="3"/>
      <c r="AA67" s="3"/>
      <c r="AB67" s="3"/>
      <c r="AC67" s="3"/>
      <c r="AD67" s="3"/>
    </row>
    <row r="68" spans="9:30" x14ac:dyDescent="0.25">
      <c r="I68" s="3"/>
      <c r="J68" s="3"/>
      <c r="K68" s="3"/>
      <c r="L68" s="3"/>
      <c r="M68" s="3"/>
      <c r="N68" s="3"/>
      <c r="O68" s="3"/>
      <c r="P68" s="3"/>
      <c r="Q68" s="3"/>
      <c r="R68" s="3"/>
      <c r="S68" s="3"/>
      <c r="T68" s="3"/>
      <c r="U68" s="3"/>
      <c r="V68" s="3"/>
      <c r="W68" s="3"/>
      <c r="X68" s="3"/>
      <c r="Y68" s="3"/>
      <c r="Z68" s="3"/>
      <c r="AA68" s="3"/>
      <c r="AB68" s="3"/>
      <c r="AC68" s="3"/>
      <c r="AD68" s="3"/>
    </row>
    <row r="69" spans="9:30" x14ac:dyDescent="0.25">
      <c r="I69" s="3"/>
      <c r="J69" s="3"/>
      <c r="K69" s="3"/>
      <c r="L69" s="3"/>
      <c r="M69" s="3"/>
      <c r="N69" s="3"/>
      <c r="O69" s="3"/>
      <c r="P69" s="3"/>
      <c r="Q69" s="3"/>
      <c r="R69" s="3"/>
      <c r="S69" s="3"/>
      <c r="T69" s="3"/>
      <c r="U69" s="3"/>
      <c r="V69" s="3"/>
      <c r="W69" s="3"/>
      <c r="X69" s="3"/>
      <c r="Y69" s="3"/>
      <c r="Z69" s="3"/>
      <c r="AA69" s="3"/>
      <c r="AB69" s="3"/>
      <c r="AC69" s="3"/>
      <c r="AD69" s="3"/>
    </row>
    <row r="70" spans="9:30" x14ac:dyDescent="0.25">
      <c r="I70" s="3"/>
      <c r="J70" s="3"/>
      <c r="K70" s="3"/>
      <c r="L70" s="3"/>
      <c r="M70" s="3"/>
      <c r="N70" s="3"/>
      <c r="O70" s="3"/>
      <c r="P70" s="3"/>
      <c r="Q70" s="3"/>
      <c r="R70" s="3"/>
      <c r="S70" s="3"/>
      <c r="T70" s="3"/>
      <c r="U70" s="3"/>
      <c r="V70" s="3"/>
      <c r="W70" s="3"/>
      <c r="X70" s="3"/>
      <c r="Y70" s="3"/>
      <c r="Z70" s="3"/>
      <c r="AA70" s="3"/>
      <c r="AB70" s="3"/>
      <c r="AC70" s="3"/>
      <c r="AD70" s="3"/>
    </row>
    <row r="71" spans="9:30" x14ac:dyDescent="0.25">
      <c r="I71" s="3"/>
      <c r="J71" s="3"/>
      <c r="K71" s="3"/>
      <c r="L71" s="3"/>
      <c r="M71" s="3"/>
      <c r="N71" s="3"/>
      <c r="O71" s="3"/>
      <c r="P71" s="3"/>
      <c r="Q71" s="3"/>
      <c r="R71" s="3"/>
      <c r="S71" s="3"/>
      <c r="T71" s="3"/>
      <c r="U71" s="3"/>
      <c r="V71" s="3"/>
      <c r="W71" s="3"/>
      <c r="X71" s="3"/>
      <c r="Y71" s="3"/>
      <c r="Z71" s="3"/>
      <c r="AA71" s="3"/>
      <c r="AB71" s="3"/>
      <c r="AC71" s="3"/>
      <c r="AD71" s="3"/>
    </row>
    <row r="72" spans="9:30" x14ac:dyDescent="0.25">
      <c r="I72" s="3"/>
      <c r="J72" s="3"/>
      <c r="K72" s="3"/>
      <c r="L72" s="3"/>
      <c r="M72" s="3"/>
      <c r="N72" s="3"/>
      <c r="O72" s="3"/>
      <c r="P72" s="3"/>
      <c r="Q72" s="3"/>
      <c r="R72" s="3"/>
      <c r="S72" s="3"/>
      <c r="T72" s="3"/>
      <c r="U72" s="3"/>
      <c r="V72" s="3"/>
      <c r="W72" s="3"/>
      <c r="X72" s="3"/>
      <c r="Y72" s="3"/>
      <c r="Z72" s="3"/>
      <c r="AA72" s="3"/>
      <c r="AB72" s="3"/>
      <c r="AC72" s="3"/>
      <c r="AD72" s="3"/>
    </row>
    <row r="73" spans="9:30" x14ac:dyDescent="0.25">
      <c r="I73" s="3"/>
      <c r="J73" s="3"/>
      <c r="K73" s="3"/>
      <c r="L73" s="3"/>
      <c r="M73" s="3"/>
      <c r="N73" s="3"/>
      <c r="O73" s="3"/>
      <c r="P73" s="3"/>
      <c r="Q73" s="3"/>
      <c r="R73" s="3"/>
      <c r="S73" s="3"/>
      <c r="T73" s="3"/>
      <c r="U73" s="3"/>
      <c r="V73" s="3"/>
      <c r="W73" s="3"/>
      <c r="X73" s="3"/>
      <c r="Y73" s="3"/>
      <c r="Z73" s="3"/>
      <c r="AA73" s="3"/>
      <c r="AB73" s="3"/>
      <c r="AC73" s="3"/>
      <c r="AD73" s="3"/>
    </row>
    <row r="74" spans="9:30" x14ac:dyDescent="0.25">
      <c r="I74" s="3"/>
      <c r="J74" s="3"/>
      <c r="K74" s="3"/>
      <c r="L74" s="3"/>
      <c r="M74" s="3"/>
      <c r="N74" s="3"/>
      <c r="O74" s="3"/>
      <c r="P74" s="3"/>
      <c r="Q74" s="3"/>
      <c r="R74" s="3"/>
      <c r="S74" s="3"/>
      <c r="T74" s="3"/>
      <c r="U74" s="3"/>
      <c r="V74" s="3"/>
      <c r="W74" s="3"/>
      <c r="X74" s="3"/>
      <c r="Y74" s="3"/>
      <c r="Z74" s="3"/>
      <c r="AA74" s="3"/>
      <c r="AB74" s="3"/>
      <c r="AC74" s="3"/>
      <c r="AD74" s="3"/>
    </row>
    <row r="75" spans="9:30" x14ac:dyDescent="0.25">
      <c r="I75" s="3"/>
      <c r="J75" s="3"/>
      <c r="K75" s="3"/>
      <c r="L75" s="3"/>
      <c r="M75" s="3"/>
      <c r="N75" s="3"/>
      <c r="O75" s="3"/>
      <c r="P75" s="3"/>
      <c r="Q75" s="3"/>
      <c r="R75" s="3"/>
      <c r="S75" s="3"/>
      <c r="T75" s="3"/>
      <c r="U75" s="3"/>
      <c r="V75" s="3"/>
      <c r="W75" s="3"/>
      <c r="X75" s="3"/>
      <c r="Y75" s="3"/>
      <c r="Z75" s="3"/>
      <c r="AA75" s="3"/>
      <c r="AB75" s="3"/>
      <c r="AC75" s="3"/>
      <c r="AD75" s="3"/>
    </row>
    <row r="76" spans="9:30" x14ac:dyDescent="0.25">
      <c r="I76" s="3"/>
      <c r="J76" s="3"/>
      <c r="K76" s="3"/>
      <c r="L76" s="3"/>
      <c r="M76" s="3"/>
      <c r="N76" s="3"/>
      <c r="O76" s="3"/>
      <c r="P76" s="3"/>
      <c r="Q76" s="3"/>
      <c r="R76" s="3"/>
      <c r="S76" s="3"/>
      <c r="T76" s="3"/>
      <c r="U76" s="3"/>
      <c r="V76" s="3"/>
      <c r="W76" s="3"/>
      <c r="X76" s="3"/>
      <c r="Y76" s="3"/>
      <c r="Z76" s="3"/>
      <c r="AA76" s="3"/>
      <c r="AB76" s="3"/>
      <c r="AC76" s="3"/>
      <c r="AD76" s="3"/>
    </row>
    <row r="77" spans="9:30" x14ac:dyDescent="0.25">
      <c r="I77" s="3"/>
      <c r="J77" s="3"/>
      <c r="K77" s="3"/>
      <c r="L77" s="3"/>
      <c r="M77" s="3"/>
      <c r="N77" s="3"/>
      <c r="O77" s="3"/>
      <c r="P77" s="3"/>
      <c r="Q77" s="3"/>
      <c r="R77" s="3"/>
      <c r="S77" s="3"/>
      <c r="T77" s="3"/>
      <c r="U77" s="3"/>
      <c r="V77" s="3"/>
      <c r="W77" s="3"/>
      <c r="X77" s="3"/>
      <c r="Y77" s="3"/>
      <c r="Z77" s="3"/>
      <c r="AA77" s="3"/>
      <c r="AB77" s="3"/>
      <c r="AC77" s="3"/>
      <c r="AD77" s="3"/>
    </row>
    <row r="78" spans="9:30" x14ac:dyDescent="0.25">
      <c r="I78" s="3"/>
      <c r="J78" s="3"/>
      <c r="K78" s="3"/>
      <c r="L78" s="3"/>
      <c r="M78" s="3"/>
      <c r="N78" s="3"/>
      <c r="O78" s="3"/>
      <c r="P78" s="3"/>
      <c r="Q78" s="3"/>
      <c r="R78" s="3"/>
      <c r="S78" s="3"/>
      <c r="T78" s="3"/>
      <c r="U78" s="3"/>
      <c r="V78" s="3"/>
      <c r="W78" s="3"/>
      <c r="X78" s="3"/>
      <c r="Y78" s="3"/>
      <c r="Z78" s="3"/>
      <c r="AA78" s="3"/>
      <c r="AB78" s="3"/>
      <c r="AC78" s="3"/>
      <c r="AD78" s="3"/>
    </row>
    <row r="79" spans="9:30" x14ac:dyDescent="0.25">
      <c r="I79" s="3"/>
      <c r="J79" s="3"/>
      <c r="K79" s="3"/>
      <c r="L79" s="3"/>
      <c r="M79" s="3"/>
      <c r="N79" s="3"/>
      <c r="O79" s="3"/>
      <c r="P79" s="3"/>
      <c r="Q79" s="3"/>
      <c r="R79" s="3"/>
      <c r="S79" s="3"/>
      <c r="T79" s="3"/>
      <c r="U79" s="3"/>
      <c r="V79" s="3"/>
      <c r="W79" s="3"/>
      <c r="X79" s="3"/>
      <c r="Y79" s="3"/>
      <c r="Z79" s="3"/>
      <c r="AA79" s="3"/>
      <c r="AB79" s="3"/>
      <c r="AC79" s="3"/>
      <c r="AD79" s="3"/>
    </row>
    <row r="80" spans="9:30" x14ac:dyDescent="0.25">
      <c r="I80" s="3"/>
      <c r="J80" s="3"/>
      <c r="K80" s="3"/>
      <c r="L80" s="3"/>
      <c r="M80" s="3"/>
      <c r="N80" s="3"/>
      <c r="O80" s="3"/>
      <c r="P80" s="3"/>
      <c r="Q80" s="3"/>
      <c r="R80" s="3"/>
      <c r="S80" s="3"/>
      <c r="T80" s="3"/>
      <c r="U80" s="3"/>
      <c r="V80" s="3"/>
      <c r="W80" s="3"/>
      <c r="X80" s="3"/>
      <c r="Y80" s="3"/>
      <c r="Z80" s="3"/>
      <c r="AA80" s="3"/>
      <c r="AB80" s="3"/>
      <c r="AC80" s="3"/>
      <c r="AD80" s="3"/>
    </row>
    <row r="81" spans="9:30" x14ac:dyDescent="0.25">
      <c r="I81" s="3"/>
      <c r="J81" s="3"/>
      <c r="K81" s="3"/>
      <c r="L81" s="3"/>
      <c r="M81" s="3"/>
      <c r="N81" s="3"/>
      <c r="O81" s="3"/>
      <c r="P81" s="3"/>
      <c r="Q81" s="3"/>
      <c r="R81" s="3"/>
      <c r="S81" s="3"/>
      <c r="T81" s="3"/>
      <c r="U81" s="3"/>
      <c r="V81" s="3"/>
      <c r="W81" s="3"/>
      <c r="X81" s="3"/>
      <c r="Y81" s="3"/>
      <c r="Z81" s="3"/>
      <c r="AA81" s="3"/>
      <c r="AB81" s="3"/>
      <c r="AC81" s="3"/>
      <c r="AD81" s="3"/>
    </row>
    <row r="82" spans="9:30" x14ac:dyDescent="0.25">
      <c r="I82" s="3"/>
      <c r="J82" s="3"/>
      <c r="K82" s="3"/>
      <c r="L82" s="3"/>
      <c r="M82" s="3"/>
      <c r="N82" s="3"/>
      <c r="O82" s="3"/>
      <c r="P82" s="3"/>
      <c r="Q82" s="3"/>
      <c r="R82" s="3"/>
      <c r="S82" s="3"/>
      <c r="T82" s="3"/>
      <c r="U82" s="3"/>
      <c r="V82" s="3"/>
      <c r="W82" s="3"/>
      <c r="X82" s="3"/>
      <c r="Y82" s="3"/>
      <c r="Z82" s="3"/>
      <c r="AA82" s="3"/>
      <c r="AB82" s="3"/>
      <c r="AC82" s="3"/>
      <c r="AD82" s="3"/>
    </row>
    <row r="83" spans="9:30" x14ac:dyDescent="0.25">
      <c r="I83" s="3"/>
      <c r="J83" s="3"/>
      <c r="K83" s="3"/>
      <c r="L83" s="3"/>
      <c r="M83" s="3"/>
      <c r="N83" s="3"/>
      <c r="O83" s="3"/>
      <c r="P83" s="3"/>
      <c r="Q83" s="3"/>
      <c r="R83" s="3"/>
      <c r="S83" s="3"/>
      <c r="T83" s="3"/>
      <c r="U83" s="3"/>
      <c r="V83" s="3"/>
      <c r="W83" s="3"/>
      <c r="X83" s="3"/>
      <c r="Y83" s="3"/>
      <c r="Z83" s="3"/>
      <c r="AA83" s="3"/>
      <c r="AB83" s="3"/>
      <c r="AC83" s="3"/>
      <c r="AD83" s="3"/>
    </row>
    <row r="84" spans="9:30" x14ac:dyDescent="0.25">
      <c r="I84" s="3"/>
      <c r="J84" s="3"/>
      <c r="K84" s="3"/>
      <c r="L84" s="3"/>
      <c r="M84" s="3"/>
      <c r="N84" s="3"/>
      <c r="O84" s="3"/>
      <c r="P84" s="3"/>
      <c r="Q84" s="3"/>
      <c r="R84" s="3"/>
      <c r="S84" s="3"/>
      <c r="T84" s="3"/>
      <c r="U84" s="3"/>
      <c r="V84" s="3"/>
      <c r="W84" s="3"/>
      <c r="X84" s="3"/>
      <c r="Y84" s="3"/>
      <c r="Z84" s="3"/>
      <c r="AA84" s="3"/>
      <c r="AB84" s="3"/>
      <c r="AC84" s="3"/>
      <c r="AD84" s="3"/>
    </row>
    <row r="85" spans="9:30" x14ac:dyDescent="0.25">
      <c r="I85" s="3"/>
      <c r="J85" s="3"/>
      <c r="K85" s="3"/>
      <c r="L85" s="3"/>
      <c r="M85" s="3"/>
      <c r="N85" s="3"/>
      <c r="O85" s="3"/>
      <c r="P85" s="3"/>
      <c r="Q85" s="3"/>
      <c r="R85" s="3"/>
      <c r="S85" s="3"/>
      <c r="T85" s="3"/>
      <c r="U85" s="3"/>
      <c r="V85" s="3"/>
      <c r="W85" s="3"/>
      <c r="X85" s="3"/>
      <c r="Y85" s="3"/>
      <c r="Z85" s="3"/>
      <c r="AA85" s="3"/>
      <c r="AB85" s="3"/>
      <c r="AC85" s="3"/>
      <c r="AD85" s="3"/>
    </row>
    <row r="86" spans="9:30" x14ac:dyDescent="0.25">
      <c r="I86" s="3"/>
      <c r="J86" s="3"/>
      <c r="K86" s="3"/>
      <c r="L86" s="3"/>
      <c r="M86" s="3"/>
      <c r="N86" s="3"/>
      <c r="O86" s="3"/>
      <c r="P86" s="3"/>
      <c r="Q86" s="3"/>
      <c r="R86" s="3"/>
      <c r="S86" s="3"/>
      <c r="T86" s="3"/>
      <c r="U86" s="3"/>
      <c r="V86" s="3"/>
      <c r="W86" s="3"/>
      <c r="X86" s="3"/>
      <c r="Y86" s="3"/>
      <c r="Z86" s="3"/>
      <c r="AA86" s="3"/>
      <c r="AB86" s="3"/>
      <c r="AC86" s="3"/>
      <c r="AD86" s="3"/>
    </row>
    <row r="87" spans="9:30" x14ac:dyDescent="0.25">
      <c r="I87" s="3"/>
      <c r="J87" s="3"/>
      <c r="K87" s="3"/>
      <c r="L87" s="3"/>
      <c r="M87" s="3"/>
      <c r="N87" s="3"/>
      <c r="O87" s="3"/>
      <c r="P87" s="3"/>
      <c r="Q87" s="3"/>
      <c r="R87" s="3"/>
      <c r="S87" s="3"/>
      <c r="T87" s="3"/>
      <c r="U87" s="3"/>
      <c r="V87" s="3"/>
      <c r="W87" s="3"/>
      <c r="X87" s="3"/>
      <c r="Y87" s="3"/>
      <c r="Z87" s="3"/>
      <c r="AA87" s="3"/>
      <c r="AB87" s="3"/>
      <c r="AC87" s="3"/>
      <c r="AD87" s="3"/>
    </row>
    <row r="88" spans="9:30" x14ac:dyDescent="0.25">
      <c r="I88" s="3"/>
      <c r="J88" s="3"/>
      <c r="K88" s="3"/>
      <c r="L88" s="3"/>
      <c r="M88" s="3"/>
      <c r="N88" s="3"/>
      <c r="O88" s="3"/>
      <c r="P88" s="3"/>
      <c r="Q88" s="3"/>
      <c r="R88" s="3"/>
      <c r="S88" s="3"/>
      <c r="T88" s="3"/>
      <c r="U88" s="3"/>
      <c r="V88" s="3"/>
      <c r="W88" s="3"/>
      <c r="X88" s="3"/>
      <c r="Y88" s="3"/>
      <c r="Z88" s="3"/>
      <c r="AA88" s="3"/>
      <c r="AB88" s="3"/>
      <c r="AC88" s="3"/>
      <c r="AD88" s="3"/>
    </row>
    <row r="89" spans="9:30" x14ac:dyDescent="0.25">
      <c r="I89" s="3"/>
      <c r="J89" s="3"/>
      <c r="K89" s="3"/>
      <c r="L89" s="3"/>
      <c r="M89" s="3"/>
      <c r="N89" s="3"/>
      <c r="O89" s="3"/>
      <c r="P89" s="3"/>
      <c r="Q89" s="3"/>
      <c r="R89" s="3"/>
      <c r="S89" s="3"/>
      <c r="T89" s="3"/>
      <c r="U89" s="3"/>
      <c r="V89" s="3"/>
      <c r="W89" s="3"/>
      <c r="X89" s="3"/>
      <c r="Y89" s="3"/>
      <c r="Z89" s="3"/>
      <c r="AA89" s="3"/>
      <c r="AB89" s="3"/>
      <c r="AC89" s="3"/>
      <c r="AD89" s="3"/>
    </row>
    <row r="90" spans="9:30" x14ac:dyDescent="0.25">
      <c r="I90" s="3"/>
      <c r="J90" s="3"/>
      <c r="K90" s="3"/>
      <c r="L90" s="3"/>
      <c r="M90" s="3"/>
      <c r="N90" s="3"/>
      <c r="O90" s="3"/>
      <c r="P90" s="3"/>
      <c r="Q90" s="3"/>
      <c r="R90" s="3"/>
      <c r="S90" s="3"/>
      <c r="T90" s="3"/>
      <c r="U90" s="3"/>
      <c r="V90" s="3"/>
      <c r="W90" s="3"/>
      <c r="X90" s="3"/>
      <c r="Y90" s="3"/>
      <c r="Z90" s="3"/>
      <c r="AA90" s="3"/>
      <c r="AB90" s="3"/>
      <c r="AC90" s="3"/>
      <c r="AD90" s="3"/>
    </row>
    <row r="91" spans="9:30" x14ac:dyDescent="0.25">
      <c r="I91" s="3"/>
      <c r="J91" s="3"/>
      <c r="K91" s="3"/>
      <c r="L91" s="3"/>
      <c r="M91" s="3"/>
      <c r="N91" s="3"/>
      <c r="O91" s="3"/>
      <c r="P91" s="3"/>
      <c r="Q91" s="3"/>
      <c r="R91" s="3"/>
      <c r="S91" s="3"/>
      <c r="T91" s="3"/>
      <c r="U91" s="3"/>
      <c r="V91" s="3"/>
      <c r="W91" s="3"/>
      <c r="X91" s="3"/>
      <c r="Y91" s="3"/>
      <c r="Z91" s="3"/>
      <c r="AA91" s="3"/>
      <c r="AB91" s="3"/>
      <c r="AC91" s="3"/>
      <c r="AD91" s="3"/>
    </row>
    <row r="92" spans="9:30" x14ac:dyDescent="0.25">
      <c r="I92" s="3"/>
      <c r="J92" s="3"/>
      <c r="K92" s="3"/>
      <c r="L92" s="3"/>
      <c r="M92" s="3"/>
      <c r="N92" s="3"/>
      <c r="O92" s="3"/>
      <c r="P92" s="3"/>
      <c r="Q92" s="3"/>
      <c r="R92" s="3"/>
      <c r="S92" s="3"/>
      <c r="T92" s="3"/>
      <c r="U92" s="3"/>
      <c r="V92" s="3"/>
      <c r="W92" s="3"/>
      <c r="X92" s="3"/>
      <c r="Y92" s="3"/>
      <c r="Z92" s="3"/>
      <c r="AA92" s="3"/>
      <c r="AB92" s="3"/>
      <c r="AC92" s="3"/>
      <c r="AD92" s="3"/>
    </row>
    <row r="93" spans="9:30" x14ac:dyDescent="0.25">
      <c r="I93" s="3"/>
      <c r="J93" s="3"/>
      <c r="K93" s="3"/>
      <c r="L93" s="3"/>
      <c r="M93" s="3"/>
      <c r="N93" s="3"/>
      <c r="O93" s="3"/>
      <c r="P93" s="3"/>
      <c r="Q93" s="3"/>
      <c r="R93" s="3"/>
      <c r="S93" s="3"/>
      <c r="T93" s="3"/>
      <c r="U93" s="3"/>
      <c r="V93" s="3"/>
      <c r="W93" s="3"/>
      <c r="X93" s="3"/>
      <c r="Y93" s="3"/>
      <c r="Z93" s="3"/>
      <c r="AA93" s="3"/>
      <c r="AB93" s="3"/>
      <c r="AC93" s="3"/>
      <c r="AD93" s="3"/>
    </row>
    <row r="94" spans="9:30" x14ac:dyDescent="0.25">
      <c r="I94" s="3"/>
      <c r="J94" s="3"/>
      <c r="K94" s="3"/>
      <c r="L94" s="3"/>
      <c r="M94" s="3"/>
      <c r="N94" s="3"/>
      <c r="O94" s="3"/>
      <c r="P94" s="3"/>
      <c r="Q94" s="3"/>
      <c r="R94" s="3"/>
      <c r="S94" s="3"/>
      <c r="T94" s="3"/>
      <c r="U94" s="3"/>
      <c r="V94" s="3"/>
      <c r="W94" s="3"/>
      <c r="X94" s="3"/>
      <c r="Y94" s="3"/>
      <c r="Z94" s="3"/>
      <c r="AA94" s="3"/>
      <c r="AB94" s="3"/>
      <c r="AC94" s="3"/>
      <c r="AD94" s="3"/>
    </row>
    <row r="95" spans="9:30" x14ac:dyDescent="0.25">
      <c r="I95" s="3"/>
      <c r="J95" s="3"/>
      <c r="K95" s="3"/>
      <c r="L95" s="3"/>
      <c r="M95" s="3"/>
      <c r="N95" s="3"/>
      <c r="O95" s="3"/>
      <c r="P95" s="3"/>
      <c r="Q95" s="3"/>
      <c r="R95" s="3"/>
      <c r="S95" s="3"/>
      <c r="T95" s="3"/>
      <c r="U95" s="3"/>
      <c r="V95" s="3"/>
      <c r="W95" s="3"/>
      <c r="X95" s="3"/>
      <c r="Y95" s="3"/>
      <c r="Z95" s="3"/>
      <c r="AA95" s="3"/>
      <c r="AB95" s="3"/>
      <c r="AC95" s="3"/>
      <c r="AD95" s="3"/>
    </row>
    <row r="96" spans="9:30" x14ac:dyDescent="0.25">
      <c r="I96" s="3"/>
      <c r="J96" s="3"/>
      <c r="K96" s="3"/>
      <c r="L96" s="3"/>
      <c r="M96" s="3"/>
      <c r="N96" s="3"/>
      <c r="O96" s="3"/>
      <c r="P96" s="3"/>
      <c r="Q96" s="3"/>
      <c r="R96" s="3"/>
      <c r="S96" s="3"/>
      <c r="T96" s="3"/>
      <c r="U96" s="3"/>
      <c r="V96" s="3"/>
      <c r="W96" s="3"/>
      <c r="X96" s="3"/>
      <c r="Y96" s="3"/>
      <c r="Z96" s="3"/>
      <c r="AA96" s="3"/>
      <c r="AB96" s="3"/>
      <c r="AC96" s="3"/>
      <c r="AD96" s="3"/>
    </row>
    <row r="97" spans="9:30" x14ac:dyDescent="0.25">
      <c r="I97" s="3"/>
      <c r="J97" s="3"/>
      <c r="K97" s="3"/>
      <c r="L97" s="3"/>
      <c r="M97" s="3"/>
      <c r="N97" s="3"/>
      <c r="O97" s="3"/>
      <c r="P97" s="3"/>
      <c r="Q97" s="3"/>
      <c r="R97" s="3"/>
      <c r="S97" s="3"/>
      <c r="T97" s="3"/>
      <c r="U97" s="3"/>
      <c r="V97" s="3"/>
      <c r="W97" s="3"/>
      <c r="X97" s="3"/>
      <c r="Y97" s="3"/>
      <c r="Z97" s="3"/>
      <c r="AA97" s="3"/>
      <c r="AB97" s="3"/>
      <c r="AC97" s="3"/>
      <c r="AD97" s="3"/>
    </row>
    <row r="98" spans="9:30" x14ac:dyDescent="0.25">
      <c r="I98" s="3"/>
      <c r="J98" s="3"/>
      <c r="K98" s="3"/>
      <c r="L98" s="3"/>
      <c r="M98" s="3"/>
      <c r="N98" s="3"/>
      <c r="O98" s="3"/>
      <c r="P98" s="3"/>
      <c r="Q98" s="3"/>
      <c r="R98" s="3"/>
      <c r="S98" s="3"/>
      <c r="T98" s="3"/>
      <c r="U98" s="3"/>
      <c r="V98" s="3"/>
      <c r="W98" s="3"/>
      <c r="X98" s="3"/>
      <c r="Y98" s="3"/>
      <c r="Z98" s="3"/>
      <c r="AA98" s="3"/>
      <c r="AB98" s="3"/>
      <c r="AC98" s="3"/>
      <c r="AD98" s="3"/>
    </row>
    <row r="99" spans="9:30" x14ac:dyDescent="0.25">
      <c r="I99" s="3"/>
      <c r="J99" s="3"/>
      <c r="K99" s="3"/>
      <c r="L99" s="3"/>
      <c r="M99" s="3"/>
      <c r="N99" s="3"/>
      <c r="O99" s="3"/>
      <c r="P99" s="3"/>
      <c r="Q99" s="3"/>
      <c r="R99" s="3"/>
      <c r="S99" s="3"/>
      <c r="T99" s="3"/>
      <c r="U99" s="3"/>
      <c r="V99" s="3"/>
      <c r="W99" s="3"/>
      <c r="X99" s="3"/>
      <c r="Y99" s="3"/>
      <c r="Z99" s="3"/>
      <c r="AA99" s="3"/>
      <c r="AB99" s="3"/>
      <c r="AC99" s="3"/>
      <c r="AD99" s="3"/>
    </row>
    <row r="100" spans="9:30" x14ac:dyDescent="0.25">
      <c r="I100" s="3"/>
      <c r="J100" s="3"/>
      <c r="K100" s="3"/>
      <c r="L100" s="3"/>
      <c r="M100" s="3"/>
      <c r="N100" s="3"/>
      <c r="O100" s="3"/>
      <c r="P100" s="3"/>
      <c r="Q100" s="3"/>
      <c r="R100" s="3"/>
      <c r="S100" s="3"/>
      <c r="T100" s="3"/>
      <c r="U100" s="3"/>
      <c r="V100" s="3"/>
      <c r="W100" s="3"/>
      <c r="X100" s="3"/>
      <c r="Y100" s="3"/>
      <c r="Z100" s="3"/>
      <c r="AA100" s="3"/>
      <c r="AB100" s="3"/>
      <c r="AC100" s="3"/>
      <c r="AD100" s="3"/>
    </row>
    <row r="101" spans="9:30" x14ac:dyDescent="0.25">
      <c r="I101" s="3"/>
      <c r="J101" s="3"/>
      <c r="K101" s="3"/>
      <c r="L101" s="3"/>
      <c r="M101" s="3"/>
      <c r="N101" s="3"/>
      <c r="O101" s="3"/>
      <c r="P101" s="3"/>
      <c r="Q101" s="3"/>
      <c r="R101" s="3"/>
      <c r="S101" s="3"/>
      <c r="T101" s="3"/>
      <c r="U101" s="3"/>
      <c r="V101" s="3"/>
      <c r="W101" s="3"/>
      <c r="X101" s="3"/>
      <c r="Y101" s="3"/>
      <c r="Z101" s="3"/>
      <c r="AA101" s="3"/>
      <c r="AB101" s="3"/>
      <c r="AC101" s="3"/>
      <c r="AD101" s="3"/>
    </row>
    <row r="102" spans="9:30" x14ac:dyDescent="0.25">
      <c r="I102" s="3"/>
      <c r="J102" s="3"/>
      <c r="K102" s="3"/>
      <c r="L102" s="3"/>
      <c r="M102" s="3"/>
      <c r="N102" s="3"/>
      <c r="O102" s="3"/>
      <c r="P102" s="3"/>
      <c r="Q102" s="3"/>
      <c r="R102" s="3"/>
      <c r="S102" s="3"/>
      <c r="T102" s="3"/>
      <c r="U102" s="3"/>
      <c r="V102" s="3"/>
      <c r="W102" s="3"/>
      <c r="X102" s="3"/>
      <c r="Y102" s="3"/>
      <c r="Z102" s="3"/>
      <c r="AA102" s="3"/>
      <c r="AB102" s="3"/>
      <c r="AC102" s="3"/>
      <c r="AD102" s="3"/>
    </row>
    <row r="103" spans="9:30" x14ac:dyDescent="0.25">
      <c r="I103" s="3"/>
      <c r="J103" s="3"/>
      <c r="K103" s="3"/>
      <c r="L103" s="3"/>
      <c r="M103" s="3"/>
      <c r="N103" s="3"/>
      <c r="O103" s="3"/>
      <c r="P103" s="3"/>
      <c r="Q103" s="3"/>
      <c r="R103" s="3"/>
      <c r="S103" s="3"/>
      <c r="T103" s="3"/>
      <c r="U103" s="3"/>
      <c r="V103" s="3"/>
      <c r="W103" s="3"/>
      <c r="X103" s="3"/>
      <c r="Y103" s="3"/>
      <c r="Z103" s="3"/>
      <c r="AA103" s="3"/>
      <c r="AB103" s="3"/>
      <c r="AC103" s="3"/>
      <c r="AD103" s="3"/>
    </row>
    <row r="104" spans="9:30" x14ac:dyDescent="0.25">
      <c r="I104" s="3"/>
      <c r="J104" s="3"/>
      <c r="K104" s="3"/>
      <c r="L104" s="3"/>
      <c r="M104" s="3"/>
      <c r="N104" s="3"/>
      <c r="O104" s="3"/>
      <c r="P104" s="3"/>
      <c r="Q104" s="3"/>
      <c r="R104" s="3"/>
      <c r="S104" s="3"/>
      <c r="T104" s="3"/>
      <c r="U104" s="3"/>
      <c r="V104" s="3"/>
      <c r="W104" s="3"/>
      <c r="X104" s="3"/>
      <c r="Y104" s="3"/>
      <c r="Z104" s="3"/>
      <c r="AA104" s="3"/>
      <c r="AB104" s="3"/>
      <c r="AC104" s="3"/>
      <c r="AD104" s="3"/>
    </row>
    <row r="105" spans="9:30" x14ac:dyDescent="0.25">
      <c r="I105" s="3"/>
      <c r="J105" s="3"/>
      <c r="K105" s="3"/>
      <c r="L105" s="3"/>
      <c r="M105" s="3"/>
      <c r="N105" s="3"/>
      <c r="O105" s="3"/>
      <c r="P105" s="3"/>
      <c r="Q105" s="3"/>
      <c r="R105" s="3"/>
      <c r="S105" s="3"/>
      <c r="T105" s="3"/>
      <c r="U105" s="3"/>
      <c r="V105" s="3"/>
      <c r="W105" s="3"/>
      <c r="X105" s="3"/>
      <c r="Y105" s="3"/>
      <c r="Z105" s="3"/>
      <c r="AA105" s="3"/>
      <c r="AB105" s="3"/>
      <c r="AC105" s="3"/>
      <c r="AD105" s="3"/>
    </row>
    <row r="106" spans="9:30" x14ac:dyDescent="0.25">
      <c r="I106" s="3"/>
      <c r="J106" s="3"/>
      <c r="K106" s="3"/>
      <c r="L106" s="3"/>
      <c r="M106" s="3"/>
      <c r="N106" s="3"/>
      <c r="O106" s="3"/>
      <c r="P106" s="3"/>
      <c r="Q106" s="3"/>
      <c r="R106" s="3"/>
      <c r="S106" s="3"/>
      <c r="T106" s="3"/>
      <c r="U106" s="3"/>
      <c r="V106" s="3"/>
      <c r="W106" s="3"/>
      <c r="X106" s="3"/>
      <c r="Y106" s="3"/>
      <c r="Z106" s="3"/>
      <c r="AA106" s="3"/>
      <c r="AB106" s="3"/>
      <c r="AC106" s="3"/>
      <c r="AD106" s="3"/>
    </row>
    <row r="107" spans="9:30" x14ac:dyDescent="0.25">
      <c r="I107" s="3"/>
      <c r="J107" s="3"/>
      <c r="K107" s="3"/>
      <c r="L107" s="3"/>
      <c r="M107" s="3"/>
      <c r="N107" s="3"/>
      <c r="O107" s="3"/>
      <c r="P107" s="3"/>
      <c r="Q107" s="3"/>
      <c r="R107" s="3"/>
      <c r="S107" s="3"/>
      <c r="T107" s="3"/>
      <c r="U107" s="3"/>
      <c r="V107" s="3"/>
      <c r="W107" s="3"/>
      <c r="X107" s="3"/>
      <c r="Y107" s="3"/>
      <c r="Z107" s="3"/>
      <c r="AA107" s="3"/>
      <c r="AB107" s="3"/>
      <c r="AC107" s="3"/>
      <c r="AD107" s="3"/>
    </row>
    <row r="108" spans="9:30" x14ac:dyDescent="0.25">
      <c r="I108" s="3"/>
      <c r="J108" s="3"/>
      <c r="K108" s="3"/>
      <c r="L108" s="3"/>
      <c r="M108" s="3"/>
      <c r="N108" s="3"/>
      <c r="O108" s="3"/>
      <c r="P108" s="3"/>
      <c r="Q108" s="3"/>
      <c r="R108" s="3"/>
      <c r="S108" s="3"/>
      <c r="T108" s="3"/>
      <c r="U108" s="3"/>
      <c r="V108" s="3"/>
      <c r="W108" s="3"/>
      <c r="X108" s="3"/>
      <c r="Y108" s="3"/>
      <c r="Z108" s="3"/>
      <c r="AA108" s="3"/>
      <c r="AB108" s="3"/>
      <c r="AC108" s="3"/>
      <c r="AD108" s="3"/>
    </row>
    <row r="109" spans="9:30" x14ac:dyDescent="0.25">
      <c r="I109" s="3"/>
      <c r="J109" s="3"/>
      <c r="K109" s="3"/>
      <c r="L109" s="3"/>
      <c r="M109" s="3"/>
      <c r="N109" s="3"/>
      <c r="O109" s="3"/>
      <c r="P109" s="3"/>
      <c r="Q109" s="3"/>
      <c r="R109" s="3"/>
      <c r="S109" s="3"/>
      <c r="T109" s="3"/>
      <c r="U109" s="3"/>
      <c r="V109" s="3"/>
      <c r="W109" s="3"/>
      <c r="X109" s="3"/>
      <c r="Y109" s="3"/>
      <c r="Z109" s="3"/>
      <c r="AA109" s="3"/>
      <c r="AB109" s="3"/>
      <c r="AC109" s="3"/>
      <c r="AD109" s="3"/>
    </row>
    <row r="110" spans="9:30" x14ac:dyDescent="0.25">
      <c r="I110" s="3"/>
      <c r="J110" s="3"/>
      <c r="K110" s="3"/>
      <c r="L110" s="3"/>
      <c r="M110" s="3"/>
      <c r="N110" s="3"/>
      <c r="O110" s="3"/>
      <c r="P110" s="3"/>
      <c r="Q110" s="3"/>
      <c r="R110" s="3"/>
      <c r="S110" s="3"/>
      <c r="T110" s="3"/>
      <c r="U110" s="3"/>
      <c r="V110" s="3"/>
      <c r="W110" s="3"/>
      <c r="X110" s="3"/>
      <c r="Y110" s="3"/>
      <c r="Z110" s="3"/>
      <c r="AA110" s="3"/>
      <c r="AB110" s="3"/>
      <c r="AC110" s="3"/>
      <c r="AD110" s="3"/>
    </row>
    <row r="111" spans="9:30" x14ac:dyDescent="0.25">
      <c r="I111" s="3"/>
      <c r="J111" s="3"/>
      <c r="K111" s="3"/>
      <c r="L111" s="3"/>
      <c r="M111" s="3"/>
      <c r="N111" s="3"/>
      <c r="O111" s="3"/>
      <c r="P111" s="3"/>
      <c r="Q111" s="3"/>
      <c r="R111" s="3"/>
      <c r="S111" s="3"/>
      <c r="T111" s="3"/>
      <c r="U111" s="3"/>
      <c r="V111" s="3"/>
      <c r="W111" s="3"/>
      <c r="X111" s="3"/>
      <c r="Y111" s="3"/>
      <c r="Z111" s="3"/>
      <c r="AA111" s="3"/>
      <c r="AB111" s="3"/>
      <c r="AC111" s="3"/>
      <c r="AD111" s="3"/>
    </row>
    <row r="112" spans="9:30" x14ac:dyDescent="0.25">
      <c r="I112" s="3"/>
      <c r="J112" s="3"/>
      <c r="K112" s="3"/>
      <c r="L112" s="3"/>
      <c r="M112" s="3"/>
      <c r="N112" s="3"/>
      <c r="O112" s="3"/>
      <c r="P112" s="3"/>
      <c r="Q112" s="3"/>
      <c r="R112" s="3"/>
      <c r="S112" s="3"/>
      <c r="T112" s="3"/>
      <c r="U112" s="3"/>
      <c r="V112" s="3"/>
      <c r="W112" s="3"/>
      <c r="X112" s="3"/>
      <c r="Y112" s="3"/>
      <c r="Z112" s="3"/>
      <c r="AA112" s="3"/>
      <c r="AB112" s="3"/>
      <c r="AC112" s="3"/>
      <c r="AD112" s="3"/>
    </row>
    <row r="113" spans="9:30" x14ac:dyDescent="0.25">
      <c r="I113" s="3"/>
      <c r="J113" s="3"/>
      <c r="K113" s="3"/>
      <c r="L113" s="3"/>
      <c r="M113" s="3"/>
      <c r="N113" s="3"/>
      <c r="O113" s="3"/>
      <c r="P113" s="3"/>
      <c r="Q113" s="3"/>
      <c r="R113" s="3"/>
      <c r="S113" s="3"/>
      <c r="T113" s="3"/>
      <c r="U113" s="3"/>
      <c r="V113" s="3"/>
      <c r="W113" s="3"/>
      <c r="X113" s="3"/>
      <c r="Y113" s="3"/>
      <c r="Z113" s="3"/>
      <c r="AA113" s="3"/>
      <c r="AB113" s="3"/>
      <c r="AC113" s="3"/>
      <c r="AD113" s="3"/>
    </row>
    <row r="114" spans="9:30" x14ac:dyDescent="0.25">
      <c r="I114" s="3"/>
      <c r="J114" s="3"/>
      <c r="K114" s="3"/>
      <c r="L114" s="3"/>
      <c r="M114" s="3"/>
      <c r="N114" s="3"/>
      <c r="O114" s="3"/>
      <c r="P114" s="3"/>
      <c r="Q114" s="3"/>
      <c r="R114" s="3"/>
      <c r="S114" s="3"/>
      <c r="T114" s="3"/>
      <c r="U114" s="3"/>
      <c r="V114" s="3"/>
      <c r="W114" s="3"/>
      <c r="X114" s="3"/>
      <c r="Y114" s="3"/>
      <c r="Z114" s="3"/>
      <c r="AA114" s="3"/>
      <c r="AB114" s="3"/>
      <c r="AC114" s="3"/>
      <c r="AD114" s="3"/>
    </row>
    <row r="115" spans="9:30" x14ac:dyDescent="0.25">
      <c r="I115" s="3"/>
      <c r="J115" s="3"/>
      <c r="K115" s="3"/>
      <c r="L115" s="3"/>
      <c r="M115" s="3"/>
      <c r="N115" s="3"/>
      <c r="O115" s="3"/>
      <c r="P115" s="3"/>
      <c r="Q115" s="3"/>
      <c r="R115" s="3"/>
      <c r="S115" s="3"/>
      <c r="T115" s="3"/>
      <c r="U115" s="3"/>
      <c r="V115" s="3"/>
      <c r="W115" s="3"/>
      <c r="X115" s="3"/>
      <c r="Y115" s="3"/>
      <c r="Z115" s="3"/>
      <c r="AA115" s="3"/>
      <c r="AB115" s="3"/>
      <c r="AC115" s="3"/>
      <c r="AD115" s="3"/>
    </row>
    <row r="116" spans="9:30" x14ac:dyDescent="0.25">
      <c r="I116" s="3"/>
      <c r="J116" s="3"/>
      <c r="K116" s="3"/>
      <c r="L116" s="3"/>
      <c r="M116" s="3"/>
      <c r="N116" s="3"/>
      <c r="O116" s="3"/>
      <c r="P116" s="3"/>
      <c r="Q116" s="3"/>
      <c r="R116" s="3"/>
      <c r="S116" s="3"/>
      <c r="T116" s="3"/>
      <c r="U116" s="3"/>
      <c r="V116" s="3"/>
      <c r="W116" s="3"/>
      <c r="X116" s="3"/>
      <c r="Y116" s="3"/>
      <c r="Z116" s="3"/>
      <c r="AA116" s="3"/>
      <c r="AB116" s="3"/>
      <c r="AC116" s="3"/>
      <c r="AD116" s="3"/>
    </row>
    <row r="117" spans="9:30" x14ac:dyDescent="0.25">
      <c r="I117" s="3"/>
      <c r="J117" s="3"/>
      <c r="K117" s="3"/>
      <c r="L117" s="3"/>
      <c r="M117" s="3"/>
      <c r="N117" s="3"/>
      <c r="O117" s="3"/>
      <c r="P117" s="3"/>
      <c r="Q117" s="3"/>
      <c r="R117" s="3"/>
      <c r="S117" s="3"/>
      <c r="T117" s="3"/>
      <c r="U117" s="3"/>
      <c r="V117" s="3"/>
      <c r="W117" s="3"/>
      <c r="X117" s="3"/>
      <c r="Y117" s="3"/>
      <c r="Z117" s="3"/>
      <c r="AA117" s="3"/>
      <c r="AB117" s="3"/>
      <c r="AC117" s="3"/>
      <c r="AD117" s="3"/>
    </row>
    <row r="118" spans="9:30" x14ac:dyDescent="0.25">
      <c r="I118" s="3"/>
      <c r="J118" s="3"/>
      <c r="K118" s="3"/>
      <c r="L118" s="3"/>
      <c r="M118" s="3"/>
      <c r="N118" s="3"/>
      <c r="O118" s="3"/>
      <c r="P118" s="3"/>
      <c r="Q118" s="3"/>
      <c r="R118" s="3"/>
      <c r="S118" s="3"/>
      <c r="T118" s="3"/>
      <c r="U118" s="3"/>
      <c r="V118" s="3"/>
      <c r="W118" s="3"/>
      <c r="X118" s="3"/>
      <c r="Y118" s="3"/>
      <c r="Z118" s="3"/>
      <c r="AA118" s="3"/>
      <c r="AB118" s="3"/>
      <c r="AC118" s="3"/>
      <c r="AD118" s="3"/>
    </row>
    <row r="119" spans="9:30" x14ac:dyDescent="0.25">
      <c r="I119" s="3"/>
      <c r="J119" s="3"/>
      <c r="K119" s="3"/>
      <c r="L119" s="3"/>
      <c r="M119" s="3"/>
      <c r="N119" s="3"/>
      <c r="O119" s="3"/>
      <c r="P119" s="3"/>
      <c r="Q119" s="3"/>
      <c r="R119" s="3"/>
      <c r="S119" s="3"/>
      <c r="T119" s="3"/>
      <c r="U119" s="3"/>
      <c r="V119" s="3"/>
      <c r="W119" s="3"/>
      <c r="X119" s="3"/>
      <c r="Y119" s="3"/>
      <c r="Z119" s="3"/>
      <c r="AA119" s="3"/>
      <c r="AB119" s="3"/>
      <c r="AC119" s="3"/>
      <c r="AD119" s="3"/>
    </row>
    <row r="120" spans="9:30" x14ac:dyDescent="0.25">
      <c r="I120" s="3"/>
      <c r="J120" s="3"/>
      <c r="K120" s="3"/>
      <c r="L120" s="3"/>
      <c r="M120" s="3"/>
      <c r="N120" s="3"/>
      <c r="O120" s="3"/>
      <c r="P120" s="3"/>
      <c r="Q120" s="3"/>
      <c r="R120" s="3"/>
      <c r="S120" s="3"/>
      <c r="T120" s="3"/>
      <c r="U120" s="3"/>
      <c r="V120" s="3"/>
      <c r="W120" s="3"/>
      <c r="X120" s="3"/>
      <c r="Y120" s="3"/>
      <c r="Z120" s="3"/>
      <c r="AA120" s="3"/>
      <c r="AB120" s="3"/>
      <c r="AC120" s="3"/>
      <c r="AD120" s="3"/>
    </row>
    <row r="121" spans="9:30" x14ac:dyDescent="0.25">
      <c r="I121" s="3"/>
      <c r="J121" s="3"/>
      <c r="K121" s="3"/>
      <c r="L121" s="3"/>
      <c r="M121" s="3"/>
      <c r="N121" s="3"/>
      <c r="O121" s="3"/>
      <c r="P121" s="3"/>
      <c r="Q121" s="3"/>
      <c r="R121" s="3"/>
      <c r="S121" s="3"/>
      <c r="T121" s="3"/>
      <c r="U121" s="3"/>
      <c r="V121" s="3"/>
      <c r="W121" s="3"/>
      <c r="X121" s="3"/>
      <c r="Y121" s="3"/>
      <c r="Z121" s="3"/>
      <c r="AA121" s="3"/>
      <c r="AB121" s="3"/>
      <c r="AC121" s="3"/>
      <c r="AD121" s="3"/>
    </row>
    <row r="122" spans="9:30" x14ac:dyDescent="0.25">
      <c r="I122" s="3"/>
      <c r="J122" s="3"/>
      <c r="K122" s="3"/>
      <c r="L122" s="3"/>
      <c r="M122" s="3"/>
      <c r="N122" s="3"/>
      <c r="O122" s="3"/>
      <c r="P122" s="3"/>
      <c r="Q122" s="3"/>
      <c r="R122" s="3"/>
      <c r="S122" s="3"/>
      <c r="T122" s="3"/>
      <c r="U122" s="3"/>
      <c r="V122" s="3"/>
      <c r="W122" s="3"/>
      <c r="X122" s="3"/>
      <c r="Y122" s="3"/>
      <c r="Z122" s="3"/>
      <c r="AA122" s="3"/>
      <c r="AB122" s="3"/>
      <c r="AC122" s="3"/>
      <c r="AD122" s="3"/>
    </row>
    <row r="123" spans="9:30" x14ac:dyDescent="0.25">
      <c r="I123" s="3"/>
      <c r="J123" s="3"/>
      <c r="K123" s="3"/>
      <c r="L123" s="3"/>
      <c r="M123" s="3"/>
      <c r="N123" s="3"/>
      <c r="O123" s="3"/>
      <c r="P123" s="3"/>
      <c r="Q123" s="3"/>
      <c r="R123" s="3"/>
      <c r="S123" s="3"/>
      <c r="T123" s="3"/>
      <c r="U123" s="3"/>
      <c r="V123" s="3"/>
      <c r="W123" s="3"/>
      <c r="X123" s="3"/>
      <c r="Y123" s="3"/>
      <c r="Z123" s="3"/>
      <c r="AA123" s="3"/>
      <c r="AB123" s="3"/>
      <c r="AC123" s="3"/>
      <c r="AD123" s="3"/>
    </row>
    <row r="124" spans="9:30" x14ac:dyDescent="0.25">
      <c r="I124" s="3"/>
      <c r="J124" s="3"/>
      <c r="K124" s="3"/>
      <c r="L124" s="3"/>
      <c r="M124" s="3"/>
      <c r="N124" s="3"/>
      <c r="O124" s="3"/>
      <c r="P124" s="3"/>
      <c r="Q124" s="3"/>
      <c r="R124" s="3"/>
      <c r="S124" s="3"/>
      <c r="T124" s="3"/>
      <c r="U124" s="3"/>
      <c r="V124" s="3"/>
      <c r="W124" s="3"/>
      <c r="X124" s="3"/>
      <c r="Y124" s="3"/>
      <c r="Z124" s="3"/>
      <c r="AA124" s="3"/>
      <c r="AB124" s="3"/>
      <c r="AC124" s="3"/>
      <c r="AD124" s="3"/>
    </row>
    <row r="125" spans="9:30" x14ac:dyDescent="0.25">
      <c r="I125" s="3"/>
      <c r="J125" s="3"/>
      <c r="K125" s="3"/>
      <c r="L125" s="3"/>
      <c r="M125" s="3"/>
      <c r="N125" s="3"/>
      <c r="O125" s="3"/>
      <c r="P125" s="3"/>
      <c r="Q125" s="3"/>
      <c r="R125" s="3"/>
      <c r="S125" s="3"/>
      <c r="T125" s="3"/>
      <c r="U125" s="3"/>
      <c r="V125" s="3"/>
      <c r="W125" s="3"/>
      <c r="X125" s="3"/>
      <c r="Y125" s="3"/>
      <c r="Z125" s="3"/>
      <c r="AA125" s="3"/>
      <c r="AB125" s="3"/>
      <c r="AC125" s="3"/>
      <c r="AD125" s="3"/>
    </row>
    <row r="126" spans="9:30" x14ac:dyDescent="0.25">
      <c r="I126" s="3"/>
      <c r="J126" s="3"/>
      <c r="K126" s="3"/>
      <c r="L126" s="3"/>
      <c r="M126" s="3"/>
      <c r="N126" s="3"/>
      <c r="O126" s="3"/>
      <c r="P126" s="3"/>
      <c r="Q126" s="3"/>
      <c r="R126" s="3"/>
      <c r="S126" s="3"/>
      <c r="T126" s="3"/>
      <c r="U126" s="3"/>
      <c r="V126" s="3"/>
      <c r="W126" s="3"/>
      <c r="X126" s="3"/>
      <c r="Y126" s="3"/>
      <c r="Z126" s="3"/>
      <c r="AA126" s="3"/>
      <c r="AB126" s="3"/>
      <c r="AC126" s="3"/>
      <c r="AD126" s="3"/>
    </row>
    <row r="127" spans="9:30" x14ac:dyDescent="0.25">
      <c r="I127" s="3"/>
      <c r="J127" s="3"/>
      <c r="K127" s="3"/>
      <c r="L127" s="3"/>
      <c r="M127" s="3"/>
      <c r="N127" s="3"/>
      <c r="O127" s="3"/>
      <c r="P127" s="3"/>
      <c r="Q127" s="3"/>
      <c r="R127" s="3"/>
      <c r="S127" s="3"/>
      <c r="T127" s="3"/>
      <c r="U127" s="3"/>
      <c r="V127" s="3"/>
      <c r="W127" s="3"/>
      <c r="X127" s="3"/>
      <c r="Y127" s="3"/>
      <c r="Z127" s="3"/>
      <c r="AA127" s="3"/>
      <c r="AB127" s="3"/>
      <c r="AC127" s="3"/>
      <c r="AD127" s="3"/>
    </row>
    <row r="128" spans="9:30" x14ac:dyDescent="0.25">
      <c r="I128" s="3"/>
      <c r="J128" s="3"/>
      <c r="K128" s="3"/>
      <c r="L128" s="3"/>
      <c r="M128" s="3"/>
      <c r="N128" s="3"/>
      <c r="O128" s="3"/>
      <c r="P128" s="3"/>
      <c r="Q128" s="3"/>
      <c r="R128" s="3"/>
      <c r="S128" s="3"/>
      <c r="T128" s="3"/>
      <c r="U128" s="3"/>
      <c r="V128" s="3"/>
      <c r="W128" s="3"/>
      <c r="X128" s="3"/>
      <c r="Y128" s="3"/>
      <c r="Z128" s="3"/>
      <c r="AA128" s="3"/>
      <c r="AB128" s="3"/>
      <c r="AC128" s="3"/>
      <c r="AD128" s="3"/>
    </row>
    <row r="129" spans="9:30" x14ac:dyDescent="0.25">
      <c r="I129" s="3"/>
      <c r="J129" s="3"/>
      <c r="K129" s="3"/>
      <c r="L129" s="3"/>
      <c r="M129" s="3"/>
      <c r="N129" s="3"/>
      <c r="O129" s="3"/>
      <c r="P129" s="3"/>
      <c r="Q129" s="3"/>
      <c r="R129" s="3"/>
      <c r="S129" s="3"/>
      <c r="T129" s="3"/>
      <c r="U129" s="3"/>
      <c r="V129" s="3"/>
      <c r="W129" s="3"/>
      <c r="X129" s="3"/>
      <c r="Y129" s="3"/>
      <c r="Z129" s="3"/>
      <c r="AA129" s="3"/>
      <c r="AB129" s="3"/>
      <c r="AC129" s="3"/>
      <c r="AD129" s="3"/>
    </row>
    <row r="130" spans="9:30" x14ac:dyDescent="0.25">
      <c r="I130" s="3"/>
      <c r="J130" s="3"/>
      <c r="K130" s="3"/>
      <c r="L130" s="3"/>
      <c r="M130" s="3"/>
      <c r="N130" s="3"/>
      <c r="O130" s="3"/>
      <c r="P130" s="3"/>
      <c r="Q130" s="3"/>
      <c r="R130" s="3"/>
      <c r="S130" s="3"/>
      <c r="T130" s="3"/>
      <c r="U130" s="3"/>
      <c r="V130" s="3"/>
      <c r="W130" s="3"/>
      <c r="X130" s="3"/>
      <c r="Y130" s="3"/>
      <c r="Z130" s="3"/>
      <c r="AA130" s="3"/>
      <c r="AB130" s="3"/>
      <c r="AC130" s="3"/>
      <c r="AD130" s="3"/>
    </row>
    <row r="131" spans="9:30" x14ac:dyDescent="0.25">
      <c r="I131" s="3"/>
      <c r="J131" s="3"/>
      <c r="K131" s="3"/>
      <c r="L131" s="3"/>
      <c r="M131" s="3"/>
      <c r="N131" s="3"/>
      <c r="O131" s="3"/>
      <c r="P131" s="3"/>
      <c r="Q131" s="3"/>
      <c r="R131" s="3"/>
      <c r="S131" s="3"/>
      <c r="T131" s="3"/>
      <c r="U131" s="3"/>
      <c r="V131" s="3"/>
      <c r="W131" s="3"/>
      <c r="X131" s="3"/>
      <c r="Y131" s="3"/>
      <c r="Z131" s="3"/>
      <c r="AA131" s="3"/>
      <c r="AB131" s="3"/>
      <c r="AC131" s="3"/>
      <c r="AD131" s="3"/>
    </row>
    <row r="132" spans="9:30" x14ac:dyDescent="0.25">
      <c r="I132" s="3"/>
      <c r="J132" s="3"/>
      <c r="K132" s="3"/>
      <c r="L132" s="3"/>
      <c r="M132" s="3"/>
      <c r="N132" s="3"/>
      <c r="O132" s="3"/>
      <c r="P132" s="3"/>
      <c r="Q132" s="3"/>
      <c r="R132" s="3"/>
      <c r="S132" s="3"/>
      <c r="T132" s="3"/>
      <c r="U132" s="3"/>
      <c r="V132" s="3"/>
      <c r="W132" s="3"/>
      <c r="X132" s="3"/>
      <c r="Y132" s="3"/>
      <c r="Z132" s="3"/>
      <c r="AA132" s="3"/>
      <c r="AB132" s="3"/>
      <c r="AC132" s="3"/>
      <c r="AD132" s="3"/>
    </row>
    <row r="133" spans="9:30" x14ac:dyDescent="0.25">
      <c r="I133" s="3"/>
      <c r="J133" s="3"/>
      <c r="K133" s="3"/>
      <c r="L133" s="3"/>
      <c r="M133" s="3"/>
      <c r="N133" s="3"/>
      <c r="O133" s="3"/>
      <c r="P133" s="3"/>
      <c r="Q133" s="3"/>
      <c r="R133" s="3"/>
      <c r="S133" s="3"/>
      <c r="T133" s="3"/>
      <c r="U133" s="3"/>
      <c r="V133" s="3"/>
      <c r="W133" s="3"/>
      <c r="X133" s="3"/>
      <c r="Y133" s="3"/>
      <c r="Z133" s="3"/>
      <c r="AA133" s="3"/>
      <c r="AB133" s="3"/>
      <c r="AC133" s="3"/>
      <c r="AD133" s="3"/>
    </row>
    <row r="134" spans="9:30" x14ac:dyDescent="0.25">
      <c r="I134" s="3"/>
      <c r="J134" s="3"/>
      <c r="K134" s="3"/>
      <c r="L134" s="3"/>
      <c r="M134" s="3"/>
      <c r="N134" s="3"/>
      <c r="O134" s="3"/>
      <c r="P134" s="3"/>
      <c r="Q134" s="3"/>
      <c r="R134" s="3"/>
      <c r="S134" s="3"/>
      <c r="T134" s="3"/>
      <c r="U134" s="3"/>
      <c r="V134" s="3"/>
      <c r="W134" s="3"/>
      <c r="X134" s="3"/>
      <c r="Y134" s="3"/>
      <c r="Z134" s="3"/>
      <c r="AA134" s="3"/>
      <c r="AB134" s="3"/>
      <c r="AC134" s="3"/>
      <c r="AD134" s="3"/>
    </row>
    <row r="135" spans="9:30" x14ac:dyDescent="0.25">
      <c r="I135" s="3"/>
      <c r="J135" s="3"/>
      <c r="K135" s="3"/>
      <c r="L135" s="3"/>
      <c r="M135" s="3"/>
      <c r="N135" s="3"/>
      <c r="O135" s="3"/>
      <c r="P135" s="3"/>
      <c r="Q135" s="3"/>
      <c r="R135" s="3"/>
      <c r="S135" s="3"/>
      <c r="T135" s="3"/>
      <c r="U135" s="3"/>
      <c r="V135" s="3"/>
      <c r="W135" s="3"/>
      <c r="X135" s="3"/>
      <c r="Y135" s="3"/>
      <c r="Z135" s="3"/>
      <c r="AA135" s="3"/>
      <c r="AB135" s="3"/>
      <c r="AC135" s="3"/>
      <c r="AD135" s="3"/>
    </row>
    <row r="136" spans="9:30" x14ac:dyDescent="0.25">
      <c r="I136" s="3"/>
      <c r="J136" s="3"/>
      <c r="K136" s="3"/>
      <c r="L136" s="3"/>
      <c r="M136" s="3"/>
      <c r="N136" s="3"/>
      <c r="O136" s="3"/>
      <c r="P136" s="3"/>
      <c r="Q136" s="3"/>
      <c r="R136" s="3"/>
      <c r="S136" s="3"/>
      <c r="T136" s="3"/>
      <c r="U136" s="3"/>
      <c r="V136" s="3"/>
      <c r="W136" s="3"/>
      <c r="X136" s="3"/>
      <c r="Y136" s="3"/>
      <c r="Z136" s="3"/>
      <c r="AA136" s="3"/>
      <c r="AB136" s="3"/>
      <c r="AC136" s="3"/>
      <c r="AD136" s="3"/>
    </row>
    <row r="137" spans="9:30" x14ac:dyDescent="0.25">
      <c r="I137" s="3"/>
      <c r="J137" s="3"/>
      <c r="K137" s="3"/>
      <c r="L137" s="3"/>
      <c r="M137" s="3"/>
      <c r="N137" s="3"/>
      <c r="O137" s="3"/>
      <c r="P137" s="3"/>
      <c r="Q137" s="3"/>
      <c r="R137" s="3"/>
      <c r="S137" s="3"/>
      <c r="T137" s="3"/>
      <c r="U137" s="3"/>
      <c r="V137" s="3"/>
      <c r="W137" s="3"/>
      <c r="X137" s="3"/>
      <c r="Y137" s="3"/>
      <c r="Z137" s="3"/>
      <c r="AA137" s="3"/>
      <c r="AB137" s="3"/>
      <c r="AC137" s="3"/>
      <c r="AD137" s="3"/>
    </row>
    <row r="138" spans="9:30" x14ac:dyDescent="0.25">
      <c r="I138" s="3"/>
      <c r="J138" s="3"/>
      <c r="K138" s="3"/>
      <c r="L138" s="3"/>
      <c r="M138" s="3"/>
      <c r="N138" s="3"/>
      <c r="O138" s="3"/>
      <c r="P138" s="3"/>
      <c r="Q138" s="3"/>
      <c r="R138" s="3"/>
      <c r="S138" s="3"/>
      <c r="T138" s="3"/>
      <c r="U138" s="3"/>
      <c r="V138" s="3"/>
      <c r="W138" s="3"/>
      <c r="X138" s="3"/>
      <c r="Y138" s="3"/>
      <c r="Z138" s="3"/>
      <c r="AA138" s="3"/>
      <c r="AB138" s="3"/>
      <c r="AC138" s="3"/>
      <c r="AD138" s="3"/>
    </row>
    <row r="139" spans="9:30" x14ac:dyDescent="0.25">
      <c r="I139" s="3"/>
      <c r="J139" s="3"/>
      <c r="K139" s="3"/>
      <c r="L139" s="3"/>
      <c r="M139" s="3"/>
      <c r="N139" s="3"/>
      <c r="O139" s="3"/>
      <c r="P139" s="3"/>
      <c r="Q139" s="3"/>
      <c r="R139" s="3"/>
      <c r="S139" s="3"/>
      <c r="T139" s="3"/>
      <c r="U139" s="3"/>
      <c r="V139" s="3"/>
      <c r="W139" s="3"/>
      <c r="X139" s="3"/>
      <c r="Y139" s="3"/>
      <c r="Z139" s="3"/>
      <c r="AA139" s="3"/>
      <c r="AB139" s="3"/>
      <c r="AC139" s="3"/>
      <c r="AD139" s="3"/>
    </row>
    <row r="140" spans="9:30" x14ac:dyDescent="0.25">
      <c r="I140" s="3"/>
      <c r="J140" s="3"/>
      <c r="K140" s="3"/>
      <c r="L140" s="3"/>
      <c r="M140" s="3"/>
      <c r="N140" s="3"/>
      <c r="O140" s="3"/>
      <c r="P140" s="3"/>
      <c r="Q140" s="3"/>
      <c r="R140" s="3"/>
      <c r="S140" s="3"/>
      <c r="T140" s="3"/>
      <c r="U140" s="3"/>
      <c r="V140" s="3"/>
      <c r="W140" s="3"/>
      <c r="X140" s="3"/>
      <c r="Y140" s="3"/>
      <c r="Z140" s="3"/>
      <c r="AA140" s="3"/>
      <c r="AB140" s="3"/>
      <c r="AC140" s="3"/>
      <c r="AD140" s="3"/>
    </row>
    <row r="141" spans="9:30" x14ac:dyDescent="0.25">
      <c r="I141" s="3"/>
      <c r="J141" s="3"/>
      <c r="K141" s="3"/>
      <c r="L141" s="3"/>
      <c r="M141" s="3"/>
      <c r="N141" s="3"/>
      <c r="O141" s="3"/>
      <c r="P141" s="3"/>
      <c r="Q141" s="3"/>
      <c r="R141" s="3"/>
      <c r="S141" s="3"/>
      <c r="T141" s="3"/>
      <c r="U141" s="3"/>
      <c r="V141" s="3"/>
      <c r="W141" s="3"/>
      <c r="X141" s="3"/>
      <c r="Y141" s="3"/>
      <c r="Z141" s="3"/>
      <c r="AA141" s="3"/>
      <c r="AB141" s="3"/>
      <c r="AC141" s="3"/>
      <c r="AD141" s="3"/>
    </row>
    <row r="142" spans="9:30" x14ac:dyDescent="0.25">
      <c r="I142" s="3"/>
      <c r="J142" s="3"/>
      <c r="K142" s="3"/>
      <c r="L142" s="3"/>
      <c r="M142" s="3"/>
      <c r="N142" s="3"/>
      <c r="O142" s="3"/>
      <c r="P142" s="3"/>
      <c r="Q142" s="3"/>
      <c r="R142" s="3"/>
      <c r="S142" s="3"/>
      <c r="T142" s="3"/>
      <c r="U142" s="3"/>
      <c r="V142" s="3"/>
      <c r="W142" s="3"/>
      <c r="X142" s="3"/>
      <c r="Y142" s="3"/>
      <c r="Z142" s="3"/>
      <c r="AA142" s="3"/>
      <c r="AB142" s="3"/>
      <c r="AC142" s="3"/>
      <c r="AD142" s="3"/>
    </row>
    <row r="143" spans="9:30" x14ac:dyDescent="0.25">
      <c r="I143" s="3"/>
      <c r="J143" s="3"/>
      <c r="K143" s="3"/>
      <c r="L143" s="3"/>
      <c r="M143" s="3"/>
      <c r="N143" s="3"/>
      <c r="O143" s="3"/>
      <c r="P143" s="3"/>
      <c r="Q143" s="3"/>
      <c r="R143" s="3"/>
      <c r="S143" s="3"/>
      <c r="T143" s="3"/>
      <c r="U143" s="3"/>
      <c r="V143" s="3"/>
      <c r="W143" s="3"/>
      <c r="X143" s="3"/>
      <c r="Y143" s="3"/>
      <c r="Z143" s="3"/>
      <c r="AA143" s="3"/>
      <c r="AB143" s="3"/>
      <c r="AC143" s="3"/>
      <c r="AD143" s="3"/>
    </row>
    <row r="144" spans="9:30" x14ac:dyDescent="0.25">
      <c r="I144" s="3"/>
      <c r="J144" s="3"/>
      <c r="K144" s="3"/>
      <c r="L144" s="3"/>
      <c r="M144" s="3"/>
      <c r="N144" s="3"/>
      <c r="O144" s="3"/>
      <c r="P144" s="3"/>
      <c r="Q144" s="3"/>
      <c r="R144" s="3"/>
      <c r="S144" s="3"/>
      <c r="T144" s="3"/>
      <c r="U144" s="3"/>
      <c r="V144" s="3"/>
      <c r="W144" s="3"/>
      <c r="X144" s="3"/>
      <c r="Y144" s="3"/>
      <c r="Z144" s="3"/>
      <c r="AA144" s="3"/>
      <c r="AB144" s="3"/>
      <c r="AC144" s="3"/>
      <c r="AD144" s="3"/>
    </row>
    <row r="145" spans="9:30" x14ac:dyDescent="0.25">
      <c r="I145" s="3"/>
      <c r="J145" s="3"/>
      <c r="K145" s="3"/>
      <c r="L145" s="3"/>
      <c r="M145" s="3"/>
      <c r="N145" s="3"/>
      <c r="O145" s="3"/>
      <c r="P145" s="3"/>
      <c r="Q145" s="3"/>
      <c r="R145" s="3"/>
      <c r="S145" s="3"/>
      <c r="T145" s="3"/>
      <c r="U145" s="3"/>
      <c r="V145" s="3"/>
      <c r="W145" s="3"/>
      <c r="X145" s="3"/>
      <c r="Y145" s="3"/>
      <c r="Z145" s="3"/>
      <c r="AA145" s="3"/>
      <c r="AB145" s="3"/>
      <c r="AC145" s="3"/>
      <c r="AD145" s="3"/>
    </row>
    <row r="146" spans="9:30" x14ac:dyDescent="0.25">
      <c r="I146" s="3"/>
      <c r="J146" s="3"/>
      <c r="K146" s="3"/>
      <c r="L146" s="3"/>
      <c r="M146" s="3"/>
      <c r="N146" s="3"/>
      <c r="O146" s="3"/>
      <c r="P146" s="3"/>
      <c r="Q146" s="3"/>
      <c r="R146" s="3"/>
      <c r="S146" s="3"/>
      <c r="T146" s="3"/>
      <c r="U146" s="3"/>
      <c r="V146" s="3"/>
      <c r="W146" s="3"/>
      <c r="X146" s="3"/>
      <c r="Y146" s="3"/>
      <c r="Z146" s="3"/>
      <c r="AA146" s="3"/>
      <c r="AB146" s="3"/>
      <c r="AC146" s="3"/>
      <c r="AD146" s="3"/>
    </row>
    <row r="147" spans="9:30" x14ac:dyDescent="0.25">
      <c r="I147" s="3"/>
      <c r="J147" s="3"/>
      <c r="K147" s="3"/>
      <c r="L147" s="3"/>
      <c r="M147" s="3"/>
      <c r="N147" s="3"/>
      <c r="O147" s="3"/>
      <c r="P147" s="3"/>
      <c r="Q147" s="3"/>
      <c r="R147" s="3"/>
      <c r="S147" s="3"/>
      <c r="T147" s="3"/>
      <c r="U147" s="3"/>
      <c r="V147" s="3"/>
      <c r="W147" s="3"/>
      <c r="X147" s="3"/>
      <c r="Y147" s="3"/>
      <c r="Z147" s="3"/>
      <c r="AA147" s="3"/>
      <c r="AB147" s="3"/>
      <c r="AC147" s="3"/>
      <c r="AD147" s="3"/>
    </row>
    <row r="148" spans="9:30" x14ac:dyDescent="0.25">
      <c r="I148" s="3"/>
      <c r="J148" s="3"/>
      <c r="K148" s="3"/>
      <c r="L148" s="3"/>
      <c r="M148" s="3"/>
      <c r="N148" s="3"/>
      <c r="O148" s="3"/>
      <c r="P148" s="3"/>
      <c r="Q148" s="3"/>
      <c r="R148" s="3"/>
      <c r="S148" s="3"/>
      <c r="T148" s="3"/>
      <c r="U148" s="3"/>
      <c r="V148" s="3"/>
      <c r="W148" s="3"/>
      <c r="X148" s="3"/>
      <c r="Y148" s="3"/>
      <c r="Z148" s="3"/>
      <c r="AA148" s="3"/>
      <c r="AB148" s="3"/>
      <c r="AC148" s="3"/>
      <c r="AD148" s="3"/>
    </row>
    <row r="149" spans="9:30" x14ac:dyDescent="0.25">
      <c r="I149" s="3"/>
      <c r="J149" s="3"/>
      <c r="K149" s="3"/>
      <c r="L149" s="3"/>
      <c r="M149" s="3"/>
      <c r="N149" s="3"/>
      <c r="O149" s="3"/>
      <c r="P149" s="3"/>
      <c r="Q149" s="3"/>
      <c r="R149" s="3"/>
      <c r="S149" s="3"/>
      <c r="T149" s="3"/>
      <c r="U149" s="3"/>
      <c r="V149" s="3"/>
      <c r="W149" s="3"/>
      <c r="X149" s="3"/>
      <c r="Y149" s="3"/>
      <c r="Z149" s="3"/>
      <c r="AA149" s="3"/>
      <c r="AB149" s="3"/>
      <c r="AC149" s="3"/>
      <c r="AD149" s="3"/>
    </row>
    <row r="150" spans="9:30" x14ac:dyDescent="0.25">
      <c r="I150" s="3"/>
      <c r="J150" s="3"/>
      <c r="K150" s="3"/>
      <c r="L150" s="3"/>
      <c r="M150" s="3"/>
      <c r="N150" s="3"/>
      <c r="O150" s="3"/>
      <c r="P150" s="3"/>
      <c r="Q150" s="3"/>
      <c r="R150" s="3"/>
      <c r="S150" s="3"/>
      <c r="T150" s="3"/>
      <c r="U150" s="3"/>
      <c r="V150" s="3"/>
      <c r="W150" s="3"/>
      <c r="X150" s="3"/>
      <c r="Y150" s="3"/>
      <c r="Z150" s="3"/>
      <c r="AA150" s="3"/>
      <c r="AB150" s="3"/>
      <c r="AC150" s="3"/>
      <c r="AD150" s="3"/>
    </row>
    <row r="151" spans="9:30" x14ac:dyDescent="0.25">
      <c r="I151" s="3"/>
      <c r="J151" s="3"/>
      <c r="K151" s="3"/>
      <c r="L151" s="3"/>
      <c r="M151" s="3"/>
      <c r="N151" s="3"/>
      <c r="O151" s="3"/>
      <c r="P151" s="3"/>
      <c r="Q151" s="3"/>
      <c r="R151" s="3"/>
      <c r="S151" s="3"/>
      <c r="T151" s="3"/>
      <c r="U151" s="3"/>
      <c r="V151" s="3"/>
      <c r="W151" s="3"/>
      <c r="X151" s="3"/>
      <c r="Y151" s="3"/>
      <c r="Z151" s="3"/>
      <c r="AA151" s="3"/>
      <c r="AB151" s="3"/>
      <c r="AC151" s="3"/>
      <c r="AD151" s="3"/>
    </row>
    <row r="152" spans="9:30" x14ac:dyDescent="0.25">
      <c r="I152" s="3"/>
      <c r="J152" s="3"/>
      <c r="K152" s="3"/>
      <c r="L152" s="3"/>
      <c r="M152" s="3"/>
      <c r="N152" s="3"/>
      <c r="O152" s="3"/>
      <c r="P152" s="3"/>
      <c r="Q152" s="3"/>
      <c r="R152" s="3"/>
      <c r="S152" s="3"/>
      <c r="T152" s="3"/>
      <c r="U152" s="3"/>
      <c r="V152" s="3"/>
      <c r="W152" s="3"/>
      <c r="X152" s="3"/>
      <c r="Y152" s="3"/>
      <c r="Z152" s="3"/>
      <c r="AA152" s="3"/>
      <c r="AB152" s="3"/>
      <c r="AC152" s="3"/>
      <c r="AD152" s="3"/>
    </row>
    <row r="153" spans="9:30" x14ac:dyDescent="0.25">
      <c r="I153" s="3"/>
      <c r="J153" s="3"/>
      <c r="K153" s="3"/>
      <c r="L153" s="3"/>
      <c r="M153" s="3"/>
      <c r="N153" s="3"/>
      <c r="O153" s="3"/>
      <c r="P153" s="3"/>
      <c r="Q153" s="3"/>
      <c r="R153" s="3"/>
      <c r="S153" s="3"/>
      <c r="T153" s="3"/>
      <c r="U153" s="3"/>
      <c r="V153" s="3"/>
      <c r="W153" s="3"/>
      <c r="X153" s="3"/>
      <c r="Y153" s="3"/>
      <c r="Z153" s="3"/>
      <c r="AA153" s="3"/>
      <c r="AB153" s="3"/>
      <c r="AC153" s="3"/>
      <c r="AD153" s="3"/>
    </row>
    <row r="154" spans="9:30" x14ac:dyDescent="0.25">
      <c r="I154" s="3"/>
      <c r="J154" s="3"/>
      <c r="K154" s="3"/>
      <c r="L154" s="3"/>
      <c r="M154" s="3"/>
      <c r="N154" s="3"/>
      <c r="O154" s="3"/>
      <c r="P154" s="3"/>
      <c r="Q154" s="3"/>
      <c r="R154" s="3"/>
      <c r="S154" s="3"/>
      <c r="T154" s="3"/>
      <c r="U154" s="3"/>
      <c r="V154" s="3"/>
      <c r="W154" s="3"/>
      <c r="X154" s="3"/>
      <c r="Y154" s="3"/>
      <c r="Z154" s="3"/>
      <c r="AA154" s="3"/>
      <c r="AB154" s="3"/>
      <c r="AC154" s="3"/>
      <c r="AD154" s="3"/>
    </row>
    <row r="155" spans="9:30" x14ac:dyDescent="0.25">
      <c r="I155" s="3"/>
      <c r="J155" s="3"/>
      <c r="K155" s="3"/>
      <c r="L155" s="3"/>
      <c r="M155" s="3"/>
      <c r="N155" s="3"/>
      <c r="O155" s="3"/>
      <c r="P155" s="3"/>
      <c r="Q155" s="3"/>
      <c r="R155" s="3"/>
      <c r="S155" s="3"/>
      <c r="T155" s="3"/>
      <c r="U155" s="3"/>
      <c r="V155" s="3"/>
      <c r="W155" s="3"/>
      <c r="X155" s="3"/>
      <c r="Y155" s="3"/>
      <c r="Z155" s="3"/>
      <c r="AA155" s="3"/>
      <c r="AB155" s="3"/>
      <c r="AC155" s="3"/>
      <c r="AD155" s="3"/>
    </row>
    <row r="156" spans="9:30" x14ac:dyDescent="0.25">
      <c r="I156" s="3"/>
      <c r="J156" s="3"/>
      <c r="K156" s="3"/>
      <c r="L156" s="3"/>
      <c r="M156" s="3"/>
      <c r="N156" s="3"/>
      <c r="O156" s="3"/>
      <c r="P156" s="3"/>
      <c r="Q156" s="3"/>
      <c r="R156" s="3"/>
      <c r="S156" s="3"/>
      <c r="T156" s="3"/>
      <c r="U156" s="3"/>
      <c r="V156" s="3"/>
      <c r="W156" s="3"/>
      <c r="X156" s="3"/>
      <c r="Y156" s="3"/>
      <c r="Z156" s="3"/>
      <c r="AA156" s="3"/>
      <c r="AB156" s="3"/>
      <c r="AC156" s="3"/>
      <c r="AD156" s="3"/>
    </row>
  </sheetData>
  <autoFilter ref="A1:A2" xr:uid="{00000000-0001-0000-0E00-000000000000}"/>
  <conditionalFormatting sqref="A5:H34">
    <cfRule type="containsErrors" dxfId="9" priority="1">
      <formula>ISERROR(A5)</formula>
    </cfRule>
    <cfRule type="containsBlanks" dxfId="8" priority="2">
      <formula>LEN(TRIM(A5))=0</formula>
    </cfRule>
  </conditionalFormatting>
  <pageMargins left="0.7" right="0.7" top="0.75" bottom="0.75" header="0.3" footer="0.3"/>
  <pageSetup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3" tint="0.59999389629810485"/>
  </sheetPr>
  <dimension ref="A1:AK166"/>
  <sheetViews>
    <sheetView zoomScaleNormal="100" workbookViewId="0">
      <pane xSplit="2" ySplit="4" topLeftCell="AG5" activePane="bottomRight" state="frozen"/>
      <selection pane="topRight" activeCell="C1" sqref="C1"/>
      <selection pane="bottomLeft" activeCell="A6" sqref="A6"/>
      <selection pane="bottomRight"/>
    </sheetView>
  </sheetViews>
  <sheetFormatPr defaultColWidth="9.44140625" defaultRowHeight="13.8" x14ac:dyDescent="0.25"/>
  <cols>
    <col min="1" max="1" width="51" style="3" bestFit="1" customWidth="1"/>
    <col min="2" max="2" width="11.77734375" style="52" customWidth="1"/>
    <col min="3" max="6" width="22.5546875" style="159" bestFit="1" customWidth="1"/>
    <col min="7" max="7" width="18.21875" style="159" bestFit="1" customWidth="1"/>
    <col min="8" max="12" width="15.44140625" style="272" bestFit="1" customWidth="1"/>
    <col min="13" max="16" width="22.5546875" style="159" bestFit="1" customWidth="1"/>
    <col min="17" max="18" width="22.5546875" style="58" bestFit="1" customWidth="1"/>
    <col min="19" max="22" width="18.21875" style="58" bestFit="1" customWidth="1"/>
    <col min="23" max="27" width="10.77734375" style="3" bestFit="1" customWidth="1"/>
    <col min="28" max="31" width="18.21875" style="58" bestFit="1" customWidth="1"/>
    <col min="32" max="32" width="23.21875" style="58" customWidth="1"/>
    <col min="33" max="36" width="18.21875" style="63" bestFit="1" customWidth="1"/>
    <col min="37" max="37" width="22.5546875" style="63" bestFit="1" customWidth="1"/>
    <col min="38" max="16384" width="9.44140625" style="3"/>
  </cols>
  <sheetData>
    <row r="1" spans="1:37" x14ac:dyDescent="0.25">
      <c r="A1" s="15" t="s">
        <v>119</v>
      </c>
      <c r="B1" s="53"/>
      <c r="C1" s="108"/>
      <c r="D1" s="108"/>
      <c r="E1" s="108"/>
      <c r="F1" s="108"/>
    </row>
    <row r="2" spans="1:37" s="15" customFormat="1" ht="14.4" thickBot="1" x14ac:dyDescent="0.3">
      <c r="A2" s="54" t="s">
        <v>141</v>
      </c>
      <c r="B2" s="53"/>
      <c r="C2" s="108"/>
      <c r="D2" s="108"/>
      <c r="E2" s="108"/>
      <c r="F2" s="108"/>
      <c r="G2" s="108"/>
      <c r="H2" s="271"/>
      <c r="I2" s="271"/>
      <c r="J2" s="271"/>
      <c r="K2" s="271"/>
      <c r="L2" s="271"/>
      <c r="M2" s="108"/>
      <c r="N2" s="108"/>
      <c r="O2" s="108"/>
      <c r="P2" s="108"/>
      <c r="Q2" s="109"/>
      <c r="R2" s="109"/>
      <c r="S2" s="109"/>
      <c r="T2" s="109"/>
      <c r="U2" s="109"/>
      <c r="V2" s="109"/>
      <c r="AB2" s="109"/>
      <c r="AC2" s="109"/>
      <c r="AD2" s="109"/>
      <c r="AE2" s="109"/>
      <c r="AF2" s="109"/>
      <c r="AG2" s="111"/>
      <c r="AH2" s="111"/>
      <c r="AI2" s="111"/>
      <c r="AJ2" s="111"/>
      <c r="AK2" s="111"/>
    </row>
    <row r="3" spans="1:37" s="15" customFormat="1" ht="14.4" thickBot="1" x14ac:dyDescent="0.3">
      <c r="B3" s="186"/>
      <c r="C3" s="410" t="s">
        <v>42</v>
      </c>
      <c r="D3" s="410"/>
      <c r="E3" s="410"/>
      <c r="F3" s="410"/>
      <c r="G3" s="410"/>
      <c r="H3" s="399" t="s">
        <v>130</v>
      </c>
      <c r="I3" s="399"/>
      <c r="J3" s="399"/>
      <c r="K3" s="399"/>
      <c r="L3" s="399"/>
      <c r="M3" s="410" t="s">
        <v>43</v>
      </c>
      <c r="N3" s="410"/>
      <c r="O3" s="410"/>
      <c r="P3" s="410"/>
      <c r="Q3" s="410"/>
      <c r="R3" s="410" t="s">
        <v>46</v>
      </c>
      <c r="S3" s="410"/>
      <c r="T3" s="410"/>
      <c r="U3" s="410"/>
      <c r="V3" s="410"/>
      <c r="W3" s="412" t="s">
        <v>20</v>
      </c>
      <c r="X3" s="412"/>
      <c r="Y3" s="412"/>
      <c r="Z3" s="412"/>
      <c r="AA3" s="412"/>
      <c r="AB3" s="410" t="s">
        <v>19</v>
      </c>
      <c r="AC3" s="413"/>
      <c r="AD3" s="413"/>
      <c r="AE3" s="413"/>
      <c r="AF3" s="414"/>
      <c r="AG3" s="400" t="s">
        <v>76</v>
      </c>
      <c r="AH3" s="400"/>
      <c r="AI3" s="400"/>
      <c r="AJ3" s="400"/>
      <c r="AK3" s="400"/>
    </row>
    <row r="4" spans="1:37" s="15" customFormat="1" ht="14.85" customHeight="1" thickBot="1" x14ac:dyDescent="0.3">
      <c r="A4" s="15" t="s">
        <v>103</v>
      </c>
      <c r="B4" s="186" t="s">
        <v>121</v>
      </c>
      <c r="C4" s="188" t="s">
        <v>3441</v>
      </c>
      <c r="D4" s="188" t="s">
        <v>3442</v>
      </c>
      <c r="E4" s="188" t="s">
        <v>3443</v>
      </c>
      <c r="F4" s="188" t="s">
        <v>3440</v>
      </c>
      <c r="G4" s="188" t="s">
        <v>3439</v>
      </c>
      <c r="H4" s="246" t="s">
        <v>3441</v>
      </c>
      <c r="I4" s="246" t="s">
        <v>3442</v>
      </c>
      <c r="J4" s="246" t="s">
        <v>3443</v>
      </c>
      <c r="K4" s="246" t="s">
        <v>3440</v>
      </c>
      <c r="L4" s="246" t="s">
        <v>3439</v>
      </c>
      <c r="M4" s="188" t="s">
        <v>3441</v>
      </c>
      <c r="N4" s="188" t="s">
        <v>3442</v>
      </c>
      <c r="O4" s="188" t="s">
        <v>3443</v>
      </c>
      <c r="P4" s="188" t="s">
        <v>3440</v>
      </c>
      <c r="Q4" s="188" t="s">
        <v>3439</v>
      </c>
      <c r="R4" s="188" t="s">
        <v>3441</v>
      </c>
      <c r="S4" s="188" t="s">
        <v>3442</v>
      </c>
      <c r="T4" s="188" t="s">
        <v>3443</v>
      </c>
      <c r="U4" s="188" t="s">
        <v>3440</v>
      </c>
      <c r="V4" s="188" t="s">
        <v>3439</v>
      </c>
      <c r="W4" s="137" t="s">
        <v>3441</v>
      </c>
      <c r="X4" s="137" t="s">
        <v>3442</v>
      </c>
      <c r="Y4" s="137" t="s">
        <v>3443</v>
      </c>
      <c r="Z4" s="137" t="s">
        <v>3440</v>
      </c>
      <c r="AA4" s="137" t="s">
        <v>3439</v>
      </c>
      <c r="AB4" s="188" t="s">
        <v>3441</v>
      </c>
      <c r="AC4" s="188" t="s">
        <v>3442</v>
      </c>
      <c r="AD4" s="188" t="s">
        <v>3443</v>
      </c>
      <c r="AE4" s="188" t="s">
        <v>3440</v>
      </c>
      <c r="AF4" s="188" t="s">
        <v>3439</v>
      </c>
      <c r="AG4" s="189" t="s">
        <v>3441</v>
      </c>
      <c r="AH4" s="189" t="s">
        <v>3442</v>
      </c>
      <c r="AI4" s="189" t="s">
        <v>3443</v>
      </c>
      <c r="AJ4" s="189" t="s">
        <v>3440</v>
      </c>
      <c r="AK4" s="189" t="s">
        <v>3439</v>
      </c>
    </row>
    <row r="5" spans="1:37" x14ac:dyDescent="0.25">
      <c r="A5" s="157" t="s">
        <v>1547</v>
      </c>
      <c r="B5" s="158">
        <v>424</v>
      </c>
      <c r="C5" s="159">
        <v>206</v>
      </c>
      <c r="D5" s="159">
        <v>137</v>
      </c>
      <c r="E5" s="159">
        <v>113</v>
      </c>
      <c r="F5" s="159">
        <v>114</v>
      </c>
      <c r="G5" s="159">
        <v>155</v>
      </c>
      <c r="H5" s="272">
        <v>26.12</v>
      </c>
      <c r="I5" s="272">
        <v>33.25</v>
      </c>
      <c r="J5" s="272">
        <v>39.049999999999997</v>
      </c>
      <c r="K5" s="272">
        <v>40.76</v>
      </c>
      <c r="L5" s="272">
        <v>34.74</v>
      </c>
      <c r="M5" s="110">
        <v>5381</v>
      </c>
      <c r="N5" s="110">
        <v>4555</v>
      </c>
      <c r="O5" s="110">
        <v>4413</v>
      </c>
      <c r="P5" s="110">
        <v>4647</v>
      </c>
      <c r="Q5" s="110">
        <v>5385</v>
      </c>
      <c r="R5" s="159">
        <v>1909</v>
      </c>
      <c r="S5" s="159">
        <v>1318</v>
      </c>
      <c r="T5" s="159">
        <v>1221</v>
      </c>
      <c r="U5" s="110">
        <v>1038</v>
      </c>
      <c r="V5" s="159">
        <v>926</v>
      </c>
      <c r="W5" s="241">
        <v>0.91890000000000005</v>
      </c>
      <c r="X5" s="241">
        <v>0.89139999999999997</v>
      </c>
      <c r="Y5" s="62">
        <v>0.86360000000000003</v>
      </c>
      <c r="Z5" s="241">
        <v>0.90939999999999999</v>
      </c>
      <c r="AA5" s="241">
        <v>0.91959999999999997</v>
      </c>
      <c r="AB5" s="159">
        <v>16</v>
      </c>
      <c r="AC5" s="159">
        <v>14</v>
      </c>
      <c r="AD5" s="159">
        <v>14</v>
      </c>
      <c r="AE5" s="159">
        <v>14</v>
      </c>
      <c r="AF5" s="159">
        <v>16</v>
      </c>
      <c r="AG5" s="112">
        <v>6464965</v>
      </c>
      <c r="AH5" s="112">
        <v>6862370</v>
      </c>
      <c r="AI5" s="160">
        <v>6757085</v>
      </c>
      <c r="AJ5" s="160">
        <v>6639867</v>
      </c>
      <c r="AK5" s="160">
        <v>5664947</v>
      </c>
    </row>
    <row r="6" spans="1:37" x14ac:dyDescent="0.25">
      <c r="A6" s="157" t="s">
        <v>1549</v>
      </c>
      <c r="B6" s="158">
        <v>422</v>
      </c>
      <c r="C6" s="159">
        <v>128</v>
      </c>
      <c r="D6" s="159">
        <v>129</v>
      </c>
      <c r="E6" s="159">
        <v>117</v>
      </c>
      <c r="F6" s="159">
        <v>100</v>
      </c>
      <c r="G6" s="159">
        <v>86</v>
      </c>
      <c r="H6" s="272">
        <v>39.299999999999997</v>
      </c>
      <c r="I6" s="272">
        <v>35</v>
      </c>
      <c r="J6" s="272">
        <v>41.28</v>
      </c>
      <c r="K6" s="272">
        <v>49.23</v>
      </c>
      <c r="L6" s="272">
        <v>56.55</v>
      </c>
      <c r="M6" s="110">
        <v>5031</v>
      </c>
      <c r="N6" s="110">
        <v>4515</v>
      </c>
      <c r="O6" s="110">
        <v>4830</v>
      </c>
      <c r="P6" s="110">
        <v>4923</v>
      </c>
      <c r="Q6" s="110">
        <v>4863</v>
      </c>
      <c r="R6" s="159">
        <v>3592</v>
      </c>
      <c r="S6" s="159">
        <v>3040</v>
      </c>
      <c r="T6" s="159">
        <v>4038</v>
      </c>
      <c r="U6" s="110">
        <v>4365</v>
      </c>
      <c r="V6" s="159">
        <v>5309</v>
      </c>
      <c r="W6" s="241">
        <v>0.85909999999999997</v>
      </c>
      <c r="X6" s="241">
        <v>0.77310000000000001</v>
      </c>
      <c r="Y6" s="62">
        <v>0.82709999999999995</v>
      </c>
      <c r="Z6" s="241">
        <v>0.84299999999999997</v>
      </c>
      <c r="AA6" s="241">
        <v>0.83040000000000003</v>
      </c>
      <c r="AB6" s="159">
        <v>16</v>
      </c>
      <c r="AC6" s="159">
        <v>16</v>
      </c>
      <c r="AD6" s="159">
        <v>16</v>
      </c>
      <c r="AE6" s="159">
        <v>16</v>
      </c>
      <c r="AF6" s="159">
        <v>16</v>
      </c>
      <c r="AG6" s="112">
        <v>6938773</v>
      </c>
      <c r="AH6" s="112">
        <v>6545193</v>
      </c>
      <c r="AI6" s="160">
        <v>5365145</v>
      </c>
      <c r="AJ6" s="160">
        <v>6153917</v>
      </c>
      <c r="AK6" s="160">
        <v>6047944</v>
      </c>
    </row>
    <row r="7" spans="1:37" x14ac:dyDescent="0.25">
      <c r="A7" s="157" t="s">
        <v>1565</v>
      </c>
      <c r="B7" s="158">
        <v>429</v>
      </c>
      <c r="C7" s="159">
        <v>992</v>
      </c>
      <c r="D7" s="159">
        <v>661</v>
      </c>
      <c r="E7" s="159">
        <v>593</v>
      </c>
      <c r="F7" s="159">
        <v>588</v>
      </c>
      <c r="G7" s="159">
        <v>525</v>
      </c>
      <c r="H7" s="272">
        <v>79.39</v>
      </c>
      <c r="I7" s="272">
        <v>98.83</v>
      </c>
      <c r="J7" s="272">
        <v>120.82</v>
      </c>
      <c r="K7" s="272">
        <v>125.67</v>
      </c>
      <c r="L7" s="272">
        <v>141.91999999999999</v>
      </c>
      <c r="M7" s="110">
        <v>78757</v>
      </c>
      <c r="N7" s="110">
        <v>65329</v>
      </c>
      <c r="O7" s="110">
        <v>71644</v>
      </c>
      <c r="P7" s="110">
        <v>73892</v>
      </c>
      <c r="Q7" s="110">
        <v>74506</v>
      </c>
      <c r="R7" s="159">
        <v>16912</v>
      </c>
      <c r="S7" s="159">
        <v>16895</v>
      </c>
      <c r="T7" s="159">
        <v>19508</v>
      </c>
      <c r="U7" s="110">
        <v>21454</v>
      </c>
      <c r="V7" s="159">
        <v>23745</v>
      </c>
      <c r="W7" s="241">
        <v>0.8276</v>
      </c>
      <c r="X7" s="241">
        <v>0.67540000000000011</v>
      </c>
      <c r="Y7" s="62">
        <v>0.71900000000000008</v>
      </c>
      <c r="Z7" s="241">
        <v>0.74159999999999993</v>
      </c>
      <c r="AA7" s="241">
        <v>0.82079999999999997</v>
      </c>
      <c r="AB7" s="159">
        <v>260</v>
      </c>
      <c r="AC7" s="159">
        <v>265</v>
      </c>
      <c r="AD7" s="159">
        <v>273</v>
      </c>
      <c r="AE7" s="159">
        <v>273</v>
      </c>
      <c r="AF7" s="159">
        <v>248</v>
      </c>
      <c r="AG7" s="112">
        <v>72606458</v>
      </c>
      <c r="AH7" s="112">
        <v>72352587</v>
      </c>
      <c r="AI7" s="160">
        <v>78719740</v>
      </c>
      <c r="AJ7" s="160">
        <v>77017069</v>
      </c>
      <c r="AK7" s="160">
        <v>79366561</v>
      </c>
    </row>
    <row r="8" spans="1:37" x14ac:dyDescent="0.25">
      <c r="A8" s="157" t="s">
        <v>1576</v>
      </c>
      <c r="B8" s="158">
        <v>430</v>
      </c>
      <c r="C8" s="159">
        <v>46</v>
      </c>
      <c r="D8" s="159">
        <v>47</v>
      </c>
      <c r="E8" s="159">
        <v>47</v>
      </c>
      <c r="F8" s="159">
        <v>44</v>
      </c>
      <c r="G8" s="159">
        <v>44</v>
      </c>
      <c r="H8" s="272">
        <v>449.89</v>
      </c>
      <c r="I8" s="272">
        <v>447.96</v>
      </c>
      <c r="J8" s="272">
        <v>379.21</v>
      </c>
      <c r="K8" s="272">
        <v>361.61</v>
      </c>
      <c r="L8" s="272">
        <v>332.48</v>
      </c>
      <c r="M8" s="110">
        <v>20695</v>
      </c>
      <c r="N8" s="110">
        <v>21054</v>
      </c>
      <c r="O8" s="110">
        <v>17823</v>
      </c>
      <c r="P8" s="110">
        <v>15911</v>
      </c>
      <c r="Q8" s="110">
        <v>14629</v>
      </c>
      <c r="R8" s="159">
        <v>0</v>
      </c>
      <c r="S8" s="159">
        <v>0</v>
      </c>
      <c r="T8" s="159">
        <v>0</v>
      </c>
      <c r="U8" s="110">
        <v>0</v>
      </c>
      <c r="V8" s="159">
        <v>0</v>
      </c>
      <c r="W8" s="241">
        <v>0.80779999999999996</v>
      </c>
      <c r="X8" s="241">
        <v>0.82400000000000007</v>
      </c>
      <c r="Y8" s="62">
        <v>0.95750000000000002</v>
      </c>
      <c r="Z8" s="241">
        <v>0.92749999999999999</v>
      </c>
      <c r="AA8" s="241">
        <v>0.88819999999999988</v>
      </c>
      <c r="AB8" s="159">
        <v>70</v>
      </c>
      <c r="AC8" s="159">
        <v>70</v>
      </c>
      <c r="AD8" s="159">
        <v>51</v>
      </c>
      <c r="AE8" s="159">
        <v>47</v>
      </c>
      <c r="AF8" s="159">
        <v>45</v>
      </c>
      <c r="AG8" s="112">
        <v>29128834</v>
      </c>
      <c r="AH8" s="112">
        <v>28019466</v>
      </c>
      <c r="AI8" s="160">
        <v>27675939</v>
      </c>
      <c r="AJ8" s="160">
        <v>28840236</v>
      </c>
      <c r="AK8" s="160">
        <v>29390105</v>
      </c>
    </row>
    <row r="9" spans="1:37" x14ac:dyDescent="0.25">
      <c r="A9" s="157" t="s">
        <v>1577</v>
      </c>
      <c r="B9" s="158">
        <v>423</v>
      </c>
      <c r="C9" s="159">
        <v>230</v>
      </c>
      <c r="D9" s="159">
        <v>234</v>
      </c>
      <c r="E9" s="159">
        <v>279</v>
      </c>
      <c r="F9" s="159">
        <v>359</v>
      </c>
      <c r="G9" s="159">
        <v>309</v>
      </c>
      <c r="H9" s="272">
        <v>89.87</v>
      </c>
      <c r="I9" s="272">
        <v>75.59</v>
      </c>
      <c r="J9" s="272">
        <v>69.83</v>
      </c>
      <c r="K9" s="272">
        <v>60.23</v>
      </c>
      <c r="L9" s="272">
        <v>70.06</v>
      </c>
      <c r="M9" s="110">
        <v>20670</v>
      </c>
      <c r="N9" s="110">
        <v>17689</v>
      </c>
      <c r="O9" s="110">
        <v>19482</v>
      </c>
      <c r="P9" s="110">
        <v>21624</v>
      </c>
      <c r="Q9" s="110">
        <v>21647</v>
      </c>
      <c r="R9" s="159">
        <v>0</v>
      </c>
      <c r="S9" s="159">
        <v>0</v>
      </c>
      <c r="T9" s="159">
        <v>0</v>
      </c>
      <c r="U9" s="110">
        <v>0</v>
      </c>
      <c r="V9" s="159">
        <v>0</v>
      </c>
      <c r="W9" s="241">
        <v>0.94129999999999991</v>
      </c>
      <c r="X9" s="241">
        <v>0.80769999999999997</v>
      </c>
      <c r="Y9" s="62">
        <v>0.88959999999999995</v>
      </c>
      <c r="Z9" s="241">
        <v>0.98739999999999994</v>
      </c>
      <c r="AA9" s="241">
        <v>0.98569999999999991</v>
      </c>
      <c r="AB9" s="159">
        <v>60</v>
      </c>
      <c r="AC9" s="159">
        <v>60</v>
      </c>
      <c r="AD9" s="159">
        <v>60</v>
      </c>
      <c r="AE9" s="159">
        <v>60</v>
      </c>
      <c r="AF9" s="159">
        <v>60</v>
      </c>
      <c r="AG9" s="112">
        <v>3330436</v>
      </c>
      <c r="AH9" s="112">
        <v>3553928</v>
      </c>
      <c r="AI9" s="160">
        <v>4472421</v>
      </c>
      <c r="AJ9" s="160">
        <v>3874578</v>
      </c>
      <c r="AK9" s="160">
        <v>3756630</v>
      </c>
    </row>
    <row r="10" spans="1:37" x14ac:dyDescent="0.25">
      <c r="A10" s="157" t="s">
        <v>1586</v>
      </c>
      <c r="B10" s="158">
        <v>427</v>
      </c>
      <c r="C10" s="159">
        <v>27</v>
      </c>
      <c r="D10" s="159">
        <v>40</v>
      </c>
      <c r="E10" s="159">
        <v>35</v>
      </c>
      <c r="F10" s="159">
        <v>44</v>
      </c>
      <c r="G10" s="159">
        <v>46</v>
      </c>
      <c r="H10" s="272">
        <v>603.48</v>
      </c>
      <c r="I10" s="272">
        <v>401.08</v>
      </c>
      <c r="J10" s="272">
        <v>463.66</v>
      </c>
      <c r="K10" s="272">
        <v>383.91</v>
      </c>
      <c r="L10" s="272">
        <v>398.85</v>
      </c>
      <c r="M10" s="110">
        <v>16294</v>
      </c>
      <c r="N10" s="110">
        <v>16043</v>
      </c>
      <c r="O10" s="110">
        <v>16228</v>
      </c>
      <c r="P10" s="110">
        <v>16892</v>
      </c>
      <c r="Q10" s="110">
        <v>18347</v>
      </c>
      <c r="R10" s="159">
        <v>0</v>
      </c>
      <c r="S10" s="159">
        <v>0</v>
      </c>
      <c r="T10" s="159">
        <v>0</v>
      </c>
      <c r="U10" s="110">
        <v>0</v>
      </c>
      <c r="V10" s="159">
        <v>0</v>
      </c>
      <c r="W10" s="241">
        <v>0.98930000000000007</v>
      </c>
      <c r="X10" s="241">
        <v>0.97670000000000001</v>
      </c>
      <c r="Y10" s="62">
        <v>0.98799999999999999</v>
      </c>
      <c r="Z10" s="241">
        <v>1.0284</v>
      </c>
      <c r="AA10" s="241">
        <v>1.0229999999999999</v>
      </c>
      <c r="AB10" s="159">
        <v>45</v>
      </c>
      <c r="AC10" s="159">
        <v>45</v>
      </c>
      <c r="AD10" s="159">
        <v>45</v>
      </c>
      <c r="AE10" s="159">
        <v>45</v>
      </c>
      <c r="AF10" s="159">
        <v>49</v>
      </c>
      <c r="AG10" s="112">
        <v>2440593</v>
      </c>
      <c r="AH10" s="112">
        <v>2443155</v>
      </c>
      <c r="AI10" s="160">
        <v>4172337</v>
      </c>
      <c r="AJ10" s="160">
        <v>3582700</v>
      </c>
      <c r="AK10" s="160">
        <v>2067648</v>
      </c>
    </row>
    <row r="11" spans="1:37" x14ac:dyDescent="0.25">
      <c r="A11" s="157" t="s">
        <v>1587</v>
      </c>
      <c r="B11" s="158">
        <v>431</v>
      </c>
      <c r="C11" s="159">
        <v>632</v>
      </c>
      <c r="D11" s="159">
        <v>516</v>
      </c>
      <c r="E11" s="159">
        <v>488</v>
      </c>
      <c r="F11" s="159">
        <v>530</v>
      </c>
      <c r="G11" s="159">
        <v>570</v>
      </c>
      <c r="H11" s="272">
        <v>194.8</v>
      </c>
      <c r="I11" s="272">
        <v>206.32</v>
      </c>
      <c r="J11" s="272">
        <v>229.68</v>
      </c>
      <c r="K11" s="272">
        <v>227.78</v>
      </c>
      <c r="L11" s="272">
        <v>227.3</v>
      </c>
      <c r="M11" s="110">
        <v>123116</v>
      </c>
      <c r="N11" s="110">
        <v>106459</v>
      </c>
      <c r="O11" s="110">
        <v>112085</v>
      </c>
      <c r="P11" s="110">
        <v>120721</v>
      </c>
      <c r="Q11" s="110">
        <v>129562</v>
      </c>
      <c r="R11" s="159">
        <v>0</v>
      </c>
      <c r="S11" s="159">
        <v>0</v>
      </c>
      <c r="T11" s="159">
        <v>0</v>
      </c>
      <c r="U11" s="110">
        <v>0</v>
      </c>
      <c r="V11" s="159">
        <v>0</v>
      </c>
      <c r="W11" s="241">
        <v>0.88290000000000002</v>
      </c>
      <c r="X11" s="241">
        <v>0.76549999999999996</v>
      </c>
      <c r="Y11" s="62">
        <v>0.80599999999999994</v>
      </c>
      <c r="Z11" s="241">
        <v>0.86809999999999998</v>
      </c>
      <c r="AA11" s="241">
        <v>0.92430000000000012</v>
      </c>
      <c r="AB11" s="159">
        <v>381</v>
      </c>
      <c r="AC11" s="159">
        <v>381</v>
      </c>
      <c r="AD11" s="159">
        <v>381</v>
      </c>
      <c r="AE11" s="159">
        <v>381</v>
      </c>
      <c r="AF11" s="159">
        <v>383</v>
      </c>
      <c r="AG11" s="112">
        <v>97650047</v>
      </c>
      <c r="AH11" s="112">
        <v>104227820</v>
      </c>
      <c r="AI11" s="160">
        <v>99838766</v>
      </c>
      <c r="AJ11" s="160">
        <v>106422427</v>
      </c>
      <c r="AK11" s="160">
        <v>106356038</v>
      </c>
    </row>
    <row r="12" spans="1:37" x14ac:dyDescent="0.25">
      <c r="A12" s="157" t="s">
        <v>1596</v>
      </c>
      <c r="B12" s="158">
        <v>432</v>
      </c>
      <c r="C12" s="159">
        <v>54</v>
      </c>
      <c r="D12" s="159">
        <v>31</v>
      </c>
      <c r="E12" s="159">
        <v>43</v>
      </c>
      <c r="F12" s="159">
        <v>32</v>
      </c>
      <c r="G12" s="159">
        <v>45</v>
      </c>
      <c r="H12" s="272">
        <v>491.94</v>
      </c>
      <c r="I12" s="272">
        <v>826.42</v>
      </c>
      <c r="J12" s="272">
        <v>554.44000000000005</v>
      </c>
      <c r="K12" s="272">
        <v>762.44</v>
      </c>
      <c r="L12" s="272">
        <v>586.30999999999995</v>
      </c>
      <c r="M12" s="110">
        <v>26565</v>
      </c>
      <c r="N12" s="110">
        <v>25619</v>
      </c>
      <c r="O12" s="110">
        <v>23841</v>
      </c>
      <c r="P12" s="110">
        <v>24398</v>
      </c>
      <c r="Q12" s="110">
        <v>26384</v>
      </c>
      <c r="R12" s="159">
        <v>0</v>
      </c>
      <c r="S12" s="159">
        <v>0</v>
      </c>
      <c r="T12" s="159">
        <v>0</v>
      </c>
      <c r="U12" s="110">
        <v>0</v>
      </c>
      <c r="V12" s="159">
        <v>0</v>
      </c>
      <c r="W12" s="241">
        <v>0.83430000000000004</v>
      </c>
      <c r="X12" s="241">
        <v>0.80680000000000007</v>
      </c>
      <c r="Y12" s="62">
        <v>0.75080000000000002</v>
      </c>
      <c r="Z12" s="241">
        <v>0.76829999999999998</v>
      </c>
      <c r="AA12" s="241">
        <v>0.8286</v>
      </c>
      <c r="AB12" s="159">
        <v>87</v>
      </c>
      <c r="AC12" s="159">
        <v>87</v>
      </c>
      <c r="AD12" s="159">
        <v>87</v>
      </c>
      <c r="AE12" s="159">
        <v>87</v>
      </c>
      <c r="AF12" s="159">
        <v>87</v>
      </c>
      <c r="AG12" s="112">
        <v>28811872</v>
      </c>
      <c r="AH12" s="112">
        <v>29882847</v>
      </c>
      <c r="AI12" s="160">
        <v>29485629</v>
      </c>
      <c r="AJ12" s="160">
        <v>30228198</v>
      </c>
      <c r="AK12" s="160">
        <v>29438428</v>
      </c>
    </row>
    <row r="13" spans="1:37" x14ac:dyDescent="0.25">
      <c r="A13" s="157" t="s">
        <v>1602</v>
      </c>
      <c r="B13" s="158">
        <v>428</v>
      </c>
      <c r="C13" s="159">
        <v>559</v>
      </c>
      <c r="D13" s="159">
        <v>515</v>
      </c>
      <c r="E13" s="159">
        <v>569</v>
      </c>
      <c r="F13" s="159">
        <v>605</v>
      </c>
      <c r="G13" s="159">
        <v>529</v>
      </c>
      <c r="H13" s="272">
        <v>177.76</v>
      </c>
      <c r="I13" s="272">
        <v>177.48</v>
      </c>
      <c r="J13" s="272">
        <v>173</v>
      </c>
      <c r="K13" s="272">
        <v>190.56</v>
      </c>
      <c r="L13" s="272">
        <v>217.75</v>
      </c>
      <c r="M13" s="110">
        <v>99368</v>
      </c>
      <c r="N13" s="110">
        <v>91400</v>
      </c>
      <c r="O13" s="110">
        <v>98436</v>
      </c>
      <c r="P13" s="110">
        <v>115286</v>
      </c>
      <c r="Q13" s="110">
        <v>115188</v>
      </c>
      <c r="R13" s="159">
        <v>0</v>
      </c>
      <c r="S13" s="159">
        <v>0</v>
      </c>
      <c r="T13" s="159">
        <v>0</v>
      </c>
      <c r="U13" s="110">
        <v>0</v>
      </c>
      <c r="V13" s="159">
        <v>0</v>
      </c>
      <c r="W13" s="241">
        <v>0.93620000000000003</v>
      </c>
      <c r="X13" s="241">
        <v>0.86349999999999993</v>
      </c>
      <c r="Y13" s="62">
        <v>0.92040000000000011</v>
      </c>
      <c r="Z13" s="241">
        <v>0.98699999999999999</v>
      </c>
      <c r="AA13" s="241">
        <v>0.98349999999999993</v>
      </c>
      <c r="AB13" s="159">
        <v>290</v>
      </c>
      <c r="AC13" s="159">
        <v>290</v>
      </c>
      <c r="AD13" s="159">
        <v>293</v>
      </c>
      <c r="AE13" s="159">
        <v>320</v>
      </c>
      <c r="AF13" s="159">
        <v>320</v>
      </c>
      <c r="AG13" s="112">
        <v>22623989</v>
      </c>
      <c r="AH13" s="112">
        <v>25972998</v>
      </c>
      <c r="AI13" s="160">
        <v>25946717</v>
      </c>
      <c r="AJ13" s="160">
        <v>30398894</v>
      </c>
      <c r="AK13" s="160">
        <v>23727245</v>
      </c>
    </row>
    <row r="14" spans="1:37" x14ac:dyDescent="0.25">
      <c r="A14" s="157"/>
      <c r="B14" s="158"/>
      <c r="M14" s="110"/>
      <c r="N14" s="110"/>
      <c r="O14" s="110"/>
      <c r="P14" s="110"/>
      <c r="Q14" s="110"/>
      <c r="R14" s="159"/>
      <c r="S14" s="159"/>
      <c r="T14" s="159"/>
      <c r="U14" s="159"/>
      <c r="V14" s="159"/>
      <c r="W14" s="158"/>
      <c r="X14" s="158"/>
      <c r="Z14" s="158"/>
      <c r="AA14" s="158"/>
      <c r="AB14" s="159"/>
      <c r="AC14" s="159"/>
      <c r="AD14" s="159"/>
      <c r="AE14" s="159"/>
      <c r="AF14" s="159"/>
      <c r="AG14" s="112"/>
      <c r="AH14" s="112"/>
      <c r="AI14" s="160"/>
      <c r="AJ14" s="160"/>
      <c r="AK14" s="160"/>
    </row>
    <row r="15" spans="1:37" x14ac:dyDescent="0.25">
      <c r="A15" s="157"/>
      <c r="B15" s="158"/>
      <c r="M15" s="110"/>
      <c r="N15" s="110"/>
      <c r="O15" s="110"/>
      <c r="P15" s="110"/>
      <c r="Q15" s="110"/>
      <c r="R15" s="159"/>
      <c r="S15" s="159"/>
      <c r="T15" s="159"/>
      <c r="U15" s="159"/>
      <c r="V15" s="159"/>
      <c r="W15" s="158"/>
      <c r="X15" s="158"/>
      <c r="Z15" s="158"/>
      <c r="AA15" s="158"/>
      <c r="AB15" s="159"/>
      <c r="AC15" s="159"/>
      <c r="AD15" s="159"/>
      <c r="AE15" s="159"/>
      <c r="AF15" s="159"/>
      <c r="AG15" s="112"/>
      <c r="AH15" s="112"/>
      <c r="AI15" s="160"/>
      <c r="AJ15" s="160"/>
      <c r="AK15" s="160"/>
    </row>
    <row r="16" spans="1:37" x14ac:dyDescent="0.25">
      <c r="A16" s="157"/>
      <c r="B16" s="158"/>
      <c r="M16" s="110"/>
      <c r="N16" s="110"/>
      <c r="O16" s="110"/>
      <c r="P16" s="110"/>
      <c r="Q16" s="110"/>
      <c r="R16" s="159"/>
      <c r="S16" s="159"/>
      <c r="T16" s="159"/>
      <c r="U16" s="159"/>
      <c r="V16" s="159"/>
      <c r="W16" s="158"/>
      <c r="X16" s="158"/>
      <c r="Z16" s="158"/>
      <c r="AA16" s="158"/>
      <c r="AB16" s="159"/>
      <c r="AC16" s="159"/>
      <c r="AD16" s="159"/>
      <c r="AE16" s="159"/>
      <c r="AF16" s="159"/>
      <c r="AG16" s="112"/>
      <c r="AH16" s="112"/>
      <c r="AI16" s="160"/>
      <c r="AJ16" s="160"/>
      <c r="AK16" s="160"/>
    </row>
    <row r="17" spans="1:37" x14ac:dyDescent="0.25">
      <c r="A17" s="157"/>
      <c r="B17" s="158"/>
      <c r="M17" s="110"/>
      <c r="N17" s="110"/>
      <c r="O17" s="110"/>
      <c r="P17" s="110"/>
      <c r="Q17" s="110"/>
      <c r="R17" s="159"/>
      <c r="S17" s="159"/>
      <c r="T17" s="159"/>
      <c r="U17" s="159"/>
      <c r="V17" s="159"/>
      <c r="W17" s="158"/>
      <c r="X17" s="158"/>
      <c r="Z17" s="158"/>
      <c r="AA17" s="158"/>
      <c r="AB17" s="159"/>
      <c r="AC17" s="159"/>
      <c r="AD17" s="159"/>
      <c r="AE17" s="159"/>
      <c r="AF17" s="159"/>
      <c r="AG17" s="112"/>
      <c r="AH17" s="112"/>
      <c r="AI17" s="160"/>
      <c r="AJ17" s="160"/>
      <c r="AK17" s="160"/>
    </row>
    <row r="18" spans="1:37" x14ac:dyDescent="0.25">
      <c r="A18" s="157"/>
      <c r="B18" s="158"/>
      <c r="M18" s="110"/>
      <c r="N18" s="110"/>
      <c r="O18" s="110"/>
      <c r="P18" s="110"/>
      <c r="Q18" s="110"/>
      <c r="R18" s="159"/>
      <c r="S18" s="159"/>
      <c r="T18" s="159"/>
      <c r="U18" s="159"/>
      <c r="V18" s="159"/>
      <c r="W18" s="158"/>
      <c r="X18" s="158"/>
      <c r="Z18" s="158"/>
      <c r="AA18" s="158"/>
      <c r="AB18" s="159"/>
      <c r="AC18" s="159"/>
      <c r="AD18" s="159"/>
      <c r="AE18" s="159"/>
      <c r="AF18" s="159"/>
      <c r="AG18" s="112"/>
      <c r="AH18" s="112"/>
      <c r="AI18" s="160"/>
      <c r="AJ18" s="160"/>
      <c r="AK18" s="160"/>
    </row>
    <row r="19" spans="1:37" x14ac:dyDescent="0.25">
      <c r="A19" s="157"/>
      <c r="M19" s="110"/>
      <c r="N19" s="110"/>
      <c r="O19" s="110"/>
      <c r="P19" s="110"/>
      <c r="Q19" s="110"/>
      <c r="R19" s="159"/>
      <c r="S19" s="159"/>
      <c r="T19" s="159"/>
      <c r="U19" s="159"/>
      <c r="V19" s="159"/>
      <c r="W19" s="158"/>
      <c r="X19" s="158"/>
      <c r="Z19" s="158"/>
      <c r="AA19" s="158"/>
      <c r="AB19" s="159"/>
      <c r="AC19" s="159"/>
      <c r="AD19" s="159"/>
      <c r="AE19" s="159"/>
      <c r="AF19" s="159"/>
      <c r="AG19" s="112"/>
      <c r="AH19" s="112"/>
      <c r="AI19" s="160"/>
      <c r="AJ19" s="160"/>
      <c r="AK19" s="160"/>
    </row>
    <row r="20" spans="1:37" x14ac:dyDescent="0.25">
      <c r="A20" s="157"/>
      <c r="B20" s="158"/>
      <c r="M20" s="110"/>
      <c r="N20" s="110"/>
      <c r="O20" s="110"/>
      <c r="P20" s="110"/>
      <c r="Q20" s="110"/>
      <c r="R20" s="159"/>
      <c r="S20" s="159"/>
      <c r="T20" s="159"/>
      <c r="U20" s="159"/>
      <c r="V20" s="159"/>
      <c r="W20" s="158"/>
      <c r="X20" s="158"/>
      <c r="Z20" s="158"/>
      <c r="AA20" s="158"/>
      <c r="AB20" s="159"/>
      <c r="AC20" s="159"/>
      <c r="AD20" s="159"/>
      <c r="AE20" s="159"/>
      <c r="AF20" s="159"/>
      <c r="AG20" s="112"/>
      <c r="AH20" s="112"/>
      <c r="AI20" s="160"/>
      <c r="AJ20" s="160"/>
      <c r="AK20" s="160"/>
    </row>
    <row r="21" spans="1:37" x14ac:dyDescent="0.25">
      <c r="A21" s="157"/>
      <c r="B21" s="158"/>
      <c r="M21" s="110"/>
      <c r="N21" s="110"/>
      <c r="O21" s="110"/>
      <c r="P21" s="110"/>
      <c r="Q21" s="110"/>
      <c r="R21" s="159"/>
      <c r="S21" s="159"/>
      <c r="T21" s="159"/>
      <c r="U21" s="159"/>
      <c r="V21" s="159"/>
      <c r="W21" s="158"/>
      <c r="X21" s="158"/>
      <c r="Z21" s="158"/>
      <c r="AA21" s="158"/>
      <c r="AB21" s="159"/>
      <c r="AC21" s="159"/>
      <c r="AD21" s="159"/>
      <c r="AE21" s="159"/>
      <c r="AF21" s="159"/>
      <c r="AG21" s="112"/>
      <c r="AH21" s="112"/>
      <c r="AI21" s="160"/>
      <c r="AJ21" s="160"/>
      <c r="AK21" s="160"/>
    </row>
    <row r="22" spans="1:37" x14ac:dyDescent="0.25">
      <c r="A22" s="157"/>
      <c r="B22" s="158"/>
      <c r="M22" s="110"/>
      <c r="N22" s="110"/>
      <c r="O22" s="110"/>
      <c r="P22" s="110"/>
      <c r="Q22" s="110"/>
      <c r="R22" s="159"/>
      <c r="S22" s="159"/>
      <c r="T22" s="159"/>
      <c r="U22" s="159"/>
      <c r="V22" s="159"/>
      <c r="W22" s="158"/>
      <c r="X22" s="158"/>
      <c r="Z22" s="158"/>
      <c r="AA22" s="158"/>
      <c r="AB22" s="159"/>
      <c r="AC22" s="159"/>
      <c r="AD22" s="159"/>
      <c r="AE22" s="159"/>
      <c r="AF22" s="159"/>
      <c r="AG22" s="112"/>
      <c r="AH22" s="112"/>
      <c r="AI22" s="160"/>
      <c r="AJ22" s="160"/>
      <c r="AK22" s="160"/>
    </row>
    <row r="23" spans="1:37" x14ac:dyDescent="0.25">
      <c r="A23" s="157"/>
      <c r="B23" s="158"/>
      <c r="M23" s="110"/>
      <c r="N23" s="110"/>
      <c r="O23" s="110"/>
      <c r="P23" s="110"/>
      <c r="Q23" s="110"/>
      <c r="R23" s="159"/>
      <c r="S23" s="159"/>
      <c r="T23" s="159"/>
      <c r="U23" s="159"/>
      <c r="V23" s="159"/>
      <c r="W23" s="158"/>
      <c r="X23" s="158"/>
      <c r="Z23" s="158"/>
      <c r="AA23" s="158"/>
      <c r="AB23" s="159"/>
      <c r="AC23" s="159"/>
      <c r="AD23" s="159"/>
      <c r="AE23" s="159"/>
      <c r="AF23" s="159"/>
      <c r="AG23" s="112"/>
      <c r="AH23" s="112"/>
      <c r="AI23" s="160"/>
      <c r="AJ23" s="160"/>
      <c r="AK23" s="160"/>
    </row>
    <row r="24" spans="1:37" x14ac:dyDescent="0.25">
      <c r="A24" s="157"/>
      <c r="B24" s="158"/>
      <c r="M24" s="110"/>
      <c r="N24" s="110"/>
      <c r="O24" s="110"/>
      <c r="P24" s="110"/>
      <c r="Q24" s="110"/>
      <c r="R24" s="159"/>
      <c r="S24" s="159"/>
      <c r="T24" s="159"/>
      <c r="U24" s="159"/>
      <c r="V24" s="159"/>
      <c r="W24" s="158"/>
      <c r="X24" s="158"/>
      <c r="Z24" s="158"/>
      <c r="AA24" s="158"/>
      <c r="AB24" s="159"/>
      <c r="AC24" s="159"/>
      <c r="AD24" s="159"/>
      <c r="AE24" s="159"/>
      <c r="AF24" s="159"/>
      <c r="AG24" s="112"/>
      <c r="AH24" s="112"/>
      <c r="AI24" s="160"/>
      <c r="AJ24" s="160"/>
      <c r="AK24" s="160"/>
    </row>
    <row r="25" spans="1:37" x14ac:dyDescent="0.25">
      <c r="A25" s="157"/>
      <c r="B25" s="158"/>
      <c r="M25" s="110"/>
      <c r="N25" s="110"/>
      <c r="O25" s="110"/>
      <c r="P25" s="110"/>
      <c r="Q25" s="110"/>
      <c r="R25" s="159"/>
      <c r="S25" s="159"/>
      <c r="T25" s="159"/>
      <c r="U25" s="159"/>
      <c r="V25" s="159"/>
      <c r="W25" s="158"/>
      <c r="X25" s="158"/>
      <c r="Z25" s="158"/>
      <c r="AA25" s="158"/>
      <c r="AB25" s="159"/>
      <c r="AC25" s="159"/>
      <c r="AD25" s="159"/>
      <c r="AE25" s="159"/>
      <c r="AF25" s="159"/>
      <c r="AG25" s="112"/>
      <c r="AH25" s="112"/>
      <c r="AI25" s="160"/>
      <c r="AJ25" s="160"/>
      <c r="AK25" s="160"/>
    </row>
    <row r="26" spans="1:37" x14ac:dyDescent="0.25">
      <c r="A26" s="157"/>
      <c r="B26" s="158"/>
      <c r="M26" s="110"/>
      <c r="N26" s="110"/>
      <c r="O26" s="110"/>
      <c r="P26" s="110"/>
      <c r="Q26" s="110"/>
      <c r="R26" s="159"/>
      <c r="S26" s="159"/>
      <c r="T26" s="159"/>
      <c r="U26" s="159"/>
      <c r="V26" s="159"/>
      <c r="W26" s="158"/>
      <c r="X26" s="158"/>
      <c r="Z26" s="158"/>
      <c r="AA26" s="158"/>
      <c r="AB26" s="159"/>
      <c r="AC26" s="159"/>
      <c r="AD26" s="159"/>
      <c r="AE26" s="159"/>
      <c r="AF26" s="159"/>
      <c r="AG26" s="112"/>
      <c r="AH26" s="112"/>
      <c r="AI26" s="160"/>
      <c r="AJ26" s="160"/>
      <c r="AK26" s="160"/>
    </row>
    <row r="27" spans="1:37" x14ac:dyDescent="0.25">
      <c r="A27" s="157"/>
      <c r="B27" s="158"/>
      <c r="M27" s="110"/>
      <c r="N27" s="110"/>
      <c r="O27" s="110"/>
      <c r="P27" s="110"/>
      <c r="Q27" s="110"/>
      <c r="R27" s="159"/>
      <c r="S27" s="159"/>
      <c r="T27" s="159"/>
      <c r="U27" s="159"/>
      <c r="V27" s="159"/>
      <c r="W27" s="158"/>
      <c r="X27" s="158"/>
      <c r="Z27" s="158"/>
      <c r="AA27" s="158"/>
      <c r="AB27" s="159"/>
      <c r="AC27" s="159"/>
      <c r="AD27" s="159"/>
      <c r="AE27" s="159"/>
      <c r="AF27" s="159"/>
      <c r="AG27" s="112"/>
      <c r="AH27" s="112"/>
      <c r="AI27" s="160"/>
      <c r="AJ27" s="160"/>
      <c r="AK27" s="160"/>
    </row>
    <row r="28" spans="1:37" x14ac:dyDescent="0.25">
      <c r="A28" s="157"/>
      <c r="B28" s="158"/>
      <c r="M28" s="110"/>
      <c r="N28" s="110"/>
      <c r="O28" s="110"/>
      <c r="P28" s="110"/>
      <c r="Q28" s="110"/>
      <c r="R28" s="159"/>
      <c r="S28" s="159"/>
      <c r="T28" s="159"/>
      <c r="U28" s="159"/>
      <c r="V28" s="159"/>
      <c r="W28" s="158"/>
      <c r="X28" s="158"/>
      <c r="Z28" s="158"/>
      <c r="AA28" s="158"/>
      <c r="AB28" s="159"/>
      <c r="AC28" s="159"/>
      <c r="AD28" s="159"/>
      <c r="AE28" s="159"/>
      <c r="AF28" s="159"/>
      <c r="AG28" s="112"/>
      <c r="AH28" s="112"/>
      <c r="AI28" s="160"/>
      <c r="AJ28" s="160"/>
      <c r="AK28" s="160"/>
    </row>
    <row r="29" spans="1:37" x14ac:dyDescent="0.25">
      <c r="A29" s="157"/>
      <c r="B29" s="158"/>
      <c r="M29" s="110"/>
      <c r="N29" s="110"/>
      <c r="O29" s="110"/>
      <c r="P29" s="110"/>
      <c r="Q29" s="110"/>
      <c r="R29" s="159"/>
      <c r="S29" s="159"/>
      <c r="T29" s="159"/>
      <c r="U29" s="159"/>
      <c r="V29" s="159"/>
      <c r="W29" s="158"/>
      <c r="X29" s="158"/>
      <c r="Z29" s="158"/>
      <c r="AA29" s="158"/>
      <c r="AB29" s="159"/>
      <c r="AC29" s="159"/>
      <c r="AD29" s="159"/>
      <c r="AE29" s="159"/>
      <c r="AF29" s="159"/>
      <c r="AG29" s="112"/>
      <c r="AH29" s="112"/>
      <c r="AI29" s="160"/>
      <c r="AJ29" s="160"/>
      <c r="AK29" s="160"/>
    </row>
    <row r="30" spans="1:37" x14ac:dyDescent="0.25">
      <c r="A30" s="157"/>
      <c r="B30" s="158"/>
      <c r="M30" s="110"/>
      <c r="N30" s="110"/>
      <c r="O30" s="110"/>
      <c r="P30" s="110"/>
      <c r="Q30" s="110"/>
      <c r="R30" s="159"/>
      <c r="S30" s="159"/>
      <c r="T30" s="159"/>
      <c r="U30" s="159"/>
      <c r="V30" s="159"/>
      <c r="W30" s="158"/>
      <c r="X30" s="158"/>
      <c r="Z30" s="158"/>
      <c r="AA30" s="158"/>
      <c r="AB30" s="159"/>
      <c r="AC30" s="159"/>
      <c r="AD30" s="159"/>
      <c r="AE30" s="159"/>
      <c r="AF30" s="159"/>
      <c r="AG30" s="112"/>
      <c r="AH30" s="112"/>
      <c r="AI30" s="160"/>
      <c r="AJ30" s="160"/>
      <c r="AK30" s="160"/>
    </row>
    <row r="31" spans="1:37" x14ac:dyDescent="0.25">
      <c r="A31" s="157"/>
      <c r="B31" s="158"/>
      <c r="M31" s="110"/>
      <c r="N31" s="110"/>
      <c r="O31" s="110"/>
      <c r="P31" s="110"/>
      <c r="Q31" s="110"/>
      <c r="R31" s="159"/>
      <c r="S31" s="159"/>
      <c r="T31" s="159"/>
      <c r="U31" s="159"/>
      <c r="V31" s="159"/>
      <c r="W31" s="158"/>
      <c r="X31" s="158"/>
      <c r="Z31" s="158"/>
      <c r="AA31" s="158"/>
      <c r="AB31" s="159"/>
      <c r="AC31" s="159"/>
      <c r="AD31" s="159"/>
      <c r="AE31" s="159"/>
      <c r="AF31" s="159"/>
      <c r="AG31" s="112"/>
      <c r="AH31" s="112"/>
      <c r="AI31" s="160"/>
      <c r="AJ31" s="160"/>
      <c r="AK31" s="160"/>
    </row>
    <row r="32" spans="1:37" x14ac:dyDescent="0.25">
      <c r="A32" s="157"/>
      <c r="B32" s="158"/>
      <c r="M32" s="110"/>
      <c r="N32" s="110"/>
      <c r="O32" s="110"/>
      <c r="P32" s="110"/>
      <c r="Q32" s="110"/>
      <c r="R32" s="159"/>
      <c r="S32" s="159"/>
      <c r="T32" s="159"/>
      <c r="U32" s="159"/>
      <c r="V32" s="159"/>
      <c r="W32" s="158"/>
      <c r="X32" s="158"/>
      <c r="Z32" s="158"/>
      <c r="AA32" s="158"/>
      <c r="AB32" s="159"/>
      <c r="AC32" s="159"/>
      <c r="AD32" s="159"/>
      <c r="AE32" s="159"/>
      <c r="AF32" s="159"/>
      <c r="AG32" s="112"/>
      <c r="AH32" s="112"/>
      <c r="AI32" s="160"/>
      <c r="AJ32" s="160"/>
      <c r="AK32" s="160"/>
    </row>
    <row r="33" spans="1:37" x14ac:dyDescent="0.25">
      <c r="A33" s="157"/>
      <c r="B33" s="158"/>
      <c r="M33" s="110"/>
      <c r="N33" s="110"/>
      <c r="O33" s="110"/>
      <c r="P33" s="110"/>
      <c r="Q33" s="110"/>
      <c r="R33" s="159"/>
      <c r="S33" s="159"/>
      <c r="T33" s="159"/>
      <c r="U33" s="159"/>
      <c r="V33" s="159"/>
      <c r="W33" s="158"/>
      <c r="X33" s="158"/>
      <c r="Z33" s="158"/>
      <c r="AA33" s="158"/>
      <c r="AB33" s="159"/>
      <c r="AC33" s="159"/>
      <c r="AD33" s="159"/>
      <c r="AE33" s="159"/>
      <c r="AF33" s="159"/>
      <c r="AG33" s="112"/>
      <c r="AH33" s="112"/>
      <c r="AI33" s="160"/>
      <c r="AJ33" s="160"/>
      <c r="AK33" s="160"/>
    </row>
    <row r="34" spans="1:37" x14ac:dyDescent="0.25">
      <c r="A34" s="157"/>
      <c r="B34" s="158"/>
      <c r="M34" s="110"/>
      <c r="N34" s="110"/>
      <c r="O34" s="110"/>
      <c r="P34" s="110"/>
      <c r="Q34" s="110"/>
      <c r="R34" s="159"/>
      <c r="S34" s="159"/>
      <c r="T34" s="159"/>
      <c r="U34" s="159"/>
      <c r="V34" s="159"/>
      <c r="W34" s="158"/>
      <c r="X34" s="158"/>
      <c r="Z34" s="158"/>
      <c r="AA34" s="158"/>
      <c r="AB34" s="159"/>
      <c r="AC34" s="159"/>
      <c r="AD34" s="159"/>
      <c r="AE34" s="159"/>
      <c r="AF34" s="159"/>
      <c r="AG34" s="112"/>
      <c r="AH34" s="112"/>
      <c r="AI34" s="160"/>
      <c r="AJ34" s="160"/>
      <c r="AK34" s="160"/>
    </row>
    <row r="35" spans="1:37" x14ac:dyDescent="0.25">
      <c r="A35" s="157"/>
      <c r="B35" s="158"/>
      <c r="M35" s="110"/>
      <c r="N35" s="110"/>
      <c r="O35" s="110"/>
      <c r="P35" s="110"/>
      <c r="Q35" s="110"/>
      <c r="R35" s="159"/>
      <c r="S35" s="159"/>
      <c r="T35" s="159"/>
      <c r="U35" s="159"/>
      <c r="V35" s="159"/>
      <c r="W35" s="158"/>
      <c r="X35" s="158"/>
      <c r="Z35" s="158"/>
      <c r="AA35" s="158"/>
      <c r="AB35" s="159"/>
      <c r="AC35" s="159"/>
      <c r="AD35" s="159"/>
      <c r="AE35" s="159"/>
      <c r="AF35" s="159"/>
      <c r="AG35" s="112"/>
      <c r="AH35" s="112"/>
      <c r="AI35" s="160"/>
      <c r="AJ35" s="160"/>
      <c r="AK35" s="160"/>
    </row>
    <row r="36" spans="1:37" x14ac:dyDescent="0.25">
      <c r="A36" s="157"/>
      <c r="B36" s="158"/>
      <c r="M36" s="110"/>
      <c r="N36" s="110"/>
      <c r="O36" s="110"/>
      <c r="P36" s="110"/>
      <c r="Q36" s="110"/>
      <c r="R36" s="159"/>
      <c r="S36" s="159"/>
      <c r="T36" s="159"/>
      <c r="U36" s="159"/>
      <c r="V36" s="159"/>
      <c r="W36" s="158"/>
      <c r="X36" s="158"/>
      <c r="Z36" s="158"/>
      <c r="AA36" s="158"/>
      <c r="AB36" s="159"/>
      <c r="AC36" s="159"/>
      <c r="AD36" s="159"/>
      <c r="AE36" s="159"/>
      <c r="AF36" s="159"/>
      <c r="AG36" s="112"/>
      <c r="AH36" s="112"/>
      <c r="AI36" s="160"/>
      <c r="AJ36" s="160"/>
      <c r="AK36" s="160"/>
    </row>
    <row r="37" spans="1:37" x14ac:dyDescent="0.25">
      <c r="A37" s="157"/>
      <c r="B37" s="158"/>
      <c r="M37" s="110"/>
      <c r="N37" s="110"/>
      <c r="O37" s="110"/>
      <c r="P37" s="110"/>
      <c r="Q37" s="110"/>
      <c r="R37" s="159"/>
      <c r="S37" s="159"/>
      <c r="T37" s="159"/>
      <c r="U37" s="159"/>
      <c r="V37" s="159"/>
      <c r="W37" s="158"/>
      <c r="X37" s="158"/>
      <c r="Z37" s="158"/>
      <c r="AA37" s="158"/>
      <c r="AB37" s="159"/>
      <c r="AC37" s="159"/>
      <c r="AD37" s="159"/>
      <c r="AE37" s="159"/>
      <c r="AF37" s="159"/>
      <c r="AG37" s="112"/>
      <c r="AH37" s="112"/>
      <c r="AI37" s="160"/>
      <c r="AJ37" s="160"/>
      <c r="AK37" s="160"/>
    </row>
    <row r="38" spans="1:37" x14ac:dyDescent="0.25">
      <c r="A38" s="157"/>
      <c r="B38" s="158"/>
      <c r="M38" s="110"/>
      <c r="N38" s="110"/>
      <c r="O38" s="110"/>
      <c r="P38" s="110"/>
      <c r="Q38" s="110"/>
      <c r="R38" s="159"/>
      <c r="S38" s="159"/>
      <c r="T38" s="159"/>
      <c r="U38" s="159"/>
      <c r="V38" s="159"/>
      <c r="W38" s="158"/>
      <c r="X38" s="158"/>
      <c r="Z38" s="158"/>
      <c r="AA38" s="158"/>
      <c r="AB38" s="159"/>
      <c r="AC38" s="159"/>
      <c r="AD38" s="159"/>
      <c r="AE38" s="159"/>
      <c r="AF38" s="159"/>
      <c r="AG38" s="112"/>
      <c r="AH38" s="112"/>
      <c r="AI38" s="160"/>
      <c r="AJ38" s="160"/>
      <c r="AK38" s="160"/>
    </row>
    <row r="39" spans="1:37" x14ac:dyDescent="0.25">
      <c r="A39" s="157"/>
      <c r="B39" s="158"/>
      <c r="M39" s="110"/>
      <c r="N39" s="110"/>
      <c r="O39" s="110"/>
      <c r="P39" s="110"/>
      <c r="Q39" s="110"/>
      <c r="R39" s="159"/>
      <c r="S39" s="159"/>
      <c r="T39" s="159"/>
      <c r="U39" s="159"/>
      <c r="V39" s="159"/>
      <c r="W39" s="158"/>
      <c r="X39" s="158"/>
      <c r="Z39" s="158"/>
      <c r="AA39" s="158"/>
      <c r="AB39" s="159"/>
      <c r="AC39" s="159"/>
      <c r="AD39" s="159"/>
      <c r="AE39" s="159"/>
      <c r="AF39" s="159"/>
      <c r="AG39" s="112"/>
      <c r="AH39" s="112"/>
      <c r="AI39" s="160"/>
      <c r="AJ39" s="160"/>
      <c r="AK39" s="160"/>
    </row>
    <row r="40" spans="1:37" x14ac:dyDescent="0.25">
      <c r="A40" s="157"/>
      <c r="B40" s="158"/>
      <c r="M40" s="110"/>
      <c r="N40" s="110"/>
      <c r="O40" s="110"/>
      <c r="P40" s="110"/>
      <c r="Q40" s="110"/>
      <c r="R40" s="159"/>
      <c r="S40" s="159"/>
      <c r="T40" s="159"/>
      <c r="U40" s="159"/>
      <c r="V40" s="159"/>
      <c r="W40" s="158"/>
      <c r="X40" s="158"/>
      <c r="Z40" s="158"/>
      <c r="AA40" s="158"/>
      <c r="AB40" s="159"/>
      <c r="AC40" s="159"/>
      <c r="AD40" s="159"/>
      <c r="AE40" s="159"/>
      <c r="AF40" s="159"/>
      <c r="AG40" s="112"/>
      <c r="AH40" s="112"/>
      <c r="AI40" s="160"/>
      <c r="AJ40" s="160"/>
      <c r="AK40" s="160"/>
    </row>
    <row r="41" spans="1:37" x14ac:dyDescent="0.25">
      <c r="A41" s="157"/>
      <c r="B41" s="158"/>
      <c r="M41" s="110"/>
      <c r="N41" s="110"/>
      <c r="O41" s="110"/>
      <c r="P41" s="110"/>
      <c r="Q41" s="110"/>
      <c r="R41" s="159"/>
      <c r="S41" s="159"/>
      <c r="T41" s="159"/>
      <c r="U41" s="159"/>
      <c r="V41" s="159"/>
      <c r="W41" s="158"/>
      <c r="X41" s="158"/>
      <c r="Z41" s="158"/>
      <c r="AA41" s="158"/>
      <c r="AB41" s="159"/>
      <c r="AC41" s="159"/>
      <c r="AD41" s="159"/>
      <c r="AE41" s="159"/>
      <c r="AF41" s="159"/>
      <c r="AG41" s="112"/>
      <c r="AH41" s="112"/>
      <c r="AI41" s="160"/>
      <c r="AJ41" s="160"/>
      <c r="AK41" s="160"/>
    </row>
    <row r="42" spans="1:37" x14ac:dyDescent="0.25">
      <c r="A42" s="157"/>
      <c r="B42" s="158"/>
      <c r="M42" s="110"/>
      <c r="N42" s="110"/>
      <c r="O42" s="110"/>
      <c r="P42" s="110"/>
      <c r="Q42" s="110"/>
      <c r="R42" s="159"/>
      <c r="S42" s="159"/>
      <c r="T42" s="159"/>
      <c r="U42" s="159"/>
      <c r="V42" s="159"/>
      <c r="W42" s="158"/>
      <c r="X42" s="158"/>
      <c r="Z42" s="158"/>
      <c r="AA42" s="158"/>
      <c r="AB42" s="159"/>
      <c r="AC42" s="159"/>
      <c r="AD42" s="159"/>
      <c r="AE42" s="159"/>
      <c r="AF42" s="159"/>
      <c r="AG42" s="112"/>
      <c r="AH42" s="112"/>
      <c r="AI42" s="160"/>
      <c r="AJ42" s="160"/>
      <c r="AK42" s="160"/>
    </row>
    <row r="43" spans="1:37" x14ac:dyDescent="0.25">
      <c r="B43" s="3"/>
      <c r="C43" s="58"/>
      <c r="D43" s="58"/>
      <c r="E43" s="58"/>
      <c r="F43" s="58"/>
      <c r="G43" s="58"/>
      <c r="H43" s="60"/>
      <c r="I43" s="60"/>
      <c r="J43" s="60"/>
      <c r="K43" s="60"/>
      <c r="L43" s="60"/>
      <c r="M43" s="58"/>
      <c r="N43" s="58"/>
      <c r="O43" s="58"/>
      <c r="P43" s="58"/>
    </row>
    <row r="44" spans="1:37" x14ac:dyDescent="0.25">
      <c r="B44" s="3"/>
      <c r="C44" s="58"/>
      <c r="D44" s="58"/>
      <c r="E44" s="58"/>
      <c r="F44" s="58"/>
      <c r="G44" s="58"/>
      <c r="H44" s="60"/>
      <c r="I44" s="60"/>
      <c r="J44" s="60"/>
      <c r="K44" s="60"/>
      <c r="L44" s="60"/>
      <c r="M44" s="58"/>
      <c r="N44" s="58"/>
      <c r="O44" s="58"/>
      <c r="P44" s="58"/>
    </row>
    <row r="45" spans="1:37" x14ac:dyDescent="0.25">
      <c r="B45" s="3"/>
      <c r="C45" s="58"/>
      <c r="D45" s="58"/>
      <c r="E45" s="58"/>
      <c r="F45" s="58"/>
      <c r="G45" s="58"/>
      <c r="H45" s="60"/>
      <c r="I45" s="60"/>
      <c r="J45" s="60"/>
      <c r="K45" s="60"/>
      <c r="L45" s="60"/>
      <c r="M45" s="58"/>
      <c r="N45" s="58"/>
      <c r="O45" s="58"/>
      <c r="P45" s="58"/>
    </row>
    <row r="46" spans="1:37" x14ac:dyDescent="0.25">
      <c r="B46" s="3"/>
      <c r="C46" s="58"/>
      <c r="D46" s="58"/>
      <c r="E46" s="58"/>
      <c r="F46" s="58"/>
      <c r="G46" s="58"/>
      <c r="H46" s="60"/>
      <c r="I46" s="60"/>
      <c r="J46" s="60"/>
      <c r="K46" s="60"/>
      <c r="L46" s="60"/>
      <c r="M46" s="58"/>
      <c r="N46" s="58"/>
      <c r="O46" s="58"/>
      <c r="P46" s="58"/>
    </row>
    <row r="47" spans="1:37" x14ac:dyDescent="0.25">
      <c r="B47" s="3"/>
      <c r="C47" s="58"/>
      <c r="D47" s="58"/>
      <c r="E47" s="58"/>
      <c r="F47" s="58"/>
      <c r="G47" s="58"/>
      <c r="H47" s="60"/>
      <c r="I47" s="60"/>
      <c r="J47" s="60"/>
      <c r="K47" s="60"/>
      <c r="L47" s="60"/>
      <c r="M47" s="58"/>
      <c r="N47" s="58"/>
      <c r="O47" s="58"/>
      <c r="P47" s="58"/>
    </row>
    <row r="48" spans="1:37" x14ac:dyDescent="0.25">
      <c r="B48" s="3"/>
      <c r="C48" s="58"/>
      <c r="D48" s="58"/>
      <c r="E48" s="58"/>
      <c r="F48" s="58"/>
      <c r="G48" s="58"/>
      <c r="H48" s="60"/>
      <c r="I48" s="60"/>
      <c r="J48" s="60"/>
      <c r="K48" s="60"/>
      <c r="L48" s="60"/>
      <c r="M48" s="58"/>
      <c r="N48" s="58"/>
      <c r="O48" s="58"/>
      <c r="P48" s="58"/>
    </row>
    <row r="49" spans="2:16" x14ac:dyDescent="0.25">
      <c r="B49" s="3"/>
      <c r="C49" s="58"/>
      <c r="D49" s="58"/>
      <c r="E49" s="58"/>
      <c r="F49" s="58"/>
      <c r="G49" s="58"/>
      <c r="H49" s="60"/>
      <c r="I49" s="60"/>
      <c r="J49" s="60"/>
      <c r="K49" s="60"/>
      <c r="L49" s="60"/>
      <c r="M49" s="58"/>
      <c r="N49" s="58"/>
      <c r="O49" s="58"/>
      <c r="P49" s="58"/>
    </row>
    <row r="50" spans="2:16" x14ac:dyDescent="0.25">
      <c r="B50" s="3"/>
      <c r="C50" s="58"/>
      <c r="D50" s="58"/>
      <c r="E50" s="58"/>
      <c r="F50" s="58"/>
      <c r="G50" s="58"/>
      <c r="H50" s="60"/>
      <c r="I50" s="60"/>
      <c r="J50" s="60"/>
      <c r="K50" s="60"/>
      <c r="L50" s="60"/>
      <c r="M50" s="58"/>
      <c r="N50" s="58"/>
      <c r="O50" s="58"/>
      <c r="P50" s="58"/>
    </row>
    <row r="51" spans="2:16" x14ac:dyDescent="0.25">
      <c r="B51" s="3"/>
      <c r="C51" s="58"/>
      <c r="D51" s="58"/>
      <c r="E51" s="58"/>
      <c r="F51" s="58"/>
      <c r="G51" s="58"/>
      <c r="H51" s="60"/>
      <c r="I51" s="60"/>
      <c r="J51" s="60"/>
      <c r="K51" s="60"/>
      <c r="L51" s="60"/>
      <c r="M51" s="58"/>
      <c r="N51" s="58"/>
      <c r="O51" s="58"/>
      <c r="P51" s="58"/>
    </row>
    <row r="52" spans="2:16" x14ac:dyDescent="0.25">
      <c r="B52" s="3"/>
      <c r="C52" s="58"/>
      <c r="D52" s="58"/>
      <c r="E52" s="58"/>
      <c r="F52" s="58"/>
      <c r="G52" s="58"/>
      <c r="H52" s="60"/>
      <c r="I52" s="60"/>
      <c r="J52" s="60"/>
      <c r="K52" s="60"/>
      <c r="L52" s="60"/>
      <c r="M52" s="58"/>
      <c r="N52" s="58"/>
      <c r="O52" s="58"/>
      <c r="P52" s="58"/>
    </row>
    <row r="53" spans="2:16" x14ac:dyDescent="0.25">
      <c r="B53" s="3"/>
      <c r="C53" s="58"/>
      <c r="D53" s="58"/>
      <c r="E53" s="58"/>
      <c r="F53" s="58"/>
      <c r="G53" s="58"/>
      <c r="H53" s="60"/>
      <c r="I53" s="60"/>
      <c r="J53" s="60"/>
      <c r="K53" s="60"/>
      <c r="L53" s="60"/>
      <c r="M53" s="58"/>
      <c r="N53" s="58"/>
      <c r="O53" s="58"/>
      <c r="P53" s="58"/>
    </row>
    <row r="54" spans="2:16" x14ac:dyDescent="0.25">
      <c r="B54" s="3"/>
      <c r="C54" s="58"/>
      <c r="D54" s="58"/>
      <c r="E54" s="58"/>
      <c r="F54" s="58"/>
      <c r="G54" s="58"/>
      <c r="H54" s="60"/>
      <c r="I54" s="60"/>
      <c r="J54" s="60"/>
      <c r="K54" s="60"/>
      <c r="L54" s="60"/>
      <c r="M54" s="58"/>
      <c r="N54" s="58"/>
      <c r="O54" s="58"/>
      <c r="P54" s="58"/>
    </row>
    <row r="55" spans="2:16" x14ac:dyDescent="0.25">
      <c r="B55" s="3"/>
      <c r="C55" s="58"/>
      <c r="D55" s="58"/>
      <c r="E55" s="58"/>
      <c r="F55" s="58"/>
      <c r="G55" s="58"/>
      <c r="H55" s="60"/>
      <c r="I55" s="60"/>
      <c r="J55" s="60"/>
      <c r="K55" s="60"/>
      <c r="L55" s="60"/>
      <c r="M55" s="58"/>
      <c r="N55" s="58"/>
      <c r="O55" s="58"/>
      <c r="P55" s="58"/>
    </row>
    <row r="56" spans="2:16" x14ac:dyDescent="0.25">
      <c r="B56" s="3"/>
      <c r="C56" s="58"/>
      <c r="D56" s="58"/>
      <c r="E56" s="58"/>
      <c r="F56" s="58"/>
      <c r="G56" s="58"/>
      <c r="H56" s="60"/>
      <c r="I56" s="60"/>
      <c r="J56" s="60"/>
      <c r="K56" s="60"/>
      <c r="L56" s="60"/>
      <c r="M56" s="58"/>
      <c r="N56" s="58"/>
      <c r="O56" s="58"/>
      <c r="P56" s="58"/>
    </row>
    <row r="57" spans="2:16" x14ac:dyDescent="0.25">
      <c r="B57" s="3"/>
      <c r="C57" s="58"/>
      <c r="D57" s="58"/>
      <c r="E57" s="58"/>
      <c r="F57" s="58"/>
      <c r="G57" s="58"/>
      <c r="H57" s="60"/>
      <c r="I57" s="60"/>
      <c r="J57" s="60"/>
      <c r="K57" s="60"/>
      <c r="L57" s="60"/>
      <c r="M57" s="58"/>
      <c r="N57" s="58"/>
      <c r="O57" s="58"/>
      <c r="P57" s="58"/>
    </row>
    <row r="58" spans="2:16" x14ac:dyDescent="0.25">
      <c r="B58" s="3"/>
      <c r="C58" s="58"/>
      <c r="D58" s="58"/>
      <c r="E58" s="58"/>
      <c r="F58" s="58"/>
      <c r="G58" s="58"/>
      <c r="H58" s="60"/>
      <c r="I58" s="60"/>
      <c r="J58" s="60"/>
      <c r="K58" s="60"/>
      <c r="L58" s="60"/>
      <c r="M58" s="58"/>
      <c r="N58" s="58"/>
      <c r="O58" s="58"/>
      <c r="P58" s="58"/>
    </row>
    <row r="59" spans="2:16" x14ac:dyDescent="0.25">
      <c r="B59" s="3"/>
      <c r="C59" s="58"/>
      <c r="D59" s="58"/>
      <c r="E59" s="58"/>
      <c r="F59" s="58"/>
      <c r="G59" s="58"/>
      <c r="H59" s="60"/>
      <c r="I59" s="60"/>
      <c r="J59" s="60"/>
      <c r="K59" s="60"/>
      <c r="L59" s="60"/>
      <c r="M59" s="58"/>
      <c r="N59" s="58"/>
      <c r="O59" s="58"/>
      <c r="P59" s="58"/>
    </row>
    <row r="60" spans="2:16" x14ac:dyDescent="0.25">
      <c r="B60" s="3"/>
      <c r="C60" s="58"/>
      <c r="D60" s="58"/>
      <c r="E60" s="58"/>
      <c r="F60" s="58"/>
      <c r="G60" s="58"/>
      <c r="H60" s="60"/>
      <c r="I60" s="60"/>
      <c r="J60" s="60"/>
      <c r="K60" s="60"/>
      <c r="L60" s="60"/>
      <c r="M60" s="58"/>
      <c r="N60" s="58"/>
      <c r="O60" s="58"/>
      <c r="P60" s="58"/>
    </row>
    <row r="61" spans="2:16" x14ac:dyDescent="0.25">
      <c r="B61" s="3"/>
      <c r="C61" s="58"/>
      <c r="D61" s="58"/>
      <c r="E61" s="58"/>
      <c r="F61" s="58"/>
      <c r="G61" s="58"/>
      <c r="H61" s="60"/>
      <c r="I61" s="60"/>
      <c r="J61" s="60"/>
      <c r="K61" s="60"/>
      <c r="L61" s="60"/>
      <c r="M61" s="58"/>
      <c r="N61" s="58"/>
      <c r="O61" s="58"/>
      <c r="P61" s="58"/>
    </row>
    <row r="62" spans="2:16" x14ac:dyDescent="0.25">
      <c r="B62" s="3"/>
      <c r="C62" s="58"/>
      <c r="D62" s="58"/>
      <c r="E62" s="58"/>
      <c r="F62" s="58"/>
      <c r="G62" s="58"/>
      <c r="H62" s="60"/>
      <c r="I62" s="60"/>
      <c r="J62" s="60"/>
      <c r="K62" s="60"/>
      <c r="L62" s="60"/>
      <c r="M62" s="58"/>
      <c r="N62" s="58"/>
      <c r="O62" s="58"/>
      <c r="P62" s="58"/>
    </row>
    <row r="63" spans="2:16" x14ac:dyDescent="0.25">
      <c r="B63" s="3"/>
      <c r="C63" s="58"/>
      <c r="D63" s="58"/>
      <c r="E63" s="58"/>
      <c r="F63" s="58"/>
      <c r="G63" s="58"/>
      <c r="H63" s="60"/>
      <c r="I63" s="60"/>
      <c r="J63" s="60"/>
      <c r="K63" s="60"/>
      <c r="L63" s="60"/>
      <c r="M63" s="58"/>
      <c r="N63" s="58"/>
      <c r="O63" s="58"/>
      <c r="P63" s="58"/>
    </row>
    <row r="64" spans="2:16" x14ac:dyDescent="0.25">
      <c r="B64" s="3"/>
      <c r="C64" s="58"/>
      <c r="D64" s="58"/>
      <c r="E64" s="58"/>
      <c r="F64" s="58"/>
      <c r="G64" s="58"/>
      <c r="H64" s="60"/>
      <c r="I64" s="60"/>
      <c r="J64" s="60"/>
      <c r="K64" s="60"/>
      <c r="L64" s="60"/>
      <c r="M64" s="58"/>
      <c r="N64" s="58"/>
      <c r="O64" s="58"/>
      <c r="P64" s="58"/>
    </row>
    <row r="65" spans="2:16" x14ac:dyDescent="0.25">
      <c r="B65" s="3"/>
      <c r="C65" s="58"/>
      <c r="D65" s="58"/>
      <c r="E65" s="58"/>
      <c r="F65" s="58"/>
      <c r="G65" s="58"/>
      <c r="H65" s="60"/>
      <c r="I65" s="60"/>
      <c r="J65" s="60"/>
      <c r="K65" s="60"/>
      <c r="L65" s="60"/>
      <c r="M65" s="58"/>
      <c r="N65" s="58"/>
      <c r="O65" s="58"/>
      <c r="P65" s="58"/>
    </row>
    <row r="66" spans="2:16" x14ac:dyDescent="0.25">
      <c r="B66" s="3"/>
      <c r="C66" s="58"/>
      <c r="D66" s="58"/>
      <c r="E66" s="58"/>
      <c r="F66" s="58"/>
      <c r="G66" s="58"/>
      <c r="H66" s="60"/>
      <c r="I66" s="60"/>
      <c r="J66" s="60"/>
      <c r="K66" s="60"/>
      <c r="L66" s="60"/>
      <c r="M66" s="58"/>
      <c r="N66" s="58"/>
      <c r="O66" s="58"/>
      <c r="P66" s="58"/>
    </row>
    <row r="67" spans="2:16" x14ac:dyDescent="0.25">
      <c r="B67" s="3"/>
      <c r="C67" s="58"/>
      <c r="D67" s="58"/>
      <c r="E67" s="58"/>
      <c r="F67" s="58"/>
      <c r="G67" s="58"/>
      <c r="H67" s="60"/>
      <c r="I67" s="60"/>
      <c r="J67" s="60"/>
      <c r="K67" s="60"/>
      <c r="L67" s="60"/>
      <c r="M67" s="58"/>
      <c r="N67" s="58"/>
      <c r="O67" s="58"/>
      <c r="P67" s="58"/>
    </row>
    <row r="68" spans="2:16" x14ac:dyDescent="0.25">
      <c r="B68" s="3"/>
      <c r="C68" s="58"/>
      <c r="D68" s="58"/>
      <c r="E68" s="58"/>
      <c r="F68" s="58"/>
      <c r="G68" s="58"/>
      <c r="H68" s="60"/>
      <c r="I68" s="60"/>
      <c r="J68" s="60"/>
      <c r="K68" s="60"/>
      <c r="L68" s="60"/>
      <c r="M68" s="58"/>
      <c r="N68" s="58"/>
      <c r="O68" s="58"/>
      <c r="P68" s="58"/>
    </row>
    <row r="69" spans="2:16" x14ac:dyDescent="0.25">
      <c r="B69" s="3"/>
      <c r="C69" s="58"/>
      <c r="D69" s="58"/>
      <c r="E69" s="58"/>
      <c r="F69" s="58"/>
      <c r="G69" s="58"/>
      <c r="H69" s="60"/>
      <c r="I69" s="60"/>
      <c r="J69" s="60"/>
      <c r="K69" s="60"/>
      <c r="L69" s="60"/>
      <c r="M69" s="58"/>
      <c r="N69" s="58"/>
      <c r="O69" s="58"/>
      <c r="P69" s="58"/>
    </row>
    <row r="70" spans="2:16" x14ac:dyDescent="0.25">
      <c r="B70" s="3"/>
      <c r="C70" s="58"/>
      <c r="D70" s="58"/>
      <c r="E70" s="58"/>
      <c r="F70" s="58"/>
      <c r="G70" s="58"/>
      <c r="H70" s="60"/>
      <c r="I70" s="60"/>
      <c r="J70" s="60"/>
      <c r="K70" s="60"/>
      <c r="L70" s="60"/>
      <c r="M70" s="58"/>
      <c r="N70" s="58"/>
      <c r="O70" s="58"/>
      <c r="P70" s="58"/>
    </row>
    <row r="71" spans="2:16" x14ac:dyDescent="0.25">
      <c r="B71" s="3"/>
      <c r="C71" s="58"/>
      <c r="D71" s="58"/>
      <c r="E71" s="58"/>
      <c r="F71" s="58"/>
      <c r="G71" s="58"/>
      <c r="H71" s="60"/>
      <c r="I71" s="60"/>
      <c r="J71" s="60"/>
      <c r="K71" s="60"/>
      <c r="L71" s="60"/>
      <c r="M71" s="58"/>
      <c r="N71" s="58"/>
      <c r="O71" s="58"/>
      <c r="P71" s="58"/>
    </row>
    <row r="72" spans="2:16" x14ac:dyDescent="0.25">
      <c r="B72" s="3"/>
      <c r="C72" s="58"/>
      <c r="D72" s="58"/>
      <c r="E72" s="58"/>
      <c r="F72" s="58"/>
      <c r="G72" s="58"/>
      <c r="H72" s="60"/>
      <c r="I72" s="60"/>
      <c r="J72" s="60"/>
      <c r="K72" s="60"/>
      <c r="L72" s="60"/>
      <c r="M72" s="58"/>
      <c r="N72" s="58"/>
      <c r="O72" s="58"/>
      <c r="P72" s="58"/>
    </row>
    <row r="73" spans="2:16" x14ac:dyDescent="0.25">
      <c r="B73" s="3"/>
      <c r="C73" s="58"/>
      <c r="D73" s="58"/>
      <c r="E73" s="58"/>
      <c r="F73" s="58"/>
      <c r="G73" s="58"/>
      <c r="H73" s="60"/>
      <c r="I73" s="60"/>
      <c r="J73" s="60"/>
      <c r="K73" s="60"/>
      <c r="L73" s="60"/>
      <c r="M73" s="58"/>
      <c r="N73" s="58"/>
      <c r="O73" s="58"/>
      <c r="P73" s="58"/>
    </row>
    <row r="74" spans="2:16" x14ac:dyDescent="0.25">
      <c r="B74" s="3"/>
      <c r="C74" s="58"/>
      <c r="D74" s="58"/>
      <c r="E74" s="58"/>
      <c r="F74" s="58"/>
      <c r="G74" s="58"/>
      <c r="H74" s="60"/>
      <c r="I74" s="60"/>
      <c r="J74" s="60"/>
      <c r="K74" s="60"/>
      <c r="L74" s="60"/>
      <c r="M74" s="58"/>
      <c r="N74" s="58"/>
      <c r="O74" s="58"/>
      <c r="P74" s="58"/>
    </row>
    <row r="75" spans="2:16" x14ac:dyDescent="0.25">
      <c r="B75" s="3"/>
      <c r="C75" s="58"/>
      <c r="D75" s="58"/>
      <c r="E75" s="58"/>
      <c r="F75" s="58"/>
      <c r="G75" s="58"/>
      <c r="H75" s="60"/>
      <c r="I75" s="60"/>
      <c r="J75" s="60"/>
      <c r="K75" s="60"/>
      <c r="L75" s="60"/>
      <c r="M75" s="58"/>
      <c r="N75" s="58"/>
      <c r="O75" s="58"/>
      <c r="P75" s="58"/>
    </row>
    <row r="76" spans="2:16" x14ac:dyDescent="0.25">
      <c r="B76" s="3"/>
      <c r="C76" s="58"/>
      <c r="D76" s="58"/>
      <c r="E76" s="58"/>
      <c r="F76" s="58"/>
      <c r="G76" s="58"/>
      <c r="H76" s="60"/>
      <c r="I76" s="60"/>
      <c r="J76" s="60"/>
      <c r="K76" s="60"/>
      <c r="L76" s="60"/>
      <c r="M76" s="58"/>
      <c r="N76" s="58"/>
      <c r="O76" s="58"/>
      <c r="P76" s="58"/>
    </row>
    <row r="77" spans="2:16" x14ac:dyDescent="0.25">
      <c r="B77" s="3"/>
      <c r="C77" s="58"/>
      <c r="D77" s="58"/>
      <c r="E77" s="58"/>
      <c r="F77" s="58"/>
      <c r="G77" s="58"/>
      <c r="H77" s="60"/>
      <c r="I77" s="60"/>
      <c r="J77" s="60"/>
      <c r="K77" s="60"/>
      <c r="L77" s="60"/>
      <c r="M77" s="58"/>
      <c r="N77" s="58"/>
      <c r="O77" s="58"/>
      <c r="P77" s="58"/>
    </row>
    <row r="78" spans="2:16" x14ac:dyDescent="0.25">
      <c r="B78" s="3"/>
      <c r="C78" s="58"/>
      <c r="D78" s="58"/>
      <c r="E78" s="58"/>
      <c r="F78" s="58"/>
      <c r="G78" s="58"/>
      <c r="H78" s="60"/>
      <c r="I78" s="60"/>
      <c r="J78" s="60"/>
      <c r="K78" s="60"/>
      <c r="L78" s="60"/>
      <c r="M78" s="58"/>
      <c r="N78" s="58"/>
      <c r="O78" s="58"/>
      <c r="P78" s="58"/>
    </row>
    <row r="79" spans="2:16" x14ac:dyDescent="0.25">
      <c r="B79" s="3"/>
      <c r="C79" s="58"/>
      <c r="D79" s="58"/>
      <c r="E79" s="58"/>
      <c r="F79" s="58"/>
      <c r="G79" s="58"/>
      <c r="H79" s="60"/>
      <c r="I79" s="60"/>
      <c r="J79" s="60"/>
      <c r="K79" s="60"/>
      <c r="L79" s="60"/>
      <c r="M79" s="58"/>
      <c r="N79" s="58"/>
      <c r="O79" s="58"/>
      <c r="P79" s="58"/>
    </row>
    <row r="80" spans="2:16" x14ac:dyDescent="0.25">
      <c r="B80" s="3"/>
      <c r="C80" s="58"/>
      <c r="D80" s="58"/>
      <c r="E80" s="58"/>
      <c r="F80" s="58"/>
      <c r="G80" s="58"/>
      <c r="H80" s="60"/>
      <c r="I80" s="60"/>
      <c r="J80" s="60"/>
      <c r="K80" s="60"/>
      <c r="L80" s="60"/>
      <c r="M80" s="58"/>
      <c r="N80" s="58"/>
      <c r="O80" s="58"/>
      <c r="P80" s="58"/>
    </row>
    <row r="81" spans="2:16" x14ac:dyDescent="0.25">
      <c r="B81" s="3"/>
      <c r="C81" s="58"/>
      <c r="D81" s="58"/>
      <c r="E81" s="58"/>
      <c r="F81" s="58"/>
      <c r="G81" s="58"/>
      <c r="H81" s="60"/>
      <c r="I81" s="60"/>
      <c r="J81" s="60"/>
      <c r="K81" s="60"/>
      <c r="L81" s="60"/>
      <c r="M81" s="58"/>
      <c r="N81" s="58"/>
      <c r="O81" s="58"/>
      <c r="P81" s="58"/>
    </row>
    <row r="82" spans="2:16" x14ac:dyDescent="0.25">
      <c r="B82" s="3"/>
      <c r="C82" s="58"/>
      <c r="D82" s="58"/>
      <c r="E82" s="58"/>
      <c r="F82" s="58"/>
      <c r="G82" s="58"/>
      <c r="H82" s="60"/>
      <c r="I82" s="60"/>
      <c r="J82" s="60"/>
      <c r="K82" s="60"/>
      <c r="L82" s="60"/>
      <c r="M82" s="58"/>
      <c r="N82" s="58"/>
      <c r="O82" s="58"/>
      <c r="P82" s="58"/>
    </row>
    <row r="83" spans="2:16" x14ac:dyDescent="0.25">
      <c r="B83" s="3"/>
      <c r="C83" s="58"/>
      <c r="D83" s="58"/>
      <c r="E83" s="58"/>
      <c r="F83" s="58"/>
      <c r="G83" s="58"/>
      <c r="H83" s="60"/>
      <c r="I83" s="60"/>
      <c r="J83" s="60"/>
      <c r="K83" s="60"/>
      <c r="L83" s="60"/>
      <c r="M83" s="58"/>
      <c r="N83" s="58"/>
      <c r="O83" s="58"/>
      <c r="P83" s="58"/>
    </row>
    <row r="84" spans="2:16" x14ac:dyDescent="0.25">
      <c r="B84" s="3"/>
      <c r="C84" s="58"/>
      <c r="D84" s="58"/>
      <c r="E84" s="58"/>
      <c r="F84" s="58"/>
      <c r="G84" s="58"/>
      <c r="H84" s="60"/>
      <c r="I84" s="60"/>
      <c r="J84" s="60"/>
      <c r="K84" s="60"/>
      <c r="L84" s="60"/>
      <c r="M84" s="58"/>
      <c r="N84" s="58"/>
      <c r="O84" s="58"/>
      <c r="P84" s="58"/>
    </row>
    <row r="85" spans="2:16" x14ac:dyDescent="0.25">
      <c r="B85" s="3"/>
      <c r="C85" s="58"/>
      <c r="D85" s="58"/>
      <c r="E85" s="58"/>
      <c r="F85" s="58"/>
      <c r="G85" s="58"/>
      <c r="H85" s="60"/>
      <c r="I85" s="60"/>
      <c r="J85" s="60"/>
      <c r="K85" s="60"/>
      <c r="L85" s="60"/>
      <c r="M85" s="58"/>
      <c r="N85" s="58"/>
      <c r="O85" s="58"/>
      <c r="P85" s="58"/>
    </row>
    <row r="86" spans="2:16" x14ac:dyDescent="0.25">
      <c r="B86" s="3"/>
      <c r="C86" s="58"/>
      <c r="D86" s="58"/>
      <c r="E86" s="58"/>
      <c r="F86" s="58"/>
      <c r="G86" s="58"/>
      <c r="H86" s="60"/>
      <c r="I86" s="60"/>
      <c r="J86" s="60"/>
      <c r="K86" s="60"/>
      <c r="L86" s="60"/>
      <c r="M86" s="58"/>
      <c r="N86" s="58"/>
      <c r="O86" s="58"/>
      <c r="P86" s="58"/>
    </row>
    <row r="87" spans="2:16" x14ac:dyDescent="0.25">
      <c r="B87" s="3"/>
      <c r="C87" s="58"/>
      <c r="D87" s="58"/>
      <c r="E87" s="58"/>
      <c r="F87" s="58"/>
      <c r="G87" s="58"/>
      <c r="H87" s="60"/>
      <c r="I87" s="60"/>
      <c r="J87" s="60"/>
      <c r="K87" s="60"/>
      <c r="L87" s="60"/>
      <c r="M87" s="58"/>
      <c r="N87" s="58"/>
      <c r="O87" s="58"/>
      <c r="P87" s="58"/>
    </row>
    <row r="88" spans="2:16" x14ac:dyDescent="0.25">
      <c r="B88" s="3"/>
      <c r="C88" s="58"/>
      <c r="D88" s="58"/>
      <c r="E88" s="58"/>
      <c r="F88" s="58"/>
      <c r="G88" s="58"/>
      <c r="H88" s="60"/>
      <c r="I88" s="60"/>
      <c r="J88" s="60"/>
      <c r="K88" s="60"/>
      <c r="L88" s="60"/>
      <c r="M88" s="58"/>
      <c r="N88" s="58"/>
      <c r="O88" s="58"/>
      <c r="P88" s="58"/>
    </row>
    <row r="89" spans="2:16" x14ac:dyDescent="0.25">
      <c r="B89" s="3"/>
      <c r="C89" s="58"/>
      <c r="D89" s="58"/>
      <c r="E89" s="58"/>
      <c r="F89" s="58"/>
      <c r="G89" s="58"/>
      <c r="H89" s="60"/>
      <c r="I89" s="60"/>
      <c r="J89" s="60"/>
      <c r="K89" s="60"/>
      <c r="L89" s="60"/>
      <c r="M89" s="58"/>
      <c r="N89" s="58"/>
      <c r="O89" s="58"/>
      <c r="P89" s="58"/>
    </row>
    <row r="90" spans="2:16" x14ac:dyDescent="0.25">
      <c r="B90" s="3"/>
      <c r="C90" s="58"/>
      <c r="D90" s="58"/>
      <c r="E90" s="58"/>
      <c r="F90" s="58"/>
      <c r="G90" s="58"/>
      <c r="H90" s="60"/>
      <c r="I90" s="60"/>
      <c r="J90" s="60"/>
      <c r="K90" s="60"/>
      <c r="L90" s="60"/>
      <c r="M90" s="58"/>
      <c r="N90" s="58"/>
      <c r="O90" s="58"/>
      <c r="P90" s="58"/>
    </row>
    <row r="91" spans="2:16" x14ac:dyDescent="0.25">
      <c r="B91" s="3"/>
      <c r="C91" s="58"/>
      <c r="D91" s="58"/>
      <c r="E91" s="58"/>
      <c r="F91" s="58"/>
      <c r="G91" s="58"/>
      <c r="H91" s="60"/>
      <c r="I91" s="60"/>
      <c r="J91" s="60"/>
      <c r="K91" s="60"/>
      <c r="L91" s="60"/>
      <c r="M91" s="58"/>
      <c r="N91" s="58"/>
      <c r="O91" s="58"/>
      <c r="P91" s="58"/>
    </row>
    <row r="92" spans="2:16" x14ac:dyDescent="0.25">
      <c r="B92" s="3"/>
      <c r="C92" s="58"/>
      <c r="D92" s="58"/>
      <c r="E92" s="58"/>
      <c r="F92" s="58"/>
      <c r="G92" s="58"/>
      <c r="H92" s="60"/>
      <c r="I92" s="60"/>
      <c r="J92" s="60"/>
      <c r="K92" s="60"/>
      <c r="L92" s="60"/>
      <c r="M92" s="58"/>
      <c r="N92" s="58"/>
      <c r="O92" s="58"/>
      <c r="P92" s="58"/>
    </row>
    <row r="93" spans="2:16" x14ac:dyDescent="0.25">
      <c r="B93" s="3"/>
      <c r="C93" s="58"/>
      <c r="D93" s="58"/>
      <c r="E93" s="58"/>
      <c r="F93" s="58"/>
      <c r="G93" s="58"/>
      <c r="H93" s="60"/>
      <c r="I93" s="60"/>
      <c r="J93" s="60"/>
      <c r="K93" s="60"/>
      <c r="L93" s="60"/>
      <c r="M93" s="58"/>
      <c r="N93" s="58"/>
      <c r="O93" s="58"/>
      <c r="P93" s="58"/>
    </row>
    <row r="94" spans="2:16" x14ac:dyDescent="0.25">
      <c r="B94" s="3"/>
      <c r="C94" s="58"/>
      <c r="D94" s="58"/>
      <c r="E94" s="58"/>
      <c r="F94" s="58"/>
      <c r="G94" s="58"/>
      <c r="H94" s="60"/>
      <c r="I94" s="60"/>
      <c r="J94" s="60"/>
      <c r="K94" s="60"/>
      <c r="L94" s="60"/>
      <c r="M94" s="58"/>
      <c r="N94" s="58"/>
      <c r="O94" s="58"/>
      <c r="P94" s="58"/>
    </row>
    <row r="95" spans="2:16" x14ac:dyDescent="0.25">
      <c r="B95" s="3"/>
      <c r="C95" s="58"/>
      <c r="D95" s="58"/>
      <c r="E95" s="58"/>
      <c r="F95" s="58"/>
      <c r="G95" s="58"/>
      <c r="H95" s="60"/>
      <c r="I95" s="60"/>
      <c r="J95" s="60"/>
      <c r="K95" s="60"/>
      <c r="L95" s="60"/>
      <c r="M95" s="58"/>
      <c r="N95" s="58"/>
      <c r="O95" s="58"/>
      <c r="P95" s="58"/>
    </row>
    <row r="96" spans="2:16" x14ac:dyDescent="0.25">
      <c r="B96" s="3"/>
      <c r="C96" s="58"/>
      <c r="D96" s="58"/>
      <c r="E96" s="58"/>
      <c r="F96" s="58"/>
      <c r="G96" s="58"/>
      <c r="H96" s="60"/>
      <c r="I96" s="60"/>
      <c r="J96" s="60"/>
      <c r="K96" s="60"/>
      <c r="L96" s="60"/>
      <c r="M96" s="58"/>
      <c r="N96" s="58"/>
      <c r="O96" s="58"/>
      <c r="P96" s="58"/>
    </row>
    <row r="97" spans="2:16" x14ac:dyDescent="0.25">
      <c r="B97" s="3"/>
      <c r="C97" s="58"/>
      <c r="D97" s="58"/>
      <c r="E97" s="58"/>
      <c r="F97" s="58"/>
      <c r="G97" s="58"/>
      <c r="H97" s="60"/>
      <c r="I97" s="60"/>
      <c r="J97" s="60"/>
      <c r="K97" s="60"/>
      <c r="L97" s="60"/>
      <c r="M97" s="58"/>
      <c r="N97" s="58"/>
      <c r="O97" s="58"/>
      <c r="P97" s="58"/>
    </row>
    <row r="98" spans="2:16" x14ac:dyDescent="0.25">
      <c r="B98" s="3"/>
      <c r="C98" s="58"/>
      <c r="D98" s="58"/>
      <c r="E98" s="58"/>
      <c r="F98" s="58"/>
      <c r="G98" s="58"/>
      <c r="H98" s="60"/>
      <c r="I98" s="60"/>
      <c r="J98" s="60"/>
      <c r="K98" s="60"/>
      <c r="L98" s="60"/>
      <c r="M98" s="58"/>
      <c r="N98" s="58"/>
      <c r="O98" s="58"/>
      <c r="P98" s="58"/>
    </row>
    <row r="99" spans="2:16" x14ac:dyDescent="0.25">
      <c r="B99" s="3"/>
      <c r="C99" s="58"/>
      <c r="D99" s="58"/>
      <c r="E99" s="58"/>
      <c r="F99" s="58"/>
      <c r="G99" s="58"/>
      <c r="H99" s="60"/>
      <c r="I99" s="60"/>
      <c r="J99" s="60"/>
      <c r="K99" s="60"/>
      <c r="L99" s="60"/>
      <c r="M99" s="58"/>
      <c r="N99" s="58"/>
      <c r="O99" s="58"/>
      <c r="P99" s="58"/>
    </row>
    <row r="100" spans="2:16" x14ac:dyDescent="0.25">
      <c r="B100" s="3"/>
      <c r="C100" s="58"/>
      <c r="D100" s="58"/>
      <c r="E100" s="58"/>
      <c r="F100" s="58"/>
      <c r="G100" s="58"/>
      <c r="H100" s="60"/>
      <c r="I100" s="60"/>
      <c r="J100" s="60"/>
      <c r="K100" s="60"/>
      <c r="L100" s="60"/>
      <c r="M100" s="58"/>
      <c r="N100" s="58"/>
      <c r="O100" s="58"/>
      <c r="P100" s="58"/>
    </row>
    <row r="101" spans="2:16" x14ac:dyDescent="0.25">
      <c r="B101" s="3"/>
      <c r="C101" s="58"/>
      <c r="D101" s="58"/>
      <c r="E101" s="58"/>
      <c r="F101" s="58"/>
      <c r="G101" s="58"/>
      <c r="H101" s="60"/>
      <c r="I101" s="60"/>
      <c r="J101" s="60"/>
      <c r="K101" s="60"/>
      <c r="L101" s="60"/>
      <c r="M101" s="58"/>
      <c r="N101" s="58"/>
      <c r="O101" s="58"/>
      <c r="P101" s="58"/>
    </row>
    <row r="102" spans="2:16" x14ac:dyDescent="0.25">
      <c r="B102" s="3"/>
      <c r="C102" s="58"/>
      <c r="D102" s="58"/>
      <c r="E102" s="58"/>
      <c r="F102" s="58"/>
      <c r="G102" s="58"/>
      <c r="H102" s="60"/>
      <c r="I102" s="60"/>
      <c r="J102" s="60"/>
      <c r="K102" s="60"/>
      <c r="L102" s="60"/>
      <c r="M102" s="58"/>
      <c r="N102" s="58"/>
      <c r="O102" s="58"/>
      <c r="P102" s="58"/>
    </row>
    <row r="103" spans="2:16" x14ac:dyDescent="0.25">
      <c r="B103" s="3"/>
      <c r="C103" s="58"/>
      <c r="D103" s="58"/>
      <c r="E103" s="58"/>
      <c r="F103" s="58"/>
      <c r="G103" s="58"/>
      <c r="H103" s="60"/>
      <c r="I103" s="60"/>
      <c r="J103" s="60"/>
      <c r="K103" s="60"/>
      <c r="L103" s="60"/>
      <c r="M103" s="58"/>
      <c r="N103" s="58"/>
      <c r="O103" s="58"/>
      <c r="P103" s="58"/>
    </row>
    <row r="104" spans="2:16" x14ac:dyDescent="0.25">
      <c r="B104" s="3"/>
      <c r="C104" s="58"/>
      <c r="D104" s="58"/>
      <c r="E104" s="58"/>
      <c r="F104" s="58"/>
      <c r="G104" s="58"/>
      <c r="H104" s="60"/>
      <c r="I104" s="60"/>
      <c r="J104" s="60"/>
      <c r="K104" s="60"/>
      <c r="L104" s="60"/>
      <c r="M104" s="58"/>
      <c r="N104" s="58"/>
      <c r="O104" s="58"/>
      <c r="P104" s="58"/>
    </row>
    <row r="105" spans="2:16" x14ac:dyDescent="0.25">
      <c r="B105" s="3"/>
      <c r="C105" s="58"/>
      <c r="D105" s="58"/>
      <c r="E105" s="58"/>
      <c r="F105" s="58"/>
      <c r="G105" s="58"/>
      <c r="H105" s="60"/>
      <c r="I105" s="60"/>
      <c r="J105" s="60"/>
      <c r="K105" s="60"/>
      <c r="L105" s="60"/>
      <c r="M105" s="58"/>
      <c r="N105" s="58"/>
      <c r="O105" s="58"/>
      <c r="P105" s="58"/>
    </row>
    <row r="106" spans="2:16" x14ac:dyDescent="0.25">
      <c r="B106" s="3"/>
      <c r="C106" s="58"/>
      <c r="D106" s="58"/>
      <c r="E106" s="58"/>
      <c r="F106" s="58"/>
      <c r="G106" s="58"/>
      <c r="H106" s="60"/>
      <c r="I106" s="60"/>
      <c r="J106" s="60"/>
      <c r="K106" s="60"/>
      <c r="L106" s="60"/>
      <c r="M106" s="58"/>
      <c r="N106" s="58"/>
      <c r="O106" s="58"/>
      <c r="P106" s="58"/>
    </row>
    <row r="107" spans="2:16" x14ac:dyDescent="0.25">
      <c r="B107" s="3"/>
      <c r="C107" s="58"/>
      <c r="D107" s="58"/>
      <c r="E107" s="58"/>
      <c r="F107" s="58"/>
      <c r="G107" s="58"/>
      <c r="H107" s="60"/>
      <c r="I107" s="60"/>
      <c r="J107" s="60"/>
      <c r="K107" s="60"/>
      <c r="L107" s="60"/>
      <c r="M107" s="58"/>
      <c r="N107" s="58"/>
      <c r="O107" s="58"/>
      <c r="P107" s="58"/>
    </row>
    <row r="108" spans="2:16" x14ac:dyDescent="0.25">
      <c r="B108" s="3"/>
      <c r="C108" s="58"/>
      <c r="D108" s="58"/>
      <c r="E108" s="58"/>
      <c r="F108" s="58"/>
      <c r="G108" s="58"/>
      <c r="H108" s="60"/>
      <c r="I108" s="60"/>
      <c r="J108" s="60"/>
      <c r="K108" s="60"/>
      <c r="L108" s="60"/>
      <c r="M108" s="58"/>
      <c r="N108" s="58"/>
      <c r="O108" s="58"/>
      <c r="P108" s="58"/>
    </row>
    <row r="109" spans="2:16" x14ac:dyDescent="0.25">
      <c r="B109" s="3"/>
      <c r="C109" s="58"/>
      <c r="D109" s="58"/>
      <c r="E109" s="58"/>
      <c r="F109" s="58"/>
      <c r="G109" s="58"/>
      <c r="H109" s="60"/>
      <c r="I109" s="60"/>
      <c r="J109" s="60"/>
      <c r="K109" s="60"/>
      <c r="L109" s="60"/>
      <c r="M109" s="58"/>
      <c r="N109" s="58"/>
      <c r="O109" s="58"/>
      <c r="P109" s="58"/>
    </row>
    <row r="110" spans="2:16" x14ac:dyDescent="0.25">
      <c r="B110" s="3"/>
      <c r="C110" s="58"/>
      <c r="D110" s="58"/>
      <c r="E110" s="58"/>
      <c r="F110" s="58"/>
      <c r="G110" s="58"/>
      <c r="H110" s="60"/>
      <c r="I110" s="60"/>
      <c r="J110" s="60"/>
      <c r="K110" s="60"/>
      <c r="L110" s="60"/>
      <c r="M110" s="58"/>
      <c r="N110" s="58"/>
      <c r="O110" s="58"/>
      <c r="P110" s="58"/>
    </row>
    <row r="111" spans="2:16" x14ac:dyDescent="0.25">
      <c r="B111" s="3"/>
      <c r="C111" s="58"/>
      <c r="D111" s="58"/>
      <c r="E111" s="58"/>
      <c r="F111" s="58"/>
      <c r="G111" s="58"/>
      <c r="H111" s="60"/>
      <c r="I111" s="60"/>
      <c r="J111" s="60"/>
      <c r="K111" s="60"/>
      <c r="L111" s="60"/>
      <c r="M111" s="58"/>
      <c r="N111" s="58"/>
      <c r="O111" s="58"/>
      <c r="P111" s="58"/>
    </row>
    <row r="112" spans="2:16" x14ac:dyDescent="0.25">
      <c r="B112" s="3"/>
      <c r="C112" s="58"/>
      <c r="D112" s="58"/>
      <c r="E112" s="58"/>
      <c r="F112" s="58"/>
      <c r="G112" s="58"/>
      <c r="H112" s="60"/>
      <c r="I112" s="60"/>
      <c r="J112" s="60"/>
      <c r="K112" s="60"/>
      <c r="L112" s="60"/>
      <c r="M112" s="58"/>
      <c r="N112" s="58"/>
      <c r="O112" s="58"/>
      <c r="P112" s="58"/>
    </row>
    <row r="113" spans="2:16" x14ac:dyDescent="0.25">
      <c r="B113" s="3"/>
      <c r="C113" s="58"/>
      <c r="D113" s="58"/>
      <c r="E113" s="58"/>
      <c r="F113" s="58"/>
      <c r="G113" s="58"/>
      <c r="H113" s="60"/>
      <c r="I113" s="60"/>
      <c r="J113" s="60"/>
      <c r="K113" s="60"/>
      <c r="L113" s="60"/>
      <c r="M113" s="58"/>
      <c r="N113" s="58"/>
      <c r="O113" s="58"/>
      <c r="P113" s="58"/>
    </row>
    <row r="114" spans="2:16" x14ac:dyDescent="0.25">
      <c r="B114" s="3"/>
      <c r="C114" s="58"/>
      <c r="D114" s="58"/>
      <c r="E114" s="58"/>
      <c r="F114" s="58"/>
      <c r="G114" s="58"/>
      <c r="H114" s="60"/>
      <c r="I114" s="60"/>
      <c r="J114" s="60"/>
      <c r="K114" s="60"/>
      <c r="L114" s="60"/>
      <c r="M114" s="58"/>
      <c r="N114" s="58"/>
      <c r="O114" s="58"/>
      <c r="P114" s="58"/>
    </row>
    <row r="115" spans="2:16" x14ac:dyDescent="0.25">
      <c r="B115" s="3"/>
      <c r="C115" s="58"/>
      <c r="D115" s="58"/>
      <c r="E115" s="58"/>
      <c r="F115" s="58"/>
      <c r="G115" s="58"/>
      <c r="H115" s="60"/>
      <c r="I115" s="60"/>
      <c r="J115" s="60"/>
      <c r="K115" s="60"/>
      <c r="L115" s="60"/>
      <c r="M115" s="58"/>
      <c r="N115" s="58"/>
      <c r="O115" s="58"/>
      <c r="P115" s="58"/>
    </row>
    <row r="116" spans="2:16" x14ac:dyDescent="0.25">
      <c r="B116" s="3"/>
      <c r="C116" s="58"/>
      <c r="D116" s="58"/>
      <c r="E116" s="58"/>
      <c r="F116" s="58"/>
      <c r="G116" s="58"/>
      <c r="H116" s="60"/>
      <c r="I116" s="60"/>
      <c r="J116" s="60"/>
      <c r="K116" s="60"/>
      <c r="L116" s="60"/>
      <c r="M116" s="58"/>
      <c r="N116" s="58"/>
      <c r="O116" s="58"/>
      <c r="P116" s="58"/>
    </row>
    <row r="117" spans="2:16" x14ac:dyDescent="0.25">
      <c r="B117" s="3"/>
      <c r="C117" s="58"/>
      <c r="D117" s="58"/>
      <c r="E117" s="58"/>
      <c r="F117" s="58"/>
      <c r="G117" s="58"/>
      <c r="H117" s="60"/>
      <c r="I117" s="60"/>
      <c r="J117" s="60"/>
      <c r="K117" s="60"/>
      <c r="L117" s="60"/>
      <c r="M117" s="58"/>
      <c r="N117" s="58"/>
      <c r="O117" s="58"/>
      <c r="P117" s="58"/>
    </row>
    <row r="118" spans="2:16" x14ac:dyDescent="0.25">
      <c r="B118" s="3"/>
      <c r="C118" s="58"/>
      <c r="D118" s="58"/>
      <c r="E118" s="58"/>
      <c r="F118" s="58"/>
      <c r="G118" s="58"/>
      <c r="H118" s="60"/>
      <c r="I118" s="60"/>
      <c r="J118" s="60"/>
      <c r="K118" s="60"/>
      <c r="L118" s="60"/>
      <c r="M118" s="58"/>
      <c r="N118" s="58"/>
      <c r="O118" s="58"/>
      <c r="P118" s="58"/>
    </row>
    <row r="119" spans="2:16" x14ac:dyDescent="0.25">
      <c r="B119" s="3"/>
      <c r="C119" s="58"/>
      <c r="D119" s="58"/>
      <c r="E119" s="58"/>
      <c r="F119" s="58"/>
      <c r="G119" s="58"/>
      <c r="H119" s="60"/>
      <c r="I119" s="60"/>
      <c r="J119" s="60"/>
      <c r="K119" s="60"/>
      <c r="L119" s="60"/>
      <c r="M119" s="58"/>
      <c r="N119" s="58"/>
      <c r="O119" s="58"/>
      <c r="P119" s="58"/>
    </row>
    <row r="120" spans="2:16" x14ac:dyDescent="0.25">
      <c r="B120" s="3"/>
      <c r="C120" s="58"/>
      <c r="D120" s="58"/>
      <c r="E120" s="58"/>
      <c r="F120" s="58"/>
      <c r="G120" s="58"/>
      <c r="H120" s="60"/>
      <c r="I120" s="60"/>
      <c r="J120" s="60"/>
      <c r="K120" s="60"/>
      <c r="L120" s="60"/>
      <c r="M120" s="58"/>
      <c r="N120" s="58"/>
      <c r="O120" s="58"/>
      <c r="P120" s="58"/>
    </row>
    <row r="121" spans="2:16" x14ac:dyDescent="0.25">
      <c r="B121" s="3"/>
      <c r="C121" s="58"/>
      <c r="D121" s="58"/>
      <c r="E121" s="58"/>
      <c r="F121" s="58"/>
      <c r="G121" s="58"/>
      <c r="H121" s="60"/>
      <c r="I121" s="60"/>
      <c r="J121" s="60"/>
      <c r="K121" s="60"/>
      <c r="L121" s="60"/>
      <c r="M121" s="58"/>
      <c r="N121" s="58"/>
      <c r="O121" s="58"/>
      <c r="P121" s="58"/>
    </row>
    <row r="122" spans="2:16" x14ac:dyDescent="0.25">
      <c r="B122" s="3"/>
      <c r="C122" s="58"/>
      <c r="D122" s="58"/>
      <c r="E122" s="58"/>
      <c r="F122" s="58"/>
      <c r="G122" s="58"/>
      <c r="H122" s="60"/>
      <c r="I122" s="60"/>
      <c r="J122" s="60"/>
      <c r="K122" s="60"/>
      <c r="L122" s="60"/>
      <c r="M122" s="58"/>
      <c r="N122" s="58"/>
      <c r="O122" s="58"/>
      <c r="P122" s="58"/>
    </row>
    <row r="123" spans="2:16" x14ac:dyDescent="0.25">
      <c r="B123" s="3"/>
      <c r="C123" s="58"/>
      <c r="D123" s="58"/>
      <c r="E123" s="58"/>
      <c r="F123" s="58"/>
      <c r="G123" s="58"/>
      <c r="H123" s="60"/>
      <c r="I123" s="60"/>
      <c r="J123" s="60"/>
      <c r="K123" s="60"/>
      <c r="L123" s="60"/>
      <c r="M123" s="58"/>
      <c r="N123" s="58"/>
      <c r="O123" s="58"/>
      <c r="P123" s="58"/>
    </row>
    <row r="124" spans="2:16" x14ac:dyDescent="0.25">
      <c r="B124" s="3"/>
      <c r="C124" s="58"/>
      <c r="D124" s="58"/>
      <c r="E124" s="58"/>
      <c r="F124" s="58"/>
      <c r="G124" s="58"/>
      <c r="H124" s="60"/>
      <c r="I124" s="60"/>
      <c r="J124" s="60"/>
      <c r="K124" s="60"/>
      <c r="L124" s="60"/>
      <c r="M124" s="58"/>
      <c r="N124" s="58"/>
      <c r="O124" s="58"/>
      <c r="P124" s="58"/>
    </row>
    <row r="125" spans="2:16" x14ac:dyDescent="0.25">
      <c r="B125" s="3"/>
      <c r="C125" s="58"/>
      <c r="D125" s="58"/>
      <c r="E125" s="58"/>
      <c r="F125" s="58"/>
      <c r="G125" s="58"/>
      <c r="H125" s="60"/>
      <c r="I125" s="60"/>
      <c r="J125" s="60"/>
      <c r="K125" s="60"/>
      <c r="L125" s="60"/>
      <c r="M125" s="58"/>
      <c r="N125" s="58"/>
      <c r="O125" s="58"/>
      <c r="P125" s="58"/>
    </row>
    <row r="126" spans="2:16" x14ac:dyDescent="0.25">
      <c r="B126" s="3"/>
      <c r="C126" s="58"/>
      <c r="D126" s="58"/>
      <c r="E126" s="58"/>
      <c r="F126" s="58"/>
      <c r="G126" s="58"/>
      <c r="H126" s="60"/>
      <c r="I126" s="60"/>
      <c r="J126" s="60"/>
      <c r="K126" s="60"/>
      <c r="L126" s="60"/>
      <c r="M126" s="58"/>
      <c r="N126" s="58"/>
      <c r="O126" s="58"/>
      <c r="P126" s="58"/>
    </row>
    <row r="127" spans="2:16" x14ac:dyDescent="0.25">
      <c r="B127" s="3"/>
      <c r="C127" s="58"/>
      <c r="D127" s="58"/>
      <c r="E127" s="58"/>
      <c r="F127" s="58"/>
      <c r="G127" s="58"/>
      <c r="H127" s="60"/>
      <c r="I127" s="60"/>
      <c r="J127" s="60"/>
      <c r="K127" s="60"/>
      <c r="L127" s="60"/>
      <c r="M127" s="58"/>
      <c r="N127" s="58"/>
      <c r="O127" s="58"/>
      <c r="P127" s="58"/>
    </row>
    <row r="128" spans="2:16" x14ac:dyDescent="0.25">
      <c r="B128" s="3"/>
      <c r="C128" s="58"/>
      <c r="D128" s="58"/>
      <c r="E128" s="58"/>
      <c r="F128" s="58"/>
      <c r="G128" s="58"/>
      <c r="H128" s="60"/>
      <c r="I128" s="60"/>
      <c r="J128" s="60"/>
      <c r="K128" s="60"/>
      <c r="L128" s="60"/>
      <c r="M128" s="58"/>
      <c r="N128" s="58"/>
      <c r="O128" s="58"/>
      <c r="P128" s="58"/>
    </row>
    <row r="129" spans="2:16" x14ac:dyDescent="0.25">
      <c r="B129" s="3"/>
      <c r="C129" s="58"/>
      <c r="D129" s="58"/>
      <c r="E129" s="58"/>
      <c r="F129" s="58"/>
      <c r="G129" s="58"/>
      <c r="H129" s="60"/>
      <c r="I129" s="60"/>
      <c r="J129" s="60"/>
      <c r="K129" s="60"/>
      <c r="L129" s="60"/>
      <c r="M129" s="58"/>
      <c r="N129" s="58"/>
      <c r="O129" s="58"/>
      <c r="P129" s="58"/>
    </row>
    <row r="130" spans="2:16" x14ac:dyDescent="0.25">
      <c r="B130" s="3"/>
      <c r="C130" s="58"/>
      <c r="D130" s="58"/>
      <c r="E130" s="58"/>
      <c r="F130" s="58"/>
      <c r="G130" s="58"/>
      <c r="H130" s="60"/>
      <c r="I130" s="60"/>
      <c r="J130" s="60"/>
      <c r="K130" s="60"/>
      <c r="L130" s="60"/>
      <c r="M130" s="58"/>
      <c r="N130" s="58"/>
      <c r="O130" s="58"/>
      <c r="P130" s="58"/>
    </row>
    <row r="131" spans="2:16" x14ac:dyDescent="0.25">
      <c r="B131" s="3"/>
      <c r="C131" s="58"/>
      <c r="D131" s="58"/>
      <c r="E131" s="58"/>
      <c r="F131" s="58"/>
      <c r="G131" s="58"/>
      <c r="H131" s="60"/>
      <c r="I131" s="60"/>
      <c r="J131" s="60"/>
      <c r="K131" s="60"/>
      <c r="L131" s="60"/>
      <c r="M131" s="58"/>
      <c r="N131" s="58"/>
      <c r="O131" s="58"/>
      <c r="P131" s="58"/>
    </row>
    <row r="132" spans="2:16" x14ac:dyDescent="0.25">
      <c r="B132" s="3"/>
      <c r="C132" s="58"/>
      <c r="D132" s="58"/>
      <c r="E132" s="58"/>
      <c r="F132" s="58"/>
      <c r="G132" s="58"/>
      <c r="H132" s="60"/>
      <c r="I132" s="60"/>
      <c r="J132" s="60"/>
      <c r="K132" s="60"/>
      <c r="L132" s="60"/>
      <c r="M132" s="58"/>
      <c r="N132" s="58"/>
      <c r="O132" s="58"/>
      <c r="P132" s="58"/>
    </row>
    <row r="133" spans="2:16" x14ac:dyDescent="0.25">
      <c r="B133" s="3"/>
      <c r="C133" s="58"/>
      <c r="D133" s="58"/>
      <c r="E133" s="58"/>
      <c r="F133" s="58"/>
      <c r="G133" s="58"/>
      <c r="H133" s="60"/>
      <c r="I133" s="60"/>
      <c r="J133" s="60"/>
      <c r="K133" s="60"/>
      <c r="L133" s="60"/>
      <c r="M133" s="58"/>
      <c r="N133" s="58"/>
      <c r="O133" s="58"/>
      <c r="P133" s="58"/>
    </row>
    <row r="134" spans="2:16" x14ac:dyDescent="0.25">
      <c r="B134" s="3"/>
      <c r="C134" s="58"/>
      <c r="D134" s="58"/>
      <c r="E134" s="58"/>
      <c r="F134" s="58"/>
      <c r="G134" s="58"/>
      <c r="H134" s="60"/>
      <c r="I134" s="60"/>
      <c r="J134" s="60"/>
      <c r="K134" s="60"/>
      <c r="L134" s="60"/>
      <c r="M134" s="58"/>
      <c r="N134" s="58"/>
      <c r="O134" s="58"/>
      <c r="P134" s="58"/>
    </row>
    <row r="135" spans="2:16" x14ac:dyDescent="0.25">
      <c r="B135" s="3"/>
      <c r="C135" s="58"/>
      <c r="D135" s="58"/>
      <c r="E135" s="58"/>
      <c r="F135" s="58"/>
      <c r="G135" s="58"/>
      <c r="H135" s="60"/>
      <c r="I135" s="60"/>
      <c r="J135" s="60"/>
      <c r="K135" s="60"/>
      <c r="L135" s="60"/>
      <c r="M135" s="58"/>
      <c r="N135" s="58"/>
      <c r="O135" s="58"/>
      <c r="P135" s="58"/>
    </row>
    <row r="136" spans="2:16" x14ac:dyDescent="0.25">
      <c r="B136" s="3"/>
      <c r="C136" s="58"/>
      <c r="D136" s="58"/>
      <c r="E136" s="58"/>
      <c r="F136" s="58"/>
      <c r="G136" s="58"/>
      <c r="H136" s="60"/>
      <c r="I136" s="60"/>
      <c r="J136" s="60"/>
      <c r="K136" s="60"/>
      <c r="L136" s="60"/>
      <c r="M136" s="58"/>
      <c r="N136" s="58"/>
      <c r="O136" s="58"/>
      <c r="P136" s="58"/>
    </row>
    <row r="137" spans="2:16" x14ac:dyDescent="0.25">
      <c r="B137" s="3"/>
      <c r="C137" s="58"/>
      <c r="D137" s="58"/>
      <c r="E137" s="58"/>
      <c r="F137" s="58"/>
      <c r="G137" s="58"/>
      <c r="H137" s="60"/>
      <c r="I137" s="60"/>
      <c r="J137" s="60"/>
      <c r="K137" s="60"/>
      <c r="L137" s="60"/>
      <c r="M137" s="58"/>
      <c r="N137" s="58"/>
      <c r="O137" s="58"/>
      <c r="P137" s="58"/>
    </row>
    <row r="138" spans="2:16" x14ac:dyDescent="0.25">
      <c r="B138" s="3"/>
      <c r="C138" s="58"/>
      <c r="D138" s="58"/>
      <c r="E138" s="58"/>
      <c r="F138" s="58"/>
      <c r="G138" s="58"/>
      <c r="H138" s="60"/>
      <c r="I138" s="60"/>
      <c r="J138" s="60"/>
      <c r="K138" s="60"/>
      <c r="L138" s="60"/>
      <c r="M138" s="58"/>
      <c r="N138" s="58"/>
      <c r="O138" s="58"/>
      <c r="P138" s="58"/>
    </row>
    <row r="139" spans="2:16" x14ac:dyDescent="0.25">
      <c r="B139" s="3"/>
      <c r="C139" s="58"/>
      <c r="D139" s="58"/>
      <c r="E139" s="58"/>
      <c r="F139" s="58"/>
      <c r="G139" s="58"/>
      <c r="H139" s="60"/>
      <c r="I139" s="60"/>
      <c r="J139" s="60"/>
      <c r="K139" s="60"/>
      <c r="L139" s="60"/>
      <c r="M139" s="58"/>
      <c r="N139" s="58"/>
      <c r="O139" s="58"/>
      <c r="P139" s="58"/>
    </row>
    <row r="140" spans="2:16" x14ac:dyDescent="0.25">
      <c r="B140" s="3"/>
      <c r="C140" s="58"/>
      <c r="D140" s="58"/>
      <c r="E140" s="58"/>
      <c r="F140" s="58"/>
      <c r="G140" s="58"/>
      <c r="H140" s="60"/>
      <c r="I140" s="60"/>
      <c r="J140" s="60"/>
      <c r="K140" s="60"/>
      <c r="L140" s="60"/>
      <c r="M140" s="58"/>
      <c r="N140" s="58"/>
      <c r="O140" s="58"/>
      <c r="P140" s="58"/>
    </row>
    <row r="141" spans="2:16" x14ac:dyDescent="0.25">
      <c r="B141" s="3"/>
      <c r="C141" s="58"/>
      <c r="D141" s="58"/>
      <c r="E141" s="58"/>
      <c r="F141" s="58"/>
      <c r="G141" s="58"/>
      <c r="H141" s="60"/>
      <c r="I141" s="60"/>
      <c r="J141" s="60"/>
      <c r="K141" s="60"/>
      <c r="L141" s="60"/>
      <c r="M141" s="58"/>
      <c r="N141" s="58"/>
      <c r="O141" s="58"/>
      <c r="P141" s="58"/>
    </row>
    <row r="142" spans="2:16" x14ac:dyDescent="0.25">
      <c r="B142" s="3"/>
      <c r="C142" s="58"/>
      <c r="D142" s="58"/>
      <c r="E142" s="58"/>
      <c r="F142" s="58"/>
      <c r="G142" s="58"/>
      <c r="H142" s="60"/>
      <c r="I142" s="60"/>
      <c r="J142" s="60"/>
      <c r="K142" s="60"/>
      <c r="L142" s="60"/>
      <c r="M142" s="58"/>
      <c r="N142" s="58"/>
      <c r="O142" s="58"/>
      <c r="P142" s="58"/>
    </row>
    <row r="143" spans="2:16" x14ac:dyDescent="0.25">
      <c r="B143" s="3"/>
      <c r="C143" s="58"/>
      <c r="D143" s="58"/>
      <c r="E143" s="58"/>
      <c r="F143" s="58"/>
      <c r="G143" s="58"/>
      <c r="H143" s="60"/>
      <c r="I143" s="60"/>
      <c r="J143" s="60"/>
      <c r="K143" s="60"/>
      <c r="L143" s="60"/>
      <c r="M143" s="58"/>
      <c r="N143" s="58"/>
      <c r="O143" s="58"/>
      <c r="P143" s="58"/>
    </row>
    <row r="144" spans="2:16" x14ac:dyDescent="0.25">
      <c r="B144" s="3"/>
      <c r="C144" s="58"/>
      <c r="D144" s="58"/>
      <c r="E144" s="58"/>
      <c r="F144" s="58"/>
      <c r="G144" s="58"/>
      <c r="H144" s="60"/>
      <c r="I144" s="60"/>
      <c r="J144" s="60"/>
      <c r="K144" s="60"/>
      <c r="L144" s="60"/>
      <c r="M144" s="58"/>
      <c r="N144" s="58"/>
      <c r="O144" s="58"/>
      <c r="P144" s="58"/>
    </row>
    <row r="145" spans="2:16" x14ac:dyDescent="0.25">
      <c r="B145" s="3"/>
      <c r="C145" s="58"/>
      <c r="D145" s="58"/>
      <c r="E145" s="58"/>
      <c r="F145" s="58"/>
      <c r="G145" s="58"/>
      <c r="H145" s="60"/>
      <c r="I145" s="60"/>
      <c r="J145" s="60"/>
      <c r="K145" s="60"/>
      <c r="L145" s="60"/>
      <c r="M145" s="58"/>
      <c r="N145" s="58"/>
      <c r="O145" s="58"/>
      <c r="P145" s="58"/>
    </row>
    <row r="146" spans="2:16" x14ac:dyDescent="0.25">
      <c r="B146" s="3"/>
      <c r="C146" s="58"/>
      <c r="D146" s="58"/>
      <c r="E146" s="58"/>
      <c r="F146" s="58"/>
      <c r="G146" s="58"/>
      <c r="H146" s="60"/>
      <c r="I146" s="60"/>
      <c r="J146" s="60"/>
      <c r="K146" s="60"/>
      <c r="L146" s="60"/>
      <c r="M146" s="58"/>
      <c r="N146" s="58"/>
      <c r="O146" s="58"/>
      <c r="P146" s="58"/>
    </row>
    <row r="147" spans="2:16" x14ac:dyDescent="0.25">
      <c r="B147" s="3"/>
      <c r="C147" s="58"/>
      <c r="D147" s="58"/>
      <c r="E147" s="58"/>
      <c r="F147" s="58"/>
      <c r="G147" s="58"/>
      <c r="H147" s="60"/>
      <c r="I147" s="60"/>
      <c r="J147" s="60"/>
      <c r="K147" s="60"/>
      <c r="L147" s="60"/>
      <c r="M147" s="58"/>
      <c r="N147" s="58"/>
      <c r="O147" s="58"/>
      <c r="P147" s="58"/>
    </row>
    <row r="148" spans="2:16" x14ac:dyDescent="0.25">
      <c r="B148" s="3"/>
      <c r="C148" s="58"/>
      <c r="D148" s="58"/>
      <c r="E148" s="58"/>
      <c r="F148" s="58"/>
      <c r="G148" s="58"/>
      <c r="H148" s="60"/>
      <c r="I148" s="60"/>
      <c r="J148" s="60"/>
      <c r="K148" s="60"/>
      <c r="L148" s="60"/>
      <c r="M148" s="58"/>
      <c r="N148" s="58"/>
      <c r="O148" s="58"/>
      <c r="P148" s="58"/>
    </row>
    <row r="149" spans="2:16" x14ac:dyDescent="0.25">
      <c r="B149" s="3"/>
      <c r="C149" s="58"/>
      <c r="D149" s="58"/>
      <c r="E149" s="58"/>
      <c r="F149" s="58"/>
      <c r="G149" s="58"/>
      <c r="H149" s="60"/>
      <c r="I149" s="60"/>
      <c r="J149" s="60"/>
      <c r="K149" s="60"/>
      <c r="L149" s="60"/>
      <c r="M149" s="58"/>
      <c r="N149" s="58"/>
      <c r="O149" s="58"/>
      <c r="P149" s="58"/>
    </row>
    <row r="150" spans="2:16" x14ac:dyDescent="0.25">
      <c r="B150" s="3"/>
      <c r="C150" s="58"/>
      <c r="D150" s="58"/>
      <c r="E150" s="58"/>
      <c r="F150" s="58"/>
      <c r="G150" s="58"/>
      <c r="H150" s="60"/>
      <c r="I150" s="60"/>
      <c r="J150" s="60"/>
      <c r="K150" s="60"/>
      <c r="L150" s="60"/>
      <c r="M150" s="58"/>
      <c r="N150" s="58"/>
      <c r="O150" s="58"/>
      <c r="P150" s="58"/>
    </row>
    <row r="151" spans="2:16" x14ac:dyDescent="0.25">
      <c r="B151" s="3"/>
      <c r="C151" s="58"/>
      <c r="D151" s="58"/>
      <c r="E151" s="58"/>
      <c r="F151" s="58"/>
      <c r="G151" s="58"/>
      <c r="H151" s="60"/>
      <c r="I151" s="60"/>
      <c r="J151" s="60"/>
      <c r="K151" s="60"/>
      <c r="L151" s="60"/>
      <c r="M151" s="58"/>
      <c r="N151" s="58"/>
      <c r="O151" s="58"/>
      <c r="P151" s="58"/>
    </row>
    <row r="152" spans="2:16" x14ac:dyDescent="0.25">
      <c r="B152" s="3"/>
      <c r="C152" s="58"/>
      <c r="D152" s="58"/>
      <c r="E152" s="58"/>
      <c r="F152" s="58"/>
      <c r="G152" s="58"/>
      <c r="H152" s="60"/>
      <c r="I152" s="60"/>
      <c r="J152" s="60"/>
      <c r="K152" s="60"/>
      <c r="L152" s="60"/>
      <c r="M152" s="58"/>
      <c r="N152" s="58"/>
      <c r="O152" s="58"/>
      <c r="P152" s="58"/>
    </row>
    <row r="153" spans="2:16" x14ac:dyDescent="0.25">
      <c r="B153" s="3"/>
      <c r="C153" s="58"/>
      <c r="D153" s="58"/>
      <c r="E153" s="58"/>
      <c r="F153" s="58"/>
      <c r="G153" s="58"/>
      <c r="H153" s="60"/>
      <c r="I153" s="60"/>
      <c r="J153" s="60"/>
      <c r="K153" s="60"/>
      <c r="L153" s="60"/>
      <c r="M153" s="58"/>
      <c r="N153" s="58"/>
      <c r="O153" s="58"/>
      <c r="P153" s="58"/>
    </row>
    <row r="154" spans="2:16" x14ac:dyDescent="0.25">
      <c r="B154" s="3"/>
      <c r="C154" s="58"/>
      <c r="D154" s="58"/>
      <c r="E154" s="58"/>
      <c r="F154" s="58"/>
      <c r="G154" s="58"/>
      <c r="H154" s="60"/>
      <c r="I154" s="60"/>
      <c r="J154" s="60"/>
      <c r="K154" s="60"/>
      <c r="L154" s="60"/>
      <c r="M154" s="58"/>
      <c r="N154" s="58"/>
      <c r="O154" s="58"/>
      <c r="P154" s="58"/>
    </row>
    <row r="155" spans="2:16" x14ac:dyDescent="0.25">
      <c r="B155" s="3"/>
      <c r="C155" s="58"/>
      <c r="D155" s="58"/>
      <c r="E155" s="58"/>
      <c r="F155" s="58"/>
      <c r="G155" s="58"/>
      <c r="H155" s="60"/>
      <c r="I155" s="60"/>
      <c r="J155" s="60"/>
      <c r="K155" s="60"/>
      <c r="L155" s="60"/>
      <c r="M155" s="58"/>
      <c r="N155" s="58"/>
      <c r="O155" s="58"/>
      <c r="P155" s="58"/>
    </row>
    <row r="156" spans="2:16" x14ac:dyDescent="0.25">
      <c r="B156" s="3"/>
      <c r="C156" s="58"/>
      <c r="D156" s="58"/>
      <c r="E156" s="58"/>
      <c r="F156" s="58"/>
      <c r="G156" s="58"/>
      <c r="H156" s="60"/>
      <c r="I156" s="60"/>
      <c r="J156" s="60"/>
      <c r="K156" s="60"/>
      <c r="L156" s="60"/>
      <c r="M156" s="58"/>
      <c r="N156" s="58"/>
      <c r="O156" s="58"/>
      <c r="P156" s="58"/>
    </row>
    <row r="157" spans="2:16" x14ac:dyDescent="0.25">
      <c r="B157" s="3"/>
      <c r="C157" s="58"/>
      <c r="D157" s="58"/>
      <c r="E157" s="58"/>
      <c r="F157" s="58"/>
      <c r="G157" s="58"/>
      <c r="H157" s="60"/>
      <c r="I157" s="60"/>
      <c r="J157" s="60"/>
      <c r="K157" s="60"/>
      <c r="L157" s="60"/>
      <c r="M157" s="58"/>
      <c r="N157" s="58"/>
      <c r="O157" s="58"/>
      <c r="P157" s="58"/>
    </row>
    <row r="158" spans="2:16" x14ac:dyDescent="0.25">
      <c r="B158" s="3"/>
      <c r="C158" s="58"/>
      <c r="D158" s="58"/>
      <c r="E158" s="58"/>
      <c r="F158" s="58"/>
      <c r="G158" s="58"/>
      <c r="H158" s="60"/>
      <c r="I158" s="60"/>
      <c r="J158" s="60"/>
      <c r="K158" s="60"/>
      <c r="L158" s="60"/>
      <c r="M158" s="58"/>
      <c r="N158" s="58"/>
      <c r="O158" s="58"/>
      <c r="P158" s="58"/>
    </row>
    <row r="159" spans="2:16" x14ac:dyDescent="0.25">
      <c r="B159" s="3"/>
      <c r="C159" s="58"/>
      <c r="D159" s="58"/>
      <c r="E159" s="58"/>
      <c r="F159" s="58"/>
      <c r="G159" s="58"/>
      <c r="H159" s="60"/>
      <c r="I159" s="60"/>
      <c r="J159" s="60"/>
      <c r="K159" s="60"/>
      <c r="L159" s="60"/>
      <c r="M159" s="58"/>
      <c r="N159" s="58"/>
      <c r="O159" s="58"/>
      <c r="P159" s="58"/>
    </row>
    <row r="160" spans="2:16" x14ac:dyDescent="0.25">
      <c r="B160" s="3"/>
      <c r="C160" s="58"/>
      <c r="D160" s="58"/>
      <c r="E160" s="58"/>
      <c r="F160" s="58"/>
      <c r="G160" s="58"/>
      <c r="H160" s="60"/>
      <c r="I160" s="60"/>
      <c r="J160" s="60"/>
      <c r="K160" s="60"/>
      <c r="L160" s="60"/>
      <c r="M160" s="58"/>
      <c r="N160" s="58"/>
      <c r="O160" s="58"/>
      <c r="P160" s="58"/>
    </row>
    <row r="161" spans="2:16" x14ac:dyDescent="0.25">
      <c r="B161" s="3"/>
      <c r="C161" s="58"/>
      <c r="D161" s="58"/>
      <c r="E161" s="58"/>
      <c r="F161" s="58"/>
      <c r="G161" s="58"/>
      <c r="H161" s="60"/>
      <c r="I161" s="60"/>
      <c r="J161" s="60"/>
      <c r="K161" s="60"/>
      <c r="L161" s="60"/>
      <c r="M161" s="58"/>
      <c r="N161" s="58"/>
      <c r="O161" s="58"/>
      <c r="P161" s="58"/>
    </row>
    <row r="162" spans="2:16" x14ac:dyDescent="0.25">
      <c r="B162" s="3"/>
      <c r="C162" s="58"/>
      <c r="D162" s="58"/>
      <c r="E162" s="58"/>
      <c r="F162" s="58"/>
      <c r="G162" s="58"/>
      <c r="H162" s="60"/>
      <c r="I162" s="60"/>
      <c r="J162" s="60"/>
      <c r="K162" s="60"/>
      <c r="L162" s="60"/>
      <c r="M162" s="58"/>
      <c r="N162" s="58"/>
      <c r="O162" s="58"/>
      <c r="P162" s="58"/>
    </row>
    <row r="163" spans="2:16" x14ac:dyDescent="0.25">
      <c r="B163" s="3"/>
      <c r="C163" s="58"/>
      <c r="D163" s="58"/>
      <c r="E163" s="58"/>
      <c r="F163" s="58"/>
      <c r="G163" s="58"/>
      <c r="H163" s="60"/>
      <c r="I163" s="60"/>
      <c r="J163" s="60"/>
      <c r="K163" s="60"/>
      <c r="L163" s="60"/>
      <c r="M163" s="58"/>
      <c r="N163" s="58"/>
      <c r="O163" s="58"/>
      <c r="P163" s="58"/>
    </row>
    <row r="164" spans="2:16" x14ac:dyDescent="0.25">
      <c r="B164" s="3"/>
      <c r="C164" s="58"/>
      <c r="D164" s="58"/>
      <c r="E164" s="58"/>
      <c r="F164" s="58"/>
      <c r="G164" s="58"/>
      <c r="H164" s="60"/>
      <c r="I164" s="60"/>
      <c r="J164" s="60"/>
      <c r="K164" s="60"/>
      <c r="L164" s="60"/>
      <c r="M164" s="58"/>
      <c r="N164" s="58"/>
      <c r="O164" s="58"/>
      <c r="P164" s="58"/>
    </row>
    <row r="165" spans="2:16" x14ac:dyDescent="0.25">
      <c r="B165" s="3"/>
      <c r="C165" s="58"/>
      <c r="D165" s="58"/>
      <c r="E165" s="58"/>
      <c r="F165" s="58"/>
      <c r="G165" s="58"/>
      <c r="H165" s="60"/>
      <c r="I165" s="60"/>
      <c r="J165" s="60"/>
      <c r="K165" s="60"/>
      <c r="L165" s="60"/>
      <c r="M165" s="58"/>
      <c r="N165" s="58"/>
      <c r="O165" s="58"/>
      <c r="P165" s="58"/>
    </row>
    <row r="166" spans="2:16" x14ac:dyDescent="0.25">
      <c r="B166" s="3"/>
      <c r="C166" s="58"/>
      <c r="D166" s="58"/>
      <c r="E166" s="58"/>
      <c r="F166" s="58"/>
      <c r="G166" s="58"/>
      <c r="H166" s="60"/>
      <c r="I166" s="60"/>
      <c r="J166" s="60"/>
      <c r="K166" s="60"/>
      <c r="L166" s="60"/>
      <c r="M166" s="58"/>
      <c r="N166" s="58"/>
      <c r="O166" s="58"/>
      <c r="P166" s="58"/>
    </row>
  </sheetData>
  <autoFilter ref="A1:A2" xr:uid="{00000000-0001-0000-0F00-000000000000}"/>
  <mergeCells count="7">
    <mergeCell ref="C3:G3"/>
    <mergeCell ref="AG3:AK3"/>
    <mergeCell ref="H3:L3"/>
    <mergeCell ref="M3:Q3"/>
    <mergeCell ref="R3:V3"/>
    <mergeCell ref="W3:AA3"/>
    <mergeCell ref="AB3:AF3"/>
  </mergeCells>
  <conditionalFormatting sqref="A5:AK13">
    <cfRule type="containsErrors" dxfId="7" priority="1">
      <formula>ISERROR(A5)</formula>
    </cfRule>
    <cfRule type="containsBlanks" dxfId="6" priority="2">
      <formula>LEN(TRIM(A5))=0</formula>
    </cfRule>
  </conditionalFormatting>
  <pageMargins left="0.45" right="0.2" top="0.5" bottom="0.2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7675-B583-4B72-AC6F-68EACEA9454C}">
  <sheetPr codeName="Sheet20">
    <tabColor theme="2" tint="-0.249977111117893"/>
  </sheetPr>
  <dimension ref="A1:X77"/>
  <sheetViews>
    <sheetView workbookViewId="0">
      <selection activeCell="H21" sqref="H21"/>
    </sheetView>
  </sheetViews>
  <sheetFormatPr defaultColWidth="9.21875" defaultRowHeight="13.8" x14ac:dyDescent="0.25"/>
  <cols>
    <col min="1" max="1" width="48.5546875" style="2" bestFit="1" customWidth="1"/>
    <col min="2" max="2" width="8.5546875" style="2" customWidth="1"/>
    <col min="3" max="3" width="8.21875" style="2" customWidth="1"/>
    <col min="4" max="4" width="9.5546875" style="2" customWidth="1"/>
    <col min="5" max="5" width="39" style="2" customWidth="1"/>
    <col min="6" max="6" width="42.21875" style="2" customWidth="1"/>
    <col min="7" max="7" width="9.77734375" style="2" customWidth="1"/>
    <col min="8" max="8" width="24.21875" style="2" customWidth="1"/>
    <col min="9" max="9" width="23" style="2" customWidth="1"/>
    <col min="10" max="10" width="14.44140625" style="2" customWidth="1"/>
    <col min="11" max="11" width="13.21875" style="2" customWidth="1"/>
    <col min="12" max="12" width="42.5546875" style="2" customWidth="1"/>
    <col min="13" max="13" width="36.21875" style="2" customWidth="1"/>
    <col min="14" max="14" width="39.77734375" style="2" customWidth="1"/>
    <col min="15" max="15" width="12.5546875" style="2" customWidth="1"/>
    <col min="16" max="16" width="37.44140625" style="2" customWidth="1"/>
    <col min="17" max="17" width="19.44140625" style="2" hidden="1" customWidth="1"/>
    <col min="18" max="18" width="13.21875" style="2" hidden="1" customWidth="1"/>
    <col min="19" max="19" width="14.21875" style="2" hidden="1" customWidth="1"/>
    <col min="20" max="20" width="10.21875" style="2" customWidth="1"/>
    <col min="21" max="21" width="47.21875" style="2" bestFit="1" customWidth="1"/>
    <col min="22" max="23" width="24.21875" style="2" customWidth="1"/>
    <col min="24" max="24" width="40" style="2" bestFit="1" customWidth="1"/>
    <col min="25" max="16384" width="9.21875" style="2"/>
  </cols>
  <sheetData>
    <row r="1" spans="1:24" ht="14.4" thickBot="1" x14ac:dyDescent="0.3">
      <c r="A1" s="161" t="s">
        <v>2114</v>
      </c>
      <c r="B1" s="162" t="s">
        <v>104</v>
      </c>
      <c r="C1" s="162" t="s">
        <v>1359</v>
      </c>
      <c r="D1" s="162" t="s">
        <v>3325</v>
      </c>
      <c r="E1" s="162" t="s">
        <v>2115</v>
      </c>
      <c r="F1" s="162" t="s">
        <v>2116</v>
      </c>
      <c r="G1" s="162" t="s">
        <v>124</v>
      </c>
      <c r="H1" s="162" t="s">
        <v>7</v>
      </c>
      <c r="I1" s="162" t="s">
        <v>1360</v>
      </c>
      <c r="J1" s="162" t="s">
        <v>82</v>
      </c>
      <c r="K1" s="162" t="s">
        <v>83</v>
      </c>
      <c r="L1" s="163" t="s">
        <v>2117</v>
      </c>
      <c r="M1" s="163" t="s">
        <v>1361</v>
      </c>
      <c r="N1" s="163" t="s">
        <v>3326</v>
      </c>
      <c r="O1" s="163" t="s">
        <v>84</v>
      </c>
      <c r="P1" s="163" t="s">
        <v>103</v>
      </c>
      <c r="Q1" s="164" t="s">
        <v>1362</v>
      </c>
      <c r="R1" s="165" t="s">
        <v>1363</v>
      </c>
      <c r="S1" s="165" t="s">
        <v>1364</v>
      </c>
      <c r="T1" s="163" t="s">
        <v>85</v>
      </c>
      <c r="U1" s="162" t="s">
        <v>1365</v>
      </c>
      <c r="V1" s="162" t="s">
        <v>1366</v>
      </c>
      <c r="W1" s="162" t="s">
        <v>1367</v>
      </c>
      <c r="X1" s="166" t="s">
        <v>1368</v>
      </c>
    </row>
    <row r="2" spans="1:24" s="48" customFormat="1" ht="15" thickTop="1" x14ac:dyDescent="0.3">
      <c r="A2" s="288" t="s">
        <v>701</v>
      </c>
      <c r="B2" s="289">
        <v>1</v>
      </c>
      <c r="C2" s="289">
        <v>2006</v>
      </c>
      <c r="D2" s="288">
        <v>16665</v>
      </c>
      <c r="E2" s="289" t="s">
        <v>1369</v>
      </c>
      <c r="F2" s="289" t="s">
        <v>1370</v>
      </c>
      <c r="G2" s="289" t="s">
        <v>296</v>
      </c>
      <c r="H2" s="289" t="s">
        <v>149</v>
      </c>
      <c r="I2" s="289" t="s">
        <v>1371</v>
      </c>
      <c r="J2" s="289" t="s">
        <v>1372</v>
      </c>
      <c r="K2" s="289"/>
      <c r="L2" s="290" t="s">
        <v>1373</v>
      </c>
      <c r="M2" s="290" t="s">
        <v>1374</v>
      </c>
      <c r="N2" s="290" t="s">
        <v>1380</v>
      </c>
      <c r="O2" s="290" t="s">
        <v>1375</v>
      </c>
      <c r="P2" s="290" t="s">
        <v>701</v>
      </c>
      <c r="Q2" s="290" t="s">
        <v>1376</v>
      </c>
      <c r="R2" s="290"/>
      <c r="S2" s="290" t="s">
        <v>1377</v>
      </c>
      <c r="T2" s="291">
        <v>45199</v>
      </c>
      <c r="U2" s="289" t="s">
        <v>1378</v>
      </c>
      <c r="V2" s="289">
        <v>42.81438</v>
      </c>
      <c r="W2" s="289">
        <v>-70.891281000000006</v>
      </c>
      <c r="X2" s="292" t="s">
        <v>1373</v>
      </c>
    </row>
    <row r="3" spans="1:24" s="48" customFormat="1" ht="14.4" x14ac:dyDescent="0.3">
      <c r="A3" s="293" t="s">
        <v>895</v>
      </c>
      <c r="B3" s="294">
        <v>2</v>
      </c>
      <c r="C3" s="294">
        <v>2226</v>
      </c>
      <c r="D3" s="293">
        <v>12807</v>
      </c>
      <c r="E3" s="294" t="s">
        <v>1369</v>
      </c>
      <c r="F3" s="294" t="s">
        <v>1379</v>
      </c>
      <c r="G3" s="294" t="s">
        <v>671</v>
      </c>
      <c r="H3" s="294" t="s">
        <v>168</v>
      </c>
      <c r="I3" s="294" t="s">
        <v>1380</v>
      </c>
      <c r="J3" s="294"/>
      <c r="K3" s="294"/>
      <c r="L3" s="295" t="s">
        <v>1381</v>
      </c>
      <c r="M3" s="295" t="s">
        <v>1374</v>
      </c>
      <c r="N3" s="295" t="s">
        <v>1380</v>
      </c>
      <c r="O3" s="295" t="s">
        <v>1375</v>
      </c>
      <c r="P3" s="295" t="s">
        <v>895</v>
      </c>
      <c r="Q3" s="295" t="s">
        <v>1376</v>
      </c>
      <c r="R3" s="295"/>
      <c r="S3" s="295"/>
      <c r="T3" s="296">
        <v>45199</v>
      </c>
      <c r="U3" s="294" t="s">
        <v>1382</v>
      </c>
      <c r="V3" s="294">
        <v>42.58549</v>
      </c>
      <c r="W3" s="294">
        <v>-72.208680000000001</v>
      </c>
      <c r="X3" s="297" t="s">
        <v>1381</v>
      </c>
    </row>
    <row r="4" spans="1:24" s="48" customFormat="1" ht="14.4" x14ac:dyDescent="0.3">
      <c r="A4" s="288" t="s">
        <v>703</v>
      </c>
      <c r="B4" s="289">
        <v>5</v>
      </c>
      <c r="C4" s="289">
        <v>2120</v>
      </c>
      <c r="D4" s="288">
        <v>4066</v>
      </c>
      <c r="E4" s="289" t="s">
        <v>1369</v>
      </c>
      <c r="F4" s="289" t="s">
        <v>1383</v>
      </c>
      <c r="G4" s="289" t="s">
        <v>308</v>
      </c>
      <c r="H4" s="289" t="s">
        <v>155</v>
      </c>
      <c r="I4" s="289" t="s">
        <v>1380</v>
      </c>
      <c r="J4" s="289"/>
      <c r="K4" s="289"/>
      <c r="L4" s="290" t="s">
        <v>1384</v>
      </c>
      <c r="M4" s="290" t="s">
        <v>1374</v>
      </c>
      <c r="N4" s="290" t="s">
        <v>1380</v>
      </c>
      <c r="O4" s="290" t="s">
        <v>1375</v>
      </c>
      <c r="P4" s="290" t="s">
        <v>703</v>
      </c>
      <c r="Q4" s="290" t="s">
        <v>1376</v>
      </c>
      <c r="R4" s="290"/>
      <c r="S4" s="290"/>
      <c r="T4" s="291">
        <v>45199</v>
      </c>
      <c r="U4" s="289" t="s">
        <v>1385</v>
      </c>
      <c r="V4" s="289">
        <v>42.595889999999997</v>
      </c>
      <c r="W4" s="289">
        <v>-72.592470000000006</v>
      </c>
      <c r="X4" s="292" t="s">
        <v>1384</v>
      </c>
    </row>
    <row r="5" spans="1:24" s="48" customFormat="1" ht="14.4" x14ac:dyDescent="0.3">
      <c r="A5" s="293" t="s">
        <v>704</v>
      </c>
      <c r="B5" s="294">
        <v>4</v>
      </c>
      <c r="C5" s="294">
        <v>2339</v>
      </c>
      <c r="D5" s="293">
        <v>4066</v>
      </c>
      <c r="E5" s="294" t="s">
        <v>1386</v>
      </c>
      <c r="F5" s="294" t="s">
        <v>1387</v>
      </c>
      <c r="G5" s="294" t="s">
        <v>328</v>
      </c>
      <c r="H5" s="294" t="s">
        <v>155</v>
      </c>
      <c r="I5" s="294" t="s">
        <v>1388</v>
      </c>
      <c r="J5" s="294" t="s">
        <v>1389</v>
      </c>
      <c r="K5" s="294" t="s">
        <v>1390</v>
      </c>
      <c r="L5" s="295" t="s">
        <v>1384</v>
      </c>
      <c r="M5" s="295" t="s">
        <v>1374</v>
      </c>
      <c r="N5" s="295" t="s">
        <v>1380</v>
      </c>
      <c r="O5" s="295" t="s">
        <v>1375</v>
      </c>
      <c r="P5" s="295" t="s">
        <v>704</v>
      </c>
      <c r="Q5" s="295" t="s">
        <v>1391</v>
      </c>
      <c r="R5" s="295"/>
      <c r="S5" s="295"/>
      <c r="T5" s="296">
        <v>45199</v>
      </c>
      <c r="U5" s="294" t="s">
        <v>1392</v>
      </c>
      <c r="V5" s="294">
        <v>42.121859999999998</v>
      </c>
      <c r="W5" s="294">
        <v>-72.602900000000005</v>
      </c>
      <c r="X5" s="297" t="s">
        <v>1384</v>
      </c>
    </row>
    <row r="6" spans="1:24" s="48" customFormat="1" ht="14.4" x14ac:dyDescent="0.3">
      <c r="A6" s="288" t="s">
        <v>705</v>
      </c>
      <c r="B6" s="289">
        <v>106</v>
      </c>
      <c r="C6" s="289">
        <v>2076</v>
      </c>
      <c r="D6" s="288">
        <v>4066</v>
      </c>
      <c r="E6" s="289" t="s">
        <v>1369</v>
      </c>
      <c r="F6" s="289" t="s">
        <v>1393</v>
      </c>
      <c r="G6" s="289" t="s">
        <v>328</v>
      </c>
      <c r="H6" s="289" t="s">
        <v>155</v>
      </c>
      <c r="I6" s="289" t="s">
        <v>1380</v>
      </c>
      <c r="J6" s="289"/>
      <c r="K6" s="289"/>
      <c r="L6" s="290" t="s">
        <v>1384</v>
      </c>
      <c r="M6" s="290" t="s">
        <v>1374</v>
      </c>
      <c r="N6" s="290" t="s">
        <v>1380</v>
      </c>
      <c r="O6" s="290" t="s">
        <v>1375</v>
      </c>
      <c r="P6" s="290" t="s">
        <v>705</v>
      </c>
      <c r="Q6" s="290" t="s">
        <v>1376</v>
      </c>
      <c r="R6" s="290"/>
      <c r="S6" s="290"/>
      <c r="T6" s="291">
        <v>45199</v>
      </c>
      <c r="U6" s="289" t="s">
        <v>1394</v>
      </c>
      <c r="V6" s="289">
        <v>42.118000000000002</v>
      </c>
      <c r="W6" s="289">
        <v>-72.759829999999994</v>
      </c>
      <c r="X6" s="292" t="s">
        <v>1384</v>
      </c>
    </row>
    <row r="7" spans="1:24" s="48" customFormat="1" ht="14.4" x14ac:dyDescent="0.3">
      <c r="A7" s="293" t="s">
        <v>706</v>
      </c>
      <c r="B7" s="294">
        <v>14495</v>
      </c>
      <c r="C7" s="294">
        <v>2181</v>
      </c>
      <c r="D7" s="293">
        <v>4066</v>
      </c>
      <c r="E7" s="294" t="s">
        <v>1369</v>
      </c>
      <c r="F7" s="294" t="s">
        <v>1395</v>
      </c>
      <c r="G7" s="294" t="s">
        <v>328</v>
      </c>
      <c r="H7" s="294" t="s">
        <v>155</v>
      </c>
      <c r="I7" s="294" t="s">
        <v>1380</v>
      </c>
      <c r="J7" s="294"/>
      <c r="K7" s="294"/>
      <c r="L7" s="295" t="s">
        <v>1384</v>
      </c>
      <c r="M7" s="295" t="s">
        <v>1374</v>
      </c>
      <c r="N7" s="295" t="s">
        <v>1380</v>
      </c>
      <c r="O7" s="295" t="s">
        <v>1375</v>
      </c>
      <c r="P7" s="295" t="s">
        <v>706</v>
      </c>
      <c r="Q7" s="295" t="s">
        <v>1376</v>
      </c>
      <c r="R7" s="295"/>
      <c r="S7" s="295"/>
      <c r="T7" s="296">
        <v>45199</v>
      </c>
      <c r="U7" s="294" t="s">
        <v>1396</v>
      </c>
      <c r="V7" s="294">
        <v>42.169640000000001</v>
      </c>
      <c r="W7" s="294">
        <v>-72.341520000000003</v>
      </c>
      <c r="X7" s="297" t="s">
        <v>1384</v>
      </c>
    </row>
    <row r="8" spans="1:24" s="48" customFormat="1" ht="14.4" x14ac:dyDescent="0.3">
      <c r="A8" s="288" t="s">
        <v>707</v>
      </c>
      <c r="B8" s="289">
        <v>6309</v>
      </c>
      <c r="C8" s="289">
        <v>2313</v>
      </c>
      <c r="D8" s="288">
        <v>3106</v>
      </c>
      <c r="E8" s="289" t="s">
        <v>1369</v>
      </c>
      <c r="F8" s="289" t="s">
        <v>1397</v>
      </c>
      <c r="G8" s="289" t="s">
        <v>195</v>
      </c>
      <c r="H8" s="289" t="s">
        <v>155</v>
      </c>
      <c r="I8" s="289" t="s">
        <v>1371</v>
      </c>
      <c r="J8" s="289" t="s">
        <v>1372</v>
      </c>
      <c r="K8" s="289"/>
      <c r="L8" s="290" t="s">
        <v>1398</v>
      </c>
      <c r="M8" s="290" t="s">
        <v>1374</v>
      </c>
      <c r="N8" s="290" t="s">
        <v>1380</v>
      </c>
      <c r="O8" s="290" t="s">
        <v>1375</v>
      </c>
      <c r="P8" s="290" t="s">
        <v>707</v>
      </c>
      <c r="Q8" s="290" t="s">
        <v>1399</v>
      </c>
      <c r="R8" s="290"/>
      <c r="S8" s="290"/>
      <c r="T8" s="291">
        <v>45199</v>
      </c>
      <c r="U8" s="289" t="s">
        <v>1400</v>
      </c>
      <c r="V8" s="289">
        <v>42.459780000000002</v>
      </c>
      <c r="W8" s="289">
        <v>-73.248999999999995</v>
      </c>
      <c r="X8" s="292" t="s">
        <v>1398</v>
      </c>
    </row>
    <row r="9" spans="1:24" s="48" customFormat="1" ht="14.4" x14ac:dyDescent="0.3">
      <c r="A9" s="293" t="s">
        <v>708</v>
      </c>
      <c r="B9" s="294">
        <v>98</v>
      </c>
      <c r="C9" s="294">
        <v>2227</v>
      </c>
      <c r="D9" s="293">
        <v>16665</v>
      </c>
      <c r="E9" s="294" t="s">
        <v>1401</v>
      </c>
      <c r="F9" s="294" t="s">
        <v>1402</v>
      </c>
      <c r="G9" s="294" t="s">
        <v>444</v>
      </c>
      <c r="H9" s="294" t="s">
        <v>159</v>
      </c>
      <c r="I9" s="330" t="s">
        <v>1380</v>
      </c>
      <c r="J9" s="330"/>
      <c r="K9" s="330"/>
      <c r="L9" s="295" t="s">
        <v>1373</v>
      </c>
      <c r="M9" s="295" t="s">
        <v>1374</v>
      </c>
      <c r="N9" s="295" t="s">
        <v>1380</v>
      </c>
      <c r="O9" s="295" t="s">
        <v>1375</v>
      </c>
      <c r="P9" s="295" t="s">
        <v>708</v>
      </c>
      <c r="Q9" s="295" t="s">
        <v>1376</v>
      </c>
      <c r="R9" s="295"/>
      <c r="S9" s="295" t="s">
        <v>1377</v>
      </c>
      <c r="T9" s="296">
        <v>45199</v>
      </c>
      <c r="U9" s="294" t="s">
        <v>1403</v>
      </c>
      <c r="V9" s="294">
        <v>42.251480000000001</v>
      </c>
      <c r="W9" s="294">
        <v>-71.077299999999994</v>
      </c>
      <c r="X9" s="297" t="s">
        <v>1373</v>
      </c>
    </row>
    <row r="10" spans="1:24" s="48" customFormat="1" ht="14.4" x14ac:dyDescent="0.3">
      <c r="A10" s="288" t="s">
        <v>709</v>
      </c>
      <c r="B10" s="289">
        <v>53</v>
      </c>
      <c r="C10" s="289">
        <v>2054</v>
      </c>
      <c r="D10" s="288">
        <v>16665</v>
      </c>
      <c r="E10" s="289" t="s">
        <v>1401</v>
      </c>
      <c r="F10" s="289" t="s">
        <v>1404</v>
      </c>
      <c r="G10" s="289" t="s">
        <v>444</v>
      </c>
      <c r="H10" s="289" t="s">
        <v>159</v>
      </c>
      <c r="I10" s="330" t="s">
        <v>1380</v>
      </c>
      <c r="J10" s="330"/>
      <c r="K10" s="330"/>
      <c r="L10" s="290" t="s">
        <v>1373</v>
      </c>
      <c r="M10" s="290" t="s">
        <v>1374</v>
      </c>
      <c r="N10" s="290" t="s">
        <v>1380</v>
      </c>
      <c r="O10" s="290" t="s">
        <v>1375</v>
      </c>
      <c r="P10" s="290" t="s">
        <v>709</v>
      </c>
      <c r="Q10" s="290" t="s">
        <v>1376</v>
      </c>
      <c r="R10" s="290"/>
      <c r="S10" s="290"/>
      <c r="T10" s="291">
        <v>45199</v>
      </c>
      <c r="U10" s="289" t="s">
        <v>1405</v>
      </c>
      <c r="V10" s="289">
        <v>42.277079999999998</v>
      </c>
      <c r="W10" s="289">
        <v>-71.236680000000007</v>
      </c>
      <c r="X10" s="292" t="s">
        <v>1373</v>
      </c>
    </row>
    <row r="11" spans="1:24" s="48" customFormat="1" ht="14.4" x14ac:dyDescent="0.3">
      <c r="A11" s="293" t="s">
        <v>710</v>
      </c>
      <c r="B11" s="294">
        <v>79</v>
      </c>
      <c r="C11" s="294">
        <v>2082</v>
      </c>
      <c r="D11" s="293">
        <v>16665</v>
      </c>
      <c r="E11" s="294" t="s">
        <v>1369</v>
      </c>
      <c r="F11" s="294" t="s">
        <v>1406</v>
      </c>
      <c r="G11" s="294" t="s">
        <v>498</v>
      </c>
      <c r="H11" s="294" t="s">
        <v>144</v>
      </c>
      <c r="I11" s="330" t="s">
        <v>1380</v>
      </c>
      <c r="J11" s="330"/>
      <c r="K11" s="330"/>
      <c r="L11" s="295" t="s">
        <v>1373</v>
      </c>
      <c r="M11" s="295" t="s">
        <v>1374</v>
      </c>
      <c r="N11" s="295" t="s">
        <v>1380</v>
      </c>
      <c r="O11" s="295" t="s">
        <v>1375</v>
      </c>
      <c r="P11" s="295" t="s">
        <v>710</v>
      </c>
      <c r="Q11" s="295" t="s">
        <v>1391</v>
      </c>
      <c r="R11" s="295"/>
      <c r="S11" s="295"/>
      <c r="T11" s="296">
        <v>45199</v>
      </c>
      <c r="U11" s="294" t="s">
        <v>1407</v>
      </c>
      <c r="V11" s="294">
        <v>41.94303</v>
      </c>
      <c r="W11" s="294">
        <v>-70.645349999999993</v>
      </c>
      <c r="X11" s="297" t="s">
        <v>1373</v>
      </c>
    </row>
    <row r="12" spans="1:24" s="48" customFormat="1" ht="14.4" x14ac:dyDescent="0.3">
      <c r="A12" s="288" t="s">
        <v>711</v>
      </c>
      <c r="B12" s="289">
        <v>8702</v>
      </c>
      <c r="C12" s="289">
        <v>2069</v>
      </c>
      <c r="D12" s="288">
        <v>16665</v>
      </c>
      <c r="E12" s="289" t="s">
        <v>1408</v>
      </c>
      <c r="F12" s="289" t="s">
        <v>1409</v>
      </c>
      <c r="G12" s="289" t="s">
        <v>1410</v>
      </c>
      <c r="H12" s="289" t="s">
        <v>159</v>
      </c>
      <c r="I12" s="330" t="s">
        <v>1411</v>
      </c>
      <c r="J12" s="330" t="s">
        <v>1389</v>
      </c>
      <c r="K12" s="330"/>
      <c r="L12" s="290" t="s">
        <v>1373</v>
      </c>
      <c r="M12" s="290" t="s">
        <v>1374</v>
      </c>
      <c r="N12" s="290" t="s">
        <v>1380</v>
      </c>
      <c r="O12" s="290" t="s">
        <v>1375</v>
      </c>
      <c r="P12" s="290" t="s">
        <v>711</v>
      </c>
      <c r="Q12" s="290" t="s">
        <v>1376</v>
      </c>
      <c r="R12" s="290"/>
      <c r="S12" s="290" t="s">
        <v>1377</v>
      </c>
      <c r="T12" s="291">
        <v>45199</v>
      </c>
      <c r="U12" s="289" t="s">
        <v>1412</v>
      </c>
      <c r="V12" s="289">
        <v>42.340249999999997</v>
      </c>
      <c r="W12" s="289">
        <v>-71.104900000000001</v>
      </c>
      <c r="X12" s="292" t="s">
        <v>1373</v>
      </c>
    </row>
    <row r="13" spans="1:24" s="48" customFormat="1" ht="14.4" x14ac:dyDescent="0.3">
      <c r="A13" s="293" t="s">
        <v>712</v>
      </c>
      <c r="B13" s="294">
        <v>46</v>
      </c>
      <c r="C13" s="294">
        <v>2139</v>
      </c>
      <c r="D13" s="293">
        <v>14286</v>
      </c>
      <c r="E13" s="294" t="s">
        <v>1413</v>
      </c>
      <c r="F13" s="294" t="s">
        <v>1409</v>
      </c>
      <c r="G13" s="294" t="s">
        <v>1410</v>
      </c>
      <c r="H13" s="294" t="s">
        <v>159</v>
      </c>
      <c r="I13" s="330" t="s">
        <v>1414</v>
      </c>
      <c r="J13" s="330"/>
      <c r="K13" s="330" t="s">
        <v>1415</v>
      </c>
      <c r="L13" s="295" t="s">
        <v>1416</v>
      </c>
      <c r="M13" s="295" t="s">
        <v>1417</v>
      </c>
      <c r="N13" s="295" t="s">
        <v>1380</v>
      </c>
      <c r="O13" s="295" t="s">
        <v>1375</v>
      </c>
      <c r="P13" s="295" t="s">
        <v>712</v>
      </c>
      <c r="Q13" s="295" t="s">
        <v>1380</v>
      </c>
      <c r="R13" s="295"/>
      <c r="S13" s="295"/>
      <c r="T13" s="296">
        <v>45199</v>
      </c>
      <c r="U13" s="294" t="s">
        <v>1418</v>
      </c>
      <c r="V13" s="294">
        <v>42.337189000000002</v>
      </c>
      <c r="W13" s="294">
        <v>-71.105323999999996</v>
      </c>
      <c r="X13" s="297" t="s">
        <v>1416</v>
      </c>
    </row>
    <row r="14" spans="1:24" s="48" customFormat="1" ht="14.4" x14ac:dyDescent="0.3">
      <c r="A14" s="288" t="s">
        <v>713</v>
      </c>
      <c r="B14" s="289">
        <v>3107</v>
      </c>
      <c r="C14" s="289">
        <v>2307</v>
      </c>
      <c r="D14" s="288">
        <v>14287</v>
      </c>
      <c r="E14" s="289" t="s">
        <v>1408</v>
      </c>
      <c r="F14" s="289" t="s">
        <v>1409</v>
      </c>
      <c r="G14" s="289" t="s">
        <v>1410</v>
      </c>
      <c r="H14" s="289" t="s">
        <v>159</v>
      </c>
      <c r="I14" s="330" t="s">
        <v>1468</v>
      </c>
      <c r="J14" s="330" t="s">
        <v>1389</v>
      </c>
      <c r="K14" s="330" t="s">
        <v>1415</v>
      </c>
      <c r="L14" s="290" t="s">
        <v>1419</v>
      </c>
      <c r="M14" s="290" t="s">
        <v>1417</v>
      </c>
      <c r="N14" s="290" t="s">
        <v>1380</v>
      </c>
      <c r="O14" s="290" t="s">
        <v>1375</v>
      </c>
      <c r="P14" s="290" t="s">
        <v>713</v>
      </c>
      <c r="Q14" s="290" t="s">
        <v>1399</v>
      </c>
      <c r="R14" s="290"/>
      <c r="S14" s="290"/>
      <c r="T14" s="291">
        <v>45199</v>
      </c>
      <c r="U14" s="289" t="s">
        <v>1420</v>
      </c>
      <c r="V14" s="289">
        <v>42.349600000000002</v>
      </c>
      <c r="W14" s="289">
        <v>-71.075919999999996</v>
      </c>
      <c r="X14" s="292" t="s">
        <v>1419</v>
      </c>
    </row>
    <row r="15" spans="1:24" s="48" customFormat="1" ht="14.4" x14ac:dyDescent="0.3">
      <c r="A15" s="293" t="s">
        <v>714</v>
      </c>
      <c r="B15" s="294">
        <v>59</v>
      </c>
      <c r="C15" s="294">
        <v>2048</v>
      </c>
      <c r="D15" s="293">
        <v>3791</v>
      </c>
      <c r="E15" s="330" t="s">
        <v>1386</v>
      </c>
      <c r="F15" s="294" t="s">
        <v>1409</v>
      </c>
      <c r="G15" s="294" t="s">
        <v>1410</v>
      </c>
      <c r="H15" s="294" t="s">
        <v>159</v>
      </c>
      <c r="I15" s="330" t="s">
        <v>1380</v>
      </c>
      <c r="J15" s="330"/>
      <c r="K15" s="330"/>
      <c r="L15" s="295" t="s">
        <v>1421</v>
      </c>
      <c r="M15" s="295" t="s">
        <v>1374</v>
      </c>
      <c r="N15" s="295" t="s">
        <v>1380</v>
      </c>
      <c r="O15" s="295" t="s">
        <v>1375</v>
      </c>
      <c r="P15" s="295" t="s">
        <v>714</v>
      </c>
      <c r="Q15" s="295" t="s">
        <v>1376</v>
      </c>
      <c r="R15" s="295"/>
      <c r="S15" s="295"/>
      <c r="T15" s="296">
        <v>45199</v>
      </c>
      <c r="U15" s="294" t="s">
        <v>1422</v>
      </c>
      <c r="V15" s="294">
        <v>42.301470000000002</v>
      </c>
      <c r="W15" s="294">
        <v>-71.128320000000002</v>
      </c>
      <c r="X15" s="297" t="s">
        <v>1421</v>
      </c>
    </row>
    <row r="16" spans="1:24" s="48" customFormat="1" ht="14.4" x14ac:dyDescent="0.3">
      <c r="A16" s="288" t="s">
        <v>715</v>
      </c>
      <c r="B16" s="289">
        <v>22</v>
      </c>
      <c r="C16" s="289">
        <v>2921</v>
      </c>
      <c r="D16" s="288">
        <v>3791</v>
      </c>
      <c r="E16" s="289" t="s">
        <v>1408</v>
      </c>
      <c r="F16" s="289" t="s">
        <v>1409</v>
      </c>
      <c r="G16" s="289" t="s">
        <v>1410</v>
      </c>
      <c r="H16" s="289" t="s">
        <v>159</v>
      </c>
      <c r="I16" s="330" t="s">
        <v>1411</v>
      </c>
      <c r="J16" s="330" t="s">
        <v>1389</v>
      </c>
      <c r="K16" s="330"/>
      <c r="L16" s="290" t="s">
        <v>1421</v>
      </c>
      <c r="M16" s="290" t="s">
        <v>1374</v>
      </c>
      <c r="N16" s="290" t="s">
        <v>1380</v>
      </c>
      <c r="O16" s="290" t="s">
        <v>1375</v>
      </c>
      <c r="P16" s="290" t="s">
        <v>715</v>
      </c>
      <c r="Q16" s="290" t="s">
        <v>1380</v>
      </c>
      <c r="R16" s="290"/>
      <c r="S16" s="290"/>
      <c r="T16" s="291">
        <v>45199</v>
      </c>
      <c r="U16" s="289" t="s">
        <v>1423</v>
      </c>
      <c r="V16" s="289">
        <v>42.336120000000001</v>
      </c>
      <c r="W16" s="289">
        <v>-71.107479999999995</v>
      </c>
      <c r="X16" s="292" t="s">
        <v>1421</v>
      </c>
    </row>
    <row r="17" spans="1:24" s="48" customFormat="1" ht="14.4" x14ac:dyDescent="0.3">
      <c r="A17" s="293" t="s">
        <v>716</v>
      </c>
      <c r="B17" s="294">
        <v>3108</v>
      </c>
      <c r="C17" s="294">
        <v>2108</v>
      </c>
      <c r="D17" s="293">
        <v>13159</v>
      </c>
      <c r="E17" s="294" t="s">
        <v>1386</v>
      </c>
      <c r="F17" s="294" t="s">
        <v>1424</v>
      </c>
      <c r="G17" s="294" t="s">
        <v>1425</v>
      </c>
      <c r="H17" s="294" t="s">
        <v>159</v>
      </c>
      <c r="I17" s="330" t="s">
        <v>1380</v>
      </c>
      <c r="J17" s="330"/>
      <c r="K17" s="330"/>
      <c r="L17" s="295" t="s">
        <v>716</v>
      </c>
      <c r="M17" s="295" t="s">
        <v>1417</v>
      </c>
      <c r="N17" s="295" t="s">
        <v>1380</v>
      </c>
      <c r="O17" s="295" t="s">
        <v>1426</v>
      </c>
      <c r="P17" s="295" t="s">
        <v>716</v>
      </c>
      <c r="Q17" s="295" t="s">
        <v>1376</v>
      </c>
      <c r="R17" s="295"/>
      <c r="S17" s="295"/>
      <c r="T17" s="296">
        <v>45107</v>
      </c>
      <c r="U17" s="294" t="s">
        <v>1427</v>
      </c>
      <c r="V17" s="294">
        <v>42.374760000000002</v>
      </c>
      <c r="W17" s="294">
        <v>-71.104439999999997</v>
      </c>
      <c r="X17" s="297" t="s">
        <v>716</v>
      </c>
    </row>
    <row r="18" spans="1:24" s="48" customFormat="1" ht="14.4" x14ac:dyDescent="0.3">
      <c r="A18" s="288" t="s">
        <v>717</v>
      </c>
      <c r="B18" s="289">
        <v>39</v>
      </c>
      <c r="C18" s="289">
        <v>2135</v>
      </c>
      <c r="D18" s="288">
        <v>3109</v>
      </c>
      <c r="E18" s="289" t="s">
        <v>1369</v>
      </c>
      <c r="F18" s="289" t="s">
        <v>1428</v>
      </c>
      <c r="G18" s="289" t="s">
        <v>186</v>
      </c>
      <c r="H18" s="289" t="s">
        <v>187</v>
      </c>
      <c r="I18" s="330" t="s">
        <v>1380</v>
      </c>
      <c r="J18" s="330" t="s">
        <v>1372</v>
      </c>
      <c r="K18" s="330"/>
      <c r="L18" s="290" t="s">
        <v>1429</v>
      </c>
      <c r="M18" s="290" t="s">
        <v>1374</v>
      </c>
      <c r="N18" s="290" t="s">
        <v>1380</v>
      </c>
      <c r="O18" s="290" t="s">
        <v>1375</v>
      </c>
      <c r="P18" s="290" t="s">
        <v>717</v>
      </c>
      <c r="Q18" s="290" t="s">
        <v>1380</v>
      </c>
      <c r="R18" s="290"/>
      <c r="S18" s="290"/>
      <c r="T18" s="291">
        <v>45199</v>
      </c>
      <c r="U18" s="289" t="s">
        <v>1430</v>
      </c>
      <c r="V18" s="289">
        <v>41.653489999999998</v>
      </c>
      <c r="W18" s="289">
        <v>-70.273259999999993</v>
      </c>
      <c r="X18" s="292" t="s">
        <v>1429</v>
      </c>
    </row>
    <row r="19" spans="1:24" s="48" customFormat="1" ht="14.4" x14ac:dyDescent="0.3">
      <c r="A19" s="293" t="s">
        <v>856</v>
      </c>
      <c r="B19" s="294">
        <v>50</v>
      </c>
      <c r="C19" s="294">
        <v>2155</v>
      </c>
      <c r="D19" s="293">
        <v>3791</v>
      </c>
      <c r="E19" s="294" t="s">
        <v>1369</v>
      </c>
      <c r="F19" s="294" t="s">
        <v>1431</v>
      </c>
      <c r="G19" s="294" t="s">
        <v>1432</v>
      </c>
      <c r="H19" s="294" t="s">
        <v>155</v>
      </c>
      <c r="I19" s="330" t="s">
        <v>1380</v>
      </c>
      <c r="J19" s="330"/>
      <c r="K19" s="330"/>
      <c r="L19" s="295" t="s">
        <v>1421</v>
      </c>
      <c r="M19" s="295" t="s">
        <v>1374</v>
      </c>
      <c r="N19" s="295" t="s">
        <v>1380</v>
      </c>
      <c r="O19" s="295" t="s">
        <v>1375</v>
      </c>
      <c r="P19" s="295" t="s">
        <v>856</v>
      </c>
      <c r="Q19" s="295" t="s">
        <v>1376</v>
      </c>
      <c r="R19" s="295"/>
      <c r="S19" s="295"/>
      <c r="T19" s="296">
        <v>45199</v>
      </c>
      <c r="U19" s="294" t="s">
        <v>1433</v>
      </c>
      <c r="V19" s="294">
        <v>42.330109</v>
      </c>
      <c r="W19" s="294">
        <v>-72.652748000000003</v>
      </c>
      <c r="X19" s="297" t="s">
        <v>1421</v>
      </c>
    </row>
    <row r="20" spans="1:24" s="48" customFormat="1" ht="14.4" x14ac:dyDescent="0.3">
      <c r="A20" s="288" t="s">
        <v>719</v>
      </c>
      <c r="B20" s="289">
        <v>51</v>
      </c>
      <c r="C20" s="289">
        <v>2335</v>
      </c>
      <c r="D20" s="288">
        <v>13155</v>
      </c>
      <c r="E20" s="289" t="s">
        <v>1413</v>
      </c>
      <c r="F20" s="289" t="s">
        <v>1409</v>
      </c>
      <c r="G20" s="289" t="s">
        <v>1410</v>
      </c>
      <c r="H20" s="289" t="s">
        <v>159</v>
      </c>
      <c r="I20" s="289" t="s">
        <v>1380</v>
      </c>
      <c r="J20" s="289"/>
      <c r="K20" s="289"/>
      <c r="L20" s="290" t="s">
        <v>1434</v>
      </c>
      <c r="M20" s="290" t="s">
        <v>1417</v>
      </c>
      <c r="N20" s="290" t="s">
        <v>1380</v>
      </c>
      <c r="O20" s="290" t="s">
        <v>1375</v>
      </c>
      <c r="P20" s="290" t="s">
        <v>719</v>
      </c>
      <c r="Q20" s="290" t="s">
        <v>1380</v>
      </c>
      <c r="R20" s="290"/>
      <c r="S20" s="290"/>
      <c r="T20" s="291">
        <v>45199</v>
      </c>
      <c r="U20" s="289" t="s">
        <v>1435</v>
      </c>
      <c r="V20" s="289">
        <v>42.348109999999998</v>
      </c>
      <c r="W20" s="289">
        <v>-71.097579999999994</v>
      </c>
      <c r="X20" s="292" t="s">
        <v>1434</v>
      </c>
    </row>
    <row r="21" spans="1:24" s="48" customFormat="1" ht="14.4" x14ac:dyDescent="0.3">
      <c r="A21" s="293" t="s">
        <v>720</v>
      </c>
      <c r="B21" s="294">
        <v>57</v>
      </c>
      <c r="C21" s="294">
        <v>2018</v>
      </c>
      <c r="D21" s="293">
        <v>12776</v>
      </c>
      <c r="E21" s="294" t="s">
        <v>1401</v>
      </c>
      <c r="F21" s="294" t="s">
        <v>1436</v>
      </c>
      <c r="G21" s="294" t="s">
        <v>1425</v>
      </c>
      <c r="H21" s="294" t="s">
        <v>149</v>
      </c>
      <c r="I21" s="294" t="s">
        <v>1380</v>
      </c>
      <c r="J21" s="294"/>
      <c r="K21" s="294"/>
      <c r="L21" s="295" t="s">
        <v>1437</v>
      </c>
      <c r="M21" s="295" t="s">
        <v>1417</v>
      </c>
      <c r="N21" s="295" t="s">
        <v>1380</v>
      </c>
      <c r="O21" s="295" t="s">
        <v>1375</v>
      </c>
      <c r="P21" s="295" t="s">
        <v>720</v>
      </c>
      <c r="Q21" s="295" t="s">
        <v>1376</v>
      </c>
      <c r="R21" s="295"/>
      <c r="S21" s="295"/>
      <c r="T21" s="296">
        <v>45199</v>
      </c>
      <c r="U21" s="294" t="s">
        <v>1438</v>
      </c>
      <c r="V21" s="294">
        <v>42.451990000000002</v>
      </c>
      <c r="W21" s="294">
        <v>-71.376170000000002</v>
      </c>
      <c r="X21" s="297" t="s">
        <v>1437</v>
      </c>
    </row>
    <row r="22" spans="1:24" s="48" customFormat="1" ht="14.4" x14ac:dyDescent="0.3">
      <c r="A22" s="288" t="s">
        <v>721</v>
      </c>
      <c r="B22" s="289">
        <v>8</v>
      </c>
      <c r="C22" s="289">
        <v>2052</v>
      </c>
      <c r="D22" s="288">
        <v>3106</v>
      </c>
      <c r="E22" s="289" t="s">
        <v>1369</v>
      </c>
      <c r="F22" s="289" t="s">
        <v>1439</v>
      </c>
      <c r="G22" s="289" t="s">
        <v>195</v>
      </c>
      <c r="H22" s="289" t="s">
        <v>155</v>
      </c>
      <c r="I22" s="289" t="s">
        <v>1380</v>
      </c>
      <c r="J22" s="289"/>
      <c r="K22" s="289"/>
      <c r="L22" s="290" t="s">
        <v>1398</v>
      </c>
      <c r="M22" s="290" t="s">
        <v>1374</v>
      </c>
      <c r="N22" s="290" t="s">
        <v>1380</v>
      </c>
      <c r="O22" s="290" t="s">
        <v>1375</v>
      </c>
      <c r="P22" s="290" t="s">
        <v>721</v>
      </c>
      <c r="Q22" s="290" t="s">
        <v>1380</v>
      </c>
      <c r="R22" s="290"/>
      <c r="S22" s="290"/>
      <c r="T22" s="291">
        <v>45199</v>
      </c>
      <c r="U22" s="289" t="s">
        <v>1440</v>
      </c>
      <c r="V22" s="289">
        <v>42.191029999999998</v>
      </c>
      <c r="W22" s="289">
        <v>-73.371989999999997</v>
      </c>
      <c r="X22" s="292" t="s">
        <v>1398</v>
      </c>
    </row>
    <row r="23" spans="1:24" s="48" customFormat="1" ht="14.4" x14ac:dyDescent="0.3">
      <c r="A23" s="293" t="s">
        <v>722</v>
      </c>
      <c r="B23" s="294">
        <v>40</v>
      </c>
      <c r="C23" s="294">
        <v>2289</v>
      </c>
      <c r="D23" s="293">
        <v>3109</v>
      </c>
      <c r="E23" s="294" t="s">
        <v>1369</v>
      </c>
      <c r="F23" s="294" t="s">
        <v>1441</v>
      </c>
      <c r="G23" s="294" t="s">
        <v>186</v>
      </c>
      <c r="H23" s="294" t="s">
        <v>187</v>
      </c>
      <c r="I23" s="294" t="s">
        <v>1380</v>
      </c>
      <c r="J23" s="294"/>
      <c r="K23" s="294"/>
      <c r="L23" s="295" t="s">
        <v>1429</v>
      </c>
      <c r="M23" s="295" t="s">
        <v>1374</v>
      </c>
      <c r="N23" s="295" t="s">
        <v>1380</v>
      </c>
      <c r="O23" s="295" t="s">
        <v>1375</v>
      </c>
      <c r="P23" s="295" t="s">
        <v>722</v>
      </c>
      <c r="Q23" s="295" t="s">
        <v>1380</v>
      </c>
      <c r="R23" s="295"/>
      <c r="S23" s="295"/>
      <c r="T23" s="296">
        <v>45199</v>
      </c>
      <c r="U23" s="294" t="s">
        <v>1442</v>
      </c>
      <c r="V23" s="294">
        <v>41.564200999999997</v>
      </c>
      <c r="W23" s="294">
        <v>-70.622191999999998</v>
      </c>
      <c r="X23" s="297" t="s">
        <v>1429</v>
      </c>
    </row>
    <row r="24" spans="1:24" s="48" customFormat="1" ht="14.4" x14ac:dyDescent="0.3">
      <c r="A24" s="288" t="s">
        <v>723</v>
      </c>
      <c r="B24" s="289">
        <v>68</v>
      </c>
      <c r="C24" s="289">
        <v>2143</v>
      </c>
      <c r="D24" s="288">
        <v>6755</v>
      </c>
      <c r="E24" s="289" t="s">
        <v>1369</v>
      </c>
      <c r="F24" s="289" t="s">
        <v>1443</v>
      </c>
      <c r="G24" s="289" t="s">
        <v>671</v>
      </c>
      <c r="H24" s="289" t="s">
        <v>168</v>
      </c>
      <c r="I24" s="289" t="s">
        <v>1380</v>
      </c>
      <c r="J24" s="289"/>
      <c r="K24" s="289"/>
      <c r="L24" s="290" t="s">
        <v>1444</v>
      </c>
      <c r="M24" s="290" t="s">
        <v>1374</v>
      </c>
      <c r="N24" s="290" t="s">
        <v>1445</v>
      </c>
      <c r="O24" s="290" t="s">
        <v>1375</v>
      </c>
      <c r="P24" s="290" t="s">
        <v>723</v>
      </c>
      <c r="Q24" s="290" t="s">
        <v>1391</v>
      </c>
      <c r="R24" s="290"/>
      <c r="S24" s="290"/>
      <c r="T24" s="291">
        <v>45199</v>
      </c>
      <c r="U24" s="289" t="s">
        <v>1446</v>
      </c>
      <c r="V24" s="289">
        <v>42.078609999999998</v>
      </c>
      <c r="W24" s="289">
        <v>-72.041979999999995</v>
      </c>
      <c r="X24" s="292" t="s">
        <v>1444</v>
      </c>
    </row>
    <row r="25" spans="1:24" s="48" customFormat="1" ht="14.4" x14ac:dyDescent="0.3">
      <c r="A25" s="293" t="s">
        <v>857</v>
      </c>
      <c r="B25" s="294">
        <v>14496</v>
      </c>
      <c r="C25" s="294">
        <v>2034</v>
      </c>
      <c r="D25" s="293">
        <v>6755</v>
      </c>
      <c r="E25" s="294" t="s">
        <v>1369</v>
      </c>
      <c r="F25" s="294" t="s">
        <v>1447</v>
      </c>
      <c r="G25" s="294" t="s">
        <v>671</v>
      </c>
      <c r="H25" s="294" t="s">
        <v>168</v>
      </c>
      <c r="I25" s="294" t="s">
        <v>1380</v>
      </c>
      <c r="J25" s="294"/>
      <c r="K25" s="294"/>
      <c r="L25" s="295" t="s">
        <v>1444</v>
      </c>
      <c r="M25" s="295" t="s">
        <v>1374</v>
      </c>
      <c r="N25" s="295" t="s">
        <v>1380</v>
      </c>
      <c r="O25" s="295" t="s">
        <v>1375</v>
      </c>
      <c r="P25" s="295" t="s">
        <v>857</v>
      </c>
      <c r="Q25" s="295" t="s">
        <v>1376</v>
      </c>
      <c r="R25" s="295"/>
      <c r="S25" s="295"/>
      <c r="T25" s="296">
        <v>45199</v>
      </c>
      <c r="U25" s="294" t="s">
        <v>1448</v>
      </c>
      <c r="V25" s="294">
        <v>42.540709999999997</v>
      </c>
      <c r="W25" s="294">
        <v>-71.762500000000003</v>
      </c>
      <c r="X25" s="297" t="s">
        <v>1444</v>
      </c>
    </row>
    <row r="26" spans="1:24" s="48" customFormat="1" ht="14.4" x14ac:dyDescent="0.3">
      <c r="A26" s="288" t="s">
        <v>725</v>
      </c>
      <c r="B26" s="289">
        <v>73</v>
      </c>
      <c r="C26" s="289">
        <v>2036</v>
      </c>
      <c r="D26" s="288">
        <v>12807</v>
      </c>
      <c r="E26" s="289" t="s">
        <v>1369</v>
      </c>
      <c r="F26" s="289" t="s">
        <v>1449</v>
      </c>
      <c r="G26" s="289" t="s">
        <v>671</v>
      </c>
      <c r="H26" s="289" t="s">
        <v>168</v>
      </c>
      <c r="I26" s="289" t="s">
        <v>1380</v>
      </c>
      <c r="J26" s="289"/>
      <c r="K26" s="289"/>
      <c r="L26" s="290" t="s">
        <v>1381</v>
      </c>
      <c r="M26" s="290" t="s">
        <v>1374</v>
      </c>
      <c r="N26" s="290" t="s">
        <v>1380</v>
      </c>
      <c r="O26" s="290" t="s">
        <v>1375</v>
      </c>
      <c r="P26" s="290" t="s">
        <v>725</v>
      </c>
      <c r="Q26" s="290" t="s">
        <v>1376</v>
      </c>
      <c r="R26" s="290"/>
      <c r="S26" s="290" t="s">
        <v>1377</v>
      </c>
      <c r="T26" s="291">
        <v>45199</v>
      </c>
      <c r="U26" s="289" t="s">
        <v>1450</v>
      </c>
      <c r="V26" s="289">
        <v>42.586578000000003</v>
      </c>
      <c r="W26" s="289">
        <v>-71.987258999999995</v>
      </c>
      <c r="X26" s="292" t="s">
        <v>1381</v>
      </c>
    </row>
    <row r="27" spans="1:24" s="48" customFormat="1" ht="14.4" x14ac:dyDescent="0.3">
      <c r="A27" s="293" t="s">
        <v>726</v>
      </c>
      <c r="B27" s="294">
        <v>77</v>
      </c>
      <c r="C27" s="294">
        <v>2145</v>
      </c>
      <c r="D27" s="293">
        <v>12767</v>
      </c>
      <c r="E27" s="294" t="s">
        <v>1369</v>
      </c>
      <c r="F27" s="294" t="s">
        <v>1451</v>
      </c>
      <c r="G27" s="294" t="s">
        <v>328</v>
      </c>
      <c r="H27" s="294" t="s">
        <v>155</v>
      </c>
      <c r="I27" s="294" t="s">
        <v>1380</v>
      </c>
      <c r="J27" s="294"/>
      <c r="K27" s="294"/>
      <c r="L27" s="295" t="s">
        <v>1452</v>
      </c>
      <c r="M27" s="295" t="s">
        <v>1417</v>
      </c>
      <c r="N27" s="295" t="s">
        <v>1380</v>
      </c>
      <c r="O27" s="295" t="s">
        <v>1375</v>
      </c>
      <c r="P27" s="295" t="s">
        <v>726</v>
      </c>
      <c r="Q27" s="295" t="s">
        <v>1391</v>
      </c>
      <c r="R27" s="295"/>
      <c r="S27" s="295"/>
      <c r="T27" s="296">
        <v>45199</v>
      </c>
      <c r="U27" s="294" t="s">
        <v>1453</v>
      </c>
      <c r="V27" s="294">
        <v>42.200291</v>
      </c>
      <c r="W27" s="294">
        <v>-72.627898999999999</v>
      </c>
      <c r="X27" s="297" t="s">
        <v>1452</v>
      </c>
    </row>
    <row r="28" spans="1:24" s="48" customFormat="1" ht="14.4" x14ac:dyDescent="0.3">
      <c r="A28" s="288" t="s">
        <v>860</v>
      </c>
      <c r="B28" s="289">
        <v>6546</v>
      </c>
      <c r="C28" s="289">
        <v>2033</v>
      </c>
      <c r="D28" s="288">
        <v>16665</v>
      </c>
      <c r="E28" s="289" t="s">
        <v>1386</v>
      </c>
      <c r="F28" s="289" t="s">
        <v>1454</v>
      </c>
      <c r="G28" s="289" t="s">
        <v>1425</v>
      </c>
      <c r="H28" s="289" t="s">
        <v>149</v>
      </c>
      <c r="I28" s="289" t="s">
        <v>1411</v>
      </c>
      <c r="J28" s="289" t="s">
        <v>1389</v>
      </c>
      <c r="K28" s="289"/>
      <c r="L28" s="290" t="s">
        <v>1373</v>
      </c>
      <c r="M28" s="290" t="s">
        <v>1374</v>
      </c>
      <c r="N28" s="290" t="s">
        <v>1380</v>
      </c>
      <c r="O28" s="290" t="s">
        <v>1375</v>
      </c>
      <c r="P28" s="290" t="s">
        <v>860</v>
      </c>
      <c r="Q28" s="290" t="s">
        <v>1376</v>
      </c>
      <c r="R28" s="290"/>
      <c r="S28" s="290" t="s">
        <v>1377</v>
      </c>
      <c r="T28" s="291">
        <v>45199</v>
      </c>
      <c r="U28" s="289" t="s">
        <v>1455</v>
      </c>
      <c r="V28" s="289">
        <v>42.484901000000001</v>
      </c>
      <c r="W28" s="289">
        <v>-71.205566000000005</v>
      </c>
      <c r="X28" s="292" t="s">
        <v>1373</v>
      </c>
    </row>
    <row r="29" spans="1:24" s="48" customFormat="1" ht="14.4" x14ac:dyDescent="0.3">
      <c r="A29" s="293" t="s">
        <v>728</v>
      </c>
      <c r="B29" s="294">
        <v>83</v>
      </c>
      <c r="C29" s="294">
        <v>2099</v>
      </c>
      <c r="D29" s="293">
        <v>13156</v>
      </c>
      <c r="E29" s="294" t="s">
        <v>1369</v>
      </c>
      <c r="F29" s="294" t="s">
        <v>1456</v>
      </c>
      <c r="G29" s="294" t="s">
        <v>296</v>
      </c>
      <c r="H29" s="294" t="s">
        <v>149</v>
      </c>
      <c r="I29" s="294" t="s">
        <v>1371</v>
      </c>
      <c r="J29" s="294" t="s">
        <v>1372</v>
      </c>
      <c r="K29" s="294"/>
      <c r="L29" s="295" t="s">
        <v>1457</v>
      </c>
      <c r="M29" s="295" t="s">
        <v>1417</v>
      </c>
      <c r="N29" s="295" t="s">
        <v>1380</v>
      </c>
      <c r="O29" s="295" t="s">
        <v>1375</v>
      </c>
      <c r="P29" s="295" t="s">
        <v>728</v>
      </c>
      <c r="Q29" s="295" t="s">
        <v>1391</v>
      </c>
      <c r="R29" s="295" t="s">
        <v>1377</v>
      </c>
      <c r="S29" s="295" t="s">
        <v>1377</v>
      </c>
      <c r="T29" s="296">
        <v>45199</v>
      </c>
      <c r="U29" s="294" t="s">
        <v>1458</v>
      </c>
      <c r="V29" s="294">
        <v>42.709969000000001</v>
      </c>
      <c r="W29" s="294">
        <v>-71.150290999999996</v>
      </c>
      <c r="X29" s="297" t="s">
        <v>1457</v>
      </c>
    </row>
    <row r="30" spans="1:24" s="48" customFormat="1" ht="14.4" x14ac:dyDescent="0.3">
      <c r="A30" s="288" t="s">
        <v>729</v>
      </c>
      <c r="B30" s="289">
        <v>85</v>
      </c>
      <c r="C30" s="289">
        <v>2040</v>
      </c>
      <c r="D30" s="288">
        <v>12775</v>
      </c>
      <c r="E30" s="289" t="s">
        <v>1369</v>
      </c>
      <c r="F30" s="289" t="s">
        <v>1459</v>
      </c>
      <c r="G30" s="289" t="s">
        <v>1425</v>
      </c>
      <c r="H30" s="289" t="s">
        <v>149</v>
      </c>
      <c r="I30" s="289" t="s">
        <v>1371</v>
      </c>
      <c r="J30" s="330" t="s">
        <v>1372</v>
      </c>
      <c r="K30" s="289"/>
      <c r="L30" s="290" t="s">
        <v>1460</v>
      </c>
      <c r="M30" s="290" t="s">
        <v>1374</v>
      </c>
      <c r="N30" s="290" t="s">
        <v>1380</v>
      </c>
      <c r="O30" s="290" t="s">
        <v>1375</v>
      </c>
      <c r="P30" s="290" t="s">
        <v>729</v>
      </c>
      <c r="Q30" s="290" t="s">
        <v>1391</v>
      </c>
      <c r="R30" s="290"/>
      <c r="S30" s="290"/>
      <c r="T30" s="291">
        <v>45199</v>
      </c>
      <c r="U30" s="289" t="s">
        <v>1461</v>
      </c>
      <c r="V30" s="289">
        <v>42.647269999999999</v>
      </c>
      <c r="W30" s="289">
        <v>-71.341742999999994</v>
      </c>
      <c r="X30" s="292" t="s">
        <v>1460</v>
      </c>
    </row>
    <row r="31" spans="1:24" s="48" customFormat="1" ht="14.4" x14ac:dyDescent="0.3">
      <c r="A31" s="293" t="s">
        <v>730</v>
      </c>
      <c r="B31" s="294">
        <v>133</v>
      </c>
      <c r="C31" s="294">
        <v>2103</v>
      </c>
      <c r="D31" s="293">
        <v>6755</v>
      </c>
      <c r="E31" s="294" t="s">
        <v>1369</v>
      </c>
      <c r="F31" s="294" t="s">
        <v>1462</v>
      </c>
      <c r="G31" s="294" t="s">
        <v>1425</v>
      </c>
      <c r="H31" s="294" t="s">
        <v>172</v>
      </c>
      <c r="I31" s="294" t="s">
        <v>1380</v>
      </c>
      <c r="J31" s="330"/>
      <c r="K31" s="294"/>
      <c r="L31" s="295" t="s">
        <v>1444</v>
      </c>
      <c r="M31" s="295" t="s">
        <v>1374</v>
      </c>
      <c r="N31" s="295" t="s">
        <v>1380</v>
      </c>
      <c r="O31" s="295" t="s">
        <v>1375</v>
      </c>
      <c r="P31" s="295" t="s">
        <v>730</v>
      </c>
      <c r="Q31" s="295" t="s">
        <v>1376</v>
      </c>
      <c r="R31" s="295" t="s">
        <v>1377</v>
      </c>
      <c r="S31" s="295"/>
      <c r="T31" s="296">
        <v>45199</v>
      </c>
      <c r="U31" s="294" t="s">
        <v>1463</v>
      </c>
      <c r="V31" s="294">
        <v>42.355128999999998</v>
      </c>
      <c r="W31" s="294">
        <v>-71.554771000000002</v>
      </c>
      <c r="X31" s="297" t="s">
        <v>1444</v>
      </c>
    </row>
    <row r="32" spans="1:24" s="48" customFormat="1" ht="14.4" x14ac:dyDescent="0.3">
      <c r="A32" s="288" t="s">
        <v>731</v>
      </c>
      <c r="B32" s="289">
        <v>88</v>
      </c>
      <c r="C32" s="289">
        <v>2042</v>
      </c>
      <c r="D32" s="288">
        <v>3791</v>
      </c>
      <c r="E32" s="330" t="s">
        <v>1401</v>
      </c>
      <c r="F32" s="289" t="s">
        <v>1464</v>
      </c>
      <c r="G32" s="289" t="s">
        <v>1465</v>
      </c>
      <c r="H32" s="289" t="s">
        <v>187</v>
      </c>
      <c r="I32" s="289" t="s">
        <v>1380</v>
      </c>
      <c r="J32" s="330"/>
      <c r="K32" s="289"/>
      <c r="L32" s="290" t="s">
        <v>1421</v>
      </c>
      <c r="M32" s="290" t="s">
        <v>1374</v>
      </c>
      <c r="N32" s="290" t="s">
        <v>1380</v>
      </c>
      <c r="O32" s="290" t="s">
        <v>1375</v>
      </c>
      <c r="P32" s="290" t="s">
        <v>731</v>
      </c>
      <c r="Q32" s="290" t="s">
        <v>1380</v>
      </c>
      <c r="R32" s="290"/>
      <c r="S32" s="290" t="s">
        <v>1377</v>
      </c>
      <c r="T32" s="291">
        <v>45199</v>
      </c>
      <c r="U32" s="289" t="s">
        <v>1466</v>
      </c>
      <c r="V32" s="289">
        <v>41.460258000000003</v>
      </c>
      <c r="W32" s="289">
        <v>-70.583038000000002</v>
      </c>
      <c r="X32" s="292" t="s">
        <v>1421</v>
      </c>
    </row>
    <row r="33" spans="1:24" s="48" customFormat="1" ht="14.4" x14ac:dyDescent="0.3">
      <c r="A33" s="293" t="s">
        <v>732</v>
      </c>
      <c r="B33" s="294">
        <v>89</v>
      </c>
      <c r="C33" s="294">
        <v>2167</v>
      </c>
      <c r="D33" s="293">
        <v>3791</v>
      </c>
      <c r="E33" s="294" t="s">
        <v>1413</v>
      </c>
      <c r="F33" s="294" t="s">
        <v>1409</v>
      </c>
      <c r="G33" s="294" t="s">
        <v>1410</v>
      </c>
      <c r="H33" s="294" t="s">
        <v>159</v>
      </c>
      <c r="I33" s="294" t="s">
        <v>1380</v>
      </c>
      <c r="J33" s="330"/>
      <c r="K33" s="294"/>
      <c r="L33" s="295" t="s">
        <v>1421</v>
      </c>
      <c r="M33" s="295" t="s">
        <v>1374</v>
      </c>
      <c r="N33" s="295" t="s">
        <v>1380</v>
      </c>
      <c r="O33" s="295" t="s">
        <v>1375</v>
      </c>
      <c r="P33" s="295" t="s">
        <v>732</v>
      </c>
      <c r="Q33" s="295" t="s">
        <v>1376</v>
      </c>
      <c r="R33" s="295"/>
      <c r="S33" s="295" t="s">
        <v>1377</v>
      </c>
      <c r="T33" s="296">
        <v>45199</v>
      </c>
      <c r="U33" s="294" t="s">
        <v>1467</v>
      </c>
      <c r="V33" s="294">
        <v>42.362758999999997</v>
      </c>
      <c r="W33" s="294">
        <v>-71.070137000000003</v>
      </c>
      <c r="X33" s="297" t="s">
        <v>1421</v>
      </c>
    </row>
    <row r="34" spans="1:24" s="48" customFormat="1" ht="14.4" x14ac:dyDescent="0.3">
      <c r="A34" s="288" t="s">
        <v>733</v>
      </c>
      <c r="B34" s="289">
        <v>91</v>
      </c>
      <c r="C34" s="289">
        <v>2168</v>
      </c>
      <c r="D34" s="288">
        <v>3791</v>
      </c>
      <c r="E34" s="289" t="s">
        <v>1408</v>
      </c>
      <c r="F34" s="289" t="s">
        <v>1409</v>
      </c>
      <c r="G34" s="289" t="s">
        <v>1410</v>
      </c>
      <c r="H34" s="289" t="s">
        <v>159</v>
      </c>
      <c r="I34" s="289" t="s">
        <v>1468</v>
      </c>
      <c r="J34" s="330" t="s">
        <v>1389</v>
      </c>
      <c r="K34" s="289" t="s">
        <v>1415</v>
      </c>
      <c r="L34" s="290" t="s">
        <v>1421</v>
      </c>
      <c r="M34" s="290" t="s">
        <v>1374</v>
      </c>
      <c r="N34" s="290" t="s">
        <v>1380</v>
      </c>
      <c r="O34" s="290" t="s">
        <v>1375</v>
      </c>
      <c r="P34" s="290" t="s">
        <v>733</v>
      </c>
      <c r="Q34" s="290" t="s">
        <v>1399</v>
      </c>
      <c r="R34" s="290"/>
      <c r="S34" s="290"/>
      <c r="T34" s="291">
        <v>45199</v>
      </c>
      <c r="U34" s="289" t="s">
        <v>1469</v>
      </c>
      <c r="V34" s="289">
        <v>42.363154999999999</v>
      </c>
      <c r="W34" s="289">
        <v>-71.068832</v>
      </c>
      <c r="X34" s="292" t="s">
        <v>1421</v>
      </c>
    </row>
    <row r="35" spans="1:24" s="48" customFormat="1" ht="14.4" x14ac:dyDescent="0.3">
      <c r="A35" s="293" t="s">
        <v>958</v>
      </c>
      <c r="B35" s="294">
        <v>3111</v>
      </c>
      <c r="C35" s="294">
        <v>2038</v>
      </c>
      <c r="D35" s="293">
        <v>12775</v>
      </c>
      <c r="E35" s="294" t="s">
        <v>1369</v>
      </c>
      <c r="F35" s="294" t="s">
        <v>1470</v>
      </c>
      <c r="G35" s="294" t="s">
        <v>1425</v>
      </c>
      <c r="H35" s="294" t="s">
        <v>159</v>
      </c>
      <c r="I35" s="294" t="s">
        <v>1380</v>
      </c>
      <c r="J35" s="330" t="s">
        <v>1372</v>
      </c>
      <c r="K35" s="294"/>
      <c r="L35" s="295" t="s">
        <v>1460</v>
      </c>
      <c r="M35" s="295" t="s">
        <v>1374</v>
      </c>
      <c r="N35" s="295" t="s">
        <v>1380</v>
      </c>
      <c r="O35" s="295" t="s">
        <v>1375</v>
      </c>
      <c r="P35" s="295" t="s">
        <v>1471</v>
      </c>
      <c r="Q35" s="295" t="s">
        <v>1376</v>
      </c>
      <c r="R35" s="295"/>
      <c r="S35" s="295"/>
      <c r="T35" s="296">
        <v>45199</v>
      </c>
      <c r="U35" s="294" t="s">
        <v>1472</v>
      </c>
      <c r="V35" s="294">
        <v>42.459961</v>
      </c>
      <c r="W35" s="294">
        <v>-71.061233999999999</v>
      </c>
      <c r="X35" s="297" t="s">
        <v>1460</v>
      </c>
    </row>
    <row r="36" spans="1:24" s="48" customFormat="1" ht="14.4" x14ac:dyDescent="0.3">
      <c r="A36" s="288" t="s">
        <v>735</v>
      </c>
      <c r="B36" s="289">
        <v>6547</v>
      </c>
      <c r="C36" s="289">
        <v>2149</v>
      </c>
      <c r="D36" s="288">
        <v>14288</v>
      </c>
      <c r="E36" s="289" t="s">
        <v>1369</v>
      </c>
      <c r="F36" s="289" t="s">
        <v>1387</v>
      </c>
      <c r="G36" s="289" t="s">
        <v>328</v>
      </c>
      <c r="H36" s="289" t="s">
        <v>155</v>
      </c>
      <c r="I36" s="289" t="s">
        <v>1380</v>
      </c>
      <c r="J36" s="330"/>
      <c r="K36" s="289"/>
      <c r="L36" s="290" t="s">
        <v>1473</v>
      </c>
      <c r="M36" s="290" t="s">
        <v>1417</v>
      </c>
      <c r="N36" s="290" t="s">
        <v>1380</v>
      </c>
      <c r="O36" s="290" t="s">
        <v>1375</v>
      </c>
      <c r="P36" s="290" t="s">
        <v>735</v>
      </c>
      <c r="Q36" s="290" t="s">
        <v>1391</v>
      </c>
      <c r="R36" s="290"/>
      <c r="S36" s="290"/>
      <c r="T36" s="291">
        <v>45107</v>
      </c>
      <c r="U36" s="289" t="s">
        <v>1474</v>
      </c>
      <c r="V36" s="289">
        <v>42.123519999999999</v>
      </c>
      <c r="W36" s="289">
        <v>-72.586662000000004</v>
      </c>
      <c r="X36" s="292" t="s">
        <v>1473</v>
      </c>
    </row>
    <row r="37" spans="1:24" s="48" customFormat="1" ht="14.4" x14ac:dyDescent="0.3">
      <c r="A37" s="293" t="s">
        <v>736</v>
      </c>
      <c r="B37" s="294">
        <v>3110</v>
      </c>
      <c r="C37" s="294">
        <v>2020</v>
      </c>
      <c r="D37" s="293">
        <v>3888</v>
      </c>
      <c r="E37" s="294" t="s">
        <v>1369</v>
      </c>
      <c r="F37" s="294" t="s">
        <v>1475</v>
      </c>
      <c r="G37" s="294" t="s">
        <v>1425</v>
      </c>
      <c r="H37" s="294" t="s">
        <v>172</v>
      </c>
      <c r="I37" s="294" t="s">
        <v>1380</v>
      </c>
      <c r="J37" s="330"/>
      <c r="K37" s="294"/>
      <c r="L37" s="295" t="s">
        <v>1476</v>
      </c>
      <c r="M37" s="295" t="s">
        <v>1374</v>
      </c>
      <c r="N37" s="295" t="s">
        <v>1380</v>
      </c>
      <c r="O37" s="295" t="s">
        <v>1477</v>
      </c>
      <c r="P37" s="295" t="s">
        <v>736</v>
      </c>
      <c r="Q37" s="295" t="s">
        <v>1376</v>
      </c>
      <c r="R37" s="295"/>
      <c r="S37" s="295"/>
      <c r="T37" s="296">
        <v>45291</v>
      </c>
      <c r="U37" s="294" t="s">
        <v>1478</v>
      </c>
      <c r="V37" s="294">
        <v>42.284889</v>
      </c>
      <c r="W37" s="294">
        <v>-71.419196999999997</v>
      </c>
      <c r="X37" s="297" t="s">
        <v>1476</v>
      </c>
    </row>
    <row r="38" spans="1:24" s="48" customFormat="1" ht="14.4" x14ac:dyDescent="0.3">
      <c r="A38" s="288" t="s">
        <v>737</v>
      </c>
      <c r="B38" s="289">
        <v>97</v>
      </c>
      <c r="C38" s="289">
        <v>2105</v>
      </c>
      <c r="D38" s="288">
        <v>13157</v>
      </c>
      <c r="E38" s="289" t="s">
        <v>1401</v>
      </c>
      <c r="F38" s="289" t="s">
        <v>1479</v>
      </c>
      <c r="G38" s="289" t="s">
        <v>671</v>
      </c>
      <c r="H38" s="289" t="s">
        <v>172</v>
      </c>
      <c r="I38" s="289" t="s">
        <v>1380</v>
      </c>
      <c r="J38" s="330"/>
      <c r="K38" s="289"/>
      <c r="L38" s="290" t="s">
        <v>1480</v>
      </c>
      <c r="M38" s="290" t="s">
        <v>1417</v>
      </c>
      <c r="N38" s="290" t="s">
        <v>1380</v>
      </c>
      <c r="O38" s="290" t="s">
        <v>1375</v>
      </c>
      <c r="P38" s="290" t="s">
        <v>737</v>
      </c>
      <c r="Q38" s="290" t="s">
        <v>1376</v>
      </c>
      <c r="R38" s="290" t="s">
        <v>1377</v>
      </c>
      <c r="S38" s="290"/>
      <c r="T38" s="291">
        <v>45199</v>
      </c>
      <c r="U38" s="289" t="s">
        <v>1481</v>
      </c>
      <c r="V38" s="289">
        <v>42.133330999999998</v>
      </c>
      <c r="W38" s="289">
        <v>-71.528319999999994</v>
      </c>
      <c r="X38" s="292" t="s">
        <v>1480</v>
      </c>
    </row>
    <row r="39" spans="1:24" s="48" customFormat="1" ht="14.4" x14ac:dyDescent="0.3">
      <c r="A39" s="293" t="s">
        <v>959</v>
      </c>
      <c r="B39" s="294">
        <v>99</v>
      </c>
      <c r="C39" s="294">
        <v>2022</v>
      </c>
      <c r="D39" s="293">
        <v>11273</v>
      </c>
      <c r="E39" s="294" t="s">
        <v>1369</v>
      </c>
      <c r="F39" s="294" t="s">
        <v>1482</v>
      </c>
      <c r="G39" s="294" t="s">
        <v>1483</v>
      </c>
      <c r="H39" s="294" t="s">
        <v>144</v>
      </c>
      <c r="I39" s="294" t="s">
        <v>1380</v>
      </c>
      <c r="J39" s="330"/>
      <c r="K39" s="294"/>
      <c r="L39" s="295" t="s">
        <v>1484</v>
      </c>
      <c r="M39" s="295" t="s">
        <v>1374</v>
      </c>
      <c r="N39" s="295" t="s">
        <v>1380</v>
      </c>
      <c r="O39" s="295" t="s">
        <v>1477</v>
      </c>
      <c r="P39" s="295" t="s">
        <v>959</v>
      </c>
      <c r="Q39" s="295" t="s">
        <v>1391</v>
      </c>
      <c r="R39" s="295"/>
      <c r="S39" s="295"/>
      <c r="T39" s="296">
        <v>45291</v>
      </c>
      <c r="U39" s="294" t="s">
        <v>1485</v>
      </c>
      <c r="V39" s="294">
        <v>41.905819000000001</v>
      </c>
      <c r="W39" s="294">
        <v>-71.095153999999994</v>
      </c>
      <c r="X39" s="297" t="s">
        <v>1484</v>
      </c>
    </row>
    <row r="40" spans="1:24" s="48" customFormat="1" ht="14.4" x14ac:dyDescent="0.3">
      <c r="A40" s="288" t="s">
        <v>739</v>
      </c>
      <c r="B40" s="289">
        <v>100</v>
      </c>
      <c r="C40" s="289">
        <v>2071</v>
      </c>
      <c r="D40" s="288">
        <v>16665</v>
      </c>
      <c r="E40" s="289" t="s">
        <v>1386</v>
      </c>
      <c r="F40" s="289" t="s">
        <v>1486</v>
      </c>
      <c r="G40" s="289" t="s">
        <v>1425</v>
      </c>
      <c r="H40" s="289" t="s">
        <v>159</v>
      </c>
      <c r="I40" s="289" t="s">
        <v>1380</v>
      </c>
      <c r="J40" s="330"/>
      <c r="K40" s="289"/>
      <c r="L40" s="290" t="s">
        <v>1373</v>
      </c>
      <c r="M40" s="290" t="s">
        <v>1374</v>
      </c>
      <c r="N40" s="290" t="s">
        <v>1380</v>
      </c>
      <c r="O40" s="290" t="s">
        <v>1375</v>
      </c>
      <c r="P40" s="290" t="s">
        <v>739</v>
      </c>
      <c r="Q40" s="290" t="s">
        <v>1376</v>
      </c>
      <c r="R40" s="290"/>
      <c r="S40" s="290" t="s">
        <v>1377</v>
      </c>
      <c r="T40" s="291">
        <v>45199</v>
      </c>
      <c r="U40" s="289" t="s">
        <v>1487</v>
      </c>
      <c r="V40" s="289">
        <v>42.373900999999996</v>
      </c>
      <c r="W40" s="289">
        <v>-71.134238999999994</v>
      </c>
      <c r="X40" s="292" t="s">
        <v>1373</v>
      </c>
    </row>
    <row r="41" spans="1:24" s="48" customFormat="1" ht="14.4" x14ac:dyDescent="0.3">
      <c r="A41" s="293" t="s">
        <v>740</v>
      </c>
      <c r="B41" s="294">
        <v>101</v>
      </c>
      <c r="C41" s="294">
        <v>2044</v>
      </c>
      <c r="D41" s="293">
        <v>3791</v>
      </c>
      <c r="E41" s="294" t="s">
        <v>1401</v>
      </c>
      <c r="F41" s="294" t="s">
        <v>1488</v>
      </c>
      <c r="G41" s="294" t="s">
        <v>428</v>
      </c>
      <c r="H41" s="294" t="s">
        <v>187</v>
      </c>
      <c r="I41" s="294" t="s">
        <v>1380</v>
      </c>
      <c r="J41" s="294"/>
      <c r="K41" s="294"/>
      <c r="L41" s="295" t="s">
        <v>1421</v>
      </c>
      <c r="M41" s="295" t="s">
        <v>1374</v>
      </c>
      <c r="N41" s="295" t="s">
        <v>1380</v>
      </c>
      <c r="O41" s="295" t="s">
        <v>1375</v>
      </c>
      <c r="P41" s="295" t="s">
        <v>740</v>
      </c>
      <c r="Q41" s="295" t="s">
        <v>1380</v>
      </c>
      <c r="R41" s="295"/>
      <c r="S41" s="295"/>
      <c r="T41" s="296">
        <v>45199</v>
      </c>
      <c r="U41" s="294" t="s">
        <v>1489</v>
      </c>
      <c r="V41" s="294">
        <v>41.275168999999998</v>
      </c>
      <c r="W41" s="294">
        <v>-70.100837999999996</v>
      </c>
      <c r="X41" s="297" t="s">
        <v>1421</v>
      </c>
    </row>
    <row r="42" spans="1:24" s="48" customFormat="1" ht="14.4" x14ac:dyDescent="0.3">
      <c r="A42" s="288" t="s">
        <v>1490</v>
      </c>
      <c r="B42" s="289">
        <v>11467</v>
      </c>
      <c r="C42" s="289">
        <v>2298</v>
      </c>
      <c r="D42" s="288">
        <v>11273</v>
      </c>
      <c r="E42" s="289" t="s">
        <v>1369</v>
      </c>
      <c r="F42" s="289" t="s">
        <v>1491</v>
      </c>
      <c r="G42" s="289" t="s">
        <v>1425</v>
      </c>
      <c r="H42" s="289" t="s">
        <v>149</v>
      </c>
      <c r="I42" s="289" t="s">
        <v>1380</v>
      </c>
      <c r="J42" s="289"/>
      <c r="K42" s="289"/>
      <c r="L42" s="290" t="s">
        <v>1492</v>
      </c>
      <c r="M42" s="290" t="s">
        <v>1374</v>
      </c>
      <c r="N42" s="290" t="s">
        <v>1380</v>
      </c>
      <c r="O42" s="290" t="s">
        <v>1477</v>
      </c>
      <c r="P42" s="290" t="s">
        <v>1490</v>
      </c>
      <c r="Q42" s="290" t="s">
        <v>1376</v>
      </c>
      <c r="R42" s="290"/>
      <c r="S42" s="290"/>
      <c r="T42" s="291">
        <v>45291</v>
      </c>
      <c r="U42" s="289" t="s">
        <v>1493</v>
      </c>
      <c r="V42" s="289">
        <v>42.577351</v>
      </c>
      <c r="W42" s="289">
        <v>-71.573882999999995</v>
      </c>
      <c r="X42" s="292" t="s">
        <v>1484</v>
      </c>
    </row>
    <row r="43" spans="1:24" s="48" customFormat="1" ht="14.4" x14ac:dyDescent="0.3">
      <c r="A43" s="293" t="s">
        <v>742</v>
      </c>
      <c r="B43" s="294">
        <v>103</v>
      </c>
      <c r="C43" s="294">
        <v>2059</v>
      </c>
      <c r="D43" s="293">
        <v>16665</v>
      </c>
      <c r="E43" s="294" t="s">
        <v>1413</v>
      </c>
      <c r="F43" s="294" t="s">
        <v>1409</v>
      </c>
      <c r="G43" s="294" t="s">
        <v>1410</v>
      </c>
      <c r="H43" s="294" t="s">
        <v>159</v>
      </c>
      <c r="I43" s="294" t="s">
        <v>1380</v>
      </c>
      <c r="J43" s="294"/>
      <c r="K43" s="294"/>
      <c r="L43" s="295" t="s">
        <v>1373</v>
      </c>
      <c r="M43" s="295" t="s">
        <v>1374</v>
      </c>
      <c r="N43" s="295" t="s">
        <v>1380</v>
      </c>
      <c r="O43" s="295" t="s">
        <v>1375</v>
      </c>
      <c r="P43" s="295" t="s">
        <v>742</v>
      </c>
      <c r="Q43" s="295" t="s">
        <v>1376</v>
      </c>
      <c r="R43" s="295"/>
      <c r="S43" s="295"/>
      <c r="T43" s="296">
        <v>45199</v>
      </c>
      <c r="U43" s="294" t="s">
        <v>1494</v>
      </c>
      <c r="V43" s="294">
        <v>42.329762000000002</v>
      </c>
      <c r="W43" s="294">
        <v>-71.106728000000004</v>
      </c>
      <c r="X43" s="297" t="s">
        <v>1373</v>
      </c>
    </row>
    <row r="44" spans="1:24" s="48" customFormat="1" ht="14.4" x14ac:dyDescent="0.3">
      <c r="A44" s="288" t="s">
        <v>743</v>
      </c>
      <c r="B44" s="289">
        <v>105</v>
      </c>
      <c r="C44" s="289">
        <v>2075</v>
      </c>
      <c r="D44" s="288">
        <v>3791</v>
      </c>
      <c r="E44" s="289" t="s">
        <v>1401</v>
      </c>
      <c r="F44" s="289" t="s">
        <v>1495</v>
      </c>
      <c r="G44" s="289" t="s">
        <v>1425</v>
      </c>
      <c r="H44" s="289" t="s">
        <v>159</v>
      </c>
      <c r="I44" s="289" t="s">
        <v>1380</v>
      </c>
      <c r="J44" s="289"/>
      <c r="K44" s="289"/>
      <c r="L44" s="290" t="s">
        <v>1421</v>
      </c>
      <c r="M44" s="290" t="s">
        <v>1374</v>
      </c>
      <c r="N44" s="290" t="s">
        <v>1380</v>
      </c>
      <c r="O44" s="290" t="s">
        <v>1375</v>
      </c>
      <c r="P44" s="290" t="s">
        <v>743</v>
      </c>
      <c r="Q44" s="290" t="s">
        <v>1376</v>
      </c>
      <c r="R44" s="290"/>
      <c r="S44" s="290"/>
      <c r="T44" s="291">
        <v>45199</v>
      </c>
      <c r="U44" s="289" t="s">
        <v>1496</v>
      </c>
      <c r="V44" s="289">
        <v>42.331401999999997</v>
      </c>
      <c r="W44" s="289">
        <v>-71.246063000000007</v>
      </c>
      <c r="X44" s="292" t="s">
        <v>1421</v>
      </c>
    </row>
    <row r="45" spans="1:24" s="48" customFormat="1" ht="14.4" x14ac:dyDescent="0.3">
      <c r="A45" s="331" t="s">
        <v>2906</v>
      </c>
      <c r="B45" s="330">
        <v>21965</v>
      </c>
      <c r="C45" s="330"/>
      <c r="D45" s="331">
        <v>3106</v>
      </c>
      <c r="E45" s="330" t="s">
        <v>1401</v>
      </c>
      <c r="F45" s="330" t="s">
        <v>3327</v>
      </c>
      <c r="G45" s="330" t="s">
        <v>195</v>
      </c>
      <c r="H45" s="330" t="s">
        <v>155</v>
      </c>
      <c r="I45" s="330" t="s">
        <v>1380</v>
      </c>
      <c r="J45" s="330"/>
      <c r="K45" s="330"/>
      <c r="L45" s="332" t="s">
        <v>1398</v>
      </c>
      <c r="M45" s="332" t="s">
        <v>1374</v>
      </c>
      <c r="N45" s="332" t="s">
        <v>3328</v>
      </c>
      <c r="O45" s="332" t="s">
        <v>1375</v>
      </c>
      <c r="P45" s="332" t="s">
        <v>3329</v>
      </c>
      <c r="Q45" s="332"/>
      <c r="R45" s="332"/>
      <c r="S45" s="332"/>
      <c r="T45" s="333">
        <v>45199</v>
      </c>
      <c r="U45" s="330" t="s">
        <v>3330</v>
      </c>
      <c r="V45" s="330"/>
      <c r="W45" s="330"/>
      <c r="X45" s="334" t="s">
        <v>1398</v>
      </c>
    </row>
    <row r="46" spans="1:24" s="48" customFormat="1" ht="14.4" x14ac:dyDescent="0.3">
      <c r="A46" s="293" t="s">
        <v>744</v>
      </c>
      <c r="B46" s="294">
        <v>345</v>
      </c>
      <c r="C46" s="294">
        <v>2073</v>
      </c>
      <c r="D46" s="293">
        <v>3791</v>
      </c>
      <c r="E46" s="294" t="s">
        <v>1369</v>
      </c>
      <c r="F46" s="294" t="s">
        <v>1497</v>
      </c>
      <c r="G46" s="294" t="s">
        <v>296</v>
      </c>
      <c r="H46" s="294" t="s">
        <v>149</v>
      </c>
      <c r="I46" s="294" t="s">
        <v>1371</v>
      </c>
      <c r="J46" s="294" t="s">
        <v>1372</v>
      </c>
      <c r="K46" s="294"/>
      <c r="L46" s="295" t="s">
        <v>1421</v>
      </c>
      <c r="M46" s="295" t="s">
        <v>1374</v>
      </c>
      <c r="N46" s="295" t="s">
        <v>1380</v>
      </c>
      <c r="O46" s="295" t="s">
        <v>1375</v>
      </c>
      <c r="P46" s="295" t="s">
        <v>744</v>
      </c>
      <c r="Q46" s="295" t="s">
        <v>1391</v>
      </c>
      <c r="R46" s="295"/>
      <c r="S46" s="295"/>
      <c r="T46" s="296">
        <v>45199</v>
      </c>
      <c r="U46" s="294" t="s">
        <v>1498</v>
      </c>
      <c r="V46" s="294">
        <v>42.548659999999998</v>
      </c>
      <c r="W46" s="294">
        <v>-70.931719999999999</v>
      </c>
      <c r="X46" s="297" t="s">
        <v>1421</v>
      </c>
    </row>
    <row r="47" spans="1:24" s="48" customFormat="1" ht="14.4" x14ac:dyDescent="0.3">
      <c r="A47" s="288" t="s">
        <v>745</v>
      </c>
      <c r="B47" s="289">
        <v>3112</v>
      </c>
      <c r="C47" s="289">
        <v>2007</v>
      </c>
      <c r="D47" s="288">
        <v>16665</v>
      </c>
      <c r="E47" s="289" t="s">
        <v>1369</v>
      </c>
      <c r="F47" s="289" t="s">
        <v>1499</v>
      </c>
      <c r="G47" s="289" t="s">
        <v>296</v>
      </c>
      <c r="H47" s="289" t="s">
        <v>149</v>
      </c>
      <c r="I47" s="289" t="s">
        <v>1371</v>
      </c>
      <c r="J47" s="289" t="s">
        <v>1372</v>
      </c>
      <c r="K47" s="289"/>
      <c r="L47" s="290" t="s">
        <v>1373</v>
      </c>
      <c r="M47" s="332" t="s">
        <v>1374</v>
      </c>
      <c r="N47" s="290" t="s">
        <v>1380</v>
      </c>
      <c r="O47" s="290" t="s">
        <v>1375</v>
      </c>
      <c r="P47" s="290" t="s">
        <v>745</v>
      </c>
      <c r="Q47" s="290" t="s">
        <v>1391</v>
      </c>
      <c r="R47" s="290"/>
      <c r="S47" s="290"/>
      <c r="T47" s="291">
        <v>45199</v>
      </c>
      <c r="U47" s="289" t="s">
        <v>1500</v>
      </c>
      <c r="V47" s="289">
        <v>42.564500000000002</v>
      </c>
      <c r="W47" s="289">
        <v>-70.875870000000006</v>
      </c>
      <c r="X47" s="292" t="s">
        <v>1373</v>
      </c>
    </row>
    <row r="48" spans="1:24" s="48" customFormat="1" ht="14.4" x14ac:dyDescent="0.3">
      <c r="A48" s="293" t="s">
        <v>746</v>
      </c>
      <c r="B48" s="294">
        <v>127</v>
      </c>
      <c r="C48" s="294">
        <v>2128</v>
      </c>
      <c r="D48" s="293">
        <v>3888</v>
      </c>
      <c r="E48" s="294" t="s">
        <v>1386</v>
      </c>
      <c r="F48" s="294" t="s">
        <v>1501</v>
      </c>
      <c r="G48" s="294" t="s">
        <v>671</v>
      </c>
      <c r="H48" s="294" t="s">
        <v>168</v>
      </c>
      <c r="I48" s="294" t="s">
        <v>1380</v>
      </c>
      <c r="J48" s="294"/>
      <c r="K48" s="294"/>
      <c r="L48" s="295" t="s">
        <v>1476</v>
      </c>
      <c r="M48" s="332" t="s">
        <v>1374</v>
      </c>
      <c r="N48" s="295" t="s">
        <v>1380</v>
      </c>
      <c r="O48" s="295" t="s">
        <v>1477</v>
      </c>
      <c r="P48" s="295" t="s">
        <v>746</v>
      </c>
      <c r="Q48" s="295" t="s">
        <v>1376</v>
      </c>
      <c r="R48" s="295"/>
      <c r="S48" s="295"/>
      <c r="T48" s="296">
        <v>45291</v>
      </c>
      <c r="U48" s="294" t="s">
        <v>1502</v>
      </c>
      <c r="V48" s="294">
        <v>42.264919999999996</v>
      </c>
      <c r="W48" s="294">
        <v>-71.796779999999998</v>
      </c>
      <c r="X48" s="297" t="s">
        <v>1476</v>
      </c>
    </row>
    <row r="49" spans="1:24" s="48" customFormat="1" ht="14.4" x14ac:dyDescent="0.3">
      <c r="A49" s="288" t="s">
        <v>962</v>
      </c>
      <c r="B49" s="289">
        <v>6963</v>
      </c>
      <c r="C49" s="289">
        <v>2316</v>
      </c>
      <c r="D49" s="288">
        <v>13158</v>
      </c>
      <c r="E49" s="289" t="s">
        <v>1413</v>
      </c>
      <c r="F49" s="289" t="s">
        <v>1409</v>
      </c>
      <c r="G49" s="289" t="s">
        <v>1410</v>
      </c>
      <c r="H49" s="289" t="s">
        <v>159</v>
      </c>
      <c r="I49" s="289" t="s">
        <v>1380</v>
      </c>
      <c r="J49" s="289"/>
      <c r="K49" s="289"/>
      <c r="L49" s="290" t="s">
        <v>1503</v>
      </c>
      <c r="M49" s="332" t="s">
        <v>1417</v>
      </c>
      <c r="N49" s="290" t="s">
        <v>1380</v>
      </c>
      <c r="O49" s="290" t="s">
        <v>1375</v>
      </c>
      <c r="P49" s="290" t="s">
        <v>962</v>
      </c>
      <c r="Q49" s="290" t="s">
        <v>1376</v>
      </c>
      <c r="R49" s="290"/>
      <c r="S49" s="290"/>
      <c r="T49" s="291">
        <v>45291</v>
      </c>
      <c r="U49" s="289" t="s">
        <v>1504</v>
      </c>
      <c r="V49" s="289">
        <v>42.363090999999997</v>
      </c>
      <c r="W49" s="289">
        <v>-71.066627999999994</v>
      </c>
      <c r="X49" s="292" t="s">
        <v>1503</v>
      </c>
    </row>
    <row r="50" spans="1:24" s="48" customFormat="1" ht="14.4" x14ac:dyDescent="0.3">
      <c r="A50" s="288" t="s">
        <v>749</v>
      </c>
      <c r="B50" s="289">
        <v>25</v>
      </c>
      <c r="C50" s="289">
        <v>2118</v>
      </c>
      <c r="D50" s="288">
        <v>9991</v>
      </c>
      <c r="E50" s="289" t="s">
        <v>1369</v>
      </c>
      <c r="F50" s="289" t="s">
        <v>1505</v>
      </c>
      <c r="G50" s="289" t="s">
        <v>498</v>
      </c>
      <c r="H50" s="289" t="s">
        <v>144</v>
      </c>
      <c r="I50" s="289" t="s">
        <v>1380</v>
      </c>
      <c r="J50" s="289"/>
      <c r="K50" s="289"/>
      <c r="L50" s="290" t="s">
        <v>1506</v>
      </c>
      <c r="M50" s="332" t="s">
        <v>1417</v>
      </c>
      <c r="N50" s="290" t="s">
        <v>1380</v>
      </c>
      <c r="O50" s="290" t="s">
        <v>1375</v>
      </c>
      <c r="P50" s="290" t="s">
        <v>749</v>
      </c>
      <c r="Q50" s="290" t="s">
        <v>1376</v>
      </c>
      <c r="R50" s="290"/>
      <c r="S50" s="290"/>
      <c r="T50" s="291">
        <v>45199</v>
      </c>
      <c r="U50" s="289" t="s">
        <v>1507</v>
      </c>
      <c r="V50" s="289">
        <v>42.087761</v>
      </c>
      <c r="W50" s="289">
        <v>-70.991523999999998</v>
      </c>
      <c r="X50" s="292" t="s">
        <v>1506</v>
      </c>
    </row>
    <row r="51" spans="1:24" s="48" customFormat="1" ht="14.4" x14ac:dyDescent="0.3">
      <c r="A51" s="293" t="s">
        <v>750</v>
      </c>
      <c r="B51" s="294">
        <v>122</v>
      </c>
      <c r="C51" s="294">
        <v>2107</v>
      </c>
      <c r="D51" s="293">
        <v>12759</v>
      </c>
      <c r="E51" s="294" t="s">
        <v>1369</v>
      </c>
      <c r="F51" s="294" t="s">
        <v>1508</v>
      </c>
      <c r="G51" s="294" t="s">
        <v>444</v>
      </c>
      <c r="H51" s="294" t="s">
        <v>144</v>
      </c>
      <c r="I51" s="294" t="s">
        <v>1509</v>
      </c>
      <c r="J51" s="294" t="s">
        <v>1510</v>
      </c>
      <c r="K51" s="294"/>
      <c r="L51" s="295" t="s">
        <v>1511</v>
      </c>
      <c r="M51" s="332" t="s">
        <v>1417</v>
      </c>
      <c r="N51" s="295" t="s">
        <v>1380</v>
      </c>
      <c r="O51" s="295" t="s">
        <v>1375</v>
      </c>
      <c r="P51" s="295" t="s">
        <v>750</v>
      </c>
      <c r="Q51" s="295" t="s">
        <v>1376</v>
      </c>
      <c r="R51" s="295"/>
      <c r="S51" s="295"/>
      <c r="T51" s="296">
        <v>45199</v>
      </c>
      <c r="U51" s="294" t="s">
        <v>1512</v>
      </c>
      <c r="V51" s="294">
        <v>42.175690000000003</v>
      </c>
      <c r="W51" s="294">
        <v>-70.954070000000002</v>
      </c>
      <c r="X51" s="297" t="s">
        <v>1511</v>
      </c>
    </row>
    <row r="52" spans="1:24" s="48" customFormat="1" ht="14.4" x14ac:dyDescent="0.3">
      <c r="A52" s="288" t="s">
        <v>751</v>
      </c>
      <c r="B52" s="289">
        <v>3113</v>
      </c>
      <c r="C52" s="289">
        <v>2010</v>
      </c>
      <c r="D52" s="288">
        <v>4027</v>
      </c>
      <c r="E52" s="289" t="s">
        <v>1369</v>
      </c>
      <c r="F52" s="289" t="s">
        <v>1513</v>
      </c>
      <c r="G52" s="289" t="s">
        <v>1483</v>
      </c>
      <c r="H52" s="289" t="s">
        <v>152</v>
      </c>
      <c r="I52" s="289" t="s">
        <v>1509</v>
      </c>
      <c r="J52" s="289" t="s">
        <v>1510</v>
      </c>
      <c r="K52" s="289"/>
      <c r="L52" s="290" t="s">
        <v>1514</v>
      </c>
      <c r="M52" s="290" t="s">
        <v>1417</v>
      </c>
      <c r="N52" s="290" t="s">
        <v>1380</v>
      </c>
      <c r="O52" s="290" t="s">
        <v>1375</v>
      </c>
      <c r="P52" s="290" t="s">
        <v>751</v>
      </c>
      <c r="Q52" s="290" t="s">
        <v>1376</v>
      </c>
      <c r="R52" s="290" t="s">
        <v>1377</v>
      </c>
      <c r="S52" s="290"/>
      <c r="T52" s="291">
        <v>45199</v>
      </c>
      <c r="U52" s="289" t="s">
        <v>1515</v>
      </c>
      <c r="V52" s="289">
        <v>41.710160000000002</v>
      </c>
      <c r="W52" s="289">
        <v>-71.145859999999999</v>
      </c>
      <c r="X52" s="292" t="s">
        <v>1514</v>
      </c>
    </row>
    <row r="53" spans="1:24" s="48" customFormat="1" ht="14.4" x14ac:dyDescent="0.3">
      <c r="A53" s="293" t="s">
        <v>846</v>
      </c>
      <c r="B53" s="294">
        <v>42</v>
      </c>
      <c r="C53" s="294">
        <v>2003</v>
      </c>
      <c r="D53" s="293">
        <v>11273</v>
      </c>
      <c r="E53" s="294" t="s">
        <v>1386</v>
      </c>
      <c r="F53" s="294" t="s">
        <v>1516</v>
      </c>
      <c r="G53" s="294" t="s">
        <v>1410</v>
      </c>
      <c r="H53" s="294" t="s">
        <v>159</v>
      </c>
      <c r="I53" s="294" t="s">
        <v>1380</v>
      </c>
      <c r="J53" s="294"/>
      <c r="K53" s="294"/>
      <c r="L53" s="295" t="s">
        <v>1484</v>
      </c>
      <c r="M53" s="295" t="s">
        <v>1374</v>
      </c>
      <c r="N53" s="295" t="s">
        <v>1380</v>
      </c>
      <c r="O53" s="295" t="s">
        <v>1477</v>
      </c>
      <c r="P53" s="295" t="s">
        <v>846</v>
      </c>
      <c r="Q53" s="295" t="s">
        <v>1376</v>
      </c>
      <c r="R53" s="295"/>
      <c r="S53" s="295"/>
      <c r="T53" s="296">
        <v>45291</v>
      </c>
      <c r="U53" s="294" t="s">
        <v>1517</v>
      </c>
      <c r="V53" s="294">
        <v>42.27749</v>
      </c>
      <c r="W53" s="294">
        <v>-71.065658999999997</v>
      </c>
      <c r="X53" s="297" t="s">
        <v>1484</v>
      </c>
    </row>
    <row r="54" spans="1:24" s="48" customFormat="1" ht="14.4" x14ac:dyDescent="0.3">
      <c r="A54" s="288" t="s">
        <v>753</v>
      </c>
      <c r="B54" s="289">
        <v>8701</v>
      </c>
      <c r="C54" s="289">
        <v>2101</v>
      </c>
      <c r="D54" s="288">
        <v>11273</v>
      </c>
      <c r="E54" s="289" t="s">
        <v>1369</v>
      </c>
      <c r="F54" s="289" t="s">
        <v>1505</v>
      </c>
      <c r="G54" s="289" t="s">
        <v>498</v>
      </c>
      <c r="H54" s="289" t="s">
        <v>144</v>
      </c>
      <c r="I54" s="289" t="s">
        <v>1371</v>
      </c>
      <c r="J54" s="289" t="s">
        <v>1372</v>
      </c>
      <c r="K54" s="289"/>
      <c r="L54" s="290" t="s">
        <v>1484</v>
      </c>
      <c r="M54" s="290" t="s">
        <v>1374</v>
      </c>
      <c r="N54" s="290" t="s">
        <v>1380</v>
      </c>
      <c r="O54" s="290" t="s">
        <v>1477</v>
      </c>
      <c r="P54" s="290" t="s">
        <v>753</v>
      </c>
      <c r="Q54" s="290" t="s">
        <v>1391</v>
      </c>
      <c r="R54" s="290"/>
      <c r="S54" s="290"/>
      <c r="T54" s="291">
        <v>45291</v>
      </c>
      <c r="U54" s="289" t="s">
        <v>1518</v>
      </c>
      <c r="V54" s="289">
        <v>42.097799999999999</v>
      </c>
      <c r="W54" s="289">
        <v>-71.062049999999999</v>
      </c>
      <c r="X54" s="292" t="s">
        <v>1484</v>
      </c>
    </row>
    <row r="55" spans="1:24" s="48" customFormat="1" ht="14.4" x14ac:dyDescent="0.3">
      <c r="A55" s="293" t="s">
        <v>849</v>
      </c>
      <c r="B55" s="294">
        <v>75</v>
      </c>
      <c r="C55" s="294">
        <v>2225</v>
      </c>
      <c r="D55" s="293">
        <v>11273</v>
      </c>
      <c r="E55" s="294" t="s">
        <v>1369</v>
      </c>
      <c r="F55" s="294" t="s">
        <v>1519</v>
      </c>
      <c r="G55" s="294" t="s">
        <v>296</v>
      </c>
      <c r="H55" s="294" t="s">
        <v>149</v>
      </c>
      <c r="I55" s="294" t="s">
        <v>1380</v>
      </c>
      <c r="J55" s="294"/>
      <c r="K55" s="294"/>
      <c r="L55" s="295" t="s">
        <v>1484</v>
      </c>
      <c r="M55" s="295" t="s">
        <v>1374</v>
      </c>
      <c r="N55" s="295" t="s">
        <v>1380</v>
      </c>
      <c r="O55" s="295" t="s">
        <v>1477</v>
      </c>
      <c r="P55" s="295" t="s">
        <v>849</v>
      </c>
      <c r="Q55" s="295" t="s">
        <v>1376</v>
      </c>
      <c r="R55" s="295"/>
      <c r="S55" s="295"/>
      <c r="T55" s="296">
        <v>45291</v>
      </c>
      <c r="U55" s="294" t="s">
        <v>1520</v>
      </c>
      <c r="V55" s="294">
        <v>42.727519999999998</v>
      </c>
      <c r="W55" s="294">
        <v>-71.167910000000006</v>
      </c>
      <c r="X55" s="297" t="s">
        <v>1484</v>
      </c>
    </row>
    <row r="56" spans="1:24" s="48" customFormat="1" ht="14.4" x14ac:dyDescent="0.3">
      <c r="A56" s="288" t="s">
        <v>850</v>
      </c>
      <c r="B56" s="289">
        <v>41</v>
      </c>
      <c r="C56" s="289">
        <v>2114</v>
      </c>
      <c r="D56" s="288">
        <v>11273</v>
      </c>
      <c r="E56" s="289" t="s">
        <v>1369</v>
      </c>
      <c r="F56" s="289" t="s">
        <v>1521</v>
      </c>
      <c r="G56" s="289" t="s">
        <v>444</v>
      </c>
      <c r="H56" s="289" t="s">
        <v>172</v>
      </c>
      <c r="I56" s="289" t="s">
        <v>1380</v>
      </c>
      <c r="J56" s="289"/>
      <c r="K56" s="289"/>
      <c r="L56" s="290" t="s">
        <v>1484</v>
      </c>
      <c r="M56" s="290" t="s">
        <v>1374</v>
      </c>
      <c r="N56" s="290" t="s">
        <v>1380</v>
      </c>
      <c r="O56" s="290" t="s">
        <v>1477</v>
      </c>
      <c r="P56" s="290" t="s">
        <v>850</v>
      </c>
      <c r="Q56" s="290" t="s">
        <v>1376</v>
      </c>
      <c r="R56" s="290"/>
      <c r="S56" s="290"/>
      <c r="T56" s="291">
        <v>45291</v>
      </c>
      <c r="U56" s="289" t="s">
        <v>1522</v>
      </c>
      <c r="V56" s="289">
        <v>42.188499999999998</v>
      </c>
      <c r="W56" s="289">
        <v>-71.202010000000001</v>
      </c>
      <c r="X56" s="292" t="s">
        <v>1484</v>
      </c>
    </row>
    <row r="57" spans="1:24" s="48" customFormat="1" ht="14.4" x14ac:dyDescent="0.3">
      <c r="A57" s="293" t="s">
        <v>851</v>
      </c>
      <c r="B57" s="294">
        <v>114</v>
      </c>
      <c r="C57" s="294">
        <v>2011</v>
      </c>
      <c r="D57" s="293">
        <v>11273</v>
      </c>
      <c r="E57" s="294" t="s">
        <v>1369</v>
      </c>
      <c r="F57" s="294" t="s">
        <v>1523</v>
      </c>
      <c r="G57" s="294" t="s">
        <v>1483</v>
      </c>
      <c r="H57" s="294" t="s">
        <v>152</v>
      </c>
      <c r="I57" s="294" t="s">
        <v>1380</v>
      </c>
      <c r="J57" s="294"/>
      <c r="K57" s="294"/>
      <c r="L57" s="295" t="s">
        <v>1484</v>
      </c>
      <c r="M57" s="295" t="s">
        <v>1374</v>
      </c>
      <c r="N57" s="295" t="s">
        <v>1380</v>
      </c>
      <c r="O57" s="295" t="s">
        <v>1477</v>
      </c>
      <c r="P57" s="295" t="s">
        <v>851</v>
      </c>
      <c r="Q57" s="295" t="s">
        <v>1391</v>
      </c>
      <c r="R57" s="295"/>
      <c r="S57" s="295"/>
      <c r="T57" s="296">
        <v>45291</v>
      </c>
      <c r="U57" s="294" t="s">
        <v>1524</v>
      </c>
      <c r="V57" s="294">
        <v>41.692990000000002</v>
      </c>
      <c r="W57" s="294">
        <v>-71.163899999999998</v>
      </c>
      <c r="X57" s="297" t="s">
        <v>1484</v>
      </c>
    </row>
    <row r="58" spans="1:24" s="48" customFormat="1" ht="14.4" x14ac:dyDescent="0.3">
      <c r="A58" s="288" t="s">
        <v>852</v>
      </c>
      <c r="B58" s="289">
        <v>126</v>
      </c>
      <c r="C58" s="289">
        <v>2085</v>
      </c>
      <c r="D58" s="288">
        <v>11273</v>
      </c>
      <c r="E58" s="289" t="s">
        <v>1386</v>
      </c>
      <c r="F58" s="289" t="s">
        <v>1525</v>
      </c>
      <c r="G58" s="289" t="s">
        <v>1410</v>
      </c>
      <c r="H58" s="289" t="s">
        <v>159</v>
      </c>
      <c r="I58" s="289" t="s">
        <v>1380</v>
      </c>
      <c r="J58" s="289" t="s">
        <v>1510</v>
      </c>
      <c r="K58" s="289"/>
      <c r="L58" s="290" t="s">
        <v>1484</v>
      </c>
      <c r="M58" s="290" t="s">
        <v>1374</v>
      </c>
      <c r="N58" s="290" t="s">
        <v>1380</v>
      </c>
      <c r="O58" s="290" t="s">
        <v>1477</v>
      </c>
      <c r="P58" s="290" t="s">
        <v>852</v>
      </c>
      <c r="Q58" s="290" t="s">
        <v>1376</v>
      </c>
      <c r="R58" s="290"/>
      <c r="S58" s="290"/>
      <c r="T58" s="291">
        <v>45291</v>
      </c>
      <c r="U58" s="289" t="s">
        <v>1526</v>
      </c>
      <c r="V58" s="289">
        <v>42.349580000000003</v>
      </c>
      <c r="W58" s="289">
        <v>-71.147980000000004</v>
      </c>
      <c r="X58" s="292" t="s">
        <v>1484</v>
      </c>
    </row>
    <row r="59" spans="1:24" s="48" customFormat="1" ht="14.4" x14ac:dyDescent="0.3">
      <c r="A59" s="293" t="s">
        <v>758</v>
      </c>
      <c r="B59" s="294">
        <v>129</v>
      </c>
      <c r="C59" s="294">
        <v>2100</v>
      </c>
      <c r="D59" s="293">
        <v>12773</v>
      </c>
      <c r="E59" s="294" t="s">
        <v>1369</v>
      </c>
      <c r="F59" s="294" t="s">
        <v>1527</v>
      </c>
      <c r="G59" s="294" t="s">
        <v>1483</v>
      </c>
      <c r="H59" s="294" t="s">
        <v>172</v>
      </c>
      <c r="I59" s="294" t="s">
        <v>1380</v>
      </c>
      <c r="J59" s="294"/>
      <c r="K59" s="294"/>
      <c r="L59" s="295" t="s">
        <v>1528</v>
      </c>
      <c r="M59" s="295" t="s">
        <v>1417</v>
      </c>
      <c r="N59" s="295" t="s">
        <v>1380</v>
      </c>
      <c r="O59" s="295" t="s">
        <v>1375</v>
      </c>
      <c r="P59" s="295" t="s">
        <v>758</v>
      </c>
      <c r="Q59" s="295" t="s">
        <v>1376</v>
      </c>
      <c r="R59" s="295"/>
      <c r="S59" s="295"/>
      <c r="T59" s="296">
        <v>45199</v>
      </c>
      <c r="U59" s="294" t="s">
        <v>1529</v>
      </c>
      <c r="V59" s="294">
        <v>41.941929000000002</v>
      </c>
      <c r="W59" s="294">
        <v>-71.274940000000001</v>
      </c>
      <c r="X59" s="297" t="s">
        <v>1528</v>
      </c>
    </row>
    <row r="60" spans="1:24" s="48" customFormat="1" ht="14.4" x14ac:dyDescent="0.3">
      <c r="A60" s="288" t="s">
        <v>759</v>
      </c>
      <c r="B60" s="289">
        <v>104</v>
      </c>
      <c r="C60" s="289">
        <v>2299</v>
      </c>
      <c r="D60" s="288">
        <v>12775</v>
      </c>
      <c r="E60" s="289" t="s">
        <v>1408</v>
      </c>
      <c r="F60" s="289" t="s">
        <v>1409</v>
      </c>
      <c r="G60" s="289" t="s">
        <v>1410</v>
      </c>
      <c r="H60" s="289" t="s">
        <v>159</v>
      </c>
      <c r="I60" s="289" t="s">
        <v>1411</v>
      </c>
      <c r="J60" s="289" t="s">
        <v>1389</v>
      </c>
      <c r="K60" s="289"/>
      <c r="L60" s="290" t="s">
        <v>1460</v>
      </c>
      <c r="M60" s="290" t="s">
        <v>1374</v>
      </c>
      <c r="N60" s="290" t="s">
        <v>1380</v>
      </c>
      <c r="O60" s="290" t="s">
        <v>1375</v>
      </c>
      <c r="P60" s="290" t="s">
        <v>759</v>
      </c>
      <c r="Q60" s="290" t="s">
        <v>1376</v>
      </c>
      <c r="R60" s="290"/>
      <c r="S60" s="290"/>
      <c r="T60" s="291">
        <v>45199</v>
      </c>
      <c r="U60" s="289" t="s">
        <v>1530</v>
      </c>
      <c r="V60" s="289">
        <v>42.349519999999998</v>
      </c>
      <c r="W60" s="289">
        <v>-71.063140000000004</v>
      </c>
      <c r="X60" s="292" t="s">
        <v>1460</v>
      </c>
    </row>
    <row r="61" spans="1:24" s="48" customFormat="1" ht="14.4" x14ac:dyDescent="0.3">
      <c r="A61" s="293" t="s">
        <v>760</v>
      </c>
      <c r="B61" s="294">
        <v>3115</v>
      </c>
      <c r="C61" s="294">
        <v>2841</v>
      </c>
      <c r="D61" s="293">
        <v>6755</v>
      </c>
      <c r="E61" s="294" t="s">
        <v>1408</v>
      </c>
      <c r="F61" s="294" t="s">
        <v>1501</v>
      </c>
      <c r="G61" s="294" t="s">
        <v>671</v>
      </c>
      <c r="H61" s="294" t="s">
        <v>168</v>
      </c>
      <c r="I61" s="294" t="s">
        <v>1468</v>
      </c>
      <c r="J61" s="294" t="s">
        <v>1389</v>
      </c>
      <c r="K61" s="294" t="s">
        <v>1415</v>
      </c>
      <c r="L61" s="295" t="s">
        <v>1444</v>
      </c>
      <c r="M61" s="295" t="s">
        <v>1374</v>
      </c>
      <c r="N61" s="295" t="s">
        <v>1380</v>
      </c>
      <c r="O61" s="295" t="s">
        <v>1375</v>
      </c>
      <c r="P61" s="295" t="s">
        <v>760</v>
      </c>
      <c r="Q61" s="295" t="s">
        <v>1391</v>
      </c>
      <c r="R61" s="295"/>
      <c r="S61" s="295"/>
      <c r="T61" s="296">
        <v>45199</v>
      </c>
      <c r="U61" s="294" t="s">
        <v>1531</v>
      </c>
      <c r="V61" s="294">
        <v>42.277830000000002</v>
      </c>
      <c r="W61" s="294">
        <v>-71.761679999999998</v>
      </c>
      <c r="X61" s="297" t="s">
        <v>1444</v>
      </c>
    </row>
    <row r="62" spans="1:24" s="48" customFormat="1" ht="14.4" x14ac:dyDescent="0.3">
      <c r="A62" s="288" t="s">
        <v>861</v>
      </c>
      <c r="B62" s="289">
        <v>138</v>
      </c>
      <c r="C62" s="289">
        <v>2094</v>
      </c>
      <c r="D62" s="288">
        <v>16665</v>
      </c>
      <c r="E62" s="289" t="s">
        <v>1401</v>
      </c>
      <c r="F62" s="289" t="s">
        <v>1532</v>
      </c>
      <c r="G62" s="289" t="s">
        <v>1425</v>
      </c>
      <c r="H62" s="289" t="s">
        <v>149</v>
      </c>
      <c r="I62" s="289" t="s">
        <v>1380</v>
      </c>
      <c r="J62" s="289"/>
      <c r="K62" s="289"/>
      <c r="L62" s="290" t="s">
        <v>1373</v>
      </c>
      <c r="M62" s="290" t="s">
        <v>1374</v>
      </c>
      <c r="N62" s="290" t="s">
        <v>1380</v>
      </c>
      <c r="O62" s="290" t="s">
        <v>1375</v>
      </c>
      <c r="P62" s="290" t="s">
        <v>861</v>
      </c>
      <c r="Q62" s="290" t="s">
        <v>1376</v>
      </c>
      <c r="R62" s="290"/>
      <c r="S62" s="290"/>
      <c r="T62" s="291">
        <v>45199</v>
      </c>
      <c r="U62" s="289" t="s">
        <v>1533</v>
      </c>
      <c r="V62" s="289">
        <v>42.465969999999999</v>
      </c>
      <c r="W62" s="289">
        <v>-71.122550000000004</v>
      </c>
      <c r="X62" s="292" t="s">
        <v>1373</v>
      </c>
    </row>
    <row r="63" spans="1:24" x14ac:dyDescent="0.25">
      <c r="L63" s="30"/>
      <c r="M63" s="30"/>
      <c r="N63" s="118"/>
      <c r="O63" s="118"/>
      <c r="P63" s="118"/>
      <c r="Q63" s="118"/>
      <c r="R63" s="118"/>
      <c r="S63" s="118"/>
      <c r="T63" s="118"/>
      <c r="X63" s="118"/>
    </row>
    <row r="64" spans="1:24" ht="14.4" x14ac:dyDescent="0.3">
      <c r="I64" s="282" t="s">
        <v>2191</v>
      </c>
      <c r="L64" s="118"/>
      <c r="M64" s="118"/>
      <c r="N64" s="118"/>
      <c r="O64" s="118"/>
      <c r="P64" s="118"/>
      <c r="Q64" s="118"/>
      <c r="R64" s="118"/>
      <c r="S64" s="118"/>
      <c r="T64" s="118"/>
      <c r="X64" s="118"/>
    </row>
    <row r="65" spans="1:24" x14ac:dyDescent="0.25">
      <c r="L65" s="118"/>
      <c r="M65" s="118"/>
      <c r="N65" s="118"/>
      <c r="O65" s="118"/>
      <c r="P65" s="118"/>
      <c r="Q65" s="118"/>
      <c r="R65" s="118"/>
      <c r="S65" s="118"/>
      <c r="T65" s="118"/>
      <c r="X65" s="118"/>
    </row>
    <row r="66" spans="1:24" x14ac:dyDescent="0.25">
      <c r="L66" s="118"/>
      <c r="M66" s="118"/>
      <c r="N66" s="118"/>
      <c r="O66" s="118"/>
      <c r="P66" s="118"/>
      <c r="Q66" s="118"/>
      <c r="R66" s="118"/>
      <c r="S66" s="118"/>
      <c r="T66" s="118"/>
      <c r="X66" s="118"/>
    </row>
    <row r="67" spans="1:24" x14ac:dyDescent="0.25">
      <c r="L67" s="118"/>
      <c r="M67" s="118"/>
      <c r="N67" s="118"/>
      <c r="O67" s="118"/>
      <c r="P67" s="118"/>
      <c r="Q67" s="118"/>
      <c r="R67" s="118"/>
      <c r="S67" s="118"/>
      <c r="T67" s="118"/>
      <c r="X67" s="118"/>
    </row>
    <row r="68" spans="1:24" x14ac:dyDescent="0.25">
      <c r="L68" s="118"/>
      <c r="M68" s="118"/>
      <c r="N68" s="118"/>
      <c r="O68" s="118"/>
      <c r="P68" s="118"/>
      <c r="Q68" s="118"/>
      <c r="R68" s="118"/>
      <c r="S68" s="118"/>
      <c r="T68" s="118"/>
      <c r="X68" s="118"/>
    </row>
    <row r="69" spans="1:24" x14ac:dyDescent="0.25">
      <c r="L69" s="118"/>
      <c r="M69" s="118"/>
      <c r="N69" s="118"/>
      <c r="O69" s="118"/>
      <c r="P69" s="118"/>
      <c r="Q69" s="118"/>
      <c r="R69" s="118"/>
      <c r="S69" s="118"/>
      <c r="T69" s="118"/>
      <c r="X69" s="118"/>
    </row>
    <row r="70" spans="1:24" x14ac:dyDescent="0.25">
      <c r="L70" s="118"/>
      <c r="M70" s="118"/>
      <c r="N70" s="118"/>
      <c r="O70" s="118"/>
      <c r="P70" s="118"/>
      <c r="Q70" s="118"/>
      <c r="R70" s="118"/>
      <c r="S70" s="118"/>
      <c r="T70" s="118"/>
      <c r="X70" s="118"/>
    </row>
    <row r="71" spans="1:24" x14ac:dyDescent="0.25">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row>
    <row r="72" spans="1:24" x14ac:dyDescent="0.25">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row>
    <row r="73" spans="1:24" x14ac:dyDescent="0.25">
      <c r="A73" s="167"/>
      <c r="B73" s="118"/>
      <c r="C73" s="118"/>
      <c r="D73" s="118"/>
      <c r="E73" s="118"/>
      <c r="F73" s="118"/>
      <c r="G73" s="118"/>
      <c r="H73" s="118"/>
      <c r="I73" s="118"/>
      <c r="J73" s="118"/>
      <c r="K73" s="118"/>
      <c r="L73" s="118"/>
      <c r="M73" s="118"/>
      <c r="N73" s="118"/>
      <c r="O73" s="118"/>
      <c r="P73" s="118"/>
      <c r="Q73" s="118"/>
      <c r="R73" s="118"/>
      <c r="S73" s="118"/>
      <c r="T73" s="118"/>
      <c r="U73" s="118"/>
      <c r="V73" s="118"/>
      <c r="W73" s="118"/>
      <c r="X73" s="118"/>
    </row>
    <row r="74" spans="1:24" x14ac:dyDescent="0.25">
      <c r="A74" s="167"/>
      <c r="B74" s="118"/>
      <c r="C74" s="118"/>
      <c r="D74" s="118"/>
      <c r="E74" s="118"/>
      <c r="F74" s="118"/>
      <c r="G74" s="118"/>
      <c r="H74" s="118"/>
      <c r="I74" s="118"/>
      <c r="J74" s="118"/>
      <c r="K74" s="118"/>
      <c r="L74" s="118"/>
      <c r="M74" s="118"/>
      <c r="N74" s="118"/>
      <c r="O74" s="118"/>
      <c r="P74" s="118"/>
      <c r="Q74" s="118"/>
      <c r="R74" s="118"/>
      <c r="S74" s="118"/>
      <c r="T74" s="118"/>
      <c r="U74" s="118"/>
      <c r="V74" s="118"/>
      <c r="W74" s="118"/>
      <c r="X74" s="118"/>
    </row>
    <row r="75" spans="1:24" x14ac:dyDescent="0.25">
      <c r="A75" s="167"/>
      <c r="B75" s="118"/>
      <c r="C75" s="118"/>
      <c r="D75" s="118"/>
      <c r="E75" s="118"/>
      <c r="F75" s="118"/>
      <c r="G75" s="118"/>
      <c r="H75" s="118"/>
      <c r="I75" s="118"/>
      <c r="J75" s="118"/>
      <c r="K75" s="118"/>
      <c r="L75" s="118"/>
      <c r="M75" s="118"/>
      <c r="N75" s="118"/>
      <c r="O75" s="118"/>
      <c r="P75" s="118"/>
      <c r="Q75" s="118"/>
      <c r="R75" s="118"/>
      <c r="S75" s="118"/>
      <c r="T75" s="118"/>
      <c r="U75" s="118"/>
      <c r="V75" s="118"/>
      <c r="W75" s="118"/>
      <c r="X75" s="118"/>
    </row>
    <row r="76" spans="1:24" x14ac:dyDescent="0.25">
      <c r="A76" s="167"/>
      <c r="B76" s="118"/>
      <c r="C76" s="118"/>
      <c r="D76" s="118"/>
      <c r="E76" s="118"/>
      <c r="F76" s="118"/>
      <c r="G76" s="118"/>
      <c r="H76" s="118"/>
      <c r="I76" s="118"/>
      <c r="J76" s="118"/>
      <c r="K76" s="118"/>
      <c r="L76" s="118"/>
      <c r="M76" s="118"/>
      <c r="N76" s="118"/>
      <c r="O76" s="118"/>
      <c r="P76" s="118"/>
      <c r="Q76" s="118"/>
      <c r="R76" s="118"/>
      <c r="S76" s="118"/>
      <c r="T76" s="118"/>
      <c r="U76" s="118"/>
      <c r="V76" s="118"/>
      <c r="W76" s="118"/>
      <c r="X76" s="118"/>
    </row>
    <row r="77" spans="1:24" x14ac:dyDescent="0.25">
      <c r="A77" s="168"/>
      <c r="L77" s="118"/>
      <c r="M77" s="118"/>
      <c r="N77" s="118"/>
      <c r="O77" s="118"/>
      <c r="P77" s="118"/>
      <c r="Q77" s="118"/>
      <c r="R77" s="118"/>
      <c r="S77" s="118"/>
      <c r="T77" s="118"/>
      <c r="X77" s="118"/>
    </row>
  </sheetData>
  <hyperlinks>
    <hyperlink ref="I64" r:id="rId1" xr:uid="{C1F17334-2908-461F-9900-7BC31FBE6DC3}"/>
  </hyperlinks>
  <pageMargins left="0.7" right="0.7" top="0.75" bottom="0.75" header="0.3" footer="0.3"/>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4CA4-59A6-43CB-B410-D3A0330DC30C}">
  <sheetPr codeName="Sheet21">
    <tabColor theme="2" tint="-0.249977111117893"/>
  </sheetPr>
  <dimension ref="A1:L40"/>
  <sheetViews>
    <sheetView zoomScaleNormal="100" workbookViewId="0">
      <pane xSplit="1" ySplit="1" topLeftCell="B2" activePane="bottomRight" state="frozen"/>
      <selection pane="topRight" activeCell="B1" sqref="B1"/>
      <selection pane="bottomLeft" activeCell="A2" sqref="A2"/>
      <selection pane="bottomRight" activeCell="H8" sqref="H8"/>
    </sheetView>
  </sheetViews>
  <sheetFormatPr defaultColWidth="9.21875" defaultRowHeight="13.8" x14ac:dyDescent="0.25"/>
  <cols>
    <col min="1" max="1" width="61.21875" style="55" bestFit="1" customWidth="1"/>
    <col min="2" max="2" width="10.77734375" style="175" customWidth="1"/>
    <col min="3" max="3" width="9.77734375" style="55" customWidth="1"/>
    <col min="4" max="4" width="27" style="55" customWidth="1"/>
    <col min="5" max="5" width="26.5546875" style="55" customWidth="1"/>
    <col min="6" max="6" width="10.44140625" style="55" customWidth="1"/>
    <col min="7" max="7" width="32" style="55" customWidth="1"/>
    <col min="8" max="8" width="29.21875" style="55" customWidth="1"/>
    <col min="9" max="9" width="31.44140625" style="55" bestFit="1" customWidth="1"/>
    <col min="10" max="10" width="15.77734375" style="55" customWidth="1"/>
    <col min="11" max="11" width="15.77734375" style="19" customWidth="1"/>
    <col min="12" max="12" width="87.6640625" style="55" customWidth="1"/>
    <col min="13" max="16384" width="9.21875" style="3"/>
  </cols>
  <sheetData>
    <row r="1" spans="1:12" s="174" customFormat="1" x14ac:dyDescent="0.25">
      <c r="A1" s="169" t="s">
        <v>1534</v>
      </c>
      <c r="B1" s="170" t="s">
        <v>1359</v>
      </c>
      <c r="C1" s="171" t="s">
        <v>121</v>
      </c>
      <c r="D1" s="172" t="s">
        <v>1535</v>
      </c>
      <c r="E1" s="172" t="s">
        <v>1536</v>
      </c>
      <c r="F1" s="172" t="s">
        <v>124</v>
      </c>
      <c r="G1" s="172" t="s">
        <v>7</v>
      </c>
      <c r="H1" s="172" t="s">
        <v>1537</v>
      </c>
      <c r="I1" s="172" t="s">
        <v>1538</v>
      </c>
      <c r="J1" s="172" t="s">
        <v>84</v>
      </c>
      <c r="K1" s="173" t="s">
        <v>12</v>
      </c>
      <c r="L1" s="172" t="s">
        <v>3324</v>
      </c>
    </row>
    <row r="2" spans="1:12" customFormat="1" ht="14.4" x14ac:dyDescent="0.3">
      <c r="A2" s="298" t="s">
        <v>1539</v>
      </c>
      <c r="B2" s="299">
        <v>2202</v>
      </c>
      <c r="C2" s="195">
        <v>454</v>
      </c>
      <c r="D2" s="195" t="s">
        <v>1413</v>
      </c>
      <c r="E2" s="195" t="s">
        <v>1501</v>
      </c>
      <c r="F2" s="195" t="s">
        <v>671</v>
      </c>
      <c r="G2" s="195" t="s">
        <v>168</v>
      </c>
      <c r="H2" s="195" t="s">
        <v>168</v>
      </c>
      <c r="I2" s="195" t="s">
        <v>1540</v>
      </c>
      <c r="J2" s="195" t="s">
        <v>3323</v>
      </c>
      <c r="K2" s="300">
        <v>45565</v>
      </c>
      <c r="L2" s="195"/>
    </row>
    <row r="3" spans="1:12" customFormat="1" ht="14.4" x14ac:dyDescent="0.3">
      <c r="A3" s="301" t="s">
        <v>1541</v>
      </c>
      <c r="B3" s="299">
        <v>2836</v>
      </c>
      <c r="C3" s="195">
        <v>442</v>
      </c>
      <c r="D3" s="195" t="s">
        <v>1542</v>
      </c>
      <c r="E3" s="195" t="s">
        <v>1409</v>
      </c>
      <c r="F3" s="195" t="s">
        <v>1410</v>
      </c>
      <c r="G3" s="195" t="s">
        <v>159</v>
      </c>
      <c r="H3" s="195" t="s">
        <v>159</v>
      </c>
      <c r="I3" s="195" t="s">
        <v>1543</v>
      </c>
      <c r="J3" s="195" t="s">
        <v>3323</v>
      </c>
      <c r="K3" s="300">
        <v>45657</v>
      </c>
      <c r="L3" s="195"/>
    </row>
    <row r="4" spans="1:12" customFormat="1" ht="14.4" x14ac:dyDescent="0.3">
      <c r="A4" s="301" t="s">
        <v>1544</v>
      </c>
      <c r="B4" s="299">
        <v>2005</v>
      </c>
      <c r="C4" s="195">
        <v>436</v>
      </c>
      <c r="D4" s="195" t="s">
        <v>1542</v>
      </c>
      <c r="E4" s="195" t="s">
        <v>1527</v>
      </c>
      <c r="F4" s="195" t="s">
        <v>1483</v>
      </c>
      <c r="G4" s="195" t="s">
        <v>178</v>
      </c>
      <c r="H4" s="195" t="s">
        <v>172</v>
      </c>
      <c r="I4" s="195" t="s">
        <v>1543</v>
      </c>
      <c r="J4" s="195" t="s">
        <v>3323</v>
      </c>
      <c r="K4" s="300">
        <v>45657</v>
      </c>
      <c r="L4" s="195"/>
    </row>
    <row r="5" spans="1:12" customFormat="1" ht="14.4" x14ac:dyDescent="0.3">
      <c r="A5" s="301" t="s">
        <v>1545</v>
      </c>
      <c r="B5" s="299">
        <v>2327</v>
      </c>
      <c r="C5" s="195">
        <v>438</v>
      </c>
      <c r="D5" s="195" t="s">
        <v>1542</v>
      </c>
      <c r="E5" s="195" t="s">
        <v>3409</v>
      </c>
      <c r="F5" s="195" t="s">
        <v>444</v>
      </c>
      <c r="G5" s="195" t="s">
        <v>159</v>
      </c>
      <c r="H5" s="195" t="s">
        <v>159</v>
      </c>
      <c r="I5" s="195" t="s">
        <v>1543</v>
      </c>
      <c r="J5" s="195" t="s">
        <v>3323</v>
      </c>
      <c r="K5" s="300">
        <v>45657</v>
      </c>
      <c r="L5" s="195"/>
    </row>
    <row r="6" spans="1:12" customFormat="1" ht="14.4" x14ac:dyDescent="0.3">
      <c r="A6" s="298" t="s">
        <v>1546</v>
      </c>
      <c r="B6" s="299">
        <v>2837</v>
      </c>
      <c r="C6" s="195">
        <v>443</v>
      </c>
      <c r="D6" s="195" t="s">
        <v>1542</v>
      </c>
      <c r="E6" s="195" t="s">
        <v>3410</v>
      </c>
      <c r="F6" s="195" t="s">
        <v>444</v>
      </c>
      <c r="G6" s="195" t="s">
        <v>159</v>
      </c>
      <c r="H6" s="195" t="s">
        <v>159</v>
      </c>
      <c r="I6" s="195" t="s">
        <v>2662</v>
      </c>
      <c r="J6" s="195" t="s">
        <v>3323</v>
      </c>
      <c r="K6" s="300">
        <v>45657</v>
      </c>
      <c r="L6" s="195"/>
    </row>
    <row r="7" spans="1:12" customFormat="1" ht="14.4" x14ac:dyDescent="0.3">
      <c r="A7" s="301" t="s">
        <v>1547</v>
      </c>
      <c r="B7" s="299">
        <v>2836</v>
      </c>
      <c r="C7" s="195">
        <v>424</v>
      </c>
      <c r="D7" s="195" t="s">
        <v>2663</v>
      </c>
      <c r="E7" s="195" t="s">
        <v>3411</v>
      </c>
      <c r="F7" s="195" t="s">
        <v>1410</v>
      </c>
      <c r="G7" s="195" t="s">
        <v>187</v>
      </c>
      <c r="H7" s="195" t="s">
        <v>187</v>
      </c>
      <c r="I7" s="195" t="s">
        <v>1548</v>
      </c>
      <c r="J7" s="195" t="s">
        <v>1375</v>
      </c>
      <c r="K7" s="300">
        <v>45473</v>
      </c>
      <c r="L7" s="195"/>
    </row>
    <row r="8" spans="1:12" customFormat="1" ht="14.4" x14ac:dyDescent="0.3">
      <c r="A8" s="298" t="s">
        <v>1549</v>
      </c>
      <c r="B8" s="299">
        <v>2005</v>
      </c>
      <c r="C8" s="195">
        <v>422</v>
      </c>
      <c r="D8" s="195" t="s">
        <v>2663</v>
      </c>
      <c r="E8" s="195" t="s">
        <v>1523</v>
      </c>
      <c r="F8" s="195" t="s">
        <v>1483</v>
      </c>
      <c r="G8" s="195" t="s">
        <v>175</v>
      </c>
      <c r="H8" s="195" t="s">
        <v>152</v>
      </c>
      <c r="I8" s="195" t="s">
        <v>1548</v>
      </c>
      <c r="J8" s="195" t="s">
        <v>1375</v>
      </c>
      <c r="K8" s="300">
        <v>45473</v>
      </c>
      <c r="L8" s="195"/>
    </row>
    <row r="9" spans="1:12" customFormat="1" ht="14.4" x14ac:dyDescent="0.3">
      <c r="A9" s="302" t="s">
        <v>1550</v>
      </c>
      <c r="B9" s="299">
        <v>2333</v>
      </c>
      <c r="C9" s="195">
        <v>452</v>
      </c>
      <c r="D9" s="195" t="s">
        <v>1551</v>
      </c>
      <c r="E9" s="195" t="s">
        <v>3412</v>
      </c>
      <c r="F9" s="195" t="s">
        <v>444</v>
      </c>
      <c r="G9" s="195" t="s">
        <v>146</v>
      </c>
      <c r="H9" s="195" t="s">
        <v>144</v>
      </c>
      <c r="I9" s="195" t="s">
        <v>1552</v>
      </c>
      <c r="J9" s="195" t="s">
        <v>3323</v>
      </c>
      <c r="K9" s="300">
        <v>45473</v>
      </c>
      <c r="L9" s="195"/>
    </row>
    <row r="10" spans="1:12" customFormat="1" ht="14.4" x14ac:dyDescent="0.3">
      <c r="A10" s="301" t="s">
        <v>1553</v>
      </c>
      <c r="B10" s="299">
        <v>2329</v>
      </c>
      <c r="C10" s="195">
        <v>451</v>
      </c>
      <c r="D10" s="195" t="s">
        <v>1551</v>
      </c>
      <c r="E10" s="195" t="s">
        <v>3413</v>
      </c>
      <c r="F10" s="195" t="s">
        <v>1425</v>
      </c>
      <c r="G10" s="195" t="s">
        <v>148</v>
      </c>
      <c r="H10" s="195" t="s">
        <v>149</v>
      </c>
      <c r="I10" s="195" t="s">
        <v>1552</v>
      </c>
      <c r="J10" s="195" t="s">
        <v>3323</v>
      </c>
      <c r="K10" s="300">
        <v>45657</v>
      </c>
      <c r="L10" s="195"/>
    </row>
    <row r="11" spans="1:12" customFormat="1" ht="14.4" x14ac:dyDescent="0.3">
      <c r="A11" s="301" t="s">
        <v>1554</v>
      </c>
      <c r="B11" s="299">
        <v>2912</v>
      </c>
      <c r="C11" s="195">
        <v>453</v>
      </c>
      <c r="D11" s="195" t="s">
        <v>1551</v>
      </c>
      <c r="E11" s="195" t="s">
        <v>3414</v>
      </c>
      <c r="F11" s="195" t="s">
        <v>328</v>
      </c>
      <c r="G11" s="195" t="s">
        <v>157</v>
      </c>
      <c r="H11" s="195" t="s">
        <v>155</v>
      </c>
      <c r="I11" s="195" t="s">
        <v>1552</v>
      </c>
      <c r="J11" s="195" t="s">
        <v>3323</v>
      </c>
      <c r="K11" s="300">
        <v>45657</v>
      </c>
      <c r="L11" s="195"/>
    </row>
    <row r="12" spans="1:12" customFormat="1" ht="14.4" x14ac:dyDescent="0.3">
      <c r="A12" s="195" t="s">
        <v>1555</v>
      </c>
      <c r="B12" s="299">
        <v>2098</v>
      </c>
      <c r="C12" s="195">
        <v>447</v>
      </c>
      <c r="D12" s="195" t="s">
        <v>1551</v>
      </c>
      <c r="E12" s="195" t="s">
        <v>1501</v>
      </c>
      <c r="F12" s="195" t="s">
        <v>671</v>
      </c>
      <c r="G12" s="195" t="s">
        <v>168</v>
      </c>
      <c r="H12" s="195" t="s">
        <v>168</v>
      </c>
      <c r="I12" s="195" t="s">
        <v>1552</v>
      </c>
      <c r="J12" s="195" t="s">
        <v>3323</v>
      </c>
      <c r="K12" s="300">
        <v>45565</v>
      </c>
      <c r="L12" s="195"/>
    </row>
    <row r="13" spans="1:12" customFormat="1" ht="14.4" x14ac:dyDescent="0.3">
      <c r="A13" s="301" t="s">
        <v>1556</v>
      </c>
      <c r="B13" s="299">
        <v>2221</v>
      </c>
      <c r="C13" s="195">
        <v>407</v>
      </c>
      <c r="D13" s="195" t="s">
        <v>1413</v>
      </c>
      <c r="E13" s="195" t="s">
        <v>1409</v>
      </c>
      <c r="F13" s="195" t="s">
        <v>1410</v>
      </c>
      <c r="G13" s="195" t="s">
        <v>159</v>
      </c>
      <c r="H13" s="195" t="s">
        <v>159</v>
      </c>
      <c r="I13" s="195" t="s">
        <v>1416</v>
      </c>
      <c r="J13" s="195" t="s">
        <v>1375</v>
      </c>
      <c r="K13" s="300">
        <v>45565</v>
      </c>
      <c r="L13" s="195" t="s">
        <v>3332</v>
      </c>
    </row>
    <row r="14" spans="1:12" customFormat="1" ht="14.4" x14ac:dyDescent="0.3">
      <c r="A14" s="301" t="s">
        <v>1557</v>
      </c>
      <c r="B14" s="299" t="s">
        <v>1558</v>
      </c>
      <c r="C14" s="195">
        <v>10665</v>
      </c>
      <c r="D14" s="195" t="s">
        <v>1542</v>
      </c>
      <c r="E14" s="195" t="s">
        <v>3415</v>
      </c>
      <c r="F14" s="195" t="s">
        <v>296</v>
      </c>
      <c r="G14" s="195" t="s">
        <v>164</v>
      </c>
      <c r="H14" s="195" t="s">
        <v>149</v>
      </c>
      <c r="I14" s="303" t="s">
        <v>1559</v>
      </c>
      <c r="J14" s="195" t="s">
        <v>3323</v>
      </c>
      <c r="K14" s="300">
        <v>45657</v>
      </c>
      <c r="L14" s="195"/>
    </row>
    <row r="15" spans="1:12" customFormat="1" ht="14.4" x14ac:dyDescent="0.3">
      <c r="A15" s="301" t="s">
        <v>1560</v>
      </c>
      <c r="B15" s="299">
        <v>2290</v>
      </c>
      <c r="C15" s="195">
        <v>416</v>
      </c>
      <c r="D15" s="195" t="s">
        <v>1413</v>
      </c>
      <c r="E15" s="195" t="s">
        <v>3416</v>
      </c>
      <c r="F15" s="195" t="s">
        <v>1410</v>
      </c>
      <c r="G15" s="195" t="s">
        <v>159</v>
      </c>
      <c r="H15" s="195" t="s">
        <v>159</v>
      </c>
      <c r="I15" s="195" t="s">
        <v>1561</v>
      </c>
      <c r="J15" s="195" t="s">
        <v>1375</v>
      </c>
      <c r="K15" s="300">
        <v>45565</v>
      </c>
      <c r="L15" s="195"/>
    </row>
    <row r="16" spans="1:12" customFormat="1" ht="14.4" x14ac:dyDescent="0.3">
      <c r="A16" s="301" t="s">
        <v>1562</v>
      </c>
      <c r="B16" s="299" t="s">
        <v>1563</v>
      </c>
      <c r="C16" s="195">
        <v>16580</v>
      </c>
      <c r="D16" s="195" t="s">
        <v>1542</v>
      </c>
      <c r="E16" s="195" t="s">
        <v>1501</v>
      </c>
      <c r="F16" s="195" t="s">
        <v>498</v>
      </c>
      <c r="G16" s="195" t="s">
        <v>168</v>
      </c>
      <c r="H16" s="195" t="s">
        <v>168</v>
      </c>
      <c r="I16" s="195" t="s">
        <v>1564</v>
      </c>
      <c r="J16" s="195" t="s">
        <v>3323</v>
      </c>
      <c r="K16" s="300">
        <v>45657</v>
      </c>
      <c r="L16" s="195"/>
    </row>
    <row r="17" spans="1:12" customFormat="1" ht="14.4" x14ac:dyDescent="0.3">
      <c r="A17" s="301" t="s">
        <v>1565</v>
      </c>
      <c r="B17" s="299">
        <v>2333</v>
      </c>
      <c r="C17" s="195">
        <v>429</v>
      </c>
      <c r="D17" s="195" t="s">
        <v>2663</v>
      </c>
      <c r="E17" s="195" t="s">
        <v>3417</v>
      </c>
      <c r="F17" s="195" t="s">
        <v>444</v>
      </c>
      <c r="G17" s="195" t="s">
        <v>159</v>
      </c>
      <c r="H17" s="195" t="s">
        <v>159</v>
      </c>
      <c r="I17" s="195" t="s">
        <v>1548</v>
      </c>
      <c r="J17" s="195" t="s">
        <v>1375</v>
      </c>
      <c r="K17" s="300">
        <v>45473</v>
      </c>
      <c r="L17" s="195"/>
    </row>
    <row r="18" spans="1:12" customFormat="1" ht="14.4" x14ac:dyDescent="0.3">
      <c r="A18" s="301" t="s">
        <v>1566</v>
      </c>
      <c r="B18" s="299">
        <v>2920</v>
      </c>
      <c r="C18" s="195">
        <v>445</v>
      </c>
      <c r="D18" s="195" t="s">
        <v>1542</v>
      </c>
      <c r="E18" s="195" t="s">
        <v>3418</v>
      </c>
      <c r="F18" s="195" t="s">
        <v>1425</v>
      </c>
      <c r="G18" s="195" t="s">
        <v>159</v>
      </c>
      <c r="H18" s="195" t="s">
        <v>159</v>
      </c>
      <c r="I18" s="195" t="s">
        <v>1421</v>
      </c>
      <c r="J18" s="195" t="s">
        <v>1375</v>
      </c>
      <c r="K18" s="300">
        <v>45565</v>
      </c>
      <c r="L18" s="195"/>
    </row>
    <row r="19" spans="1:12" customFormat="1" ht="14.4" x14ac:dyDescent="0.3">
      <c r="A19" s="301" t="s">
        <v>1567</v>
      </c>
      <c r="B19" s="299" t="s">
        <v>1568</v>
      </c>
      <c r="C19" s="195">
        <v>20195</v>
      </c>
      <c r="D19" s="195" t="s">
        <v>1542</v>
      </c>
      <c r="E19" s="195" t="s">
        <v>1451</v>
      </c>
      <c r="F19" s="195" t="s">
        <v>328</v>
      </c>
      <c r="G19" s="195" t="s">
        <v>157</v>
      </c>
      <c r="H19" s="195" t="s">
        <v>155</v>
      </c>
      <c r="I19" s="195" t="s">
        <v>1569</v>
      </c>
      <c r="J19" s="195" t="s">
        <v>3323</v>
      </c>
      <c r="K19" s="300">
        <v>45657</v>
      </c>
      <c r="L19" s="195" t="s">
        <v>1570</v>
      </c>
    </row>
    <row r="20" spans="1:12" customFormat="1" ht="14.4" x14ac:dyDescent="0.3">
      <c r="A20" s="301" t="s">
        <v>1571</v>
      </c>
      <c r="B20" s="299">
        <v>2250</v>
      </c>
      <c r="C20" s="195">
        <v>410</v>
      </c>
      <c r="D20" s="195" t="s">
        <v>1572</v>
      </c>
      <c r="E20" s="195" t="s">
        <v>3419</v>
      </c>
      <c r="F20" s="195" t="s">
        <v>444</v>
      </c>
      <c r="G20" s="195" t="s">
        <v>144</v>
      </c>
      <c r="H20" s="195" t="s">
        <v>144</v>
      </c>
      <c r="I20" s="195" t="s">
        <v>1573</v>
      </c>
      <c r="J20" s="195" t="s">
        <v>3323</v>
      </c>
      <c r="K20" s="300">
        <v>45412</v>
      </c>
      <c r="L20" s="195"/>
    </row>
    <row r="21" spans="1:12" customFormat="1" ht="14.4" x14ac:dyDescent="0.3">
      <c r="A21" s="301" t="s">
        <v>1574</v>
      </c>
      <c r="B21" s="299">
        <v>2282</v>
      </c>
      <c r="C21" s="195">
        <v>414</v>
      </c>
      <c r="D21" s="195" t="s">
        <v>1572</v>
      </c>
      <c r="E21" s="195" t="s">
        <v>3419</v>
      </c>
      <c r="F21" s="195" t="s">
        <v>444</v>
      </c>
      <c r="G21" s="195" t="s">
        <v>144</v>
      </c>
      <c r="H21" s="195" t="s">
        <v>144</v>
      </c>
      <c r="I21" s="195" t="s">
        <v>1575</v>
      </c>
      <c r="J21" s="195" t="s">
        <v>3323</v>
      </c>
      <c r="K21" s="300">
        <v>45535</v>
      </c>
      <c r="L21" s="195"/>
    </row>
    <row r="22" spans="1:12" customFormat="1" ht="14.4" x14ac:dyDescent="0.3">
      <c r="A22" s="301" t="s">
        <v>1576</v>
      </c>
      <c r="B22" s="299">
        <v>2224</v>
      </c>
      <c r="C22" s="195">
        <v>430</v>
      </c>
      <c r="D22" s="195" t="s">
        <v>2663</v>
      </c>
      <c r="E22" s="195" t="s">
        <v>3420</v>
      </c>
      <c r="F22" s="195" t="s">
        <v>1483</v>
      </c>
      <c r="G22" s="195" t="s">
        <v>178</v>
      </c>
      <c r="H22" s="195" t="s">
        <v>172</v>
      </c>
      <c r="I22" s="195" t="s">
        <v>1548</v>
      </c>
      <c r="J22" s="195" t="s">
        <v>1375</v>
      </c>
      <c r="K22" s="300">
        <v>45473</v>
      </c>
      <c r="L22" s="195"/>
    </row>
    <row r="23" spans="1:12" customFormat="1" ht="14.4" x14ac:dyDescent="0.3">
      <c r="A23" s="301" t="s">
        <v>1577</v>
      </c>
      <c r="B23" s="299">
        <v>2327</v>
      </c>
      <c r="C23" s="195">
        <v>423</v>
      </c>
      <c r="D23" s="195" t="s">
        <v>2663</v>
      </c>
      <c r="E23" s="195" t="s">
        <v>1409</v>
      </c>
      <c r="F23" s="195" t="s">
        <v>444</v>
      </c>
      <c r="G23" s="195" t="s">
        <v>159</v>
      </c>
      <c r="H23" s="195" t="s">
        <v>159</v>
      </c>
      <c r="I23" s="195" t="s">
        <v>1548</v>
      </c>
      <c r="J23" s="195" t="s">
        <v>1375</v>
      </c>
      <c r="K23" s="300">
        <v>45473</v>
      </c>
      <c r="L23" s="195"/>
    </row>
    <row r="24" spans="1:12" customFormat="1" ht="14.4" x14ac:dyDescent="0.3">
      <c r="A24" s="304" t="s">
        <v>1578</v>
      </c>
      <c r="B24" s="299" t="s">
        <v>1579</v>
      </c>
      <c r="C24" s="195">
        <v>13125</v>
      </c>
      <c r="D24" s="303" t="s">
        <v>1542</v>
      </c>
      <c r="E24" s="195" t="s">
        <v>3421</v>
      </c>
      <c r="F24" s="195" t="s">
        <v>1483</v>
      </c>
      <c r="G24" s="195" t="s">
        <v>151</v>
      </c>
      <c r="H24" s="195" t="s">
        <v>152</v>
      </c>
      <c r="I24" s="303" t="s">
        <v>1559</v>
      </c>
      <c r="J24" s="195" t="s">
        <v>3323</v>
      </c>
      <c r="K24" s="300">
        <v>45657</v>
      </c>
      <c r="L24" s="195"/>
    </row>
    <row r="25" spans="1:12" customFormat="1" ht="14.4" x14ac:dyDescent="0.3">
      <c r="A25" s="301" t="s">
        <v>1580</v>
      </c>
      <c r="B25" s="299">
        <v>2102</v>
      </c>
      <c r="C25" s="195">
        <v>405</v>
      </c>
      <c r="D25" s="195" t="s">
        <v>1572</v>
      </c>
      <c r="E25" s="195" t="s">
        <v>1486</v>
      </c>
      <c r="F25" s="195" t="s">
        <v>1425</v>
      </c>
      <c r="G25" s="195" t="s">
        <v>159</v>
      </c>
      <c r="H25" s="195" t="s">
        <v>159</v>
      </c>
      <c r="I25" s="195" t="s">
        <v>1421</v>
      </c>
      <c r="J25" s="195" t="s">
        <v>1375</v>
      </c>
      <c r="K25" s="300">
        <v>45565</v>
      </c>
      <c r="L25" s="195"/>
    </row>
    <row r="26" spans="1:12" customFormat="1" ht="14.4" x14ac:dyDescent="0.3">
      <c r="A26" s="301" t="s">
        <v>1581</v>
      </c>
      <c r="B26" s="299">
        <v>2321</v>
      </c>
      <c r="C26" s="195">
        <v>450</v>
      </c>
      <c r="D26" s="195" t="s">
        <v>1551</v>
      </c>
      <c r="E26" s="195" t="s">
        <v>3422</v>
      </c>
      <c r="F26" s="195" t="s">
        <v>1410</v>
      </c>
      <c r="G26" s="195" t="s">
        <v>159</v>
      </c>
      <c r="H26" s="195" t="s">
        <v>159</v>
      </c>
      <c r="I26" s="195" t="s">
        <v>1421</v>
      </c>
      <c r="J26" s="195" t="s">
        <v>1375</v>
      </c>
      <c r="K26" s="300">
        <v>45565</v>
      </c>
      <c r="L26" s="195"/>
    </row>
    <row r="27" spans="1:12" customFormat="1" ht="14.4" x14ac:dyDescent="0.3">
      <c r="A27" s="301" t="s">
        <v>1582</v>
      </c>
      <c r="B27" s="299" t="s">
        <v>1583</v>
      </c>
      <c r="C27" s="195">
        <v>1471</v>
      </c>
      <c r="D27" s="195" t="s">
        <v>1551</v>
      </c>
      <c r="E27" s="195" t="s">
        <v>3423</v>
      </c>
      <c r="F27" s="195" t="s">
        <v>186</v>
      </c>
      <c r="G27" s="195" t="s">
        <v>187</v>
      </c>
      <c r="H27" s="195" t="s">
        <v>187</v>
      </c>
      <c r="I27" s="195" t="s">
        <v>1421</v>
      </c>
      <c r="J27" s="195" t="s">
        <v>1375</v>
      </c>
      <c r="K27" s="300">
        <v>45565</v>
      </c>
      <c r="L27" s="195"/>
    </row>
    <row r="28" spans="1:12" customFormat="1" ht="14.4" x14ac:dyDescent="0.3">
      <c r="A28" s="301" t="s">
        <v>1584</v>
      </c>
      <c r="B28" s="299" t="s">
        <v>1585</v>
      </c>
      <c r="C28" s="195">
        <v>13237</v>
      </c>
      <c r="D28" s="195" t="s">
        <v>1542</v>
      </c>
      <c r="E28" s="195" t="s">
        <v>3424</v>
      </c>
      <c r="F28" s="195" t="s">
        <v>671</v>
      </c>
      <c r="G28" s="195" t="s">
        <v>148</v>
      </c>
      <c r="H28" s="195" t="s">
        <v>149</v>
      </c>
      <c r="I28" s="195" t="s">
        <v>1569</v>
      </c>
      <c r="J28" s="195" t="s">
        <v>3323</v>
      </c>
      <c r="K28" s="300">
        <v>45657</v>
      </c>
      <c r="L28" s="195"/>
    </row>
    <row r="29" spans="1:12" customFormat="1" ht="14.4" x14ac:dyDescent="0.3">
      <c r="A29" s="301" t="s">
        <v>1586</v>
      </c>
      <c r="B29" s="299">
        <v>2837</v>
      </c>
      <c r="C29" s="195">
        <v>427</v>
      </c>
      <c r="D29" s="195" t="s">
        <v>2663</v>
      </c>
      <c r="E29" s="195" t="s">
        <v>1482</v>
      </c>
      <c r="F29" s="195" t="s">
        <v>444</v>
      </c>
      <c r="G29" s="195" t="s">
        <v>144</v>
      </c>
      <c r="H29" s="195" t="s">
        <v>144</v>
      </c>
      <c r="I29" s="195" t="s">
        <v>1548</v>
      </c>
      <c r="J29" s="195" t="s">
        <v>1375</v>
      </c>
      <c r="K29" s="300">
        <v>45473</v>
      </c>
      <c r="L29" s="195"/>
    </row>
    <row r="30" spans="1:12" customFormat="1" ht="14.4" x14ac:dyDescent="0.3">
      <c r="A30" s="305" t="s">
        <v>1587</v>
      </c>
      <c r="B30" s="299">
        <v>2098</v>
      </c>
      <c r="C30" s="195">
        <v>431</v>
      </c>
      <c r="D30" s="195" t="s">
        <v>2663</v>
      </c>
      <c r="E30" s="195" t="s">
        <v>3425</v>
      </c>
      <c r="F30" s="195" t="s">
        <v>671</v>
      </c>
      <c r="G30" s="195" t="s">
        <v>148</v>
      </c>
      <c r="H30" s="195" t="s">
        <v>149</v>
      </c>
      <c r="I30" s="195" t="s">
        <v>1548</v>
      </c>
      <c r="J30" s="195" t="s">
        <v>1375</v>
      </c>
      <c r="K30" s="300">
        <v>45473</v>
      </c>
      <c r="L30" s="195"/>
    </row>
    <row r="31" spans="1:12" customFormat="1" ht="14.4" x14ac:dyDescent="0.3">
      <c r="A31" s="305" t="s">
        <v>3313</v>
      </c>
      <c r="B31" s="328"/>
      <c r="C31" s="329">
        <v>22337</v>
      </c>
      <c r="D31" s="195" t="s">
        <v>1542</v>
      </c>
      <c r="E31" s="195" t="s">
        <v>3426</v>
      </c>
      <c r="F31" s="195" t="s">
        <v>328</v>
      </c>
      <c r="G31" s="195" t="s">
        <v>157</v>
      </c>
      <c r="H31" s="195" t="s">
        <v>155</v>
      </c>
      <c r="I31" s="195" t="s">
        <v>3314</v>
      </c>
      <c r="J31" s="329" t="s">
        <v>3323</v>
      </c>
      <c r="K31" s="300">
        <v>45657</v>
      </c>
      <c r="L31" s="195" t="s">
        <v>3333</v>
      </c>
    </row>
    <row r="32" spans="1:12" customFormat="1" ht="14.4" x14ac:dyDescent="0.3">
      <c r="A32" s="195" t="s">
        <v>1588</v>
      </c>
      <c r="B32" s="299">
        <v>2224</v>
      </c>
      <c r="C32" s="195">
        <v>6749</v>
      </c>
      <c r="D32" s="195" t="s">
        <v>1551</v>
      </c>
      <c r="E32" s="195" t="s">
        <v>3427</v>
      </c>
      <c r="F32" s="195" t="s">
        <v>1483</v>
      </c>
      <c r="G32" s="195" t="s">
        <v>151</v>
      </c>
      <c r="H32" s="195" t="s">
        <v>152</v>
      </c>
      <c r="I32" s="195" t="s">
        <v>1589</v>
      </c>
      <c r="J32" s="195" t="s">
        <v>3323</v>
      </c>
      <c r="K32" s="300">
        <v>45657</v>
      </c>
      <c r="L32" s="195"/>
    </row>
    <row r="33" spans="1:12" customFormat="1" ht="14.4" x14ac:dyDescent="0.3">
      <c r="A33" s="305" t="s">
        <v>1590</v>
      </c>
      <c r="B33" s="299">
        <v>2223</v>
      </c>
      <c r="C33" s="195">
        <v>408</v>
      </c>
      <c r="D33" s="195" t="s">
        <v>1572</v>
      </c>
      <c r="E33" s="195" t="s">
        <v>3428</v>
      </c>
      <c r="F33" s="195" t="s">
        <v>328</v>
      </c>
      <c r="G33" s="195" t="s">
        <v>168</v>
      </c>
      <c r="H33" s="195" t="s">
        <v>168</v>
      </c>
      <c r="I33" s="195" t="s">
        <v>1589</v>
      </c>
      <c r="J33" s="195" t="s">
        <v>3323</v>
      </c>
      <c r="K33" s="300">
        <v>45535</v>
      </c>
      <c r="L33" s="195"/>
    </row>
    <row r="34" spans="1:12" customFormat="1" ht="14.4" x14ac:dyDescent="0.3">
      <c r="A34" s="306" t="s">
        <v>1591</v>
      </c>
      <c r="B34" s="299">
        <v>2471</v>
      </c>
      <c r="C34" s="195">
        <v>8880</v>
      </c>
      <c r="D34" s="195" t="s">
        <v>1542</v>
      </c>
      <c r="E34" s="195" t="s">
        <v>3429</v>
      </c>
      <c r="F34" s="195" t="s">
        <v>1425</v>
      </c>
      <c r="G34" s="195" t="s">
        <v>159</v>
      </c>
      <c r="H34" s="195" t="s">
        <v>159</v>
      </c>
      <c r="I34" s="195" t="s">
        <v>1592</v>
      </c>
      <c r="J34" s="195" t="s">
        <v>3323</v>
      </c>
      <c r="K34" s="300">
        <v>45657</v>
      </c>
      <c r="L34" s="195"/>
    </row>
    <row r="35" spans="1:12" customFormat="1" ht="14.4" x14ac:dyDescent="0.3">
      <c r="A35" s="306" t="s">
        <v>1593</v>
      </c>
      <c r="B35" s="299" t="s">
        <v>1594</v>
      </c>
      <c r="C35" s="195">
        <v>14491</v>
      </c>
      <c r="D35" s="195" t="s">
        <v>1542</v>
      </c>
      <c r="E35" s="195" t="s">
        <v>3430</v>
      </c>
      <c r="F35" s="195" t="s">
        <v>671</v>
      </c>
      <c r="G35" s="195" t="s">
        <v>168</v>
      </c>
      <c r="H35" s="195" t="s">
        <v>168</v>
      </c>
      <c r="I35" s="195" t="s">
        <v>1595</v>
      </c>
      <c r="J35" s="195" t="s">
        <v>3323</v>
      </c>
      <c r="K35" s="300">
        <v>45657</v>
      </c>
      <c r="L35" s="195"/>
    </row>
    <row r="36" spans="1:12" customFormat="1" ht="14.4" x14ac:dyDescent="0.3">
      <c r="A36" s="306" t="s">
        <v>1596</v>
      </c>
      <c r="B36" s="299">
        <v>2912</v>
      </c>
      <c r="C36" s="195">
        <v>432</v>
      </c>
      <c r="D36" s="195" t="s">
        <v>2663</v>
      </c>
      <c r="E36" s="195" t="s">
        <v>1393</v>
      </c>
      <c r="F36" s="195" t="s">
        <v>328</v>
      </c>
      <c r="G36" s="195" t="s">
        <v>157</v>
      </c>
      <c r="H36" s="195" t="s">
        <v>155</v>
      </c>
      <c r="I36" s="195" t="s">
        <v>1548</v>
      </c>
      <c r="J36" s="195" t="s">
        <v>1375</v>
      </c>
      <c r="K36" s="300">
        <v>45473</v>
      </c>
      <c r="L36" s="55"/>
    </row>
    <row r="37" spans="1:12" customFormat="1" ht="14.4" x14ac:dyDescent="0.3">
      <c r="A37" s="305" t="s">
        <v>1597</v>
      </c>
      <c r="B37" s="299">
        <v>2017</v>
      </c>
      <c r="C37" s="195">
        <v>437</v>
      </c>
      <c r="D37" s="195" t="s">
        <v>1542</v>
      </c>
      <c r="E37" s="195" t="s">
        <v>3431</v>
      </c>
      <c r="F37" s="195" t="s">
        <v>498</v>
      </c>
      <c r="G37" s="195" t="s">
        <v>146</v>
      </c>
      <c r="H37" s="195" t="s">
        <v>144</v>
      </c>
      <c r="I37" s="195" t="s">
        <v>1543</v>
      </c>
      <c r="J37" s="195" t="s">
        <v>3323</v>
      </c>
      <c r="K37" s="300">
        <v>45657</v>
      </c>
      <c r="L37" s="195"/>
    </row>
    <row r="38" spans="1:12" customFormat="1" ht="14.4" x14ac:dyDescent="0.3">
      <c r="A38" s="305" t="s">
        <v>1598</v>
      </c>
      <c r="B38" s="299">
        <v>2292</v>
      </c>
      <c r="C38" s="195">
        <v>449</v>
      </c>
      <c r="D38" s="195" t="s">
        <v>1551</v>
      </c>
      <c r="E38" s="195" t="s">
        <v>3432</v>
      </c>
      <c r="F38" s="195" t="s">
        <v>296</v>
      </c>
      <c r="G38" s="195" t="s">
        <v>164</v>
      </c>
      <c r="H38" s="195" t="s">
        <v>149</v>
      </c>
      <c r="I38" s="195" t="s">
        <v>1599</v>
      </c>
      <c r="J38" s="195" t="s">
        <v>3323</v>
      </c>
      <c r="K38" s="300">
        <v>45565</v>
      </c>
      <c r="L38" s="195"/>
    </row>
    <row r="39" spans="1:12" customFormat="1" ht="14.4" x14ac:dyDescent="0.3">
      <c r="A39" s="195" t="s">
        <v>1600</v>
      </c>
      <c r="B39" s="299" t="s">
        <v>1601</v>
      </c>
      <c r="C39" s="195">
        <v>4062</v>
      </c>
      <c r="D39" s="195" t="s">
        <v>1551</v>
      </c>
      <c r="E39" s="195" t="s">
        <v>3430</v>
      </c>
      <c r="F39" s="195" t="s">
        <v>671</v>
      </c>
      <c r="G39" s="195" t="s">
        <v>168</v>
      </c>
      <c r="H39" s="195" t="s">
        <v>168</v>
      </c>
      <c r="I39" s="195" t="s">
        <v>1599</v>
      </c>
      <c r="J39" s="195" t="s">
        <v>3323</v>
      </c>
      <c r="K39" s="300">
        <v>45565</v>
      </c>
      <c r="L39" s="195"/>
    </row>
    <row r="40" spans="1:12" ht="14.4" x14ac:dyDescent="0.3">
      <c r="A40" s="195" t="s">
        <v>1602</v>
      </c>
      <c r="B40" s="299">
        <v>2920</v>
      </c>
      <c r="C40" s="195">
        <v>428</v>
      </c>
      <c r="D40" s="195" t="s">
        <v>2663</v>
      </c>
      <c r="E40" s="195" t="s">
        <v>1501</v>
      </c>
      <c r="F40" s="195" t="s">
        <v>671</v>
      </c>
      <c r="G40" s="195" t="s">
        <v>168</v>
      </c>
      <c r="H40" s="195" t="s">
        <v>168</v>
      </c>
      <c r="I40" s="195" t="s">
        <v>1548</v>
      </c>
      <c r="J40" s="195" t="s">
        <v>1375</v>
      </c>
      <c r="K40" s="300">
        <v>45473</v>
      </c>
      <c r="L40" s="195"/>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88131-257D-484E-A714-37086A7A4CDF}">
  <sheetPr>
    <tabColor rgb="FFA48148"/>
  </sheetPr>
  <dimension ref="A1:CJ69"/>
  <sheetViews>
    <sheetView topLeftCell="A56" workbookViewId="0">
      <selection activeCell="E81" sqref="E81"/>
    </sheetView>
  </sheetViews>
  <sheetFormatPr defaultColWidth="8.77734375" defaultRowHeight="14.4" x14ac:dyDescent="0.3"/>
  <cols>
    <col min="1" max="1" width="37.5546875" style="185" customWidth="1"/>
    <col min="2" max="2" width="8.77734375" style="122"/>
    <col min="3" max="13" width="17.5546875" style="368" customWidth="1"/>
    <col min="14" max="19" width="16.5546875" style="121" customWidth="1"/>
    <col min="20" max="23" width="16.5546875" style="368" customWidth="1"/>
    <col min="24" max="29" width="16.44140625" style="368" customWidth="1"/>
    <col min="30" max="41" width="17.5546875" style="368" customWidth="1"/>
    <col min="42" max="61" width="17.44140625" style="368" customWidth="1"/>
    <col min="62" max="88" width="17.5546875" style="368" customWidth="1"/>
    <col min="89" max="89" width="4.77734375" style="368" customWidth="1"/>
    <col min="90" max="16384" width="8.77734375" style="368"/>
  </cols>
  <sheetData>
    <row r="1" spans="1:88" s="367" customFormat="1" ht="24" customHeight="1" thickBot="1" x14ac:dyDescent="0.35">
      <c r="A1" s="353"/>
      <c r="B1" s="354"/>
      <c r="C1" s="355" t="s">
        <v>3384</v>
      </c>
      <c r="D1" s="356"/>
      <c r="E1" s="356"/>
      <c r="F1" s="356"/>
      <c r="G1" s="356"/>
      <c r="H1" s="356"/>
      <c r="I1" s="356"/>
      <c r="J1" s="356"/>
      <c r="K1" s="356"/>
      <c r="L1" s="356"/>
      <c r="M1" s="356"/>
      <c r="N1" s="357" t="s">
        <v>3385</v>
      </c>
      <c r="O1" s="358"/>
      <c r="P1" s="358"/>
      <c r="Q1" s="358"/>
      <c r="R1" s="358"/>
      <c r="S1" s="358"/>
      <c r="T1" s="359"/>
      <c r="U1" s="359"/>
      <c r="V1" s="359"/>
      <c r="W1" s="359"/>
      <c r="X1" s="359"/>
      <c r="Y1" s="359"/>
      <c r="Z1" s="359"/>
      <c r="AA1" s="359"/>
      <c r="AB1" s="359"/>
      <c r="AC1" s="359"/>
      <c r="AD1" s="360" t="s">
        <v>3386</v>
      </c>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1" t="s">
        <v>3387</v>
      </c>
      <c r="BE1" s="362"/>
      <c r="BF1" s="362"/>
      <c r="BG1" s="362"/>
      <c r="BH1" s="362"/>
      <c r="BI1" s="362"/>
      <c r="BJ1" s="362"/>
      <c r="BK1" s="362"/>
      <c r="BL1" s="362"/>
      <c r="BM1" s="362"/>
      <c r="BN1" s="362"/>
      <c r="BO1" s="363" t="s">
        <v>3388</v>
      </c>
      <c r="BP1" s="364"/>
      <c r="BQ1" s="364"/>
      <c r="BR1" s="364"/>
      <c r="BS1" s="364"/>
      <c r="BT1" s="364"/>
      <c r="BU1" s="364"/>
      <c r="BV1" s="364"/>
      <c r="BW1" s="364"/>
      <c r="BX1" s="364"/>
      <c r="BY1" s="364"/>
      <c r="BZ1" s="365" t="s">
        <v>3389</v>
      </c>
      <c r="CA1" s="366"/>
      <c r="CB1" s="366"/>
      <c r="CC1" s="366"/>
      <c r="CD1" s="366"/>
      <c r="CE1" s="366"/>
      <c r="CF1" s="366"/>
      <c r="CG1" s="366"/>
      <c r="CH1" s="366"/>
      <c r="CI1" s="366"/>
      <c r="CJ1" s="366"/>
    </row>
    <row r="2" spans="1:88" ht="15" hidden="1" thickBot="1" x14ac:dyDescent="0.35">
      <c r="A2" s="1"/>
      <c r="B2" s="4"/>
      <c r="N2" s="369" t="s">
        <v>679</v>
      </c>
      <c r="O2" s="30"/>
      <c r="P2" s="30"/>
      <c r="Q2" s="30"/>
      <c r="R2" s="30"/>
      <c r="S2" s="30"/>
      <c r="T2" s="48"/>
      <c r="U2" s="48"/>
      <c r="V2" s="48"/>
      <c r="W2" s="48"/>
      <c r="X2" s="48"/>
      <c r="Y2" s="48"/>
      <c r="Z2" s="48"/>
      <c r="AA2" s="48"/>
      <c r="AB2" s="48"/>
      <c r="AC2" s="48"/>
      <c r="BD2" s="369" t="s">
        <v>679</v>
      </c>
    </row>
    <row r="3" spans="1:88" ht="15" hidden="1" thickBot="1" x14ac:dyDescent="0.35">
      <c r="A3" s="1"/>
      <c r="B3" s="4"/>
      <c r="N3" s="369" t="s">
        <v>1934</v>
      </c>
      <c r="O3" s="30"/>
      <c r="P3" s="30"/>
      <c r="Q3" s="30"/>
      <c r="R3" s="30"/>
      <c r="S3" s="30"/>
      <c r="T3" s="48"/>
      <c r="U3" s="48"/>
      <c r="V3" s="48"/>
      <c r="W3" s="48"/>
      <c r="X3" s="48"/>
      <c r="Y3" s="48"/>
      <c r="Z3" s="48"/>
      <c r="AA3" s="48"/>
      <c r="AB3" s="48"/>
      <c r="AC3" s="48"/>
      <c r="BD3" s="369" t="s">
        <v>1932</v>
      </c>
    </row>
    <row r="4" spans="1:88" ht="56.4" thickBot="1" x14ac:dyDescent="0.35">
      <c r="A4" s="123"/>
      <c r="C4" s="190" t="s">
        <v>3375</v>
      </c>
      <c r="D4" s="190" t="s">
        <v>3375</v>
      </c>
      <c r="E4" s="190" t="s">
        <v>3375</v>
      </c>
      <c r="F4" s="190" t="s">
        <v>3375</v>
      </c>
      <c r="G4" s="190" t="s">
        <v>3375</v>
      </c>
      <c r="H4" s="190" t="s">
        <v>3375</v>
      </c>
      <c r="I4" s="190" t="s">
        <v>3375</v>
      </c>
      <c r="J4" s="190" t="s">
        <v>3375</v>
      </c>
      <c r="K4" s="190" t="s">
        <v>3375</v>
      </c>
      <c r="L4" s="190" t="s">
        <v>3375</v>
      </c>
      <c r="M4" s="190" t="s">
        <v>3375</v>
      </c>
      <c r="N4" s="338" t="s">
        <v>3335</v>
      </c>
      <c r="O4" s="339" t="s">
        <v>3335</v>
      </c>
      <c r="P4" s="339" t="s">
        <v>3335</v>
      </c>
      <c r="Q4" s="339" t="s">
        <v>3335</v>
      </c>
      <c r="R4" s="339" t="s">
        <v>3335</v>
      </c>
      <c r="S4" s="339" t="s">
        <v>3335</v>
      </c>
      <c r="T4" s="339" t="s">
        <v>3335</v>
      </c>
      <c r="U4" s="339" t="s">
        <v>3335</v>
      </c>
      <c r="V4" s="339" t="s">
        <v>3335</v>
      </c>
      <c r="W4" s="339" t="s">
        <v>3335</v>
      </c>
      <c r="X4" s="338" t="s">
        <v>3335</v>
      </c>
      <c r="Y4" s="339" t="s">
        <v>2185</v>
      </c>
      <c r="Z4" s="339" t="s">
        <v>2185</v>
      </c>
      <c r="AA4" s="339" t="s">
        <v>2185</v>
      </c>
      <c r="AB4" s="338" t="s">
        <v>2185</v>
      </c>
      <c r="AC4" s="338" t="s">
        <v>2185</v>
      </c>
      <c r="AD4" s="190" t="s">
        <v>1330</v>
      </c>
      <c r="AE4" s="190" t="s">
        <v>3336</v>
      </c>
      <c r="AF4" s="190" t="s">
        <v>3336</v>
      </c>
      <c r="AG4" s="190" t="s">
        <v>3336</v>
      </c>
      <c r="AH4" s="190" t="s">
        <v>3336</v>
      </c>
      <c r="AI4" s="190" t="s">
        <v>3336</v>
      </c>
      <c r="AJ4" s="190" t="s">
        <v>3336</v>
      </c>
      <c r="AK4" s="190" t="s">
        <v>3336</v>
      </c>
      <c r="AL4" s="190" t="s">
        <v>3336</v>
      </c>
      <c r="AM4" s="190" t="s">
        <v>3336</v>
      </c>
      <c r="AN4" s="190" t="s">
        <v>3336</v>
      </c>
      <c r="AO4" s="190" t="s">
        <v>3336</v>
      </c>
      <c r="AP4" s="190" t="s">
        <v>3336</v>
      </c>
      <c r="AQ4" s="190" t="s">
        <v>42</v>
      </c>
      <c r="AR4" s="190" t="s">
        <v>42</v>
      </c>
      <c r="AS4" s="190" t="s">
        <v>42</v>
      </c>
      <c r="AT4" s="190" t="s">
        <v>42</v>
      </c>
      <c r="AU4" s="190" t="s">
        <v>42</v>
      </c>
      <c r="AV4" s="190" t="s">
        <v>42</v>
      </c>
      <c r="AW4" s="190" t="s">
        <v>42</v>
      </c>
      <c r="AX4" s="190" t="s">
        <v>42</v>
      </c>
      <c r="AY4" s="190" t="s">
        <v>42</v>
      </c>
      <c r="AZ4" s="190" t="s">
        <v>42</v>
      </c>
      <c r="BA4" s="190" t="s">
        <v>42</v>
      </c>
      <c r="BB4" s="190" t="s">
        <v>42</v>
      </c>
      <c r="BC4" s="190" t="s">
        <v>42</v>
      </c>
      <c r="BD4" s="190" t="s">
        <v>23</v>
      </c>
      <c r="BE4" s="340" t="s">
        <v>23</v>
      </c>
      <c r="BF4" s="190" t="s">
        <v>23</v>
      </c>
      <c r="BG4" s="190" t="s">
        <v>23</v>
      </c>
      <c r="BH4" s="190" t="s">
        <v>23</v>
      </c>
      <c r="BI4" s="190" t="s">
        <v>23</v>
      </c>
      <c r="BJ4" s="190" t="s">
        <v>23</v>
      </c>
      <c r="BK4" s="190" t="s">
        <v>23</v>
      </c>
      <c r="BL4" s="190" t="s">
        <v>23</v>
      </c>
      <c r="BM4" s="190" t="s">
        <v>23</v>
      </c>
      <c r="BN4" s="190" t="s">
        <v>23</v>
      </c>
      <c r="BO4" s="190" t="s">
        <v>3337</v>
      </c>
      <c r="BP4" s="340" t="s">
        <v>3337</v>
      </c>
      <c r="BQ4" s="190" t="s">
        <v>3337</v>
      </c>
      <c r="BR4" s="190" t="s">
        <v>3337</v>
      </c>
      <c r="BS4" s="190" t="s">
        <v>3337</v>
      </c>
      <c r="BT4" s="190" t="s">
        <v>3337</v>
      </c>
      <c r="BU4" s="190" t="s">
        <v>3337</v>
      </c>
      <c r="BV4" s="190" t="s">
        <v>3337</v>
      </c>
      <c r="BW4" s="190" t="s">
        <v>3337</v>
      </c>
      <c r="BX4" s="190" t="s">
        <v>3337</v>
      </c>
      <c r="BY4" s="190" t="s">
        <v>3337</v>
      </c>
      <c r="BZ4" s="190" t="s">
        <v>3338</v>
      </c>
      <c r="CA4" s="340" t="s">
        <v>3338</v>
      </c>
      <c r="CB4" s="190" t="s">
        <v>3338</v>
      </c>
      <c r="CC4" s="190" t="s">
        <v>3338</v>
      </c>
      <c r="CD4" s="190" t="s">
        <v>3338</v>
      </c>
      <c r="CE4" s="190" t="s">
        <v>3338</v>
      </c>
      <c r="CF4" s="190" t="s">
        <v>3338</v>
      </c>
      <c r="CG4" s="190" t="s">
        <v>3338</v>
      </c>
      <c r="CH4" s="190" t="s">
        <v>3338</v>
      </c>
      <c r="CI4" s="190" t="s">
        <v>3338</v>
      </c>
      <c r="CJ4" s="190" t="s">
        <v>3338</v>
      </c>
    </row>
    <row r="5" spans="1:88" ht="40.200000000000003" hidden="1" thickBot="1" x14ac:dyDescent="0.35">
      <c r="A5" s="1"/>
      <c r="B5" s="4"/>
      <c r="C5" s="370"/>
      <c r="D5" s="371" t="s">
        <v>689</v>
      </c>
      <c r="E5" s="371" t="s">
        <v>691</v>
      </c>
      <c r="F5" s="371" t="s">
        <v>696</v>
      </c>
      <c r="H5" s="371" t="s">
        <v>693</v>
      </c>
      <c r="I5" s="371" t="s">
        <v>694</v>
      </c>
      <c r="J5" s="371" t="s">
        <v>695</v>
      </c>
      <c r="K5" s="371" t="s">
        <v>698</v>
      </c>
      <c r="L5" s="371" t="s">
        <v>699</v>
      </c>
      <c r="M5" s="371" t="s">
        <v>700</v>
      </c>
      <c r="N5" s="372"/>
      <c r="O5" s="373" t="s">
        <v>689</v>
      </c>
      <c r="P5" s="373" t="s">
        <v>691</v>
      </c>
      <c r="Q5" s="373" t="s">
        <v>696</v>
      </c>
      <c r="R5" s="373"/>
      <c r="S5" s="373" t="s">
        <v>693</v>
      </c>
      <c r="T5" s="373" t="s">
        <v>694</v>
      </c>
      <c r="U5" s="373" t="s">
        <v>695</v>
      </c>
      <c r="V5" s="373" t="s">
        <v>698</v>
      </c>
      <c r="W5" s="373" t="s">
        <v>699</v>
      </c>
      <c r="X5" s="373" t="s">
        <v>700</v>
      </c>
      <c r="Y5" s="373" t="s">
        <v>3390</v>
      </c>
      <c r="Z5" s="373" t="s">
        <v>3339</v>
      </c>
      <c r="AA5" s="373" t="s">
        <v>3340</v>
      </c>
      <c r="AB5" s="373" t="s">
        <v>3391</v>
      </c>
      <c r="AC5" s="373"/>
      <c r="AD5" s="374"/>
      <c r="AE5" s="373"/>
      <c r="AF5" s="374"/>
      <c r="AG5" s="374"/>
      <c r="AH5" s="374"/>
      <c r="AI5" s="374"/>
      <c r="AJ5" s="374"/>
      <c r="AK5" s="374"/>
      <c r="AL5" s="374"/>
      <c r="AM5" s="374"/>
      <c r="AN5" s="374"/>
      <c r="AO5" s="374"/>
      <c r="AP5" s="374"/>
      <c r="AQ5" s="374" t="s">
        <v>17</v>
      </c>
      <c r="AR5" s="374" t="s">
        <v>3392</v>
      </c>
      <c r="AS5" s="374" t="s">
        <v>3392</v>
      </c>
      <c r="AT5" s="374" t="s">
        <v>3392</v>
      </c>
      <c r="AU5" s="374" t="s">
        <v>3392</v>
      </c>
      <c r="AV5" s="374" t="s">
        <v>3392</v>
      </c>
      <c r="AW5" s="374" t="s">
        <v>3392</v>
      </c>
      <c r="AX5" s="374" t="s">
        <v>3392</v>
      </c>
      <c r="AY5" s="374" t="s">
        <v>3392</v>
      </c>
      <c r="AZ5" s="374" t="s">
        <v>3392</v>
      </c>
      <c r="BA5" s="374" t="s">
        <v>3392</v>
      </c>
      <c r="BB5" s="374" t="s">
        <v>3392</v>
      </c>
      <c r="BC5" s="374" t="s">
        <v>3392</v>
      </c>
      <c r="BD5" s="370"/>
      <c r="BE5" s="371" t="s">
        <v>689</v>
      </c>
      <c r="BF5" s="371" t="s">
        <v>691</v>
      </c>
      <c r="BG5" s="371" t="s">
        <v>696</v>
      </c>
      <c r="BI5" s="371" t="s">
        <v>693</v>
      </c>
      <c r="BJ5" s="371" t="s">
        <v>694</v>
      </c>
      <c r="BK5" s="371" t="s">
        <v>695</v>
      </c>
      <c r="BL5" s="371" t="s">
        <v>698</v>
      </c>
      <c r="BM5" s="371" t="s">
        <v>699</v>
      </c>
      <c r="BN5" s="371" t="s">
        <v>700</v>
      </c>
      <c r="BO5" s="370"/>
      <c r="BP5" s="371" t="s">
        <v>689</v>
      </c>
      <c r="BQ5" s="371" t="s">
        <v>691</v>
      </c>
      <c r="BR5" s="371" t="s">
        <v>696</v>
      </c>
      <c r="BT5" s="371" t="s">
        <v>693</v>
      </c>
      <c r="BU5" s="371" t="s">
        <v>694</v>
      </c>
      <c r="BV5" s="371" t="s">
        <v>695</v>
      </c>
      <c r="BW5" s="371" t="s">
        <v>698</v>
      </c>
      <c r="BX5" s="371" t="s">
        <v>699</v>
      </c>
      <c r="BY5" s="371" t="s">
        <v>700</v>
      </c>
      <c r="BZ5" s="370"/>
      <c r="CA5" s="371" t="s">
        <v>689</v>
      </c>
      <c r="CB5" s="371" t="s">
        <v>691</v>
      </c>
      <c r="CC5" s="371" t="s">
        <v>696</v>
      </c>
      <c r="CE5" s="371" t="s">
        <v>693</v>
      </c>
      <c r="CF5" s="371" t="s">
        <v>694</v>
      </c>
      <c r="CG5" s="371" t="s">
        <v>695</v>
      </c>
      <c r="CH5" s="371" t="s">
        <v>698</v>
      </c>
      <c r="CI5" s="371" t="s">
        <v>699</v>
      </c>
      <c r="CJ5" s="371" t="s">
        <v>700</v>
      </c>
    </row>
    <row r="6" spans="1:88" ht="51.75" hidden="1" customHeight="1" x14ac:dyDescent="0.3">
      <c r="A6" s="1"/>
      <c r="B6" s="4"/>
      <c r="C6" s="371"/>
      <c r="D6" s="371" t="s">
        <v>690</v>
      </c>
      <c r="E6" s="371" t="s">
        <v>692</v>
      </c>
      <c r="F6" s="371" t="s">
        <v>697</v>
      </c>
      <c r="H6" s="371"/>
      <c r="I6" s="371"/>
      <c r="J6" s="371"/>
      <c r="K6" s="371"/>
      <c r="L6" s="371"/>
      <c r="M6" s="371"/>
      <c r="N6" s="375"/>
      <c r="O6" s="374" t="s">
        <v>690</v>
      </c>
      <c r="P6" s="374" t="s">
        <v>692</v>
      </c>
      <c r="Q6" s="374" t="s">
        <v>697</v>
      </c>
      <c r="R6" s="374"/>
      <c r="S6" s="375"/>
      <c r="T6" s="375"/>
      <c r="U6" s="375"/>
      <c r="V6" s="375"/>
      <c r="W6" s="375"/>
      <c r="X6" s="375"/>
      <c r="Y6" s="375"/>
      <c r="Z6" s="376"/>
      <c r="AA6" s="376"/>
      <c r="AB6" s="375"/>
      <c r="AC6" s="375"/>
      <c r="AD6" s="375"/>
      <c r="AE6" s="375"/>
      <c r="AF6" s="375"/>
      <c r="AG6" s="375"/>
      <c r="AH6" s="375"/>
      <c r="AI6" s="375"/>
      <c r="AJ6" s="375"/>
      <c r="AK6" s="375"/>
      <c r="AL6" s="375"/>
      <c r="AN6" s="375"/>
      <c r="AO6" s="375"/>
      <c r="AQ6" s="375"/>
      <c r="AR6" s="371" t="s">
        <v>689</v>
      </c>
      <c r="AS6" s="371" t="s">
        <v>690</v>
      </c>
      <c r="AT6" s="371" t="s">
        <v>691</v>
      </c>
      <c r="AU6" s="371" t="s">
        <v>692</v>
      </c>
      <c r="AV6" s="371" t="s">
        <v>696</v>
      </c>
      <c r="AW6" s="371" t="s">
        <v>697</v>
      </c>
      <c r="AX6" s="371" t="s">
        <v>699</v>
      </c>
      <c r="AY6" s="377" t="s">
        <v>700</v>
      </c>
      <c r="AZ6" s="371" t="s">
        <v>698</v>
      </c>
      <c r="BA6" s="371" t="s">
        <v>695</v>
      </c>
      <c r="BB6" s="371" t="s">
        <v>694</v>
      </c>
      <c r="BC6" s="371" t="s">
        <v>693</v>
      </c>
      <c r="BD6" s="371"/>
      <c r="BE6" s="371" t="s">
        <v>690</v>
      </c>
      <c r="BF6" s="371" t="s">
        <v>692</v>
      </c>
      <c r="BG6" s="371" t="s">
        <v>697</v>
      </c>
      <c r="BI6" s="371"/>
      <c r="BJ6" s="371"/>
      <c r="BK6" s="371"/>
      <c r="BL6" s="371"/>
      <c r="BM6" s="371"/>
      <c r="BN6" s="371"/>
      <c r="BO6" s="371"/>
      <c r="BP6" s="371" t="s">
        <v>690</v>
      </c>
      <c r="BQ6" s="371" t="s">
        <v>692</v>
      </c>
      <c r="BR6" s="371" t="s">
        <v>697</v>
      </c>
      <c r="BT6" s="371"/>
      <c r="BU6" s="371"/>
      <c r="BV6" s="371"/>
      <c r="BW6" s="371"/>
      <c r="BX6" s="371"/>
      <c r="BY6" s="371"/>
      <c r="BZ6" s="371"/>
      <c r="CA6" s="371" t="s">
        <v>690</v>
      </c>
      <c r="CB6" s="371" t="s">
        <v>692</v>
      </c>
      <c r="CC6" s="371" t="s">
        <v>697</v>
      </c>
      <c r="CE6" s="371"/>
      <c r="CF6" s="371"/>
      <c r="CG6" s="371"/>
      <c r="CH6" s="371"/>
      <c r="CI6" s="371"/>
      <c r="CJ6" s="371"/>
    </row>
    <row r="7" spans="1:88" ht="42.6" thickBot="1" x14ac:dyDescent="0.35">
      <c r="A7" s="123" t="s">
        <v>103</v>
      </c>
      <c r="B7" s="378" t="s">
        <v>104</v>
      </c>
      <c r="C7" s="190" t="s">
        <v>3308</v>
      </c>
      <c r="D7" s="190" t="s">
        <v>3339</v>
      </c>
      <c r="E7" s="190" t="s">
        <v>3340</v>
      </c>
      <c r="F7" s="190" t="s">
        <v>3341</v>
      </c>
      <c r="G7" s="190" t="s">
        <v>3342</v>
      </c>
      <c r="H7" s="190" t="s">
        <v>3343</v>
      </c>
      <c r="I7" s="190" t="s">
        <v>3344</v>
      </c>
      <c r="J7" s="190" t="s">
        <v>3345</v>
      </c>
      <c r="K7" s="190" t="s">
        <v>3309</v>
      </c>
      <c r="L7" s="190" t="s">
        <v>3346</v>
      </c>
      <c r="M7" s="190" t="s">
        <v>3347</v>
      </c>
      <c r="N7" s="341" t="s">
        <v>3308</v>
      </c>
      <c r="O7" s="341" t="s">
        <v>3311</v>
      </c>
      <c r="P7" s="341" t="s">
        <v>3310</v>
      </c>
      <c r="Q7" s="341" t="s">
        <v>3312</v>
      </c>
      <c r="R7" s="190" t="s">
        <v>3342</v>
      </c>
      <c r="S7" s="341" t="s">
        <v>3343</v>
      </c>
      <c r="T7" s="341" t="s">
        <v>3344</v>
      </c>
      <c r="U7" s="341" t="s">
        <v>3345</v>
      </c>
      <c r="V7" s="341" t="s">
        <v>3309</v>
      </c>
      <c r="W7" s="341" t="s">
        <v>3346</v>
      </c>
      <c r="X7" s="341" t="s">
        <v>3348</v>
      </c>
      <c r="Y7" s="190" t="s">
        <v>3308</v>
      </c>
      <c r="Z7" s="341" t="s">
        <v>3311</v>
      </c>
      <c r="AA7" s="341" t="s">
        <v>3310</v>
      </c>
      <c r="AB7" s="341" t="s">
        <v>3348</v>
      </c>
      <c r="AC7" s="341" t="s">
        <v>3312</v>
      </c>
      <c r="AD7" s="190" t="s">
        <v>3355</v>
      </c>
      <c r="AE7" s="190" t="s">
        <v>3349</v>
      </c>
      <c r="AF7" s="190" t="s">
        <v>3350</v>
      </c>
      <c r="AG7" s="190" t="s">
        <v>3351</v>
      </c>
      <c r="AH7" s="190" t="s">
        <v>3352</v>
      </c>
      <c r="AI7" s="190" t="s">
        <v>3353</v>
      </c>
      <c r="AJ7" s="190" t="s">
        <v>3354</v>
      </c>
      <c r="AK7" s="190" t="s">
        <v>3346</v>
      </c>
      <c r="AL7" s="190" t="s">
        <v>3347</v>
      </c>
      <c r="AM7" s="190" t="s">
        <v>3309</v>
      </c>
      <c r="AN7" s="190" t="s">
        <v>3345</v>
      </c>
      <c r="AO7" s="190" t="s">
        <v>3344</v>
      </c>
      <c r="AP7" s="190" t="s">
        <v>3343</v>
      </c>
      <c r="AQ7" s="190" t="s">
        <v>3308</v>
      </c>
      <c r="AR7" s="190" t="s">
        <v>3349</v>
      </c>
      <c r="AS7" s="190" t="s">
        <v>3350</v>
      </c>
      <c r="AT7" s="190" t="s">
        <v>3351</v>
      </c>
      <c r="AU7" s="190" t="s">
        <v>3352</v>
      </c>
      <c r="AV7" s="190" t="s">
        <v>3353</v>
      </c>
      <c r="AW7" s="190" t="s">
        <v>3354</v>
      </c>
      <c r="AX7" s="190" t="s">
        <v>3346</v>
      </c>
      <c r="AY7" s="190" t="s">
        <v>3347</v>
      </c>
      <c r="AZ7" s="190" t="s">
        <v>3309</v>
      </c>
      <c r="BA7" s="190" t="s">
        <v>3345</v>
      </c>
      <c r="BB7" s="190" t="s">
        <v>3344</v>
      </c>
      <c r="BC7" s="190" t="s">
        <v>3343</v>
      </c>
      <c r="BD7" s="190" t="s">
        <v>3308</v>
      </c>
      <c r="BE7" s="190" t="s">
        <v>3339</v>
      </c>
      <c r="BF7" s="190" t="s">
        <v>3340</v>
      </c>
      <c r="BG7" s="190" t="s">
        <v>3341</v>
      </c>
      <c r="BH7" s="190" t="s">
        <v>3342</v>
      </c>
      <c r="BI7" s="190" t="s">
        <v>3356</v>
      </c>
      <c r="BJ7" s="190" t="s">
        <v>3357</v>
      </c>
      <c r="BK7" s="190" t="s">
        <v>3358</v>
      </c>
      <c r="BL7" s="190" t="s">
        <v>3359</v>
      </c>
      <c r="BM7" s="190" t="s">
        <v>3360</v>
      </c>
      <c r="BN7" s="190" t="s">
        <v>3361</v>
      </c>
      <c r="BO7" s="190" t="s">
        <v>3308</v>
      </c>
      <c r="BP7" s="190" t="s">
        <v>3339</v>
      </c>
      <c r="BQ7" s="190" t="s">
        <v>3340</v>
      </c>
      <c r="BR7" s="190" t="s">
        <v>3341</v>
      </c>
      <c r="BS7" s="190" t="s">
        <v>3342</v>
      </c>
      <c r="BT7" s="190" t="s">
        <v>3343</v>
      </c>
      <c r="BU7" s="190" t="s">
        <v>3344</v>
      </c>
      <c r="BV7" s="190" t="s">
        <v>3345</v>
      </c>
      <c r="BW7" s="190" t="s">
        <v>3309</v>
      </c>
      <c r="BX7" s="190" t="s">
        <v>3346</v>
      </c>
      <c r="BY7" s="190" t="s">
        <v>3347</v>
      </c>
      <c r="BZ7" s="190" t="s">
        <v>3308</v>
      </c>
      <c r="CA7" s="190" t="s">
        <v>3339</v>
      </c>
      <c r="CB7" s="190" t="s">
        <v>3340</v>
      </c>
      <c r="CC7" s="190" t="s">
        <v>3341</v>
      </c>
      <c r="CD7" s="190" t="s">
        <v>3342</v>
      </c>
      <c r="CE7" s="190" t="s">
        <v>3343</v>
      </c>
      <c r="CF7" s="190" t="s">
        <v>3344</v>
      </c>
      <c r="CG7" s="190" t="s">
        <v>3345</v>
      </c>
      <c r="CH7" s="190" t="s">
        <v>3309</v>
      </c>
      <c r="CI7" s="190" t="s">
        <v>3346</v>
      </c>
      <c r="CJ7" s="190" t="s">
        <v>3347</v>
      </c>
    </row>
    <row r="8" spans="1:88" x14ac:dyDescent="0.3">
      <c r="A8" s="48" t="s">
        <v>701</v>
      </c>
      <c r="B8" s="48">
        <v>1</v>
      </c>
      <c r="C8" s="342">
        <v>0.82197110640300108</v>
      </c>
      <c r="D8" s="342">
        <v>0.78295497873873254</v>
      </c>
      <c r="E8" s="342">
        <v>0.72715856781059363</v>
      </c>
      <c r="F8" s="342">
        <v>0.96423221344316179</v>
      </c>
      <c r="G8" s="342">
        <v>0.63663948266895609</v>
      </c>
      <c r="H8" s="342">
        <v>0.93874099092016816</v>
      </c>
      <c r="I8" s="342">
        <v>0.19760224099245496</v>
      </c>
      <c r="J8" s="342">
        <v>1.0269094794165616</v>
      </c>
      <c r="K8" s="342">
        <v>0</v>
      </c>
      <c r="L8" s="342">
        <v>0.55509304217913069</v>
      </c>
      <c r="M8" s="342">
        <v>0.86241803154908625</v>
      </c>
      <c r="N8" s="343">
        <v>137070540</v>
      </c>
      <c r="O8" s="344">
        <v>69087422</v>
      </c>
      <c r="P8" s="344">
        <v>11841158</v>
      </c>
      <c r="Q8" s="344">
        <v>49832840</v>
      </c>
      <c r="R8" s="344">
        <v>6309120</v>
      </c>
      <c r="S8" s="344">
        <v>1021737</v>
      </c>
      <c r="T8" s="344">
        <v>339644</v>
      </c>
      <c r="U8" s="344">
        <v>1997260</v>
      </c>
      <c r="V8" s="344">
        <v>0</v>
      </c>
      <c r="W8" s="344">
        <v>2705275</v>
      </c>
      <c r="X8" s="344">
        <v>245204</v>
      </c>
      <c r="Y8" s="344">
        <v>4056419.71</v>
      </c>
      <c r="Z8" s="344">
        <v>0</v>
      </c>
      <c r="AA8" s="344">
        <v>4056419.71</v>
      </c>
      <c r="AB8" s="344">
        <v>0</v>
      </c>
      <c r="AC8" s="344">
        <v>0</v>
      </c>
      <c r="AD8" s="346">
        <v>0.78384520237264255</v>
      </c>
      <c r="AE8" s="346">
        <v>0.97431666666666739</v>
      </c>
      <c r="AF8" s="346">
        <v>0.8606298666666703</v>
      </c>
      <c r="AG8" s="346">
        <v>0.79372093425605517</v>
      </c>
      <c r="AH8" s="346">
        <v>0.40570106951871637</v>
      </c>
      <c r="AI8" s="346">
        <v>0.61791615691489488</v>
      </c>
      <c r="AJ8" s="346">
        <v>0.65618541666666674</v>
      </c>
      <c r="AK8" s="346">
        <v>0.98770576923076958</v>
      </c>
      <c r="AL8" s="346" t="s">
        <v>676</v>
      </c>
      <c r="AM8" s="346" t="s">
        <v>676</v>
      </c>
      <c r="AN8" s="346">
        <v>0.82799809523809542</v>
      </c>
      <c r="AO8" s="346">
        <v>0.51372298850574694</v>
      </c>
      <c r="AP8" s="346" t="s">
        <v>676</v>
      </c>
      <c r="AQ8" s="347">
        <v>5825</v>
      </c>
      <c r="AR8" s="347">
        <v>828</v>
      </c>
      <c r="AS8" s="347">
        <v>2304</v>
      </c>
      <c r="AT8" s="347">
        <v>604</v>
      </c>
      <c r="AU8" s="347">
        <v>267</v>
      </c>
      <c r="AV8" s="347">
        <v>1449</v>
      </c>
      <c r="AW8" s="347">
        <v>161</v>
      </c>
      <c r="AX8" s="347">
        <v>81</v>
      </c>
      <c r="AY8" s="347" t="s">
        <v>676</v>
      </c>
      <c r="AZ8" s="347" t="s">
        <v>676</v>
      </c>
      <c r="BA8" s="347">
        <v>62</v>
      </c>
      <c r="BB8" s="347">
        <v>69</v>
      </c>
      <c r="BC8" s="347" t="s">
        <v>676</v>
      </c>
      <c r="BD8" s="345">
        <v>265433652</v>
      </c>
      <c r="BE8" s="345">
        <v>124187649</v>
      </c>
      <c r="BF8" s="345">
        <v>27054313</v>
      </c>
      <c r="BG8" s="345">
        <v>95720175</v>
      </c>
      <c r="BH8" s="345">
        <v>18471515</v>
      </c>
      <c r="BI8" s="345">
        <v>2240758</v>
      </c>
      <c r="BJ8" s="345">
        <v>3105202</v>
      </c>
      <c r="BK8" s="345">
        <v>3105954</v>
      </c>
      <c r="BL8" s="345">
        <v>0</v>
      </c>
      <c r="BM8" s="345">
        <v>9549046</v>
      </c>
      <c r="BN8" s="345">
        <v>470555</v>
      </c>
      <c r="BO8" s="345">
        <v>66999161.000000007</v>
      </c>
      <c r="BP8" s="345">
        <v>39644014.747117124</v>
      </c>
      <c r="BQ8" s="345">
        <v>10447582.63878534</v>
      </c>
      <c r="BR8" s="345">
        <v>14225533.95613708</v>
      </c>
      <c r="BS8" s="345">
        <v>2682029.6579604642</v>
      </c>
      <c r="BT8" s="345">
        <v>211591.037585713</v>
      </c>
      <c r="BU8" s="345">
        <v>503743.93389078765</v>
      </c>
      <c r="BV8" s="345">
        <v>729546.14262920304</v>
      </c>
      <c r="BW8" s="345">
        <v>0</v>
      </c>
      <c r="BX8" s="345">
        <v>1136957.8058845859</v>
      </c>
      <c r="BY8" s="345">
        <v>100190.73797017412</v>
      </c>
      <c r="BZ8" s="345">
        <v>104694173</v>
      </c>
      <c r="CA8" s="345">
        <v>48595314.302547246</v>
      </c>
      <c r="CB8" s="345">
        <v>11415018.468791675</v>
      </c>
      <c r="CC8" s="345">
        <v>37455834.188630342</v>
      </c>
      <c r="CD8" s="345">
        <v>7228006.040030729</v>
      </c>
      <c r="CE8" s="345">
        <v>876821.00565368764</v>
      </c>
      <c r="CF8" s="345">
        <v>1215082.726647787</v>
      </c>
      <c r="CG8" s="345">
        <v>1215376.9884093211</v>
      </c>
      <c r="CH8" s="345">
        <v>0</v>
      </c>
      <c r="CI8" s="345">
        <v>3736594.5437897905</v>
      </c>
      <c r="CJ8" s="345">
        <v>184130.77553014248</v>
      </c>
    </row>
    <row r="9" spans="1:88" x14ac:dyDescent="0.3">
      <c r="A9" s="2" t="s">
        <v>702</v>
      </c>
      <c r="B9" s="2">
        <v>2</v>
      </c>
      <c r="C9" s="342">
        <v>1.0521381668891656</v>
      </c>
      <c r="D9" s="342">
        <v>0.94086255995006485</v>
      </c>
      <c r="E9" s="342">
        <v>1.4192460864054346</v>
      </c>
      <c r="F9" s="342">
        <v>1.0061928953406725</v>
      </c>
      <c r="G9" s="342">
        <v>1.2819866869951873</v>
      </c>
      <c r="H9" s="342">
        <v>0.82397533015906521</v>
      </c>
      <c r="I9" s="342">
        <v>1.969764082412941</v>
      </c>
      <c r="J9" s="342">
        <v>1.0766070569188593</v>
      </c>
      <c r="K9" s="342">
        <v>0</v>
      </c>
      <c r="L9" s="342">
        <v>1.5486918278805197</v>
      </c>
      <c r="M9" s="342">
        <v>-0.82871604278206723</v>
      </c>
      <c r="N9" s="343">
        <v>43018394</v>
      </c>
      <c r="O9" s="344">
        <v>22692044</v>
      </c>
      <c r="P9" s="344">
        <v>8628060</v>
      </c>
      <c r="Q9" s="344">
        <v>8709566</v>
      </c>
      <c r="R9" s="344">
        <v>2988724</v>
      </c>
      <c r="S9" s="344">
        <v>210286</v>
      </c>
      <c r="T9" s="344">
        <v>832198</v>
      </c>
      <c r="U9" s="344">
        <v>924734</v>
      </c>
      <c r="V9" s="344">
        <v>0</v>
      </c>
      <c r="W9" s="344">
        <v>1094439</v>
      </c>
      <c r="X9" s="344">
        <v>-72933</v>
      </c>
      <c r="Y9" s="344">
        <v>1213403</v>
      </c>
      <c r="Z9" s="344">
        <v>0</v>
      </c>
      <c r="AA9" s="344">
        <v>1213403</v>
      </c>
      <c r="AB9" s="344">
        <v>0</v>
      </c>
      <c r="AC9" s="344">
        <v>0</v>
      </c>
      <c r="AD9" s="346">
        <v>0.85303872727272612</v>
      </c>
      <c r="AE9" s="346">
        <v>0.8630941176470579</v>
      </c>
      <c r="AF9" s="346">
        <v>0.89623897763578275</v>
      </c>
      <c r="AG9" s="346" t="s">
        <v>676</v>
      </c>
      <c r="AH9" s="346" t="s">
        <v>676</v>
      </c>
      <c r="AI9" s="346" t="s">
        <v>676</v>
      </c>
      <c r="AJ9" s="346" t="s">
        <v>676</v>
      </c>
      <c r="AK9" s="346" t="s">
        <v>676</v>
      </c>
      <c r="AL9" s="346" t="s">
        <v>676</v>
      </c>
      <c r="AM9" s="346" t="s">
        <v>676</v>
      </c>
      <c r="AN9" s="346" t="s">
        <v>676</v>
      </c>
      <c r="AO9" s="346" t="s">
        <v>676</v>
      </c>
      <c r="AP9" s="346" t="s">
        <v>676</v>
      </c>
      <c r="AQ9" s="347">
        <v>523</v>
      </c>
      <c r="AR9" s="347">
        <v>188</v>
      </c>
      <c r="AS9" s="347">
        <v>335</v>
      </c>
      <c r="AT9" s="347" t="s">
        <v>676</v>
      </c>
      <c r="AU9" s="347" t="s">
        <v>676</v>
      </c>
      <c r="AV9" s="347" t="s">
        <v>676</v>
      </c>
      <c r="AW9" s="347" t="s">
        <v>676</v>
      </c>
      <c r="AX9" s="347" t="s">
        <v>676</v>
      </c>
      <c r="AY9" s="347" t="s">
        <v>676</v>
      </c>
      <c r="AZ9" s="347" t="s">
        <v>676</v>
      </c>
      <c r="BA9" s="347" t="s">
        <v>676</v>
      </c>
      <c r="BB9" s="347" t="s">
        <v>676</v>
      </c>
      <c r="BC9" s="347" t="s">
        <v>676</v>
      </c>
      <c r="BD9" s="345">
        <v>94167463</v>
      </c>
      <c r="BE9" s="345">
        <v>44759413</v>
      </c>
      <c r="BF9" s="345">
        <v>18781878</v>
      </c>
      <c r="BG9" s="345">
        <v>24599512</v>
      </c>
      <c r="BH9" s="345">
        <v>6026660</v>
      </c>
      <c r="BI9" s="345">
        <v>634248</v>
      </c>
      <c r="BJ9" s="345">
        <v>1226967</v>
      </c>
      <c r="BK9" s="345">
        <v>1904163</v>
      </c>
      <c r="BL9" s="345">
        <v>0</v>
      </c>
      <c r="BM9" s="345">
        <v>2005695</v>
      </c>
      <c r="BN9" s="345">
        <v>255587</v>
      </c>
      <c r="BO9" s="345">
        <v>9389062.9999999981</v>
      </c>
      <c r="BP9" s="345">
        <v>8706165.1583270021</v>
      </c>
      <c r="BQ9" s="345">
        <v>241239.2623080778</v>
      </c>
      <c r="BR9" s="345">
        <v>185518.73544216936</v>
      </c>
      <c r="BS9" s="345">
        <v>256139.84392274916</v>
      </c>
      <c r="BT9" s="345">
        <v>36816.115305091109</v>
      </c>
      <c r="BU9" s="345">
        <v>0</v>
      </c>
      <c r="BV9" s="345">
        <v>203266.06825208853</v>
      </c>
      <c r="BW9" s="345">
        <v>0</v>
      </c>
      <c r="BX9" s="345">
        <v>16057.660365569511</v>
      </c>
      <c r="BY9" s="345">
        <v>0</v>
      </c>
      <c r="BZ9" s="345">
        <v>32650850</v>
      </c>
      <c r="CA9" s="345">
        <v>15412175.783206854</v>
      </c>
      <c r="CB9" s="345">
        <v>6693050.072197509</v>
      </c>
      <c r="CC9" s="345">
        <v>8470441.8068464473</v>
      </c>
      <c r="CD9" s="345">
        <v>2075182.3377491888</v>
      </c>
      <c r="CE9" s="345">
        <v>218392.98174324541</v>
      </c>
      <c r="CF9" s="345">
        <v>422486.12787200685</v>
      </c>
      <c r="CG9" s="345">
        <v>655667.55479743471</v>
      </c>
      <c r="CH9" s="345">
        <v>0</v>
      </c>
      <c r="CI9" s="345">
        <v>690628.44741728564</v>
      </c>
      <c r="CJ9" s="345">
        <v>88007.225919215925</v>
      </c>
    </row>
    <row r="10" spans="1:88" x14ac:dyDescent="0.3">
      <c r="A10" s="2" t="s">
        <v>703</v>
      </c>
      <c r="B10" s="2">
        <v>5</v>
      </c>
      <c r="C10" s="342">
        <v>0.96184795541971568</v>
      </c>
      <c r="D10" s="342">
        <v>0.84205864743567482</v>
      </c>
      <c r="E10" s="342">
        <v>0.96773990083558148</v>
      </c>
      <c r="F10" s="342">
        <v>1.2261464201181067</v>
      </c>
      <c r="G10" s="342">
        <v>0.88430339640031808</v>
      </c>
      <c r="H10" s="342">
        <v>1.3706477101580286</v>
      </c>
      <c r="I10" s="342">
        <v>0.28220562902986768</v>
      </c>
      <c r="J10" s="342">
        <v>0.88574484205034809</v>
      </c>
      <c r="K10" s="342">
        <v>0</v>
      </c>
      <c r="L10" s="342">
        <v>1.0230967991524322</v>
      </c>
      <c r="M10" s="342">
        <v>0.86173358068802552</v>
      </c>
      <c r="N10" s="343">
        <v>117894788</v>
      </c>
      <c r="O10" s="344">
        <v>53120698</v>
      </c>
      <c r="P10" s="344">
        <v>18474316</v>
      </c>
      <c r="Q10" s="344">
        <v>37760751</v>
      </c>
      <c r="R10" s="344">
        <v>8539023</v>
      </c>
      <c r="S10" s="344">
        <v>693712</v>
      </c>
      <c r="T10" s="344">
        <v>237930</v>
      </c>
      <c r="U10" s="344">
        <v>5026595</v>
      </c>
      <c r="V10" s="344">
        <v>0</v>
      </c>
      <c r="W10" s="344">
        <v>1982678</v>
      </c>
      <c r="X10" s="344">
        <v>598108</v>
      </c>
      <c r="Y10" s="344">
        <v>8824342</v>
      </c>
      <c r="Z10" s="344">
        <v>0</v>
      </c>
      <c r="AA10" s="344">
        <v>8824342</v>
      </c>
      <c r="AB10" s="344">
        <v>0</v>
      </c>
      <c r="AC10" s="344">
        <v>0</v>
      </c>
      <c r="AD10" s="346">
        <v>0.72835022366815505</v>
      </c>
      <c r="AE10" s="346">
        <v>0.79430477855477755</v>
      </c>
      <c r="AF10" s="346">
        <v>0.79426513038205215</v>
      </c>
      <c r="AG10" s="346">
        <v>0.78351968992247933</v>
      </c>
      <c r="AH10" s="346">
        <v>0.55076933962264119</v>
      </c>
      <c r="AI10" s="346">
        <v>0.59853411016949043</v>
      </c>
      <c r="AJ10" s="346">
        <v>0.64338571428571389</v>
      </c>
      <c r="AK10" s="346">
        <v>0.72835022366815505</v>
      </c>
      <c r="AL10" s="346">
        <v>0.73967999999999978</v>
      </c>
      <c r="AM10" s="346" t="s">
        <v>676</v>
      </c>
      <c r="AN10" s="346">
        <v>0.77657458333333329</v>
      </c>
      <c r="AO10" s="346">
        <v>0.55226341463414641</v>
      </c>
      <c r="AP10" s="346" t="s">
        <v>676</v>
      </c>
      <c r="AQ10" s="347">
        <v>4984</v>
      </c>
      <c r="AR10" s="347">
        <v>882</v>
      </c>
      <c r="AS10" s="347">
        <v>1666</v>
      </c>
      <c r="AT10" s="347">
        <v>697</v>
      </c>
      <c r="AU10" s="347">
        <v>442</v>
      </c>
      <c r="AV10" s="347">
        <v>906</v>
      </c>
      <c r="AW10" s="347">
        <v>28</v>
      </c>
      <c r="AX10" s="347">
        <v>53</v>
      </c>
      <c r="AY10" s="347">
        <v>29</v>
      </c>
      <c r="AZ10" s="347" t="s">
        <v>676</v>
      </c>
      <c r="BA10" s="347">
        <v>247</v>
      </c>
      <c r="BB10" s="347">
        <v>34</v>
      </c>
      <c r="BC10" s="347" t="s">
        <v>676</v>
      </c>
      <c r="BD10" s="345">
        <v>273255766</v>
      </c>
      <c r="BE10" s="345">
        <v>123890678</v>
      </c>
      <c r="BF10" s="345">
        <v>49402633</v>
      </c>
      <c r="BG10" s="345">
        <v>79399920</v>
      </c>
      <c r="BH10" s="345">
        <v>20562535</v>
      </c>
      <c r="BI10" s="345">
        <v>1579665</v>
      </c>
      <c r="BJ10" s="345">
        <v>2021646</v>
      </c>
      <c r="BK10" s="345">
        <v>10713622</v>
      </c>
      <c r="BL10" s="345">
        <v>0</v>
      </c>
      <c r="BM10" s="345">
        <v>4848415</v>
      </c>
      <c r="BN10" s="345">
        <v>1399187</v>
      </c>
      <c r="BO10" s="345">
        <v>50140523.334695004</v>
      </c>
      <c r="BP10" s="345">
        <v>26463040.16157246</v>
      </c>
      <c r="BQ10" s="345">
        <v>12773240.236579077</v>
      </c>
      <c r="BR10" s="345">
        <v>7326180.7221515756</v>
      </c>
      <c r="BS10" s="345">
        <v>3578062.2143918872</v>
      </c>
      <c r="BT10" s="345">
        <v>39181.112417060176</v>
      </c>
      <c r="BU10" s="345">
        <v>245523.18098273751</v>
      </c>
      <c r="BV10" s="345">
        <v>2508114.9501538384</v>
      </c>
      <c r="BW10" s="345">
        <v>0</v>
      </c>
      <c r="BX10" s="345">
        <v>504758.26493567222</v>
      </c>
      <c r="BY10" s="345">
        <v>280484.70590257889</v>
      </c>
      <c r="BZ10" s="345">
        <v>81604966.465410009</v>
      </c>
      <c r="CA10" s="345">
        <v>36621280.819832712</v>
      </c>
      <c r="CB10" s="345">
        <v>15435432.337972572</v>
      </c>
      <c r="CC10" s="345">
        <v>23470101.33718254</v>
      </c>
      <c r="CD10" s="345">
        <v>6078151.970422172</v>
      </c>
      <c r="CE10" s="345">
        <v>466938.72775691032</v>
      </c>
      <c r="CF10" s="345">
        <v>597585.4445182028</v>
      </c>
      <c r="CG10" s="345">
        <v>3166877.1710131234</v>
      </c>
      <c r="CH10" s="345">
        <v>0</v>
      </c>
      <c r="CI10" s="345">
        <v>1433160.0255354904</v>
      </c>
      <c r="CJ10" s="345">
        <v>413590.60159844533</v>
      </c>
    </row>
    <row r="11" spans="1:88" x14ac:dyDescent="0.3">
      <c r="A11" s="2" t="s">
        <v>704</v>
      </c>
      <c r="B11" s="2">
        <v>4</v>
      </c>
      <c r="C11" s="342">
        <v>1.0425450073131359</v>
      </c>
      <c r="D11" s="342">
        <v>1.0049190540803854</v>
      </c>
      <c r="E11" s="342">
        <v>0.95239687881567625</v>
      </c>
      <c r="F11" s="342">
        <v>1.2519650254420283</v>
      </c>
      <c r="G11" s="342">
        <v>0.89859867578213293</v>
      </c>
      <c r="H11" s="342">
        <v>1.0502934496651422</v>
      </c>
      <c r="I11" s="342">
        <v>0.35274696671510641</v>
      </c>
      <c r="J11" s="342">
        <v>0.97184074333307624</v>
      </c>
      <c r="K11" s="342">
        <v>0</v>
      </c>
      <c r="L11" s="342">
        <v>0.90651358606271615</v>
      </c>
      <c r="M11" s="342">
        <v>0.77773347260718162</v>
      </c>
      <c r="N11" s="343">
        <v>1612011099</v>
      </c>
      <c r="O11" s="344">
        <v>771687686</v>
      </c>
      <c r="P11" s="344">
        <v>301385983</v>
      </c>
      <c r="Q11" s="344">
        <v>467180963</v>
      </c>
      <c r="R11" s="344">
        <v>71756467</v>
      </c>
      <c r="S11" s="344">
        <v>5551899</v>
      </c>
      <c r="T11" s="344">
        <v>2488969</v>
      </c>
      <c r="U11" s="344">
        <v>50098345</v>
      </c>
      <c r="V11" s="344">
        <v>0</v>
      </c>
      <c r="W11" s="344">
        <v>8469904</v>
      </c>
      <c r="X11" s="344">
        <v>5147350</v>
      </c>
      <c r="Y11" s="344">
        <v>97527928</v>
      </c>
      <c r="Z11" s="344">
        <v>0</v>
      </c>
      <c r="AA11" s="344">
        <v>97527928</v>
      </c>
      <c r="AB11" s="344">
        <v>0</v>
      </c>
      <c r="AC11" s="344">
        <v>0</v>
      </c>
      <c r="AD11" s="346">
        <v>1.1559848816441403</v>
      </c>
      <c r="AE11" s="346">
        <v>1.3000906890130419</v>
      </c>
      <c r="AF11" s="346">
        <v>1.3424087225274812</v>
      </c>
      <c r="AG11" s="346">
        <v>1.0649288049182928</v>
      </c>
      <c r="AH11" s="346">
        <v>0.83546867024227589</v>
      </c>
      <c r="AI11" s="346">
        <v>0.98238960129986896</v>
      </c>
      <c r="AJ11" s="346">
        <v>1.2741996013289101</v>
      </c>
      <c r="AK11" s="346">
        <v>0.95899540229885039</v>
      </c>
      <c r="AL11" s="346">
        <v>0.87143655913978457</v>
      </c>
      <c r="AM11" s="346" t="s">
        <v>676</v>
      </c>
      <c r="AN11" s="346">
        <v>1.2517201161946294</v>
      </c>
      <c r="AO11" s="346">
        <v>0.95697348837209317</v>
      </c>
      <c r="AP11" s="346">
        <v>1.3445959999999999</v>
      </c>
      <c r="AQ11" s="347">
        <v>44630</v>
      </c>
      <c r="AR11" s="347">
        <v>9278</v>
      </c>
      <c r="AS11" s="347">
        <v>11800</v>
      </c>
      <c r="AT11" s="347">
        <v>6824</v>
      </c>
      <c r="AU11" s="347">
        <v>5325</v>
      </c>
      <c r="AV11" s="347">
        <v>8391</v>
      </c>
      <c r="AW11" s="347">
        <v>928</v>
      </c>
      <c r="AX11" s="347">
        <v>265</v>
      </c>
      <c r="AY11" s="347">
        <v>130</v>
      </c>
      <c r="AZ11" s="347" t="s">
        <v>676</v>
      </c>
      <c r="BA11" s="347">
        <v>1376</v>
      </c>
      <c r="BB11" s="347">
        <v>211</v>
      </c>
      <c r="BC11" s="347">
        <v>102</v>
      </c>
      <c r="BD11" s="345">
        <v>2229820446</v>
      </c>
      <c r="BE11" s="345">
        <v>970633516</v>
      </c>
      <c r="BF11" s="345">
        <v>519243140</v>
      </c>
      <c r="BG11" s="345">
        <v>621835870</v>
      </c>
      <c r="BH11" s="345">
        <v>118107920</v>
      </c>
      <c r="BI11" s="345">
        <v>8676955</v>
      </c>
      <c r="BJ11" s="345">
        <v>10897360</v>
      </c>
      <c r="BK11" s="345">
        <v>70635423</v>
      </c>
      <c r="BL11" s="345">
        <v>0</v>
      </c>
      <c r="BM11" s="345">
        <v>14911373</v>
      </c>
      <c r="BN11" s="345">
        <v>12986809</v>
      </c>
      <c r="BO11" s="345">
        <v>770450789.20559001</v>
      </c>
      <c r="BP11" s="345">
        <v>392292382.82103974</v>
      </c>
      <c r="BQ11" s="345">
        <v>211491595.07233068</v>
      </c>
      <c r="BR11" s="345">
        <v>132518733.95748635</v>
      </c>
      <c r="BS11" s="345">
        <v>34148077.354733266</v>
      </c>
      <c r="BT11" s="345">
        <v>1928218.2433200572</v>
      </c>
      <c r="BU11" s="345">
        <v>2838876.9100913457</v>
      </c>
      <c r="BV11" s="345">
        <v>24215300.704086464</v>
      </c>
      <c r="BW11" s="345">
        <v>0</v>
      </c>
      <c r="BX11" s="345">
        <v>3572947.2115420876</v>
      </c>
      <c r="BY11" s="345">
        <v>1592734.2856933132</v>
      </c>
      <c r="BZ11" s="345">
        <v>869324007.09395003</v>
      </c>
      <c r="CA11" s="345">
        <v>375617910.91518712</v>
      </c>
      <c r="CB11" s="345">
        <v>207361007.1076104</v>
      </c>
      <c r="CC11" s="345">
        <v>240639424.222734</v>
      </c>
      <c r="CD11" s="345">
        <v>45705664.848418489</v>
      </c>
      <c r="CE11" s="345">
        <v>3357827.2916397904</v>
      </c>
      <c r="CF11" s="345">
        <v>4217084.5434629759</v>
      </c>
      <c r="CG11" s="345">
        <v>27334652.663972668</v>
      </c>
      <c r="CH11" s="345">
        <v>0</v>
      </c>
      <c r="CI11" s="345">
        <v>5770436.1974011278</v>
      </c>
      <c r="CJ11" s="345">
        <v>5025664.1519419262</v>
      </c>
    </row>
    <row r="12" spans="1:88" x14ac:dyDescent="0.3">
      <c r="A12" s="2" t="s">
        <v>705</v>
      </c>
      <c r="B12" s="2">
        <v>106</v>
      </c>
      <c r="C12" s="342">
        <v>0.98525683300306499</v>
      </c>
      <c r="D12" s="342">
        <v>0.89525414087952648</v>
      </c>
      <c r="E12" s="342">
        <v>0.9288441385756252</v>
      </c>
      <c r="F12" s="342">
        <v>1.2520887331336292</v>
      </c>
      <c r="G12" s="342">
        <v>0.77498705596141637</v>
      </c>
      <c r="H12" s="342">
        <v>0.91966709619313836</v>
      </c>
      <c r="I12" s="342">
        <v>0.30813932924639365</v>
      </c>
      <c r="J12" s="342">
        <v>0.80590468587898867</v>
      </c>
      <c r="K12" s="342">
        <v>0</v>
      </c>
      <c r="L12" s="342">
        <v>1.0215985701824508</v>
      </c>
      <c r="M12" s="342">
        <v>0.72850271369286812</v>
      </c>
      <c r="N12" s="343">
        <v>76331919</v>
      </c>
      <c r="O12" s="344">
        <v>36737603</v>
      </c>
      <c r="P12" s="344">
        <v>9083967</v>
      </c>
      <c r="Q12" s="344">
        <v>26514650</v>
      </c>
      <c r="R12" s="344">
        <v>3995699</v>
      </c>
      <c r="S12" s="344">
        <v>485895</v>
      </c>
      <c r="T12" s="344">
        <v>208773</v>
      </c>
      <c r="U12" s="344">
        <v>2057217</v>
      </c>
      <c r="V12" s="344">
        <v>0</v>
      </c>
      <c r="W12" s="344">
        <v>787354</v>
      </c>
      <c r="X12" s="344">
        <v>456460</v>
      </c>
      <c r="Y12" s="344">
        <v>5291127</v>
      </c>
      <c r="Z12" s="344">
        <v>0</v>
      </c>
      <c r="AA12" s="344">
        <v>5291127</v>
      </c>
      <c r="AB12" s="344">
        <v>0</v>
      </c>
      <c r="AC12" s="344">
        <v>0</v>
      </c>
      <c r="AD12" s="346">
        <v>0.76539639503181167</v>
      </c>
      <c r="AE12" s="346">
        <v>0.77393717514124238</v>
      </c>
      <c r="AF12" s="346">
        <v>0.80828106551476053</v>
      </c>
      <c r="AG12" s="346">
        <v>0.68790955414012689</v>
      </c>
      <c r="AH12" s="346">
        <v>0.69860185185185175</v>
      </c>
      <c r="AI12" s="346">
        <v>0.67687342105263226</v>
      </c>
      <c r="AJ12" s="346">
        <v>0.74290655737704892</v>
      </c>
      <c r="AK12" s="346" t="s">
        <v>676</v>
      </c>
      <c r="AL12" s="346">
        <v>0.60580833333333328</v>
      </c>
      <c r="AM12" s="346" t="s">
        <v>676</v>
      </c>
      <c r="AN12" s="346">
        <v>0.82610612244897896</v>
      </c>
      <c r="AO12" s="346" t="s">
        <v>676</v>
      </c>
      <c r="AP12" s="346" t="s">
        <v>676</v>
      </c>
      <c r="AQ12" s="347">
        <v>3314</v>
      </c>
      <c r="AR12" s="347">
        <v>799</v>
      </c>
      <c r="AS12" s="347">
        <v>1402</v>
      </c>
      <c r="AT12" s="347">
        <v>316</v>
      </c>
      <c r="AU12" s="347">
        <v>177</v>
      </c>
      <c r="AV12" s="347">
        <v>451</v>
      </c>
      <c r="AW12" s="347">
        <v>28</v>
      </c>
      <c r="AX12" s="347" t="s">
        <v>676</v>
      </c>
      <c r="AY12" s="347">
        <v>30</v>
      </c>
      <c r="AZ12" s="347" t="s">
        <v>676</v>
      </c>
      <c r="BA12" s="347">
        <v>111</v>
      </c>
      <c r="BB12" s="347" t="s">
        <v>676</v>
      </c>
      <c r="BC12" s="347" t="s">
        <v>676</v>
      </c>
      <c r="BD12" s="345">
        <v>171638352</v>
      </c>
      <c r="BE12" s="345">
        <v>72141224</v>
      </c>
      <c r="BF12" s="345">
        <v>31820545</v>
      </c>
      <c r="BG12" s="345">
        <v>56121501</v>
      </c>
      <c r="BH12" s="345">
        <v>11555082</v>
      </c>
      <c r="BI12" s="345">
        <v>1359371</v>
      </c>
      <c r="BJ12" s="345">
        <v>1783547</v>
      </c>
      <c r="BK12" s="345">
        <v>5052018</v>
      </c>
      <c r="BL12" s="345">
        <v>0</v>
      </c>
      <c r="BM12" s="345">
        <v>1978395</v>
      </c>
      <c r="BN12" s="345">
        <v>1381751</v>
      </c>
      <c r="BO12" s="345">
        <v>27976954.041393999</v>
      </c>
      <c r="BP12" s="345">
        <v>18160662.779838298</v>
      </c>
      <c r="BQ12" s="345">
        <v>4943721.2205401268</v>
      </c>
      <c r="BR12" s="345">
        <v>3380748.2716253549</v>
      </c>
      <c r="BS12" s="345">
        <v>1491821.7693902231</v>
      </c>
      <c r="BT12" s="345">
        <v>97294.493938402768</v>
      </c>
      <c r="BU12" s="345">
        <v>111982.38250954685</v>
      </c>
      <c r="BV12" s="345">
        <v>950734.12837414152</v>
      </c>
      <c r="BW12" s="345">
        <v>0</v>
      </c>
      <c r="BX12" s="345">
        <v>143377.85147563217</v>
      </c>
      <c r="BY12" s="345">
        <v>188432.9130924996</v>
      </c>
      <c r="BZ12" s="345">
        <v>54867481.30366499</v>
      </c>
      <c r="CA12" s="345">
        <v>22875285.921731293</v>
      </c>
      <c r="CB12" s="345">
        <v>10532604.034678781</v>
      </c>
      <c r="CC12" s="345">
        <v>17795586.358941298</v>
      </c>
      <c r="CD12" s="345">
        <v>3664004.9883136256</v>
      </c>
      <c r="CE12" s="345">
        <v>431043.42530575569</v>
      </c>
      <c r="CF12" s="345">
        <v>565545.54133772501</v>
      </c>
      <c r="CG12" s="345">
        <v>1601946.1526149469</v>
      </c>
      <c r="CH12" s="345">
        <v>0</v>
      </c>
      <c r="CI12" s="345">
        <v>627329.96173066844</v>
      </c>
      <c r="CJ12" s="345">
        <v>438139.90732452972</v>
      </c>
    </row>
    <row r="13" spans="1:88" x14ac:dyDescent="0.3">
      <c r="A13" s="2" t="s">
        <v>706</v>
      </c>
      <c r="B13" s="2">
        <v>14495</v>
      </c>
      <c r="C13" s="342">
        <v>0.99030898770380493</v>
      </c>
      <c r="D13" s="342">
        <v>0.99377500759941872</v>
      </c>
      <c r="E13" s="342">
        <v>0.940832267426433</v>
      </c>
      <c r="F13" s="342">
        <v>1.0690624983367947</v>
      </c>
      <c r="G13" s="342">
        <v>0.78389730892072407</v>
      </c>
      <c r="H13" s="342">
        <v>1.1971394119341101</v>
      </c>
      <c r="I13" s="342">
        <v>0.25624913872575916</v>
      </c>
      <c r="J13" s="342">
        <v>0.83202955132964407</v>
      </c>
      <c r="K13" s="342">
        <v>2.8994957065796694</v>
      </c>
      <c r="L13" s="342">
        <v>0.9269062649435057</v>
      </c>
      <c r="M13" s="342">
        <v>0.69630225605425788</v>
      </c>
      <c r="N13" s="343">
        <v>94710145</v>
      </c>
      <c r="O13" s="344">
        <v>47212605</v>
      </c>
      <c r="P13" s="344">
        <v>12381857</v>
      </c>
      <c r="Q13" s="344">
        <v>29902364</v>
      </c>
      <c r="R13" s="344">
        <v>5213319</v>
      </c>
      <c r="S13" s="344">
        <v>588943</v>
      </c>
      <c r="T13" s="344">
        <v>203874</v>
      </c>
      <c r="U13" s="344">
        <v>2719078</v>
      </c>
      <c r="V13" s="344">
        <v>14348</v>
      </c>
      <c r="W13" s="344">
        <v>931757</v>
      </c>
      <c r="X13" s="344">
        <v>755319</v>
      </c>
      <c r="Y13" s="344">
        <v>6533160</v>
      </c>
      <c r="Z13" s="344">
        <v>0</v>
      </c>
      <c r="AA13" s="344">
        <v>6533160</v>
      </c>
      <c r="AB13" s="344">
        <v>0</v>
      </c>
      <c r="AC13" s="344">
        <v>0</v>
      </c>
      <c r="AD13" s="346">
        <v>0.79999275843007356</v>
      </c>
      <c r="AE13" s="346">
        <v>0.86590158898305125</v>
      </c>
      <c r="AF13" s="346">
        <v>0.8035669586983768</v>
      </c>
      <c r="AG13" s="346">
        <v>0.71312402402402553</v>
      </c>
      <c r="AH13" s="346">
        <v>0.69295321100917406</v>
      </c>
      <c r="AI13" s="346">
        <v>0.72767279411764807</v>
      </c>
      <c r="AJ13" s="346">
        <v>0.8089739130434781</v>
      </c>
      <c r="AK13" s="346">
        <v>0.58401111111111126</v>
      </c>
      <c r="AL13" s="346">
        <v>0.77334999999999987</v>
      </c>
      <c r="AM13" s="346" t="s">
        <v>676</v>
      </c>
      <c r="AN13" s="346">
        <v>0.84780695652173887</v>
      </c>
      <c r="AO13" s="346" t="s">
        <v>676</v>
      </c>
      <c r="AP13" s="346" t="s">
        <v>676</v>
      </c>
      <c r="AQ13" s="347">
        <v>3649</v>
      </c>
      <c r="AR13" s="347">
        <v>799</v>
      </c>
      <c r="AS13" s="347">
        <v>1401</v>
      </c>
      <c r="AT13" s="347">
        <v>316</v>
      </c>
      <c r="AU13" s="347">
        <v>177</v>
      </c>
      <c r="AV13" s="347">
        <v>648</v>
      </c>
      <c r="AW13" s="347">
        <v>58</v>
      </c>
      <c r="AX13" s="347">
        <v>32</v>
      </c>
      <c r="AY13" s="347">
        <v>42</v>
      </c>
      <c r="AZ13" s="347" t="s">
        <v>676</v>
      </c>
      <c r="BA13" s="347">
        <v>176</v>
      </c>
      <c r="BB13" s="347" t="s">
        <v>676</v>
      </c>
      <c r="BC13" s="347" t="s">
        <v>676</v>
      </c>
      <c r="BD13" s="345">
        <v>202446432</v>
      </c>
      <c r="BE13" s="345">
        <v>82695951</v>
      </c>
      <c r="BF13" s="345">
        <v>41427573</v>
      </c>
      <c r="BG13" s="345">
        <v>65397518</v>
      </c>
      <c r="BH13" s="345">
        <v>12925390</v>
      </c>
      <c r="BI13" s="345">
        <v>1397706</v>
      </c>
      <c r="BJ13" s="345">
        <v>2047184</v>
      </c>
      <c r="BK13" s="345">
        <v>4956076</v>
      </c>
      <c r="BL13" s="345">
        <v>14348</v>
      </c>
      <c r="BM13" s="345">
        <v>2348624</v>
      </c>
      <c r="BN13" s="345">
        <v>2161452</v>
      </c>
      <c r="BO13" s="345">
        <v>31684516.900607999</v>
      </c>
      <c r="BP13" s="345">
        <v>18987539.303560115</v>
      </c>
      <c r="BQ13" s="345">
        <v>5088419.944015054</v>
      </c>
      <c r="BR13" s="345">
        <v>5415851.1853405982</v>
      </c>
      <c r="BS13" s="345">
        <v>2192706.4676922294</v>
      </c>
      <c r="BT13" s="345">
        <v>9907.1635005869412</v>
      </c>
      <c r="BU13" s="345">
        <v>89560.232751344345</v>
      </c>
      <c r="BV13" s="345">
        <v>1558717.5619933291</v>
      </c>
      <c r="BW13" s="345">
        <v>0</v>
      </c>
      <c r="BX13" s="345">
        <v>195222.05192533872</v>
      </c>
      <c r="BY13" s="345">
        <v>339299.45752163028</v>
      </c>
      <c r="BZ13" s="345">
        <v>70549539.598010004</v>
      </c>
      <c r="CA13" s="345">
        <v>28520804.777307492</v>
      </c>
      <c r="CB13" s="345">
        <v>15016138.17423532</v>
      </c>
      <c r="CC13" s="345">
        <v>22554790.424968358</v>
      </c>
      <c r="CD13" s="345">
        <v>4457806.2214988312</v>
      </c>
      <c r="CE13" s="345">
        <v>482051.41219152726</v>
      </c>
      <c r="CF13" s="345">
        <v>706048.29500331229</v>
      </c>
      <c r="CG13" s="345">
        <v>1709288.9597158029</v>
      </c>
      <c r="CH13" s="345">
        <v>4948.4467134891274</v>
      </c>
      <c r="CI13" s="345">
        <v>810011.20114452799</v>
      </c>
      <c r="CJ13" s="345">
        <v>745457.90673017153</v>
      </c>
    </row>
    <row r="14" spans="1:88" x14ac:dyDescent="0.3">
      <c r="A14" s="2" t="s">
        <v>707</v>
      </c>
      <c r="B14" s="2">
        <v>6309</v>
      </c>
      <c r="C14" s="342">
        <v>1.0688940101568956</v>
      </c>
      <c r="D14" s="342">
        <v>0.93526141341264113</v>
      </c>
      <c r="E14" s="342">
        <v>0.83647842000583439</v>
      </c>
      <c r="F14" s="342">
        <v>1.5817078598527543</v>
      </c>
      <c r="G14" s="342">
        <v>1.2001457344309194</v>
      </c>
      <c r="H14" s="342">
        <v>0.74901405581063196</v>
      </c>
      <c r="I14" s="342">
        <v>1.1690888566149367</v>
      </c>
      <c r="J14" s="342">
        <v>0.86096931440261226</v>
      </c>
      <c r="K14" s="342">
        <v>0</v>
      </c>
      <c r="L14" s="342">
        <v>1.5774651350075026</v>
      </c>
      <c r="M14" s="342">
        <v>0.62775725389125392</v>
      </c>
      <c r="N14" s="343">
        <v>559637325</v>
      </c>
      <c r="O14" s="344">
        <v>274783655</v>
      </c>
      <c r="P14" s="344">
        <v>65776694</v>
      </c>
      <c r="Q14" s="344">
        <v>180799569</v>
      </c>
      <c r="R14" s="344">
        <v>38277407</v>
      </c>
      <c r="S14" s="344">
        <v>1656601</v>
      </c>
      <c r="T14" s="344">
        <v>7112125</v>
      </c>
      <c r="U14" s="344">
        <v>7527313</v>
      </c>
      <c r="V14" s="344">
        <v>0</v>
      </c>
      <c r="W14" s="344">
        <v>21020692</v>
      </c>
      <c r="X14" s="344">
        <v>960676</v>
      </c>
      <c r="Y14" s="344">
        <v>18953580</v>
      </c>
      <c r="Z14" s="344">
        <v>0</v>
      </c>
      <c r="AA14" s="344">
        <v>18953580</v>
      </c>
      <c r="AB14" s="344">
        <v>0</v>
      </c>
      <c r="AC14" s="344">
        <v>0</v>
      </c>
      <c r="AD14" s="346">
        <v>1.0050032416681987</v>
      </c>
      <c r="AE14" s="346">
        <v>1.0541389067524136</v>
      </c>
      <c r="AF14" s="346">
        <v>1.1331782591725168</v>
      </c>
      <c r="AG14" s="346">
        <v>0.56460146341463324</v>
      </c>
      <c r="AH14" s="346">
        <v>0.5615950693374423</v>
      </c>
      <c r="AI14" s="346">
        <v>0.81875267406659891</v>
      </c>
      <c r="AJ14" s="346">
        <v>0.94837656582871854</v>
      </c>
      <c r="AK14" s="346">
        <v>1.0050032416681987</v>
      </c>
      <c r="AL14" s="346">
        <v>0.84237608695652155</v>
      </c>
      <c r="AM14" s="346" t="s">
        <v>676</v>
      </c>
      <c r="AN14" s="346">
        <v>1.0357944262295089</v>
      </c>
      <c r="AO14" s="346">
        <v>0.54432244897959192</v>
      </c>
      <c r="AP14" s="346" t="s">
        <v>676</v>
      </c>
      <c r="AQ14" s="347">
        <v>12380</v>
      </c>
      <c r="AR14" s="347">
        <v>1376</v>
      </c>
      <c r="AS14" s="347">
        <v>5101</v>
      </c>
      <c r="AT14" s="347">
        <v>2986</v>
      </c>
      <c r="AU14" s="347">
        <v>654</v>
      </c>
      <c r="AV14" s="347">
        <v>1280</v>
      </c>
      <c r="AW14" s="347">
        <v>615</v>
      </c>
      <c r="AX14" s="347">
        <v>168</v>
      </c>
      <c r="AY14" s="347">
        <v>49</v>
      </c>
      <c r="AZ14" s="347" t="s">
        <v>676</v>
      </c>
      <c r="BA14" s="347">
        <v>83</v>
      </c>
      <c r="BB14" s="347">
        <v>68</v>
      </c>
      <c r="BC14" s="347" t="s">
        <v>676</v>
      </c>
      <c r="BD14" s="345">
        <v>1052906753</v>
      </c>
      <c r="BE14" s="345">
        <v>534021798</v>
      </c>
      <c r="BF14" s="345">
        <v>168864768</v>
      </c>
      <c r="BG14" s="345">
        <v>269291788</v>
      </c>
      <c r="BH14" s="345">
        <v>80728399</v>
      </c>
      <c r="BI14" s="345">
        <v>6090268</v>
      </c>
      <c r="BJ14" s="345">
        <v>16924392</v>
      </c>
      <c r="BK14" s="345">
        <v>22616604</v>
      </c>
      <c r="BL14" s="345">
        <v>0</v>
      </c>
      <c r="BM14" s="345">
        <v>32503682</v>
      </c>
      <c r="BN14" s="345">
        <v>2593453</v>
      </c>
      <c r="BO14" s="345">
        <v>198713902</v>
      </c>
      <c r="BP14" s="345">
        <v>121469419.43528202</v>
      </c>
      <c r="BQ14" s="345">
        <v>43999324.816974238</v>
      </c>
      <c r="BR14" s="345">
        <v>27403132.88367153</v>
      </c>
      <c r="BS14" s="345">
        <v>5842024.8640721971</v>
      </c>
      <c r="BT14" s="345">
        <v>246312.46080419366</v>
      </c>
      <c r="BU14" s="345">
        <v>621789.68987421878</v>
      </c>
      <c r="BV14" s="345">
        <v>1444208.9100074493</v>
      </c>
      <c r="BW14" s="345">
        <v>0</v>
      </c>
      <c r="BX14" s="345">
        <v>2836319.1832231609</v>
      </c>
      <c r="BY14" s="345">
        <v>693394.62016317435</v>
      </c>
      <c r="BZ14" s="345">
        <v>342584767</v>
      </c>
      <c r="CA14" s="345">
        <v>172334698.92062443</v>
      </c>
      <c r="CB14" s="345">
        <v>57294709.761238798</v>
      </c>
      <c r="CC14" s="345">
        <v>86903417.389671087</v>
      </c>
      <c r="CD14" s="345">
        <v>26051940.92846569</v>
      </c>
      <c r="CE14" s="345">
        <v>1965396.3678200142</v>
      </c>
      <c r="CF14" s="345">
        <v>5461687.1645651897</v>
      </c>
      <c r="CG14" s="345">
        <v>7298626.4896755954</v>
      </c>
      <c r="CH14" s="345">
        <v>0</v>
      </c>
      <c r="CI14" s="345">
        <v>10489295.141622139</v>
      </c>
      <c r="CJ14" s="345">
        <v>836935.76478275168</v>
      </c>
    </row>
    <row r="15" spans="1:88" x14ac:dyDescent="0.3">
      <c r="A15" s="2" t="s">
        <v>708</v>
      </c>
      <c r="B15" s="2">
        <v>98</v>
      </c>
      <c r="C15" s="342">
        <v>0.95112258198252608</v>
      </c>
      <c r="D15" s="342">
        <v>0.93936398586658498</v>
      </c>
      <c r="E15" s="342">
        <v>0.76909821790080668</v>
      </c>
      <c r="F15" s="342">
        <v>1.1382556049648056</v>
      </c>
      <c r="G15" s="342">
        <v>0.61489661316495947</v>
      </c>
      <c r="H15" s="342">
        <v>0.38414861053264371</v>
      </c>
      <c r="I15" s="342">
        <v>0.14652270029409481</v>
      </c>
      <c r="J15" s="342">
        <v>1.0569814334152792</v>
      </c>
      <c r="K15" s="342">
        <v>0</v>
      </c>
      <c r="L15" s="342">
        <v>0.86057785373482321</v>
      </c>
      <c r="M15" s="342">
        <v>0.5278545153347638</v>
      </c>
      <c r="N15" s="343">
        <v>157182285</v>
      </c>
      <c r="O15" s="344">
        <v>80045851</v>
      </c>
      <c r="P15" s="344">
        <v>14152026</v>
      </c>
      <c r="Q15" s="344">
        <v>55415060</v>
      </c>
      <c r="R15" s="344">
        <v>7569348</v>
      </c>
      <c r="S15" s="344">
        <v>888173</v>
      </c>
      <c r="T15" s="344">
        <v>368941</v>
      </c>
      <c r="U15" s="344">
        <v>160058</v>
      </c>
      <c r="V15" s="344">
        <v>0</v>
      </c>
      <c r="W15" s="344">
        <v>5906973</v>
      </c>
      <c r="X15" s="344">
        <v>245203</v>
      </c>
      <c r="Y15" s="344">
        <v>2620150.46</v>
      </c>
      <c r="Z15" s="344">
        <v>0</v>
      </c>
      <c r="AA15" s="344">
        <v>2620150.46</v>
      </c>
      <c r="AB15" s="344">
        <v>0</v>
      </c>
      <c r="AC15" s="344">
        <v>0</v>
      </c>
      <c r="AD15" s="346">
        <v>0.93855806062433988</v>
      </c>
      <c r="AE15" s="346">
        <v>0.96606456743002789</v>
      </c>
      <c r="AF15" s="346">
        <v>0.95674329993737983</v>
      </c>
      <c r="AG15" s="346">
        <v>0.88142821052631704</v>
      </c>
      <c r="AH15" s="346">
        <v>0.95778050847457663</v>
      </c>
      <c r="AI15" s="346">
        <v>0.86886964856230164</v>
      </c>
      <c r="AJ15" s="346">
        <v>0.89116018181818313</v>
      </c>
      <c r="AK15" s="346">
        <v>0.93855806062433988</v>
      </c>
      <c r="AL15" s="346" t="s">
        <v>676</v>
      </c>
      <c r="AM15" s="346" t="s">
        <v>676</v>
      </c>
      <c r="AN15" s="346" t="s">
        <v>676</v>
      </c>
      <c r="AO15" s="346">
        <v>0.72237692307692314</v>
      </c>
      <c r="AP15" s="346">
        <v>1.4276636363636368</v>
      </c>
      <c r="AQ15" s="347">
        <v>6571</v>
      </c>
      <c r="AR15" s="347">
        <v>1478</v>
      </c>
      <c r="AS15" s="347">
        <v>3268</v>
      </c>
      <c r="AT15" s="347">
        <v>483</v>
      </c>
      <c r="AU15" s="347">
        <v>104</v>
      </c>
      <c r="AV15" s="347">
        <v>894</v>
      </c>
      <c r="AW15" s="347">
        <v>140</v>
      </c>
      <c r="AX15" s="347">
        <v>124</v>
      </c>
      <c r="AY15" s="347" t="s">
        <v>676</v>
      </c>
      <c r="AZ15" s="347" t="s">
        <v>676</v>
      </c>
      <c r="BA15" s="347" t="s">
        <v>676</v>
      </c>
      <c r="BB15" s="347">
        <v>54</v>
      </c>
      <c r="BC15" s="347">
        <v>26</v>
      </c>
      <c r="BD15" s="345">
        <v>249519366</v>
      </c>
      <c r="BE15" s="345">
        <v>96421333</v>
      </c>
      <c r="BF15" s="345">
        <v>31969259</v>
      </c>
      <c r="BG15" s="345">
        <v>96273779</v>
      </c>
      <c r="BH15" s="345">
        <v>24854995</v>
      </c>
      <c r="BI15" s="345">
        <v>4710062</v>
      </c>
      <c r="BJ15" s="345">
        <v>5163879</v>
      </c>
      <c r="BK15" s="345">
        <v>250585</v>
      </c>
      <c r="BL15" s="345">
        <v>0</v>
      </c>
      <c r="BM15" s="345">
        <v>13833351</v>
      </c>
      <c r="BN15" s="345">
        <v>897118</v>
      </c>
      <c r="BO15" s="345">
        <v>64425560.000000015</v>
      </c>
      <c r="BP15" s="345">
        <v>45467892.233798333</v>
      </c>
      <c r="BQ15" s="345">
        <v>7892863.0504707769</v>
      </c>
      <c r="BR15" s="345">
        <v>9000094.4265425261</v>
      </c>
      <c r="BS15" s="345">
        <v>2064710.2891883743</v>
      </c>
      <c r="BT15" s="345">
        <v>370565.6995468245</v>
      </c>
      <c r="BU15" s="345">
        <v>389424.79066946055</v>
      </c>
      <c r="BV15" s="345">
        <v>48138.070034292185</v>
      </c>
      <c r="BW15" s="345">
        <v>0</v>
      </c>
      <c r="BX15" s="345">
        <v>1161846.624922367</v>
      </c>
      <c r="BY15" s="345">
        <v>94735.104015430028</v>
      </c>
      <c r="BZ15" s="345">
        <v>103588993.00000001</v>
      </c>
      <c r="CA15" s="345">
        <v>39744924.314789966</v>
      </c>
      <c r="CB15" s="345">
        <v>13914724.159623589</v>
      </c>
      <c r="CC15" s="345">
        <v>39684102.478170633</v>
      </c>
      <c r="CD15" s="345">
        <v>10245242.047415823</v>
      </c>
      <c r="CE15" s="345">
        <v>1941490.0404661305</v>
      </c>
      <c r="CF15" s="345">
        <v>2128553.6472072345</v>
      </c>
      <c r="CG15" s="345">
        <v>103291.26915743473</v>
      </c>
      <c r="CH15" s="345">
        <v>0</v>
      </c>
      <c r="CI15" s="345">
        <v>5702114.5778489085</v>
      </c>
      <c r="CJ15" s="345">
        <v>369792.51273611555</v>
      </c>
    </row>
    <row r="16" spans="1:88" x14ac:dyDescent="0.3">
      <c r="A16" s="2" t="s">
        <v>709</v>
      </c>
      <c r="B16" s="2">
        <v>53</v>
      </c>
      <c r="C16" s="342">
        <v>0.98350750957067856</v>
      </c>
      <c r="D16" s="342">
        <v>0.82134041764897281</v>
      </c>
      <c r="E16" s="342">
        <v>0.79683970100811796</v>
      </c>
      <c r="F16" s="342">
        <v>1.3583496615258059</v>
      </c>
      <c r="G16" s="342">
        <v>0.87796633861699902</v>
      </c>
      <c r="H16" s="342">
        <v>0.76137153208663855</v>
      </c>
      <c r="I16" s="342">
        <v>0.42256530941639531</v>
      </c>
      <c r="J16" s="342">
        <v>2.0266627999566618</v>
      </c>
      <c r="K16" s="342">
        <v>0</v>
      </c>
      <c r="L16" s="342">
        <v>0.84336603379658837</v>
      </c>
      <c r="M16" s="342">
        <v>1.5276272042799952</v>
      </c>
      <c r="N16" s="343">
        <v>149537652</v>
      </c>
      <c r="O16" s="344">
        <v>70335187</v>
      </c>
      <c r="P16" s="344">
        <v>8745800</v>
      </c>
      <c r="Q16" s="344">
        <v>62657333</v>
      </c>
      <c r="R16" s="344">
        <v>7799332</v>
      </c>
      <c r="S16" s="344">
        <v>827510</v>
      </c>
      <c r="T16" s="344">
        <v>473464</v>
      </c>
      <c r="U16" s="344">
        <v>391142</v>
      </c>
      <c r="V16" s="344">
        <v>0</v>
      </c>
      <c r="W16" s="344">
        <v>5711881</v>
      </c>
      <c r="X16" s="344">
        <v>395335</v>
      </c>
      <c r="Y16" s="344">
        <v>2014786</v>
      </c>
      <c r="Z16" s="344">
        <v>0</v>
      </c>
      <c r="AA16" s="344">
        <v>1533292</v>
      </c>
      <c r="AB16" s="344">
        <v>481494</v>
      </c>
      <c r="AC16" s="344">
        <v>0</v>
      </c>
      <c r="AD16" s="346">
        <v>0.85380406792312113</v>
      </c>
      <c r="AE16" s="346">
        <v>0.86376709781729943</v>
      </c>
      <c r="AF16" s="346">
        <v>0.89317786287381995</v>
      </c>
      <c r="AG16" s="346">
        <v>0.72401983805668024</v>
      </c>
      <c r="AH16" s="346">
        <v>0.88815438596491225</v>
      </c>
      <c r="AI16" s="346">
        <v>0.74010849802371526</v>
      </c>
      <c r="AJ16" s="346">
        <v>0.78435619469026563</v>
      </c>
      <c r="AK16" s="346">
        <v>0.85380406792312113</v>
      </c>
      <c r="AL16" s="346" t="s">
        <v>676</v>
      </c>
      <c r="AM16" s="346" t="s">
        <v>676</v>
      </c>
      <c r="AN16" s="346" t="s">
        <v>676</v>
      </c>
      <c r="AO16" s="346">
        <v>0.85825862068965564</v>
      </c>
      <c r="AP16" s="346" t="s">
        <v>676</v>
      </c>
      <c r="AQ16" s="347">
        <v>5260</v>
      </c>
      <c r="AR16" s="347">
        <v>1200</v>
      </c>
      <c r="AS16" s="347">
        <v>2758</v>
      </c>
      <c r="AT16" s="347">
        <v>219</v>
      </c>
      <c r="AU16" s="347">
        <v>102</v>
      </c>
      <c r="AV16" s="347">
        <v>704</v>
      </c>
      <c r="AW16" s="347">
        <v>139</v>
      </c>
      <c r="AX16" s="347">
        <v>110</v>
      </c>
      <c r="AY16" s="347" t="s">
        <v>676</v>
      </c>
      <c r="AZ16" s="347" t="s">
        <v>676</v>
      </c>
      <c r="BA16" s="347" t="s">
        <v>676</v>
      </c>
      <c r="BB16" s="347">
        <v>28</v>
      </c>
      <c r="BC16" s="347" t="s">
        <v>676</v>
      </c>
      <c r="BD16" s="345">
        <v>275417437</v>
      </c>
      <c r="BE16" s="345">
        <v>121005478</v>
      </c>
      <c r="BF16" s="345">
        <v>22950168</v>
      </c>
      <c r="BG16" s="345">
        <v>109487155</v>
      </c>
      <c r="BH16" s="345">
        <v>21974636</v>
      </c>
      <c r="BI16" s="345">
        <v>2693569</v>
      </c>
      <c r="BJ16" s="345">
        <v>2351424</v>
      </c>
      <c r="BK16" s="345">
        <v>373020</v>
      </c>
      <c r="BL16" s="345">
        <v>0</v>
      </c>
      <c r="BM16" s="345">
        <v>16025814</v>
      </c>
      <c r="BN16" s="345">
        <v>530809</v>
      </c>
      <c r="BO16" s="345">
        <v>56796047</v>
      </c>
      <c r="BP16" s="345">
        <v>43261783.202387579</v>
      </c>
      <c r="BQ16" s="345">
        <v>4009264.5760644805</v>
      </c>
      <c r="BR16" s="345">
        <v>7788097.2643430373</v>
      </c>
      <c r="BS16" s="345">
        <v>1736901.9572049025</v>
      </c>
      <c r="BT16" s="345">
        <v>143652.38157278541</v>
      </c>
      <c r="BU16" s="345">
        <v>297046.44436536683</v>
      </c>
      <c r="BV16" s="345">
        <v>62376.530972365777</v>
      </c>
      <c r="BW16" s="345">
        <v>0</v>
      </c>
      <c r="BX16" s="345">
        <v>1160911.3504122288</v>
      </c>
      <c r="BY16" s="345">
        <v>72915.249882155666</v>
      </c>
      <c r="BZ16" s="345">
        <v>97297782</v>
      </c>
      <c r="CA16" s="345">
        <v>42372851.948442265</v>
      </c>
      <c r="CB16" s="345">
        <v>8890559.5504134744</v>
      </c>
      <c r="CC16" s="345">
        <v>38339446.161860138</v>
      </c>
      <c r="CD16" s="345">
        <v>7694924.3392841239</v>
      </c>
      <c r="CE16" s="345">
        <v>943215.15303558146</v>
      </c>
      <c r="CF16" s="345">
        <v>823405.20996920415</v>
      </c>
      <c r="CG16" s="345">
        <v>130621.53462017591</v>
      </c>
      <c r="CH16" s="345">
        <v>0</v>
      </c>
      <c r="CI16" s="345">
        <v>5611807.4586282233</v>
      </c>
      <c r="CJ16" s="345">
        <v>185874.98303093924</v>
      </c>
    </row>
    <row r="17" spans="1:88" x14ac:dyDescent="0.3">
      <c r="A17" s="2" t="s">
        <v>710</v>
      </c>
      <c r="B17" s="2">
        <v>79</v>
      </c>
      <c r="C17" s="342">
        <v>0.96786651581471372</v>
      </c>
      <c r="D17" s="342">
        <v>0.86737814819205172</v>
      </c>
      <c r="E17" s="342">
        <v>0.94467022577007487</v>
      </c>
      <c r="F17" s="342">
        <v>1.2953917380042241</v>
      </c>
      <c r="G17" s="342">
        <v>0.7178283670017489</v>
      </c>
      <c r="H17" s="342">
        <v>0.98064476455262806</v>
      </c>
      <c r="I17" s="342">
        <v>0.22796147208705914</v>
      </c>
      <c r="J17" s="342">
        <v>0.77047413999473557</v>
      </c>
      <c r="K17" s="342">
        <v>0</v>
      </c>
      <c r="L17" s="342">
        <v>0.73649498468860941</v>
      </c>
      <c r="M17" s="342">
        <v>0.67862799081180114</v>
      </c>
      <c r="N17" s="343">
        <v>370451144</v>
      </c>
      <c r="O17" s="344">
        <v>195710330</v>
      </c>
      <c r="P17" s="344">
        <v>37309124</v>
      </c>
      <c r="Q17" s="344">
        <v>119122557</v>
      </c>
      <c r="R17" s="344">
        <v>18309133</v>
      </c>
      <c r="S17" s="344">
        <v>2289013</v>
      </c>
      <c r="T17" s="344">
        <v>535961</v>
      </c>
      <c r="U17" s="344">
        <v>4178880</v>
      </c>
      <c r="V17" s="344">
        <v>0</v>
      </c>
      <c r="W17" s="344">
        <v>10898469</v>
      </c>
      <c r="X17" s="344">
        <v>406810</v>
      </c>
      <c r="Y17" s="344">
        <v>6169916.8699999992</v>
      </c>
      <c r="Z17" s="344">
        <v>0</v>
      </c>
      <c r="AA17" s="344">
        <v>6169916.8699999992</v>
      </c>
      <c r="AB17" s="344">
        <v>0</v>
      </c>
      <c r="AC17" s="344">
        <v>0</v>
      </c>
      <c r="AD17" s="346">
        <v>0.94633714890201537</v>
      </c>
      <c r="AE17" s="346">
        <v>1.0878603392939055</v>
      </c>
      <c r="AF17" s="346">
        <v>1.0598563846896043</v>
      </c>
      <c r="AG17" s="346">
        <v>0.88119956896551654</v>
      </c>
      <c r="AH17" s="346">
        <v>0.52467163904235703</v>
      </c>
      <c r="AI17" s="346">
        <v>0.71959676300578335</v>
      </c>
      <c r="AJ17" s="346">
        <v>0.75941297554347997</v>
      </c>
      <c r="AK17" s="346">
        <v>0.94633714890201537</v>
      </c>
      <c r="AL17" s="346" t="s">
        <v>676</v>
      </c>
      <c r="AM17" s="346" t="s">
        <v>676</v>
      </c>
      <c r="AN17" s="346">
        <v>0.83310954198473308</v>
      </c>
      <c r="AO17" s="346">
        <v>0.76849484536082469</v>
      </c>
      <c r="AP17" s="346">
        <v>1.052796551724138</v>
      </c>
      <c r="AQ17" s="347">
        <v>13653</v>
      </c>
      <c r="AR17" s="347">
        <v>2084</v>
      </c>
      <c r="AS17" s="347">
        <v>6320</v>
      </c>
      <c r="AT17" s="347">
        <v>1189</v>
      </c>
      <c r="AU17" s="347">
        <v>512</v>
      </c>
      <c r="AV17" s="347">
        <v>2521</v>
      </c>
      <c r="AW17" s="347">
        <v>264</v>
      </c>
      <c r="AX17" s="347">
        <v>365</v>
      </c>
      <c r="AY17" s="347" t="s">
        <v>676</v>
      </c>
      <c r="AZ17" s="347" t="s">
        <v>676</v>
      </c>
      <c r="BA17" s="347">
        <v>264</v>
      </c>
      <c r="BB17" s="347">
        <v>92</v>
      </c>
      <c r="BC17" s="347">
        <v>42</v>
      </c>
      <c r="BD17" s="345">
        <v>607050708</v>
      </c>
      <c r="BE17" s="345">
        <v>318947413</v>
      </c>
      <c r="BF17" s="345">
        <v>62881386</v>
      </c>
      <c r="BG17" s="345">
        <v>179500063</v>
      </c>
      <c r="BH17" s="345">
        <v>45721846</v>
      </c>
      <c r="BI17" s="345">
        <v>4765225</v>
      </c>
      <c r="BJ17" s="345">
        <v>4009546</v>
      </c>
      <c r="BK17" s="345">
        <v>7532980</v>
      </c>
      <c r="BL17" s="345">
        <v>0</v>
      </c>
      <c r="BM17" s="345">
        <v>28243450</v>
      </c>
      <c r="BN17" s="345">
        <v>1170645</v>
      </c>
      <c r="BO17" s="345">
        <v>155196148.99999997</v>
      </c>
      <c r="BP17" s="345">
        <v>103601618.5005192</v>
      </c>
      <c r="BQ17" s="345">
        <v>20301895.303175647</v>
      </c>
      <c r="BR17" s="345">
        <v>23280030.072280996</v>
      </c>
      <c r="BS17" s="345">
        <v>8012605.1240241267</v>
      </c>
      <c r="BT17" s="345">
        <v>510964.74737936707</v>
      </c>
      <c r="BU17" s="345">
        <v>817007.38125189464</v>
      </c>
      <c r="BV17" s="345">
        <v>2541576.7533414899</v>
      </c>
      <c r="BW17" s="345">
        <v>0</v>
      </c>
      <c r="BX17" s="345">
        <v>3991498.2878079969</v>
      </c>
      <c r="BY17" s="345">
        <v>151557.954243379</v>
      </c>
      <c r="BZ17" s="345">
        <v>233928854</v>
      </c>
      <c r="CA17" s="345">
        <v>122032760.70068073</v>
      </c>
      <c r="CB17" s="345">
        <v>25723733.200736199</v>
      </c>
      <c r="CC17" s="345">
        <v>68678682.883175224</v>
      </c>
      <c r="CD17" s="345">
        <v>17493677.215407845</v>
      </c>
      <c r="CE17" s="345">
        <v>1823227.085117951</v>
      </c>
      <c r="CF17" s="345">
        <v>1534096.0534342744</v>
      </c>
      <c r="CG17" s="345">
        <v>2882200.35101214</v>
      </c>
      <c r="CH17" s="345">
        <v>0</v>
      </c>
      <c r="CI17" s="345">
        <v>10806252.174278151</v>
      </c>
      <c r="CJ17" s="345">
        <v>447901.55156533088</v>
      </c>
    </row>
    <row r="18" spans="1:88" x14ac:dyDescent="0.3">
      <c r="A18" s="2" t="s">
        <v>711</v>
      </c>
      <c r="B18" s="2">
        <v>8702</v>
      </c>
      <c r="C18" s="342">
        <v>1.0354748613051774</v>
      </c>
      <c r="D18" s="342">
        <v>0.94464831276038108</v>
      </c>
      <c r="E18" s="342">
        <v>0.75054518637550238</v>
      </c>
      <c r="F18" s="342">
        <v>1.3270069718656168</v>
      </c>
      <c r="G18" s="342">
        <v>0.84884585701485127</v>
      </c>
      <c r="H18" s="342">
        <v>1.2616445807848731</v>
      </c>
      <c r="I18" s="342">
        <v>0.48289542785557066</v>
      </c>
      <c r="J18" s="342">
        <v>0.84469409065358358</v>
      </c>
      <c r="K18" s="342">
        <v>0</v>
      </c>
      <c r="L18" s="342">
        <v>0.91368872587514394</v>
      </c>
      <c r="M18" s="342">
        <v>0.69584795018500234</v>
      </c>
      <c r="N18" s="343">
        <v>2113645677</v>
      </c>
      <c r="O18" s="344">
        <v>916372707</v>
      </c>
      <c r="P18" s="344">
        <v>193585515</v>
      </c>
      <c r="Q18" s="344">
        <v>895781650</v>
      </c>
      <c r="R18" s="344">
        <v>107905805</v>
      </c>
      <c r="S18" s="344">
        <v>9347154</v>
      </c>
      <c r="T18" s="344">
        <v>8065427</v>
      </c>
      <c r="U18" s="344">
        <v>10404816</v>
      </c>
      <c r="V18" s="344">
        <v>0</v>
      </c>
      <c r="W18" s="344">
        <v>71222011</v>
      </c>
      <c r="X18" s="344">
        <v>8866397</v>
      </c>
      <c r="Y18" s="344">
        <v>30219877.270000003</v>
      </c>
      <c r="Z18" s="344">
        <v>0</v>
      </c>
      <c r="AA18" s="344">
        <v>30219877.270000003</v>
      </c>
      <c r="AB18" s="344">
        <v>0</v>
      </c>
      <c r="AC18" s="344">
        <v>0</v>
      </c>
      <c r="AD18" s="346">
        <v>1.473606074790782</v>
      </c>
      <c r="AE18" s="346">
        <v>1.6943139807053629</v>
      </c>
      <c r="AF18" s="346">
        <v>1.694683386913779</v>
      </c>
      <c r="AG18" s="346">
        <v>1.4073061962134237</v>
      </c>
      <c r="AH18" s="346">
        <v>1.2897716157205152</v>
      </c>
      <c r="AI18" s="346">
        <v>1.2059394400952661</v>
      </c>
      <c r="AJ18" s="346">
        <v>1.5186634588563472</v>
      </c>
      <c r="AK18" s="346">
        <v>1.6328897327707463</v>
      </c>
      <c r="AL18" s="346">
        <v>1.4546546798029556</v>
      </c>
      <c r="AM18" s="346" t="s">
        <v>676</v>
      </c>
      <c r="AN18" s="346">
        <v>1.7825511363636353</v>
      </c>
      <c r="AO18" s="346">
        <v>1.14431544117647</v>
      </c>
      <c r="AP18" s="346">
        <v>1.4894380952380957</v>
      </c>
      <c r="AQ18" s="347">
        <v>39173</v>
      </c>
      <c r="AR18" s="347">
        <v>6358</v>
      </c>
      <c r="AS18" s="347">
        <v>10882</v>
      </c>
      <c r="AT18" s="347">
        <v>3275</v>
      </c>
      <c r="AU18" s="347">
        <v>2941</v>
      </c>
      <c r="AV18" s="347">
        <v>12312</v>
      </c>
      <c r="AW18" s="347">
        <v>1258</v>
      </c>
      <c r="AX18" s="347">
        <v>1249</v>
      </c>
      <c r="AY18" s="347">
        <v>80</v>
      </c>
      <c r="AZ18" s="347" t="s">
        <v>676</v>
      </c>
      <c r="BA18" s="347">
        <v>214</v>
      </c>
      <c r="BB18" s="347">
        <v>437</v>
      </c>
      <c r="BC18" s="347">
        <v>167</v>
      </c>
      <c r="BD18" s="345">
        <v>3256124208</v>
      </c>
      <c r="BE18" s="345">
        <v>1459442777</v>
      </c>
      <c r="BF18" s="345">
        <v>389405459</v>
      </c>
      <c r="BG18" s="345">
        <v>1189605154</v>
      </c>
      <c r="BH18" s="345">
        <v>217670818</v>
      </c>
      <c r="BI18" s="345">
        <v>9897713</v>
      </c>
      <c r="BJ18" s="345">
        <v>25270799</v>
      </c>
      <c r="BK18" s="345">
        <v>18019796</v>
      </c>
      <c r="BL18" s="345">
        <v>0</v>
      </c>
      <c r="BM18" s="345">
        <v>132284041</v>
      </c>
      <c r="BN18" s="345">
        <v>32198469</v>
      </c>
      <c r="BO18" s="345">
        <v>968033822.00000024</v>
      </c>
      <c r="BP18" s="345">
        <v>479012483.25564283</v>
      </c>
      <c r="BQ18" s="345">
        <v>160364248.27174234</v>
      </c>
      <c r="BR18" s="345">
        <v>274775640.01066029</v>
      </c>
      <c r="BS18" s="345">
        <v>53881450.461954765</v>
      </c>
      <c r="BT18" s="345">
        <v>4078447.1665339232</v>
      </c>
      <c r="BU18" s="345">
        <v>8199419.5150329554</v>
      </c>
      <c r="BV18" s="345">
        <v>6254774.8714349316</v>
      </c>
      <c r="BW18" s="345">
        <v>0</v>
      </c>
      <c r="BX18" s="345">
        <v>33440688.364936762</v>
      </c>
      <c r="BY18" s="345">
        <v>1908120.5440161922</v>
      </c>
      <c r="BZ18" s="345">
        <v>1102383949</v>
      </c>
      <c r="CA18" s="345">
        <v>491055101.28515184</v>
      </c>
      <c r="CB18" s="345">
        <v>137826182.27487203</v>
      </c>
      <c r="CC18" s="345">
        <v>400263503.71036756</v>
      </c>
      <c r="CD18" s="345">
        <v>73239161.729608431</v>
      </c>
      <c r="CE18" s="345">
        <v>3330259.0113859354</v>
      </c>
      <c r="CF18" s="345">
        <v>8502803.2328955885</v>
      </c>
      <c r="CG18" s="345">
        <v>6063076.1886444101</v>
      </c>
      <c r="CH18" s="345">
        <v>0</v>
      </c>
      <c r="CI18" s="345">
        <v>44509284.07429035</v>
      </c>
      <c r="CJ18" s="345">
        <v>10833739.222392153</v>
      </c>
    </row>
    <row r="19" spans="1:88" x14ac:dyDescent="0.3">
      <c r="A19" s="2" t="s">
        <v>712</v>
      </c>
      <c r="B19" s="2">
        <v>46</v>
      </c>
      <c r="C19" s="342">
        <v>1.0669415820046004</v>
      </c>
      <c r="D19" s="342">
        <v>2.7223192686144664</v>
      </c>
      <c r="E19" s="342">
        <v>0.71419424573116119</v>
      </c>
      <c r="F19" s="342">
        <v>1.2813646774481195</v>
      </c>
      <c r="G19" s="342">
        <v>0.96221616953638733</v>
      </c>
      <c r="H19" s="342">
        <v>0</v>
      </c>
      <c r="I19" s="342">
        <v>0.57658362396850416</v>
      </c>
      <c r="J19" s="342">
        <v>0.89516669202458155</v>
      </c>
      <c r="K19" s="342">
        <v>0</v>
      </c>
      <c r="L19" s="342">
        <v>0.51404688675241694</v>
      </c>
      <c r="M19" s="342">
        <v>6.2210960222505856</v>
      </c>
      <c r="N19" s="343">
        <v>1930666504</v>
      </c>
      <c r="O19" s="344">
        <v>34290543</v>
      </c>
      <c r="P19" s="344">
        <v>379716191</v>
      </c>
      <c r="Q19" s="344">
        <v>1338265992</v>
      </c>
      <c r="R19" s="344">
        <v>178393778</v>
      </c>
      <c r="S19" s="344">
        <v>0</v>
      </c>
      <c r="T19" s="344">
        <v>2743099</v>
      </c>
      <c r="U19" s="344">
        <v>158645284</v>
      </c>
      <c r="V19" s="344">
        <v>0</v>
      </c>
      <c r="W19" s="344">
        <v>383029</v>
      </c>
      <c r="X19" s="344">
        <v>16622366</v>
      </c>
      <c r="Y19" s="344">
        <v>76602679</v>
      </c>
      <c r="Z19" s="344">
        <v>0</v>
      </c>
      <c r="AA19" s="344">
        <v>76602679</v>
      </c>
      <c r="AB19" s="344">
        <v>0</v>
      </c>
      <c r="AC19" s="344">
        <v>0</v>
      </c>
      <c r="AD19" s="346">
        <v>1.9244068143541568</v>
      </c>
      <c r="AE19" s="346" t="s">
        <v>676</v>
      </c>
      <c r="AF19" s="346">
        <v>1.3906921568627455</v>
      </c>
      <c r="AG19" s="346">
        <v>1.7250619804842693</v>
      </c>
      <c r="AH19" s="346">
        <v>1.9158758021390399</v>
      </c>
      <c r="AI19" s="346">
        <v>1.8852638757079179</v>
      </c>
      <c r="AJ19" s="346">
        <v>2.285790261865797</v>
      </c>
      <c r="AK19" s="346" t="s">
        <v>676</v>
      </c>
      <c r="AL19" s="346" t="s">
        <v>676</v>
      </c>
      <c r="AM19" s="346" t="s">
        <v>676</v>
      </c>
      <c r="AN19" s="346">
        <v>2.851562273276901</v>
      </c>
      <c r="AO19" s="346">
        <v>2.6869130319148944</v>
      </c>
      <c r="AP19" s="346" t="s">
        <v>676</v>
      </c>
      <c r="AQ19" s="347">
        <v>15757</v>
      </c>
      <c r="AR19" s="347" t="s">
        <v>676</v>
      </c>
      <c r="AS19" s="347">
        <v>103</v>
      </c>
      <c r="AT19" s="347">
        <v>4048</v>
      </c>
      <c r="AU19" s="347">
        <v>1737</v>
      </c>
      <c r="AV19" s="347">
        <v>4361</v>
      </c>
      <c r="AW19" s="347">
        <v>3981</v>
      </c>
      <c r="AX19" s="347" t="s">
        <v>676</v>
      </c>
      <c r="AY19" s="347" t="s">
        <v>676</v>
      </c>
      <c r="AZ19" s="347" t="s">
        <v>676</v>
      </c>
      <c r="BA19" s="347">
        <v>1492</v>
      </c>
      <c r="BB19" s="347">
        <v>35</v>
      </c>
      <c r="BC19" s="347" t="s">
        <v>676</v>
      </c>
      <c r="BD19" s="345">
        <v>1931852817</v>
      </c>
      <c r="BE19" s="345">
        <v>18040735</v>
      </c>
      <c r="BF19" s="345">
        <v>633335932</v>
      </c>
      <c r="BG19" s="345">
        <v>1155630575</v>
      </c>
      <c r="BH19" s="345">
        <v>124845575</v>
      </c>
      <c r="BI19" s="345">
        <v>0</v>
      </c>
      <c r="BJ19" s="345">
        <v>4318110</v>
      </c>
      <c r="BK19" s="345">
        <v>113906496</v>
      </c>
      <c r="BL19" s="345">
        <v>0</v>
      </c>
      <c r="BM19" s="345">
        <v>1189242</v>
      </c>
      <c r="BN19" s="345">
        <v>5431727</v>
      </c>
      <c r="BO19" s="345">
        <v>973703631.00000012</v>
      </c>
      <c r="BP19" s="345">
        <v>4177123.5355732939</v>
      </c>
      <c r="BQ19" s="345">
        <v>337272387.31455004</v>
      </c>
      <c r="BR19" s="345">
        <v>505116142.2515009</v>
      </c>
      <c r="BS19" s="345">
        <v>127137977.8983759</v>
      </c>
      <c r="BT19" s="345">
        <v>0</v>
      </c>
      <c r="BU19" s="345">
        <v>2742399.641282069</v>
      </c>
      <c r="BV19" s="345">
        <v>124068283.22063851</v>
      </c>
      <c r="BW19" s="345">
        <v>0</v>
      </c>
      <c r="BX19" s="345">
        <v>190148.74510318242</v>
      </c>
      <c r="BY19" s="345">
        <v>137146.29135213364</v>
      </c>
      <c r="BZ19" s="345">
        <v>907626347</v>
      </c>
      <c r="CA19" s="345">
        <v>8418953.4181237239</v>
      </c>
      <c r="CB19" s="345">
        <v>301655849.26461828</v>
      </c>
      <c r="CC19" s="345">
        <v>539290665.23534298</v>
      </c>
      <c r="CD19" s="345">
        <v>58260879.081914991</v>
      </c>
      <c r="CE19" s="345">
        <v>0</v>
      </c>
      <c r="CF19" s="345">
        <v>2015104.5367239327</v>
      </c>
      <c r="CG19" s="345">
        <v>53156009.655133024</v>
      </c>
      <c r="CH19" s="345">
        <v>0</v>
      </c>
      <c r="CI19" s="345">
        <v>554975.89210618602</v>
      </c>
      <c r="CJ19" s="345">
        <v>2534788.9979518531</v>
      </c>
    </row>
    <row r="20" spans="1:88" x14ac:dyDescent="0.3">
      <c r="A20" s="2" t="s">
        <v>713</v>
      </c>
      <c r="B20" s="2">
        <v>3107</v>
      </c>
      <c r="C20" s="342">
        <v>0.87924360395883849</v>
      </c>
      <c r="D20" s="342">
        <v>0.75508242941884252</v>
      </c>
      <c r="E20" s="342">
        <v>1.0961160803244723</v>
      </c>
      <c r="F20" s="342">
        <v>0.77129143767831798</v>
      </c>
      <c r="G20" s="342">
        <v>0.59014372057556497</v>
      </c>
      <c r="H20" s="342">
        <v>0.59081216916011758</v>
      </c>
      <c r="I20" s="342">
        <v>-0.67412272547743646</v>
      </c>
      <c r="J20" s="342">
        <v>0.30513007080731425</v>
      </c>
      <c r="K20" s="342">
        <v>0</v>
      </c>
      <c r="L20" s="342">
        <v>0.54602923657650249</v>
      </c>
      <c r="M20" s="342">
        <v>0.6404444336065267</v>
      </c>
      <c r="N20" s="343">
        <v>1155736078</v>
      </c>
      <c r="O20" s="344">
        <v>376187469</v>
      </c>
      <c r="P20" s="344">
        <v>421982393</v>
      </c>
      <c r="Q20" s="344">
        <v>239938335</v>
      </c>
      <c r="R20" s="344">
        <v>117627881</v>
      </c>
      <c r="S20" s="344">
        <v>4921161</v>
      </c>
      <c r="T20" s="344">
        <v>-10192845</v>
      </c>
      <c r="U20" s="344">
        <v>2757799</v>
      </c>
      <c r="V20" s="344">
        <v>0</v>
      </c>
      <c r="W20" s="344">
        <v>48638431</v>
      </c>
      <c r="X20" s="344">
        <v>71503335</v>
      </c>
      <c r="Y20" s="344">
        <v>471342438</v>
      </c>
      <c r="Z20" s="344">
        <v>27410049</v>
      </c>
      <c r="AA20" s="344">
        <v>423932385</v>
      </c>
      <c r="AB20" s="344">
        <v>20000004</v>
      </c>
      <c r="AC20" s="344">
        <v>0</v>
      </c>
      <c r="AD20" s="346">
        <v>1.1880213164873796</v>
      </c>
      <c r="AE20" s="346">
        <v>1.3998699794848333</v>
      </c>
      <c r="AF20" s="346">
        <v>1.4422578742514878</v>
      </c>
      <c r="AG20" s="346">
        <v>1.1455059635688638</v>
      </c>
      <c r="AH20" s="346">
        <v>0.87789942668519938</v>
      </c>
      <c r="AI20" s="346">
        <v>1.2174875996174603</v>
      </c>
      <c r="AJ20" s="346">
        <v>1.6118201096892149</v>
      </c>
      <c r="AK20" s="346">
        <v>1.2254512555391452</v>
      </c>
      <c r="AL20" s="346">
        <v>1.041852307692307</v>
      </c>
      <c r="AM20" s="346" t="s">
        <v>676</v>
      </c>
      <c r="AN20" s="346">
        <v>1.3895159999999998</v>
      </c>
      <c r="AO20" s="346">
        <v>1.2125206611570247</v>
      </c>
      <c r="AP20" s="346">
        <v>1.7026378378378371</v>
      </c>
      <c r="AQ20" s="347">
        <v>27681</v>
      </c>
      <c r="AR20" s="347">
        <v>4803</v>
      </c>
      <c r="AS20" s="347">
        <v>3429</v>
      </c>
      <c r="AT20" s="347">
        <v>8979</v>
      </c>
      <c r="AU20" s="347">
        <v>5661</v>
      </c>
      <c r="AV20" s="347">
        <v>3086</v>
      </c>
      <c r="AW20" s="347">
        <v>338</v>
      </c>
      <c r="AX20" s="347">
        <v>721</v>
      </c>
      <c r="AY20" s="347">
        <v>348</v>
      </c>
      <c r="AZ20" s="347" t="s">
        <v>676</v>
      </c>
      <c r="BA20" s="347">
        <v>72</v>
      </c>
      <c r="BB20" s="347">
        <v>172</v>
      </c>
      <c r="BC20" s="347">
        <v>72</v>
      </c>
      <c r="BD20" s="345">
        <v>2334359005</v>
      </c>
      <c r="BE20" s="345">
        <v>625352002</v>
      </c>
      <c r="BF20" s="345">
        <v>872391871</v>
      </c>
      <c r="BG20" s="345">
        <v>448217637</v>
      </c>
      <c r="BH20" s="345">
        <v>388397495</v>
      </c>
      <c r="BI20" s="345">
        <v>11750678</v>
      </c>
      <c r="BJ20" s="345">
        <v>21803633</v>
      </c>
      <c r="BK20" s="345">
        <v>13866392</v>
      </c>
      <c r="BL20" s="345">
        <v>0</v>
      </c>
      <c r="BM20" s="345">
        <v>140130449</v>
      </c>
      <c r="BN20" s="345">
        <v>200846343</v>
      </c>
      <c r="BO20" s="345">
        <v>616185460</v>
      </c>
      <c r="BP20" s="345">
        <v>206903312.41056922</v>
      </c>
      <c r="BQ20" s="345">
        <v>303264357.09815216</v>
      </c>
      <c r="BR20" s="345">
        <v>76277679.454173669</v>
      </c>
      <c r="BS20" s="345">
        <v>29740111.037104957</v>
      </c>
      <c r="BT20" s="345">
        <v>2173630.335455135</v>
      </c>
      <c r="BU20" s="345">
        <v>3697843.3050607657</v>
      </c>
      <c r="BV20" s="345">
        <v>1773891.1130012937</v>
      </c>
      <c r="BW20" s="345">
        <v>0</v>
      </c>
      <c r="BX20" s="345">
        <v>15666147.651572138</v>
      </c>
      <c r="BY20" s="345">
        <v>6428598.6320156213</v>
      </c>
      <c r="BZ20" s="345">
        <v>1234358017</v>
      </c>
      <c r="CA20" s="345">
        <v>327604580.0729484</v>
      </c>
      <c r="CB20" s="345">
        <v>468473958.92909962</v>
      </c>
      <c r="CC20" s="345">
        <v>234808796.13570696</v>
      </c>
      <c r="CD20" s="345">
        <v>203470681.86224511</v>
      </c>
      <c r="CE20" s="345">
        <v>6155854.4938702108</v>
      </c>
      <c r="CF20" s="345">
        <v>11422318.966254272</v>
      </c>
      <c r="CG20" s="345">
        <v>7264218.4142026473</v>
      </c>
      <c r="CH20" s="345">
        <v>0</v>
      </c>
      <c r="CI20" s="345">
        <v>73410458.035247013</v>
      </c>
      <c r="CJ20" s="345">
        <v>105217831.95267096</v>
      </c>
    </row>
    <row r="21" spans="1:88" x14ac:dyDescent="0.3">
      <c r="A21" s="2" t="s">
        <v>714</v>
      </c>
      <c r="B21" s="2">
        <v>59</v>
      </c>
      <c r="C21" s="342">
        <v>1.1170821158124327</v>
      </c>
      <c r="D21" s="342">
        <v>0.93018552850337766</v>
      </c>
      <c r="E21" s="342">
        <v>0.75377736520849847</v>
      </c>
      <c r="F21" s="342">
        <v>1.5444884892162385</v>
      </c>
      <c r="G21" s="342">
        <v>1.2320885335487923</v>
      </c>
      <c r="H21" s="342">
        <v>0.84624223712051672</v>
      </c>
      <c r="I21" s="342">
        <v>1.5310028015538519</v>
      </c>
      <c r="J21" s="342">
        <v>1.3182016444457605</v>
      </c>
      <c r="K21" s="342">
        <v>0</v>
      </c>
      <c r="L21" s="342">
        <v>0.61949641833916136</v>
      </c>
      <c r="M21" s="342">
        <v>0.89780909859117075</v>
      </c>
      <c r="N21" s="343">
        <v>381053395</v>
      </c>
      <c r="O21" s="344">
        <v>143427596</v>
      </c>
      <c r="P21" s="344">
        <v>37891840</v>
      </c>
      <c r="Q21" s="344">
        <v>166712475</v>
      </c>
      <c r="R21" s="344">
        <v>33021484</v>
      </c>
      <c r="S21" s="344">
        <v>1513697</v>
      </c>
      <c r="T21" s="344">
        <v>5748569</v>
      </c>
      <c r="U21" s="344">
        <v>23251587</v>
      </c>
      <c r="V21" s="344">
        <v>0</v>
      </c>
      <c r="W21" s="344">
        <v>1650306</v>
      </c>
      <c r="X21" s="344">
        <v>857325</v>
      </c>
      <c r="Y21" s="344">
        <v>4430804</v>
      </c>
      <c r="Z21" s="344">
        <v>0</v>
      </c>
      <c r="AA21" s="344">
        <v>4430804</v>
      </c>
      <c r="AB21" s="344">
        <v>0</v>
      </c>
      <c r="AC21" s="344">
        <v>0</v>
      </c>
      <c r="AD21" s="346">
        <v>0.91080896108144593</v>
      </c>
      <c r="AE21" s="346">
        <v>0.96772033142129088</v>
      </c>
      <c r="AF21" s="346">
        <v>0.9770722755970348</v>
      </c>
      <c r="AG21" s="346">
        <v>0.79545400843881742</v>
      </c>
      <c r="AH21" s="346">
        <v>0.82090248226950446</v>
      </c>
      <c r="AI21" s="346">
        <v>0.84939887905604783</v>
      </c>
      <c r="AJ21" s="346">
        <v>1.0110234693877549</v>
      </c>
      <c r="AK21" s="346">
        <v>0.70070365853658523</v>
      </c>
      <c r="AL21" s="346">
        <v>0.86280434782608695</v>
      </c>
      <c r="AM21" s="346" t="s">
        <v>676</v>
      </c>
      <c r="AN21" s="346">
        <v>0.99109791666666647</v>
      </c>
      <c r="AO21" s="346">
        <v>0.7941178571428571</v>
      </c>
      <c r="AP21" s="346" t="s">
        <v>676</v>
      </c>
      <c r="AQ21" s="347">
        <v>8661</v>
      </c>
      <c r="AR21" s="347">
        <v>1591</v>
      </c>
      <c r="AS21" s="347">
        <v>3467</v>
      </c>
      <c r="AT21" s="347">
        <v>1159</v>
      </c>
      <c r="AU21" s="347">
        <v>389</v>
      </c>
      <c r="AV21" s="347">
        <v>1388</v>
      </c>
      <c r="AW21" s="347">
        <v>105</v>
      </c>
      <c r="AX21" s="347">
        <v>54</v>
      </c>
      <c r="AY21" s="347">
        <v>28</v>
      </c>
      <c r="AZ21" s="347" t="s">
        <v>676</v>
      </c>
      <c r="BA21" s="347">
        <v>446</v>
      </c>
      <c r="BB21" s="347">
        <v>34</v>
      </c>
      <c r="BC21" s="347" t="s">
        <v>676</v>
      </c>
      <c r="BD21" s="345">
        <v>854039247</v>
      </c>
      <c r="BE21" s="345">
        <v>319545517</v>
      </c>
      <c r="BF21" s="345">
        <v>107977507</v>
      </c>
      <c r="BG21" s="345">
        <v>352589112</v>
      </c>
      <c r="BH21" s="345">
        <v>73927111</v>
      </c>
      <c r="BI21" s="345">
        <v>6114934</v>
      </c>
      <c r="BJ21" s="345">
        <v>13319525</v>
      </c>
      <c r="BK21" s="345">
        <v>43797954</v>
      </c>
      <c r="BL21" s="345">
        <v>0</v>
      </c>
      <c r="BM21" s="345">
        <v>8337240</v>
      </c>
      <c r="BN21" s="345">
        <v>2357458</v>
      </c>
      <c r="BO21" s="345">
        <v>127819817</v>
      </c>
      <c r="BP21" s="345">
        <v>73816977.468575016</v>
      </c>
      <c r="BQ21" s="345">
        <v>26543254.330952793</v>
      </c>
      <c r="BR21" s="345">
        <v>19253291.043295536</v>
      </c>
      <c r="BS21" s="345">
        <v>8206294.1571766613</v>
      </c>
      <c r="BT21" s="345">
        <v>250634.60921266969</v>
      </c>
      <c r="BU21" s="345">
        <v>404505.2122153666</v>
      </c>
      <c r="BV21" s="345">
        <v>6622342.907536176</v>
      </c>
      <c r="BW21" s="345">
        <v>0</v>
      </c>
      <c r="BX21" s="345">
        <v>566876.41422554501</v>
      </c>
      <c r="BY21" s="345">
        <v>361935.01398690388</v>
      </c>
      <c r="BZ21" s="345">
        <v>217261528</v>
      </c>
      <c r="CA21" s="345">
        <v>80375483.71792385</v>
      </c>
      <c r="CB21" s="345">
        <v>29604151.990134265</v>
      </c>
      <c r="CC21" s="345">
        <v>88686959.831995487</v>
      </c>
      <c r="CD21" s="345">
        <v>18594932.459946387</v>
      </c>
      <c r="CE21" s="345">
        <v>1538093.1729772286</v>
      </c>
      <c r="CF21" s="345">
        <v>3350268.452578478</v>
      </c>
      <c r="CG21" s="345">
        <v>11016526.758550577</v>
      </c>
      <c r="CH21" s="345">
        <v>0</v>
      </c>
      <c r="CI21" s="345">
        <v>2097071.1908701994</v>
      </c>
      <c r="CJ21" s="345">
        <v>592972.88496990351</v>
      </c>
    </row>
    <row r="22" spans="1:88" x14ac:dyDescent="0.3">
      <c r="A22" s="2" t="s">
        <v>715</v>
      </c>
      <c r="B22" s="2">
        <v>22</v>
      </c>
      <c r="C22" s="342">
        <v>1.1698431417928761</v>
      </c>
      <c r="D22" s="342">
        <v>0.83445946800073034</v>
      </c>
      <c r="E22" s="342">
        <v>0.77968168854910502</v>
      </c>
      <c r="F22" s="342">
        <v>1.7186969698318815</v>
      </c>
      <c r="G22" s="342">
        <v>1.1115385029311431</v>
      </c>
      <c r="H22" s="342">
        <v>1.1725378171799099</v>
      </c>
      <c r="I22" s="342">
        <v>1.7565391085241302</v>
      </c>
      <c r="J22" s="342">
        <v>1.0099197531541941</v>
      </c>
      <c r="K22" s="342">
        <v>0</v>
      </c>
      <c r="L22" s="342">
        <v>0.89758248616556113</v>
      </c>
      <c r="M22" s="342">
        <v>4.6391825553339684E-2</v>
      </c>
      <c r="N22" s="343">
        <v>3025839756</v>
      </c>
      <c r="O22" s="344">
        <v>914184179</v>
      </c>
      <c r="P22" s="344">
        <v>231890474</v>
      </c>
      <c r="Q22" s="344">
        <v>1603754260</v>
      </c>
      <c r="R22" s="344">
        <v>276010843</v>
      </c>
      <c r="S22" s="344">
        <v>10873338</v>
      </c>
      <c r="T22" s="344">
        <v>67602259</v>
      </c>
      <c r="U22" s="344">
        <v>179332876</v>
      </c>
      <c r="V22" s="344">
        <v>0</v>
      </c>
      <c r="W22" s="344">
        <v>18070084</v>
      </c>
      <c r="X22" s="344">
        <v>132286</v>
      </c>
      <c r="Y22" s="344">
        <v>28382265</v>
      </c>
      <c r="Z22" s="344">
        <v>0</v>
      </c>
      <c r="AA22" s="344">
        <v>28382265</v>
      </c>
      <c r="AB22" s="344">
        <v>0</v>
      </c>
      <c r="AC22" s="344">
        <v>0</v>
      </c>
      <c r="AD22" s="346">
        <v>1.6012025784334258</v>
      </c>
      <c r="AE22" s="346">
        <v>2.0153101956560864</v>
      </c>
      <c r="AF22" s="346">
        <v>1.9356141291303286</v>
      </c>
      <c r="AG22" s="346">
        <v>1.4871262310973452</v>
      </c>
      <c r="AH22" s="346">
        <v>0.80294067164181537</v>
      </c>
      <c r="AI22" s="346">
        <v>1.2715395526598678</v>
      </c>
      <c r="AJ22" s="346">
        <v>2.6511347866419301</v>
      </c>
      <c r="AK22" s="346">
        <v>2.2466817901234561</v>
      </c>
      <c r="AL22" s="346">
        <v>1.0750556962025313</v>
      </c>
      <c r="AM22" s="346" t="s">
        <v>676</v>
      </c>
      <c r="AN22" s="346">
        <v>2.7137187363834432</v>
      </c>
      <c r="AO22" s="346">
        <v>1.9771224890829722</v>
      </c>
      <c r="AP22" s="346">
        <v>1.8222610526315781</v>
      </c>
      <c r="AQ22" s="347">
        <v>47658</v>
      </c>
      <c r="AR22" s="347">
        <v>6974</v>
      </c>
      <c r="AS22" s="347">
        <v>15079</v>
      </c>
      <c r="AT22" s="347">
        <v>4226</v>
      </c>
      <c r="AU22" s="347">
        <v>2035</v>
      </c>
      <c r="AV22" s="347">
        <v>13304</v>
      </c>
      <c r="AW22" s="347">
        <v>2248</v>
      </c>
      <c r="AX22" s="347">
        <v>299</v>
      </c>
      <c r="AY22" s="347">
        <v>54</v>
      </c>
      <c r="AZ22" s="347" t="s">
        <v>676</v>
      </c>
      <c r="BA22" s="347">
        <v>2605</v>
      </c>
      <c r="BB22" s="347">
        <v>689</v>
      </c>
      <c r="BC22" s="347">
        <v>145</v>
      </c>
      <c r="BD22" s="345">
        <v>5107837700</v>
      </c>
      <c r="BE22" s="345">
        <v>1687781738</v>
      </c>
      <c r="BF22" s="345">
        <v>486134110</v>
      </c>
      <c r="BG22" s="345">
        <v>2522173473</v>
      </c>
      <c r="BH22" s="345">
        <v>411748379</v>
      </c>
      <c r="BI22" s="345">
        <v>22198544</v>
      </c>
      <c r="BJ22" s="345">
        <v>71481390</v>
      </c>
      <c r="BK22" s="345">
        <v>268874957</v>
      </c>
      <c r="BL22" s="345">
        <v>0</v>
      </c>
      <c r="BM22" s="345">
        <v>40564749</v>
      </c>
      <c r="BN22" s="345">
        <v>8628739</v>
      </c>
      <c r="BO22" s="345">
        <v>1489228920</v>
      </c>
      <c r="BP22" s="345">
        <v>729299811.63588703</v>
      </c>
      <c r="BQ22" s="345">
        <v>215139985.96476001</v>
      </c>
      <c r="BR22" s="345">
        <v>385822348.08226347</v>
      </c>
      <c r="BS22" s="345">
        <v>158966774.31708953</v>
      </c>
      <c r="BT22" s="345">
        <v>4456356.651522425</v>
      </c>
      <c r="BU22" s="345">
        <v>22974927.191070918</v>
      </c>
      <c r="BV22" s="345">
        <v>119226805.14633219</v>
      </c>
      <c r="BW22" s="345">
        <v>0</v>
      </c>
      <c r="BX22" s="345">
        <v>11329587.538283031</v>
      </c>
      <c r="BY22" s="345">
        <v>979097.78988098714</v>
      </c>
      <c r="BZ22" s="345">
        <v>1121567273</v>
      </c>
      <c r="CA22" s="345">
        <v>366240731.74158943</v>
      </c>
      <c r="CB22" s="345">
        <v>118679241.577106</v>
      </c>
      <c r="CC22" s="345">
        <v>547299830.02739775</v>
      </c>
      <c r="CD22" s="345">
        <v>89347469.653906927</v>
      </c>
      <c r="CE22" s="345">
        <v>4816980.0721933572</v>
      </c>
      <c r="CF22" s="345">
        <v>15511126.818167962</v>
      </c>
      <c r="CG22" s="345">
        <v>58344606.285026878</v>
      </c>
      <c r="CH22" s="345">
        <v>0</v>
      </c>
      <c r="CI22" s="345">
        <v>8802360.5316873677</v>
      </c>
      <c r="CJ22" s="345">
        <v>1872395.9468313614</v>
      </c>
    </row>
    <row r="23" spans="1:88" x14ac:dyDescent="0.3">
      <c r="A23" s="2" t="s">
        <v>716</v>
      </c>
      <c r="B23" s="2">
        <v>3108</v>
      </c>
      <c r="C23" s="342">
        <v>0.65009484451010191</v>
      </c>
      <c r="D23" s="342">
        <v>0.65153507137024491</v>
      </c>
      <c r="E23" s="342">
        <v>0.82140773427035318</v>
      </c>
      <c r="F23" s="342">
        <v>0.73220797254596826</v>
      </c>
      <c r="G23" s="342">
        <v>-0.41512248610172237</v>
      </c>
      <c r="H23" s="342">
        <v>0.554290145918785</v>
      </c>
      <c r="I23" s="342">
        <v>0.58753619853227923</v>
      </c>
      <c r="J23" s="342">
        <v>1.3107734808429177</v>
      </c>
      <c r="K23" s="342">
        <v>0</v>
      </c>
      <c r="L23" s="342">
        <v>0.60142110088879863</v>
      </c>
      <c r="M23" s="342">
        <v>-4.6126686729602309</v>
      </c>
      <c r="N23" s="343">
        <v>430290765</v>
      </c>
      <c r="O23" s="344">
        <v>111049218</v>
      </c>
      <c r="P23" s="344">
        <v>262312496</v>
      </c>
      <c r="Q23" s="344">
        <v>115820763</v>
      </c>
      <c r="R23" s="344">
        <v>-58891712</v>
      </c>
      <c r="S23" s="344">
        <v>2106212</v>
      </c>
      <c r="T23" s="344">
        <v>4286460</v>
      </c>
      <c r="U23" s="344">
        <v>1424676</v>
      </c>
      <c r="V23" s="344">
        <v>0</v>
      </c>
      <c r="W23" s="344">
        <v>24283279</v>
      </c>
      <c r="X23" s="344">
        <v>-90992339</v>
      </c>
      <c r="Y23" s="344">
        <v>72314073</v>
      </c>
      <c r="Z23" s="344">
        <v>0</v>
      </c>
      <c r="AA23" s="344">
        <v>43429698</v>
      </c>
      <c r="AB23" s="344">
        <v>28884375</v>
      </c>
      <c r="AC23" s="344">
        <v>0</v>
      </c>
      <c r="AD23" s="346">
        <v>0.80195717464842564</v>
      </c>
      <c r="AE23" s="346">
        <v>0.98442197253433161</v>
      </c>
      <c r="AF23" s="346">
        <v>1.0096382921947977</v>
      </c>
      <c r="AG23" s="346">
        <v>0.80149019933554733</v>
      </c>
      <c r="AH23" s="346">
        <v>0.61479002338271804</v>
      </c>
      <c r="AI23" s="346">
        <v>0.71259454976303138</v>
      </c>
      <c r="AJ23" s="346">
        <v>0.81989949127906969</v>
      </c>
      <c r="AK23" s="346">
        <v>0.93043516237401891</v>
      </c>
      <c r="AL23" s="346">
        <v>0.8398231578947366</v>
      </c>
      <c r="AM23" s="346" t="s">
        <v>676</v>
      </c>
      <c r="AN23" s="346" t="s">
        <v>676</v>
      </c>
      <c r="AO23" s="346">
        <v>0.78602063854047777</v>
      </c>
      <c r="AP23" s="346" t="s">
        <v>676</v>
      </c>
      <c r="AQ23" s="347">
        <v>10758</v>
      </c>
      <c r="AR23" s="347">
        <v>1323</v>
      </c>
      <c r="AS23" s="347">
        <v>1576</v>
      </c>
      <c r="AT23" s="347">
        <v>3210</v>
      </c>
      <c r="AU23" s="347">
        <v>2420</v>
      </c>
      <c r="AV23" s="347">
        <v>1232</v>
      </c>
      <c r="AW23" s="347">
        <v>547</v>
      </c>
      <c r="AX23" s="347">
        <v>242</v>
      </c>
      <c r="AY23" s="347">
        <v>125</v>
      </c>
      <c r="AZ23" s="347" t="s">
        <v>676</v>
      </c>
      <c r="BA23" s="347" t="s">
        <v>676</v>
      </c>
      <c r="BB23" s="347">
        <v>83</v>
      </c>
      <c r="BC23" s="347" t="s">
        <v>676</v>
      </c>
      <c r="BD23" s="345">
        <v>1054550648</v>
      </c>
      <c r="BE23" s="345">
        <v>183333841</v>
      </c>
      <c r="BF23" s="345">
        <v>512159029</v>
      </c>
      <c r="BG23" s="345">
        <v>239765789</v>
      </c>
      <c r="BH23" s="345">
        <v>119291989</v>
      </c>
      <c r="BI23" s="345">
        <v>7080220</v>
      </c>
      <c r="BJ23" s="345">
        <v>10850441</v>
      </c>
      <c r="BK23" s="345">
        <v>1352372</v>
      </c>
      <c r="BL23" s="345">
        <v>0</v>
      </c>
      <c r="BM23" s="345">
        <v>67011607</v>
      </c>
      <c r="BN23" s="345">
        <v>32997349</v>
      </c>
      <c r="BO23" s="345">
        <v>229569306.00000003</v>
      </c>
      <c r="BP23" s="345">
        <v>76200810.236172795</v>
      </c>
      <c r="BQ23" s="345">
        <v>107474257.19586372</v>
      </c>
      <c r="BR23" s="345">
        <v>34930038.884132951</v>
      </c>
      <c r="BS23" s="345">
        <v>10964199.683830554</v>
      </c>
      <c r="BT23" s="345">
        <v>160293.77684945639</v>
      </c>
      <c r="BU23" s="345">
        <v>1718051.2082870104</v>
      </c>
      <c r="BV23" s="345">
        <v>391718.80321998696</v>
      </c>
      <c r="BW23" s="345">
        <v>0</v>
      </c>
      <c r="BX23" s="345">
        <v>5929601.9849829441</v>
      </c>
      <c r="BY23" s="345">
        <v>2764533.910491155</v>
      </c>
      <c r="BZ23" s="345">
        <v>543556096</v>
      </c>
      <c r="CA23" s="345">
        <v>94241615.474621445</v>
      </c>
      <c r="CB23" s="345">
        <v>264743073.17975929</v>
      </c>
      <c r="CC23" s="345">
        <v>123250105.75056472</v>
      </c>
      <c r="CD23" s="345">
        <v>61321301.595054515</v>
      </c>
      <c r="CE23" s="345">
        <v>3639542.8529516505</v>
      </c>
      <c r="CF23" s="345">
        <v>5577601.4012168478</v>
      </c>
      <c r="CG23" s="345">
        <v>695178.37682048429</v>
      </c>
      <c r="CH23" s="345">
        <v>0</v>
      </c>
      <c r="CI23" s="345">
        <v>34446897.881937958</v>
      </c>
      <c r="CJ23" s="345">
        <v>16962081.082127571</v>
      </c>
    </row>
    <row r="24" spans="1:88" x14ac:dyDescent="0.3">
      <c r="A24" s="2" t="s">
        <v>717</v>
      </c>
      <c r="B24" s="2">
        <v>39</v>
      </c>
      <c r="C24" s="342">
        <v>1.0923778915289246</v>
      </c>
      <c r="D24" s="342">
        <v>0.9905476644763006</v>
      </c>
      <c r="E24" s="342">
        <v>0.78787963170906394</v>
      </c>
      <c r="F24" s="342">
        <v>1.7593676505698099</v>
      </c>
      <c r="G24" s="342">
        <v>0.92405953161775445</v>
      </c>
      <c r="H24" s="342">
        <v>1.3218192301363563</v>
      </c>
      <c r="I24" s="342">
        <v>0.7364416096057419</v>
      </c>
      <c r="J24" s="342">
        <v>0.47288743919363058</v>
      </c>
      <c r="K24" s="342">
        <v>0.48451735781629746</v>
      </c>
      <c r="L24" s="342">
        <v>1.2179192172520963</v>
      </c>
      <c r="M24" s="342">
        <v>0.51754414767549628</v>
      </c>
      <c r="N24" s="343">
        <v>689127165</v>
      </c>
      <c r="O24" s="344">
        <v>374800846</v>
      </c>
      <c r="P24" s="344">
        <v>59761953</v>
      </c>
      <c r="Q24" s="344">
        <v>205922592</v>
      </c>
      <c r="R24" s="344">
        <v>48641774</v>
      </c>
      <c r="S24" s="344">
        <v>4038871</v>
      </c>
      <c r="T24" s="344">
        <v>4350750</v>
      </c>
      <c r="U24" s="344">
        <v>6008805</v>
      </c>
      <c r="V24" s="344">
        <v>282</v>
      </c>
      <c r="W24" s="344">
        <v>31675742</v>
      </c>
      <c r="X24" s="344">
        <v>2567324</v>
      </c>
      <c r="Y24" s="344">
        <v>16266866</v>
      </c>
      <c r="Z24" s="344">
        <v>163933</v>
      </c>
      <c r="AA24" s="344">
        <v>16102933</v>
      </c>
      <c r="AB24" s="344">
        <v>0</v>
      </c>
      <c r="AC24" s="344">
        <v>2157308</v>
      </c>
      <c r="AD24" s="346">
        <v>0.60551228778860733</v>
      </c>
      <c r="AE24" s="346">
        <v>0.60523531084924354</v>
      </c>
      <c r="AF24" s="346">
        <v>0.63437701809512992</v>
      </c>
      <c r="AG24" s="346">
        <v>0.6356254000000009</v>
      </c>
      <c r="AH24" s="346">
        <v>0.44469809410363431</v>
      </c>
      <c r="AI24" s="346">
        <v>0.58906003671970841</v>
      </c>
      <c r="AJ24" s="346">
        <v>0.60535435406698657</v>
      </c>
      <c r="AK24" s="346">
        <v>0.68045952380952335</v>
      </c>
      <c r="AL24" s="346">
        <v>0.55970181818181819</v>
      </c>
      <c r="AM24" s="346" t="s">
        <v>676</v>
      </c>
      <c r="AN24" s="346">
        <v>0.64665852272727264</v>
      </c>
      <c r="AO24" s="346">
        <v>0.54998764805414646</v>
      </c>
      <c r="AP24" s="346">
        <v>0.78313466666666687</v>
      </c>
      <c r="AQ24" s="347">
        <v>18294</v>
      </c>
      <c r="AR24" s="347">
        <v>2590</v>
      </c>
      <c r="AS24" s="347">
        <v>9273</v>
      </c>
      <c r="AT24" s="347">
        <v>1085</v>
      </c>
      <c r="AU24" s="347">
        <v>1649</v>
      </c>
      <c r="AV24" s="347">
        <v>2086</v>
      </c>
      <c r="AW24" s="347">
        <v>471</v>
      </c>
      <c r="AX24" s="347">
        <v>484</v>
      </c>
      <c r="AY24" s="347">
        <v>131</v>
      </c>
      <c r="AZ24" s="347" t="s">
        <v>676</v>
      </c>
      <c r="BA24" s="347">
        <v>353</v>
      </c>
      <c r="BB24" s="347">
        <v>143</v>
      </c>
      <c r="BC24" s="347">
        <v>29</v>
      </c>
      <c r="BD24" s="345">
        <v>1124083867</v>
      </c>
      <c r="BE24" s="345">
        <v>616882540</v>
      </c>
      <c r="BF24" s="345">
        <v>154978845</v>
      </c>
      <c r="BG24" s="345">
        <v>246409038</v>
      </c>
      <c r="BH24" s="345">
        <v>105813444</v>
      </c>
      <c r="BI24" s="345">
        <v>7447836</v>
      </c>
      <c r="BJ24" s="345">
        <v>12109026</v>
      </c>
      <c r="BK24" s="345">
        <v>22145530</v>
      </c>
      <c r="BL24" s="345">
        <v>1704</v>
      </c>
      <c r="BM24" s="345">
        <v>54422122</v>
      </c>
      <c r="BN24" s="345">
        <v>9687226</v>
      </c>
      <c r="BO24" s="345">
        <v>259431042</v>
      </c>
      <c r="BP24" s="345">
        <v>167838953.77639332</v>
      </c>
      <c r="BQ24" s="345">
        <v>40989147.998619273</v>
      </c>
      <c r="BR24" s="345">
        <v>34105623.086659163</v>
      </c>
      <c r="BS24" s="345">
        <v>16497317.138328226</v>
      </c>
      <c r="BT24" s="345">
        <v>511638.15003450261</v>
      </c>
      <c r="BU24" s="345">
        <v>1771811.215303313</v>
      </c>
      <c r="BV24" s="345">
        <v>5142545.9880138552</v>
      </c>
      <c r="BW24" s="345">
        <v>0</v>
      </c>
      <c r="BX24" s="345">
        <v>7419525.4950646898</v>
      </c>
      <c r="BY24" s="345">
        <v>1651796.2899118643</v>
      </c>
      <c r="BZ24" s="345">
        <v>386310726.00000006</v>
      </c>
      <c r="CA24" s="345">
        <v>210703939.66250309</v>
      </c>
      <c r="CB24" s="345">
        <v>55300796.488756709</v>
      </c>
      <c r="CC24" s="345">
        <v>84164085.880996764</v>
      </c>
      <c r="CD24" s="345">
        <v>36141903.967743441</v>
      </c>
      <c r="CE24" s="345">
        <v>2543901.4486618773</v>
      </c>
      <c r="CF24" s="345">
        <v>4135989.1360771554</v>
      </c>
      <c r="CG24" s="345">
        <v>7564082.4862933429</v>
      </c>
      <c r="CH24" s="345">
        <v>582.02249197214314</v>
      </c>
      <c r="CI24" s="345">
        <v>18588555.789232392</v>
      </c>
      <c r="CJ24" s="345">
        <v>3308793.0849866997</v>
      </c>
    </row>
    <row r="25" spans="1:88" x14ac:dyDescent="0.3">
      <c r="A25" s="2" t="s">
        <v>718</v>
      </c>
      <c r="B25" s="2">
        <v>50</v>
      </c>
      <c r="C25" s="342">
        <v>1.1169442584807294</v>
      </c>
      <c r="D25" s="342">
        <v>0.88076020574758296</v>
      </c>
      <c r="E25" s="342">
        <v>0.87857932329685828</v>
      </c>
      <c r="F25" s="342">
        <v>1.8179025836251663</v>
      </c>
      <c r="G25" s="342">
        <v>1.0757497801956399</v>
      </c>
      <c r="H25" s="342">
        <v>1.3771973383328771</v>
      </c>
      <c r="I25" s="342">
        <v>0.77798752865197074</v>
      </c>
      <c r="J25" s="342">
        <v>1.0387658690564219</v>
      </c>
      <c r="K25" s="342">
        <v>0</v>
      </c>
      <c r="L25" s="342">
        <v>1.3396159872039286</v>
      </c>
      <c r="M25" s="342">
        <v>4.1173363317612836E-2</v>
      </c>
      <c r="N25" s="343">
        <v>267942136</v>
      </c>
      <c r="O25" s="344">
        <v>110098518</v>
      </c>
      <c r="P25" s="344">
        <v>25726874</v>
      </c>
      <c r="Q25" s="344">
        <v>99417496</v>
      </c>
      <c r="R25" s="344">
        <v>32699248</v>
      </c>
      <c r="S25" s="344">
        <v>1199410</v>
      </c>
      <c r="T25" s="344">
        <v>1343277</v>
      </c>
      <c r="U25" s="344">
        <v>23470717</v>
      </c>
      <c r="V25" s="344">
        <v>0</v>
      </c>
      <c r="W25" s="344">
        <v>6676774</v>
      </c>
      <c r="X25" s="344">
        <v>9070</v>
      </c>
      <c r="Y25" s="344">
        <v>2130490</v>
      </c>
      <c r="Z25" s="344">
        <v>0</v>
      </c>
      <c r="AA25" s="344">
        <v>2130490</v>
      </c>
      <c r="AB25" s="344">
        <v>0</v>
      </c>
      <c r="AC25" s="344">
        <v>0</v>
      </c>
      <c r="AD25" s="346">
        <v>0.85969965544245164</v>
      </c>
      <c r="AE25" s="346">
        <v>1.0141324462640742</v>
      </c>
      <c r="AF25" s="346">
        <v>0.97301794986571677</v>
      </c>
      <c r="AG25" s="346">
        <v>0.86120772058823358</v>
      </c>
      <c r="AH25" s="346">
        <v>0.46403170731707233</v>
      </c>
      <c r="AI25" s="346">
        <v>0.65894175665946753</v>
      </c>
      <c r="AJ25" s="346">
        <v>0.75373956043956025</v>
      </c>
      <c r="AK25" s="346">
        <v>0.73409904761904721</v>
      </c>
      <c r="AL25" s="346" t="s">
        <v>676</v>
      </c>
      <c r="AM25" s="346" t="s">
        <v>676</v>
      </c>
      <c r="AN25" s="346">
        <v>0.93668214285714302</v>
      </c>
      <c r="AO25" s="346" t="s">
        <v>676</v>
      </c>
      <c r="AP25" s="346" t="s">
        <v>676</v>
      </c>
      <c r="AQ25" s="347">
        <v>6398</v>
      </c>
      <c r="AR25" s="347">
        <v>1216</v>
      </c>
      <c r="AS25" s="347">
        <v>2484</v>
      </c>
      <c r="AT25" s="347">
        <v>741</v>
      </c>
      <c r="AU25" s="347">
        <v>343</v>
      </c>
      <c r="AV25" s="347">
        <v>816</v>
      </c>
      <c r="AW25" s="347">
        <v>107</v>
      </c>
      <c r="AX25" s="347">
        <v>81</v>
      </c>
      <c r="AY25" s="347" t="s">
        <v>676</v>
      </c>
      <c r="AZ25" s="347" t="s">
        <v>676</v>
      </c>
      <c r="BA25" s="347">
        <v>610</v>
      </c>
      <c r="BB25" s="347" t="s">
        <v>676</v>
      </c>
      <c r="BC25" s="347" t="s">
        <v>676</v>
      </c>
      <c r="BD25" s="345">
        <v>630857536</v>
      </c>
      <c r="BE25" s="345">
        <v>303886288</v>
      </c>
      <c r="BF25" s="345">
        <v>61322944</v>
      </c>
      <c r="BG25" s="345">
        <v>180537773</v>
      </c>
      <c r="BH25" s="345">
        <v>85110531</v>
      </c>
      <c r="BI25" s="345">
        <v>3353960</v>
      </c>
      <c r="BJ25" s="345">
        <v>5827128</v>
      </c>
      <c r="BK25" s="345">
        <v>59227466</v>
      </c>
      <c r="BL25" s="345">
        <v>0</v>
      </c>
      <c r="BM25" s="345">
        <v>16302505</v>
      </c>
      <c r="BN25" s="345">
        <v>399472</v>
      </c>
      <c r="BO25" s="345">
        <v>76483588</v>
      </c>
      <c r="BP25" s="345">
        <v>46095296.40317937</v>
      </c>
      <c r="BQ25" s="345">
        <v>14283163.602162506</v>
      </c>
      <c r="BR25" s="345">
        <v>7808659.6968838274</v>
      </c>
      <c r="BS25" s="345">
        <v>8296468.2977743</v>
      </c>
      <c r="BT25" s="345">
        <v>0</v>
      </c>
      <c r="BU25" s="345">
        <v>213502.9216398542</v>
      </c>
      <c r="BV25" s="345">
        <v>7215502.6540474687</v>
      </c>
      <c r="BW25" s="345">
        <v>0</v>
      </c>
      <c r="BX25" s="345">
        <v>750903.61388435389</v>
      </c>
      <c r="BY25" s="345">
        <v>116559.10820262357</v>
      </c>
      <c r="BZ25" s="345">
        <v>165312387.00000003</v>
      </c>
      <c r="CA25" s="345">
        <v>78908668.673273146</v>
      </c>
      <c r="CB25" s="345">
        <v>17424120.260910414</v>
      </c>
      <c r="CC25" s="345">
        <v>46879362.035142556</v>
      </c>
      <c r="CD25" s="345">
        <v>22100236.030673891</v>
      </c>
      <c r="CE25" s="345">
        <v>870906.41741430329</v>
      </c>
      <c r="CF25" s="345">
        <v>1513101.8766755043</v>
      </c>
      <c r="CG25" s="345">
        <v>15379306.91677523</v>
      </c>
      <c r="CH25" s="345">
        <v>0</v>
      </c>
      <c r="CI25" s="345">
        <v>4233191.8759999424</v>
      </c>
      <c r="CJ25" s="345">
        <v>103728.94380890843</v>
      </c>
    </row>
    <row r="26" spans="1:88" x14ac:dyDescent="0.3">
      <c r="A26" s="2" t="s">
        <v>719</v>
      </c>
      <c r="B26" s="2">
        <v>51</v>
      </c>
      <c r="C26" s="342">
        <v>1.151402148297286</v>
      </c>
      <c r="D26" s="342">
        <v>0.87882941603569353</v>
      </c>
      <c r="E26" s="342">
        <v>0.75636317561126243</v>
      </c>
      <c r="F26" s="342">
        <v>1.5804276445365966</v>
      </c>
      <c r="G26" s="342">
        <v>0.67802369090387005</v>
      </c>
      <c r="H26" s="342">
        <v>1.4176953307915323</v>
      </c>
      <c r="I26" s="342">
        <v>1.1258120544051866</v>
      </c>
      <c r="J26" s="342">
        <v>0.91521448367743163</v>
      </c>
      <c r="K26" s="342">
        <v>0</v>
      </c>
      <c r="L26" s="342">
        <v>0.96158719146038429</v>
      </c>
      <c r="M26" s="342">
        <v>8.822602833931463E-2</v>
      </c>
      <c r="N26" s="343">
        <v>2093739522</v>
      </c>
      <c r="O26" s="344">
        <v>776656231</v>
      </c>
      <c r="P26" s="344">
        <v>103380443</v>
      </c>
      <c r="Q26" s="344">
        <v>1182487675</v>
      </c>
      <c r="R26" s="344">
        <v>31215173</v>
      </c>
      <c r="S26" s="344">
        <v>1957422</v>
      </c>
      <c r="T26" s="344">
        <v>3506772</v>
      </c>
      <c r="U26" s="344">
        <v>10641287</v>
      </c>
      <c r="V26" s="344">
        <v>0</v>
      </c>
      <c r="W26" s="344">
        <v>13730082</v>
      </c>
      <c r="X26" s="344">
        <v>1379610</v>
      </c>
      <c r="Y26" s="344">
        <v>8288257</v>
      </c>
      <c r="Z26" s="344">
        <v>0</v>
      </c>
      <c r="AA26" s="344">
        <v>8288257</v>
      </c>
      <c r="AB26" s="344">
        <v>0</v>
      </c>
      <c r="AC26" s="344">
        <v>0</v>
      </c>
      <c r="AD26" s="346">
        <v>2.2341544254658374</v>
      </c>
      <c r="AE26" s="346">
        <v>2.0725969696969715</v>
      </c>
      <c r="AF26" s="346">
        <v>2.0155768267223326</v>
      </c>
      <c r="AG26" s="346">
        <v>2.0664752941176467</v>
      </c>
      <c r="AH26" s="346" t="s">
        <v>676</v>
      </c>
      <c r="AI26" s="346">
        <v>2.194504473684205</v>
      </c>
      <c r="AJ26" s="346">
        <v>4.6106137931034468</v>
      </c>
      <c r="AK26" s="346" t="s">
        <v>676</v>
      </c>
      <c r="AL26" s="346" t="s">
        <v>676</v>
      </c>
      <c r="AM26" s="346" t="s">
        <v>676</v>
      </c>
      <c r="AN26" s="346" t="s">
        <v>676</v>
      </c>
      <c r="AO26" s="346" t="s">
        <v>676</v>
      </c>
      <c r="AP26" s="346" t="s">
        <v>676</v>
      </c>
      <c r="AQ26" s="347">
        <v>1233</v>
      </c>
      <c r="AR26" s="347">
        <v>174</v>
      </c>
      <c r="AS26" s="347">
        <v>475</v>
      </c>
      <c r="AT26" s="347">
        <v>75</v>
      </c>
      <c r="AU26" s="347" t="s">
        <v>676</v>
      </c>
      <c r="AV26" s="347">
        <v>442</v>
      </c>
      <c r="AW26" s="347">
        <v>67</v>
      </c>
      <c r="AX26" s="347" t="s">
        <v>676</v>
      </c>
      <c r="AY26" s="347" t="s">
        <v>676</v>
      </c>
      <c r="AZ26" s="347" t="s">
        <v>676</v>
      </c>
      <c r="BA26" s="347" t="s">
        <v>676</v>
      </c>
      <c r="BB26" s="347" t="s">
        <v>676</v>
      </c>
      <c r="BC26" s="347" t="s">
        <v>676</v>
      </c>
      <c r="BD26" s="345">
        <v>6513683222</v>
      </c>
      <c r="BE26" s="345">
        <v>3184254329</v>
      </c>
      <c r="BF26" s="345">
        <v>476995763</v>
      </c>
      <c r="BG26" s="345">
        <v>2687761037</v>
      </c>
      <c r="BH26" s="345">
        <v>164672093</v>
      </c>
      <c r="BI26" s="345">
        <v>4966161</v>
      </c>
      <c r="BJ26" s="345">
        <v>10993692</v>
      </c>
      <c r="BK26" s="345">
        <v>41114752</v>
      </c>
      <c r="BL26" s="345">
        <v>0</v>
      </c>
      <c r="BM26" s="345">
        <v>51284200</v>
      </c>
      <c r="BN26" s="345">
        <v>56313288</v>
      </c>
      <c r="BO26" s="345">
        <v>41799638</v>
      </c>
      <c r="BP26" s="345">
        <v>17919807.948422208</v>
      </c>
      <c r="BQ26" s="345">
        <v>5229237.8373174891</v>
      </c>
      <c r="BR26" s="345">
        <v>17387545.503616855</v>
      </c>
      <c r="BS26" s="345">
        <v>1263046.7106434461</v>
      </c>
      <c r="BT26" s="345">
        <v>30375.326771043525</v>
      </c>
      <c r="BU26" s="345">
        <v>125625.26089573847</v>
      </c>
      <c r="BV26" s="345">
        <v>447725.47925682558</v>
      </c>
      <c r="BW26" s="345">
        <v>0</v>
      </c>
      <c r="BX26" s="345">
        <v>334051.11583051202</v>
      </c>
      <c r="BY26" s="345">
        <v>325269.52788932651</v>
      </c>
      <c r="BZ26" s="345">
        <v>1783824695</v>
      </c>
      <c r="CA26" s="345">
        <v>865819649.13918197</v>
      </c>
      <c r="CB26" s="345">
        <v>142409758.34960532</v>
      </c>
      <c r="CC26" s="345">
        <v>730819864.74243844</v>
      </c>
      <c r="CD26" s="345">
        <v>44775422.768774308</v>
      </c>
      <c r="CE26" s="345">
        <v>1350331.7669788708</v>
      </c>
      <c r="CF26" s="345">
        <v>2989257.0023367098</v>
      </c>
      <c r="CG26" s="345">
        <v>11179370.889719054</v>
      </c>
      <c r="CH26" s="345">
        <v>0</v>
      </c>
      <c r="CI26" s="345">
        <v>13944510.539247081</v>
      </c>
      <c r="CJ26" s="345">
        <v>15311952.57049259</v>
      </c>
    </row>
    <row r="27" spans="1:88" x14ac:dyDescent="0.3">
      <c r="A27" s="2" t="s">
        <v>720</v>
      </c>
      <c r="B27" s="2">
        <v>57</v>
      </c>
      <c r="C27" s="342">
        <v>0.98772637870768121</v>
      </c>
      <c r="D27" s="342">
        <v>0.85774787266019781</v>
      </c>
      <c r="E27" s="342">
        <v>0.51090401310472855</v>
      </c>
      <c r="F27" s="342">
        <v>1.2243137426068547</v>
      </c>
      <c r="G27" s="342">
        <v>0.69021850383106798</v>
      </c>
      <c r="H27" s="342">
        <v>1.0920138227043765</v>
      </c>
      <c r="I27" s="342">
        <v>0.54443915264002474</v>
      </c>
      <c r="J27" s="342">
        <v>1.0550125913040653</v>
      </c>
      <c r="K27" s="342">
        <v>0</v>
      </c>
      <c r="L27" s="342">
        <v>0.46924935329396072</v>
      </c>
      <c r="M27" s="342">
        <v>0</v>
      </c>
      <c r="N27" s="343">
        <v>347376478</v>
      </c>
      <c r="O27" s="344">
        <v>125841232</v>
      </c>
      <c r="P27" s="344">
        <v>13013092</v>
      </c>
      <c r="Q27" s="344">
        <v>193976204</v>
      </c>
      <c r="R27" s="344">
        <v>14545950</v>
      </c>
      <c r="S27" s="344">
        <v>1617658</v>
      </c>
      <c r="T27" s="344">
        <v>1746744</v>
      </c>
      <c r="U27" s="344">
        <v>6510262</v>
      </c>
      <c r="V27" s="344">
        <v>0</v>
      </c>
      <c r="W27" s="344">
        <v>4671286</v>
      </c>
      <c r="X27" s="344">
        <v>0</v>
      </c>
      <c r="Y27" s="344">
        <v>0</v>
      </c>
      <c r="Z27" s="344">
        <v>0</v>
      </c>
      <c r="AA27" s="344">
        <v>0</v>
      </c>
      <c r="AB27" s="344">
        <v>0</v>
      </c>
      <c r="AC27" s="344">
        <v>0</v>
      </c>
      <c r="AD27" s="346">
        <v>0.79905931314862921</v>
      </c>
      <c r="AE27" s="346">
        <v>1.0029080416976948</v>
      </c>
      <c r="AF27" s="346">
        <v>0.9700214199273951</v>
      </c>
      <c r="AG27" s="346">
        <v>0.7750653169014079</v>
      </c>
      <c r="AH27" s="346">
        <v>0.53757002096436002</v>
      </c>
      <c r="AI27" s="346">
        <v>0.66062908031088818</v>
      </c>
      <c r="AJ27" s="346">
        <v>0.726752999104746</v>
      </c>
      <c r="AK27" s="346">
        <v>0.72931052631578941</v>
      </c>
      <c r="AL27" s="346" t="s">
        <v>676</v>
      </c>
      <c r="AM27" s="346" t="s">
        <v>676</v>
      </c>
      <c r="AN27" s="346">
        <v>0.56652105263157881</v>
      </c>
      <c r="AO27" s="346">
        <v>0.48022258064516127</v>
      </c>
      <c r="AP27" s="346" t="s">
        <v>676</v>
      </c>
      <c r="AQ27" s="347">
        <v>9382</v>
      </c>
      <c r="AR27" s="347">
        <v>1266</v>
      </c>
      <c r="AS27" s="347">
        <v>2228</v>
      </c>
      <c r="AT27" s="347">
        <v>223</v>
      </c>
      <c r="AU27" s="347">
        <v>637</v>
      </c>
      <c r="AV27" s="347">
        <v>3616</v>
      </c>
      <c r="AW27" s="347">
        <v>728</v>
      </c>
      <c r="AX27" s="347">
        <v>391</v>
      </c>
      <c r="AY27" s="347" t="s">
        <v>676</v>
      </c>
      <c r="AZ27" s="347" t="s">
        <v>676</v>
      </c>
      <c r="BA27" s="347">
        <v>243</v>
      </c>
      <c r="BB27" s="347">
        <v>50</v>
      </c>
      <c r="BC27" s="347" t="s">
        <v>676</v>
      </c>
      <c r="BD27" s="345">
        <v>773522163</v>
      </c>
      <c r="BE27" s="345">
        <v>316810708</v>
      </c>
      <c r="BF27" s="345">
        <v>32859864</v>
      </c>
      <c r="BG27" s="345">
        <v>376879646</v>
      </c>
      <c r="BH27" s="345">
        <v>46971945</v>
      </c>
      <c r="BI27" s="345">
        <v>4614076</v>
      </c>
      <c r="BJ27" s="345">
        <v>9180186</v>
      </c>
      <c r="BK27" s="345">
        <v>13618481</v>
      </c>
      <c r="BL27" s="345">
        <v>0</v>
      </c>
      <c r="BM27" s="345">
        <v>19185058</v>
      </c>
      <c r="BN27" s="345">
        <v>374144</v>
      </c>
      <c r="BO27" s="345">
        <v>106675481.99999999</v>
      </c>
      <c r="BP27" s="345">
        <v>47451063.214901365</v>
      </c>
      <c r="BQ27" s="345">
        <v>12510519.818934368</v>
      </c>
      <c r="BR27" s="345">
        <v>40356293.683296211</v>
      </c>
      <c r="BS27" s="345">
        <v>6357605.2828680482</v>
      </c>
      <c r="BT27" s="345">
        <v>35714.151045630111</v>
      </c>
      <c r="BU27" s="345">
        <v>332086.96069377504</v>
      </c>
      <c r="BV27" s="345">
        <v>1903976.4348933359</v>
      </c>
      <c r="BW27" s="345">
        <v>0</v>
      </c>
      <c r="BX27" s="345">
        <v>3943923.4890819229</v>
      </c>
      <c r="BY27" s="345">
        <v>141904.24715338441</v>
      </c>
      <c r="BZ27" s="345">
        <v>245017543.00000003</v>
      </c>
      <c r="CA27" s="345">
        <v>99260151.130310774</v>
      </c>
      <c r="CB27" s="345">
        <v>12960198.097177381</v>
      </c>
      <c r="CC27" s="345">
        <v>118080385.7800729</v>
      </c>
      <c r="CD27" s="345">
        <v>14716807.992438961</v>
      </c>
      <c r="CE27" s="345">
        <v>1445638.8926309266</v>
      </c>
      <c r="CF27" s="345">
        <v>2876249.5293068285</v>
      </c>
      <c r="CG27" s="345">
        <v>4266814.3724020394</v>
      </c>
      <c r="CH27" s="345">
        <v>0</v>
      </c>
      <c r="CI27" s="345">
        <v>6010881.9191925097</v>
      </c>
      <c r="CJ27" s="345">
        <v>117223.2789066555</v>
      </c>
    </row>
    <row r="28" spans="1:88" x14ac:dyDescent="0.3">
      <c r="A28" s="2" t="s">
        <v>721</v>
      </c>
      <c r="B28" s="2">
        <v>8</v>
      </c>
      <c r="C28" s="342">
        <v>1.0353089243171261</v>
      </c>
      <c r="D28" s="342">
        <v>0.96208302765471476</v>
      </c>
      <c r="E28" s="342">
        <v>0.98052144240864081</v>
      </c>
      <c r="F28" s="342">
        <v>1.3185484270596581</v>
      </c>
      <c r="G28" s="342">
        <v>0.74664683023509626</v>
      </c>
      <c r="H28" s="342">
        <v>0.26862796243352771</v>
      </c>
      <c r="I28" s="342">
        <v>0.19709156670144484</v>
      </c>
      <c r="J28" s="342">
        <v>0.4748896038189977</v>
      </c>
      <c r="K28" s="342">
        <v>0</v>
      </c>
      <c r="L28" s="342">
        <v>1.3266975375202399</v>
      </c>
      <c r="M28" s="342">
        <v>-0.1742750945744892</v>
      </c>
      <c r="N28" s="343">
        <v>77653777</v>
      </c>
      <c r="O28" s="344">
        <v>40459180</v>
      </c>
      <c r="P28" s="344">
        <v>7316302</v>
      </c>
      <c r="Q28" s="344">
        <v>25259953</v>
      </c>
      <c r="R28" s="344">
        <v>4618342</v>
      </c>
      <c r="S28" s="344">
        <v>101941</v>
      </c>
      <c r="T28" s="344">
        <v>244246</v>
      </c>
      <c r="U28" s="344">
        <v>846901</v>
      </c>
      <c r="V28" s="344">
        <v>0</v>
      </c>
      <c r="W28" s="344">
        <v>3456301</v>
      </c>
      <c r="X28" s="344">
        <v>-31047</v>
      </c>
      <c r="Y28" s="344">
        <v>2727494</v>
      </c>
      <c r="Z28" s="344">
        <v>0</v>
      </c>
      <c r="AA28" s="344">
        <v>2727494</v>
      </c>
      <c r="AB28" s="344">
        <v>0</v>
      </c>
      <c r="AC28" s="344">
        <v>0</v>
      </c>
      <c r="AD28" s="346">
        <v>0.72452599557522035</v>
      </c>
      <c r="AE28" s="346">
        <v>0.85505949367088596</v>
      </c>
      <c r="AF28" s="346">
        <v>0.82700660377358459</v>
      </c>
      <c r="AG28" s="346">
        <v>0.46589999999999998</v>
      </c>
      <c r="AH28" s="346">
        <v>0.32013392857142858</v>
      </c>
      <c r="AI28" s="346">
        <v>0.54626700000000006</v>
      </c>
      <c r="AJ28" s="346">
        <v>0.6446804761904763</v>
      </c>
      <c r="AK28" s="346" t="s">
        <v>676</v>
      </c>
      <c r="AL28" s="346" t="s">
        <v>676</v>
      </c>
      <c r="AM28" s="346" t="s">
        <v>676</v>
      </c>
      <c r="AN28" s="346">
        <v>0.80781599999999998</v>
      </c>
      <c r="AO28" s="346" t="s">
        <v>676</v>
      </c>
      <c r="AP28" s="346" t="s">
        <v>676</v>
      </c>
      <c r="AQ28" s="347">
        <v>887</v>
      </c>
      <c r="AR28" s="347">
        <v>78</v>
      </c>
      <c r="AS28" s="347">
        <v>428</v>
      </c>
      <c r="AT28" s="347">
        <v>86</v>
      </c>
      <c r="AU28" s="347">
        <v>57</v>
      </c>
      <c r="AV28" s="347">
        <v>119</v>
      </c>
      <c r="AW28" s="347">
        <v>89</v>
      </c>
      <c r="AX28" s="347" t="s">
        <v>676</v>
      </c>
      <c r="AY28" s="347" t="s">
        <v>676</v>
      </c>
      <c r="AZ28" s="347" t="s">
        <v>676</v>
      </c>
      <c r="BA28" s="347">
        <v>30</v>
      </c>
      <c r="BB28" s="347" t="s">
        <v>676</v>
      </c>
      <c r="BC28" s="347" t="s">
        <v>676</v>
      </c>
      <c r="BD28" s="345">
        <v>146033440</v>
      </c>
      <c r="BE28" s="345">
        <v>75617071</v>
      </c>
      <c r="BF28" s="345">
        <v>19413491</v>
      </c>
      <c r="BG28" s="345">
        <v>38865084</v>
      </c>
      <c r="BH28" s="345">
        <v>12137794</v>
      </c>
      <c r="BI28" s="345">
        <v>924553</v>
      </c>
      <c r="BJ28" s="345">
        <v>2596983</v>
      </c>
      <c r="BK28" s="345">
        <v>2798595</v>
      </c>
      <c r="BL28" s="345">
        <v>0</v>
      </c>
      <c r="BM28" s="345">
        <v>5422529</v>
      </c>
      <c r="BN28" s="345">
        <v>395134</v>
      </c>
      <c r="BO28" s="345">
        <v>17399869</v>
      </c>
      <c r="BP28" s="345">
        <v>11016303.160417926</v>
      </c>
      <c r="BQ28" s="345">
        <v>1975128.267133031</v>
      </c>
      <c r="BR28" s="345">
        <v>3205015.5628180094</v>
      </c>
      <c r="BS28" s="345">
        <v>1203422.0096310349</v>
      </c>
      <c r="BT28" s="345">
        <v>0</v>
      </c>
      <c r="BU28" s="345">
        <v>173305.98446150089</v>
      </c>
      <c r="BV28" s="345">
        <v>634665.82260441687</v>
      </c>
      <c r="BW28" s="345">
        <v>0</v>
      </c>
      <c r="BX28" s="345">
        <v>379485.66421068768</v>
      </c>
      <c r="BY28" s="345">
        <v>15964.538354429415</v>
      </c>
      <c r="BZ28" s="345">
        <v>60240021.000000007</v>
      </c>
      <c r="CA28" s="345">
        <v>31037426.961636081</v>
      </c>
      <c r="CB28" s="345">
        <v>8268192.8532368802</v>
      </c>
      <c r="CC28" s="345">
        <v>15952379.403955635</v>
      </c>
      <c r="CD28" s="345">
        <v>4982021.7811714057</v>
      </c>
      <c r="CE28" s="345">
        <v>379487.67163517245</v>
      </c>
      <c r="CF28" s="345">
        <v>1065945.4157264377</v>
      </c>
      <c r="CG28" s="345">
        <v>1148698.1280681966</v>
      </c>
      <c r="CH28" s="345">
        <v>0</v>
      </c>
      <c r="CI28" s="345">
        <v>2225705.7243708041</v>
      </c>
      <c r="CJ28" s="345">
        <v>162184.84137079457</v>
      </c>
    </row>
    <row r="29" spans="1:88" x14ac:dyDescent="0.3">
      <c r="A29" s="2" t="s">
        <v>722</v>
      </c>
      <c r="B29" s="2">
        <v>40</v>
      </c>
      <c r="C29" s="342">
        <v>1.1090448660956966</v>
      </c>
      <c r="D29" s="342">
        <v>0.87310709446043522</v>
      </c>
      <c r="E29" s="342">
        <v>0.85822487058980668</v>
      </c>
      <c r="F29" s="342">
        <v>2.0030716099864461</v>
      </c>
      <c r="G29" s="342">
        <v>1.0719956076751442</v>
      </c>
      <c r="H29" s="342">
        <v>1.3513011463892382</v>
      </c>
      <c r="I29" s="342">
        <v>0.58776998538105374</v>
      </c>
      <c r="J29" s="342">
        <v>0.97296990702985875</v>
      </c>
      <c r="K29" s="342">
        <v>3.6553904488626188</v>
      </c>
      <c r="L29" s="342">
        <v>1.1947339083733124</v>
      </c>
      <c r="M29" s="342">
        <v>1.081359851896968</v>
      </c>
      <c r="N29" s="343">
        <v>180474310</v>
      </c>
      <c r="O29" s="344">
        <v>86707267</v>
      </c>
      <c r="P29" s="344">
        <v>14426005</v>
      </c>
      <c r="Q29" s="344">
        <v>65909976</v>
      </c>
      <c r="R29" s="344">
        <v>13431062</v>
      </c>
      <c r="S29" s="344">
        <v>1428729</v>
      </c>
      <c r="T29" s="344">
        <v>684876</v>
      </c>
      <c r="U29" s="344">
        <v>3913687</v>
      </c>
      <c r="V29" s="344">
        <v>1202</v>
      </c>
      <c r="W29" s="344">
        <v>6402305</v>
      </c>
      <c r="X29" s="344">
        <v>1000263</v>
      </c>
      <c r="Y29" s="344">
        <v>4334623</v>
      </c>
      <c r="Z29" s="344">
        <v>20449</v>
      </c>
      <c r="AA29" s="344">
        <v>4314174</v>
      </c>
      <c r="AB29" s="344">
        <v>0</v>
      </c>
      <c r="AC29" s="344">
        <v>72487</v>
      </c>
      <c r="AD29" s="346">
        <v>0.51349087309070218</v>
      </c>
      <c r="AE29" s="346">
        <v>0.53276239554317673</v>
      </c>
      <c r="AF29" s="346">
        <v>0.50877051515150995</v>
      </c>
      <c r="AG29" s="346">
        <v>0.53466486486486475</v>
      </c>
      <c r="AH29" s="346">
        <v>0.50919349593495933</v>
      </c>
      <c r="AI29" s="346">
        <v>0.52792696629213465</v>
      </c>
      <c r="AJ29" s="346">
        <v>0.52635351351351367</v>
      </c>
      <c r="AK29" s="346">
        <v>0.54069375000000008</v>
      </c>
      <c r="AL29" s="346" t="s">
        <v>676</v>
      </c>
      <c r="AM29" s="346" t="s">
        <v>676</v>
      </c>
      <c r="AN29" s="346">
        <v>0.47676370967741921</v>
      </c>
      <c r="AO29" s="346" t="s">
        <v>676</v>
      </c>
      <c r="AP29" s="346" t="s">
        <v>676</v>
      </c>
      <c r="AQ29" s="347">
        <v>5241</v>
      </c>
      <c r="AR29" s="347">
        <v>765</v>
      </c>
      <c r="AS29" s="347">
        <v>3311</v>
      </c>
      <c r="AT29" s="347">
        <v>199</v>
      </c>
      <c r="AU29" s="347">
        <v>242</v>
      </c>
      <c r="AV29" s="347">
        <v>425</v>
      </c>
      <c r="AW29" s="347">
        <v>94</v>
      </c>
      <c r="AX29" s="347">
        <v>83</v>
      </c>
      <c r="AY29" s="347" t="s">
        <v>676</v>
      </c>
      <c r="AZ29" s="347" t="s">
        <v>676</v>
      </c>
      <c r="BA29" s="347">
        <v>122</v>
      </c>
      <c r="BB29" s="347" t="s">
        <v>676</v>
      </c>
      <c r="BC29" s="347" t="s">
        <v>676</v>
      </c>
      <c r="BD29" s="345">
        <v>366985589</v>
      </c>
      <c r="BE29" s="345">
        <v>186653162</v>
      </c>
      <c r="BF29" s="345">
        <v>48830071</v>
      </c>
      <c r="BG29" s="345">
        <v>96708738</v>
      </c>
      <c r="BH29" s="345">
        <v>34793618</v>
      </c>
      <c r="BI29" s="345">
        <v>3384263</v>
      </c>
      <c r="BJ29" s="345">
        <v>3345547</v>
      </c>
      <c r="BK29" s="345">
        <v>9759578</v>
      </c>
      <c r="BL29" s="345">
        <v>1192</v>
      </c>
      <c r="BM29" s="345">
        <v>15705318</v>
      </c>
      <c r="BN29" s="345">
        <v>2597720</v>
      </c>
      <c r="BO29" s="345">
        <v>64401173</v>
      </c>
      <c r="BP29" s="345">
        <v>47841459.302179664</v>
      </c>
      <c r="BQ29" s="345">
        <v>7366762.2017092258</v>
      </c>
      <c r="BR29" s="345">
        <v>6262218.0192597127</v>
      </c>
      <c r="BS29" s="345">
        <v>2930733.4768513953</v>
      </c>
      <c r="BT29" s="345">
        <v>123703.67967966695</v>
      </c>
      <c r="BU29" s="345">
        <v>242296.18617603113</v>
      </c>
      <c r="BV29" s="345">
        <v>1330100.6326642097</v>
      </c>
      <c r="BW29" s="345">
        <v>0</v>
      </c>
      <c r="BX29" s="345">
        <v>1026244.6850011977</v>
      </c>
      <c r="BY29" s="345">
        <v>208388.2933302898</v>
      </c>
      <c r="BZ29" s="345">
        <v>102236749.99999999</v>
      </c>
      <c r="CA29" s="345">
        <v>51490817.975439064</v>
      </c>
      <c r="CB29" s="345">
        <v>14469215.340075359</v>
      </c>
      <c r="CC29" s="345">
        <v>26678423.079660594</v>
      </c>
      <c r="CD29" s="345">
        <v>9598293.604824977</v>
      </c>
      <c r="CE29" s="345">
        <v>933595.06073630485</v>
      </c>
      <c r="CF29" s="345">
        <v>922914.72461246734</v>
      </c>
      <c r="CG29" s="345">
        <v>2692312.5701727984</v>
      </c>
      <c r="CH29" s="345">
        <v>328.82944156458154</v>
      </c>
      <c r="CI29" s="345">
        <v>4332525.9626964517</v>
      </c>
      <c r="CJ29" s="345">
        <v>716616.4571653899</v>
      </c>
    </row>
    <row r="30" spans="1:88" x14ac:dyDescent="0.3">
      <c r="A30" s="2" t="s">
        <v>723</v>
      </c>
      <c r="B30" s="2">
        <v>68</v>
      </c>
      <c r="C30" s="342">
        <v>0.95516468727694881</v>
      </c>
      <c r="D30" s="342">
        <v>0.8262713179498965</v>
      </c>
      <c r="E30" s="342">
        <v>1.0906083864937992</v>
      </c>
      <c r="F30" s="342">
        <v>1.1765589911835643</v>
      </c>
      <c r="G30" s="342">
        <v>0.83386194356657517</v>
      </c>
      <c r="H30" s="342">
        <v>0.95055952486509998</v>
      </c>
      <c r="I30" s="342">
        <v>0.45852535913023645</v>
      </c>
      <c r="J30" s="342">
        <v>0.66524166146400621</v>
      </c>
      <c r="K30" s="342">
        <v>0</v>
      </c>
      <c r="L30" s="342">
        <v>0.82852991938519938</v>
      </c>
      <c r="M30" s="342">
        <v>2.3017395560850122</v>
      </c>
      <c r="N30" s="343">
        <v>151620699</v>
      </c>
      <c r="O30" s="344">
        <v>74491382</v>
      </c>
      <c r="P30" s="344">
        <v>24929341</v>
      </c>
      <c r="Q30" s="344">
        <v>43740646</v>
      </c>
      <c r="R30" s="344">
        <v>8459330</v>
      </c>
      <c r="S30" s="344">
        <v>1004904</v>
      </c>
      <c r="T30" s="344">
        <v>460076</v>
      </c>
      <c r="U30" s="344">
        <v>2647450</v>
      </c>
      <c r="V30" s="344">
        <v>0</v>
      </c>
      <c r="W30" s="344">
        <v>2868595</v>
      </c>
      <c r="X30" s="344">
        <v>1478305</v>
      </c>
      <c r="Y30" s="344">
        <v>12566758</v>
      </c>
      <c r="Z30" s="344">
        <v>130636</v>
      </c>
      <c r="AA30" s="344">
        <v>12436122</v>
      </c>
      <c r="AB30" s="344">
        <v>0</v>
      </c>
      <c r="AC30" s="344">
        <v>0</v>
      </c>
      <c r="AD30" s="346">
        <v>0.90210088389871401</v>
      </c>
      <c r="AE30" s="346">
        <v>1.0027099811676092</v>
      </c>
      <c r="AF30" s="346">
        <v>0.89310681198910213</v>
      </c>
      <c r="AG30" s="346">
        <v>0.9134576547231279</v>
      </c>
      <c r="AH30" s="346">
        <v>0.83475219512195209</v>
      </c>
      <c r="AI30" s="346">
        <v>0.82834065934065704</v>
      </c>
      <c r="AJ30" s="346" t="s">
        <v>676</v>
      </c>
      <c r="AK30" s="346">
        <v>0.83168172043010757</v>
      </c>
      <c r="AL30" s="346" t="s">
        <v>676</v>
      </c>
      <c r="AM30" s="346" t="s">
        <v>676</v>
      </c>
      <c r="AN30" s="346">
        <v>0.86514470588235315</v>
      </c>
      <c r="AO30" s="346">
        <v>0.69922272727272727</v>
      </c>
      <c r="AP30" s="346" t="s">
        <v>676</v>
      </c>
      <c r="AQ30" s="347">
        <v>4256</v>
      </c>
      <c r="AR30" s="347">
        <v>1248</v>
      </c>
      <c r="AS30" s="347">
        <v>1495</v>
      </c>
      <c r="AT30" s="347">
        <v>571</v>
      </c>
      <c r="AU30" s="347">
        <v>317</v>
      </c>
      <c r="AV30" s="347">
        <v>501</v>
      </c>
      <c r="AW30" s="347" t="s">
        <v>676</v>
      </c>
      <c r="AX30" s="347">
        <v>36</v>
      </c>
      <c r="AY30" s="347" t="s">
        <v>676</v>
      </c>
      <c r="AZ30" s="347" t="s">
        <v>676</v>
      </c>
      <c r="BA30" s="347">
        <v>59</v>
      </c>
      <c r="BB30" s="347">
        <v>29</v>
      </c>
      <c r="BC30" s="347" t="s">
        <v>676</v>
      </c>
      <c r="BD30" s="345">
        <v>495969907</v>
      </c>
      <c r="BE30" s="345">
        <v>240244114</v>
      </c>
      <c r="BF30" s="345">
        <v>91881070</v>
      </c>
      <c r="BG30" s="345">
        <v>128691400</v>
      </c>
      <c r="BH30" s="345">
        <v>35153323</v>
      </c>
      <c r="BI30" s="345">
        <v>4004457</v>
      </c>
      <c r="BJ30" s="345">
        <v>3063084</v>
      </c>
      <c r="BK30" s="345">
        <v>13517156</v>
      </c>
      <c r="BL30" s="345">
        <v>0</v>
      </c>
      <c r="BM30" s="345">
        <v>12433367</v>
      </c>
      <c r="BN30" s="345">
        <v>2135259</v>
      </c>
      <c r="BO30" s="345">
        <v>46692059.000000007</v>
      </c>
      <c r="BP30" s="345">
        <v>30156994.996922757</v>
      </c>
      <c r="BQ30" s="345">
        <v>10238656.821359834</v>
      </c>
      <c r="BR30" s="345">
        <v>4953693.1038121413</v>
      </c>
      <c r="BS30" s="345">
        <v>1342714.0779052721</v>
      </c>
      <c r="BT30" s="345">
        <v>54494.340884191668</v>
      </c>
      <c r="BU30" s="345">
        <v>236415.65425016067</v>
      </c>
      <c r="BV30" s="345">
        <v>595118.51529180445</v>
      </c>
      <c r="BW30" s="345">
        <v>0</v>
      </c>
      <c r="BX30" s="345">
        <v>349077.89869270293</v>
      </c>
      <c r="BY30" s="345">
        <v>107607.66878641232</v>
      </c>
      <c r="BZ30" s="345">
        <v>125202337</v>
      </c>
      <c r="CA30" s="345">
        <v>60154766.259837873</v>
      </c>
      <c r="CB30" s="345">
        <v>24022461.525736652</v>
      </c>
      <c r="CC30" s="345">
        <v>32223062.44161012</v>
      </c>
      <c r="CD30" s="345">
        <v>8802046.7728153486</v>
      </c>
      <c r="CE30" s="345">
        <v>1002676.6975551026</v>
      </c>
      <c r="CF30" s="345">
        <v>766966.14533602784</v>
      </c>
      <c r="CG30" s="345">
        <v>3384563.0851866161</v>
      </c>
      <c r="CH30" s="345">
        <v>0</v>
      </c>
      <c r="CI30" s="345">
        <v>3113192.9655008391</v>
      </c>
      <c r="CJ30" s="345">
        <v>534647.87923676311</v>
      </c>
    </row>
    <row r="31" spans="1:88" x14ac:dyDescent="0.3">
      <c r="A31" s="2" t="s">
        <v>724</v>
      </c>
      <c r="B31" s="2">
        <v>14496</v>
      </c>
      <c r="C31" s="342">
        <v>1.0803469645205104</v>
      </c>
      <c r="D31" s="342">
        <v>0.80536148034336263</v>
      </c>
      <c r="E31" s="342">
        <v>1.5696568128764941</v>
      </c>
      <c r="F31" s="342">
        <v>1.2986961576034115</v>
      </c>
      <c r="G31" s="342">
        <v>1.315298135955445</v>
      </c>
      <c r="H31" s="342">
        <v>1.1514318777783243</v>
      </c>
      <c r="I31" s="342">
        <v>0.13923881456620302</v>
      </c>
      <c r="J31" s="342">
        <v>1.0610008179099542</v>
      </c>
      <c r="K31" s="342">
        <v>0</v>
      </c>
      <c r="L31" s="342">
        <v>1.307739776587751</v>
      </c>
      <c r="M31" s="342">
        <v>3.184834568650551</v>
      </c>
      <c r="N31" s="343">
        <v>226193788</v>
      </c>
      <c r="O31" s="344">
        <v>109392707</v>
      </c>
      <c r="P31" s="344">
        <v>29717861</v>
      </c>
      <c r="Q31" s="344">
        <v>66150106</v>
      </c>
      <c r="R31" s="344">
        <v>20933114</v>
      </c>
      <c r="S31" s="344">
        <v>1079387</v>
      </c>
      <c r="T31" s="344">
        <v>132298</v>
      </c>
      <c r="U31" s="344">
        <v>8036870</v>
      </c>
      <c r="V31" s="344">
        <v>0</v>
      </c>
      <c r="W31" s="344">
        <v>6177005</v>
      </c>
      <c r="X31" s="344">
        <v>5507554</v>
      </c>
      <c r="Y31" s="344">
        <v>47494737</v>
      </c>
      <c r="Z31" s="344">
        <v>2417649</v>
      </c>
      <c r="AA31" s="344">
        <v>45077088</v>
      </c>
      <c r="AB31" s="344">
        <v>0</v>
      </c>
      <c r="AC31" s="344">
        <v>0</v>
      </c>
      <c r="AD31" s="346">
        <v>0.94609653147616668</v>
      </c>
      <c r="AE31" s="346">
        <v>0.99519928092042542</v>
      </c>
      <c r="AF31" s="346">
        <v>0.96409704487413606</v>
      </c>
      <c r="AG31" s="346">
        <v>0.86007765237020362</v>
      </c>
      <c r="AH31" s="346">
        <v>0.95618700000000045</v>
      </c>
      <c r="AI31" s="346">
        <v>0.84848829516539304</v>
      </c>
      <c r="AJ31" s="346">
        <v>1.1453495798319326</v>
      </c>
      <c r="AK31" s="346">
        <v>0.86632834224598931</v>
      </c>
      <c r="AL31" s="346">
        <v>0.84904516129032281</v>
      </c>
      <c r="AM31" s="346" t="s">
        <v>676</v>
      </c>
      <c r="AN31" s="346">
        <v>0.97260109890109903</v>
      </c>
      <c r="AO31" s="346">
        <v>0.7226102040816329</v>
      </c>
      <c r="AP31" s="346" t="s">
        <v>676</v>
      </c>
      <c r="AQ31" s="347">
        <v>7792</v>
      </c>
      <c r="AR31" s="347">
        <v>2400</v>
      </c>
      <c r="AS31" s="347">
        <v>2785</v>
      </c>
      <c r="AT31" s="347">
        <v>486</v>
      </c>
      <c r="AU31" s="347">
        <v>713</v>
      </c>
      <c r="AV31" s="347">
        <v>960</v>
      </c>
      <c r="AW31" s="347">
        <v>51</v>
      </c>
      <c r="AX31" s="347">
        <v>101</v>
      </c>
      <c r="AY31" s="347">
        <v>47</v>
      </c>
      <c r="AZ31" s="347" t="s">
        <v>676</v>
      </c>
      <c r="BA31" s="347">
        <v>223</v>
      </c>
      <c r="BB31" s="347">
        <v>26</v>
      </c>
      <c r="BC31" s="347" t="s">
        <v>676</v>
      </c>
      <c r="BD31" s="345">
        <v>679088832</v>
      </c>
      <c r="BE31" s="345">
        <v>318281109</v>
      </c>
      <c r="BF31" s="345">
        <v>129567986</v>
      </c>
      <c r="BG31" s="345">
        <v>180791032</v>
      </c>
      <c r="BH31" s="345">
        <v>50448705</v>
      </c>
      <c r="BI31" s="345">
        <v>4177478</v>
      </c>
      <c r="BJ31" s="345">
        <v>3210302</v>
      </c>
      <c r="BK31" s="345">
        <v>21246692</v>
      </c>
      <c r="BL31" s="345">
        <v>0</v>
      </c>
      <c r="BM31" s="345">
        <v>16341242</v>
      </c>
      <c r="BN31" s="345">
        <v>5472991</v>
      </c>
      <c r="BO31" s="345">
        <v>106148116</v>
      </c>
      <c r="BP31" s="345">
        <v>70523061.740957528</v>
      </c>
      <c r="BQ31" s="345">
        <v>18402802.456187699</v>
      </c>
      <c r="BR31" s="345">
        <v>12134436.435410613</v>
      </c>
      <c r="BS31" s="345">
        <v>5087815.3674441651</v>
      </c>
      <c r="BT31" s="345">
        <v>40860.423543073615</v>
      </c>
      <c r="BU31" s="345">
        <v>261157.14531049665</v>
      </c>
      <c r="BV31" s="345">
        <v>3014838.7850298374</v>
      </c>
      <c r="BW31" s="345">
        <v>0</v>
      </c>
      <c r="BX31" s="345">
        <v>1216265.4532960567</v>
      </c>
      <c r="BY31" s="345">
        <v>554693.56026470149</v>
      </c>
      <c r="BZ31" s="345">
        <v>147185798</v>
      </c>
      <c r="CA31" s="345">
        <v>68309448.540425807</v>
      </c>
      <c r="CB31" s="345">
        <v>29247708.398432553</v>
      </c>
      <c r="CC31" s="345">
        <v>38801346.821292102</v>
      </c>
      <c r="CD31" s="345">
        <v>10827294.239849536</v>
      </c>
      <c r="CE31" s="345">
        <v>896569.7630196485</v>
      </c>
      <c r="CF31" s="345">
        <v>688994.58078809839</v>
      </c>
      <c r="CG31" s="345">
        <v>4559962.1617137101</v>
      </c>
      <c r="CH31" s="345">
        <v>0</v>
      </c>
      <c r="CI31" s="345">
        <v>3507155.1465709042</v>
      </c>
      <c r="CJ31" s="345">
        <v>1174612.5877571753</v>
      </c>
    </row>
    <row r="32" spans="1:88" x14ac:dyDescent="0.3">
      <c r="A32" s="2" t="s">
        <v>725</v>
      </c>
      <c r="B32" s="2">
        <v>73</v>
      </c>
      <c r="C32" s="342">
        <v>0.89836089255612539</v>
      </c>
      <c r="D32" s="342">
        <v>0.73538235787562845</v>
      </c>
      <c r="E32" s="342">
        <v>0.93317080097409622</v>
      </c>
      <c r="F32" s="342">
        <v>1.1254291402053491</v>
      </c>
      <c r="G32" s="342">
        <v>1.1588832670528535</v>
      </c>
      <c r="H32" s="342">
        <v>0.7095879314273067</v>
      </c>
      <c r="I32" s="342">
        <v>1.3369421223205229</v>
      </c>
      <c r="J32" s="342">
        <v>0.94028713626286531</v>
      </c>
      <c r="K32" s="342">
        <v>0</v>
      </c>
      <c r="L32" s="342">
        <v>0.51534051740907216</v>
      </c>
      <c r="M32" s="342">
        <v>2.5060329217037012</v>
      </c>
      <c r="N32" s="343">
        <v>155952541</v>
      </c>
      <c r="O32" s="344">
        <v>65840632</v>
      </c>
      <c r="P32" s="344">
        <v>27481766</v>
      </c>
      <c r="Q32" s="344">
        <v>53886534</v>
      </c>
      <c r="R32" s="344">
        <v>8743609</v>
      </c>
      <c r="S32" s="344">
        <v>619343</v>
      </c>
      <c r="T32" s="344">
        <v>1868975</v>
      </c>
      <c r="U32" s="344">
        <v>3661443</v>
      </c>
      <c r="V32" s="344">
        <v>0</v>
      </c>
      <c r="W32" s="344">
        <v>1636599</v>
      </c>
      <c r="X32" s="344">
        <v>957249</v>
      </c>
      <c r="Y32" s="344">
        <v>6855243</v>
      </c>
      <c r="Z32" s="344">
        <v>0</v>
      </c>
      <c r="AA32" s="344">
        <v>4331643</v>
      </c>
      <c r="AB32" s="344">
        <v>2523600</v>
      </c>
      <c r="AC32" s="344">
        <v>0</v>
      </c>
      <c r="AD32" s="346">
        <v>0.86168538324420341</v>
      </c>
      <c r="AE32" s="346">
        <v>1.0408535042735041</v>
      </c>
      <c r="AF32" s="346">
        <v>0.95212857142857088</v>
      </c>
      <c r="AG32" s="346">
        <v>0.85360169491525395</v>
      </c>
      <c r="AH32" s="346">
        <v>0.54151794871794778</v>
      </c>
      <c r="AI32" s="346">
        <v>0.74994703557312259</v>
      </c>
      <c r="AJ32" s="346">
        <v>0.78822241379310387</v>
      </c>
      <c r="AK32" s="346">
        <v>0.86168538324420341</v>
      </c>
      <c r="AL32" s="346" t="s">
        <v>676</v>
      </c>
      <c r="AM32" s="346" t="s">
        <v>676</v>
      </c>
      <c r="AN32" s="346">
        <v>0.99949814814814808</v>
      </c>
      <c r="AO32" s="346" t="s">
        <v>676</v>
      </c>
      <c r="AP32" s="346" t="s">
        <v>676</v>
      </c>
      <c r="AQ32" s="347">
        <v>3946</v>
      </c>
      <c r="AR32" s="347">
        <v>1009</v>
      </c>
      <c r="AS32" s="347">
        <v>1647</v>
      </c>
      <c r="AT32" s="347">
        <v>368</v>
      </c>
      <c r="AU32" s="347">
        <v>244</v>
      </c>
      <c r="AV32" s="347">
        <v>482</v>
      </c>
      <c r="AW32" s="347">
        <v>67</v>
      </c>
      <c r="AX32" s="347">
        <v>37</v>
      </c>
      <c r="AY32" s="347" t="s">
        <v>676</v>
      </c>
      <c r="AZ32" s="347" t="s">
        <v>676</v>
      </c>
      <c r="BA32" s="347">
        <v>92</v>
      </c>
      <c r="BB32" s="347" t="s">
        <v>676</v>
      </c>
      <c r="BC32" s="347" t="s">
        <v>676</v>
      </c>
      <c r="BD32" s="345">
        <v>345839282</v>
      </c>
      <c r="BE32" s="345">
        <v>149067661</v>
      </c>
      <c r="BF32" s="345">
        <v>65920845</v>
      </c>
      <c r="BG32" s="345">
        <v>110095526</v>
      </c>
      <c r="BH32" s="345">
        <v>20755250</v>
      </c>
      <c r="BI32" s="345">
        <v>2239591</v>
      </c>
      <c r="BJ32" s="345">
        <v>3342182</v>
      </c>
      <c r="BK32" s="345">
        <v>7158733</v>
      </c>
      <c r="BL32" s="345">
        <v>0</v>
      </c>
      <c r="BM32" s="345">
        <v>7166544</v>
      </c>
      <c r="BN32" s="345">
        <v>848200</v>
      </c>
      <c r="BO32" s="345">
        <v>45249404.999999993</v>
      </c>
      <c r="BP32" s="345">
        <v>31437383.868625291</v>
      </c>
      <c r="BQ32" s="345">
        <v>7204261.088301383</v>
      </c>
      <c r="BR32" s="345">
        <v>4974092.1883406285</v>
      </c>
      <c r="BS32" s="345">
        <v>1633667.8547326908</v>
      </c>
      <c r="BT32" s="345">
        <v>0</v>
      </c>
      <c r="BU32" s="345">
        <v>95421.594068945356</v>
      </c>
      <c r="BV32" s="345">
        <v>1104038.0752034124</v>
      </c>
      <c r="BW32" s="345">
        <v>0</v>
      </c>
      <c r="BX32" s="345">
        <v>382793.61070491228</v>
      </c>
      <c r="BY32" s="345">
        <v>51414.574755420734</v>
      </c>
      <c r="BZ32" s="345">
        <v>135978190</v>
      </c>
      <c r="CA32" s="345">
        <v>58095131.14873293</v>
      </c>
      <c r="CB32" s="345">
        <v>26887471.064902905</v>
      </c>
      <c r="CC32" s="345">
        <v>42906784.60339386</v>
      </c>
      <c r="CD32" s="345">
        <v>8088803.1829703087</v>
      </c>
      <c r="CE32" s="345">
        <v>872820.65064750647</v>
      </c>
      <c r="CF32" s="345">
        <v>1302525.9825666314</v>
      </c>
      <c r="CG32" s="345">
        <v>2789924.5866195103</v>
      </c>
      <c r="CH32" s="345">
        <v>0</v>
      </c>
      <c r="CI32" s="345">
        <v>2792968.7148117595</v>
      </c>
      <c r="CJ32" s="345">
        <v>330563.24832490174</v>
      </c>
    </row>
    <row r="33" spans="1:88" x14ac:dyDescent="0.3">
      <c r="A33" s="2" t="s">
        <v>726</v>
      </c>
      <c r="B33" s="2">
        <v>77</v>
      </c>
      <c r="C33" s="342">
        <v>1.0061624902908699</v>
      </c>
      <c r="D33" s="342">
        <v>0.90110899563254254</v>
      </c>
      <c r="E33" s="342">
        <v>1.1865499493115068</v>
      </c>
      <c r="F33" s="342">
        <v>1.0299128189263544</v>
      </c>
      <c r="G33" s="342">
        <v>0.8892507540917034</v>
      </c>
      <c r="H33" s="342">
        <v>0.95068410232669542</v>
      </c>
      <c r="I33" s="342">
        <v>1.3710333153664676</v>
      </c>
      <c r="J33" s="342">
        <v>1.0003751973910673</v>
      </c>
      <c r="K33" s="342">
        <v>0</v>
      </c>
      <c r="L33" s="342">
        <v>0.75181275639471246</v>
      </c>
      <c r="M33" s="342">
        <v>-4.221285137991206</v>
      </c>
      <c r="N33" s="343">
        <v>217848080</v>
      </c>
      <c r="O33" s="344">
        <v>108025558</v>
      </c>
      <c r="P33" s="344">
        <v>53270915</v>
      </c>
      <c r="Q33" s="344">
        <v>45004729</v>
      </c>
      <c r="R33" s="344">
        <v>11546878</v>
      </c>
      <c r="S33" s="344">
        <v>1823692</v>
      </c>
      <c r="T33" s="344">
        <v>3708733</v>
      </c>
      <c r="U33" s="344">
        <v>6997832</v>
      </c>
      <c r="V33" s="344">
        <v>0</v>
      </c>
      <c r="W33" s="344">
        <v>723305</v>
      </c>
      <c r="X33" s="344">
        <v>-1706684</v>
      </c>
      <c r="Y33" s="344">
        <v>32728001</v>
      </c>
      <c r="Z33" s="344">
        <v>0</v>
      </c>
      <c r="AA33" s="344">
        <v>32728001</v>
      </c>
      <c r="AB33" s="344">
        <v>0</v>
      </c>
      <c r="AC33" s="344">
        <v>0</v>
      </c>
      <c r="AD33" s="346">
        <v>0.94490787109652641</v>
      </c>
      <c r="AE33" s="346">
        <v>0.98795707434052848</v>
      </c>
      <c r="AF33" s="346">
        <v>1.0073349189754324</v>
      </c>
      <c r="AG33" s="346">
        <v>0.89100389344261932</v>
      </c>
      <c r="AH33" s="346">
        <v>0.85220425531914934</v>
      </c>
      <c r="AI33" s="346">
        <v>0.87917049549549586</v>
      </c>
      <c r="AJ33" s="346">
        <v>0.91116128500823679</v>
      </c>
      <c r="AK33" s="346" t="s">
        <v>676</v>
      </c>
      <c r="AL33" s="346" t="s">
        <v>676</v>
      </c>
      <c r="AM33" s="346" t="s">
        <v>676</v>
      </c>
      <c r="AN33" s="346">
        <v>1.0271632850241557</v>
      </c>
      <c r="AO33" s="346">
        <v>0.68025833333333341</v>
      </c>
      <c r="AP33" s="346" t="s">
        <v>676</v>
      </c>
      <c r="AQ33" s="347">
        <v>7049</v>
      </c>
      <c r="AR33" s="347">
        <v>1847</v>
      </c>
      <c r="AS33" s="347">
        <v>1955</v>
      </c>
      <c r="AT33" s="347">
        <v>1451</v>
      </c>
      <c r="AU33" s="347">
        <v>625</v>
      </c>
      <c r="AV33" s="347">
        <v>792</v>
      </c>
      <c r="AW33" s="347">
        <v>102</v>
      </c>
      <c r="AX33" s="347" t="s">
        <v>676</v>
      </c>
      <c r="AY33" s="347" t="s">
        <v>676</v>
      </c>
      <c r="AZ33" s="347" t="s">
        <v>676</v>
      </c>
      <c r="BA33" s="347">
        <v>205</v>
      </c>
      <c r="BB33" s="347">
        <v>72</v>
      </c>
      <c r="BC33" s="347" t="s">
        <v>676</v>
      </c>
      <c r="BD33" s="345">
        <v>453573594</v>
      </c>
      <c r="BE33" s="345">
        <v>203034162</v>
      </c>
      <c r="BF33" s="345">
        <v>129102692</v>
      </c>
      <c r="BG33" s="345">
        <v>95353415</v>
      </c>
      <c r="BH33" s="345">
        <v>26083325</v>
      </c>
      <c r="BI33" s="345">
        <v>5100629</v>
      </c>
      <c r="BJ33" s="345">
        <v>5898414</v>
      </c>
      <c r="BK33" s="345">
        <v>12236408</v>
      </c>
      <c r="BL33" s="345">
        <v>0</v>
      </c>
      <c r="BM33" s="345">
        <v>2146585</v>
      </c>
      <c r="BN33" s="345">
        <v>701289</v>
      </c>
      <c r="BO33" s="345">
        <v>87902954.999999985</v>
      </c>
      <c r="BP33" s="345">
        <v>48173797.447512209</v>
      </c>
      <c r="BQ33" s="345">
        <v>25935190.42525205</v>
      </c>
      <c r="BR33" s="345">
        <v>10021031.234914821</v>
      </c>
      <c r="BS33" s="345">
        <v>3772935.8923209012</v>
      </c>
      <c r="BT33" s="345">
        <v>116872.45049333238</v>
      </c>
      <c r="BU33" s="345">
        <v>621883.27742704586</v>
      </c>
      <c r="BV33" s="345">
        <v>2673596.4764086423</v>
      </c>
      <c r="BW33" s="345">
        <v>0</v>
      </c>
      <c r="BX33" s="345">
        <v>203958.07278382897</v>
      </c>
      <c r="BY33" s="345">
        <v>156625.6152080514</v>
      </c>
      <c r="BZ33" s="345">
        <v>161138411</v>
      </c>
      <c r="CA33" s="345">
        <v>71706881.275676399</v>
      </c>
      <c r="CB33" s="345">
        <v>46542934.958260633</v>
      </c>
      <c r="CC33" s="345">
        <v>33676579.060795203</v>
      </c>
      <c r="CD33" s="345">
        <v>9212015.7052677758</v>
      </c>
      <c r="CE33" s="345">
        <v>1801421.9603805984</v>
      </c>
      <c r="CF33" s="345">
        <v>2083180.8216234441</v>
      </c>
      <c r="CG33" s="345">
        <v>4321610.9400187386</v>
      </c>
      <c r="CH33" s="345">
        <v>0</v>
      </c>
      <c r="CI33" s="345">
        <v>758123.23515856324</v>
      </c>
      <c r="CJ33" s="345">
        <v>247678.748086432</v>
      </c>
    </row>
    <row r="34" spans="1:88" x14ac:dyDescent="0.3">
      <c r="A34" s="2" t="s">
        <v>761</v>
      </c>
      <c r="B34" s="2">
        <v>138</v>
      </c>
      <c r="C34" s="342">
        <v>1.0382171997919627</v>
      </c>
      <c r="D34" s="342">
        <v>0.83860678923500653</v>
      </c>
      <c r="E34" s="342">
        <v>0.748843317562644</v>
      </c>
      <c r="F34" s="342">
        <v>1.2963820850491161</v>
      </c>
      <c r="G34" s="342">
        <v>0.99931399459089798</v>
      </c>
      <c r="H34" s="342">
        <v>0.49951691969689344</v>
      </c>
      <c r="I34" s="342">
        <v>1.6139997059368285</v>
      </c>
      <c r="J34" s="342">
        <v>1.2792313041302468</v>
      </c>
      <c r="K34" s="342">
        <v>0</v>
      </c>
      <c r="L34" s="342">
        <v>0.68597276034113197</v>
      </c>
      <c r="M34" s="342">
        <v>0.81506106981601167</v>
      </c>
      <c r="N34" s="343">
        <v>360383708</v>
      </c>
      <c r="O34" s="344">
        <v>124719912</v>
      </c>
      <c r="P34" s="344">
        <v>16106838</v>
      </c>
      <c r="Q34" s="344">
        <v>201129762</v>
      </c>
      <c r="R34" s="344">
        <v>18427196</v>
      </c>
      <c r="S34" s="344">
        <v>1400336</v>
      </c>
      <c r="T34" s="344">
        <v>5503142</v>
      </c>
      <c r="U34" s="344">
        <v>5345500</v>
      </c>
      <c r="V34" s="344">
        <v>0</v>
      </c>
      <c r="W34" s="344">
        <v>5256838</v>
      </c>
      <c r="X34" s="344">
        <v>921380</v>
      </c>
      <c r="Y34" s="344">
        <v>9534295</v>
      </c>
      <c r="Z34" s="344">
        <v>0</v>
      </c>
      <c r="AA34" s="344">
        <v>8789184</v>
      </c>
      <c r="AB34" s="344">
        <v>745111</v>
      </c>
      <c r="AC34" s="344">
        <v>0</v>
      </c>
      <c r="AD34" s="346">
        <v>0.72454541343668388</v>
      </c>
      <c r="AE34" s="346">
        <v>0.9574598356445867</v>
      </c>
      <c r="AF34" s="346">
        <v>0.90671729622266128</v>
      </c>
      <c r="AG34" s="346">
        <v>0.71682514551804444</v>
      </c>
      <c r="AH34" s="346">
        <v>0.40957232824427364</v>
      </c>
      <c r="AI34" s="346">
        <v>0.56760133828994686</v>
      </c>
      <c r="AJ34" s="346">
        <v>0.64718452655889058</v>
      </c>
      <c r="AK34" s="346">
        <v>0.74051886792452826</v>
      </c>
      <c r="AL34" s="346">
        <v>0.6592159574468085</v>
      </c>
      <c r="AM34" s="346" t="s">
        <v>676</v>
      </c>
      <c r="AN34" s="346">
        <v>0.72519858156028372</v>
      </c>
      <c r="AO34" s="346">
        <v>0.59543750000000006</v>
      </c>
      <c r="AP34" s="346">
        <v>0.82979999999999998</v>
      </c>
      <c r="AQ34" s="347">
        <v>15857</v>
      </c>
      <c r="AR34" s="347">
        <v>1945</v>
      </c>
      <c r="AS34" s="347">
        <v>4765</v>
      </c>
      <c r="AT34" s="347">
        <v>878</v>
      </c>
      <c r="AU34" s="347">
        <v>561</v>
      </c>
      <c r="AV34" s="347">
        <v>6600</v>
      </c>
      <c r="AW34" s="347">
        <v>609</v>
      </c>
      <c r="AX34" s="347">
        <v>213</v>
      </c>
      <c r="AY34" s="347">
        <v>74</v>
      </c>
      <c r="AZ34" s="347" t="s">
        <v>676</v>
      </c>
      <c r="BA34" s="347">
        <v>144</v>
      </c>
      <c r="BB34" s="347">
        <v>41</v>
      </c>
      <c r="BC34" s="347">
        <v>27</v>
      </c>
      <c r="BD34" s="345">
        <v>634621288</v>
      </c>
      <c r="BE34" s="345">
        <v>233728931</v>
      </c>
      <c r="BF34" s="345">
        <v>43333107</v>
      </c>
      <c r="BG34" s="345">
        <v>314036731</v>
      </c>
      <c r="BH34" s="345">
        <v>43522519</v>
      </c>
      <c r="BI34" s="345">
        <v>7267615</v>
      </c>
      <c r="BJ34" s="345">
        <v>8925526</v>
      </c>
      <c r="BK34" s="345">
        <v>8673562</v>
      </c>
      <c r="BL34" s="345">
        <v>0</v>
      </c>
      <c r="BM34" s="345">
        <v>16933558</v>
      </c>
      <c r="BN34" s="345">
        <v>1722258</v>
      </c>
      <c r="BO34" s="345">
        <v>130401181.99999999</v>
      </c>
      <c r="BP34" s="345">
        <v>66290603.258858442</v>
      </c>
      <c r="BQ34" s="345">
        <v>15883096.612120783</v>
      </c>
      <c r="BR34" s="345">
        <v>44391653.532918364</v>
      </c>
      <c r="BS34" s="345">
        <v>3835828.5961024072</v>
      </c>
      <c r="BT34" s="345">
        <v>240218.39711402103</v>
      </c>
      <c r="BU34" s="345">
        <v>261751.4579637564</v>
      </c>
      <c r="BV34" s="345">
        <v>1119666.0454842001</v>
      </c>
      <c r="BW34" s="345">
        <v>0</v>
      </c>
      <c r="BX34" s="345">
        <v>1691160.405381738</v>
      </c>
      <c r="BY34" s="345">
        <v>523032.29015869158</v>
      </c>
      <c r="BZ34" s="345">
        <v>225899987.99999997</v>
      </c>
      <c r="CA34" s="345">
        <v>82432151.673488259</v>
      </c>
      <c r="CB34" s="345">
        <v>17362872.759726275</v>
      </c>
      <c r="CC34" s="345">
        <v>110755323.82783386</v>
      </c>
      <c r="CD34" s="345">
        <v>15349639.738951596</v>
      </c>
      <c r="CE34" s="345">
        <v>2563162.1187045882</v>
      </c>
      <c r="CF34" s="345">
        <v>3147878.6552002118</v>
      </c>
      <c r="CG34" s="345">
        <v>3059015.3100619121</v>
      </c>
      <c r="CH34" s="345">
        <v>0</v>
      </c>
      <c r="CI34" s="345">
        <v>5972173.0444564037</v>
      </c>
      <c r="CJ34" s="345">
        <v>607410.61052847817</v>
      </c>
    </row>
    <row r="35" spans="1:88" x14ac:dyDescent="0.3">
      <c r="A35" s="2" t="s">
        <v>727</v>
      </c>
      <c r="B35" s="2">
        <v>6546</v>
      </c>
      <c r="C35" s="342">
        <v>1.1087441798800597</v>
      </c>
      <c r="D35" s="342">
        <v>0.9634429017577506</v>
      </c>
      <c r="E35" s="342">
        <v>0.75873933264397764</v>
      </c>
      <c r="F35" s="342">
        <v>1.4871896070756507</v>
      </c>
      <c r="G35" s="342">
        <v>0.9062325964823672</v>
      </c>
      <c r="H35" s="342">
        <v>0.42104546679870369</v>
      </c>
      <c r="I35" s="342">
        <v>1.0196126359914293</v>
      </c>
      <c r="J35" s="342">
        <v>0.99421801451162484</v>
      </c>
      <c r="K35" s="342">
        <v>0</v>
      </c>
      <c r="L35" s="342">
        <v>0.99440549824693625</v>
      </c>
      <c r="M35" s="342">
        <v>0.86728827747475901</v>
      </c>
      <c r="N35" s="343">
        <v>1161877444</v>
      </c>
      <c r="O35" s="344">
        <v>549044811</v>
      </c>
      <c r="P35" s="344">
        <v>60215933</v>
      </c>
      <c r="Q35" s="344">
        <v>501394925</v>
      </c>
      <c r="R35" s="344">
        <v>51221775</v>
      </c>
      <c r="S35" s="344">
        <v>3575784</v>
      </c>
      <c r="T35" s="344">
        <v>8593033</v>
      </c>
      <c r="U35" s="344">
        <v>15774043</v>
      </c>
      <c r="V35" s="344">
        <v>0</v>
      </c>
      <c r="W35" s="344">
        <v>21069653</v>
      </c>
      <c r="X35" s="344">
        <v>2209262</v>
      </c>
      <c r="Y35" s="344">
        <v>12057942.18</v>
      </c>
      <c r="Z35" s="344">
        <v>0</v>
      </c>
      <c r="AA35" s="344">
        <v>12057942.18</v>
      </c>
      <c r="AB35" s="344">
        <v>0</v>
      </c>
      <c r="AC35" s="344">
        <v>0</v>
      </c>
      <c r="AD35" s="346">
        <v>1.5944061790156769</v>
      </c>
      <c r="AE35" s="346">
        <v>1.5699316379310295</v>
      </c>
      <c r="AF35" s="346">
        <v>1.4747616840597662</v>
      </c>
      <c r="AG35" s="346">
        <v>1.7057138630600168</v>
      </c>
      <c r="AH35" s="346">
        <v>1.7456911483253605</v>
      </c>
      <c r="AI35" s="346">
        <v>1.7363233971504832</v>
      </c>
      <c r="AJ35" s="346">
        <v>2.0896179521276625</v>
      </c>
      <c r="AK35" s="346">
        <v>1.378066981132076</v>
      </c>
      <c r="AL35" s="346">
        <v>1.4527050847457632</v>
      </c>
      <c r="AM35" s="346" t="s">
        <v>676</v>
      </c>
      <c r="AN35" s="346">
        <v>1.5897307106598995</v>
      </c>
      <c r="AO35" s="346">
        <v>2.6750893617021263</v>
      </c>
      <c r="AP35" s="346">
        <v>1.4414703124999999</v>
      </c>
      <c r="AQ35" s="347">
        <v>22354</v>
      </c>
      <c r="AR35" s="347">
        <v>4663</v>
      </c>
      <c r="AS35" s="347">
        <v>9956</v>
      </c>
      <c r="AT35" s="347">
        <v>1177</v>
      </c>
      <c r="AU35" s="347">
        <v>527</v>
      </c>
      <c r="AV35" s="347">
        <v>4251</v>
      </c>
      <c r="AW35" s="347">
        <v>729</v>
      </c>
      <c r="AX35" s="347">
        <v>308</v>
      </c>
      <c r="AY35" s="347">
        <v>68</v>
      </c>
      <c r="AZ35" s="347" t="s">
        <v>676</v>
      </c>
      <c r="BA35" s="347">
        <v>361</v>
      </c>
      <c r="BB35" s="347">
        <v>52</v>
      </c>
      <c r="BC35" s="347">
        <v>262</v>
      </c>
      <c r="BD35" s="345">
        <v>1748873842</v>
      </c>
      <c r="BE35" s="345">
        <v>865963773</v>
      </c>
      <c r="BF35" s="345">
        <v>122445424</v>
      </c>
      <c r="BG35" s="345">
        <v>654872479</v>
      </c>
      <c r="BH35" s="345">
        <v>105592166</v>
      </c>
      <c r="BI35" s="345">
        <v>11180230</v>
      </c>
      <c r="BJ35" s="345">
        <v>19264068</v>
      </c>
      <c r="BK35" s="345">
        <v>25450273</v>
      </c>
      <c r="BL35" s="345">
        <v>0</v>
      </c>
      <c r="BM35" s="345">
        <v>45841705</v>
      </c>
      <c r="BN35" s="345">
        <v>3855890</v>
      </c>
      <c r="BO35" s="345">
        <v>441479377.99999994</v>
      </c>
      <c r="BP35" s="345">
        <v>266873907.55333024</v>
      </c>
      <c r="BQ35" s="345">
        <v>47030679.865367427</v>
      </c>
      <c r="BR35" s="345">
        <v>108000222.40098377</v>
      </c>
      <c r="BS35" s="345">
        <v>19574568.180318512</v>
      </c>
      <c r="BT35" s="345">
        <v>4580626.9295532685</v>
      </c>
      <c r="BU35" s="345">
        <v>1687172.8035576341</v>
      </c>
      <c r="BV35" s="345">
        <v>6960632.328515646</v>
      </c>
      <c r="BW35" s="345">
        <v>0</v>
      </c>
      <c r="BX35" s="345">
        <v>5148005.1392977973</v>
      </c>
      <c r="BY35" s="345">
        <v>1198130.9793941628</v>
      </c>
      <c r="BZ35" s="345">
        <v>617317959.99999988</v>
      </c>
      <c r="CA35" s="345">
        <v>303003985.57172865</v>
      </c>
      <c r="CB35" s="345">
        <v>48224531.075321987</v>
      </c>
      <c r="CC35" s="345">
        <v>229142346.78756958</v>
      </c>
      <c r="CD35" s="345">
        <v>36947096.565379739</v>
      </c>
      <c r="CE35" s="345">
        <v>3912004.5840631351</v>
      </c>
      <c r="CF35" s="345">
        <v>6740569.9456723109</v>
      </c>
      <c r="CG35" s="345">
        <v>8905146.373702351</v>
      </c>
      <c r="CH35" s="345">
        <v>0</v>
      </c>
      <c r="CI35" s="345">
        <v>16040185.228861118</v>
      </c>
      <c r="CJ35" s="345">
        <v>1349190.4330808222</v>
      </c>
    </row>
    <row r="36" spans="1:88" x14ac:dyDescent="0.3">
      <c r="A36" s="2" t="s">
        <v>728</v>
      </c>
      <c r="B36" s="2">
        <v>83</v>
      </c>
      <c r="C36" s="342">
        <v>1.0068447239868021</v>
      </c>
      <c r="D36" s="342">
        <v>0.82046367451722679</v>
      </c>
      <c r="E36" s="342">
        <v>1.1693340677059569</v>
      </c>
      <c r="F36" s="342">
        <v>1.2361701384954698</v>
      </c>
      <c r="G36" s="342">
        <v>0.83243065612449496</v>
      </c>
      <c r="H36" s="342">
        <v>0.92096531158069073</v>
      </c>
      <c r="I36" s="342">
        <v>0.5148530043022822</v>
      </c>
      <c r="J36" s="342">
        <v>0.84393356774517458</v>
      </c>
      <c r="K36" s="342">
        <v>0</v>
      </c>
      <c r="L36" s="342">
        <v>0.95158905221841705</v>
      </c>
      <c r="M36" s="342">
        <v>0.84976051767697625</v>
      </c>
      <c r="N36" s="343">
        <v>273406657</v>
      </c>
      <c r="O36" s="344">
        <v>107208178</v>
      </c>
      <c r="P36" s="344">
        <v>77520574</v>
      </c>
      <c r="Q36" s="344">
        <v>67958383</v>
      </c>
      <c r="R36" s="344">
        <v>20719522</v>
      </c>
      <c r="S36" s="344">
        <v>1621715</v>
      </c>
      <c r="T36" s="344">
        <v>2508817</v>
      </c>
      <c r="U36" s="344">
        <v>2645044</v>
      </c>
      <c r="V36" s="344">
        <v>0</v>
      </c>
      <c r="W36" s="344">
        <v>10218739</v>
      </c>
      <c r="X36" s="344">
        <v>3725207</v>
      </c>
      <c r="Y36" s="344">
        <v>46970132</v>
      </c>
      <c r="Z36" s="344">
        <v>3307634</v>
      </c>
      <c r="AA36" s="344">
        <v>43662498</v>
      </c>
      <c r="AB36" s="344">
        <v>0</v>
      </c>
      <c r="AC36" s="344">
        <v>0</v>
      </c>
      <c r="AD36" s="346">
        <v>0.8381361162130655</v>
      </c>
      <c r="AE36" s="346">
        <v>0.99796172199170674</v>
      </c>
      <c r="AF36" s="346">
        <v>0.98344724433558095</v>
      </c>
      <c r="AG36" s="346">
        <v>0.80422822966507268</v>
      </c>
      <c r="AH36" s="346">
        <v>0.64020901616881754</v>
      </c>
      <c r="AI36" s="346">
        <v>0.76267291960507866</v>
      </c>
      <c r="AJ36" s="346">
        <v>0.84430936507936682</v>
      </c>
      <c r="AK36" s="346">
        <v>0.82307954545454509</v>
      </c>
      <c r="AL36" s="346" t="s">
        <v>676</v>
      </c>
      <c r="AM36" s="346" t="s">
        <v>676</v>
      </c>
      <c r="AN36" s="346">
        <v>0.94636793893129723</v>
      </c>
      <c r="AO36" s="346">
        <v>0.67419411764705872</v>
      </c>
      <c r="AP36" s="346" t="s">
        <v>676</v>
      </c>
      <c r="AQ36" s="347">
        <v>11839</v>
      </c>
      <c r="AR36" s="347">
        <v>2245</v>
      </c>
      <c r="AS36" s="347">
        <v>3299</v>
      </c>
      <c r="AT36" s="347">
        <v>723</v>
      </c>
      <c r="AU36" s="347">
        <v>3491</v>
      </c>
      <c r="AV36" s="347">
        <v>1518</v>
      </c>
      <c r="AW36" s="347">
        <v>141</v>
      </c>
      <c r="AX36" s="347">
        <v>222</v>
      </c>
      <c r="AY36" s="347" t="s">
        <v>676</v>
      </c>
      <c r="AZ36" s="347" t="s">
        <v>676</v>
      </c>
      <c r="BA36" s="347">
        <v>137</v>
      </c>
      <c r="BB36" s="347">
        <v>63</v>
      </c>
      <c r="BC36" s="347" t="s">
        <v>676</v>
      </c>
      <c r="BD36" s="345">
        <v>471526270</v>
      </c>
      <c r="BE36" s="345">
        <v>151691198</v>
      </c>
      <c r="BF36" s="345">
        <v>156967646</v>
      </c>
      <c r="BG36" s="345">
        <v>106389955</v>
      </c>
      <c r="BH36" s="345">
        <v>56477471</v>
      </c>
      <c r="BI36" s="345">
        <v>4173430</v>
      </c>
      <c r="BJ36" s="345">
        <v>12699955</v>
      </c>
      <c r="BK36" s="345">
        <v>3435597</v>
      </c>
      <c r="BL36" s="345">
        <v>0</v>
      </c>
      <c r="BM36" s="345">
        <v>23865698</v>
      </c>
      <c r="BN36" s="345">
        <v>12302791</v>
      </c>
      <c r="BO36" s="345">
        <v>160048246.99999997</v>
      </c>
      <c r="BP36" s="345">
        <v>84293162.905908376</v>
      </c>
      <c r="BQ36" s="345">
        <v>50009595.779798999</v>
      </c>
      <c r="BR36" s="345">
        <v>19622216.165152635</v>
      </c>
      <c r="BS36" s="345">
        <v>6123272.1491399538</v>
      </c>
      <c r="BT36" s="345">
        <v>374080.99322345742</v>
      </c>
      <c r="BU36" s="345">
        <v>652763.33726616076</v>
      </c>
      <c r="BV36" s="345">
        <v>1992557.3568628782</v>
      </c>
      <c r="BW36" s="345">
        <v>0</v>
      </c>
      <c r="BX36" s="345">
        <v>2808180.5640158039</v>
      </c>
      <c r="BY36" s="345">
        <v>295689.89777165372</v>
      </c>
      <c r="BZ36" s="345">
        <v>158150559</v>
      </c>
      <c r="CA36" s="345">
        <v>50406051.005090401</v>
      </c>
      <c r="CB36" s="345">
        <v>53624665.246856496</v>
      </c>
      <c r="CC36" s="345">
        <v>35352726.914051227</v>
      </c>
      <c r="CD36" s="345">
        <v>18767115.83400188</v>
      </c>
      <c r="CE36" s="345">
        <v>1386805.0896807767</v>
      </c>
      <c r="CF36" s="345">
        <v>4220116.8421937898</v>
      </c>
      <c r="CG36" s="345">
        <v>1141627.7272392269</v>
      </c>
      <c r="CH36" s="345">
        <v>0</v>
      </c>
      <c r="CI36" s="345">
        <v>7930424.4842214519</v>
      </c>
      <c r="CJ36" s="345">
        <v>4088141.6906666341</v>
      </c>
    </row>
    <row r="37" spans="1:88" x14ac:dyDescent="0.3">
      <c r="A37" s="2" t="s">
        <v>729</v>
      </c>
      <c r="B37" s="2">
        <v>85</v>
      </c>
      <c r="C37" s="342">
        <v>0.97686735494656518</v>
      </c>
      <c r="D37" s="342">
        <v>0.84638458581914588</v>
      </c>
      <c r="E37" s="342">
        <v>0.9352041999102364</v>
      </c>
      <c r="F37" s="342">
        <v>1.2205859379372721</v>
      </c>
      <c r="G37" s="342">
        <v>1.257443986153626</v>
      </c>
      <c r="H37" s="342">
        <v>0.78733875003513354</v>
      </c>
      <c r="I37" s="342">
        <v>3.6438113925023643</v>
      </c>
      <c r="J37" s="342">
        <v>0.92722628159978482</v>
      </c>
      <c r="K37" s="342">
        <v>0.55663392052670391</v>
      </c>
      <c r="L37" s="342">
        <v>0.88811263316754396</v>
      </c>
      <c r="M37" s="342">
        <v>1.5002535195194635</v>
      </c>
      <c r="N37" s="343">
        <v>493868552</v>
      </c>
      <c r="O37" s="344">
        <v>214665958</v>
      </c>
      <c r="P37" s="344">
        <v>84731004</v>
      </c>
      <c r="Q37" s="344">
        <v>154346115</v>
      </c>
      <c r="R37" s="344">
        <v>40125475</v>
      </c>
      <c r="S37" s="344">
        <v>1339336</v>
      </c>
      <c r="T37" s="344">
        <v>16129615</v>
      </c>
      <c r="U37" s="344">
        <v>3872591</v>
      </c>
      <c r="V37" s="344">
        <v>3039605</v>
      </c>
      <c r="W37" s="344">
        <v>12300065</v>
      </c>
      <c r="X37" s="344">
        <v>3444263</v>
      </c>
      <c r="Y37" s="344">
        <v>45844733</v>
      </c>
      <c r="Z37" s="344">
        <v>7855167</v>
      </c>
      <c r="AA37" s="344">
        <v>37989566</v>
      </c>
      <c r="AB37" s="344">
        <v>0</v>
      </c>
      <c r="AC37" s="344">
        <v>0</v>
      </c>
      <c r="AD37" s="346">
        <v>0.92162202473339594</v>
      </c>
      <c r="AE37" s="346">
        <v>1.0642771668219879</v>
      </c>
      <c r="AF37" s="346">
        <v>1.0348426027900068</v>
      </c>
      <c r="AG37" s="346">
        <v>0.85598301526717535</v>
      </c>
      <c r="AH37" s="346">
        <v>0.56448623232943962</v>
      </c>
      <c r="AI37" s="346">
        <v>0.81475022033898714</v>
      </c>
      <c r="AJ37" s="346">
        <v>0.97404484018265125</v>
      </c>
      <c r="AK37" s="346">
        <v>0.95112971428571458</v>
      </c>
      <c r="AL37" s="346">
        <v>0.84182564102564128</v>
      </c>
      <c r="AM37" s="346">
        <v>0.92162202473339594</v>
      </c>
      <c r="AN37" s="346">
        <v>0.92792727272727216</v>
      </c>
      <c r="AO37" s="346" t="s">
        <v>676</v>
      </c>
      <c r="AP37" s="346" t="s">
        <v>676</v>
      </c>
      <c r="AQ37" s="347">
        <v>19807</v>
      </c>
      <c r="AR37" s="347">
        <v>4299</v>
      </c>
      <c r="AS37" s="347">
        <v>5539</v>
      </c>
      <c r="AT37" s="347">
        <v>2800</v>
      </c>
      <c r="AU37" s="347">
        <v>2313</v>
      </c>
      <c r="AV37" s="347">
        <v>3020</v>
      </c>
      <c r="AW37" s="347">
        <v>1005</v>
      </c>
      <c r="AX37" s="347">
        <v>348</v>
      </c>
      <c r="AY37" s="347">
        <v>74</v>
      </c>
      <c r="AZ37" s="347">
        <v>210</v>
      </c>
      <c r="BA37" s="347">
        <v>199</v>
      </c>
      <c r="BB37" s="347" t="s">
        <v>676</v>
      </c>
      <c r="BC37" s="347" t="s">
        <v>676</v>
      </c>
      <c r="BD37" s="345">
        <v>998902333</v>
      </c>
      <c r="BE37" s="345">
        <v>440508191</v>
      </c>
      <c r="BF37" s="345">
        <v>212799956</v>
      </c>
      <c r="BG37" s="345">
        <v>273845342</v>
      </c>
      <c r="BH37" s="345">
        <v>71748844</v>
      </c>
      <c r="BI37" s="345">
        <v>4504274</v>
      </c>
      <c r="BJ37" s="345">
        <v>14275563</v>
      </c>
      <c r="BK37" s="345">
        <v>6144054</v>
      </c>
      <c r="BL37" s="345">
        <v>9988228</v>
      </c>
      <c r="BM37" s="345">
        <v>31858869</v>
      </c>
      <c r="BN37" s="345">
        <v>4977856</v>
      </c>
      <c r="BO37" s="345">
        <v>243382287.99999994</v>
      </c>
      <c r="BP37" s="345">
        <v>128439191.6212088</v>
      </c>
      <c r="BQ37" s="345">
        <v>62075644.049909413</v>
      </c>
      <c r="BR37" s="345">
        <v>42859009.424225569</v>
      </c>
      <c r="BS37" s="345">
        <v>10008442.904656187</v>
      </c>
      <c r="BT37" s="345">
        <v>326127.00394709304</v>
      </c>
      <c r="BU37" s="345">
        <v>68848.826223190219</v>
      </c>
      <c r="BV37" s="345">
        <v>2301011.5024861461</v>
      </c>
      <c r="BW37" s="345">
        <v>2411703.4997010832</v>
      </c>
      <c r="BX37" s="345">
        <v>4124494.8686765935</v>
      </c>
      <c r="BY37" s="345">
        <v>776257.20362208062</v>
      </c>
      <c r="BZ37" s="345">
        <v>309111642.99999994</v>
      </c>
      <c r="CA37" s="345">
        <v>134468626.7963964</v>
      </c>
      <c r="CB37" s="345">
        <v>69147643.882051408</v>
      </c>
      <c r="CC37" s="345">
        <v>83593467.376250312</v>
      </c>
      <c r="CD37" s="345">
        <v>21901904.945301834</v>
      </c>
      <c r="CE37" s="345">
        <v>1374965.441890527</v>
      </c>
      <c r="CF37" s="345">
        <v>4357729.0787663134</v>
      </c>
      <c r="CG37" s="345">
        <v>1875521.3211072993</v>
      </c>
      <c r="CH37" s="345">
        <v>3048985.9910217128</v>
      </c>
      <c r="CI37" s="345">
        <v>9725173.0007360596</v>
      </c>
      <c r="CJ37" s="345">
        <v>1519530.1117799252</v>
      </c>
    </row>
    <row r="38" spans="1:88" x14ac:dyDescent="0.3">
      <c r="A38" s="2" t="s">
        <v>730</v>
      </c>
      <c r="B38" s="2">
        <v>133</v>
      </c>
      <c r="C38" s="342">
        <v>0.8445940978334554</v>
      </c>
      <c r="D38" s="342">
        <v>0.68233499730971514</v>
      </c>
      <c r="E38" s="342">
        <v>0.48989046043582274</v>
      </c>
      <c r="F38" s="342">
        <v>1.3229817747848678</v>
      </c>
      <c r="G38" s="342">
        <v>1.5922426718323412</v>
      </c>
      <c r="H38" s="342">
        <v>1.0413212306056168</v>
      </c>
      <c r="I38" s="342">
        <v>0.64267803914116151</v>
      </c>
      <c r="J38" s="342">
        <v>0.88175298072887365</v>
      </c>
      <c r="K38" s="342">
        <v>0</v>
      </c>
      <c r="L38" s="342">
        <v>1.1612888332198752</v>
      </c>
      <c r="M38" s="342">
        <v>3.7054969657625687</v>
      </c>
      <c r="N38" s="343">
        <v>100023193</v>
      </c>
      <c r="O38" s="344">
        <v>42646968</v>
      </c>
      <c r="P38" s="344">
        <v>8154985</v>
      </c>
      <c r="Q38" s="344">
        <v>38180222</v>
      </c>
      <c r="R38" s="344">
        <v>11041018</v>
      </c>
      <c r="S38" s="344">
        <v>784135</v>
      </c>
      <c r="T38" s="344">
        <v>928897</v>
      </c>
      <c r="U38" s="344">
        <v>1521281</v>
      </c>
      <c r="V38" s="344">
        <v>0</v>
      </c>
      <c r="W38" s="344">
        <v>3017694</v>
      </c>
      <c r="X38" s="344">
        <v>4789011</v>
      </c>
      <c r="Y38" s="344">
        <v>6377263</v>
      </c>
      <c r="Z38" s="344">
        <v>0</v>
      </c>
      <c r="AA38" s="344">
        <v>4975470</v>
      </c>
      <c r="AB38" s="344">
        <v>1401793</v>
      </c>
      <c r="AC38" s="344">
        <v>0</v>
      </c>
      <c r="AD38" s="346">
        <v>0.97264463327370487</v>
      </c>
      <c r="AE38" s="346">
        <v>1.0795937500000015</v>
      </c>
      <c r="AF38" s="346">
        <v>0.96348617710583473</v>
      </c>
      <c r="AG38" s="346">
        <v>0.92631520737327266</v>
      </c>
      <c r="AH38" s="346">
        <v>0.91632081218274175</v>
      </c>
      <c r="AI38" s="346">
        <v>0.92589999999999895</v>
      </c>
      <c r="AJ38" s="346" t="s">
        <v>676</v>
      </c>
      <c r="AK38" s="346">
        <v>0.92283578947368383</v>
      </c>
      <c r="AL38" s="346" t="s">
        <v>676</v>
      </c>
      <c r="AM38" s="346" t="s">
        <v>676</v>
      </c>
      <c r="AN38" s="346">
        <v>0.9777840909090908</v>
      </c>
      <c r="AO38" s="346" t="s">
        <v>676</v>
      </c>
      <c r="AP38" s="346" t="s">
        <v>676</v>
      </c>
      <c r="AQ38" s="347">
        <v>3384</v>
      </c>
      <c r="AR38" s="347">
        <v>850</v>
      </c>
      <c r="AS38" s="347">
        <v>1417</v>
      </c>
      <c r="AT38" s="347">
        <v>359</v>
      </c>
      <c r="AU38" s="347">
        <v>294</v>
      </c>
      <c r="AV38" s="347">
        <v>383</v>
      </c>
      <c r="AW38" s="347" t="s">
        <v>676</v>
      </c>
      <c r="AX38" s="347">
        <v>40</v>
      </c>
      <c r="AY38" s="347" t="s">
        <v>676</v>
      </c>
      <c r="AZ38" s="347" t="s">
        <v>676</v>
      </c>
      <c r="BA38" s="347">
        <v>41</v>
      </c>
      <c r="BB38" s="347" t="s">
        <v>676</v>
      </c>
      <c r="BC38" s="347" t="s">
        <v>676</v>
      </c>
      <c r="BD38" s="345">
        <v>305034123</v>
      </c>
      <c r="BE38" s="345">
        <v>117528823</v>
      </c>
      <c r="BF38" s="345">
        <v>64658752</v>
      </c>
      <c r="BG38" s="345">
        <v>96801791</v>
      </c>
      <c r="BH38" s="345">
        <v>26044757</v>
      </c>
      <c r="BI38" s="345">
        <v>3113541</v>
      </c>
      <c r="BJ38" s="345">
        <v>5047281</v>
      </c>
      <c r="BK38" s="345">
        <v>4659381</v>
      </c>
      <c r="BL38" s="345">
        <v>0</v>
      </c>
      <c r="BM38" s="345">
        <v>8466177</v>
      </c>
      <c r="BN38" s="345">
        <v>4758377</v>
      </c>
      <c r="BO38" s="345">
        <v>51389472.000000007</v>
      </c>
      <c r="BP38" s="345">
        <v>34076808.911192074</v>
      </c>
      <c r="BQ38" s="345">
        <v>10349607.785275422</v>
      </c>
      <c r="BR38" s="345">
        <v>5447413.76594094</v>
      </c>
      <c r="BS38" s="345">
        <v>1515641.5375915682</v>
      </c>
      <c r="BT38" s="345">
        <v>0</v>
      </c>
      <c r="BU38" s="345">
        <v>224653.38528763174</v>
      </c>
      <c r="BV38" s="345">
        <v>598406.189281094</v>
      </c>
      <c r="BW38" s="345">
        <v>0</v>
      </c>
      <c r="BX38" s="345">
        <v>551002.63230138307</v>
      </c>
      <c r="BY38" s="345">
        <v>141579.33072145941</v>
      </c>
      <c r="BZ38" s="345">
        <v>74588742.000000015</v>
      </c>
      <c r="CA38" s="345">
        <v>28424701.590463076</v>
      </c>
      <c r="CB38" s="345">
        <v>16453230.931605723</v>
      </c>
      <c r="CC38" s="345">
        <v>23411806.162624251</v>
      </c>
      <c r="CD38" s="345">
        <v>6299003.3153069559</v>
      </c>
      <c r="CE38" s="345">
        <v>753019.31522510003</v>
      </c>
      <c r="CF38" s="345">
        <v>1220700.1874613692</v>
      </c>
      <c r="CG38" s="345">
        <v>1126885.3983271273</v>
      </c>
      <c r="CH38" s="345">
        <v>0</v>
      </c>
      <c r="CI38" s="345">
        <v>2047570.5337153077</v>
      </c>
      <c r="CJ38" s="345">
        <v>1150827.8805780513</v>
      </c>
    </row>
    <row r="39" spans="1:88" x14ac:dyDescent="0.3">
      <c r="A39" s="2" t="s">
        <v>731</v>
      </c>
      <c r="B39" s="2">
        <v>88</v>
      </c>
      <c r="C39" s="342">
        <v>1.0573965321351602</v>
      </c>
      <c r="D39" s="342">
        <v>0.92570818375443065</v>
      </c>
      <c r="E39" s="342">
        <v>0.77298652679801227</v>
      </c>
      <c r="F39" s="342">
        <v>1.540686013169517</v>
      </c>
      <c r="G39" s="342">
        <v>0.86124853298800796</v>
      </c>
      <c r="H39" s="342">
        <v>0.83269042988910924</v>
      </c>
      <c r="I39" s="342">
        <v>0.35070328787681038</v>
      </c>
      <c r="J39" s="342">
        <v>0.90030028733728051</v>
      </c>
      <c r="K39" s="342">
        <v>0</v>
      </c>
      <c r="L39" s="342">
        <v>1.1837654793017292</v>
      </c>
      <c r="M39" s="342">
        <v>6.8169077505940659E-2</v>
      </c>
      <c r="N39" s="343">
        <v>145456449</v>
      </c>
      <c r="O39" s="344">
        <v>62532867</v>
      </c>
      <c r="P39" s="344">
        <v>16507832</v>
      </c>
      <c r="Q39" s="344">
        <v>56867608</v>
      </c>
      <c r="R39" s="344">
        <v>9548142</v>
      </c>
      <c r="S39" s="344">
        <v>609379</v>
      </c>
      <c r="T39" s="344">
        <v>679351</v>
      </c>
      <c r="U39" s="344">
        <v>2652278</v>
      </c>
      <c r="V39" s="344">
        <v>0</v>
      </c>
      <c r="W39" s="344">
        <v>5553984</v>
      </c>
      <c r="X39" s="344">
        <v>53150</v>
      </c>
      <c r="Y39" s="344">
        <v>2721924</v>
      </c>
      <c r="Z39" s="344">
        <v>1360962</v>
      </c>
      <c r="AA39" s="344">
        <v>1360962</v>
      </c>
      <c r="AB39" s="344">
        <v>0</v>
      </c>
      <c r="AC39" s="344">
        <v>0</v>
      </c>
      <c r="AD39" s="346">
        <v>0.65983998482549355</v>
      </c>
      <c r="AE39" s="346">
        <v>0.71828153846153819</v>
      </c>
      <c r="AF39" s="346">
        <v>0.74859957567185242</v>
      </c>
      <c r="AG39" s="346">
        <v>0.63006418918918916</v>
      </c>
      <c r="AH39" s="346">
        <v>0.37216534653465355</v>
      </c>
      <c r="AI39" s="346">
        <v>0.54047853881278551</v>
      </c>
      <c r="AJ39" s="346" t="s">
        <v>676</v>
      </c>
      <c r="AK39" s="346">
        <v>0.58854999999999991</v>
      </c>
      <c r="AL39" s="346" t="s">
        <v>676</v>
      </c>
      <c r="AM39" s="346" t="s">
        <v>676</v>
      </c>
      <c r="AN39" s="346">
        <v>0.58768235294117654</v>
      </c>
      <c r="AO39" s="346" t="s">
        <v>676</v>
      </c>
      <c r="AP39" s="346" t="s">
        <v>676</v>
      </c>
      <c r="AQ39" s="347">
        <v>1278</v>
      </c>
      <c r="AR39" s="347">
        <v>98</v>
      </c>
      <c r="AS39" s="347">
        <v>665</v>
      </c>
      <c r="AT39" s="347">
        <v>137</v>
      </c>
      <c r="AU39" s="347">
        <v>110</v>
      </c>
      <c r="AV39" s="347">
        <v>198</v>
      </c>
      <c r="AW39" s="347" t="s">
        <v>676</v>
      </c>
      <c r="AX39" s="347">
        <v>27</v>
      </c>
      <c r="AY39" s="347" t="s">
        <v>676</v>
      </c>
      <c r="AZ39" s="347" t="s">
        <v>676</v>
      </c>
      <c r="BA39" s="347">
        <v>43</v>
      </c>
      <c r="BB39" s="347" t="s">
        <v>676</v>
      </c>
      <c r="BC39" s="347" t="s">
        <v>676</v>
      </c>
      <c r="BD39" s="345">
        <v>261176700</v>
      </c>
      <c r="BE39" s="345">
        <v>121674954</v>
      </c>
      <c r="BF39" s="345">
        <v>39162030</v>
      </c>
      <c r="BG39" s="345">
        <v>78028512</v>
      </c>
      <c r="BH39" s="345">
        <v>22311204</v>
      </c>
      <c r="BI39" s="345">
        <v>1653889</v>
      </c>
      <c r="BJ39" s="345">
        <v>4210262</v>
      </c>
      <c r="BK39" s="345">
        <v>5124516</v>
      </c>
      <c r="BL39" s="345">
        <v>0</v>
      </c>
      <c r="BM39" s="345">
        <v>9808440</v>
      </c>
      <c r="BN39" s="345">
        <v>1514097</v>
      </c>
      <c r="BO39" s="345">
        <v>26817800</v>
      </c>
      <c r="BP39" s="345">
        <v>16566715.164638922</v>
      </c>
      <c r="BQ39" s="345">
        <v>5511207.0200132551</v>
      </c>
      <c r="BR39" s="345">
        <v>3271984.9866361371</v>
      </c>
      <c r="BS39" s="345">
        <v>1467892.8287116899</v>
      </c>
      <c r="BT39" s="345">
        <v>18817.254466521794</v>
      </c>
      <c r="BU39" s="345">
        <v>122039.54583706787</v>
      </c>
      <c r="BV39" s="345">
        <v>736780.97361864091</v>
      </c>
      <c r="BW39" s="345">
        <v>0</v>
      </c>
      <c r="BX39" s="345">
        <v>463312.93483007094</v>
      </c>
      <c r="BY39" s="345">
        <v>126942.11995938836</v>
      </c>
      <c r="BZ39" s="345">
        <v>113317304</v>
      </c>
      <c r="CA39" s="345">
        <v>52454851.37360137</v>
      </c>
      <c r="CB39" s="345">
        <v>17605358.897401839</v>
      </c>
      <c r="CC39" s="345">
        <v>33638590.895734146</v>
      </c>
      <c r="CD39" s="345">
        <v>9618502.8332626317</v>
      </c>
      <c r="CE39" s="345">
        <v>713002.13257885596</v>
      </c>
      <c r="CF39" s="345">
        <v>1815070.8933403143</v>
      </c>
      <c r="CG39" s="345">
        <v>2209211.6438494171</v>
      </c>
      <c r="CH39" s="345">
        <v>0</v>
      </c>
      <c r="CI39" s="345">
        <v>4228481.2567661759</v>
      </c>
      <c r="CJ39" s="345">
        <v>652736.90672786871</v>
      </c>
    </row>
    <row r="40" spans="1:88" x14ac:dyDescent="0.3">
      <c r="A40" s="2" t="s">
        <v>732</v>
      </c>
      <c r="B40" s="2">
        <v>89</v>
      </c>
      <c r="C40" s="342">
        <v>1.147211257877881</v>
      </c>
      <c r="D40" s="342">
        <v>0.97694151015115627</v>
      </c>
      <c r="E40" s="342">
        <v>0.97464338175243692</v>
      </c>
      <c r="F40" s="342">
        <v>1.3447399623165717</v>
      </c>
      <c r="G40" s="342">
        <v>1.1881732484862568</v>
      </c>
      <c r="H40" s="342">
        <v>0</v>
      </c>
      <c r="I40" s="342">
        <v>1.4347394027445286</v>
      </c>
      <c r="J40" s="342">
        <v>0.73519014422971085</v>
      </c>
      <c r="K40" s="342">
        <v>0</v>
      </c>
      <c r="L40" s="342">
        <v>1.1452886200877748</v>
      </c>
      <c r="M40" s="342">
        <v>2.5823752274484515</v>
      </c>
      <c r="N40" s="343">
        <v>307603210</v>
      </c>
      <c r="O40" s="344">
        <v>103267561</v>
      </c>
      <c r="P40" s="344">
        <v>29429605</v>
      </c>
      <c r="Q40" s="344">
        <v>155837809</v>
      </c>
      <c r="R40" s="344">
        <v>19068235</v>
      </c>
      <c r="S40" s="344">
        <v>0</v>
      </c>
      <c r="T40" s="344">
        <v>9395224</v>
      </c>
      <c r="U40" s="344">
        <v>3747516</v>
      </c>
      <c r="V40" s="344">
        <v>0</v>
      </c>
      <c r="W40" s="344">
        <v>4338417</v>
      </c>
      <c r="X40" s="344">
        <v>1587078</v>
      </c>
      <c r="Y40" s="344">
        <v>1916236.68</v>
      </c>
      <c r="Z40" s="344">
        <v>0</v>
      </c>
      <c r="AA40" s="344">
        <v>1916236.68</v>
      </c>
      <c r="AB40" s="344">
        <v>0</v>
      </c>
      <c r="AC40" s="344">
        <v>0</v>
      </c>
      <c r="AD40" s="346">
        <v>1.2002007638446897</v>
      </c>
      <c r="AE40" s="346">
        <v>1.5849484210526306</v>
      </c>
      <c r="AF40" s="346">
        <v>1.4313403892944048</v>
      </c>
      <c r="AG40" s="346">
        <v>0.93874372093023195</v>
      </c>
      <c r="AH40" s="346">
        <v>0.86031956521739117</v>
      </c>
      <c r="AI40" s="346">
        <v>1.0305037974683544</v>
      </c>
      <c r="AJ40" s="346">
        <v>1.0358478260869566</v>
      </c>
      <c r="AK40" s="346" t="s">
        <v>676</v>
      </c>
      <c r="AL40" s="346" t="s">
        <v>676</v>
      </c>
      <c r="AM40" s="346" t="s">
        <v>676</v>
      </c>
      <c r="AN40" s="346">
        <v>1.5154196428571431</v>
      </c>
      <c r="AO40" s="346">
        <v>0.94887179487179452</v>
      </c>
      <c r="AP40" s="346" t="s">
        <v>676</v>
      </c>
      <c r="AQ40" s="347">
        <v>1534</v>
      </c>
      <c r="AR40" s="347">
        <v>245</v>
      </c>
      <c r="AS40" s="347">
        <v>388</v>
      </c>
      <c r="AT40" s="347">
        <v>178</v>
      </c>
      <c r="AU40" s="347">
        <v>108</v>
      </c>
      <c r="AV40" s="347">
        <v>332</v>
      </c>
      <c r="AW40" s="347">
        <v>188</v>
      </c>
      <c r="AX40" s="347" t="s">
        <v>676</v>
      </c>
      <c r="AY40" s="347" t="s">
        <v>676</v>
      </c>
      <c r="AZ40" s="347" t="s">
        <v>676</v>
      </c>
      <c r="BA40" s="347">
        <v>46</v>
      </c>
      <c r="BB40" s="347">
        <v>49</v>
      </c>
      <c r="BC40" s="347" t="s">
        <v>676</v>
      </c>
      <c r="BD40" s="345">
        <v>626532186</v>
      </c>
      <c r="BE40" s="345">
        <v>238878850</v>
      </c>
      <c r="BF40" s="345">
        <v>65944921</v>
      </c>
      <c r="BG40" s="345">
        <v>285306977</v>
      </c>
      <c r="BH40" s="345">
        <v>36401438</v>
      </c>
      <c r="BI40" s="345">
        <v>0</v>
      </c>
      <c r="BJ40" s="345">
        <v>15361461</v>
      </c>
      <c r="BK40" s="345">
        <v>10380483</v>
      </c>
      <c r="BL40" s="345">
        <v>0</v>
      </c>
      <c r="BM40" s="345">
        <v>9171240</v>
      </c>
      <c r="BN40" s="345">
        <v>1488254</v>
      </c>
      <c r="BO40" s="345">
        <v>34076025</v>
      </c>
      <c r="BP40" s="345">
        <v>16568429.044602815</v>
      </c>
      <c r="BQ40" s="345">
        <v>5616280.7454731409</v>
      </c>
      <c r="BR40" s="345">
        <v>9425979.5123030581</v>
      </c>
      <c r="BS40" s="345">
        <v>2465335.697620986</v>
      </c>
      <c r="BT40" s="345">
        <v>0</v>
      </c>
      <c r="BU40" s="345">
        <v>816326.0972350525</v>
      </c>
      <c r="BV40" s="345">
        <v>1223913.7311942109</v>
      </c>
      <c r="BW40" s="345">
        <v>0</v>
      </c>
      <c r="BX40" s="345">
        <v>365850.19776839687</v>
      </c>
      <c r="BY40" s="345">
        <v>59245.671423326014</v>
      </c>
      <c r="BZ40" s="345">
        <v>235725586.99999997</v>
      </c>
      <c r="CA40" s="345">
        <v>89136528.649355784</v>
      </c>
      <c r="CB40" s="345">
        <v>26545063.872328777</v>
      </c>
      <c r="CC40" s="345">
        <v>106460967.67973219</v>
      </c>
      <c r="CD40" s="345">
        <v>13583026.798583249</v>
      </c>
      <c r="CE40" s="345">
        <v>0</v>
      </c>
      <c r="CF40" s="345">
        <v>5732057.5200460879</v>
      </c>
      <c r="CG40" s="345">
        <v>3873428.81265399</v>
      </c>
      <c r="CH40" s="345">
        <v>0</v>
      </c>
      <c r="CI40" s="345">
        <v>3422205.4276053226</v>
      </c>
      <c r="CJ40" s="345">
        <v>555335.03827784804</v>
      </c>
    </row>
    <row r="41" spans="1:88" x14ac:dyDescent="0.3">
      <c r="A41" s="2" t="s">
        <v>733</v>
      </c>
      <c r="B41" s="2">
        <v>91</v>
      </c>
      <c r="C41" s="342">
        <v>1.1503629637044577</v>
      </c>
      <c r="D41" s="342">
        <v>0.82428710994283905</v>
      </c>
      <c r="E41" s="342">
        <v>0.66507034917533558</v>
      </c>
      <c r="F41" s="342">
        <v>1.7723900051900665</v>
      </c>
      <c r="G41" s="342">
        <v>1.1620455956535145</v>
      </c>
      <c r="H41" s="342">
        <v>1.3208258041098342</v>
      </c>
      <c r="I41" s="342">
        <v>1.3742972186468856</v>
      </c>
      <c r="J41" s="342">
        <v>1.1773315758638059</v>
      </c>
      <c r="K41" s="342">
        <v>0</v>
      </c>
      <c r="L41" s="342">
        <v>0.8123289454174748</v>
      </c>
      <c r="M41" s="342">
        <v>4.9775918802459577E-3</v>
      </c>
      <c r="N41" s="343">
        <v>4106206467</v>
      </c>
      <c r="O41" s="344">
        <v>1269073334</v>
      </c>
      <c r="P41" s="344">
        <v>317263768</v>
      </c>
      <c r="Q41" s="344">
        <v>2150467680</v>
      </c>
      <c r="R41" s="344">
        <v>369401685</v>
      </c>
      <c r="S41" s="344">
        <v>17668369</v>
      </c>
      <c r="T41" s="344">
        <v>63692790</v>
      </c>
      <c r="U41" s="344">
        <v>267621442</v>
      </c>
      <c r="V41" s="344">
        <v>0</v>
      </c>
      <c r="W41" s="344">
        <v>20390445</v>
      </c>
      <c r="X41" s="344">
        <v>28639</v>
      </c>
      <c r="Y41" s="344">
        <v>44254058.020000003</v>
      </c>
      <c r="Z41" s="344">
        <v>22127029.010000002</v>
      </c>
      <c r="AA41" s="344">
        <v>22127029.010000002</v>
      </c>
      <c r="AB41" s="344">
        <v>0</v>
      </c>
      <c r="AC41" s="344">
        <v>0</v>
      </c>
      <c r="AD41" s="346">
        <v>1.7204030118817657</v>
      </c>
      <c r="AE41" s="346">
        <v>2.0230104541154295</v>
      </c>
      <c r="AF41" s="346">
        <v>1.9047597324544305</v>
      </c>
      <c r="AG41" s="346">
        <v>1.5450418416801348</v>
      </c>
      <c r="AH41" s="346">
        <v>1.2281036544850457</v>
      </c>
      <c r="AI41" s="346">
        <v>1.4537576658898097</v>
      </c>
      <c r="AJ41" s="346">
        <v>3.1203533392698133</v>
      </c>
      <c r="AK41" s="346">
        <v>1.7046638755980847</v>
      </c>
      <c r="AL41" s="346">
        <v>1.2448199999999994</v>
      </c>
      <c r="AM41" s="346" t="s">
        <v>676</v>
      </c>
      <c r="AN41" s="346">
        <v>2.1724475770925098</v>
      </c>
      <c r="AO41" s="346">
        <v>1.6834647951441606</v>
      </c>
      <c r="AP41" s="346">
        <v>1.7221632432432419</v>
      </c>
      <c r="AQ41" s="347">
        <v>50667</v>
      </c>
      <c r="AR41" s="347">
        <v>7191</v>
      </c>
      <c r="AS41" s="347">
        <v>16931</v>
      </c>
      <c r="AT41" s="347">
        <v>4638</v>
      </c>
      <c r="AU41" s="347">
        <v>3131</v>
      </c>
      <c r="AV41" s="347">
        <v>11730</v>
      </c>
      <c r="AW41" s="347">
        <v>2564</v>
      </c>
      <c r="AX41" s="347">
        <v>378</v>
      </c>
      <c r="AY41" s="347">
        <v>71</v>
      </c>
      <c r="AZ41" s="347" t="s">
        <v>676</v>
      </c>
      <c r="BA41" s="347">
        <v>3299</v>
      </c>
      <c r="BB41" s="347">
        <v>533</v>
      </c>
      <c r="BC41" s="347">
        <v>201</v>
      </c>
      <c r="BD41" s="345">
        <v>8572591685</v>
      </c>
      <c r="BE41" s="345">
        <v>3370180869</v>
      </c>
      <c r="BF41" s="345">
        <v>978128769</v>
      </c>
      <c r="BG41" s="345">
        <v>3511863958</v>
      </c>
      <c r="BH41" s="345">
        <v>712418089</v>
      </c>
      <c r="BI41" s="345">
        <v>33085743</v>
      </c>
      <c r="BJ41" s="345">
        <v>138950914</v>
      </c>
      <c r="BK41" s="345">
        <v>458775718</v>
      </c>
      <c r="BL41" s="345">
        <v>0</v>
      </c>
      <c r="BM41" s="345">
        <v>62502621</v>
      </c>
      <c r="BN41" s="345">
        <v>19103093</v>
      </c>
      <c r="BO41" s="345">
        <v>1704826715</v>
      </c>
      <c r="BP41" s="345">
        <v>826916969.11409926</v>
      </c>
      <c r="BQ41" s="345">
        <v>273651132.73883063</v>
      </c>
      <c r="BR41" s="345">
        <v>442697304.56028038</v>
      </c>
      <c r="BS41" s="345">
        <v>161561308.58678994</v>
      </c>
      <c r="BT41" s="345">
        <v>6116664.7837561788</v>
      </c>
      <c r="BU41" s="345">
        <v>15855339.834437709</v>
      </c>
      <c r="BV41" s="345">
        <v>126641465.62545455</v>
      </c>
      <c r="BW41" s="345">
        <v>0</v>
      </c>
      <c r="BX41" s="345">
        <v>11386096.61946146</v>
      </c>
      <c r="BY41" s="345">
        <v>1561741.7236800629</v>
      </c>
      <c r="BZ41" s="345">
        <v>1903130648</v>
      </c>
      <c r="CA41" s="345">
        <v>739527959.40060151</v>
      </c>
      <c r="CB41" s="345">
        <v>236656983.43389145</v>
      </c>
      <c r="CC41" s="345">
        <v>770617865.18385816</v>
      </c>
      <c r="CD41" s="345">
        <v>156327839.98164883</v>
      </c>
      <c r="CE41" s="345">
        <v>7260094.6231419425</v>
      </c>
      <c r="CF41" s="345">
        <v>30490377.187904123</v>
      </c>
      <c r="CG41" s="345">
        <v>100670404.27291852</v>
      </c>
      <c r="CH41" s="345">
        <v>0</v>
      </c>
      <c r="CI41" s="345">
        <v>13715120.21520504</v>
      </c>
      <c r="CJ41" s="345">
        <v>4191843.6824792018</v>
      </c>
    </row>
    <row r="42" spans="1:88" x14ac:dyDescent="0.3">
      <c r="A42" s="2" t="s">
        <v>734</v>
      </c>
      <c r="B42" s="2">
        <v>3111</v>
      </c>
      <c r="C42" s="342">
        <v>0.9202498220362384</v>
      </c>
      <c r="D42" s="342">
        <v>0.71301930356839771</v>
      </c>
      <c r="E42" s="342">
        <v>0.97525836019505963</v>
      </c>
      <c r="F42" s="342">
        <v>1.25527083657123</v>
      </c>
      <c r="G42" s="342">
        <v>1.402474592781187</v>
      </c>
      <c r="H42" s="342">
        <v>1.2661638743228747</v>
      </c>
      <c r="I42" s="342">
        <v>3.2198782229842977</v>
      </c>
      <c r="J42" s="342">
        <v>1.4227944440228808</v>
      </c>
      <c r="K42" s="342">
        <v>0.93901416719103992</v>
      </c>
      <c r="L42" s="342">
        <v>1.2152001863392543</v>
      </c>
      <c r="M42" s="342">
        <v>1.7427880678431984</v>
      </c>
      <c r="N42" s="343">
        <v>227715638</v>
      </c>
      <c r="O42" s="344">
        <v>103487028</v>
      </c>
      <c r="P42" s="344">
        <v>23221427</v>
      </c>
      <c r="Q42" s="344">
        <v>84953666</v>
      </c>
      <c r="R42" s="344">
        <v>16053517</v>
      </c>
      <c r="S42" s="344">
        <v>1371488</v>
      </c>
      <c r="T42" s="344">
        <v>2884154</v>
      </c>
      <c r="U42" s="344">
        <v>1125691</v>
      </c>
      <c r="V42" s="344">
        <v>996273</v>
      </c>
      <c r="W42" s="344">
        <v>8283334</v>
      </c>
      <c r="X42" s="344">
        <v>1392577</v>
      </c>
      <c r="Y42" s="344">
        <v>10181184</v>
      </c>
      <c r="Z42" s="344">
        <v>0</v>
      </c>
      <c r="AA42" s="344">
        <v>10181184</v>
      </c>
      <c r="AB42" s="344">
        <v>0</v>
      </c>
      <c r="AC42" s="344">
        <v>0</v>
      </c>
      <c r="AD42" s="346">
        <v>0.86923703584461631</v>
      </c>
      <c r="AE42" s="346">
        <v>0.99923766088416266</v>
      </c>
      <c r="AF42" s="346">
        <v>0.95195765134529098</v>
      </c>
      <c r="AG42" s="346">
        <v>0.85536666666666694</v>
      </c>
      <c r="AH42" s="346">
        <v>0.5181436489607385</v>
      </c>
      <c r="AI42" s="346">
        <v>0.71798729582577581</v>
      </c>
      <c r="AJ42" s="346">
        <v>0.87053107932379714</v>
      </c>
      <c r="AK42" s="346">
        <v>0.70003107344632742</v>
      </c>
      <c r="AL42" s="346">
        <v>0.74165555555555585</v>
      </c>
      <c r="AM42" s="346" t="s">
        <v>676</v>
      </c>
      <c r="AN42" s="346">
        <v>0.82874999999999988</v>
      </c>
      <c r="AO42" s="346" t="s">
        <v>676</v>
      </c>
      <c r="AP42" s="346" t="s">
        <v>676</v>
      </c>
      <c r="AQ42" s="347">
        <v>9271</v>
      </c>
      <c r="AR42" s="347">
        <v>1844</v>
      </c>
      <c r="AS42" s="347">
        <v>3607</v>
      </c>
      <c r="AT42" s="347">
        <v>588</v>
      </c>
      <c r="AU42" s="347">
        <v>773</v>
      </c>
      <c r="AV42" s="347">
        <v>2014</v>
      </c>
      <c r="AW42" s="347">
        <v>208</v>
      </c>
      <c r="AX42" s="347">
        <v>175</v>
      </c>
      <c r="AY42" s="347">
        <v>30</v>
      </c>
      <c r="AZ42" s="347" t="s">
        <v>676</v>
      </c>
      <c r="BA42" s="347">
        <v>32</v>
      </c>
      <c r="BB42" s="347" t="s">
        <v>676</v>
      </c>
      <c r="BC42" s="347" t="s">
        <v>676</v>
      </c>
      <c r="BD42" s="345">
        <v>392421257</v>
      </c>
      <c r="BE42" s="345">
        <v>172505451</v>
      </c>
      <c r="BF42" s="345">
        <v>49046080</v>
      </c>
      <c r="BG42" s="345">
        <v>141550511</v>
      </c>
      <c r="BH42" s="345">
        <v>29319215</v>
      </c>
      <c r="BI42" s="345">
        <v>2314146</v>
      </c>
      <c r="BJ42" s="345">
        <v>3452964</v>
      </c>
      <c r="BK42" s="345">
        <v>1104818</v>
      </c>
      <c r="BL42" s="345">
        <v>3707436</v>
      </c>
      <c r="BM42" s="345">
        <v>17291494</v>
      </c>
      <c r="BN42" s="345">
        <v>1448357</v>
      </c>
      <c r="BO42" s="345">
        <v>155231484</v>
      </c>
      <c r="BP42" s="345">
        <v>100389504.06821911</v>
      </c>
      <c r="BQ42" s="345">
        <v>20043195.315278135</v>
      </c>
      <c r="BR42" s="345">
        <v>30957920.998937942</v>
      </c>
      <c r="BS42" s="345">
        <v>3840863.6175648295</v>
      </c>
      <c r="BT42" s="345">
        <v>482870.70601055736</v>
      </c>
      <c r="BU42" s="345">
        <v>0</v>
      </c>
      <c r="BV42" s="345">
        <v>504582.16461789736</v>
      </c>
      <c r="BW42" s="345">
        <v>99231.10975396412</v>
      </c>
      <c r="BX42" s="345">
        <v>2330846.8706404292</v>
      </c>
      <c r="BY42" s="345">
        <v>423332.76654198155</v>
      </c>
      <c r="BZ42" s="345">
        <v>103281820.00000001</v>
      </c>
      <c r="CA42" s="345">
        <v>44749663.247568443</v>
      </c>
      <c r="CB42" s="345">
        <v>14206817.156616187</v>
      </c>
      <c r="CC42" s="345">
        <v>36719637.918985136</v>
      </c>
      <c r="CD42" s="345">
        <v>7605701.6768302443</v>
      </c>
      <c r="CE42" s="345">
        <v>600312.93855002592</v>
      </c>
      <c r="CF42" s="345">
        <v>895733.87571374152</v>
      </c>
      <c r="CG42" s="345">
        <v>286600.99239329004</v>
      </c>
      <c r="CH42" s="345">
        <v>961746.49293785007</v>
      </c>
      <c r="CI42" s="345">
        <v>4485588.8846512465</v>
      </c>
      <c r="CJ42" s="345">
        <v>375718.49258408934</v>
      </c>
    </row>
    <row r="43" spans="1:88" x14ac:dyDescent="0.3">
      <c r="A43" s="2" t="s">
        <v>735</v>
      </c>
      <c r="B43" s="2">
        <v>6547</v>
      </c>
      <c r="C43" s="342">
        <v>0.85107546586832483</v>
      </c>
      <c r="D43" s="342">
        <v>0.90166544129357784</v>
      </c>
      <c r="E43" s="342">
        <v>0.41388320208315177</v>
      </c>
      <c r="F43" s="342">
        <v>1.0764485260277112</v>
      </c>
      <c r="G43" s="342">
        <v>1.9338843945499773</v>
      </c>
      <c r="H43" s="342">
        <v>0.65377644044329941</v>
      </c>
      <c r="I43" s="342">
        <v>1.3026541769872217</v>
      </c>
      <c r="J43" s="342">
        <v>2.6614540912282956</v>
      </c>
      <c r="K43" s="342">
        <v>0</v>
      </c>
      <c r="L43" s="342">
        <v>0</v>
      </c>
      <c r="M43" s="342">
        <v>1.2450073898378611</v>
      </c>
      <c r="N43" s="343">
        <v>263483400</v>
      </c>
      <c r="O43" s="344">
        <v>139319334</v>
      </c>
      <c r="P43" s="344">
        <v>25465836</v>
      </c>
      <c r="Q43" s="344">
        <v>78277024</v>
      </c>
      <c r="R43" s="344">
        <v>20421206</v>
      </c>
      <c r="S43" s="344">
        <v>623023</v>
      </c>
      <c r="T43" s="344">
        <v>1695292</v>
      </c>
      <c r="U43" s="344">
        <v>14585881</v>
      </c>
      <c r="V43" s="344">
        <v>0</v>
      </c>
      <c r="W43" s="344">
        <v>0</v>
      </c>
      <c r="X43" s="344">
        <v>3517010</v>
      </c>
      <c r="Y43" s="344">
        <v>24960096</v>
      </c>
      <c r="Z43" s="344">
        <v>15844866</v>
      </c>
      <c r="AA43" s="344">
        <v>9115230</v>
      </c>
      <c r="AB43" s="344">
        <v>0</v>
      </c>
      <c r="AC43" s="344">
        <v>0</v>
      </c>
      <c r="AD43" s="346">
        <v>0.96852396904101345</v>
      </c>
      <c r="AE43" s="346">
        <v>1.1664439893143377</v>
      </c>
      <c r="AF43" s="346">
        <v>1.0924963727959727</v>
      </c>
      <c r="AG43" s="346">
        <v>0.87200176928520867</v>
      </c>
      <c r="AH43" s="346">
        <v>0.61759094754652921</v>
      </c>
      <c r="AI43" s="346">
        <v>0.8290049323017411</v>
      </c>
      <c r="AJ43" s="346">
        <v>0.97689601990049779</v>
      </c>
      <c r="AK43" s="346" t="s">
        <v>676</v>
      </c>
      <c r="AL43" s="346">
        <v>0.71008333333333329</v>
      </c>
      <c r="AM43" s="346" t="s">
        <v>676</v>
      </c>
      <c r="AN43" s="346">
        <v>1.0326579545454544</v>
      </c>
      <c r="AO43" s="346">
        <v>0.45884666666666674</v>
      </c>
      <c r="AP43" s="346" t="s">
        <v>676</v>
      </c>
      <c r="AQ43" s="347">
        <v>8205</v>
      </c>
      <c r="AR43" s="347">
        <v>1963</v>
      </c>
      <c r="AS43" s="347">
        <v>2200</v>
      </c>
      <c r="AT43" s="347">
        <v>1618</v>
      </c>
      <c r="AU43" s="347">
        <v>779</v>
      </c>
      <c r="AV43" s="347">
        <v>1176</v>
      </c>
      <c r="AW43" s="347">
        <v>296</v>
      </c>
      <c r="AX43" s="347" t="s">
        <v>676</v>
      </c>
      <c r="AY43" s="347">
        <v>99</v>
      </c>
      <c r="AZ43" s="347" t="s">
        <v>676</v>
      </c>
      <c r="BA43" s="347">
        <v>36</v>
      </c>
      <c r="BB43" s="347">
        <v>38</v>
      </c>
      <c r="BC43" s="347" t="s">
        <v>676</v>
      </c>
      <c r="BD43" s="345">
        <v>516674942</v>
      </c>
      <c r="BE43" s="345">
        <v>245644652</v>
      </c>
      <c r="BF43" s="345">
        <v>110783042</v>
      </c>
      <c r="BG43" s="345">
        <v>137860543</v>
      </c>
      <c r="BH43" s="345">
        <v>22386705</v>
      </c>
      <c r="BI43" s="345">
        <v>2180740</v>
      </c>
      <c r="BJ43" s="345">
        <v>2712905</v>
      </c>
      <c r="BK43" s="345">
        <v>13141276</v>
      </c>
      <c r="BL43" s="345">
        <v>0</v>
      </c>
      <c r="BM43" s="345">
        <v>0</v>
      </c>
      <c r="BN43" s="345">
        <v>4351784</v>
      </c>
      <c r="BO43" s="345">
        <v>147549061</v>
      </c>
      <c r="BP43" s="345">
        <v>81746956.409006536</v>
      </c>
      <c r="BQ43" s="345">
        <v>41457743.43375349</v>
      </c>
      <c r="BR43" s="345">
        <v>22017703.018893201</v>
      </c>
      <c r="BS43" s="345">
        <v>2326658.1383467503</v>
      </c>
      <c r="BT43" s="345">
        <v>150962.58730854056</v>
      </c>
      <c r="BU43" s="345">
        <v>303704.8389477536</v>
      </c>
      <c r="BV43" s="345">
        <v>647529.45637768263</v>
      </c>
      <c r="BW43" s="345">
        <v>0</v>
      </c>
      <c r="BX43" s="345">
        <v>0</v>
      </c>
      <c r="BY43" s="345">
        <v>1224461.2557127739</v>
      </c>
      <c r="BZ43" s="345">
        <v>191367413</v>
      </c>
      <c r="CA43" s="345">
        <v>90339266.367140979</v>
      </c>
      <c r="CB43" s="345">
        <v>42094973.434065752</v>
      </c>
      <c r="CC43" s="345">
        <v>50700148.422509491</v>
      </c>
      <c r="CD43" s="345">
        <v>8233024.7762837783</v>
      </c>
      <c r="CE43" s="345">
        <v>801997.72367720434</v>
      </c>
      <c r="CF43" s="345">
        <v>997708.86696832534</v>
      </c>
      <c r="CG43" s="345">
        <v>4832888.5782871302</v>
      </c>
      <c r="CH43" s="345">
        <v>0</v>
      </c>
      <c r="CI43" s="345">
        <v>0</v>
      </c>
      <c r="CJ43" s="345">
        <v>1600429.6073511189</v>
      </c>
    </row>
    <row r="44" spans="1:88" x14ac:dyDescent="0.3">
      <c r="A44" s="2" t="s">
        <v>736</v>
      </c>
      <c r="B44" s="2">
        <v>3110</v>
      </c>
      <c r="C44" s="342">
        <v>1.1316318283357967</v>
      </c>
      <c r="D44" s="342">
        <v>0.92051513991651546</v>
      </c>
      <c r="E44" s="342">
        <v>1.2949263450355415</v>
      </c>
      <c r="F44" s="342">
        <v>1.4125479113435715</v>
      </c>
      <c r="G44" s="342">
        <v>1.0705085595736212</v>
      </c>
      <c r="H44" s="342">
        <v>1.3699707251685285</v>
      </c>
      <c r="I44" s="342">
        <v>1.0046811561159066</v>
      </c>
      <c r="J44" s="342">
        <v>1.0462750734878472</v>
      </c>
      <c r="K44" s="342">
        <v>0</v>
      </c>
      <c r="L44" s="342">
        <v>1.1884596696786429</v>
      </c>
      <c r="M44" s="342">
        <v>0.55459770269151742</v>
      </c>
      <c r="N44" s="343">
        <v>194620420</v>
      </c>
      <c r="O44" s="344">
        <v>84673666</v>
      </c>
      <c r="P44" s="344">
        <v>46963674</v>
      </c>
      <c r="Q44" s="344">
        <v>52922678</v>
      </c>
      <c r="R44" s="344">
        <v>10060402</v>
      </c>
      <c r="S44" s="344">
        <v>592717</v>
      </c>
      <c r="T44" s="344">
        <v>2811132</v>
      </c>
      <c r="U44" s="344">
        <v>785210</v>
      </c>
      <c r="V44" s="344">
        <v>0</v>
      </c>
      <c r="W44" s="344">
        <v>5376048</v>
      </c>
      <c r="X44" s="344">
        <v>495295</v>
      </c>
      <c r="Y44" s="344">
        <v>28126945</v>
      </c>
      <c r="Z44" s="344">
        <v>0</v>
      </c>
      <c r="AA44" s="344">
        <v>28126945</v>
      </c>
      <c r="AB44" s="344">
        <v>0</v>
      </c>
      <c r="AC44" s="344">
        <v>0</v>
      </c>
      <c r="AD44" s="346">
        <v>0.92894520927887503</v>
      </c>
      <c r="AE44" s="346">
        <v>1.0914981382978766</v>
      </c>
      <c r="AF44" s="346">
        <v>1.0744341766533525</v>
      </c>
      <c r="AG44" s="346">
        <v>0.82498467230443995</v>
      </c>
      <c r="AH44" s="346">
        <v>0.61294949640287688</v>
      </c>
      <c r="AI44" s="346">
        <v>0.86824724919093765</v>
      </c>
      <c r="AJ44" s="346">
        <v>0.74350851063829781</v>
      </c>
      <c r="AK44" s="346">
        <v>0.92894520927887503</v>
      </c>
      <c r="AL44" s="346">
        <v>0.91694545454545429</v>
      </c>
      <c r="AM44" s="346" t="s">
        <v>676</v>
      </c>
      <c r="AN44" s="346">
        <v>0.96831666666666683</v>
      </c>
      <c r="AO44" s="346">
        <v>0.74935185185185182</v>
      </c>
      <c r="AP44" s="346" t="s">
        <v>676</v>
      </c>
      <c r="AQ44" s="347">
        <v>7749</v>
      </c>
      <c r="AR44" s="347">
        <v>1515</v>
      </c>
      <c r="AS44" s="347">
        <v>2503</v>
      </c>
      <c r="AT44" s="347">
        <v>870</v>
      </c>
      <c r="AU44" s="347">
        <v>1515</v>
      </c>
      <c r="AV44" s="347">
        <v>1004</v>
      </c>
      <c r="AW44" s="347">
        <v>81</v>
      </c>
      <c r="AX44" s="347">
        <v>109</v>
      </c>
      <c r="AY44" s="347">
        <v>30</v>
      </c>
      <c r="AZ44" s="347" t="s">
        <v>676</v>
      </c>
      <c r="BA44" s="347">
        <v>27</v>
      </c>
      <c r="BB44" s="347">
        <v>95</v>
      </c>
      <c r="BC44" s="347" t="s">
        <v>676</v>
      </c>
      <c r="BD44" s="345">
        <v>624403151</v>
      </c>
      <c r="BE44" s="345">
        <v>234209427</v>
      </c>
      <c r="BF44" s="345">
        <v>161627581</v>
      </c>
      <c r="BG44" s="345">
        <v>182649398</v>
      </c>
      <c r="BH44" s="345">
        <v>45916745</v>
      </c>
      <c r="BI44" s="345">
        <v>2533877</v>
      </c>
      <c r="BJ44" s="345">
        <v>13474895</v>
      </c>
      <c r="BK44" s="345">
        <v>2879166</v>
      </c>
      <c r="BL44" s="345">
        <v>0</v>
      </c>
      <c r="BM44" s="345">
        <v>23226928</v>
      </c>
      <c r="BN44" s="345">
        <v>3801879</v>
      </c>
      <c r="BO44" s="345">
        <v>110022600.99999999</v>
      </c>
      <c r="BP44" s="345">
        <v>60624407.294674307</v>
      </c>
      <c r="BQ44" s="345">
        <v>33139347.579506673</v>
      </c>
      <c r="BR44" s="345">
        <v>13009327.587264873</v>
      </c>
      <c r="BS44" s="345">
        <v>3249518.5385541534</v>
      </c>
      <c r="BT44" s="345">
        <v>93362.846750357858</v>
      </c>
      <c r="BU44" s="345">
        <v>993743.32408143044</v>
      </c>
      <c r="BV44" s="345">
        <v>364960.61945023609</v>
      </c>
      <c r="BW44" s="345">
        <v>0</v>
      </c>
      <c r="BX44" s="345">
        <v>1413453.1928259796</v>
      </c>
      <c r="BY44" s="345">
        <v>383998.55544614908</v>
      </c>
      <c r="BZ44" s="345">
        <v>86814709.000000015</v>
      </c>
      <c r="CA44" s="345">
        <v>31360680.541772716</v>
      </c>
      <c r="CB44" s="345">
        <v>24848984.566086523</v>
      </c>
      <c r="CC44" s="345">
        <v>24456784.234500945</v>
      </c>
      <c r="CD44" s="345">
        <v>6148259.6576398248</v>
      </c>
      <c r="CE44" s="345">
        <v>339286.54429928394</v>
      </c>
      <c r="CF44" s="345">
        <v>1804290.6421052406</v>
      </c>
      <c r="CG44" s="345">
        <v>385520.79781457124</v>
      </c>
      <c r="CH44" s="345">
        <v>0</v>
      </c>
      <c r="CI44" s="345">
        <v>3110089.4541480425</v>
      </c>
      <c r="CJ44" s="345">
        <v>509072.21927268669</v>
      </c>
    </row>
    <row r="45" spans="1:88" x14ac:dyDescent="0.3">
      <c r="A45" s="2" t="s">
        <v>737</v>
      </c>
      <c r="B45" s="2">
        <v>97</v>
      </c>
      <c r="C45" s="342">
        <v>0.99372207006104618</v>
      </c>
      <c r="D45" s="342">
        <v>0.9209647606302227</v>
      </c>
      <c r="E45" s="342">
        <v>0.83553679646055001</v>
      </c>
      <c r="F45" s="342">
        <v>1.1924849861624855</v>
      </c>
      <c r="G45" s="342">
        <v>0.70928041075983728</v>
      </c>
      <c r="H45" s="342">
        <v>0.87561080521656565</v>
      </c>
      <c r="I45" s="342">
        <v>0.31859896158804241</v>
      </c>
      <c r="J45" s="342">
        <v>0.87793365344061547</v>
      </c>
      <c r="K45" s="342">
        <v>0</v>
      </c>
      <c r="L45" s="342">
        <v>0.9156136923071686</v>
      </c>
      <c r="M45" s="342">
        <v>0</v>
      </c>
      <c r="N45" s="343">
        <v>272397526</v>
      </c>
      <c r="O45" s="344">
        <v>121202202</v>
      </c>
      <c r="P45" s="344">
        <v>25343923</v>
      </c>
      <c r="Q45" s="344">
        <v>116824237</v>
      </c>
      <c r="R45" s="344">
        <v>9027164</v>
      </c>
      <c r="S45" s="344">
        <v>1331331</v>
      </c>
      <c r="T45" s="344">
        <v>868143</v>
      </c>
      <c r="U45" s="344">
        <v>1746524</v>
      </c>
      <c r="V45" s="344">
        <v>0</v>
      </c>
      <c r="W45" s="344">
        <v>5081166</v>
      </c>
      <c r="X45" s="344">
        <v>0</v>
      </c>
      <c r="Y45" s="344">
        <v>7811007</v>
      </c>
      <c r="Z45" s="344">
        <v>0</v>
      </c>
      <c r="AA45" s="344">
        <v>7811007</v>
      </c>
      <c r="AB45" s="344">
        <v>0</v>
      </c>
      <c r="AC45" s="344">
        <v>0</v>
      </c>
      <c r="AD45" s="346">
        <v>0.85627068265509576</v>
      </c>
      <c r="AE45" s="346">
        <v>1.0216211320754787</v>
      </c>
      <c r="AF45" s="346">
        <v>1.0006452889120288</v>
      </c>
      <c r="AG45" s="346">
        <v>0.8271993506493508</v>
      </c>
      <c r="AH45" s="346">
        <v>0.60137201458523304</v>
      </c>
      <c r="AI45" s="346">
        <v>0.66362729658793329</v>
      </c>
      <c r="AJ45" s="346">
        <v>0.77944296874999952</v>
      </c>
      <c r="AK45" s="346">
        <v>0.53452500000000003</v>
      </c>
      <c r="AL45" s="346">
        <v>0.66067999999999982</v>
      </c>
      <c r="AM45" s="346" t="s">
        <v>676</v>
      </c>
      <c r="AN45" s="346">
        <v>0.89670816326530578</v>
      </c>
      <c r="AO45" s="346">
        <v>0.48302795698924739</v>
      </c>
      <c r="AP45" s="346" t="s">
        <v>676</v>
      </c>
      <c r="AQ45" s="347">
        <v>10473</v>
      </c>
      <c r="AR45" s="347">
        <v>1842</v>
      </c>
      <c r="AS45" s="347">
        <v>3857</v>
      </c>
      <c r="AT45" s="347">
        <v>578</v>
      </c>
      <c r="AU45" s="347">
        <v>1083</v>
      </c>
      <c r="AV45" s="347">
        <v>1359</v>
      </c>
      <c r="AW45" s="347">
        <v>1414</v>
      </c>
      <c r="AX45" s="347">
        <v>149</v>
      </c>
      <c r="AY45" s="347">
        <v>28</v>
      </c>
      <c r="AZ45" s="347" t="s">
        <v>676</v>
      </c>
      <c r="BA45" s="347">
        <v>92</v>
      </c>
      <c r="BB45" s="347">
        <v>71</v>
      </c>
      <c r="BC45" s="347" t="s">
        <v>676</v>
      </c>
      <c r="BD45" s="345">
        <v>478440304</v>
      </c>
      <c r="BE45" s="345">
        <v>186336982</v>
      </c>
      <c r="BF45" s="345">
        <v>58957092</v>
      </c>
      <c r="BG45" s="345">
        <v>205519903</v>
      </c>
      <c r="BH45" s="345">
        <v>27626327</v>
      </c>
      <c r="BI45" s="345">
        <v>3695130</v>
      </c>
      <c r="BJ45" s="345">
        <v>6347549</v>
      </c>
      <c r="BK45" s="345">
        <v>2942998</v>
      </c>
      <c r="BL45" s="345">
        <v>0</v>
      </c>
      <c r="BM45" s="345">
        <v>12638954</v>
      </c>
      <c r="BN45" s="345">
        <v>2001696</v>
      </c>
      <c r="BO45" s="345">
        <v>102878679.99999999</v>
      </c>
      <c r="BP45" s="345">
        <v>62587649.866610102</v>
      </c>
      <c r="BQ45" s="345">
        <v>15949936.347128535</v>
      </c>
      <c r="BR45" s="345">
        <v>21846173.962156676</v>
      </c>
      <c r="BS45" s="345">
        <v>2494919.824104676</v>
      </c>
      <c r="BT45" s="345">
        <v>151850.05545019562</v>
      </c>
      <c r="BU45" s="345">
        <v>373859.03896053671</v>
      </c>
      <c r="BV45" s="345">
        <v>899324.07452059805</v>
      </c>
      <c r="BW45" s="345">
        <v>0</v>
      </c>
      <c r="BX45" s="345">
        <v>868223.54533572274</v>
      </c>
      <c r="BY45" s="345">
        <v>201663.10983762279</v>
      </c>
      <c r="BZ45" s="345">
        <v>179100095.99999997</v>
      </c>
      <c r="CA45" s="345">
        <v>69015867.64155218</v>
      </c>
      <c r="CB45" s="345">
        <v>23731056.926236436</v>
      </c>
      <c r="CC45" s="345">
        <v>76120876.655352533</v>
      </c>
      <c r="CD45" s="345">
        <v>10232294.776858838</v>
      </c>
      <c r="CE45" s="345">
        <v>1368609.7105422085</v>
      </c>
      <c r="CF45" s="345">
        <v>2351018.0154805067</v>
      </c>
      <c r="CG45" s="345">
        <v>1090033.5416903598</v>
      </c>
      <c r="CH45" s="345">
        <v>0</v>
      </c>
      <c r="CI45" s="345">
        <v>4681241.3028760254</v>
      </c>
      <c r="CJ45" s="345">
        <v>741392.20626973803</v>
      </c>
    </row>
    <row r="46" spans="1:88" x14ac:dyDescent="0.3">
      <c r="A46" s="2" t="s">
        <v>738</v>
      </c>
      <c r="B46" s="2">
        <v>99</v>
      </c>
      <c r="C46" s="342">
        <v>0.89001843261758806</v>
      </c>
      <c r="D46" s="342">
        <v>0.81296386029649315</v>
      </c>
      <c r="E46" s="342">
        <v>0.75674220604820641</v>
      </c>
      <c r="F46" s="342">
        <v>1.2184227144929909</v>
      </c>
      <c r="G46" s="342">
        <v>0.87040813665051964</v>
      </c>
      <c r="H46" s="342">
        <v>1.0062852791465575</v>
      </c>
      <c r="I46" s="342">
        <v>0</v>
      </c>
      <c r="J46" s="342">
        <v>0.88423322336621468</v>
      </c>
      <c r="K46" s="342">
        <v>0</v>
      </c>
      <c r="L46" s="342">
        <v>0.94867508211749296</v>
      </c>
      <c r="M46" s="342">
        <v>1.4665589974808773</v>
      </c>
      <c r="N46" s="343">
        <v>111709439</v>
      </c>
      <c r="O46" s="344">
        <v>53872315</v>
      </c>
      <c r="P46" s="344">
        <v>18461884</v>
      </c>
      <c r="Q46" s="344">
        <v>33331472</v>
      </c>
      <c r="R46" s="344">
        <v>6043768</v>
      </c>
      <c r="S46" s="344">
        <v>1390275</v>
      </c>
      <c r="T46" s="344">
        <v>0</v>
      </c>
      <c r="U46" s="344">
        <v>1599074</v>
      </c>
      <c r="V46" s="344">
        <v>0</v>
      </c>
      <c r="W46" s="344">
        <v>2416466</v>
      </c>
      <c r="X46" s="344">
        <v>637953</v>
      </c>
      <c r="Y46" s="344">
        <v>2782922</v>
      </c>
      <c r="Z46" s="344">
        <v>0</v>
      </c>
      <c r="AA46" s="344">
        <v>2782922</v>
      </c>
      <c r="AB46" s="344">
        <v>0</v>
      </c>
      <c r="AC46" s="344">
        <v>0</v>
      </c>
      <c r="AD46" s="346">
        <v>0.85277418881025757</v>
      </c>
      <c r="AE46" s="346">
        <v>0.85600734939759082</v>
      </c>
      <c r="AF46" s="346">
        <v>0.91847897483118413</v>
      </c>
      <c r="AG46" s="346">
        <v>0.70670727650727705</v>
      </c>
      <c r="AH46" s="346">
        <v>0.85161933797909417</v>
      </c>
      <c r="AI46" s="346">
        <v>0.68195837957824712</v>
      </c>
      <c r="AJ46" s="346" t="s">
        <v>676</v>
      </c>
      <c r="AK46" s="346">
        <v>0.69265632183908032</v>
      </c>
      <c r="AL46" s="346" t="s">
        <v>676</v>
      </c>
      <c r="AM46" s="346" t="s">
        <v>676</v>
      </c>
      <c r="AN46" s="346">
        <v>1.0243611111111108</v>
      </c>
      <c r="AO46" s="346" t="s">
        <v>676</v>
      </c>
      <c r="AP46" s="346" t="s">
        <v>676</v>
      </c>
      <c r="AQ46" s="347">
        <v>5494</v>
      </c>
      <c r="AR46" s="347">
        <v>1183</v>
      </c>
      <c r="AS46" s="347">
        <v>2381</v>
      </c>
      <c r="AT46" s="347">
        <v>528</v>
      </c>
      <c r="AU46" s="347">
        <v>443</v>
      </c>
      <c r="AV46" s="347">
        <v>820</v>
      </c>
      <c r="AW46" s="347" t="s">
        <v>676</v>
      </c>
      <c r="AX46" s="347">
        <v>65</v>
      </c>
      <c r="AY46" s="347" t="s">
        <v>676</v>
      </c>
      <c r="AZ46" s="347" t="s">
        <v>676</v>
      </c>
      <c r="BA46" s="347">
        <v>74</v>
      </c>
      <c r="BB46" s="347" t="s">
        <v>676</v>
      </c>
      <c r="BC46" s="347" t="s">
        <v>676</v>
      </c>
      <c r="BD46" s="345">
        <v>174114101</v>
      </c>
      <c r="BE46" s="345">
        <v>68624909</v>
      </c>
      <c r="BF46" s="345">
        <v>40809412</v>
      </c>
      <c r="BG46" s="345">
        <v>51671789</v>
      </c>
      <c r="BH46" s="345">
        <v>13007991</v>
      </c>
      <c r="BI46" s="345">
        <v>3216932</v>
      </c>
      <c r="BJ46" s="345">
        <v>1578431</v>
      </c>
      <c r="BK46" s="345">
        <v>2235050</v>
      </c>
      <c r="BL46" s="345">
        <v>0</v>
      </c>
      <c r="BM46" s="345">
        <v>5090824</v>
      </c>
      <c r="BN46" s="345">
        <v>886754</v>
      </c>
      <c r="BO46" s="345">
        <v>59771443.999999985</v>
      </c>
      <c r="BP46" s="345">
        <v>39404461.361063197</v>
      </c>
      <c r="BQ46" s="345">
        <v>11384972.288077001</v>
      </c>
      <c r="BR46" s="345">
        <v>7130172.5842315489</v>
      </c>
      <c r="BS46" s="345">
        <v>1851837.766628243</v>
      </c>
      <c r="BT46" s="345">
        <v>122376.07460980989</v>
      </c>
      <c r="BU46" s="345">
        <v>153529.2546299395</v>
      </c>
      <c r="BV46" s="345">
        <v>933556.48342435691</v>
      </c>
      <c r="BW46" s="345">
        <v>0</v>
      </c>
      <c r="BX46" s="345">
        <v>554481.36650337069</v>
      </c>
      <c r="BY46" s="345">
        <v>87894.587460766052</v>
      </c>
      <c r="BZ46" s="345">
        <v>68868994</v>
      </c>
      <c r="CA46" s="345">
        <v>26862094.424519226</v>
      </c>
      <c r="CB46" s="345">
        <v>16689061.154490957</v>
      </c>
      <c r="CC46" s="345">
        <v>20226073.8182084</v>
      </c>
      <c r="CD46" s="345">
        <v>5091764.6027814224</v>
      </c>
      <c r="CE46" s="345">
        <v>1259215.2383219551</v>
      </c>
      <c r="CF46" s="345">
        <v>617850.91131542786</v>
      </c>
      <c r="CG46" s="345">
        <v>874873.64308959153</v>
      </c>
      <c r="CH46" s="345">
        <v>0</v>
      </c>
      <c r="CI46" s="345">
        <v>1992719.5092762695</v>
      </c>
      <c r="CJ46" s="345">
        <v>347105.30077817838</v>
      </c>
    </row>
    <row r="47" spans="1:88" x14ac:dyDescent="0.3">
      <c r="A47" s="2" t="s">
        <v>739</v>
      </c>
      <c r="B47" s="2">
        <v>100</v>
      </c>
      <c r="C47" s="342">
        <v>0.93318559612675234</v>
      </c>
      <c r="D47" s="342">
        <v>0.84376518700422132</v>
      </c>
      <c r="E47" s="342">
        <v>0.6358998056228482</v>
      </c>
      <c r="F47" s="342">
        <v>1.1394032894618804</v>
      </c>
      <c r="G47" s="342">
        <v>0.80379161609166438</v>
      </c>
      <c r="H47" s="342">
        <v>0.37852401994085844</v>
      </c>
      <c r="I47" s="342">
        <v>0.8787544485074944</v>
      </c>
      <c r="J47" s="342">
        <v>0.70110526866565515</v>
      </c>
      <c r="K47" s="342">
        <v>0</v>
      </c>
      <c r="L47" s="342">
        <v>0.74401933737106929</v>
      </c>
      <c r="M47" s="342">
        <v>1.4359602776409215</v>
      </c>
      <c r="N47" s="343">
        <v>330067482</v>
      </c>
      <c r="O47" s="344">
        <v>136183569</v>
      </c>
      <c r="P47" s="344">
        <v>19893009</v>
      </c>
      <c r="Q47" s="344">
        <v>158883207</v>
      </c>
      <c r="R47" s="344">
        <v>15107697</v>
      </c>
      <c r="S47" s="344">
        <v>575683</v>
      </c>
      <c r="T47" s="344">
        <v>4061536</v>
      </c>
      <c r="U47" s="344">
        <v>632371</v>
      </c>
      <c r="V47" s="344">
        <v>0</v>
      </c>
      <c r="W47" s="344">
        <v>7565087</v>
      </c>
      <c r="X47" s="344">
        <v>2273020</v>
      </c>
      <c r="Y47" s="344">
        <v>5542908</v>
      </c>
      <c r="Z47" s="344">
        <v>0</v>
      </c>
      <c r="AA47" s="344">
        <v>5542908</v>
      </c>
      <c r="AB47" s="344">
        <v>0</v>
      </c>
      <c r="AC47" s="344">
        <v>0</v>
      </c>
      <c r="AD47" s="346">
        <v>0.82549777719207595</v>
      </c>
      <c r="AE47" s="346">
        <v>1.1428814049586815</v>
      </c>
      <c r="AF47" s="346">
        <v>1.1216307522123903</v>
      </c>
      <c r="AG47" s="346">
        <v>0.81618906976744332</v>
      </c>
      <c r="AH47" s="346">
        <v>0.49678098159509171</v>
      </c>
      <c r="AI47" s="346">
        <v>0.59121880319149178</v>
      </c>
      <c r="AJ47" s="346">
        <v>0.63104051896207647</v>
      </c>
      <c r="AK47" s="346">
        <v>0.61900773195876313</v>
      </c>
      <c r="AL47" s="346">
        <v>1.5105772727272728</v>
      </c>
      <c r="AM47" s="346" t="s">
        <v>676</v>
      </c>
      <c r="AN47" s="346">
        <v>0.77167341772151898</v>
      </c>
      <c r="AO47" s="346">
        <v>0.46672346938775433</v>
      </c>
      <c r="AP47" s="346" t="s">
        <v>676</v>
      </c>
      <c r="AQ47" s="347">
        <v>11443</v>
      </c>
      <c r="AR47" s="347">
        <v>1526</v>
      </c>
      <c r="AS47" s="347">
        <v>3236</v>
      </c>
      <c r="AT47" s="347">
        <v>893</v>
      </c>
      <c r="AU47" s="347">
        <v>691</v>
      </c>
      <c r="AV47" s="347">
        <v>4424</v>
      </c>
      <c r="AW47" s="347">
        <v>331</v>
      </c>
      <c r="AX47" s="347">
        <v>139</v>
      </c>
      <c r="AY47" s="347">
        <v>25</v>
      </c>
      <c r="AZ47" s="347" t="s">
        <v>676</v>
      </c>
      <c r="BA47" s="347">
        <v>45</v>
      </c>
      <c r="BB47" s="347">
        <v>133</v>
      </c>
      <c r="BC47" s="347" t="s">
        <v>676</v>
      </c>
      <c r="BD47" s="345">
        <v>489590828</v>
      </c>
      <c r="BE47" s="345">
        <v>191774700</v>
      </c>
      <c r="BF47" s="345">
        <v>44414305</v>
      </c>
      <c r="BG47" s="345">
        <v>219449769</v>
      </c>
      <c r="BH47" s="345">
        <v>33952054</v>
      </c>
      <c r="BI47" s="345">
        <v>2943130</v>
      </c>
      <c r="BJ47" s="345">
        <v>8206403</v>
      </c>
      <c r="BK47" s="345">
        <v>932871</v>
      </c>
      <c r="BL47" s="345">
        <v>0</v>
      </c>
      <c r="BM47" s="345">
        <v>19547140</v>
      </c>
      <c r="BN47" s="345">
        <v>2322510</v>
      </c>
      <c r="BO47" s="345">
        <v>132565166</v>
      </c>
      <c r="BP47" s="345">
        <v>73132586.463231891</v>
      </c>
      <c r="BQ47" s="345">
        <v>17824905.196022119</v>
      </c>
      <c r="BR47" s="345">
        <v>38439090.266509011</v>
      </c>
      <c r="BS47" s="345">
        <v>3168584.0742369769</v>
      </c>
      <c r="BT47" s="345">
        <v>166241.6595444885</v>
      </c>
      <c r="BU47" s="345">
        <v>844800.41794318089</v>
      </c>
      <c r="BV47" s="345">
        <v>472594.75006161793</v>
      </c>
      <c r="BW47" s="345">
        <v>0</v>
      </c>
      <c r="BX47" s="345">
        <v>1170991.4201116294</v>
      </c>
      <c r="BY47" s="345">
        <v>513955.82657606015</v>
      </c>
      <c r="BZ47" s="345">
        <v>227074322</v>
      </c>
      <c r="CA47" s="345">
        <v>88267256.87886928</v>
      </c>
      <c r="CB47" s="345">
        <v>22174976.507175051</v>
      </c>
      <c r="CC47" s="345">
        <v>101005133.27530442</v>
      </c>
      <c r="CD47" s="345">
        <v>15626955.338651247</v>
      </c>
      <c r="CE47" s="345">
        <v>1354620.8740668427</v>
      </c>
      <c r="CF47" s="345">
        <v>3777123.2683587745</v>
      </c>
      <c r="CG47" s="345">
        <v>429368.23361917742</v>
      </c>
      <c r="CH47" s="345">
        <v>0</v>
      </c>
      <c r="CI47" s="345">
        <v>8996871.9942058101</v>
      </c>
      <c r="CJ47" s="345">
        <v>1068970.9684006425</v>
      </c>
    </row>
    <row r="48" spans="1:88" x14ac:dyDescent="0.3">
      <c r="A48" s="2" t="s">
        <v>740</v>
      </c>
      <c r="B48" s="2">
        <v>101</v>
      </c>
      <c r="C48" s="342">
        <v>0.92388883274390676</v>
      </c>
      <c r="D48" s="342">
        <v>1.0292750216471358</v>
      </c>
      <c r="E48" s="342">
        <v>0.50708689808817276</v>
      </c>
      <c r="F48" s="342">
        <v>1.083867020438154</v>
      </c>
      <c r="G48" s="342">
        <v>0.62652113300064782</v>
      </c>
      <c r="H48" s="342">
        <v>0.13671589063233325</v>
      </c>
      <c r="I48" s="342">
        <v>0.9372812210945265</v>
      </c>
      <c r="J48" s="342">
        <v>0.52812263069995857</v>
      </c>
      <c r="K48" s="342">
        <v>0</v>
      </c>
      <c r="L48" s="342">
        <v>0.36035504040471217</v>
      </c>
      <c r="M48" s="342">
        <v>1.3128714644951063</v>
      </c>
      <c r="N48" s="343">
        <v>76704098</v>
      </c>
      <c r="O48" s="344">
        <v>31130536</v>
      </c>
      <c r="P48" s="344">
        <v>6373760</v>
      </c>
      <c r="Q48" s="344">
        <v>33821484</v>
      </c>
      <c r="R48" s="344">
        <v>5378318</v>
      </c>
      <c r="S48" s="344">
        <v>26755</v>
      </c>
      <c r="T48" s="344">
        <v>2268026</v>
      </c>
      <c r="U48" s="344">
        <v>703561</v>
      </c>
      <c r="V48" s="344">
        <v>0</v>
      </c>
      <c r="W48" s="344">
        <v>1402602</v>
      </c>
      <c r="X48" s="344">
        <v>977374</v>
      </c>
      <c r="Y48" s="344">
        <v>471786</v>
      </c>
      <c r="Z48" s="344">
        <v>0</v>
      </c>
      <c r="AA48" s="344">
        <v>471786</v>
      </c>
      <c r="AB48" s="344">
        <v>0</v>
      </c>
      <c r="AC48" s="344">
        <v>0</v>
      </c>
      <c r="AD48" s="346">
        <v>0.55883223880596988</v>
      </c>
      <c r="AE48" s="346" t="s">
        <v>676</v>
      </c>
      <c r="AF48" s="346">
        <v>0.67556406779661027</v>
      </c>
      <c r="AG48" s="346">
        <v>0.59080277777777768</v>
      </c>
      <c r="AH48" s="346">
        <v>0.28597586206896586</v>
      </c>
      <c r="AI48" s="346">
        <v>0.46085403726708052</v>
      </c>
      <c r="AJ48" s="346" t="s">
        <v>676</v>
      </c>
      <c r="AK48" s="346" t="s">
        <v>676</v>
      </c>
      <c r="AL48" s="346" t="s">
        <v>676</v>
      </c>
      <c r="AM48" s="346" t="s">
        <v>676</v>
      </c>
      <c r="AN48" s="346" t="s">
        <v>676</v>
      </c>
      <c r="AO48" s="346" t="s">
        <v>676</v>
      </c>
      <c r="AP48" s="346" t="s">
        <v>676</v>
      </c>
      <c r="AQ48" s="347">
        <v>574</v>
      </c>
      <c r="AR48" s="347" t="s">
        <v>676</v>
      </c>
      <c r="AS48" s="347">
        <v>346</v>
      </c>
      <c r="AT48" s="347">
        <v>67</v>
      </c>
      <c r="AU48" s="347">
        <v>38</v>
      </c>
      <c r="AV48" s="347">
        <v>123</v>
      </c>
      <c r="AW48" s="347" t="s">
        <v>676</v>
      </c>
      <c r="AX48" s="347" t="s">
        <v>676</v>
      </c>
      <c r="AY48" s="347" t="s">
        <v>676</v>
      </c>
      <c r="AZ48" s="347" t="s">
        <v>676</v>
      </c>
      <c r="BA48" s="347" t="s">
        <v>676</v>
      </c>
      <c r="BB48" s="347" t="s">
        <v>676</v>
      </c>
      <c r="BC48" s="347" t="s">
        <v>676</v>
      </c>
      <c r="BD48" s="345">
        <v>132144021</v>
      </c>
      <c r="BE48" s="345">
        <v>40263757</v>
      </c>
      <c r="BF48" s="345">
        <v>21246610</v>
      </c>
      <c r="BG48" s="345">
        <v>55640066</v>
      </c>
      <c r="BH48" s="345">
        <v>14993588</v>
      </c>
      <c r="BI48" s="345">
        <v>346112</v>
      </c>
      <c r="BJ48" s="345">
        <v>4463542</v>
      </c>
      <c r="BK48" s="345">
        <v>2414657</v>
      </c>
      <c r="BL48" s="345">
        <v>0</v>
      </c>
      <c r="BM48" s="345">
        <v>6651126</v>
      </c>
      <c r="BN48" s="345">
        <v>1118151</v>
      </c>
      <c r="BO48" s="345">
        <v>14506824</v>
      </c>
      <c r="BP48" s="345">
        <v>9306700.7504789531</v>
      </c>
      <c r="BQ48" s="345">
        <v>2142950.6484236442</v>
      </c>
      <c r="BR48" s="345">
        <v>2269889.9012409351</v>
      </c>
      <c r="BS48" s="345">
        <v>787282.69985646755</v>
      </c>
      <c r="BT48" s="345">
        <v>15708.775875317035</v>
      </c>
      <c r="BU48" s="345">
        <v>98611.419285005672</v>
      </c>
      <c r="BV48" s="345">
        <v>76495.559852437742</v>
      </c>
      <c r="BW48" s="345">
        <v>0</v>
      </c>
      <c r="BX48" s="345">
        <v>433485.1185749828</v>
      </c>
      <c r="BY48" s="345">
        <v>162981.82626872431</v>
      </c>
      <c r="BZ48" s="345">
        <v>69026910</v>
      </c>
      <c r="CA48" s="345">
        <v>20938409.006660782</v>
      </c>
      <c r="CB48" s="345">
        <v>11356798.656496653</v>
      </c>
      <c r="CC48" s="345">
        <v>28934569.098099817</v>
      </c>
      <c r="CD48" s="345">
        <v>7797133.2387427483</v>
      </c>
      <c r="CE48" s="345">
        <v>179989.03127975305</v>
      </c>
      <c r="CF48" s="345">
        <v>2321181.0068893638</v>
      </c>
      <c r="CG48" s="345">
        <v>1255696.9255699734</v>
      </c>
      <c r="CH48" s="345">
        <v>0</v>
      </c>
      <c r="CI48" s="345">
        <v>3458792.8926462498</v>
      </c>
      <c r="CJ48" s="345">
        <v>581473.38235740783</v>
      </c>
    </row>
    <row r="49" spans="1:88" x14ac:dyDescent="0.3">
      <c r="A49" s="2" t="s">
        <v>741</v>
      </c>
      <c r="B49" s="2">
        <v>11467</v>
      </c>
      <c r="C49" s="342">
        <v>0.8815711448514667</v>
      </c>
      <c r="D49" s="342">
        <v>0.68857712696910678</v>
      </c>
      <c r="E49" s="342">
        <v>0.64863439454296035</v>
      </c>
      <c r="F49" s="342">
        <v>1.4905812046252735</v>
      </c>
      <c r="G49" s="342">
        <v>0.69792062332501215</v>
      </c>
      <c r="H49" s="342">
        <v>0.99222217922786549</v>
      </c>
      <c r="I49" s="342">
        <v>0</v>
      </c>
      <c r="J49" s="342">
        <v>0.70889429980754459</v>
      </c>
      <c r="K49" s="342">
        <v>0</v>
      </c>
      <c r="L49" s="342">
        <v>0.95849430900186294</v>
      </c>
      <c r="M49" s="342">
        <v>1.2465305491064145</v>
      </c>
      <c r="N49" s="343">
        <v>36749283</v>
      </c>
      <c r="O49" s="344">
        <v>14407201</v>
      </c>
      <c r="P49" s="344">
        <v>3385149</v>
      </c>
      <c r="Q49" s="344">
        <v>15635123</v>
      </c>
      <c r="R49" s="344">
        <v>3321810</v>
      </c>
      <c r="S49" s="344">
        <v>354334</v>
      </c>
      <c r="T49" s="344">
        <v>0</v>
      </c>
      <c r="U49" s="344">
        <v>1718194</v>
      </c>
      <c r="V49" s="344">
        <v>0</v>
      </c>
      <c r="W49" s="344">
        <v>994444</v>
      </c>
      <c r="X49" s="344">
        <v>254838</v>
      </c>
      <c r="Y49" s="344">
        <v>724731</v>
      </c>
      <c r="Z49" s="344">
        <v>0</v>
      </c>
      <c r="AA49" s="344">
        <v>724731</v>
      </c>
      <c r="AB49" s="344">
        <v>0</v>
      </c>
      <c r="AC49" s="344">
        <v>0</v>
      </c>
      <c r="AD49" s="346">
        <v>0.89307224310776812</v>
      </c>
      <c r="AE49" s="346">
        <v>0.90211288209607077</v>
      </c>
      <c r="AF49" s="346">
        <v>0.9418103092783503</v>
      </c>
      <c r="AG49" s="346">
        <v>0.84476721311475411</v>
      </c>
      <c r="AH49" s="346">
        <v>0.81874150943396207</v>
      </c>
      <c r="AI49" s="346">
        <v>0.8190010362694301</v>
      </c>
      <c r="AJ49" s="346" t="s">
        <v>676</v>
      </c>
      <c r="AK49" s="346" t="s">
        <v>676</v>
      </c>
      <c r="AL49" s="346" t="s">
        <v>676</v>
      </c>
      <c r="AM49" s="346" t="s">
        <v>676</v>
      </c>
      <c r="AN49" s="346">
        <v>0.8535109374999994</v>
      </c>
      <c r="AO49" s="346" t="s">
        <v>676</v>
      </c>
      <c r="AP49" s="346" t="s">
        <v>676</v>
      </c>
      <c r="AQ49" s="347">
        <v>1086</v>
      </c>
      <c r="AR49" s="347">
        <v>326</v>
      </c>
      <c r="AS49" s="347">
        <v>402</v>
      </c>
      <c r="AT49" s="347">
        <v>49</v>
      </c>
      <c r="AU49" s="347">
        <v>68</v>
      </c>
      <c r="AV49" s="347">
        <v>152</v>
      </c>
      <c r="AW49" s="347" t="s">
        <v>676</v>
      </c>
      <c r="AX49" s="347" t="s">
        <v>676</v>
      </c>
      <c r="AY49" s="347" t="s">
        <v>676</v>
      </c>
      <c r="AZ49" s="347" t="s">
        <v>676</v>
      </c>
      <c r="BA49" s="347">
        <v>89</v>
      </c>
      <c r="BB49" s="347" t="s">
        <v>676</v>
      </c>
      <c r="BC49" s="347" t="s">
        <v>676</v>
      </c>
      <c r="BD49" s="345">
        <v>84618518</v>
      </c>
      <c r="BE49" s="345">
        <v>33615904</v>
      </c>
      <c r="BF49" s="345">
        <v>11789089</v>
      </c>
      <c r="BG49" s="345">
        <v>28699914</v>
      </c>
      <c r="BH49" s="345">
        <v>10513611</v>
      </c>
      <c r="BI49" s="345">
        <v>1222866</v>
      </c>
      <c r="BJ49" s="345">
        <v>2259179</v>
      </c>
      <c r="BK49" s="345">
        <v>4005128</v>
      </c>
      <c r="BL49" s="345">
        <v>0</v>
      </c>
      <c r="BM49" s="345">
        <v>2590610</v>
      </c>
      <c r="BN49" s="345">
        <v>435828</v>
      </c>
      <c r="BO49" s="345">
        <v>17316123</v>
      </c>
      <c r="BP49" s="345">
        <v>11106350.564391773</v>
      </c>
      <c r="BQ49" s="345">
        <v>2412372.7793985205</v>
      </c>
      <c r="BR49" s="345">
        <v>2108090.8347141468</v>
      </c>
      <c r="BS49" s="345">
        <v>1689308.8214955591</v>
      </c>
      <c r="BT49" s="345">
        <v>0</v>
      </c>
      <c r="BU49" s="345">
        <v>77015.102794912367</v>
      </c>
      <c r="BV49" s="345">
        <v>1254155.1869026646</v>
      </c>
      <c r="BW49" s="345">
        <v>0</v>
      </c>
      <c r="BX49" s="345">
        <v>280974.83725544298</v>
      </c>
      <c r="BY49" s="345">
        <v>77163.694542539073</v>
      </c>
      <c r="BZ49" s="345">
        <v>25192090.000000004</v>
      </c>
      <c r="CA49" s="345">
        <v>9816797.2366625946</v>
      </c>
      <c r="CB49" s="345">
        <v>3923831.4591940013</v>
      </c>
      <c r="CC49" s="345">
        <v>8381188.7506477321</v>
      </c>
      <c r="CD49" s="345">
        <v>3070272.5534956744</v>
      </c>
      <c r="CE49" s="345">
        <v>357111.54962867103</v>
      </c>
      <c r="CF49" s="345">
        <v>659744.33304920676</v>
      </c>
      <c r="CG49" s="345">
        <v>1169610.9520921996</v>
      </c>
      <c r="CH49" s="345">
        <v>0</v>
      </c>
      <c r="CI49" s="345">
        <v>756531.58365964168</v>
      </c>
      <c r="CJ49" s="345">
        <v>127274.13506595524</v>
      </c>
    </row>
    <row r="50" spans="1:88" x14ac:dyDescent="0.3">
      <c r="A50" s="2" t="s">
        <v>742</v>
      </c>
      <c r="B50" s="2">
        <v>103</v>
      </c>
      <c r="C50" s="342">
        <v>0.88345154421775984</v>
      </c>
      <c r="D50" s="342">
        <v>0.75000268084612953</v>
      </c>
      <c r="E50" s="342">
        <v>0.42835960827879038</v>
      </c>
      <c r="F50" s="342">
        <v>1.2208016707568665</v>
      </c>
      <c r="G50" s="342">
        <v>0.84997704326543855</v>
      </c>
      <c r="H50" s="342">
        <v>0.90034295269637521</v>
      </c>
      <c r="I50" s="342">
        <v>1.4498368639986874</v>
      </c>
      <c r="J50" s="342">
        <v>1.0917714455577383</v>
      </c>
      <c r="K50" s="342">
        <v>0</v>
      </c>
      <c r="L50" s="342">
        <v>0.5217341042623479</v>
      </c>
      <c r="M50" s="342">
        <v>8.8502500337526673</v>
      </c>
      <c r="N50" s="343">
        <v>200954647</v>
      </c>
      <c r="O50" s="344">
        <v>100438047</v>
      </c>
      <c r="P50" s="344">
        <v>5199175</v>
      </c>
      <c r="Q50" s="344">
        <v>87776364</v>
      </c>
      <c r="R50" s="344">
        <v>7541061</v>
      </c>
      <c r="S50" s="344">
        <v>4511269</v>
      </c>
      <c r="T50" s="344">
        <v>694966</v>
      </c>
      <c r="U50" s="344">
        <v>650247</v>
      </c>
      <c r="V50" s="344">
        <v>0</v>
      </c>
      <c r="W50" s="344">
        <v>1439375</v>
      </c>
      <c r="X50" s="344">
        <v>245204</v>
      </c>
      <c r="Y50" s="344">
        <v>530860.25</v>
      </c>
      <c r="Z50" s="344">
        <v>0</v>
      </c>
      <c r="AA50" s="344">
        <v>530860.25</v>
      </c>
      <c r="AB50" s="344">
        <v>0</v>
      </c>
      <c r="AC50" s="344">
        <v>0</v>
      </c>
      <c r="AD50" s="346">
        <v>1.8170458371735689</v>
      </c>
      <c r="AE50" s="346">
        <v>1.8646455919395495</v>
      </c>
      <c r="AF50" s="346">
        <v>1.7596684483653109</v>
      </c>
      <c r="AG50" s="346">
        <v>2.5241833333333341</v>
      </c>
      <c r="AH50" s="346" t="s">
        <v>676</v>
      </c>
      <c r="AI50" s="346">
        <v>1.9290489855072479</v>
      </c>
      <c r="AJ50" s="346">
        <v>1.8986642857142835</v>
      </c>
      <c r="AK50" s="346" t="s">
        <v>676</v>
      </c>
      <c r="AL50" s="346" t="s">
        <v>676</v>
      </c>
      <c r="AM50" s="346" t="s">
        <v>676</v>
      </c>
      <c r="AN50" s="346" t="s">
        <v>676</v>
      </c>
      <c r="AO50" s="346" t="s">
        <v>676</v>
      </c>
      <c r="AP50" s="346">
        <v>1.7723899999999995</v>
      </c>
      <c r="AQ50" s="347">
        <v>3229</v>
      </c>
      <c r="AR50" s="347">
        <v>418</v>
      </c>
      <c r="AS50" s="347">
        <v>1955</v>
      </c>
      <c r="AT50" s="347">
        <v>39</v>
      </c>
      <c r="AU50" s="347" t="s">
        <v>676</v>
      </c>
      <c r="AV50" s="347">
        <v>627</v>
      </c>
      <c r="AW50" s="347">
        <v>115</v>
      </c>
      <c r="AX50" s="347" t="s">
        <v>676</v>
      </c>
      <c r="AY50" s="347" t="s">
        <v>676</v>
      </c>
      <c r="AZ50" s="347" t="s">
        <v>676</v>
      </c>
      <c r="BA50" s="347" t="s">
        <v>676</v>
      </c>
      <c r="BB50" s="347" t="s">
        <v>676</v>
      </c>
      <c r="BC50" s="347">
        <v>75</v>
      </c>
      <c r="BD50" s="345">
        <v>250057515</v>
      </c>
      <c r="BE50" s="345">
        <v>129647025</v>
      </c>
      <c r="BF50" s="345">
        <v>11462983</v>
      </c>
      <c r="BG50" s="345">
        <v>97137333</v>
      </c>
      <c r="BH50" s="345">
        <v>11810174</v>
      </c>
      <c r="BI50" s="345">
        <v>5670817</v>
      </c>
      <c r="BJ50" s="345">
        <v>874225</v>
      </c>
      <c r="BK50" s="345">
        <v>824320</v>
      </c>
      <c r="BL50" s="345">
        <v>0</v>
      </c>
      <c r="BM50" s="345">
        <v>4385299</v>
      </c>
      <c r="BN50" s="345">
        <v>55513</v>
      </c>
      <c r="BO50" s="345">
        <v>102655147.00000001</v>
      </c>
      <c r="BP50" s="345">
        <v>69211615.429741085</v>
      </c>
      <c r="BQ50" s="345">
        <v>7045278.9977164194</v>
      </c>
      <c r="BR50" s="345">
        <v>23420495.109857522</v>
      </c>
      <c r="BS50" s="345">
        <v>2977757.4626849722</v>
      </c>
      <c r="BT50" s="345">
        <v>2180373.8579294207</v>
      </c>
      <c r="BU50" s="345">
        <v>43025.433956293775</v>
      </c>
      <c r="BV50" s="345">
        <v>184180.54698960448</v>
      </c>
      <c r="BW50" s="345">
        <v>0</v>
      </c>
      <c r="BX50" s="345">
        <v>570177.62380965345</v>
      </c>
      <c r="BY50" s="345">
        <v>0</v>
      </c>
      <c r="BZ50" s="345">
        <v>125411133</v>
      </c>
      <c r="CA50" s="345">
        <v>64705301.889392957</v>
      </c>
      <c r="CB50" s="345">
        <v>6331414.6476627355</v>
      </c>
      <c r="CC50" s="345">
        <v>48480097.83869312</v>
      </c>
      <c r="CD50" s="345">
        <v>5894318.6242511896</v>
      </c>
      <c r="CE50" s="345">
        <v>2830237.9167165747</v>
      </c>
      <c r="CF50" s="345">
        <v>436315.39207517146</v>
      </c>
      <c r="CG50" s="345">
        <v>411408.3948587667</v>
      </c>
      <c r="CH50" s="345">
        <v>0</v>
      </c>
      <c r="CI50" s="345">
        <v>2188651.0366917639</v>
      </c>
      <c r="CJ50" s="345">
        <v>27705.883908912459</v>
      </c>
    </row>
    <row r="51" spans="1:88" x14ac:dyDescent="0.3">
      <c r="A51" s="2" t="s">
        <v>743</v>
      </c>
      <c r="B51" s="2">
        <v>105</v>
      </c>
      <c r="C51" s="342">
        <v>1.0653813326170163</v>
      </c>
      <c r="D51" s="342">
        <v>0.78564163229629158</v>
      </c>
      <c r="E51" s="342">
        <v>0.52522057670234534</v>
      </c>
      <c r="F51" s="342">
        <v>1.4727487308422744</v>
      </c>
      <c r="G51" s="342">
        <v>1.1358823697640645</v>
      </c>
      <c r="H51" s="342">
        <v>0.65147748039016307</v>
      </c>
      <c r="I51" s="342">
        <v>0.90378782183973105</v>
      </c>
      <c r="J51" s="342">
        <v>1.3623741698328984</v>
      </c>
      <c r="K51" s="342">
        <v>0</v>
      </c>
      <c r="L51" s="342">
        <v>0.69019772557272019</v>
      </c>
      <c r="M51" s="342">
        <v>0</v>
      </c>
      <c r="N51" s="343">
        <v>714728815</v>
      </c>
      <c r="O51" s="344">
        <v>225933975</v>
      </c>
      <c r="P51" s="344">
        <v>31582468</v>
      </c>
      <c r="Q51" s="344">
        <v>410353668</v>
      </c>
      <c r="R51" s="344">
        <v>46858704</v>
      </c>
      <c r="S51" s="344">
        <v>3017411</v>
      </c>
      <c r="T51" s="344">
        <v>3933166</v>
      </c>
      <c r="U51" s="344">
        <v>37082013</v>
      </c>
      <c r="V51" s="344">
        <v>0</v>
      </c>
      <c r="W51" s="344">
        <v>2826114</v>
      </c>
      <c r="X51" s="344">
        <v>0</v>
      </c>
      <c r="Y51" s="344">
        <v>3389138</v>
      </c>
      <c r="Z51" s="344">
        <v>0</v>
      </c>
      <c r="AA51" s="344">
        <v>3389138</v>
      </c>
      <c r="AB51" s="344">
        <v>0</v>
      </c>
      <c r="AC51" s="344">
        <v>0</v>
      </c>
      <c r="AD51" s="346">
        <v>0.80065314326187953</v>
      </c>
      <c r="AE51" s="346">
        <v>1.070464079507814</v>
      </c>
      <c r="AF51" s="346">
        <v>0.99785378777230582</v>
      </c>
      <c r="AG51" s="346">
        <v>0.81666570985260012</v>
      </c>
      <c r="AH51" s="346">
        <v>0.62735203252032523</v>
      </c>
      <c r="AI51" s="346">
        <v>0.62484042834234188</v>
      </c>
      <c r="AJ51" s="346">
        <v>0.70293155080213821</v>
      </c>
      <c r="AK51" s="346">
        <v>0.8148762237762236</v>
      </c>
      <c r="AL51" s="346">
        <v>0.82264146341463429</v>
      </c>
      <c r="AM51" s="346" t="s">
        <v>676</v>
      </c>
      <c r="AN51" s="346">
        <v>0.78805619047619013</v>
      </c>
      <c r="AO51" s="346">
        <v>0.62231474358974359</v>
      </c>
      <c r="AP51" s="346">
        <v>1.8254368421052625</v>
      </c>
      <c r="AQ51" s="347">
        <v>22105</v>
      </c>
      <c r="AR51" s="347">
        <v>2926</v>
      </c>
      <c r="AS51" s="347">
        <v>8691</v>
      </c>
      <c r="AT51" s="347">
        <v>1228</v>
      </c>
      <c r="AU51" s="347">
        <v>574</v>
      </c>
      <c r="AV51" s="347">
        <v>6956</v>
      </c>
      <c r="AW51" s="347">
        <v>557</v>
      </c>
      <c r="AX51" s="347">
        <v>90</v>
      </c>
      <c r="AY51" s="347">
        <v>46</v>
      </c>
      <c r="AZ51" s="347" t="s">
        <v>676</v>
      </c>
      <c r="BA51" s="347">
        <v>829</v>
      </c>
      <c r="BB51" s="347">
        <v>99</v>
      </c>
      <c r="BC51" s="347">
        <v>109</v>
      </c>
      <c r="BD51" s="345">
        <v>1496279879</v>
      </c>
      <c r="BE51" s="345">
        <v>481480156</v>
      </c>
      <c r="BF51" s="345">
        <v>90606190</v>
      </c>
      <c r="BG51" s="345">
        <v>819874115</v>
      </c>
      <c r="BH51" s="345">
        <v>104319418</v>
      </c>
      <c r="BI51" s="345">
        <v>7287560</v>
      </c>
      <c r="BJ51" s="345">
        <v>13459017</v>
      </c>
      <c r="BK51" s="345">
        <v>70044519</v>
      </c>
      <c r="BL51" s="345">
        <v>0</v>
      </c>
      <c r="BM51" s="345">
        <v>11852699</v>
      </c>
      <c r="BN51" s="345">
        <v>1675623</v>
      </c>
      <c r="BO51" s="345">
        <v>278912994</v>
      </c>
      <c r="BP51" s="345">
        <v>162175419.66042411</v>
      </c>
      <c r="BQ51" s="345">
        <v>37563336.188759126</v>
      </c>
      <c r="BR51" s="345">
        <v>65091532.50392919</v>
      </c>
      <c r="BS51" s="345">
        <v>14082705.646887569</v>
      </c>
      <c r="BT51" s="345">
        <v>2733567.5948296175</v>
      </c>
      <c r="BU51" s="345">
        <v>846411.9627772948</v>
      </c>
      <c r="BV51" s="345">
        <v>8975284.4940860253</v>
      </c>
      <c r="BW51" s="345">
        <v>0</v>
      </c>
      <c r="BX51" s="345">
        <v>1007559.4107491703</v>
      </c>
      <c r="BY51" s="345">
        <v>519882.18444546172</v>
      </c>
      <c r="BZ51" s="345">
        <v>395134815.00000006</v>
      </c>
      <c r="CA51" s="345">
        <v>125403504.00179952</v>
      </c>
      <c r="CB51" s="345">
        <v>29021271.405202705</v>
      </c>
      <c r="CC51" s="345">
        <v>213539614.41637141</v>
      </c>
      <c r="CD51" s="345">
        <v>27170425.176626381</v>
      </c>
      <c r="CE51" s="345">
        <v>1898075.2337036175</v>
      </c>
      <c r="CF51" s="345">
        <v>3505456.8110171254</v>
      </c>
      <c r="CG51" s="345">
        <v>18243385.546133749</v>
      </c>
      <c r="CH51" s="345">
        <v>0</v>
      </c>
      <c r="CI51" s="345">
        <v>3087084.6242698012</v>
      </c>
      <c r="CJ51" s="345">
        <v>436422.961502088</v>
      </c>
    </row>
    <row r="52" spans="1:88" x14ac:dyDescent="0.3">
      <c r="A52" s="2" t="s">
        <v>2906</v>
      </c>
      <c r="B52" s="2">
        <v>21965</v>
      </c>
      <c r="C52" s="342">
        <v>1.0121519932034604</v>
      </c>
      <c r="D52" s="342">
        <v>0.50041364329655347</v>
      </c>
      <c r="E52" s="342">
        <v>0.86229246490869094</v>
      </c>
      <c r="F52" s="342">
        <v>1.93361774854825</v>
      </c>
      <c r="G52" s="342">
        <v>1.9624071646869792</v>
      </c>
      <c r="H52" s="342">
        <v>0.84064870004821968</v>
      </c>
      <c r="I52" s="342">
        <v>2.8500388659971168</v>
      </c>
      <c r="J52" s="342">
        <v>0.86070569038297551</v>
      </c>
      <c r="K52" s="342">
        <v>0</v>
      </c>
      <c r="L52" s="342">
        <v>2.3076316364260943</v>
      </c>
      <c r="M52" s="342">
        <v>1.4110228313384381</v>
      </c>
      <c r="N52" s="343">
        <v>19996010</v>
      </c>
      <c r="O52" s="344">
        <v>5015696</v>
      </c>
      <c r="P52" s="344">
        <v>3126789</v>
      </c>
      <c r="Q52" s="344">
        <v>8752064</v>
      </c>
      <c r="R52" s="344">
        <v>3101461</v>
      </c>
      <c r="S52" s="344">
        <v>131296</v>
      </c>
      <c r="T52" s="344">
        <v>1443921</v>
      </c>
      <c r="U52" s="344">
        <v>330658</v>
      </c>
      <c r="V52" s="344">
        <v>0</v>
      </c>
      <c r="W52" s="344">
        <v>1139844</v>
      </c>
      <c r="X52" s="344">
        <v>55742</v>
      </c>
      <c r="Y52" s="344">
        <v>0</v>
      </c>
      <c r="Z52" s="344">
        <v>0</v>
      </c>
      <c r="AA52" s="344">
        <v>0</v>
      </c>
      <c r="AB52" s="344">
        <v>0</v>
      </c>
      <c r="AC52" s="344">
        <v>0</v>
      </c>
      <c r="AD52" s="346">
        <v>0.74050765306122446</v>
      </c>
      <c r="AE52" s="346">
        <v>0.76896562499999999</v>
      </c>
      <c r="AF52" s="346">
        <v>0.7651422413793102</v>
      </c>
      <c r="AG52" s="346" t="s">
        <v>676</v>
      </c>
      <c r="AH52" s="346" t="s">
        <v>676</v>
      </c>
      <c r="AI52" s="346" t="s">
        <v>676</v>
      </c>
      <c r="AJ52" s="346">
        <v>0.61124000000000001</v>
      </c>
      <c r="AK52" s="346" t="s">
        <v>676</v>
      </c>
      <c r="AL52" s="346" t="s">
        <v>676</v>
      </c>
      <c r="AM52" s="346" t="s">
        <v>676</v>
      </c>
      <c r="AN52" s="346" t="s">
        <v>676</v>
      </c>
      <c r="AO52" s="346" t="s">
        <v>676</v>
      </c>
      <c r="AP52" s="346" t="s">
        <v>676</v>
      </c>
      <c r="AQ52" s="347">
        <v>190</v>
      </c>
      <c r="AR52" s="347">
        <v>34</v>
      </c>
      <c r="AS52" s="347">
        <v>129</v>
      </c>
      <c r="AT52" s="347" t="s">
        <v>676</v>
      </c>
      <c r="AU52" s="347" t="s">
        <v>676</v>
      </c>
      <c r="AV52" s="347" t="s">
        <v>676</v>
      </c>
      <c r="AW52" s="347">
        <v>27</v>
      </c>
      <c r="AX52" s="347" t="s">
        <v>676</v>
      </c>
      <c r="AY52" s="347" t="s">
        <v>676</v>
      </c>
      <c r="AZ52" s="347" t="s">
        <v>676</v>
      </c>
      <c r="BA52" s="347" t="s">
        <v>676</v>
      </c>
      <c r="BB52" s="347" t="s">
        <v>676</v>
      </c>
      <c r="BC52" s="347" t="s">
        <v>676</v>
      </c>
      <c r="BD52" s="345">
        <v>65289965</v>
      </c>
      <c r="BE52" s="345">
        <v>29222521</v>
      </c>
      <c r="BF52" s="345">
        <v>14027865</v>
      </c>
      <c r="BG52" s="345">
        <v>16100736</v>
      </c>
      <c r="BH52" s="345">
        <v>5938843</v>
      </c>
      <c r="BI52" s="345">
        <v>626675</v>
      </c>
      <c r="BJ52" s="345">
        <v>2032816</v>
      </c>
      <c r="BK52" s="345">
        <v>1269351</v>
      </c>
      <c r="BL52" s="345">
        <v>0</v>
      </c>
      <c r="BM52" s="345">
        <v>1851492</v>
      </c>
      <c r="BN52" s="345">
        <v>158509</v>
      </c>
      <c r="BO52" s="345">
        <v>3483933.0000000005</v>
      </c>
      <c r="BP52" s="345">
        <v>2740067.3344089352</v>
      </c>
      <c r="BQ52" s="345">
        <v>130016.52565400349</v>
      </c>
      <c r="BR52" s="345">
        <v>513530.37133555568</v>
      </c>
      <c r="BS52" s="345">
        <v>100318.76860150609</v>
      </c>
      <c r="BT52" s="345">
        <v>0</v>
      </c>
      <c r="BU52" s="345">
        <v>0</v>
      </c>
      <c r="BV52" s="345">
        <v>67814.637188005217</v>
      </c>
      <c r="BW52" s="345">
        <v>0</v>
      </c>
      <c r="BX52" s="345">
        <v>32504.131413500872</v>
      </c>
      <c r="BY52" s="345">
        <v>0</v>
      </c>
      <c r="BZ52" s="345">
        <v>16272003</v>
      </c>
      <c r="CA52" s="345">
        <v>7283032.689320066</v>
      </c>
      <c r="CB52" s="345">
        <v>3496118.6051117503</v>
      </c>
      <c r="CC52" s="345">
        <v>4012733.4192047431</v>
      </c>
      <c r="CD52" s="345">
        <v>1480118.2863634403</v>
      </c>
      <c r="CE52" s="345">
        <v>156184.14682907242</v>
      </c>
      <c r="CF52" s="345">
        <v>506632.03833005577</v>
      </c>
      <c r="CG52" s="345">
        <v>316356.17020246526</v>
      </c>
      <c r="CH52" s="345">
        <v>0</v>
      </c>
      <c r="CI52" s="345">
        <v>461441.25484637648</v>
      </c>
      <c r="CJ52" s="345">
        <v>39504.67615547045</v>
      </c>
    </row>
    <row r="53" spans="1:88" x14ac:dyDescent="0.3">
      <c r="A53" s="2" t="s">
        <v>744</v>
      </c>
      <c r="B53" s="2">
        <v>345</v>
      </c>
      <c r="C53" s="342">
        <v>0.96966086978398869</v>
      </c>
      <c r="D53" s="342">
        <v>0.80532462629449464</v>
      </c>
      <c r="E53" s="342">
        <v>0.99787727663813541</v>
      </c>
      <c r="F53" s="342">
        <v>1.3544969096681978</v>
      </c>
      <c r="G53" s="342">
        <v>0.83884267950739444</v>
      </c>
      <c r="H53" s="342">
        <v>1.150573677069215</v>
      </c>
      <c r="I53" s="342">
        <v>0.31876375752881192</v>
      </c>
      <c r="J53" s="342">
        <v>1.076327802199591</v>
      </c>
      <c r="K53" s="342">
        <v>0</v>
      </c>
      <c r="L53" s="342">
        <v>0.77153525884472141</v>
      </c>
      <c r="M53" s="342">
        <v>1.3837528801515691</v>
      </c>
      <c r="N53" s="343">
        <v>549393330</v>
      </c>
      <c r="O53" s="344">
        <v>229013003</v>
      </c>
      <c r="P53" s="344">
        <v>86969981</v>
      </c>
      <c r="Q53" s="344">
        <v>181708655</v>
      </c>
      <c r="R53" s="344">
        <v>51701691</v>
      </c>
      <c r="S53" s="344">
        <v>1730983</v>
      </c>
      <c r="T53" s="344">
        <v>5332371</v>
      </c>
      <c r="U53" s="344">
        <v>34464799</v>
      </c>
      <c r="V53" s="344">
        <v>0</v>
      </c>
      <c r="W53" s="344">
        <v>7025875</v>
      </c>
      <c r="X53" s="344">
        <v>3147663</v>
      </c>
      <c r="Y53" s="344">
        <v>25109940</v>
      </c>
      <c r="Z53" s="344">
        <v>0</v>
      </c>
      <c r="AA53" s="344">
        <v>25109940</v>
      </c>
      <c r="AB53" s="344">
        <v>0</v>
      </c>
      <c r="AC53" s="344">
        <v>0</v>
      </c>
      <c r="AD53" s="346">
        <v>0.91382744826266749</v>
      </c>
      <c r="AE53" s="346">
        <v>1.0288510721757331</v>
      </c>
      <c r="AF53" s="346">
        <v>1.0257462606837544</v>
      </c>
      <c r="AG53" s="346">
        <v>0.86308519988658561</v>
      </c>
      <c r="AH53" s="346">
        <v>0.55755187064045575</v>
      </c>
      <c r="AI53" s="346">
        <v>0.78005863077823256</v>
      </c>
      <c r="AJ53" s="346">
        <v>0.89266095238095167</v>
      </c>
      <c r="AK53" s="346">
        <v>0.85472443438913981</v>
      </c>
      <c r="AL53" s="346">
        <v>0.79249099999999995</v>
      </c>
      <c r="AM53" s="346" t="s">
        <v>676</v>
      </c>
      <c r="AN53" s="346">
        <v>0.81533357142857155</v>
      </c>
      <c r="AO53" s="346">
        <v>0.74998297872340403</v>
      </c>
      <c r="AP53" s="346">
        <v>0.85458499999999993</v>
      </c>
      <c r="AQ53" s="347">
        <v>20481</v>
      </c>
      <c r="AR53" s="347">
        <v>4080</v>
      </c>
      <c r="AS53" s="347">
        <v>7702</v>
      </c>
      <c r="AT53" s="347">
        <v>2182</v>
      </c>
      <c r="AU53" s="347">
        <v>1900</v>
      </c>
      <c r="AV53" s="347">
        <v>2896</v>
      </c>
      <c r="AW53" s="347">
        <v>252</v>
      </c>
      <c r="AX53" s="347">
        <v>170</v>
      </c>
      <c r="AY53" s="347">
        <v>87</v>
      </c>
      <c r="AZ53" s="347" t="s">
        <v>676</v>
      </c>
      <c r="BA53" s="347">
        <v>1064</v>
      </c>
      <c r="BB53" s="347">
        <v>123</v>
      </c>
      <c r="BC53" s="347">
        <v>25</v>
      </c>
      <c r="BD53" s="345">
        <v>1195181696</v>
      </c>
      <c r="BE53" s="345">
        <v>398682509</v>
      </c>
      <c r="BF53" s="345">
        <v>222110652</v>
      </c>
      <c r="BG53" s="345">
        <v>395960696</v>
      </c>
      <c r="BH53" s="345">
        <v>178427839</v>
      </c>
      <c r="BI53" s="345">
        <v>4859236</v>
      </c>
      <c r="BJ53" s="345">
        <v>63402667</v>
      </c>
      <c r="BK53" s="345">
        <v>76800420</v>
      </c>
      <c r="BL53" s="345">
        <v>0</v>
      </c>
      <c r="BM53" s="345">
        <v>28381724</v>
      </c>
      <c r="BN53" s="345">
        <v>4983792</v>
      </c>
      <c r="BO53" s="345">
        <v>299084996.00000012</v>
      </c>
      <c r="BP53" s="345">
        <v>188208387.72995824</v>
      </c>
      <c r="BQ53" s="345">
        <v>53636637.714557253</v>
      </c>
      <c r="BR53" s="345">
        <v>38643520.62986321</v>
      </c>
      <c r="BS53" s="345">
        <v>18596449.925621375</v>
      </c>
      <c r="BT53" s="345">
        <v>332368.8442167234</v>
      </c>
      <c r="BU53" s="345">
        <v>1435097.9727434081</v>
      </c>
      <c r="BV53" s="345">
        <v>13495904.154702613</v>
      </c>
      <c r="BW53" s="345">
        <v>0</v>
      </c>
      <c r="BX53" s="345">
        <v>2260476.9007127848</v>
      </c>
      <c r="BY53" s="345">
        <v>1072602.0532458453</v>
      </c>
      <c r="BZ53" s="345">
        <v>293393558</v>
      </c>
      <c r="CA53" s="345">
        <v>96165137.582123235</v>
      </c>
      <c r="CB53" s="345">
        <v>58681704.053479649</v>
      </c>
      <c r="CC53" s="345">
        <v>95508616.376128167</v>
      </c>
      <c r="CD53" s="345">
        <v>43038099.988268942</v>
      </c>
      <c r="CE53" s="345">
        <v>1172083.269105759</v>
      </c>
      <c r="CF53" s="345">
        <v>15293187.078665003</v>
      </c>
      <c r="CG53" s="345">
        <v>18524823.108467113</v>
      </c>
      <c r="CH53" s="345">
        <v>0</v>
      </c>
      <c r="CI53" s="345">
        <v>6845879.4445829289</v>
      </c>
      <c r="CJ53" s="345">
        <v>1202127.0874481357</v>
      </c>
    </row>
    <row r="54" spans="1:88" x14ac:dyDescent="0.3">
      <c r="A54" s="2" t="s">
        <v>745</v>
      </c>
      <c r="B54" s="2">
        <v>3112</v>
      </c>
      <c r="C54" s="342">
        <v>0.97625766618773635</v>
      </c>
      <c r="D54" s="342">
        <v>0.87685859246880149</v>
      </c>
      <c r="E54" s="342">
        <v>0.94951853377500373</v>
      </c>
      <c r="F54" s="342">
        <v>1.2084530650459018</v>
      </c>
      <c r="G54" s="342">
        <v>0.79589934034165777</v>
      </c>
      <c r="H54" s="342">
        <v>0.50301764317468978</v>
      </c>
      <c r="I54" s="342">
        <v>0.60788645085636972</v>
      </c>
      <c r="J54" s="342">
        <v>0.87773509303481134</v>
      </c>
      <c r="K54" s="342">
        <v>0</v>
      </c>
      <c r="L54" s="342">
        <v>0.94253393917946804</v>
      </c>
      <c r="M54" s="342">
        <v>0.71542706064351647</v>
      </c>
      <c r="N54" s="343">
        <v>435202734</v>
      </c>
      <c r="O54" s="344">
        <v>208228340</v>
      </c>
      <c r="P54" s="344">
        <v>53589189</v>
      </c>
      <c r="Q54" s="344">
        <v>154787168</v>
      </c>
      <c r="R54" s="344">
        <v>18598037</v>
      </c>
      <c r="S54" s="344">
        <v>2088486</v>
      </c>
      <c r="T54" s="344">
        <v>1414509</v>
      </c>
      <c r="U54" s="344">
        <v>3550028</v>
      </c>
      <c r="V54" s="344">
        <v>0</v>
      </c>
      <c r="W54" s="344">
        <v>9778262</v>
      </c>
      <c r="X54" s="344">
        <v>1766752</v>
      </c>
      <c r="Y54" s="344">
        <v>14674237.469999999</v>
      </c>
      <c r="Z54" s="344">
        <v>0</v>
      </c>
      <c r="AA54" s="344">
        <v>14674237.469999999</v>
      </c>
      <c r="AB54" s="344">
        <v>0</v>
      </c>
      <c r="AC54" s="344">
        <v>0</v>
      </c>
      <c r="AD54" s="346">
        <v>0.84638424387565492</v>
      </c>
      <c r="AE54" s="346">
        <v>1.0405791808873723</v>
      </c>
      <c r="AF54" s="346">
        <v>0.97910283943498699</v>
      </c>
      <c r="AG54" s="346">
        <v>0.80528582554516925</v>
      </c>
      <c r="AH54" s="346">
        <v>0.55783308589607628</v>
      </c>
      <c r="AI54" s="346">
        <v>0.66340195080576259</v>
      </c>
      <c r="AJ54" s="346">
        <v>0.62491098265895928</v>
      </c>
      <c r="AK54" s="346">
        <v>0.71911781609195424</v>
      </c>
      <c r="AL54" s="346">
        <v>0.7751174358974362</v>
      </c>
      <c r="AM54" s="346" t="s">
        <v>676</v>
      </c>
      <c r="AN54" s="346">
        <v>0.84167586206896561</v>
      </c>
      <c r="AO54" s="346">
        <v>0.62950232558139529</v>
      </c>
      <c r="AP54" s="346">
        <v>1.3868071428571427</v>
      </c>
      <c r="AQ54" s="347">
        <v>20076</v>
      </c>
      <c r="AR54" s="347">
        <v>3394</v>
      </c>
      <c r="AS54" s="347">
        <v>7071</v>
      </c>
      <c r="AT54" s="347">
        <v>1915</v>
      </c>
      <c r="AU54" s="347">
        <v>1932</v>
      </c>
      <c r="AV54" s="347">
        <v>4370</v>
      </c>
      <c r="AW54" s="347">
        <v>684</v>
      </c>
      <c r="AX54" s="347">
        <v>278</v>
      </c>
      <c r="AY54" s="347">
        <v>84</v>
      </c>
      <c r="AZ54" s="347" t="s">
        <v>676</v>
      </c>
      <c r="BA54" s="347">
        <v>210</v>
      </c>
      <c r="BB54" s="347">
        <v>73</v>
      </c>
      <c r="BC54" s="347">
        <v>65</v>
      </c>
      <c r="BD54" s="345">
        <v>863184177</v>
      </c>
      <c r="BE54" s="345">
        <v>394021102</v>
      </c>
      <c r="BF54" s="345">
        <v>109905840</v>
      </c>
      <c r="BG54" s="345">
        <v>302870962</v>
      </c>
      <c r="BH54" s="345">
        <v>56386273</v>
      </c>
      <c r="BI54" s="345">
        <v>10508371</v>
      </c>
      <c r="BJ54" s="345">
        <v>6067775</v>
      </c>
      <c r="BK54" s="345">
        <v>6762175</v>
      </c>
      <c r="BL54" s="345">
        <v>0</v>
      </c>
      <c r="BM54" s="345">
        <v>27246719</v>
      </c>
      <c r="BN54" s="345">
        <v>5801233</v>
      </c>
      <c r="BO54" s="345">
        <v>202989345</v>
      </c>
      <c r="BP54" s="345">
        <v>120865455.5964399</v>
      </c>
      <c r="BQ54" s="345">
        <v>36986999.55583486</v>
      </c>
      <c r="BR54" s="345">
        <v>38456344.704950951</v>
      </c>
      <c r="BS54" s="345">
        <v>6680545.1427742857</v>
      </c>
      <c r="BT54" s="345">
        <v>1042099.4452559574</v>
      </c>
      <c r="BU54" s="345">
        <v>531251.21607881237</v>
      </c>
      <c r="BV54" s="345">
        <v>2043355.3790490788</v>
      </c>
      <c r="BW54" s="345">
        <v>0</v>
      </c>
      <c r="BX54" s="345">
        <v>2311131.1047332692</v>
      </c>
      <c r="BY54" s="345">
        <v>752707.99765716866</v>
      </c>
      <c r="BZ54" s="345">
        <v>257828518.00000003</v>
      </c>
      <c r="CA54" s="345">
        <v>116605376.97387417</v>
      </c>
      <c r="CB54" s="345">
        <v>34905674.511942305</v>
      </c>
      <c r="CC54" s="345">
        <v>89630688.608271331</v>
      </c>
      <c r="CD54" s="345">
        <v>16686777.905912215</v>
      </c>
      <c r="CE54" s="345">
        <v>3109814.5647953823</v>
      </c>
      <c r="CF54" s="345">
        <v>1795678.4235064886</v>
      </c>
      <c r="CG54" s="345">
        <v>2001176.9954348982</v>
      </c>
      <c r="CH54" s="345">
        <v>0</v>
      </c>
      <c r="CI54" s="345">
        <v>8063309.1074807961</v>
      </c>
      <c r="CJ54" s="345">
        <v>1716798.8146946479</v>
      </c>
    </row>
    <row r="55" spans="1:88" x14ac:dyDescent="0.3">
      <c r="A55" s="2" t="s">
        <v>746</v>
      </c>
      <c r="B55" s="2">
        <v>127</v>
      </c>
      <c r="C55" s="342">
        <v>1.2160447440354789</v>
      </c>
      <c r="D55" s="342">
        <v>1.1411453291961118</v>
      </c>
      <c r="E55" s="342">
        <v>0.91947544598222841</v>
      </c>
      <c r="F55" s="342">
        <v>1.7107140971838166</v>
      </c>
      <c r="G55" s="342">
        <v>0.91168794974556655</v>
      </c>
      <c r="H55" s="342">
        <v>1.4367451569855041</v>
      </c>
      <c r="I55" s="342">
        <v>-1.3113383519659589</v>
      </c>
      <c r="J55" s="342">
        <v>1.2704221366365289</v>
      </c>
      <c r="K55" s="342">
        <v>0</v>
      </c>
      <c r="L55" s="342">
        <v>1.8367038462309511</v>
      </c>
      <c r="M55" s="342">
        <v>1.1308903286894061</v>
      </c>
      <c r="N55" s="343">
        <v>413022743</v>
      </c>
      <c r="O55" s="344">
        <v>205099283</v>
      </c>
      <c r="P55" s="344">
        <v>49770373</v>
      </c>
      <c r="Q55" s="344">
        <v>143272186</v>
      </c>
      <c r="R55" s="344">
        <v>14880901</v>
      </c>
      <c r="S55" s="344">
        <v>1692690</v>
      </c>
      <c r="T55" s="344">
        <v>-3065201</v>
      </c>
      <c r="U55" s="344">
        <v>6337310</v>
      </c>
      <c r="V55" s="344">
        <v>0</v>
      </c>
      <c r="W55" s="344">
        <v>9567655</v>
      </c>
      <c r="X55" s="344">
        <v>348447</v>
      </c>
      <c r="Y55" s="344">
        <v>21534948</v>
      </c>
      <c r="Z55" s="344">
        <v>0</v>
      </c>
      <c r="AA55" s="344">
        <v>21534948</v>
      </c>
      <c r="AB55" s="344">
        <v>0</v>
      </c>
      <c r="AC55" s="344">
        <v>0</v>
      </c>
      <c r="AD55" s="346">
        <v>0.98455106783075808</v>
      </c>
      <c r="AE55" s="346">
        <v>1.2006867814806501</v>
      </c>
      <c r="AF55" s="346">
        <v>1.1932655184174601</v>
      </c>
      <c r="AG55" s="346">
        <v>0.89616873479318548</v>
      </c>
      <c r="AH55" s="346">
        <v>0.64136395089285958</v>
      </c>
      <c r="AI55" s="346">
        <v>0.76633958094144372</v>
      </c>
      <c r="AJ55" s="346">
        <v>0.86814416243654846</v>
      </c>
      <c r="AK55" s="346">
        <v>0.98455106783075808</v>
      </c>
      <c r="AL55" s="346" t="s">
        <v>676</v>
      </c>
      <c r="AM55" s="346">
        <v>0.98455106783075808</v>
      </c>
      <c r="AN55" s="346">
        <v>0.98765194174757209</v>
      </c>
      <c r="AO55" s="346">
        <v>0.68673135593220302</v>
      </c>
      <c r="AP55" s="346" t="s">
        <v>676</v>
      </c>
      <c r="AQ55" s="347">
        <v>15220</v>
      </c>
      <c r="AR55" s="347">
        <v>4430</v>
      </c>
      <c r="AS55" s="347">
        <v>3041</v>
      </c>
      <c r="AT55" s="347">
        <v>1579</v>
      </c>
      <c r="AU55" s="347">
        <v>1985</v>
      </c>
      <c r="AV55" s="347">
        <v>3493</v>
      </c>
      <c r="AW55" s="347">
        <v>77</v>
      </c>
      <c r="AX55" s="347">
        <v>54</v>
      </c>
      <c r="AY55" s="347" t="s">
        <v>676</v>
      </c>
      <c r="AZ55" s="347">
        <v>213</v>
      </c>
      <c r="BA55" s="347">
        <v>244</v>
      </c>
      <c r="BB55" s="347">
        <v>104</v>
      </c>
      <c r="BC55" s="347" t="s">
        <v>676</v>
      </c>
      <c r="BD55" s="345">
        <v>1395429382</v>
      </c>
      <c r="BE55" s="345">
        <v>660017864</v>
      </c>
      <c r="BF55" s="345">
        <v>221217524</v>
      </c>
      <c r="BG55" s="345">
        <v>434175474</v>
      </c>
      <c r="BH55" s="345">
        <v>80018520</v>
      </c>
      <c r="BI55" s="345">
        <v>8537839</v>
      </c>
      <c r="BJ55" s="345">
        <v>12575734</v>
      </c>
      <c r="BK55" s="345">
        <v>18971588</v>
      </c>
      <c r="BL55" s="345">
        <v>0</v>
      </c>
      <c r="BM55" s="345">
        <v>37439544</v>
      </c>
      <c r="BN55" s="345">
        <v>2493815</v>
      </c>
      <c r="BO55" s="345">
        <v>180748048</v>
      </c>
      <c r="BP55" s="345">
        <v>98184135.195470765</v>
      </c>
      <c r="BQ55" s="345">
        <v>46021642.573403463</v>
      </c>
      <c r="BR55" s="345">
        <v>30106406.831707414</v>
      </c>
      <c r="BS55" s="345">
        <v>6435863.399418368</v>
      </c>
      <c r="BT55" s="345">
        <v>123269.63710738657</v>
      </c>
      <c r="BU55" s="345">
        <v>783694.98810858163</v>
      </c>
      <c r="BV55" s="345">
        <v>2644360.1312597734</v>
      </c>
      <c r="BW55" s="345">
        <v>2301148.8050441174</v>
      </c>
      <c r="BX55" s="345">
        <v>583389.83789850853</v>
      </c>
      <c r="BY55" s="345">
        <v>0</v>
      </c>
      <c r="BZ55" s="345">
        <v>176605325</v>
      </c>
      <c r="CA55" s="345">
        <v>81546945.283545583</v>
      </c>
      <c r="CB55" s="345">
        <v>31528357.605044149</v>
      </c>
      <c r="CC55" s="345">
        <v>53643523.233085506</v>
      </c>
      <c r="CD55" s="345">
        <v>9886498.8783247508</v>
      </c>
      <c r="CE55" s="345">
        <v>1054872.4932280341</v>
      </c>
      <c r="CF55" s="345">
        <v>1553765.0544537741</v>
      </c>
      <c r="CG55" s="345">
        <v>2343989.65991922</v>
      </c>
      <c r="CH55" s="345">
        <v>0</v>
      </c>
      <c r="CI55" s="345">
        <v>4625754.2599012097</v>
      </c>
      <c r="CJ55" s="345">
        <v>308117.41082251258</v>
      </c>
    </row>
    <row r="56" spans="1:88" x14ac:dyDescent="0.3">
      <c r="A56" s="2" t="s">
        <v>747</v>
      </c>
      <c r="B56" s="2">
        <v>6963</v>
      </c>
      <c r="C56" s="342">
        <v>0.1586327950746545</v>
      </c>
      <c r="D56" s="342">
        <v>0</v>
      </c>
      <c r="E56" s="342">
        <v>0.41572912133671225</v>
      </c>
      <c r="F56" s="342">
        <v>5.6207715028773669E-2</v>
      </c>
      <c r="G56" s="342">
        <v>2.3416002483549079E-3</v>
      </c>
      <c r="H56" s="342">
        <v>0</v>
      </c>
      <c r="I56" s="342">
        <v>0</v>
      </c>
      <c r="J56" s="342">
        <v>0</v>
      </c>
      <c r="K56" s="342">
        <v>0.11507861799499709</v>
      </c>
      <c r="L56" s="342">
        <v>0</v>
      </c>
      <c r="M56" s="342">
        <v>0</v>
      </c>
      <c r="N56" s="343">
        <v>4732662</v>
      </c>
      <c r="O56" s="344">
        <v>0</v>
      </c>
      <c r="P56" s="344">
        <v>4137606</v>
      </c>
      <c r="Q56" s="344">
        <v>559364</v>
      </c>
      <c r="R56" s="344">
        <v>35692</v>
      </c>
      <c r="S56" s="344">
        <v>0</v>
      </c>
      <c r="T56" s="344">
        <v>0</v>
      </c>
      <c r="U56" s="344">
        <v>0</v>
      </c>
      <c r="V56" s="344">
        <v>35692</v>
      </c>
      <c r="W56" s="344">
        <v>0</v>
      </c>
      <c r="X56" s="344">
        <v>0</v>
      </c>
      <c r="Y56" s="344">
        <v>1362816</v>
      </c>
      <c r="Z56" s="344">
        <v>0</v>
      </c>
      <c r="AA56" s="344">
        <v>1362816</v>
      </c>
      <c r="AB56" s="344">
        <v>0</v>
      </c>
      <c r="AC56" s="344">
        <v>0</v>
      </c>
      <c r="AD56" s="346">
        <v>2.7486060975609763</v>
      </c>
      <c r="AE56" s="346" t="s">
        <v>676</v>
      </c>
      <c r="AF56" s="346" t="s">
        <v>676</v>
      </c>
      <c r="AG56" s="346" t="s">
        <v>676</v>
      </c>
      <c r="AH56" s="346" t="s">
        <v>676</v>
      </c>
      <c r="AI56" s="346" t="s">
        <v>676</v>
      </c>
      <c r="AJ56" s="346" t="s">
        <v>676</v>
      </c>
      <c r="AK56" s="346" t="s">
        <v>676</v>
      </c>
      <c r="AL56" s="346" t="s">
        <v>676</v>
      </c>
      <c r="AM56" s="346" t="s">
        <v>676</v>
      </c>
      <c r="AN56" s="346" t="s">
        <v>676</v>
      </c>
      <c r="AO56" s="346" t="s">
        <v>676</v>
      </c>
      <c r="AP56" s="346" t="s">
        <v>676</v>
      </c>
      <c r="AQ56" s="347">
        <v>0</v>
      </c>
      <c r="AR56" s="347" t="s">
        <v>676</v>
      </c>
      <c r="AS56" s="347" t="s">
        <v>676</v>
      </c>
      <c r="AT56" s="347" t="s">
        <v>676</v>
      </c>
      <c r="AU56" s="347" t="s">
        <v>676</v>
      </c>
      <c r="AV56" s="347" t="s">
        <v>676</v>
      </c>
      <c r="AW56" s="347" t="s">
        <v>676</v>
      </c>
      <c r="AX56" s="347" t="s">
        <v>676</v>
      </c>
      <c r="AY56" s="347" t="s">
        <v>676</v>
      </c>
      <c r="AZ56" s="347" t="s">
        <v>676</v>
      </c>
      <c r="BA56" s="347" t="s">
        <v>676</v>
      </c>
      <c r="BB56" s="347" t="s">
        <v>676</v>
      </c>
      <c r="BC56" s="347" t="s">
        <v>676</v>
      </c>
      <c r="BD56" s="345">
        <v>21961563</v>
      </c>
      <c r="BE56" s="345">
        <v>0</v>
      </c>
      <c r="BF56" s="345">
        <v>7148236</v>
      </c>
      <c r="BG56" s="345">
        <v>6646912</v>
      </c>
      <c r="BH56" s="345">
        <v>8166415</v>
      </c>
      <c r="BI56" s="345">
        <v>0</v>
      </c>
      <c r="BJ56" s="345">
        <v>7895809</v>
      </c>
      <c r="BK56" s="345">
        <v>0</v>
      </c>
      <c r="BL56" s="345">
        <v>270606</v>
      </c>
      <c r="BM56" s="345">
        <v>0</v>
      </c>
      <c r="BN56" s="345">
        <v>0</v>
      </c>
      <c r="BO56" s="345">
        <v>21980775.000000004</v>
      </c>
      <c r="BP56" s="345">
        <v>0</v>
      </c>
      <c r="BQ56" s="345">
        <v>7756535.6932425564</v>
      </c>
      <c r="BR56" s="345">
        <v>5029337.3157892451</v>
      </c>
      <c r="BS56" s="345">
        <v>9194901.9909682013</v>
      </c>
      <c r="BT56" s="345">
        <v>0</v>
      </c>
      <c r="BU56" s="345">
        <v>9085146.9713166188</v>
      </c>
      <c r="BV56" s="345">
        <v>0</v>
      </c>
      <c r="BW56" s="345">
        <v>109755.01965158302</v>
      </c>
      <c r="BX56" s="345">
        <v>0</v>
      </c>
      <c r="BY56" s="345">
        <v>0</v>
      </c>
      <c r="BZ56" s="345">
        <v>16444306</v>
      </c>
      <c r="CA56" s="345">
        <v>0</v>
      </c>
      <c r="CB56" s="345">
        <v>5474247.8090395294</v>
      </c>
      <c r="CC56" s="345">
        <v>4922392.6151224133</v>
      </c>
      <c r="CD56" s="345">
        <v>6047665.5758380573</v>
      </c>
      <c r="CE56" s="345">
        <v>0</v>
      </c>
      <c r="CF56" s="345">
        <v>5847267.4095906606</v>
      </c>
      <c r="CG56" s="345">
        <v>0</v>
      </c>
      <c r="CH56" s="345">
        <v>200398.16624739661</v>
      </c>
      <c r="CI56" s="345">
        <v>0</v>
      </c>
      <c r="CJ56" s="345">
        <v>0</v>
      </c>
    </row>
    <row r="57" spans="1:88" x14ac:dyDescent="0.3">
      <c r="A57" s="2" t="s">
        <v>749</v>
      </c>
      <c r="B57" s="2">
        <v>25</v>
      </c>
      <c r="C57" s="342">
        <v>0.59851812646326652</v>
      </c>
      <c r="D57" s="342">
        <v>0.43405315397773753</v>
      </c>
      <c r="E57" s="342">
        <v>0.82526033091664674</v>
      </c>
      <c r="F57" s="342">
        <v>0.64524769879864741</v>
      </c>
      <c r="G57" s="342">
        <v>0.72558580828104136</v>
      </c>
      <c r="H57" s="342">
        <v>0.39430924576454557</v>
      </c>
      <c r="I57" s="342">
        <v>0</v>
      </c>
      <c r="J57" s="342">
        <v>0.35448114312936763</v>
      </c>
      <c r="K57" s="342">
        <v>0</v>
      </c>
      <c r="L57" s="342">
        <v>0.98669670502813978</v>
      </c>
      <c r="M57" s="342">
        <v>5.1551989043673455E-3</v>
      </c>
      <c r="N57" s="343">
        <v>129792083</v>
      </c>
      <c r="O57" s="344">
        <v>52448849</v>
      </c>
      <c r="P57" s="344">
        <v>27182516</v>
      </c>
      <c r="Q57" s="344">
        <v>37374086</v>
      </c>
      <c r="R57" s="344">
        <v>12786632</v>
      </c>
      <c r="S57" s="344">
        <v>691840</v>
      </c>
      <c r="T57" s="344">
        <v>0</v>
      </c>
      <c r="U57" s="344">
        <v>598830</v>
      </c>
      <c r="V57" s="344">
        <v>0</v>
      </c>
      <c r="W57" s="344">
        <v>11492805</v>
      </c>
      <c r="X57" s="344">
        <v>3157</v>
      </c>
      <c r="Y57" s="344">
        <v>28446835</v>
      </c>
      <c r="Z57" s="344">
        <v>0</v>
      </c>
      <c r="AA57" s="344">
        <v>28446835</v>
      </c>
      <c r="AB57" s="344">
        <v>0</v>
      </c>
      <c r="AC57" s="344">
        <v>384958</v>
      </c>
      <c r="AD57" s="346">
        <v>0.74918360433604447</v>
      </c>
      <c r="AE57" s="346">
        <v>0.81592102272727207</v>
      </c>
      <c r="AF57" s="346">
        <v>0.75847148760330563</v>
      </c>
      <c r="AG57" s="346">
        <v>0.71308947368421038</v>
      </c>
      <c r="AH57" s="346">
        <v>0.62092795698924719</v>
      </c>
      <c r="AI57" s="346">
        <v>0.80139767441860454</v>
      </c>
      <c r="AJ57" s="346" t="s">
        <v>676</v>
      </c>
      <c r="AK57" s="346" t="s">
        <v>676</v>
      </c>
      <c r="AL57" s="346" t="s">
        <v>676</v>
      </c>
      <c r="AM57" s="346" t="s">
        <v>676</v>
      </c>
      <c r="AN57" s="346" t="s">
        <v>676</v>
      </c>
      <c r="AO57" s="346" t="s">
        <v>676</v>
      </c>
      <c r="AP57" s="346" t="s">
        <v>676</v>
      </c>
      <c r="AQ57" s="347">
        <v>718</v>
      </c>
      <c r="AR57" s="347">
        <v>215</v>
      </c>
      <c r="AS57" s="347">
        <v>240</v>
      </c>
      <c r="AT57" s="347">
        <v>132</v>
      </c>
      <c r="AU57" s="347">
        <v>58</v>
      </c>
      <c r="AV57" s="347">
        <v>73</v>
      </c>
      <c r="AW57" s="347" t="s">
        <v>676</v>
      </c>
      <c r="AX57" s="347" t="s">
        <v>676</v>
      </c>
      <c r="AY57" s="347" t="s">
        <v>676</v>
      </c>
      <c r="AZ57" s="347" t="s">
        <v>676</v>
      </c>
      <c r="BA57" s="347" t="s">
        <v>676</v>
      </c>
      <c r="BB57" s="347" t="s">
        <v>676</v>
      </c>
      <c r="BC57" s="347" t="s">
        <v>676</v>
      </c>
      <c r="BD57" s="345">
        <v>419710999</v>
      </c>
      <c r="BE57" s="345">
        <v>188222464</v>
      </c>
      <c r="BF57" s="345">
        <v>93222116</v>
      </c>
      <c r="BG57" s="345">
        <v>106221634</v>
      </c>
      <c r="BH57" s="345">
        <v>32044785</v>
      </c>
      <c r="BI57" s="345">
        <v>3420344</v>
      </c>
      <c r="BJ57" s="345">
        <v>3100622</v>
      </c>
      <c r="BK57" s="345">
        <v>2327910</v>
      </c>
      <c r="BL57" s="345">
        <v>0</v>
      </c>
      <c r="BM57" s="345">
        <v>21983994</v>
      </c>
      <c r="BN57" s="345">
        <v>1211915</v>
      </c>
      <c r="BO57" s="345">
        <v>50086098.999999985</v>
      </c>
      <c r="BP57" s="345">
        <v>25724586.703780822</v>
      </c>
      <c r="BQ57" s="345">
        <v>18087596.74095609</v>
      </c>
      <c r="BR57" s="345">
        <v>4843937.7545970185</v>
      </c>
      <c r="BS57" s="345">
        <v>1429977.8006660556</v>
      </c>
      <c r="BT57" s="345">
        <v>26231.500416507271</v>
      </c>
      <c r="BU57" s="345">
        <v>351696.41299169016</v>
      </c>
      <c r="BV57" s="345">
        <v>513000.34998362267</v>
      </c>
      <c r="BW57" s="345">
        <v>0</v>
      </c>
      <c r="BX57" s="345">
        <v>539049.53727423574</v>
      </c>
      <c r="BY57" s="345">
        <v>0</v>
      </c>
      <c r="BZ57" s="345">
        <v>214298405</v>
      </c>
      <c r="CA57" s="345">
        <v>95110496.555837855</v>
      </c>
      <c r="CB57" s="345">
        <v>49320648.773777969</v>
      </c>
      <c r="CC57" s="345">
        <v>53674742.854882985</v>
      </c>
      <c r="CD57" s="345">
        <v>16192516.815501176</v>
      </c>
      <c r="CE57" s="345">
        <v>1728330.4517349252</v>
      </c>
      <c r="CF57" s="345">
        <v>1566772.0620847631</v>
      </c>
      <c r="CG57" s="345">
        <v>1176313.7689946536</v>
      </c>
      <c r="CH57" s="345">
        <v>0</v>
      </c>
      <c r="CI57" s="345">
        <v>11108709.03071676</v>
      </c>
      <c r="CJ57" s="345">
        <v>612391.50197007426</v>
      </c>
    </row>
    <row r="58" spans="1:88" x14ac:dyDescent="0.3">
      <c r="A58" s="2" t="s">
        <v>750</v>
      </c>
      <c r="B58" s="2">
        <v>122</v>
      </c>
      <c r="C58" s="342">
        <v>0.98223863863346073</v>
      </c>
      <c r="D58" s="342">
        <v>0.78973270406774887</v>
      </c>
      <c r="E58" s="342">
        <v>0.94209452258114246</v>
      </c>
      <c r="F58" s="342">
        <v>1.2834531306644292</v>
      </c>
      <c r="G58" s="342">
        <v>1.2280850544280819</v>
      </c>
      <c r="H58" s="342">
        <v>1.1088500135831185</v>
      </c>
      <c r="I58" s="342">
        <v>1.5145780493819869</v>
      </c>
      <c r="J58" s="342">
        <v>0.90186930531608811</v>
      </c>
      <c r="K58" s="342">
        <v>2.1984121317576877</v>
      </c>
      <c r="L58" s="342">
        <v>0.58267357022378419</v>
      </c>
      <c r="M58" s="342">
        <v>0.96386361071224236</v>
      </c>
      <c r="N58" s="343">
        <v>809755475</v>
      </c>
      <c r="O58" s="344">
        <v>342945983</v>
      </c>
      <c r="P58" s="344">
        <v>81901026</v>
      </c>
      <c r="Q58" s="344">
        <v>327366895</v>
      </c>
      <c r="R58" s="344">
        <v>57541571</v>
      </c>
      <c r="S58" s="344">
        <v>5884599</v>
      </c>
      <c r="T58" s="344">
        <v>6630727</v>
      </c>
      <c r="U58" s="344">
        <v>8433409</v>
      </c>
      <c r="V58" s="344">
        <v>25938609</v>
      </c>
      <c r="W58" s="344">
        <v>7317053</v>
      </c>
      <c r="X58" s="344">
        <v>3337174</v>
      </c>
      <c r="Y58" s="344">
        <v>29622949</v>
      </c>
      <c r="Z58" s="344">
        <v>0</v>
      </c>
      <c r="AA58" s="344">
        <v>29622949</v>
      </c>
      <c r="AB58" s="344">
        <v>0</v>
      </c>
      <c r="AC58" s="344">
        <v>0</v>
      </c>
      <c r="AD58" s="346">
        <v>0.8635444722995077</v>
      </c>
      <c r="AE58" s="346">
        <v>1.0340858087091747</v>
      </c>
      <c r="AF58" s="346">
        <v>0.99366919199751158</v>
      </c>
      <c r="AG58" s="346">
        <v>0.83072213406292228</v>
      </c>
      <c r="AH58" s="346">
        <v>0.52455536723163643</v>
      </c>
      <c r="AI58" s="346">
        <v>0.68195238509184297</v>
      </c>
      <c r="AJ58" s="346">
        <v>0.73865930941096958</v>
      </c>
      <c r="AK58" s="346">
        <v>0.83543421052631583</v>
      </c>
      <c r="AL58" s="346">
        <v>0.65452988505747112</v>
      </c>
      <c r="AM58" s="346">
        <v>0.8635444722995077</v>
      </c>
      <c r="AN58" s="346">
        <v>0.90807935916542482</v>
      </c>
      <c r="AO58" s="346">
        <v>0.75599779005524803</v>
      </c>
      <c r="AP58" s="346">
        <v>1.0088235294117647</v>
      </c>
      <c r="AQ58" s="347">
        <v>35980</v>
      </c>
      <c r="AR58" s="347">
        <v>5659</v>
      </c>
      <c r="AS58" s="347">
        <v>12894</v>
      </c>
      <c r="AT58" s="347">
        <v>173</v>
      </c>
      <c r="AU58" s="347">
        <v>5086</v>
      </c>
      <c r="AV58" s="347">
        <v>9804</v>
      </c>
      <c r="AW58" s="347">
        <v>850</v>
      </c>
      <c r="AX58" s="347">
        <v>457</v>
      </c>
      <c r="AY58" s="347">
        <v>94</v>
      </c>
      <c r="AZ58" s="347">
        <v>244</v>
      </c>
      <c r="BA58" s="347">
        <v>470</v>
      </c>
      <c r="BB58" s="347">
        <v>163</v>
      </c>
      <c r="BC58" s="347">
        <v>86</v>
      </c>
      <c r="BD58" s="345">
        <v>1009937019</v>
      </c>
      <c r="BE58" s="345">
        <v>414296730</v>
      </c>
      <c r="BF58" s="345">
        <v>150392300</v>
      </c>
      <c r="BG58" s="345">
        <v>374550254</v>
      </c>
      <c r="BH58" s="345">
        <v>70697735</v>
      </c>
      <c r="BI58" s="345">
        <v>10144838</v>
      </c>
      <c r="BJ58" s="345">
        <v>6511568</v>
      </c>
      <c r="BK58" s="345">
        <v>8026254</v>
      </c>
      <c r="BL58" s="345">
        <v>21914183</v>
      </c>
      <c r="BM58" s="345">
        <v>17659357</v>
      </c>
      <c r="BN58" s="345">
        <v>6441535</v>
      </c>
      <c r="BO58" s="345">
        <v>447431287.99999988</v>
      </c>
      <c r="BP58" s="345">
        <v>268499896.44585806</v>
      </c>
      <c r="BQ58" s="345">
        <v>55148557.376233891</v>
      </c>
      <c r="BR58" s="345">
        <v>105213561.35965052</v>
      </c>
      <c r="BS58" s="345">
        <v>18569272.818257473</v>
      </c>
      <c r="BT58" s="345">
        <v>1248093.0101777972</v>
      </c>
      <c r="BU58" s="345">
        <v>1772725.2354539502</v>
      </c>
      <c r="BV58" s="345">
        <v>6139810.3816395635</v>
      </c>
      <c r="BW58" s="345">
        <v>3031152.8135855007</v>
      </c>
      <c r="BX58" s="345">
        <v>5492394.8618136076</v>
      </c>
      <c r="BY58" s="345">
        <v>885096.51558705384</v>
      </c>
      <c r="BZ58" s="345">
        <v>407125223.00000006</v>
      </c>
      <c r="CA58" s="345">
        <v>165755872.92212754</v>
      </c>
      <c r="CB58" s="345">
        <v>63230195.845308654</v>
      </c>
      <c r="CC58" s="345">
        <v>149853715.48786929</v>
      </c>
      <c r="CD58" s="345">
        <v>28285438.744694535</v>
      </c>
      <c r="CE58" s="345">
        <v>4058845.6451094137</v>
      </c>
      <c r="CF58" s="345">
        <v>2605211.5785026648</v>
      </c>
      <c r="CG58" s="345">
        <v>3211221.9134935434</v>
      </c>
      <c r="CH58" s="345">
        <v>8767639.8810587954</v>
      </c>
      <c r="CI58" s="345">
        <v>7065327.6331157228</v>
      </c>
      <c r="CJ58" s="345">
        <v>2577192.0934143914</v>
      </c>
    </row>
    <row r="59" spans="1:88" x14ac:dyDescent="0.3">
      <c r="A59" s="2" t="s">
        <v>751</v>
      </c>
      <c r="B59" s="2">
        <v>3113</v>
      </c>
      <c r="C59" s="342">
        <v>1.016960885080141</v>
      </c>
      <c r="D59" s="342">
        <v>0.88403541188747281</v>
      </c>
      <c r="E59" s="342">
        <v>0.91602198523749034</v>
      </c>
      <c r="F59" s="342">
        <v>1.5024379302540205</v>
      </c>
      <c r="G59" s="342">
        <v>0.97279808907527965</v>
      </c>
      <c r="H59" s="342">
        <v>1.2538249468263576</v>
      </c>
      <c r="I59" s="342">
        <v>0.15211925698938861</v>
      </c>
      <c r="J59" s="342">
        <v>1.089086643803304</v>
      </c>
      <c r="K59" s="342">
        <v>0</v>
      </c>
      <c r="L59" s="342">
        <v>1.6364546374046682</v>
      </c>
      <c r="M59" s="342">
        <v>3.0878224508474893E-2</v>
      </c>
      <c r="N59" s="343">
        <v>948638067</v>
      </c>
      <c r="O59" s="344">
        <v>472187194</v>
      </c>
      <c r="P59" s="344">
        <v>145488218</v>
      </c>
      <c r="Q59" s="344">
        <v>294827609</v>
      </c>
      <c r="R59" s="344">
        <v>36135046</v>
      </c>
      <c r="S59" s="344">
        <v>7444746</v>
      </c>
      <c r="T59" s="344">
        <v>655678</v>
      </c>
      <c r="U59" s="344">
        <v>11054352</v>
      </c>
      <c r="V59" s="344">
        <v>0</v>
      </c>
      <c r="W59" s="344">
        <v>17035995</v>
      </c>
      <c r="X59" s="344">
        <v>216124</v>
      </c>
      <c r="Y59" s="344">
        <v>60230764</v>
      </c>
      <c r="Z59" s="344">
        <v>0</v>
      </c>
      <c r="AA59" s="344">
        <v>59586675</v>
      </c>
      <c r="AB59" s="344">
        <v>644089</v>
      </c>
      <c r="AC59" s="344">
        <v>0</v>
      </c>
      <c r="AD59" s="346">
        <v>1.0057884959910679</v>
      </c>
      <c r="AE59" s="346">
        <v>1.1876131237896599</v>
      </c>
      <c r="AF59" s="346">
        <v>1.1585431974765508</v>
      </c>
      <c r="AG59" s="346">
        <v>0.92900067825348664</v>
      </c>
      <c r="AH59" s="346">
        <v>0.58383650834404677</v>
      </c>
      <c r="AI59" s="346">
        <v>0.82066243222306889</v>
      </c>
      <c r="AJ59" s="346">
        <v>1.0491179924242422</v>
      </c>
      <c r="AK59" s="346">
        <v>0.81677361111111102</v>
      </c>
      <c r="AL59" s="346">
        <v>0.99974246575342451</v>
      </c>
      <c r="AM59" s="346" t="s">
        <v>676</v>
      </c>
      <c r="AN59" s="346">
        <v>0.94778524590163915</v>
      </c>
      <c r="AO59" s="346">
        <v>0.73152423312883386</v>
      </c>
      <c r="AP59" s="346">
        <v>1.0972658536585369</v>
      </c>
      <c r="AQ59" s="347">
        <v>33717</v>
      </c>
      <c r="AR59" s="347">
        <v>6710</v>
      </c>
      <c r="AS59" s="347">
        <v>12134</v>
      </c>
      <c r="AT59" s="347">
        <v>4379</v>
      </c>
      <c r="AU59" s="347">
        <v>3763</v>
      </c>
      <c r="AV59" s="347">
        <v>5178</v>
      </c>
      <c r="AW59" s="347">
        <v>542</v>
      </c>
      <c r="AX59" s="347">
        <v>251</v>
      </c>
      <c r="AY59" s="347">
        <v>138</v>
      </c>
      <c r="AZ59" s="347" t="s">
        <v>676</v>
      </c>
      <c r="BA59" s="347">
        <v>409</v>
      </c>
      <c r="BB59" s="347">
        <v>137</v>
      </c>
      <c r="BC59" s="347">
        <v>76</v>
      </c>
      <c r="BD59" s="345">
        <v>2083057371</v>
      </c>
      <c r="BE59" s="345">
        <v>985756071</v>
      </c>
      <c r="BF59" s="345">
        <v>453280159</v>
      </c>
      <c r="BG59" s="345">
        <v>539346951</v>
      </c>
      <c r="BH59" s="345">
        <v>104674190</v>
      </c>
      <c r="BI59" s="345">
        <v>19695898</v>
      </c>
      <c r="BJ59" s="345">
        <v>12150420</v>
      </c>
      <c r="BK59" s="345">
        <v>20406385</v>
      </c>
      <c r="BL59" s="345">
        <v>0</v>
      </c>
      <c r="BM59" s="345">
        <v>31350400</v>
      </c>
      <c r="BN59" s="345">
        <v>21071087</v>
      </c>
      <c r="BO59" s="345">
        <v>476187014.535752</v>
      </c>
      <c r="BP59" s="345">
        <v>292351572.42882389</v>
      </c>
      <c r="BQ59" s="345">
        <v>107753508.13763373</v>
      </c>
      <c r="BR59" s="345">
        <v>63947698.338910311</v>
      </c>
      <c r="BS59" s="345">
        <v>12134235.630384052</v>
      </c>
      <c r="BT59" s="345">
        <v>1106834.008018509</v>
      </c>
      <c r="BU59" s="345">
        <v>1330167.4696549519</v>
      </c>
      <c r="BV59" s="345">
        <v>5145058.1753348876</v>
      </c>
      <c r="BW59" s="345">
        <v>0</v>
      </c>
      <c r="BX59" s="345">
        <v>2721024.5315965395</v>
      </c>
      <c r="BY59" s="345">
        <v>1831151.4457791655</v>
      </c>
      <c r="BZ59" s="345">
        <v>515855890.753075</v>
      </c>
      <c r="CA59" s="345">
        <v>241775440.64167041</v>
      </c>
      <c r="CB59" s="345">
        <v>116122006.1021601</v>
      </c>
      <c r="CC59" s="345">
        <v>132285106.4000867</v>
      </c>
      <c r="CD59" s="345">
        <v>25673337.609157804</v>
      </c>
      <c r="CE59" s="345">
        <v>4830793.9031535471</v>
      </c>
      <c r="CF59" s="345">
        <v>2980121.7927080514</v>
      </c>
      <c r="CG59" s="345">
        <v>5005054.3642845824</v>
      </c>
      <c r="CH59" s="345">
        <v>0</v>
      </c>
      <c r="CI59" s="345">
        <v>7689282.3663802966</v>
      </c>
      <c r="CJ59" s="345">
        <v>5168085.1826313259</v>
      </c>
    </row>
    <row r="60" spans="1:88" x14ac:dyDescent="0.3">
      <c r="A60" s="2" t="s">
        <v>752</v>
      </c>
      <c r="B60" s="2">
        <v>42</v>
      </c>
      <c r="C60" s="342">
        <v>0.74928534751186826</v>
      </c>
      <c r="D60" s="342">
        <v>0.62078458261062575</v>
      </c>
      <c r="E60" s="342">
        <v>0.69333399145042163</v>
      </c>
      <c r="F60" s="342">
        <v>1.1592922587706569</v>
      </c>
      <c r="G60" s="342">
        <v>0.61725210982049983</v>
      </c>
      <c r="H60" s="342">
        <v>0.70886667219822319</v>
      </c>
      <c r="I60" s="342">
        <v>0</v>
      </c>
      <c r="J60" s="342">
        <v>0.50535726601454145</v>
      </c>
      <c r="K60" s="342">
        <v>0</v>
      </c>
      <c r="L60" s="342">
        <v>0.86569966019924127</v>
      </c>
      <c r="M60" s="342">
        <v>0.99165416823798369</v>
      </c>
      <c r="N60" s="343">
        <v>47800734</v>
      </c>
      <c r="O60" s="344">
        <v>15670167</v>
      </c>
      <c r="P60" s="344">
        <v>13715696</v>
      </c>
      <c r="Q60" s="344">
        <v>15507172</v>
      </c>
      <c r="R60" s="344">
        <v>2907699</v>
      </c>
      <c r="S60" s="344">
        <v>316678</v>
      </c>
      <c r="T60" s="344">
        <v>0</v>
      </c>
      <c r="U60" s="344">
        <v>332834</v>
      </c>
      <c r="V60" s="344">
        <v>0</v>
      </c>
      <c r="W60" s="344">
        <v>1718210</v>
      </c>
      <c r="X60" s="344">
        <v>539977</v>
      </c>
      <c r="Y60" s="344">
        <v>6343633</v>
      </c>
      <c r="Z60" s="344">
        <v>0</v>
      </c>
      <c r="AA60" s="344">
        <v>6343633</v>
      </c>
      <c r="AB60" s="344">
        <v>0</v>
      </c>
      <c r="AC60" s="344">
        <v>0</v>
      </c>
      <c r="AD60" s="346">
        <v>0.91437096774193294</v>
      </c>
      <c r="AE60" s="346">
        <v>0.92839010101010233</v>
      </c>
      <c r="AF60" s="346">
        <v>0.9809710997442459</v>
      </c>
      <c r="AG60" s="346">
        <v>0.87397500000000106</v>
      </c>
      <c r="AH60" s="346">
        <v>0.87779588014981325</v>
      </c>
      <c r="AI60" s="346">
        <v>0.93699708454810593</v>
      </c>
      <c r="AJ60" s="346" t="s">
        <v>676</v>
      </c>
      <c r="AK60" s="346" t="s">
        <v>676</v>
      </c>
      <c r="AL60" s="346" t="s">
        <v>676</v>
      </c>
      <c r="AM60" s="346" t="s">
        <v>676</v>
      </c>
      <c r="AN60" s="346" t="s">
        <v>676</v>
      </c>
      <c r="AO60" s="346" t="s">
        <v>676</v>
      </c>
      <c r="AP60" s="346" t="s">
        <v>676</v>
      </c>
      <c r="AQ60" s="347">
        <v>1357</v>
      </c>
      <c r="AR60" s="347">
        <v>334</v>
      </c>
      <c r="AS60" s="347">
        <v>270</v>
      </c>
      <c r="AT60" s="347">
        <v>427</v>
      </c>
      <c r="AU60" s="347">
        <v>178</v>
      </c>
      <c r="AV60" s="347">
        <v>148</v>
      </c>
      <c r="AW60" s="347" t="s">
        <v>676</v>
      </c>
      <c r="AX60" s="347" t="s">
        <v>676</v>
      </c>
      <c r="AY60" s="347" t="s">
        <v>676</v>
      </c>
      <c r="AZ60" s="347" t="s">
        <v>676</v>
      </c>
      <c r="BA60" s="347" t="s">
        <v>676</v>
      </c>
      <c r="BB60" s="347" t="s">
        <v>676</v>
      </c>
      <c r="BC60" s="347" t="s">
        <v>676</v>
      </c>
      <c r="BD60" s="345">
        <v>74430399</v>
      </c>
      <c r="BE60" s="345">
        <v>20653039</v>
      </c>
      <c r="BF60" s="345">
        <v>26804549</v>
      </c>
      <c r="BG60" s="345">
        <v>19780774</v>
      </c>
      <c r="BH60" s="345">
        <v>7192037</v>
      </c>
      <c r="BI60" s="345">
        <v>758549</v>
      </c>
      <c r="BJ60" s="345">
        <v>1673406</v>
      </c>
      <c r="BK60" s="345">
        <v>632121</v>
      </c>
      <c r="BL60" s="345">
        <v>0</v>
      </c>
      <c r="BM60" s="345">
        <v>3334040</v>
      </c>
      <c r="BN60" s="345">
        <v>793921</v>
      </c>
      <c r="BO60" s="345">
        <v>36612357.999999993</v>
      </c>
      <c r="BP60" s="345">
        <v>15483554.887938015</v>
      </c>
      <c r="BQ60" s="345">
        <v>15786855.330679648</v>
      </c>
      <c r="BR60" s="345">
        <v>4029610.5092109046</v>
      </c>
      <c r="BS60" s="345">
        <v>1312337.2721714254</v>
      </c>
      <c r="BT60" s="345">
        <v>88309.219124376832</v>
      </c>
      <c r="BU60" s="345">
        <v>285362.53698265646</v>
      </c>
      <c r="BV60" s="345">
        <v>359921.7569520672</v>
      </c>
      <c r="BW60" s="345">
        <v>0</v>
      </c>
      <c r="BX60" s="345">
        <v>409365.46912029857</v>
      </c>
      <c r="BY60" s="345">
        <v>169378.28999202637</v>
      </c>
      <c r="BZ60" s="345">
        <v>35648987.000000007</v>
      </c>
      <c r="CA60" s="345">
        <v>9758964.7218455076</v>
      </c>
      <c r="CB60" s="345">
        <v>13144841.726371948</v>
      </c>
      <c r="CC60" s="345">
        <v>9346802.4554061461</v>
      </c>
      <c r="CD60" s="345">
        <v>3398378.0963764028</v>
      </c>
      <c r="CE60" s="345">
        <v>358429.23314051691</v>
      </c>
      <c r="CF60" s="345">
        <v>790717.05231005501</v>
      </c>
      <c r="CG60" s="345">
        <v>298689.53130518488</v>
      </c>
      <c r="CH60" s="345">
        <v>0</v>
      </c>
      <c r="CI60" s="345">
        <v>1575399.084910545</v>
      </c>
      <c r="CJ60" s="345">
        <v>375143.19471010088</v>
      </c>
    </row>
    <row r="61" spans="1:88" x14ac:dyDescent="0.3">
      <c r="A61" s="2" t="s">
        <v>753</v>
      </c>
      <c r="B61" s="2">
        <v>8701</v>
      </c>
      <c r="C61" s="342">
        <v>0.80147544186400199</v>
      </c>
      <c r="D61" s="342">
        <v>0.76844969361738169</v>
      </c>
      <c r="E61" s="342">
        <v>0.67969892990671565</v>
      </c>
      <c r="F61" s="342">
        <v>1.0451777657592753</v>
      </c>
      <c r="G61" s="342">
        <v>0.9345585023044779</v>
      </c>
      <c r="H61" s="342">
        <v>1.2670793952568356</v>
      </c>
      <c r="I61" s="342">
        <v>0</v>
      </c>
      <c r="J61" s="342">
        <v>0.86955874547209122</v>
      </c>
      <c r="K61" s="342">
        <v>0</v>
      </c>
      <c r="L61" s="342">
        <v>0.96226591534072858</v>
      </c>
      <c r="M61" s="342">
        <v>1.832204972674202</v>
      </c>
      <c r="N61" s="343">
        <v>181395967</v>
      </c>
      <c r="O61" s="344">
        <v>86296919</v>
      </c>
      <c r="P61" s="344">
        <v>39201573</v>
      </c>
      <c r="Q61" s="344">
        <v>43874547</v>
      </c>
      <c r="R61" s="344">
        <v>12022928</v>
      </c>
      <c r="S61" s="344">
        <v>2734601</v>
      </c>
      <c r="T61" s="344">
        <v>0</v>
      </c>
      <c r="U61" s="344">
        <v>2875962</v>
      </c>
      <c r="V61" s="344">
        <v>0</v>
      </c>
      <c r="W61" s="344">
        <v>4182658</v>
      </c>
      <c r="X61" s="344">
        <v>2229707</v>
      </c>
      <c r="Y61" s="344">
        <v>6753658.9900000002</v>
      </c>
      <c r="Z61" s="344">
        <v>0</v>
      </c>
      <c r="AA61" s="344">
        <v>6753658.9900000002</v>
      </c>
      <c r="AB61" s="344">
        <v>0</v>
      </c>
      <c r="AC61" s="344">
        <v>0</v>
      </c>
      <c r="AD61" s="346">
        <v>0.84470560350732526</v>
      </c>
      <c r="AE61" s="346">
        <v>0.91602605466429132</v>
      </c>
      <c r="AF61" s="346">
        <v>0.95143516333938083</v>
      </c>
      <c r="AG61" s="346">
        <v>0.83974323843416354</v>
      </c>
      <c r="AH61" s="346">
        <v>0.60915623417722609</v>
      </c>
      <c r="AI61" s="346">
        <v>0.82534677075940632</v>
      </c>
      <c r="AJ61" s="346">
        <v>1.0100152917505014</v>
      </c>
      <c r="AK61" s="346">
        <v>0.77085125000000021</v>
      </c>
      <c r="AL61" s="346">
        <v>0.59585689655172436</v>
      </c>
      <c r="AM61" s="346" t="s">
        <v>676</v>
      </c>
      <c r="AN61" s="346">
        <v>0.85762591240875985</v>
      </c>
      <c r="AO61" s="346">
        <v>0.61859259259259247</v>
      </c>
      <c r="AP61" s="346">
        <v>1.3558880000000002</v>
      </c>
      <c r="AQ61" s="347">
        <v>10732</v>
      </c>
      <c r="AR61" s="347">
        <v>2468</v>
      </c>
      <c r="AS61" s="347">
        <v>3213</v>
      </c>
      <c r="AT61" s="347">
        <v>800</v>
      </c>
      <c r="AU61" s="347">
        <v>2391</v>
      </c>
      <c r="AV61" s="347">
        <v>1361</v>
      </c>
      <c r="AW61" s="347">
        <v>74</v>
      </c>
      <c r="AX61" s="347">
        <v>134</v>
      </c>
      <c r="AY61" s="347">
        <v>57</v>
      </c>
      <c r="AZ61" s="347" t="s">
        <v>676</v>
      </c>
      <c r="BA61" s="347">
        <v>152</v>
      </c>
      <c r="BB61" s="347">
        <v>47</v>
      </c>
      <c r="BC61" s="347">
        <v>35</v>
      </c>
      <c r="BD61" s="345">
        <v>235161304</v>
      </c>
      <c r="BE61" s="345">
        <v>92046073</v>
      </c>
      <c r="BF61" s="345">
        <v>62035523</v>
      </c>
      <c r="BG61" s="345">
        <v>61457102</v>
      </c>
      <c r="BH61" s="345">
        <v>19622606</v>
      </c>
      <c r="BI61" s="345">
        <v>3643905</v>
      </c>
      <c r="BJ61" s="345">
        <v>3485948</v>
      </c>
      <c r="BK61" s="345">
        <v>3610138</v>
      </c>
      <c r="BL61" s="345">
        <v>0</v>
      </c>
      <c r="BM61" s="345">
        <v>7074672</v>
      </c>
      <c r="BN61" s="345">
        <v>1807943</v>
      </c>
      <c r="BO61" s="345">
        <v>136903294.99999997</v>
      </c>
      <c r="BP61" s="345">
        <v>74600385.370247126</v>
      </c>
      <c r="BQ61" s="345">
        <v>40668122.283825785</v>
      </c>
      <c r="BR61" s="345">
        <v>16806866.943562392</v>
      </c>
      <c r="BS61" s="345">
        <v>4827920.4023646796</v>
      </c>
      <c r="BT61" s="345">
        <v>665745.13043336268</v>
      </c>
      <c r="BU61" s="345">
        <v>407867.13300616841</v>
      </c>
      <c r="BV61" s="345">
        <v>1828763.8125142113</v>
      </c>
      <c r="BW61" s="345">
        <v>0</v>
      </c>
      <c r="BX61" s="345">
        <v>1449077.177060981</v>
      </c>
      <c r="BY61" s="345">
        <v>476467.14934995567</v>
      </c>
      <c r="BZ61" s="345">
        <v>97850779.999999985</v>
      </c>
      <c r="CA61" s="345">
        <v>37699638.582873277</v>
      </c>
      <c r="CB61" s="345">
        <v>26943036.080521002</v>
      </c>
      <c r="CC61" s="345">
        <v>25171204.574374169</v>
      </c>
      <c r="CD61" s="345">
        <v>8036900.7622315483</v>
      </c>
      <c r="CE61" s="345">
        <v>1492447.174039949</v>
      </c>
      <c r="CF61" s="345">
        <v>1427752.1618840811</v>
      </c>
      <c r="CG61" s="345">
        <v>1478617.1033531977</v>
      </c>
      <c r="CH61" s="345">
        <v>0</v>
      </c>
      <c r="CI61" s="345">
        <v>2897598.6568419198</v>
      </c>
      <c r="CJ61" s="345">
        <v>740485.66611240071</v>
      </c>
    </row>
    <row r="62" spans="1:88" x14ac:dyDescent="0.3">
      <c r="A62" s="2" t="s">
        <v>754</v>
      </c>
      <c r="B62" s="2">
        <v>75</v>
      </c>
      <c r="C62" s="342">
        <v>0.71705294564838395</v>
      </c>
      <c r="D62" s="342">
        <v>0.71188943452388842</v>
      </c>
      <c r="E62" s="342">
        <v>0.63309640790418398</v>
      </c>
      <c r="F62" s="342">
        <v>0.86118002920612269</v>
      </c>
      <c r="G62" s="342">
        <v>0.72608230685903796</v>
      </c>
      <c r="H62" s="342">
        <v>0.67048846039590504</v>
      </c>
      <c r="I62" s="342">
        <v>0</v>
      </c>
      <c r="J62" s="342">
        <v>0.83866391445508248</v>
      </c>
      <c r="K62" s="342">
        <v>0</v>
      </c>
      <c r="L62" s="342">
        <v>0.73570578877040116</v>
      </c>
      <c r="M62" s="342">
        <v>1.717793639404992</v>
      </c>
      <c r="N62" s="343">
        <v>130742359</v>
      </c>
      <c r="O62" s="344">
        <v>59538431</v>
      </c>
      <c r="P62" s="344">
        <v>31291789</v>
      </c>
      <c r="Q62" s="344">
        <v>31976914</v>
      </c>
      <c r="R62" s="344">
        <v>7935225</v>
      </c>
      <c r="S62" s="344">
        <v>502174</v>
      </c>
      <c r="T62" s="344">
        <v>0</v>
      </c>
      <c r="U62" s="344">
        <v>2094625</v>
      </c>
      <c r="V62" s="344">
        <v>0</v>
      </c>
      <c r="W62" s="344">
        <v>3302049</v>
      </c>
      <c r="X62" s="344">
        <v>2036377</v>
      </c>
      <c r="Y62" s="344">
        <v>6551453</v>
      </c>
      <c r="Z62" s="344">
        <v>0</v>
      </c>
      <c r="AA62" s="344">
        <v>6551453</v>
      </c>
      <c r="AB62" s="344">
        <v>0</v>
      </c>
      <c r="AC62" s="344">
        <v>0</v>
      </c>
      <c r="AD62" s="346">
        <v>0.8164059260747345</v>
      </c>
      <c r="AE62" s="346">
        <v>0.93280155520995489</v>
      </c>
      <c r="AF62" s="346">
        <v>0.96744108876560608</v>
      </c>
      <c r="AG62" s="346">
        <v>0.78140713587487753</v>
      </c>
      <c r="AH62" s="346">
        <v>0.57313547872340453</v>
      </c>
      <c r="AI62" s="346">
        <v>0.71221588641596378</v>
      </c>
      <c r="AJ62" s="346">
        <v>0.8193095444685472</v>
      </c>
      <c r="AK62" s="346">
        <v>0.71190070422535212</v>
      </c>
      <c r="AL62" s="346">
        <v>0.69385925925925929</v>
      </c>
      <c r="AM62" s="346" t="s">
        <v>676</v>
      </c>
      <c r="AN62" s="346">
        <v>0.83453285024154633</v>
      </c>
      <c r="AO62" s="346">
        <v>0.60078727272727273</v>
      </c>
      <c r="AP62" s="346" t="s">
        <v>676</v>
      </c>
      <c r="AQ62" s="347">
        <v>7248</v>
      </c>
      <c r="AR62" s="347">
        <v>1330</v>
      </c>
      <c r="AS62" s="347">
        <v>2099</v>
      </c>
      <c r="AT62" s="347">
        <v>852</v>
      </c>
      <c r="AU62" s="347">
        <v>1407</v>
      </c>
      <c r="AV62" s="347">
        <v>1226</v>
      </c>
      <c r="AW62" s="347">
        <v>31</v>
      </c>
      <c r="AX62" s="347">
        <v>115</v>
      </c>
      <c r="AY62" s="347">
        <v>42</v>
      </c>
      <c r="AZ62" s="347" t="s">
        <v>676</v>
      </c>
      <c r="BA62" s="347">
        <v>112</v>
      </c>
      <c r="BB62" s="347">
        <v>34</v>
      </c>
      <c r="BC62" s="347" t="s">
        <v>676</v>
      </c>
      <c r="BD62" s="345">
        <v>193753527</v>
      </c>
      <c r="BE62" s="345">
        <v>70401790</v>
      </c>
      <c r="BF62" s="345">
        <v>57622682</v>
      </c>
      <c r="BG62" s="345">
        <v>49886367</v>
      </c>
      <c r="BH62" s="345">
        <v>15842688</v>
      </c>
      <c r="BI62" s="345">
        <v>1444568</v>
      </c>
      <c r="BJ62" s="345">
        <v>3646471</v>
      </c>
      <c r="BK62" s="345">
        <v>2244463</v>
      </c>
      <c r="BL62" s="345">
        <v>0</v>
      </c>
      <c r="BM62" s="345">
        <v>6929792</v>
      </c>
      <c r="BN62" s="345">
        <v>1577394</v>
      </c>
      <c r="BO62" s="345">
        <v>100214219</v>
      </c>
      <c r="BP62" s="345">
        <v>51004669.139314875</v>
      </c>
      <c r="BQ62" s="345">
        <v>31613216.246227823</v>
      </c>
      <c r="BR62" s="345">
        <v>14010254.589676877</v>
      </c>
      <c r="BS62" s="345">
        <v>3586079.0247804336</v>
      </c>
      <c r="BT62" s="345">
        <v>79441.311808785875</v>
      </c>
      <c r="BU62" s="345">
        <v>318486.62950530747</v>
      </c>
      <c r="BV62" s="345">
        <v>1457313.6183155291</v>
      </c>
      <c r="BW62" s="345">
        <v>0</v>
      </c>
      <c r="BX62" s="345">
        <v>1276464.7519825227</v>
      </c>
      <c r="BY62" s="345">
        <v>454372.71316828858</v>
      </c>
      <c r="BZ62" s="345">
        <v>91255340.999999985</v>
      </c>
      <c r="CA62" s="345">
        <v>32629710.17946136</v>
      </c>
      <c r="CB62" s="345">
        <v>28161632.461691856</v>
      </c>
      <c r="CC62" s="345">
        <v>23121254.404415641</v>
      </c>
      <c r="CD62" s="345">
        <v>7342743.9544311352</v>
      </c>
      <c r="CE62" s="345">
        <v>669526.08981283195</v>
      </c>
      <c r="CF62" s="345">
        <v>1690060.6065245024</v>
      </c>
      <c r="CG62" s="345">
        <v>1040260.1581369506</v>
      </c>
      <c r="CH62" s="345">
        <v>0</v>
      </c>
      <c r="CI62" s="345">
        <v>3211809.0259345663</v>
      </c>
      <c r="CJ62" s="345">
        <v>731088.07402228378</v>
      </c>
    </row>
    <row r="63" spans="1:88" x14ac:dyDescent="0.3">
      <c r="A63" s="2" t="s">
        <v>755</v>
      </c>
      <c r="B63" s="2">
        <v>41</v>
      </c>
      <c r="C63" s="342">
        <v>0.20574369799220102</v>
      </c>
      <c r="D63" s="342">
        <v>0.18664755165137961</v>
      </c>
      <c r="E63" s="342">
        <v>0.12532184369052626</v>
      </c>
      <c r="F63" s="342">
        <v>0.26579124972680918</v>
      </c>
      <c r="G63" s="342">
        <v>0.29410939329243113</v>
      </c>
      <c r="H63" s="342">
        <v>0.31540712458122833</v>
      </c>
      <c r="I63" s="342">
        <v>0</v>
      </c>
      <c r="J63" s="342">
        <v>0.32102926180928276</v>
      </c>
      <c r="K63" s="342">
        <v>0</v>
      </c>
      <c r="L63" s="342">
        <v>0.28496384959018578</v>
      </c>
      <c r="M63" s="342">
        <v>0.73263852386394868</v>
      </c>
      <c r="N63" s="343">
        <v>12366519</v>
      </c>
      <c r="O63" s="344">
        <v>6498525</v>
      </c>
      <c r="P63" s="344">
        <v>608825</v>
      </c>
      <c r="Q63" s="344">
        <v>4132766</v>
      </c>
      <c r="R63" s="344">
        <v>1126403</v>
      </c>
      <c r="S63" s="344">
        <v>84793</v>
      </c>
      <c r="T63" s="344">
        <v>0</v>
      </c>
      <c r="U63" s="344">
        <v>336905</v>
      </c>
      <c r="V63" s="344">
        <v>0</v>
      </c>
      <c r="W63" s="344">
        <v>699099</v>
      </c>
      <c r="X63" s="344">
        <v>5606</v>
      </c>
      <c r="Y63" s="344">
        <v>337428</v>
      </c>
      <c r="Z63" s="344">
        <v>0</v>
      </c>
      <c r="AA63" s="344">
        <v>337428</v>
      </c>
      <c r="AB63" s="344">
        <v>0</v>
      </c>
      <c r="AC63" s="344">
        <v>0</v>
      </c>
      <c r="AD63" s="346" t="s">
        <v>62</v>
      </c>
      <c r="AE63" s="346" t="s">
        <v>676</v>
      </c>
      <c r="AF63" s="346" t="s">
        <v>676</v>
      </c>
      <c r="AG63" s="346" t="s">
        <v>676</v>
      </c>
      <c r="AH63" s="346" t="s">
        <v>676</v>
      </c>
      <c r="AI63" s="346" t="s">
        <v>676</v>
      </c>
      <c r="AJ63" s="346" t="s">
        <v>676</v>
      </c>
      <c r="AK63" s="346" t="s">
        <v>676</v>
      </c>
      <c r="AL63" s="346" t="s">
        <v>676</v>
      </c>
      <c r="AM63" s="346" t="s">
        <v>676</v>
      </c>
      <c r="AN63" s="346" t="s">
        <v>676</v>
      </c>
      <c r="AO63" s="346" t="s">
        <v>676</v>
      </c>
      <c r="AP63" s="346" t="s">
        <v>676</v>
      </c>
      <c r="AQ63" s="347">
        <v>0</v>
      </c>
      <c r="AR63" s="347" t="s">
        <v>676</v>
      </c>
      <c r="AS63" s="347" t="s">
        <v>676</v>
      </c>
      <c r="AT63" s="347" t="s">
        <v>676</v>
      </c>
      <c r="AU63" s="347" t="s">
        <v>676</v>
      </c>
      <c r="AV63" s="347" t="s">
        <v>676</v>
      </c>
      <c r="AW63" s="347" t="s">
        <v>676</v>
      </c>
      <c r="AX63" s="347" t="s">
        <v>676</v>
      </c>
      <c r="AY63" s="347" t="s">
        <v>676</v>
      </c>
      <c r="AZ63" s="347" t="s">
        <v>676</v>
      </c>
      <c r="BA63" s="347" t="s">
        <v>676</v>
      </c>
      <c r="BB63" s="347" t="s">
        <v>676</v>
      </c>
      <c r="BC63" s="347" t="s">
        <v>676</v>
      </c>
      <c r="BD63" s="345">
        <v>45479579</v>
      </c>
      <c r="BE63" s="345">
        <v>27783436</v>
      </c>
      <c r="BF63" s="345">
        <v>2232201</v>
      </c>
      <c r="BG63" s="345">
        <v>12407766</v>
      </c>
      <c r="BH63" s="345">
        <v>3056176</v>
      </c>
      <c r="BI63" s="345">
        <v>214527</v>
      </c>
      <c r="BJ63" s="345">
        <v>40415</v>
      </c>
      <c r="BK63" s="345">
        <v>837445</v>
      </c>
      <c r="BL63" s="345">
        <v>0</v>
      </c>
      <c r="BM63" s="345">
        <v>1957683</v>
      </c>
      <c r="BN63" s="345">
        <v>6106</v>
      </c>
      <c r="BO63" s="345">
        <v>3821465.631753</v>
      </c>
      <c r="BP63" s="345">
        <v>0</v>
      </c>
      <c r="BQ63" s="345">
        <v>3821465.631753</v>
      </c>
      <c r="BR63" s="345">
        <v>0</v>
      </c>
      <c r="BS63" s="345">
        <v>0</v>
      </c>
      <c r="BT63" s="345">
        <v>0</v>
      </c>
      <c r="BU63" s="345">
        <v>0</v>
      </c>
      <c r="BV63" s="345">
        <v>0</v>
      </c>
      <c r="BW63" s="345">
        <v>0</v>
      </c>
      <c r="BX63" s="345">
        <v>0</v>
      </c>
      <c r="BY63" s="345">
        <v>0</v>
      </c>
      <c r="BZ63" s="345">
        <v>57925004</v>
      </c>
      <c r="CA63" s="345">
        <v>34817092.120972194</v>
      </c>
      <c r="CB63" s="345">
        <v>3729117.5079006674</v>
      </c>
      <c r="CC63" s="345">
        <v>15548916.694013899</v>
      </c>
      <c r="CD63" s="345">
        <v>3829877.6771132383</v>
      </c>
      <c r="CE63" s="345">
        <v>268836.66661804542</v>
      </c>
      <c r="CF63" s="345">
        <v>50646.463528452397</v>
      </c>
      <c r="CG63" s="345">
        <v>1049452.6203039668</v>
      </c>
      <c r="CH63" s="345">
        <v>0</v>
      </c>
      <c r="CI63" s="345">
        <v>2453290.131381202</v>
      </c>
      <c r="CJ63" s="345">
        <v>7651.7952815719491</v>
      </c>
    </row>
    <row r="64" spans="1:88" x14ac:dyDescent="0.3">
      <c r="A64" s="2" t="s">
        <v>756</v>
      </c>
      <c r="B64" s="2">
        <v>114</v>
      </c>
      <c r="C64" s="342">
        <v>0.90988672131761794</v>
      </c>
      <c r="D64" s="342">
        <v>0.81279885112976868</v>
      </c>
      <c r="E64" s="342">
        <v>0.75271004398225938</v>
      </c>
      <c r="F64" s="342">
        <v>1.2364842096600568</v>
      </c>
      <c r="G64" s="342">
        <v>1.0646313538035816</v>
      </c>
      <c r="H64" s="342">
        <v>0.98053415243887487</v>
      </c>
      <c r="I64" s="342">
        <v>0</v>
      </c>
      <c r="J64" s="342">
        <v>0.85333379555060351</v>
      </c>
      <c r="K64" s="342">
        <v>0</v>
      </c>
      <c r="L64" s="342">
        <v>1.2870702564292664</v>
      </c>
      <c r="M64" s="342">
        <v>1.4682390476931606</v>
      </c>
      <c r="N64" s="343">
        <v>214250174</v>
      </c>
      <c r="O64" s="344">
        <v>107910960</v>
      </c>
      <c r="P64" s="344">
        <v>27971900</v>
      </c>
      <c r="Q64" s="344">
        <v>68701479</v>
      </c>
      <c r="R64" s="344">
        <v>9665835</v>
      </c>
      <c r="S64" s="344">
        <v>1212498</v>
      </c>
      <c r="T64" s="344">
        <v>0</v>
      </c>
      <c r="U64" s="344">
        <v>1396376</v>
      </c>
      <c r="V64" s="344">
        <v>0</v>
      </c>
      <c r="W64" s="344">
        <v>6054609</v>
      </c>
      <c r="X64" s="344">
        <v>1002352</v>
      </c>
      <c r="Y64" s="344">
        <v>3929593</v>
      </c>
      <c r="Z64" s="344">
        <v>0</v>
      </c>
      <c r="AA64" s="344">
        <v>3929593</v>
      </c>
      <c r="AB64" s="344">
        <v>0</v>
      </c>
      <c r="AC64" s="344">
        <v>0</v>
      </c>
      <c r="AD64" s="346">
        <v>0.98123171265877873</v>
      </c>
      <c r="AE64" s="346">
        <v>1.010765102040811</v>
      </c>
      <c r="AF64" s="346">
        <v>1.0339356381260063</v>
      </c>
      <c r="AG64" s="346">
        <v>0.83268846153846288</v>
      </c>
      <c r="AH64" s="346">
        <v>0.86414955654102021</v>
      </c>
      <c r="AI64" s="346">
        <v>0.9602604332953264</v>
      </c>
      <c r="AJ64" s="346">
        <v>1.0050574031890662</v>
      </c>
      <c r="AK64" s="346">
        <v>0.84583030303030304</v>
      </c>
      <c r="AL64" s="346">
        <v>0.62570303030303032</v>
      </c>
      <c r="AM64" s="346" t="s">
        <v>676</v>
      </c>
      <c r="AN64" s="346">
        <v>0.8851401960784312</v>
      </c>
      <c r="AO64" s="346" t="s">
        <v>676</v>
      </c>
      <c r="AP64" s="346" t="s">
        <v>676</v>
      </c>
      <c r="AQ64" s="347">
        <v>6735</v>
      </c>
      <c r="AR64" s="347">
        <v>2067</v>
      </c>
      <c r="AS64" s="347">
        <v>2257</v>
      </c>
      <c r="AT64" s="347">
        <v>431</v>
      </c>
      <c r="AU64" s="347">
        <v>686</v>
      </c>
      <c r="AV64" s="347">
        <v>1081</v>
      </c>
      <c r="AW64" s="347">
        <v>35</v>
      </c>
      <c r="AX64" s="347">
        <v>101</v>
      </c>
      <c r="AY64" s="347">
        <v>26</v>
      </c>
      <c r="AZ64" s="347" t="s">
        <v>676</v>
      </c>
      <c r="BA64" s="347">
        <v>51</v>
      </c>
      <c r="BB64" s="347" t="s">
        <v>676</v>
      </c>
      <c r="BC64" s="347" t="s">
        <v>676</v>
      </c>
      <c r="BD64" s="345">
        <v>426491728</v>
      </c>
      <c r="BE64" s="345">
        <v>213264044</v>
      </c>
      <c r="BF64" s="345">
        <v>71721326</v>
      </c>
      <c r="BG64" s="345">
        <v>121336106</v>
      </c>
      <c r="BH64" s="345">
        <v>20170252</v>
      </c>
      <c r="BI64" s="345">
        <v>3208362</v>
      </c>
      <c r="BJ64" s="345">
        <v>2085773</v>
      </c>
      <c r="BK64" s="345">
        <v>3015166</v>
      </c>
      <c r="BL64" s="345">
        <v>0</v>
      </c>
      <c r="BM64" s="345">
        <v>10497225</v>
      </c>
      <c r="BN64" s="345">
        <v>1363726</v>
      </c>
      <c r="BO64" s="345">
        <v>95263116.000000015</v>
      </c>
      <c r="BP64" s="345">
        <v>61215297.836200573</v>
      </c>
      <c r="BQ64" s="345">
        <v>16881719.66864071</v>
      </c>
      <c r="BR64" s="345">
        <v>14854105.057390425</v>
      </c>
      <c r="BS64" s="345">
        <v>2311993.4377683061</v>
      </c>
      <c r="BT64" s="345">
        <v>160174.36858431372</v>
      </c>
      <c r="BU64" s="345">
        <v>119459.25150587413</v>
      </c>
      <c r="BV64" s="345">
        <v>624799.34438708134</v>
      </c>
      <c r="BW64" s="345">
        <v>0</v>
      </c>
      <c r="BX64" s="345">
        <v>1182395.9669267423</v>
      </c>
      <c r="BY64" s="345">
        <v>225164.50636429439</v>
      </c>
      <c r="BZ64" s="345">
        <v>144524719.00000003</v>
      </c>
      <c r="CA64" s="345">
        <v>71549358.326891512</v>
      </c>
      <c r="CB64" s="345">
        <v>25500460.900151975</v>
      </c>
      <c r="CC64" s="345">
        <v>40707849.121456638</v>
      </c>
      <c r="CD64" s="345">
        <v>6767050.6514998851</v>
      </c>
      <c r="CE64" s="345">
        <v>1076394.4923616955</v>
      </c>
      <c r="CF64" s="345">
        <v>699769.71723163733</v>
      </c>
      <c r="CG64" s="345">
        <v>1011577.8942514105</v>
      </c>
      <c r="CH64" s="345">
        <v>0</v>
      </c>
      <c r="CI64" s="345">
        <v>3521783.1326644248</v>
      </c>
      <c r="CJ64" s="345">
        <v>457525.41499071661</v>
      </c>
    </row>
    <row r="65" spans="1:88" x14ac:dyDescent="0.3">
      <c r="A65" s="2" t="s">
        <v>757</v>
      </c>
      <c r="B65" s="2">
        <v>126</v>
      </c>
      <c r="C65" s="342">
        <v>0.73847803111391452</v>
      </c>
      <c r="D65" s="342">
        <v>0.75018006647232782</v>
      </c>
      <c r="E65" s="342">
        <v>0.5105351145216046</v>
      </c>
      <c r="F65" s="342">
        <v>0.94712014639360687</v>
      </c>
      <c r="G65" s="342">
        <v>0.76010860163885852</v>
      </c>
      <c r="H65" s="342">
        <v>0.89356940207092506</v>
      </c>
      <c r="I65" s="342">
        <v>0</v>
      </c>
      <c r="J65" s="342">
        <v>0.71331408926071549</v>
      </c>
      <c r="K65" s="342">
        <v>0</v>
      </c>
      <c r="L65" s="342">
        <v>0.89039302515794849</v>
      </c>
      <c r="M65" s="342">
        <v>1.3341601766280815</v>
      </c>
      <c r="N65" s="343">
        <v>232229036</v>
      </c>
      <c r="O65" s="344">
        <v>112960531</v>
      </c>
      <c r="P65" s="344">
        <v>34938524</v>
      </c>
      <c r="Q65" s="344">
        <v>69483855</v>
      </c>
      <c r="R65" s="344">
        <v>14846126</v>
      </c>
      <c r="S65" s="344">
        <v>1133546</v>
      </c>
      <c r="T65" s="344">
        <v>0</v>
      </c>
      <c r="U65" s="344">
        <v>5107492</v>
      </c>
      <c r="V65" s="344">
        <v>0</v>
      </c>
      <c r="W65" s="344">
        <v>6672162</v>
      </c>
      <c r="X65" s="344">
        <v>1932926</v>
      </c>
      <c r="Y65" s="344">
        <v>4237434</v>
      </c>
      <c r="Z65" s="344">
        <v>0</v>
      </c>
      <c r="AA65" s="344">
        <v>4237434</v>
      </c>
      <c r="AB65" s="344">
        <v>0</v>
      </c>
      <c r="AC65" s="344">
        <v>0</v>
      </c>
      <c r="AD65" s="346">
        <v>1.2515253133568414</v>
      </c>
      <c r="AE65" s="346">
        <v>1.4555258691206541</v>
      </c>
      <c r="AF65" s="346">
        <v>1.5573476617303184</v>
      </c>
      <c r="AG65" s="346">
        <v>0.99301256181997799</v>
      </c>
      <c r="AH65" s="346">
        <v>1.0759729104477651</v>
      </c>
      <c r="AI65" s="346">
        <v>0.99510418708240589</v>
      </c>
      <c r="AJ65" s="346">
        <v>1.015059135559921</v>
      </c>
      <c r="AK65" s="346">
        <v>1.1138090909090914</v>
      </c>
      <c r="AL65" s="346">
        <v>0.97129841269841277</v>
      </c>
      <c r="AM65" s="346" t="s">
        <v>676</v>
      </c>
      <c r="AN65" s="346">
        <v>1.5203630434782611</v>
      </c>
      <c r="AO65" s="346">
        <v>0.9313279999999996</v>
      </c>
      <c r="AP65" s="346" t="s">
        <v>676</v>
      </c>
      <c r="AQ65" s="347">
        <v>7493</v>
      </c>
      <c r="AR65" s="347">
        <v>1403</v>
      </c>
      <c r="AS65" s="347">
        <v>1852</v>
      </c>
      <c r="AT65" s="347">
        <v>1123</v>
      </c>
      <c r="AU65" s="347">
        <v>981</v>
      </c>
      <c r="AV65" s="347">
        <v>1707</v>
      </c>
      <c r="AW65" s="347">
        <v>35</v>
      </c>
      <c r="AX65" s="347">
        <v>144</v>
      </c>
      <c r="AY65" s="347">
        <v>43</v>
      </c>
      <c r="AZ65" s="347" t="s">
        <v>676</v>
      </c>
      <c r="BA65" s="347">
        <v>150</v>
      </c>
      <c r="BB65" s="347">
        <v>55</v>
      </c>
      <c r="BC65" s="347" t="s">
        <v>676</v>
      </c>
      <c r="BD65" s="345">
        <v>200987363</v>
      </c>
      <c r="BE65" s="345">
        <v>79240738</v>
      </c>
      <c r="BF65" s="345">
        <v>34830779</v>
      </c>
      <c r="BG65" s="345">
        <v>70162703</v>
      </c>
      <c r="BH65" s="345">
        <v>16753143</v>
      </c>
      <c r="BI65" s="345">
        <v>1643097</v>
      </c>
      <c r="BJ65" s="345">
        <v>2058998</v>
      </c>
      <c r="BK65" s="345">
        <v>4061787</v>
      </c>
      <c r="BL65" s="345">
        <v>0</v>
      </c>
      <c r="BM65" s="345">
        <v>7959937</v>
      </c>
      <c r="BN65" s="345">
        <v>1029324</v>
      </c>
      <c r="BO65" s="345">
        <v>222226845</v>
      </c>
      <c r="BP65" s="345">
        <v>112415199.97270483</v>
      </c>
      <c r="BQ65" s="345">
        <v>58775819.622987747</v>
      </c>
      <c r="BR65" s="345">
        <v>39572627.736480311</v>
      </c>
      <c r="BS65" s="345">
        <v>11463197.667827131</v>
      </c>
      <c r="BT65" s="345">
        <v>477236.78101444361</v>
      </c>
      <c r="BU65" s="345">
        <v>1168876.4021736037</v>
      </c>
      <c r="BV65" s="345">
        <v>5204054.1256197821</v>
      </c>
      <c r="BW65" s="345">
        <v>0</v>
      </c>
      <c r="BX65" s="345">
        <v>3659961.2880487042</v>
      </c>
      <c r="BY65" s="345">
        <v>953069.0709705964</v>
      </c>
      <c r="BZ65" s="345">
        <v>97981015</v>
      </c>
      <c r="CA65" s="345">
        <v>38162689.321514122</v>
      </c>
      <c r="CB65" s="345">
        <v>17959270.453450415</v>
      </c>
      <c r="CC65" s="345">
        <v>33790667.579934284</v>
      </c>
      <c r="CD65" s="345">
        <v>8068387.6451011738</v>
      </c>
      <c r="CE65" s="345">
        <v>791322.77056924801</v>
      </c>
      <c r="CF65" s="345">
        <v>991622.52864958101</v>
      </c>
      <c r="CG65" s="345">
        <v>1956174.5546989338</v>
      </c>
      <c r="CH65" s="345">
        <v>0</v>
      </c>
      <c r="CI65" s="345">
        <v>3833540.8076313618</v>
      </c>
      <c r="CJ65" s="345">
        <v>495726.98355204874</v>
      </c>
    </row>
    <row r="66" spans="1:88" x14ac:dyDescent="0.3">
      <c r="A66" s="2" t="s">
        <v>758</v>
      </c>
      <c r="B66" s="2">
        <v>129</v>
      </c>
      <c r="C66" s="342">
        <v>1.011005144863703</v>
      </c>
      <c r="D66" s="342">
        <v>0.85595067852279927</v>
      </c>
      <c r="E66" s="342">
        <v>0.82834876794800094</v>
      </c>
      <c r="F66" s="342">
        <v>1.4178695910030852</v>
      </c>
      <c r="G66" s="342">
        <v>0.75868577348322896</v>
      </c>
      <c r="H66" s="342">
        <v>1.3210205363188072</v>
      </c>
      <c r="I66" s="342">
        <v>-0.63932578582387867</v>
      </c>
      <c r="J66" s="342">
        <v>0.78403490764999195</v>
      </c>
      <c r="K66" s="342">
        <v>0</v>
      </c>
      <c r="L66" s="342">
        <v>0.90617445725623524</v>
      </c>
      <c r="M66" s="342">
        <v>2.9239630860112089</v>
      </c>
      <c r="N66" s="343">
        <v>244997225</v>
      </c>
      <c r="O66" s="344">
        <v>106540431</v>
      </c>
      <c r="P66" s="344">
        <v>23999511</v>
      </c>
      <c r="Q66" s="344">
        <v>103656709</v>
      </c>
      <c r="R66" s="344">
        <v>10800574</v>
      </c>
      <c r="S66" s="344">
        <v>2344551</v>
      </c>
      <c r="T66" s="344">
        <v>-1535158</v>
      </c>
      <c r="U66" s="344">
        <v>1875999</v>
      </c>
      <c r="V66" s="344">
        <v>0</v>
      </c>
      <c r="W66" s="344">
        <v>6423479</v>
      </c>
      <c r="X66" s="344">
        <v>1691703</v>
      </c>
      <c r="Y66" s="344">
        <v>7079465</v>
      </c>
      <c r="Z66" s="344">
        <v>0</v>
      </c>
      <c r="AA66" s="344">
        <v>7079465</v>
      </c>
      <c r="AB66" s="344">
        <v>0</v>
      </c>
      <c r="AC66" s="344">
        <v>0</v>
      </c>
      <c r="AD66" s="346">
        <v>0.85817370335603327</v>
      </c>
      <c r="AE66" s="346">
        <v>1.004438316993467</v>
      </c>
      <c r="AF66" s="346">
        <v>0.96921099850969039</v>
      </c>
      <c r="AG66" s="346">
        <v>0.7890096036585369</v>
      </c>
      <c r="AH66" s="346">
        <v>0.54245196629213455</v>
      </c>
      <c r="AI66" s="346">
        <v>0.68076813524590107</v>
      </c>
      <c r="AJ66" s="346">
        <v>0.7898864904552132</v>
      </c>
      <c r="AK66" s="346">
        <v>0.85817370335603327</v>
      </c>
      <c r="AL66" s="346">
        <v>0.67196428571428601</v>
      </c>
      <c r="AM66" s="346" t="s">
        <v>676</v>
      </c>
      <c r="AN66" s="346">
        <v>0.81192049180327885</v>
      </c>
      <c r="AO66" s="346">
        <v>0.72060961538461532</v>
      </c>
      <c r="AP66" s="346" t="s">
        <v>676</v>
      </c>
      <c r="AQ66" s="347">
        <v>8478</v>
      </c>
      <c r="AR66" s="347">
        <v>1406</v>
      </c>
      <c r="AS66" s="347">
        <v>3371</v>
      </c>
      <c r="AT66" s="347">
        <v>652</v>
      </c>
      <c r="AU66" s="347">
        <v>694</v>
      </c>
      <c r="AV66" s="347">
        <v>274</v>
      </c>
      <c r="AW66" s="347">
        <v>1708</v>
      </c>
      <c r="AX66" s="347">
        <v>151</v>
      </c>
      <c r="AY66" s="347">
        <v>31</v>
      </c>
      <c r="AZ66" s="347" t="s">
        <v>676</v>
      </c>
      <c r="BA66" s="347">
        <v>132</v>
      </c>
      <c r="BB66" s="347">
        <v>59</v>
      </c>
      <c r="BC66" s="347" t="s">
        <v>676</v>
      </c>
      <c r="BD66" s="345">
        <v>396022587</v>
      </c>
      <c r="BE66" s="345">
        <v>172876059</v>
      </c>
      <c r="BF66" s="345">
        <v>59669992</v>
      </c>
      <c r="BG66" s="345">
        <v>137382112</v>
      </c>
      <c r="BH66" s="345">
        <v>26094424</v>
      </c>
      <c r="BI66" s="345">
        <v>3811243</v>
      </c>
      <c r="BJ66" s="345">
        <v>4746471</v>
      </c>
      <c r="BK66" s="345">
        <v>2814401</v>
      </c>
      <c r="BL66" s="345">
        <v>0</v>
      </c>
      <c r="BM66" s="345">
        <v>13891547</v>
      </c>
      <c r="BN66" s="345">
        <v>830762</v>
      </c>
      <c r="BO66" s="345">
        <v>89922199.000000015</v>
      </c>
      <c r="BP66" s="345">
        <v>55319476.291535944</v>
      </c>
      <c r="BQ66" s="345">
        <v>12650444.575383456</v>
      </c>
      <c r="BR66" s="345">
        <v>18154207.995956462</v>
      </c>
      <c r="BS66" s="345">
        <v>3798070.1371241454</v>
      </c>
      <c r="BT66" s="345">
        <v>250296.99312532123</v>
      </c>
      <c r="BU66" s="345">
        <v>502614.78789555264</v>
      </c>
      <c r="BV66" s="345">
        <v>1266982.5445240194</v>
      </c>
      <c r="BW66" s="345">
        <v>0</v>
      </c>
      <c r="BX66" s="345">
        <v>1531917.3948461686</v>
      </c>
      <c r="BY66" s="345">
        <v>246258.41673308346</v>
      </c>
      <c r="BZ66" s="345">
        <v>159410548</v>
      </c>
      <c r="CA66" s="345">
        <v>69150815.833084613</v>
      </c>
      <c r="CB66" s="345">
        <v>24868746.860114593</v>
      </c>
      <c r="CC66" s="345">
        <v>54953156.501978129</v>
      </c>
      <c r="CD66" s="345">
        <v>10437828.80482267</v>
      </c>
      <c r="CE66" s="345">
        <v>1524505.8472100694</v>
      </c>
      <c r="CF66" s="345">
        <v>1898599.1691196349</v>
      </c>
      <c r="CG66" s="345">
        <v>1125766.7855064257</v>
      </c>
      <c r="CH66" s="345">
        <v>0</v>
      </c>
      <c r="CI66" s="345">
        <v>5556650.3180966154</v>
      </c>
      <c r="CJ66" s="345">
        <v>332306.68488992477</v>
      </c>
    </row>
    <row r="67" spans="1:88" x14ac:dyDescent="0.3">
      <c r="A67" s="2" t="s">
        <v>759</v>
      </c>
      <c r="B67" s="2">
        <v>104</v>
      </c>
      <c r="C67" s="342">
        <v>0.83393551330191762</v>
      </c>
      <c r="D67" s="342">
        <v>0.82864318428900485</v>
      </c>
      <c r="E67" s="342">
        <v>0.61404143847311932</v>
      </c>
      <c r="F67" s="342">
        <v>1.075314216697596</v>
      </c>
      <c r="G67" s="342">
        <v>0.61453451085880262</v>
      </c>
      <c r="H67" s="342">
        <v>0.37638055380688806</v>
      </c>
      <c r="I67" s="342">
        <v>0.18335842611693082</v>
      </c>
      <c r="J67" s="342">
        <v>0.64216271082126908</v>
      </c>
      <c r="K67" s="342">
        <v>0</v>
      </c>
      <c r="L67" s="342">
        <v>0.78257804036940315</v>
      </c>
      <c r="M67" s="342">
        <v>0.62560540643788609</v>
      </c>
      <c r="N67" s="343">
        <v>949602646.34404504</v>
      </c>
      <c r="O67" s="344">
        <v>404021439.61477792</v>
      </c>
      <c r="P67" s="344">
        <v>134528241.66339895</v>
      </c>
      <c r="Q67" s="344">
        <v>364990307.67664045</v>
      </c>
      <c r="R67" s="344">
        <v>46062657.389227703</v>
      </c>
      <c r="S67" s="344">
        <v>1554633.6073726565</v>
      </c>
      <c r="T67" s="344">
        <v>2416653.1500000004</v>
      </c>
      <c r="U67" s="344">
        <v>7601659.8890373129</v>
      </c>
      <c r="V67" s="344">
        <v>0</v>
      </c>
      <c r="W67" s="344">
        <v>29324924.398772698</v>
      </c>
      <c r="X67" s="344">
        <v>5164786.3440450318</v>
      </c>
      <c r="Y67" s="344">
        <v>42127673</v>
      </c>
      <c r="Z67" s="344">
        <v>1016306</v>
      </c>
      <c r="AA67" s="344">
        <v>41111367</v>
      </c>
      <c r="AB67" s="344">
        <v>0</v>
      </c>
      <c r="AC67" s="344">
        <v>0</v>
      </c>
      <c r="AD67" s="346">
        <v>1.6000907638594775</v>
      </c>
      <c r="AE67" s="346">
        <v>1.6077201088599913</v>
      </c>
      <c r="AF67" s="346">
        <v>1.7180455382591517</v>
      </c>
      <c r="AG67" s="346">
        <v>1.6227331887201741</v>
      </c>
      <c r="AH67" s="346">
        <v>1.0160535830618933</v>
      </c>
      <c r="AI67" s="346">
        <v>1.6074096252402355</v>
      </c>
      <c r="AJ67" s="346">
        <v>1.5793886269070763</v>
      </c>
      <c r="AK67" s="346">
        <v>1.5372034285714313</v>
      </c>
      <c r="AL67" s="346">
        <v>1.3716588435374142</v>
      </c>
      <c r="AM67" s="346" t="s">
        <v>676</v>
      </c>
      <c r="AN67" s="346">
        <v>3.3965848000000012</v>
      </c>
      <c r="AO67" s="346">
        <v>1.0346181286549709</v>
      </c>
      <c r="AP67" s="346">
        <v>1.8302705882352932</v>
      </c>
      <c r="AQ67" s="347">
        <v>19156</v>
      </c>
      <c r="AR67" s="347">
        <v>3338</v>
      </c>
      <c r="AS67" s="347">
        <v>4665</v>
      </c>
      <c r="AT67" s="347">
        <v>2471</v>
      </c>
      <c r="AU67" s="347">
        <v>2194</v>
      </c>
      <c r="AV67" s="347">
        <v>1320</v>
      </c>
      <c r="AW67" s="347">
        <v>4190</v>
      </c>
      <c r="AX67" s="347">
        <v>523</v>
      </c>
      <c r="AY67" s="347">
        <v>64</v>
      </c>
      <c r="AZ67" s="347" t="s">
        <v>676</v>
      </c>
      <c r="BA67" s="347">
        <v>159</v>
      </c>
      <c r="BB67" s="347">
        <v>159</v>
      </c>
      <c r="BC67" s="347">
        <v>73</v>
      </c>
      <c r="BD67" s="345">
        <v>1649135130</v>
      </c>
      <c r="BE67" s="345">
        <v>694794448</v>
      </c>
      <c r="BF67" s="345">
        <v>327870380</v>
      </c>
      <c r="BG67" s="345">
        <v>506267978</v>
      </c>
      <c r="BH67" s="345">
        <v>120202324</v>
      </c>
      <c r="BI67" s="345">
        <v>4987255</v>
      </c>
      <c r="BJ67" s="345">
        <v>27185498</v>
      </c>
      <c r="BK67" s="345">
        <v>7528061</v>
      </c>
      <c r="BL67" s="345">
        <v>0</v>
      </c>
      <c r="BM67" s="345">
        <v>62816266</v>
      </c>
      <c r="BN67" s="345">
        <v>17685244</v>
      </c>
      <c r="BO67" s="345">
        <v>548439790</v>
      </c>
      <c r="BP67" s="345">
        <v>221563724.36059147</v>
      </c>
      <c r="BQ67" s="345">
        <v>153447743.00120938</v>
      </c>
      <c r="BR67" s="345">
        <v>144705309.4032245</v>
      </c>
      <c r="BS67" s="345">
        <v>28723013.234974615</v>
      </c>
      <c r="BT67" s="345">
        <v>2212279.8464606148</v>
      </c>
      <c r="BU67" s="345">
        <v>2723824.4269069866</v>
      </c>
      <c r="BV67" s="345">
        <v>8942140.4768234864</v>
      </c>
      <c r="BW67" s="345">
        <v>79481.814870638118</v>
      </c>
      <c r="BX67" s="345">
        <v>13311743.335428545</v>
      </c>
      <c r="BY67" s="345">
        <v>1453543.3344843439</v>
      </c>
      <c r="BZ67" s="345">
        <v>640777245.99999988</v>
      </c>
      <c r="CA67" s="345">
        <v>267232603.53331342</v>
      </c>
      <c r="CB67" s="345">
        <v>132590946.99363181</v>
      </c>
      <c r="CC67" s="345">
        <v>194721345.62377253</v>
      </c>
      <c r="CD67" s="345">
        <v>46232349.849282175</v>
      </c>
      <c r="CE67" s="345">
        <v>1918203.4945312848</v>
      </c>
      <c r="CF67" s="345">
        <v>10456116.092755083</v>
      </c>
      <c r="CG67" s="345">
        <v>2895451.0882729432</v>
      </c>
      <c r="CH67" s="345">
        <v>0</v>
      </c>
      <c r="CI67" s="345">
        <v>24160461.206536811</v>
      </c>
      <c r="CJ67" s="345">
        <v>6802117.9671860449</v>
      </c>
    </row>
    <row r="68" spans="1:88" x14ac:dyDescent="0.3">
      <c r="A68" s="2" t="s">
        <v>760</v>
      </c>
      <c r="B68" s="2">
        <v>3115</v>
      </c>
      <c r="C68" s="342">
        <v>1.0278528012967716</v>
      </c>
      <c r="D68" s="342">
        <v>0.80025398416062143</v>
      </c>
      <c r="E68" s="342">
        <v>1.1907132560581324</v>
      </c>
      <c r="F68" s="342">
        <v>1.2089145088777606</v>
      </c>
      <c r="G68" s="342">
        <v>1.1006349663145008</v>
      </c>
      <c r="H68" s="342">
        <v>0.77116727130355078</v>
      </c>
      <c r="I68" s="342">
        <v>0.82252356854497322</v>
      </c>
      <c r="J68" s="342">
        <v>0.89610890441728441</v>
      </c>
      <c r="K68" s="342">
        <v>0</v>
      </c>
      <c r="L68" s="342">
        <v>1.0341730093735655</v>
      </c>
      <c r="M68" s="342">
        <v>2.8475255846820984</v>
      </c>
      <c r="N68" s="343">
        <v>2298305907</v>
      </c>
      <c r="O68" s="344">
        <v>885212744</v>
      </c>
      <c r="P68" s="344">
        <v>273423476</v>
      </c>
      <c r="Q68" s="344">
        <v>972098272</v>
      </c>
      <c r="R68" s="344">
        <v>167571415</v>
      </c>
      <c r="S68" s="344">
        <v>7365413</v>
      </c>
      <c r="T68" s="344">
        <v>13507739</v>
      </c>
      <c r="U68" s="344">
        <v>51630518</v>
      </c>
      <c r="V68" s="344">
        <v>0</v>
      </c>
      <c r="W68" s="344">
        <v>57284038</v>
      </c>
      <c r="X68" s="344">
        <v>37783707</v>
      </c>
      <c r="Y68" s="344">
        <v>536464109</v>
      </c>
      <c r="Z68" s="344">
        <v>37241060</v>
      </c>
      <c r="AA68" s="344">
        <v>499223049</v>
      </c>
      <c r="AB68" s="344">
        <v>0</v>
      </c>
      <c r="AC68" s="344">
        <v>0</v>
      </c>
      <c r="AD68" s="346">
        <v>1.2322330130607952</v>
      </c>
      <c r="AE68" s="346">
        <v>1.4874109709962307</v>
      </c>
      <c r="AF68" s="346">
        <v>1.4479657534246761</v>
      </c>
      <c r="AG68" s="346">
        <v>1.200568101460425</v>
      </c>
      <c r="AH68" s="346">
        <v>0.92781685654007373</v>
      </c>
      <c r="AI68" s="346">
        <v>1.041181713786806</v>
      </c>
      <c r="AJ68" s="346">
        <v>1.8476671840354764</v>
      </c>
      <c r="AK68" s="346">
        <v>1.1955653156664037</v>
      </c>
      <c r="AL68" s="346">
        <v>1.0808235087719291</v>
      </c>
      <c r="AM68" s="346" t="s">
        <v>676</v>
      </c>
      <c r="AN68" s="346">
        <v>1.4547411666666683</v>
      </c>
      <c r="AO68" s="346">
        <v>0.89551523178807912</v>
      </c>
      <c r="AP68" s="346">
        <v>1.7533235294117646</v>
      </c>
      <c r="AQ68" s="347">
        <v>45067</v>
      </c>
      <c r="AR68" s="347">
        <v>7784</v>
      </c>
      <c r="AS68" s="347">
        <v>10688</v>
      </c>
      <c r="AT68" s="347">
        <v>4918</v>
      </c>
      <c r="AU68" s="347">
        <v>7494</v>
      </c>
      <c r="AV68" s="347">
        <v>11898</v>
      </c>
      <c r="AW68" s="347">
        <v>405</v>
      </c>
      <c r="AX68" s="347">
        <v>721</v>
      </c>
      <c r="AY68" s="347">
        <v>144</v>
      </c>
      <c r="AZ68" s="347" t="s">
        <v>676</v>
      </c>
      <c r="BA68" s="347">
        <v>778</v>
      </c>
      <c r="BB68" s="347">
        <v>114</v>
      </c>
      <c r="BC68" s="347">
        <v>123</v>
      </c>
      <c r="BD68" s="345">
        <v>5183525432</v>
      </c>
      <c r="BE68" s="345">
        <v>2003271075</v>
      </c>
      <c r="BF68" s="345">
        <v>1078177466</v>
      </c>
      <c r="BG68" s="345">
        <v>1766347745</v>
      </c>
      <c r="BH68" s="345">
        <v>335729146</v>
      </c>
      <c r="BI68" s="345">
        <v>17145416</v>
      </c>
      <c r="BJ68" s="345">
        <v>46762178</v>
      </c>
      <c r="BK68" s="345">
        <v>114309299</v>
      </c>
      <c r="BL68" s="345">
        <v>0</v>
      </c>
      <c r="BM68" s="345">
        <v>124433668</v>
      </c>
      <c r="BN68" s="345">
        <v>33078585</v>
      </c>
      <c r="BO68" s="345">
        <v>1149991266.0000002</v>
      </c>
      <c r="BP68" s="345">
        <v>535790809.56984389</v>
      </c>
      <c r="BQ68" s="345">
        <v>305180216.44498849</v>
      </c>
      <c r="BR68" s="345">
        <v>260158794.72887945</v>
      </c>
      <c r="BS68" s="345">
        <v>48861445.25628829</v>
      </c>
      <c r="BT68" s="345">
        <v>4271034.841628138</v>
      </c>
      <c r="BU68" s="345">
        <v>2021825.9681362901</v>
      </c>
      <c r="BV68" s="345">
        <v>22414614.168183755</v>
      </c>
      <c r="BW68" s="345">
        <v>0</v>
      </c>
      <c r="BX68" s="345">
        <v>17071611.299749006</v>
      </c>
      <c r="BY68" s="345">
        <v>3082358.9785910985</v>
      </c>
      <c r="BZ68" s="345">
        <v>1607962025</v>
      </c>
      <c r="CA68" s="345">
        <v>616910485.59153247</v>
      </c>
      <c r="CB68" s="345">
        <v>343713647.01786876</v>
      </c>
      <c r="CC68" s="345">
        <v>543949572.62159765</v>
      </c>
      <c r="CD68" s="345">
        <v>103388319.76900107</v>
      </c>
      <c r="CE68" s="345">
        <v>5279957.8859934527</v>
      </c>
      <c r="CF68" s="345">
        <v>14400486.433069313</v>
      </c>
      <c r="CG68" s="345">
        <v>35201728.829293698</v>
      </c>
      <c r="CH68" s="345">
        <v>0</v>
      </c>
      <c r="CI68" s="345">
        <v>38319544.223347582</v>
      </c>
      <c r="CJ68" s="345">
        <v>10186602.397297023</v>
      </c>
    </row>
    <row r="69" spans="1:88" x14ac:dyDescent="0.3">
      <c r="N69" s="379"/>
      <c r="O69" s="380"/>
      <c r="P69" s="380"/>
      <c r="Q69" s="380"/>
      <c r="R69" s="380"/>
      <c r="S69" s="380"/>
      <c r="T69" s="380"/>
      <c r="U69" s="380"/>
      <c r="V69" s="380"/>
      <c r="W69" s="380"/>
      <c r="X69" s="380"/>
      <c r="Y69" s="380"/>
      <c r="Z69" s="380"/>
      <c r="AA69" s="380"/>
      <c r="AB69" s="380"/>
      <c r="AC69" s="380"/>
    </row>
  </sheetData>
  <conditionalFormatting sqref="A1:S3 A5:M5 O5:V5 A6:X6 AD6:AL6 AN6:AO6 AQ6:AU6 AX6:BC6 Y6:AC7 B70:S76 A77:S1048576">
    <cfRule type="containsErrors" dxfId="5" priority="50">
      <formula>ISERROR(A1)</formula>
    </cfRule>
  </conditionalFormatting>
  <conditionalFormatting sqref="A7:Y7">
    <cfRule type="containsErrors" dxfId="4" priority="13">
      <formula>ISERROR(A7)</formula>
    </cfRule>
  </conditionalFormatting>
  <conditionalFormatting sqref="A8:AC69">
    <cfRule type="containsErrors" dxfId="3" priority="1">
      <formula>ISERROR(A8)</formula>
    </cfRule>
  </conditionalFormatting>
  <conditionalFormatting sqref="A4:CJ4">
    <cfRule type="containsErrors" dxfId="2" priority="3">
      <formula>ISERROR(A4)</formula>
    </cfRule>
  </conditionalFormatting>
  <conditionalFormatting sqref="AD5 AN5">
    <cfRule type="containsErrors" dxfId="1" priority="39">
      <formula>ISERROR(AD5)</formula>
    </cfRule>
  </conditionalFormatting>
  <conditionalFormatting sqref="AD7:CJ7">
    <cfRule type="containsErrors" dxfId="0" priority="5">
      <formula>ISERROR(AD7)</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77E3-0FB9-47A6-8653-B658BF30B250}">
  <sheetPr codeName="Sheet22">
    <tabColor theme="9" tint="0.59999389629810485"/>
  </sheetPr>
  <dimension ref="A1:AJ107"/>
  <sheetViews>
    <sheetView zoomScale="57" zoomScaleNormal="100" workbookViewId="0">
      <selection activeCell="E19" sqref="E19"/>
    </sheetView>
  </sheetViews>
  <sheetFormatPr defaultColWidth="8.77734375" defaultRowHeight="13.8" x14ac:dyDescent="0.25"/>
  <cols>
    <col min="1" max="1" width="55.77734375" style="2" bestFit="1" customWidth="1"/>
    <col min="2" max="2" width="10.44140625" style="2" customWidth="1"/>
    <col min="3" max="6" width="22.44140625" style="2" customWidth="1"/>
    <col min="7" max="7" width="21.21875" style="2" bestFit="1" customWidth="1"/>
    <col min="8" max="29" width="22.44140625" style="2" customWidth="1"/>
    <col min="30" max="30" width="13.77734375" style="2" bestFit="1" customWidth="1"/>
    <col min="31" max="31" width="16.21875" style="2" bestFit="1" customWidth="1"/>
    <col min="32" max="32" width="14.21875" style="2" bestFit="1" customWidth="1"/>
    <col min="33" max="33" width="14.5546875" style="2" bestFit="1" customWidth="1"/>
    <col min="34" max="35" width="14.21875" style="2" bestFit="1" customWidth="1"/>
    <col min="36" max="16384" width="8.77734375" style="2"/>
  </cols>
  <sheetData>
    <row r="1" spans="1:36" ht="41.4" x14ac:dyDescent="0.25">
      <c r="A1" s="176" t="s">
        <v>676</v>
      </c>
      <c r="B1" s="177" t="s">
        <v>676</v>
      </c>
      <c r="C1" s="178" t="s">
        <v>677</v>
      </c>
      <c r="D1" s="178" t="s">
        <v>677</v>
      </c>
      <c r="E1" s="178" t="s">
        <v>677</v>
      </c>
      <c r="F1" s="178" t="s">
        <v>677</v>
      </c>
      <c r="G1" s="178" t="s">
        <v>677</v>
      </c>
      <c r="H1" s="178" t="s">
        <v>677</v>
      </c>
      <c r="I1" s="178" t="s">
        <v>677</v>
      </c>
      <c r="J1" s="178" t="s">
        <v>678</v>
      </c>
      <c r="K1" s="178" t="s">
        <v>678</v>
      </c>
      <c r="L1" s="178" t="s">
        <v>679</v>
      </c>
      <c r="M1" s="178" t="s">
        <v>679</v>
      </c>
      <c r="N1" s="178" t="s">
        <v>679</v>
      </c>
      <c r="O1" s="178" t="s">
        <v>679</v>
      </c>
      <c r="P1" s="178" t="s">
        <v>679</v>
      </c>
      <c r="Q1" s="178" t="s">
        <v>679</v>
      </c>
      <c r="R1" s="178" t="s">
        <v>679</v>
      </c>
      <c r="S1" s="178" t="s">
        <v>679</v>
      </c>
      <c r="T1" s="178" t="s">
        <v>679</v>
      </c>
      <c r="U1" s="178" t="s">
        <v>679</v>
      </c>
      <c r="V1" s="178" t="s">
        <v>679</v>
      </c>
      <c r="W1" s="178" t="s">
        <v>679</v>
      </c>
      <c r="X1" s="178" t="s">
        <v>679</v>
      </c>
      <c r="Y1" s="178" t="s">
        <v>679</v>
      </c>
      <c r="Z1" s="178" t="s">
        <v>679</v>
      </c>
      <c r="AA1" s="178" t="s">
        <v>679</v>
      </c>
      <c r="AB1" s="178" t="s">
        <v>679</v>
      </c>
      <c r="AC1" s="178" t="s">
        <v>679</v>
      </c>
      <c r="AD1" s="178" t="s">
        <v>679</v>
      </c>
      <c r="AE1" s="178" t="s">
        <v>679</v>
      </c>
      <c r="AF1" s="178" t="s">
        <v>1962</v>
      </c>
      <c r="AG1" s="178" t="s">
        <v>1962</v>
      </c>
      <c r="AH1" s="178" t="s">
        <v>1962</v>
      </c>
      <c r="AI1" s="178" t="s">
        <v>1962</v>
      </c>
    </row>
    <row r="2" spans="1:36" ht="69" x14ac:dyDescent="0.25">
      <c r="A2" s="176" t="s">
        <v>676</v>
      </c>
      <c r="B2" s="177" t="s">
        <v>676</v>
      </c>
      <c r="C2" s="178" t="s">
        <v>680</v>
      </c>
      <c r="D2" s="178" t="s">
        <v>680</v>
      </c>
      <c r="E2" s="178" t="s">
        <v>680</v>
      </c>
      <c r="F2" s="178" t="s">
        <v>680</v>
      </c>
      <c r="G2" s="178" t="s">
        <v>680</v>
      </c>
      <c r="H2" s="178" t="s">
        <v>680</v>
      </c>
      <c r="I2" s="178" t="s">
        <v>680</v>
      </c>
      <c r="J2" s="178" t="s">
        <v>1973</v>
      </c>
      <c r="K2" s="178" t="s">
        <v>681</v>
      </c>
      <c r="L2" s="178" t="s">
        <v>1930</v>
      </c>
      <c r="M2" s="178" t="s">
        <v>1931</v>
      </c>
      <c r="N2" s="178" t="s">
        <v>1932</v>
      </c>
      <c r="O2" s="178" t="s">
        <v>1939</v>
      </c>
      <c r="P2" s="178" t="s">
        <v>1940</v>
      </c>
      <c r="Q2" s="178" t="s">
        <v>1933</v>
      </c>
      <c r="R2" s="178" t="s">
        <v>682</v>
      </c>
      <c r="S2" s="178" t="s">
        <v>682</v>
      </c>
      <c r="T2" s="178" t="s">
        <v>682</v>
      </c>
      <c r="U2" s="178" t="s">
        <v>682</v>
      </c>
      <c r="V2" s="178" t="s">
        <v>682</v>
      </c>
      <c r="W2" s="178" t="s">
        <v>682</v>
      </c>
      <c r="X2" s="178" t="s">
        <v>682</v>
      </c>
      <c r="Y2" s="178" t="s">
        <v>682</v>
      </c>
      <c r="Z2" s="178" t="s">
        <v>682</v>
      </c>
      <c r="AA2" s="178" t="s">
        <v>682</v>
      </c>
      <c r="AB2" s="178" t="s">
        <v>682</v>
      </c>
      <c r="AC2" s="178" t="s">
        <v>682</v>
      </c>
      <c r="AD2" s="178" t="s">
        <v>682</v>
      </c>
      <c r="AE2" s="178" t="s">
        <v>1934</v>
      </c>
      <c r="AF2" s="178" t="s">
        <v>1963</v>
      </c>
      <c r="AG2" s="178" t="s">
        <v>1964</v>
      </c>
      <c r="AH2" s="178" t="s">
        <v>1965</v>
      </c>
      <c r="AI2" s="178" t="s">
        <v>1966</v>
      </c>
    </row>
    <row r="3" spans="1:36" ht="55.2" x14ac:dyDescent="0.25">
      <c r="A3" s="176" t="s">
        <v>676</v>
      </c>
      <c r="B3" s="177" t="s">
        <v>676</v>
      </c>
      <c r="C3" s="178" t="s">
        <v>683</v>
      </c>
      <c r="D3" s="178" t="s">
        <v>684</v>
      </c>
      <c r="E3" s="178" t="s">
        <v>685</v>
      </c>
      <c r="F3" s="178" t="s">
        <v>1935</v>
      </c>
      <c r="G3" s="178" t="s">
        <v>1936</v>
      </c>
      <c r="H3" s="178" t="s">
        <v>686</v>
      </c>
      <c r="I3" s="178" t="s">
        <v>1937</v>
      </c>
      <c r="J3" s="178" t="s">
        <v>1974</v>
      </c>
      <c r="K3" s="178" t="s">
        <v>687</v>
      </c>
      <c r="L3" s="178" t="s">
        <v>688</v>
      </c>
      <c r="M3" s="178" t="s">
        <v>688</v>
      </c>
      <c r="N3" s="178" t="s">
        <v>688</v>
      </c>
      <c r="O3" s="178" t="s">
        <v>688</v>
      </c>
      <c r="P3" s="178" t="s">
        <v>688</v>
      </c>
      <c r="Q3" s="178" t="s">
        <v>688</v>
      </c>
      <c r="R3" s="178" t="s">
        <v>688</v>
      </c>
      <c r="S3" s="178" t="s">
        <v>689</v>
      </c>
      <c r="T3" s="178" t="s">
        <v>690</v>
      </c>
      <c r="U3" s="178" t="s">
        <v>691</v>
      </c>
      <c r="V3" s="178" t="s">
        <v>692</v>
      </c>
      <c r="W3" s="178" t="s">
        <v>693</v>
      </c>
      <c r="X3" s="178" t="s">
        <v>694</v>
      </c>
      <c r="Y3" s="178" t="s">
        <v>695</v>
      </c>
      <c r="Z3" s="178" t="s">
        <v>696</v>
      </c>
      <c r="AA3" s="178" t="s">
        <v>697</v>
      </c>
      <c r="AB3" s="178" t="s">
        <v>698</v>
      </c>
      <c r="AC3" s="178" t="s">
        <v>699</v>
      </c>
      <c r="AD3" s="178" t="s">
        <v>700</v>
      </c>
      <c r="AE3" s="178" t="s">
        <v>688</v>
      </c>
      <c r="AF3" s="178" t="s">
        <v>1967</v>
      </c>
      <c r="AG3" s="178" t="s">
        <v>1967</v>
      </c>
      <c r="AH3" s="178" t="s">
        <v>1967</v>
      </c>
      <c r="AI3" s="178" t="s">
        <v>1967</v>
      </c>
    </row>
    <row r="4" spans="1:36" x14ac:dyDescent="0.25">
      <c r="A4" s="176" t="s">
        <v>676</v>
      </c>
      <c r="B4" s="177" t="s">
        <v>676</v>
      </c>
      <c r="C4" s="178" t="s">
        <v>676</v>
      </c>
      <c r="D4" s="178" t="s">
        <v>676</v>
      </c>
      <c r="E4" s="178" t="s">
        <v>676</v>
      </c>
      <c r="F4" s="178" t="s">
        <v>676</v>
      </c>
      <c r="G4" s="178" t="s">
        <v>676</v>
      </c>
      <c r="H4" s="178" t="s">
        <v>676</v>
      </c>
      <c r="I4" s="178" t="s">
        <v>676</v>
      </c>
      <c r="J4" s="178"/>
      <c r="K4" s="178" t="s">
        <v>676</v>
      </c>
      <c r="L4" s="178" t="s">
        <v>676</v>
      </c>
      <c r="M4" s="178" t="s">
        <v>676</v>
      </c>
      <c r="N4" s="178" t="s">
        <v>676</v>
      </c>
      <c r="O4" s="178" t="s">
        <v>676</v>
      </c>
      <c r="P4" s="178" t="s">
        <v>676</v>
      </c>
      <c r="Q4" s="178" t="s">
        <v>676</v>
      </c>
      <c r="R4" s="178" t="s">
        <v>676</v>
      </c>
      <c r="S4" s="178" t="s">
        <v>676</v>
      </c>
      <c r="T4" s="178" t="s">
        <v>676</v>
      </c>
      <c r="U4" s="178" t="s">
        <v>676</v>
      </c>
      <c r="V4" s="178" t="s">
        <v>676</v>
      </c>
      <c r="W4" s="178" t="s">
        <v>676</v>
      </c>
      <c r="X4" s="178" t="s">
        <v>676</v>
      </c>
      <c r="Y4" s="178" t="s">
        <v>676</v>
      </c>
      <c r="Z4" s="178" t="s">
        <v>676</v>
      </c>
      <c r="AA4" s="178" t="s">
        <v>676</v>
      </c>
      <c r="AB4" s="178" t="s">
        <v>676</v>
      </c>
      <c r="AC4" s="178" t="s">
        <v>676</v>
      </c>
      <c r="AD4" s="178" t="s">
        <v>676</v>
      </c>
      <c r="AE4" s="178" t="s">
        <v>676</v>
      </c>
    </row>
    <row r="5" spans="1:36" x14ac:dyDescent="0.25">
      <c r="A5" s="69" t="s">
        <v>103</v>
      </c>
      <c r="B5" s="68" t="s">
        <v>121</v>
      </c>
      <c r="C5" s="70" t="s">
        <v>3316</v>
      </c>
      <c r="D5" s="70" t="s">
        <v>3316</v>
      </c>
      <c r="E5" s="70" t="s">
        <v>3316</v>
      </c>
      <c r="F5" s="70" t="s">
        <v>3316</v>
      </c>
      <c r="G5" s="70" t="s">
        <v>3316</v>
      </c>
      <c r="H5" s="70" t="s">
        <v>3316</v>
      </c>
      <c r="I5" s="70" t="s">
        <v>3316</v>
      </c>
      <c r="J5" s="70" t="s">
        <v>3316</v>
      </c>
      <c r="K5" s="70" t="s">
        <v>3316</v>
      </c>
      <c r="L5" s="70" t="s">
        <v>3316</v>
      </c>
      <c r="M5" s="70" t="s">
        <v>3316</v>
      </c>
      <c r="N5" s="70" t="s">
        <v>3316</v>
      </c>
      <c r="O5" s="70" t="s">
        <v>3316</v>
      </c>
      <c r="P5" s="70" t="s">
        <v>3316</v>
      </c>
      <c r="Q5" s="70" t="s">
        <v>3316</v>
      </c>
      <c r="R5" s="70" t="s">
        <v>3316</v>
      </c>
      <c r="S5" s="70" t="s">
        <v>3316</v>
      </c>
      <c r="T5" s="70" t="s">
        <v>3316</v>
      </c>
      <c r="U5" s="70" t="s">
        <v>3316</v>
      </c>
      <c r="V5" s="70" t="s">
        <v>3316</v>
      </c>
      <c r="W5" s="70" t="s">
        <v>3316</v>
      </c>
      <c r="X5" s="70" t="s">
        <v>3316</v>
      </c>
      <c r="Y5" s="70" t="s">
        <v>3316</v>
      </c>
      <c r="Z5" s="70" t="s">
        <v>3316</v>
      </c>
      <c r="AA5" s="70" t="s">
        <v>3316</v>
      </c>
      <c r="AB5" s="70" t="s">
        <v>3316</v>
      </c>
      <c r="AC5" s="70" t="s">
        <v>3316</v>
      </c>
      <c r="AD5" s="70" t="s">
        <v>3316</v>
      </c>
      <c r="AE5" s="70" t="s">
        <v>3316</v>
      </c>
      <c r="AF5" s="70" t="s">
        <v>3316</v>
      </c>
      <c r="AG5" s="70" t="s">
        <v>3316</v>
      </c>
      <c r="AH5" s="70" t="s">
        <v>3316</v>
      </c>
      <c r="AI5" s="70" t="s">
        <v>3316</v>
      </c>
      <c r="AJ5" s="65"/>
    </row>
    <row r="6" spans="1:36" s="48" customFormat="1" ht="14.4" x14ac:dyDescent="0.3">
      <c r="A6" s="96" t="s">
        <v>1539</v>
      </c>
      <c r="B6" s="98">
        <v>454</v>
      </c>
      <c r="C6" s="99">
        <v>114</v>
      </c>
      <c r="D6" s="99">
        <v>114</v>
      </c>
      <c r="E6" s="99">
        <v>114</v>
      </c>
      <c r="F6" s="100">
        <v>35997</v>
      </c>
      <c r="G6" s="100">
        <v>5326</v>
      </c>
      <c r="H6" s="99">
        <v>86.27</v>
      </c>
      <c r="I6" s="99">
        <v>6.76</v>
      </c>
      <c r="J6" s="99">
        <v>0</v>
      </c>
      <c r="K6" s="99">
        <v>354.28</v>
      </c>
      <c r="L6" s="99">
        <v>0</v>
      </c>
      <c r="M6" s="47">
        <v>61424323</v>
      </c>
      <c r="N6" s="47">
        <v>4722277</v>
      </c>
      <c r="O6" s="47">
        <v>35793158</v>
      </c>
      <c r="P6" s="47">
        <v>2734579</v>
      </c>
      <c r="Q6" s="100">
        <v>19408</v>
      </c>
      <c r="R6" s="47">
        <v>66146600</v>
      </c>
      <c r="S6" s="47">
        <v>11274950</v>
      </c>
      <c r="T6" s="47">
        <v>18034434</v>
      </c>
      <c r="U6" s="47">
        <v>34690340</v>
      </c>
      <c r="V6" s="47">
        <v>573091</v>
      </c>
      <c r="W6" s="47">
        <v>0</v>
      </c>
      <c r="X6" s="47">
        <v>32788</v>
      </c>
      <c r="Y6" s="47">
        <v>12314</v>
      </c>
      <c r="Z6" s="47">
        <v>27088</v>
      </c>
      <c r="AA6" s="47">
        <v>1276574</v>
      </c>
      <c r="AB6" s="47">
        <v>0</v>
      </c>
      <c r="AC6" s="47">
        <v>225021</v>
      </c>
      <c r="AD6" s="47">
        <v>0</v>
      </c>
      <c r="AE6" s="47">
        <v>38527737</v>
      </c>
      <c r="AF6" s="47">
        <v>39270066</v>
      </c>
      <c r="AG6" s="47">
        <v>39272402</v>
      </c>
      <c r="AH6" s="47">
        <v>32502645</v>
      </c>
      <c r="AI6" s="47">
        <v>6769757</v>
      </c>
      <c r="AJ6" s="65"/>
    </row>
    <row r="7" spans="1:36" s="48" customFormat="1" ht="14.4" x14ac:dyDescent="0.3">
      <c r="A7" s="96" t="s">
        <v>701</v>
      </c>
      <c r="B7" s="98">
        <v>1</v>
      </c>
      <c r="C7" s="99">
        <v>136</v>
      </c>
      <c r="D7" s="99">
        <v>129</v>
      </c>
      <c r="E7" s="99">
        <v>129</v>
      </c>
      <c r="F7" s="100">
        <v>26261</v>
      </c>
      <c r="G7" s="100">
        <v>5851</v>
      </c>
      <c r="H7" s="99">
        <v>55.62</v>
      </c>
      <c r="I7" s="99">
        <v>4.49</v>
      </c>
      <c r="J7" s="99">
        <v>0</v>
      </c>
      <c r="K7" s="99">
        <v>627.24</v>
      </c>
      <c r="L7" s="100">
        <v>19775</v>
      </c>
      <c r="M7" s="47">
        <v>95671939</v>
      </c>
      <c r="N7" s="47">
        <v>265433652</v>
      </c>
      <c r="O7" s="47">
        <v>53797941</v>
      </c>
      <c r="P7" s="47">
        <v>83272599</v>
      </c>
      <c r="Q7" s="100">
        <v>54284</v>
      </c>
      <c r="R7" s="47">
        <v>361105591</v>
      </c>
      <c r="S7" s="47">
        <v>65711469</v>
      </c>
      <c r="T7" s="47">
        <v>120348337</v>
      </c>
      <c r="U7" s="47">
        <v>32763210</v>
      </c>
      <c r="V7" s="47">
        <v>5675265</v>
      </c>
      <c r="W7" s="47">
        <v>2457011</v>
      </c>
      <c r="X7" s="47">
        <v>3973364</v>
      </c>
      <c r="Y7" s="47">
        <v>4552218</v>
      </c>
      <c r="Z7" s="47">
        <v>101795903</v>
      </c>
      <c r="AA7" s="47">
        <v>12410913</v>
      </c>
      <c r="AB7" s="47">
        <v>0</v>
      </c>
      <c r="AC7" s="47">
        <v>10600113</v>
      </c>
      <c r="AD7" s="47">
        <v>817788</v>
      </c>
      <c r="AE7" s="47">
        <v>137070540</v>
      </c>
      <c r="AF7" s="47">
        <v>0</v>
      </c>
      <c r="AG7" s="47">
        <v>0</v>
      </c>
      <c r="AH7" s="47">
        <v>0</v>
      </c>
      <c r="AI7" s="47">
        <v>0</v>
      </c>
      <c r="AJ7" s="65"/>
    </row>
    <row r="8" spans="1:36" s="48" customFormat="1" ht="14.4" x14ac:dyDescent="0.3">
      <c r="A8" s="96" t="s">
        <v>1541</v>
      </c>
      <c r="B8" s="98">
        <v>442</v>
      </c>
      <c r="C8" s="99">
        <v>142</v>
      </c>
      <c r="D8" s="99">
        <v>142</v>
      </c>
      <c r="E8" s="99">
        <v>142</v>
      </c>
      <c r="F8" s="100">
        <v>47979</v>
      </c>
      <c r="G8" s="100">
        <v>2219</v>
      </c>
      <c r="H8" s="99">
        <v>92.32</v>
      </c>
      <c r="I8" s="99">
        <v>21.62</v>
      </c>
      <c r="J8" s="99">
        <v>0</v>
      </c>
      <c r="K8" s="99">
        <v>361.9</v>
      </c>
      <c r="L8" s="99">
        <v>0</v>
      </c>
      <c r="M8" s="47">
        <v>67590021</v>
      </c>
      <c r="N8" s="47">
        <v>12438485</v>
      </c>
      <c r="O8" s="47">
        <v>48983054</v>
      </c>
      <c r="P8" s="47">
        <v>6613148</v>
      </c>
      <c r="Q8" s="100">
        <v>51201</v>
      </c>
      <c r="R8" s="47">
        <v>80028506</v>
      </c>
      <c r="S8" s="47">
        <v>12453221</v>
      </c>
      <c r="T8" s="47">
        <v>7966899</v>
      </c>
      <c r="U8" s="47">
        <v>43680761</v>
      </c>
      <c r="V8" s="47">
        <v>7710823</v>
      </c>
      <c r="W8" s="47">
        <v>0</v>
      </c>
      <c r="X8" s="47">
        <v>250270</v>
      </c>
      <c r="Y8" s="47">
        <v>0</v>
      </c>
      <c r="Z8" s="47">
        <v>6961088</v>
      </c>
      <c r="AA8" s="47">
        <v>997593</v>
      </c>
      <c r="AB8" s="47">
        <v>7851</v>
      </c>
      <c r="AC8" s="47">
        <v>0</v>
      </c>
      <c r="AD8" s="47">
        <v>0</v>
      </c>
      <c r="AE8" s="47">
        <v>55596202</v>
      </c>
      <c r="AF8" s="47">
        <v>55786635</v>
      </c>
      <c r="AG8" s="47">
        <v>55786635</v>
      </c>
      <c r="AH8" s="47">
        <v>46995731</v>
      </c>
      <c r="AI8" s="47">
        <v>8790904</v>
      </c>
    </row>
    <row r="9" spans="1:36" s="48" customFormat="1" ht="14.4" x14ac:dyDescent="0.3">
      <c r="A9" s="96" t="s">
        <v>1544</v>
      </c>
      <c r="B9" s="98">
        <v>436</v>
      </c>
      <c r="C9" s="99">
        <v>109</v>
      </c>
      <c r="D9" s="99">
        <v>109</v>
      </c>
      <c r="E9" s="99">
        <v>109</v>
      </c>
      <c r="F9" s="100">
        <v>36409</v>
      </c>
      <c r="G9" s="100">
        <v>2041</v>
      </c>
      <c r="H9" s="99">
        <v>91.26</v>
      </c>
      <c r="I9" s="99">
        <v>17.84</v>
      </c>
      <c r="J9" s="99">
        <v>0</v>
      </c>
      <c r="K9" s="99">
        <v>305.60000000000002</v>
      </c>
      <c r="L9" s="99">
        <v>0</v>
      </c>
      <c r="M9" s="47">
        <v>46081231</v>
      </c>
      <c r="N9" s="47">
        <v>11990767</v>
      </c>
      <c r="O9" s="47">
        <v>37892226</v>
      </c>
      <c r="P9" s="47">
        <v>6884275</v>
      </c>
      <c r="Q9" s="100">
        <v>22684</v>
      </c>
      <c r="R9" s="47">
        <v>58071998</v>
      </c>
      <c r="S9" s="47">
        <v>7844877</v>
      </c>
      <c r="T9" s="47">
        <v>5607994</v>
      </c>
      <c r="U9" s="47">
        <v>32295881</v>
      </c>
      <c r="V9" s="47">
        <v>2548488</v>
      </c>
      <c r="W9" s="47">
        <v>0</v>
      </c>
      <c r="X9" s="47">
        <v>15203</v>
      </c>
      <c r="Y9" s="47">
        <v>0</v>
      </c>
      <c r="Z9" s="47">
        <v>5207072</v>
      </c>
      <c r="AA9" s="47">
        <v>4397425</v>
      </c>
      <c r="AB9" s="47">
        <v>155058</v>
      </c>
      <c r="AC9" s="47">
        <v>0</v>
      </c>
      <c r="AD9" s="47">
        <v>0</v>
      </c>
      <c r="AE9" s="47">
        <v>44776501</v>
      </c>
      <c r="AF9" s="47">
        <v>45191035</v>
      </c>
      <c r="AG9" s="47">
        <v>45191035</v>
      </c>
      <c r="AH9" s="47">
        <v>37156861</v>
      </c>
      <c r="AI9" s="47">
        <v>8034174</v>
      </c>
    </row>
    <row r="10" spans="1:36" s="48" customFormat="1" ht="14.4" x14ac:dyDescent="0.3">
      <c r="A10" s="96" t="s">
        <v>1545</v>
      </c>
      <c r="B10" s="98">
        <v>438</v>
      </c>
      <c r="C10" s="99">
        <v>66</v>
      </c>
      <c r="D10" s="99">
        <v>66</v>
      </c>
      <c r="E10" s="99">
        <v>66</v>
      </c>
      <c r="F10" s="100">
        <v>23844</v>
      </c>
      <c r="G10" s="100">
        <v>1348</v>
      </c>
      <c r="H10" s="99">
        <v>98.71</v>
      </c>
      <c r="I10" s="99">
        <v>17.690000000000001</v>
      </c>
      <c r="J10" s="99">
        <v>0</v>
      </c>
      <c r="K10" s="99">
        <v>202</v>
      </c>
      <c r="L10" s="99">
        <v>0</v>
      </c>
      <c r="M10" s="47">
        <v>29982390</v>
      </c>
      <c r="N10" s="47">
        <v>23018220</v>
      </c>
      <c r="O10" s="47">
        <v>24806564</v>
      </c>
      <c r="P10" s="47">
        <v>12683887</v>
      </c>
      <c r="Q10" s="100">
        <v>36837</v>
      </c>
      <c r="R10" s="47">
        <v>53000610</v>
      </c>
      <c r="S10" s="47">
        <v>6563206</v>
      </c>
      <c r="T10" s="47">
        <v>4426756</v>
      </c>
      <c r="U10" s="47">
        <v>24607931</v>
      </c>
      <c r="V10" s="47">
        <v>1867868</v>
      </c>
      <c r="W10" s="47">
        <v>0</v>
      </c>
      <c r="X10" s="47">
        <v>42783</v>
      </c>
      <c r="Y10" s="47">
        <v>0</v>
      </c>
      <c r="Z10" s="47">
        <v>8126271</v>
      </c>
      <c r="AA10" s="47">
        <v>6762561</v>
      </c>
      <c r="AB10" s="47">
        <v>603234</v>
      </c>
      <c r="AC10" s="47">
        <v>0</v>
      </c>
      <c r="AD10" s="47">
        <v>0</v>
      </c>
      <c r="AE10" s="47">
        <v>37490451</v>
      </c>
      <c r="AF10" s="47">
        <v>37648582</v>
      </c>
      <c r="AG10" s="47">
        <v>37648582</v>
      </c>
      <c r="AH10" s="47">
        <v>27016782</v>
      </c>
      <c r="AI10" s="47">
        <v>10631800</v>
      </c>
    </row>
    <row r="11" spans="1:36" s="48" customFormat="1" ht="14.4" x14ac:dyDescent="0.3">
      <c r="A11" s="96" t="s">
        <v>702</v>
      </c>
      <c r="B11" s="98">
        <v>2</v>
      </c>
      <c r="C11" s="99">
        <v>25</v>
      </c>
      <c r="D11" s="99">
        <v>21</v>
      </c>
      <c r="E11" s="99">
        <v>21</v>
      </c>
      <c r="F11" s="100">
        <v>4283</v>
      </c>
      <c r="G11" s="99">
        <v>571</v>
      </c>
      <c r="H11" s="99">
        <v>55.72</v>
      </c>
      <c r="I11" s="99">
        <v>7.5</v>
      </c>
      <c r="J11" s="99">
        <v>0</v>
      </c>
      <c r="K11" s="99">
        <v>159.25</v>
      </c>
      <c r="L11" s="100">
        <v>12068</v>
      </c>
      <c r="M11" s="47">
        <v>10926497</v>
      </c>
      <c r="N11" s="47">
        <v>94167463</v>
      </c>
      <c r="O11" s="47">
        <v>6101373</v>
      </c>
      <c r="P11" s="47">
        <v>36917021</v>
      </c>
      <c r="Q11" s="100">
        <v>35436</v>
      </c>
      <c r="R11" s="47">
        <v>105093960</v>
      </c>
      <c r="S11" s="47">
        <v>23902048</v>
      </c>
      <c r="T11" s="47">
        <v>30352140</v>
      </c>
      <c r="U11" s="47">
        <v>7627517</v>
      </c>
      <c r="V11" s="47">
        <v>11662015</v>
      </c>
      <c r="W11" s="47">
        <v>655878</v>
      </c>
      <c r="X11" s="47">
        <v>1233009</v>
      </c>
      <c r="Y11" s="47">
        <v>2292703</v>
      </c>
      <c r="Z11" s="47">
        <v>23619007</v>
      </c>
      <c r="AA11" s="47">
        <v>1428175</v>
      </c>
      <c r="AB11" s="47">
        <v>0</v>
      </c>
      <c r="AC11" s="47">
        <v>2037980</v>
      </c>
      <c r="AD11" s="47">
        <v>283488</v>
      </c>
      <c r="AE11" s="47">
        <v>43018394</v>
      </c>
      <c r="AF11" s="47">
        <v>0</v>
      </c>
      <c r="AG11" s="47">
        <v>0</v>
      </c>
      <c r="AH11" s="47">
        <v>0</v>
      </c>
      <c r="AI11" s="47">
        <v>0</v>
      </c>
    </row>
    <row r="12" spans="1:36" s="48" customFormat="1" ht="14.4" x14ac:dyDescent="0.3">
      <c r="A12" s="96" t="s">
        <v>703</v>
      </c>
      <c r="B12" s="98">
        <v>5</v>
      </c>
      <c r="C12" s="99">
        <v>107</v>
      </c>
      <c r="D12" s="99">
        <v>107</v>
      </c>
      <c r="E12" s="99">
        <v>107</v>
      </c>
      <c r="F12" s="100">
        <v>20049</v>
      </c>
      <c r="G12" s="100">
        <v>4988</v>
      </c>
      <c r="H12" s="99">
        <v>51.2</v>
      </c>
      <c r="I12" s="99">
        <v>4.0199999999999996</v>
      </c>
      <c r="J12" s="99">
        <v>8.6199999999999992</v>
      </c>
      <c r="K12" s="99">
        <v>494.01</v>
      </c>
      <c r="L12" s="100">
        <v>26473</v>
      </c>
      <c r="M12" s="47">
        <v>80101712</v>
      </c>
      <c r="N12" s="47">
        <v>273255766</v>
      </c>
      <c r="O12" s="47">
        <v>38234076</v>
      </c>
      <c r="P12" s="47">
        <v>79660712</v>
      </c>
      <c r="Q12" s="100">
        <v>89211</v>
      </c>
      <c r="R12" s="47">
        <v>353357478</v>
      </c>
      <c r="S12" s="47">
        <v>54077177</v>
      </c>
      <c r="T12" s="47">
        <v>110849634</v>
      </c>
      <c r="U12" s="47">
        <v>42527659</v>
      </c>
      <c r="V12" s="47">
        <v>26712677</v>
      </c>
      <c r="W12" s="47">
        <v>1620044</v>
      </c>
      <c r="X12" s="47">
        <v>2395136</v>
      </c>
      <c r="Y12" s="47">
        <v>14859904</v>
      </c>
      <c r="Z12" s="47">
        <v>89636648</v>
      </c>
      <c r="AA12" s="47">
        <v>3175999</v>
      </c>
      <c r="AB12" s="47">
        <v>0</v>
      </c>
      <c r="AC12" s="47">
        <v>5531846</v>
      </c>
      <c r="AD12" s="47">
        <v>1970754</v>
      </c>
      <c r="AE12" s="47">
        <v>117894788</v>
      </c>
      <c r="AF12" s="47">
        <v>0</v>
      </c>
      <c r="AG12" s="47">
        <v>0</v>
      </c>
      <c r="AH12" s="47">
        <v>0</v>
      </c>
      <c r="AI12" s="47">
        <v>0</v>
      </c>
    </row>
    <row r="13" spans="1:36" s="48" customFormat="1" ht="14.4" x14ac:dyDescent="0.3">
      <c r="A13" s="96" t="s">
        <v>704</v>
      </c>
      <c r="B13" s="98">
        <v>4</v>
      </c>
      <c r="C13" s="99">
        <v>825</v>
      </c>
      <c r="D13" s="99">
        <v>825</v>
      </c>
      <c r="E13" s="99">
        <v>825</v>
      </c>
      <c r="F13" s="100">
        <v>241130</v>
      </c>
      <c r="G13" s="100">
        <v>44630</v>
      </c>
      <c r="H13" s="99">
        <v>79.86</v>
      </c>
      <c r="I13" s="99">
        <v>5.4</v>
      </c>
      <c r="J13" s="99">
        <v>362.81</v>
      </c>
      <c r="K13" s="101">
        <v>7005.66</v>
      </c>
      <c r="L13" s="100">
        <v>111652</v>
      </c>
      <c r="M13" s="47">
        <v>1538032672</v>
      </c>
      <c r="N13" s="47">
        <v>2229820446</v>
      </c>
      <c r="O13" s="47">
        <v>745601299</v>
      </c>
      <c r="P13" s="47">
        <v>866409520</v>
      </c>
      <c r="Q13" s="100">
        <v>410469</v>
      </c>
      <c r="R13" s="47">
        <v>3767853118</v>
      </c>
      <c r="S13" s="47">
        <v>806021111</v>
      </c>
      <c r="T13" s="47">
        <v>990602199</v>
      </c>
      <c r="U13" s="47">
        <v>616911301</v>
      </c>
      <c r="V13" s="47">
        <v>271015370</v>
      </c>
      <c r="W13" s="47">
        <v>13513525</v>
      </c>
      <c r="X13" s="47">
        <v>16219647</v>
      </c>
      <c r="Y13" s="47">
        <v>123972692</v>
      </c>
      <c r="Z13" s="47">
        <v>832703206</v>
      </c>
      <c r="AA13" s="47">
        <v>57714910</v>
      </c>
      <c r="AB13" s="47">
        <v>0</v>
      </c>
      <c r="AC13" s="47">
        <v>22470908</v>
      </c>
      <c r="AD13" s="47">
        <v>16708249</v>
      </c>
      <c r="AE13" s="47">
        <v>1612010819</v>
      </c>
      <c r="AF13" s="47">
        <v>0</v>
      </c>
      <c r="AG13" s="47">
        <v>0</v>
      </c>
      <c r="AH13" s="47">
        <v>0</v>
      </c>
      <c r="AI13" s="47">
        <v>0</v>
      </c>
    </row>
    <row r="14" spans="1:36" s="48" customFormat="1" ht="14.4" x14ac:dyDescent="0.3">
      <c r="A14" s="96" t="s">
        <v>705</v>
      </c>
      <c r="B14" s="98">
        <v>106</v>
      </c>
      <c r="C14" s="99">
        <v>66</v>
      </c>
      <c r="D14" s="99">
        <v>66</v>
      </c>
      <c r="E14" s="99">
        <v>66</v>
      </c>
      <c r="F14" s="100">
        <v>13011</v>
      </c>
      <c r="G14" s="100">
        <v>3362</v>
      </c>
      <c r="H14" s="99">
        <v>53.86</v>
      </c>
      <c r="I14" s="99">
        <v>3.87</v>
      </c>
      <c r="J14" s="99">
        <v>0</v>
      </c>
      <c r="K14" s="99">
        <v>375.74</v>
      </c>
      <c r="L14" s="100">
        <v>30006</v>
      </c>
      <c r="M14" s="47">
        <v>56948465</v>
      </c>
      <c r="N14" s="47">
        <v>171638352</v>
      </c>
      <c r="O14" s="47">
        <v>28916527</v>
      </c>
      <c r="P14" s="47">
        <v>47415392</v>
      </c>
      <c r="Q14" s="100">
        <v>35583</v>
      </c>
      <c r="R14" s="47">
        <v>228586817</v>
      </c>
      <c r="S14" s="47">
        <v>46563271</v>
      </c>
      <c r="T14" s="47">
        <v>65482273</v>
      </c>
      <c r="U14" s="47">
        <v>27485255</v>
      </c>
      <c r="V14" s="47">
        <v>11347346</v>
      </c>
      <c r="W14" s="47">
        <v>1632136</v>
      </c>
      <c r="X14" s="47">
        <v>2050904</v>
      </c>
      <c r="Y14" s="47">
        <v>6743478</v>
      </c>
      <c r="Z14" s="47">
        <v>59008917</v>
      </c>
      <c r="AA14" s="47">
        <v>3992144</v>
      </c>
      <c r="AB14" s="47">
        <v>0</v>
      </c>
      <c r="AC14" s="47">
        <v>2460218</v>
      </c>
      <c r="AD14" s="47">
        <v>1820875</v>
      </c>
      <c r="AE14" s="47">
        <v>76331919</v>
      </c>
      <c r="AF14" s="47">
        <v>0</v>
      </c>
      <c r="AG14" s="47">
        <v>0</v>
      </c>
      <c r="AH14" s="47">
        <v>0</v>
      </c>
      <c r="AI14" s="47">
        <v>0</v>
      </c>
    </row>
    <row r="15" spans="1:36" s="48" customFormat="1" ht="14.4" x14ac:dyDescent="0.3">
      <c r="A15" s="96" t="s">
        <v>706</v>
      </c>
      <c r="B15" s="98">
        <v>14495</v>
      </c>
      <c r="C15" s="99">
        <v>46</v>
      </c>
      <c r="D15" s="99">
        <v>46</v>
      </c>
      <c r="E15" s="99">
        <v>46</v>
      </c>
      <c r="F15" s="100">
        <v>15580</v>
      </c>
      <c r="G15" s="100">
        <v>3663</v>
      </c>
      <c r="H15" s="99">
        <v>92.54</v>
      </c>
      <c r="I15" s="99">
        <v>4.25</v>
      </c>
      <c r="J15" s="99">
        <v>0</v>
      </c>
      <c r="K15" s="99">
        <v>492.97</v>
      </c>
      <c r="L15" s="100">
        <v>39557</v>
      </c>
      <c r="M15" s="47">
        <v>67641493</v>
      </c>
      <c r="N15" s="47">
        <v>202446432</v>
      </c>
      <c r="O15" s="47">
        <v>37069861</v>
      </c>
      <c r="P15" s="47">
        <v>57640287</v>
      </c>
      <c r="Q15" s="100">
        <v>128288</v>
      </c>
      <c r="R15" s="47">
        <v>270087925</v>
      </c>
      <c r="S15" s="47">
        <v>52976734</v>
      </c>
      <c r="T15" s="47">
        <v>78089584</v>
      </c>
      <c r="U15" s="47">
        <v>38546632</v>
      </c>
      <c r="V15" s="47">
        <v>11075183</v>
      </c>
      <c r="W15" s="47">
        <v>1409706</v>
      </c>
      <c r="X15" s="47">
        <v>2125479</v>
      </c>
      <c r="Y15" s="47">
        <v>7640891</v>
      </c>
      <c r="Z15" s="47">
        <v>68798518</v>
      </c>
      <c r="AA15" s="47">
        <v>4143393</v>
      </c>
      <c r="AB15" s="47">
        <v>14348</v>
      </c>
      <c r="AC15" s="47">
        <v>2644780</v>
      </c>
      <c r="AD15" s="47">
        <v>2622677</v>
      </c>
      <c r="AE15" s="47">
        <v>94710148</v>
      </c>
      <c r="AF15" s="47">
        <v>0</v>
      </c>
      <c r="AG15" s="47">
        <v>0</v>
      </c>
      <c r="AH15" s="47">
        <v>0</v>
      </c>
      <c r="AI15" s="47">
        <v>0</v>
      </c>
    </row>
    <row r="16" spans="1:36" s="48" customFormat="1" ht="14.4" x14ac:dyDescent="0.3">
      <c r="A16" s="96" t="s">
        <v>707</v>
      </c>
      <c r="B16" s="98">
        <v>6309</v>
      </c>
      <c r="C16" s="99">
        <v>318</v>
      </c>
      <c r="D16" s="99">
        <v>292</v>
      </c>
      <c r="E16" s="99">
        <v>193</v>
      </c>
      <c r="F16" s="100">
        <v>64192</v>
      </c>
      <c r="G16" s="100">
        <v>12391</v>
      </c>
      <c r="H16" s="99">
        <v>90.87</v>
      </c>
      <c r="I16" s="99">
        <v>5.18</v>
      </c>
      <c r="J16" s="99">
        <v>75.680000000000007</v>
      </c>
      <c r="K16" s="101">
        <v>2561.58</v>
      </c>
      <c r="L16" s="100">
        <v>40031</v>
      </c>
      <c r="M16" s="47">
        <v>406492389</v>
      </c>
      <c r="N16" s="47">
        <v>1052906753</v>
      </c>
      <c r="O16" s="47">
        <v>182962497</v>
      </c>
      <c r="P16" s="47">
        <v>376674828</v>
      </c>
      <c r="Q16" s="100">
        <v>315517</v>
      </c>
      <c r="R16" s="47">
        <v>1459399142</v>
      </c>
      <c r="S16" s="47">
        <v>151029205</v>
      </c>
      <c r="T16" s="47">
        <v>634795213</v>
      </c>
      <c r="U16" s="47">
        <v>217852711</v>
      </c>
      <c r="V16" s="47">
        <v>38417543</v>
      </c>
      <c r="W16" s="47">
        <v>6658928</v>
      </c>
      <c r="X16" s="47">
        <v>20500199</v>
      </c>
      <c r="Y16" s="47">
        <v>34151941</v>
      </c>
      <c r="Z16" s="47">
        <v>216119020</v>
      </c>
      <c r="AA16" s="47">
        <v>97829808</v>
      </c>
      <c r="AB16" s="47">
        <v>0</v>
      </c>
      <c r="AC16" s="47">
        <v>38225634</v>
      </c>
      <c r="AD16" s="47">
        <v>3818940</v>
      </c>
      <c r="AE16" s="47">
        <v>559637325</v>
      </c>
      <c r="AF16" s="47">
        <v>0</v>
      </c>
      <c r="AG16" s="47">
        <v>0</v>
      </c>
      <c r="AH16" s="47">
        <v>0</v>
      </c>
      <c r="AI16" s="47">
        <v>0</v>
      </c>
    </row>
    <row r="17" spans="1:35" s="48" customFormat="1" ht="14.4" x14ac:dyDescent="0.3">
      <c r="A17" s="96" t="s">
        <v>708</v>
      </c>
      <c r="B17" s="98">
        <v>98</v>
      </c>
      <c r="C17" s="99">
        <v>102</v>
      </c>
      <c r="D17" s="99">
        <v>102</v>
      </c>
      <c r="E17" s="99">
        <v>102</v>
      </c>
      <c r="F17" s="100">
        <v>26868</v>
      </c>
      <c r="G17" s="100">
        <v>6593</v>
      </c>
      <c r="H17" s="99">
        <v>71.97</v>
      </c>
      <c r="I17" s="99">
        <v>4.08</v>
      </c>
      <c r="J17" s="99">
        <v>0</v>
      </c>
      <c r="K17" s="99">
        <v>661.15</v>
      </c>
      <c r="L17" s="100">
        <v>32296</v>
      </c>
      <c r="M17" s="47">
        <v>129995002</v>
      </c>
      <c r="N17" s="47">
        <v>249519366</v>
      </c>
      <c r="O17" s="47">
        <v>77499062</v>
      </c>
      <c r="P17" s="47">
        <v>79683223</v>
      </c>
      <c r="Q17" s="100">
        <v>58506</v>
      </c>
      <c r="R17" s="47">
        <v>379514368</v>
      </c>
      <c r="S17" s="47">
        <v>72355441</v>
      </c>
      <c r="T17" s="47">
        <v>119190578</v>
      </c>
      <c r="U17" s="47">
        <v>35497371</v>
      </c>
      <c r="V17" s="47">
        <v>7786993</v>
      </c>
      <c r="W17" s="47">
        <v>5208451</v>
      </c>
      <c r="X17" s="47">
        <v>5846935</v>
      </c>
      <c r="Y17" s="47">
        <v>394827</v>
      </c>
      <c r="Z17" s="47">
        <v>106162615</v>
      </c>
      <c r="AA17" s="47">
        <v>9119501</v>
      </c>
      <c r="AB17" s="47">
        <v>0</v>
      </c>
      <c r="AC17" s="47">
        <v>16706820</v>
      </c>
      <c r="AD17" s="47">
        <v>1244836</v>
      </c>
      <c r="AE17" s="47">
        <v>157182285</v>
      </c>
      <c r="AF17" s="47">
        <v>0</v>
      </c>
      <c r="AG17" s="47">
        <v>0</v>
      </c>
      <c r="AH17" s="47">
        <v>0</v>
      </c>
      <c r="AI17" s="47">
        <v>0</v>
      </c>
    </row>
    <row r="18" spans="1:35" s="48" customFormat="1" ht="14.4" x14ac:dyDescent="0.3">
      <c r="A18" s="96" t="s">
        <v>709</v>
      </c>
      <c r="B18" s="98">
        <v>53</v>
      </c>
      <c r="C18" s="99">
        <v>73</v>
      </c>
      <c r="D18" s="99">
        <v>73</v>
      </c>
      <c r="E18" s="99">
        <v>73</v>
      </c>
      <c r="F18" s="100">
        <v>21572</v>
      </c>
      <c r="G18" s="100">
        <v>5290</v>
      </c>
      <c r="H18" s="99">
        <v>80.739999999999995</v>
      </c>
      <c r="I18" s="99">
        <v>4.08</v>
      </c>
      <c r="J18" s="99">
        <v>0</v>
      </c>
      <c r="K18" s="99">
        <v>647.28</v>
      </c>
      <c r="L18" s="100">
        <v>27678</v>
      </c>
      <c r="M18" s="47">
        <v>100931920</v>
      </c>
      <c r="N18" s="47">
        <v>275417437</v>
      </c>
      <c r="O18" s="47">
        <v>50567634</v>
      </c>
      <c r="P18" s="47">
        <v>98970017</v>
      </c>
      <c r="Q18" s="100">
        <v>90611</v>
      </c>
      <c r="R18" s="47">
        <v>376349357</v>
      </c>
      <c r="S18" s="47">
        <v>62876419</v>
      </c>
      <c r="T18" s="47">
        <v>135258460</v>
      </c>
      <c r="U18" s="47">
        <v>21065495</v>
      </c>
      <c r="V18" s="47">
        <v>8489877</v>
      </c>
      <c r="W18" s="47">
        <v>2987746</v>
      </c>
      <c r="X18" s="47">
        <v>2981647</v>
      </c>
      <c r="Y18" s="47">
        <v>716037</v>
      </c>
      <c r="Z18" s="47">
        <v>116624390</v>
      </c>
      <c r="AA18" s="47">
        <v>6767899</v>
      </c>
      <c r="AB18" s="47">
        <v>0</v>
      </c>
      <c r="AC18" s="47">
        <v>17964717</v>
      </c>
      <c r="AD18" s="47">
        <v>616670</v>
      </c>
      <c r="AE18" s="47">
        <v>149537651</v>
      </c>
      <c r="AF18" s="47">
        <v>0</v>
      </c>
      <c r="AG18" s="47">
        <v>0</v>
      </c>
      <c r="AH18" s="47">
        <v>0</v>
      </c>
      <c r="AI18" s="47">
        <v>0</v>
      </c>
    </row>
    <row r="19" spans="1:35" s="48" customFormat="1" ht="14.4" x14ac:dyDescent="0.3">
      <c r="A19" s="96" t="s">
        <v>710</v>
      </c>
      <c r="B19" s="98">
        <v>79</v>
      </c>
      <c r="C19" s="99">
        <v>193</v>
      </c>
      <c r="D19" s="99">
        <v>193</v>
      </c>
      <c r="E19" s="99">
        <v>193</v>
      </c>
      <c r="F19" s="100">
        <v>57180</v>
      </c>
      <c r="G19" s="100">
        <v>13665</v>
      </c>
      <c r="H19" s="99">
        <v>80.95</v>
      </c>
      <c r="I19" s="99">
        <v>4.18</v>
      </c>
      <c r="J19" s="99">
        <v>0</v>
      </c>
      <c r="K19" s="101">
        <v>1366</v>
      </c>
      <c r="L19" s="100">
        <v>45938</v>
      </c>
      <c r="M19" s="47">
        <v>338467953</v>
      </c>
      <c r="N19" s="47">
        <v>607050708</v>
      </c>
      <c r="O19" s="47">
        <v>181011369</v>
      </c>
      <c r="P19" s="47">
        <v>189439778</v>
      </c>
      <c r="Q19" s="100">
        <v>90927</v>
      </c>
      <c r="R19" s="47">
        <v>945518661</v>
      </c>
      <c r="S19" s="47">
        <v>161938455</v>
      </c>
      <c r="T19" s="47">
        <v>393998887</v>
      </c>
      <c r="U19" s="47">
        <v>78596885</v>
      </c>
      <c r="V19" s="47">
        <v>16647386</v>
      </c>
      <c r="W19" s="47">
        <v>5673026</v>
      </c>
      <c r="X19" s="47">
        <v>6128588</v>
      </c>
      <c r="Y19" s="47">
        <v>12333203</v>
      </c>
      <c r="Z19" s="47">
        <v>213253868</v>
      </c>
      <c r="AA19" s="47">
        <v>18368699</v>
      </c>
      <c r="AB19" s="47">
        <v>0</v>
      </c>
      <c r="AC19" s="47">
        <v>36739040</v>
      </c>
      <c r="AD19" s="47">
        <v>1840624</v>
      </c>
      <c r="AE19" s="47">
        <v>370451147</v>
      </c>
      <c r="AF19" s="47">
        <v>0</v>
      </c>
      <c r="AG19" s="47">
        <v>0</v>
      </c>
      <c r="AH19" s="47">
        <v>0</v>
      </c>
      <c r="AI19" s="47">
        <v>0</v>
      </c>
    </row>
    <row r="20" spans="1:35" s="48" customFormat="1" ht="14.4" x14ac:dyDescent="0.3">
      <c r="A20" s="96" t="s">
        <v>711</v>
      </c>
      <c r="B20" s="98">
        <v>8702</v>
      </c>
      <c r="C20" s="99">
        <v>876</v>
      </c>
      <c r="D20" s="99">
        <v>876</v>
      </c>
      <c r="E20" s="99">
        <v>876</v>
      </c>
      <c r="F20" s="100">
        <v>258711</v>
      </c>
      <c r="G20" s="100">
        <v>39173</v>
      </c>
      <c r="H20" s="99">
        <v>80.69</v>
      </c>
      <c r="I20" s="99">
        <v>6.6</v>
      </c>
      <c r="J20" s="99">
        <v>407</v>
      </c>
      <c r="K20" s="101">
        <v>9566</v>
      </c>
      <c r="L20" s="100">
        <v>35201</v>
      </c>
      <c r="M20" s="47">
        <v>1773560811</v>
      </c>
      <c r="N20" s="47">
        <v>3256124208</v>
      </c>
      <c r="O20" s="47">
        <v>1154567399</v>
      </c>
      <c r="P20" s="47">
        <v>959078279</v>
      </c>
      <c r="Q20" s="100">
        <v>1174435</v>
      </c>
      <c r="R20" s="47">
        <v>5029685019</v>
      </c>
      <c r="S20" s="47">
        <v>891531049</v>
      </c>
      <c r="T20" s="47">
        <v>1504541303</v>
      </c>
      <c r="U20" s="47">
        <v>398088814</v>
      </c>
      <c r="V20" s="47">
        <v>244938049</v>
      </c>
      <c r="W20" s="47">
        <v>17672583</v>
      </c>
      <c r="X20" s="47">
        <v>39454701</v>
      </c>
      <c r="Y20" s="47">
        <v>33382998</v>
      </c>
      <c r="Z20" s="47">
        <v>1503052671</v>
      </c>
      <c r="AA20" s="47">
        <v>162181759</v>
      </c>
      <c r="AB20" s="47">
        <v>0</v>
      </c>
      <c r="AC20" s="47">
        <v>187902435</v>
      </c>
      <c r="AD20" s="47">
        <v>46938657</v>
      </c>
      <c r="AE20" s="47">
        <v>2113645678</v>
      </c>
      <c r="AF20" s="47">
        <v>0</v>
      </c>
      <c r="AG20" s="47">
        <v>0</v>
      </c>
      <c r="AH20" s="47">
        <v>0</v>
      </c>
      <c r="AI20" s="47">
        <v>0</v>
      </c>
    </row>
    <row r="21" spans="1:35" s="48" customFormat="1" ht="14.4" x14ac:dyDescent="0.3">
      <c r="A21" s="96" t="s">
        <v>712</v>
      </c>
      <c r="B21" s="98">
        <v>46</v>
      </c>
      <c r="C21" s="99">
        <v>478</v>
      </c>
      <c r="D21" s="99">
        <v>478</v>
      </c>
      <c r="E21" s="99">
        <v>478</v>
      </c>
      <c r="F21" s="100">
        <v>138161</v>
      </c>
      <c r="G21" s="100">
        <v>15765</v>
      </c>
      <c r="H21" s="99">
        <v>78.97</v>
      </c>
      <c r="I21" s="99">
        <v>8.76</v>
      </c>
      <c r="J21" s="99">
        <v>957.88</v>
      </c>
      <c r="K21" s="101">
        <v>10783.26</v>
      </c>
      <c r="L21" s="100">
        <v>67627</v>
      </c>
      <c r="M21" s="47">
        <v>2134420181</v>
      </c>
      <c r="N21" s="47">
        <v>1931852817</v>
      </c>
      <c r="O21" s="47">
        <v>1100730083</v>
      </c>
      <c r="P21" s="47">
        <v>829936421</v>
      </c>
      <c r="Q21" s="100">
        <v>291925</v>
      </c>
      <c r="R21" s="47">
        <v>4066272998</v>
      </c>
      <c r="S21" s="47">
        <v>0</v>
      </c>
      <c r="T21" s="47">
        <v>35906063</v>
      </c>
      <c r="U21" s="47">
        <v>953712613</v>
      </c>
      <c r="V21" s="47">
        <v>368807195</v>
      </c>
      <c r="W21" s="47">
        <v>0</v>
      </c>
      <c r="X21" s="47">
        <v>6506463</v>
      </c>
      <c r="Y21" s="47">
        <v>415050679</v>
      </c>
      <c r="Z21" s="47">
        <v>1160189459</v>
      </c>
      <c r="AA21" s="47">
        <v>1115986455</v>
      </c>
      <c r="AB21" s="47">
        <v>0</v>
      </c>
      <c r="AC21" s="47">
        <v>1492258</v>
      </c>
      <c r="AD21" s="47">
        <v>8621813</v>
      </c>
      <c r="AE21" s="47">
        <v>1930666504</v>
      </c>
      <c r="AF21" s="47">
        <v>0</v>
      </c>
      <c r="AG21" s="47">
        <v>0</v>
      </c>
      <c r="AH21" s="47">
        <v>0</v>
      </c>
      <c r="AI21" s="47">
        <v>0</v>
      </c>
    </row>
    <row r="22" spans="1:35" s="48" customFormat="1" ht="14.4" x14ac:dyDescent="0.3">
      <c r="A22" s="96" t="s">
        <v>713</v>
      </c>
      <c r="B22" s="98">
        <v>3107</v>
      </c>
      <c r="C22" s="99">
        <v>539</v>
      </c>
      <c r="D22" s="99">
        <v>539</v>
      </c>
      <c r="E22" s="99">
        <v>539</v>
      </c>
      <c r="F22" s="100">
        <v>180748</v>
      </c>
      <c r="G22" s="100">
        <v>27681</v>
      </c>
      <c r="H22" s="99">
        <v>91.62</v>
      </c>
      <c r="I22" s="99">
        <v>6.53</v>
      </c>
      <c r="J22" s="99">
        <v>769</v>
      </c>
      <c r="K22" s="101">
        <v>9861</v>
      </c>
      <c r="L22" s="100">
        <v>113480</v>
      </c>
      <c r="M22" s="47">
        <v>1424964385</v>
      </c>
      <c r="N22" s="47">
        <v>3494445488</v>
      </c>
      <c r="O22" s="47">
        <v>571387979</v>
      </c>
      <c r="P22" s="47">
        <v>1035346157</v>
      </c>
      <c r="Q22" s="100">
        <v>1901878</v>
      </c>
      <c r="R22" s="47">
        <v>4919409873</v>
      </c>
      <c r="S22" s="47">
        <v>806767204</v>
      </c>
      <c r="T22" s="47">
        <v>634387990</v>
      </c>
      <c r="U22" s="47">
        <v>1344594807</v>
      </c>
      <c r="V22" s="47">
        <v>601918733</v>
      </c>
      <c r="W22" s="47">
        <v>34428980</v>
      </c>
      <c r="X22" s="47">
        <v>48175674</v>
      </c>
      <c r="Y22" s="47">
        <v>24985916</v>
      </c>
      <c r="Z22" s="47">
        <v>697682882</v>
      </c>
      <c r="AA22" s="47">
        <v>184901539</v>
      </c>
      <c r="AB22" s="47">
        <v>0</v>
      </c>
      <c r="AC22" s="47">
        <v>211013448</v>
      </c>
      <c r="AD22" s="47">
        <v>330552700</v>
      </c>
      <c r="AE22" s="47">
        <v>1606734136</v>
      </c>
      <c r="AF22" s="47">
        <v>0</v>
      </c>
      <c r="AG22" s="47">
        <v>0</v>
      </c>
      <c r="AH22" s="47">
        <v>0</v>
      </c>
      <c r="AI22" s="47">
        <v>0</v>
      </c>
    </row>
    <row r="23" spans="1:35" s="48" customFormat="1" ht="14.4" x14ac:dyDescent="0.3">
      <c r="A23" s="96" t="s">
        <v>1546</v>
      </c>
      <c r="B23" s="98">
        <v>443</v>
      </c>
      <c r="C23" s="99">
        <v>102</v>
      </c>
      <c r="D23" s="99">
        <v>102</v>
      </c>
      <c r="E23" s="99">
        <v>102</v>
      </c>
      <c r="F23" s="100">
        <v>33999</v>
      </c>
      <c r="G23" s="100">
        <v>3093</v>
      </c>
      <c r="H23" s="99">
        <v>91.07</v>
      </c>
      <c r="I23" s="99">
        <v>10.99</v>
      </c>
      <c r="J23" s="99">
        <v>0</v>
      </c>
      <c r="K23" s="99">
        <v>275.26</v>
      </c>
      <c r="L23" s="99">
        <v>0</v>
      </c>
      <c r="M23" s="47">
        <v>54814346</v>
      </c>
      <c r="N23" s="47">
        <v>9394130</v>
      </c>
      <c r="O23" s="47">
        <v>34500695</v>
      </c>
      <c r="P23" s="47">
        <v>4540010</v>
      </c>
      <c r="Q23" s="100">
        <v>24579</v>
      </c>
      <c r="R23" s="47">
        <v>64208476</v>
      </c>
      <c r="S23" s="47">
        <v>0</v>
      </c>
      <c r="T23" s="47">
        <v>8745366</v>
      </c>
      <c r="U23" s="47">
        <v>35688483</v>
      </c>
      <c r="V23" s="47">
        <v>646586</v>
      </c>
      <c r="W23" s="47">
        <v>0</v>
      </c>
      <c r="X23" s="47">
        <v>3673</v>
      </c>
      <c r="Y23" s="47">
        <v>0</v>
      </c>
      <c r="Z23" s="47">
        <v>9136374</v>
      </c>
      <c r="AA23" s="47">
        <v>9987994</v>
      </c>
      <c r="AB23" s="47">
        <v>0</v>
      </c>
      <c r="AC23" s="47">
        <v>0</v>
      </c>
      <c r="AD23" s="47">
        <v>0</v>
      </c>
      <c r="AE23" s="47">
        <v>39040705</v>
      </c>
      <c r="AF23" s="47">
        <v>39497480</v>
      </c>
      <c r="AG23" s="47">
        <v>39497480</v>
      </c>
      <c r="AH23" s="47">
        <v>41068138</v>
      </c>
      <c r="AI23" s="47">
        <v>-1570658</v>
      </c>
    </row>
    <row r="24" spans="1:35" s="48" customFormat="1" ht="14.4" x14ac:dyDescent="0.3">
      <c r="A24" s="96" t="s">
        <v>714</v>
      </c>
      <c r="B24" s="98">
        <v>59</v>
      </c>
      <c r="C24" s="99">
        <v>171</v>
      </c>
      <c r="D24" s="99">
        <v>171</v>
      </c>
      <c r="E24" s="99">
        <v>171</v>
      </c>
      <c r="F24" s="100">
        <v>53175</v>
      </c>
      <c r="G24" s="100">
        <v>8678</v>
      </c>
      <c r="H24" s="99">
        <v>84.96</v>
      </c>
      <c r="I24" s="99">
        <v>6.13</v>
      </c>
      <c r="J24" s="99">
        <v>41</v>
      </c>
      <c r="K24" s="101">
        <v>1304</v>
      </c>
      <c r="L24" s="100">
        <v>46750</v>
      </c>
      <c r="M24" s="47">
        <v>326951318</v>
      </c>
      <c r="N24" s="47">
        <v>854039247</v>
      </c>
      <c r="O24" s="47">
        <v>128382723</v>
      </c>
      <c r="P24" s="47">
        <v>252670672</v>
      </c>
      <c r="Q24" s="100">
        <v>50994</v>
      </c>
      <c r="R24" s="47">
        <v>1180990565</v>
      </c>
      <c r="S24" s="47">
        <v>163744854</v>
      </c>
      <c r="T24" s="47">
        <v>369022704</v>
      </c>
      <c r="U24" s="47">
        <v>124502632</v>
      </c>
      <c r="V24" s="47">
        <v>48717423</v>
      </c>
      <c r="W24" s="47">
        <v>6532662</v>
      </c>
      <c r="X24" s="47">
        <v>14130470</v>
      </c>
      <c r="Y24" s="47">
        <v>54459599</v>
      </c>
      <c r="Z24" s="47">
        <v>358132852</v>
      </c>
      <c r="AA24" s="47">
        <v>28582847</v>
      </c>
      <c r="AB24" s="47">
        <v>0</v>
      </c>
      <c r="AC24" s="47">
        <v>9623438</v>
      </c>
      <c r="AD24" s="47">
        <v>3541084</v>
      </c>
      <c r="AE24" s="47">
        <v>381053395</v>
      </c>
      <c r="AF24" s="47">
        <v>0</v>
      </c>
      <c r="AG24" s="47">
        <v>0</v>
      </c>
      <c r="AH24" s="47">
        <v>0</v>
      </c>
      <c r="AI24" s="47">
        <v>0</v>
      </c>
    </row>
    <row r="25" spans="1:35" s="48" customFormat="1" ht="14.4" x14ac:dyDescent="0.3">
      <c r="A25" s="96" t="s">
        <v>715</v>
      </c>
      <c r="B25" s="98">
        <v>22</v>
      </c>
      <c r="C25" s="99">
        <v>912</v>
      </c>
      <c r="D25" s="99">
        <v>912</v>
      </c>
      <c r="E25" s="99">
        <v>912</v>
      </c>
      <c r="F25" s="100">
        <v>314580</v>
      </c>
      <c r="G25" s="100">
        <v>47658</v>
      </c>
      <c r="H25" s="99">
        <v>94.24</v>
      </c>
      <c r="I25" s="99">
        <v>6.6</v>
      </c>
      <c r="J25" s="99">
        <v>906</v>
      </c>
      <c r="K25" s="101">
        <v>10182</v>
      </c>
      <c r="L25" s="100">
        <v>59141</v>
      </c>
      <c r="M25" s="47">
        <v>5050780605</v>
      </c>
      <c r="N25" s="47">
        <v>5107837700</v>
      </c>
      <c r="O25" s="47">
        <v>1831430245</v>
      </c>
      <c r="P25" s="47">
        <v>1194409511</v>
      </c>
      <c r="Q25" s="100">
        <v>811574</v>
      </c>
      <c r="R25" s="47">
        <v>10158618305</v>
      </c>
      <c r="S25" s="47">
        <v>1298857781</v>
      </c>
      <c r="T25" s="47">
        <v>3012249041</v>
      </c>
      <c r="U25" s="47">
        <v>853174167</v>
      </c>
      <c r="V25" s="47">
        <v>377517917</v>
      </c>
      <c r="W25" s="47">
        <v>35027674</v>
      </c>
      <c r="X25" s="47">
        <v>132407030</v>
      </c>
      <c r="Y25" s="47">
        <v>499236626</v>
      </c>
      <c r="Z25" s="47">
        <v>3466174716</v>
      </c>
      <c r="AA25" s="47">
        <v>401911519</v>
      </c>
      <c r="AB25" s="47">
        <v>0</v>
      </c>
      <c r="AC25" s="47">
        <v>67006277</v>
      </c>
      <c r="AD25" s="47">
        <v>15055557</v>
      </c>
      <c r="AE25" s="47">
        <v>3025839756</v>
      </c>
      <c r="AF25" s="47">
        <v>0</v>
      </c>
      <c r="AG25" s="47">
        <v>0</v>
      </c>
      <c r="AH25" s="47">
        <v>0</v>
      </c>
      <c r="AI25" s="47">
        <v>0</v>
      </c>
    </row>
    <row r="26" spans="1:35" s="48" customFormat="1" ht="14.4" x14ac:dyDescent="0.3">
      <c r="A26" s="96" t="s">
        <v>716</v>
      </c>
      <c r="B26" s="98">
        <v>3108</v>
      </c>
      <c r="C26" s="99">
        <v>417</v>
      </c>
      <c r="D26" s="99">
        <v>331</v>
      </c>
      <c r="E26" s="99">
        <v>331</v>
      </c>
      <c r="F26" s="100">
        <v>71380</v>
      </c>
      <c r="G26" s="100">
        <v>10781</v>
      </c>
      <c r="H26" s="99">
        <v>58.92</v>
      </c>
      <c r="I26" s="99">
        <v>6.62</v>
      </c>
      <c r="J26" s="99">
        <v>140.43</v>
      </c>
      <c r="K26" s="101">
        <v>4003.19</v>
      </c>
      <c r="L26" s="100">
        <v>96618</v>
      </c>
      <c r="M26" s="47">
        <v>273098948</v>
      </c>
      <c r="N26" s="47">
        <v>1054550648</v>
      </c>
      <c r="O26" s="47">
        <v>145880335</v>
      </c>
      <c r="P26" s="47">
        <v>284410435</v>
      </c>
      <c r="Q26" s="100">
        <v>833472</v>
      </c>
      <c r="R26" s="47">
        <v>1327649596</v>
      </c>
      <c r="S26" s="47">
        <v>140013277</v>
      </c>
      <c r="T26" s="47">
        <v>139339140</v>
      </c>
      <c r="U26" s="47">
        <v>387821831</v>
      </c>
      <c r="V26" s="47">
        <v>256927268</v>
      </c>
      <c r="W26" s="47">
        <v>7387140</v>
      </c>
      <c r="X26" s="47">
        <v>11544216</v>
      </c>
      <c r="Y26" s="47">
        <v>1741930</v>
      </c>
      <c r="Z26" s="47">
        <v>214464863</v>
      </c>
      <c r="AA26" s="47">
        <v>58095101</v>
      </c>
      <c r="AB26" s="47">
        <v>0</v>
      </c>
      <c r="AC26" s="47">
        <v>73272549</v>
      </c>
      <c r="AD26" s="47">
        <v>37042281</v>
      </c>
      <c r="AE26" s="47">
        <v>430290770</v>
      </c>
      <c r="AF26" s="47">
        <v>0</v>
      </c>
      <c r="AG26" s="47">
        <v>0</v>
      </c>
      <c r="AH26" s="47">
        <v>0</v>
      </c>
      <c r="AI26" s="47">
        <v>0</v>
      </c>
    </row>
    <row r="27" spans="1:35" s="48" customFormat="1" ht="14.4" x14ac:dyDescent="0.3">
      <c r="A27" s="96" t="s">
        <v>1547</v>
      </c>
      <c r="B27" s="98">
        <v>424</v>
      </c>
      <c r="C27" s="99">
        <v>16</v>
      </c>
      <c r="D27" s="99">
        <v>16</v>
      </c>
      <c r="E27" s="99">
        <v>16</v>
      </c>
      <c r="F27" s="100">
        <v>5385</v>
      </c>
      <c r="G27" s="99">
        <v>155</v>
      </c>
      <c r="H27" s="99">
        <v>91.96</v>
      </c>
      <c r="I27" s="99">
        <v>34.74</v>
      </c>
      <c r="J27" s="99">
        <v>0</v>
      </c>
      <c r="K27" s="99">
        <v>56.91</v>
      </c>
      <c r="L27" s="99">
        <v>0</v>
      </c>
      <c r="M27" s="47">
        <v>14246490</v>
      </c>
      <c r="N27" s="47">
        <v>377581</v>
      </c>
      <c r="O27" s="47">
        <v>5432215</v>
      </c>
      <c r="P27" s="47">
        <v>232732</v>
      </c>
      <c r="Q27" s="99">
        <v>926</v>
      </c>
      <c r="R27" s="47">
        <v>14624071</v>
      </c>
      <c r="S27" s="47">
        <v>0</v>
      </c>
      <c r="T27" s="47">
        <v>1370248</v>
      </c>
      <c r="U27" s="47">
        <v>0</v>
      </c>
      <c r="V27" s="47">
        <v>2933981</v>
      </c>
      <c r="W27" s="47">
        <v>0</v>
      </c>
      <c r="X27" s="47">
        <v>3489604</v>
      </c>
      <c r="Y27" s="47">
        <v>0</v>
      </c>
      <c r="Z27" s="47">
        <v>0</v>
      </c>
      <c r="AA27" s="47">
        <v>6830238</v>
      </c>
      <c r="AB27" s="47">
        <v>0</v>
      </c>
      <c r="AC27" s="47">
        <v>0</v>
      </c>
      <c r="AD27" s="47">
        <v>0</v>
      </c>
      <c r="AE27" s="47">
        <v>5664947</v>
      </c>
      <c r="AF27" s="47">
        <v>1</v>
      </c>
      <c r="AG27" s="47">
        <v>1</v>
      </c>
      <c r="AH27" s="47">
        <v>0</v>
      </c>
      <c r="AI27" s="47">
        <v>1</v>
      </c>
    </row>
    <row r="28" spans="1:35" s="48" customFormat="1" ht="14.4" x14ac:dyDescent="0.3">
      <c r="A28" s="96" t="s">
        <v>717</v>
      </c>
      <c r="B28" s="98">
        <v>39</v>
      </c>
      <c r="C28" s="99">
        <v>269</v>
      </c>
      <c r="D28" s="99">
        <v>269</v>
      </c>
      <c r="E28" s="99">
        <v>269</v>
      </c>
      <c r="F28" s="100">
        <v>79466</v>
      </c>
      <c r="G28" s="100">
        <v>18294</v>
      </c>
      <c r="H28" s="99">
        <v>80.709999999999994</v>
      </c>
      <c r="I28" s="99">
        <v>4.34</v>
      </c>
      <c r="J28" s="99">
        <v>0.42</v>
      </c>
      <c r="K28" s="101">
        <v>1915.84</v>
      </c>
      <c r="L28" s="100">
        <v>79612</v>
      </c>
      <c r="M28" s="47">
        <v>640038204</v>
      </c>
      <c r="N28" s="47">
        <v>1124083867</v>
      </c>
      <c r="O28" s="47">
        <v>315382239</v>
      </c>
      <c r="P28" s="47">
        <v>373744925</v>
      </c>
      <c r="Q28" s="100">
        <v>450816</v>
      </c>
      <c r="R28" s="47">
        <v>1764122071</v>
      </c>
      <c r="S28" s="47">
        <v>261534578</v>
      </c>
      <c r="T28" s="47">
        <v>814280507</v>
      </c>
      <c r="U28" s="47">
        <v>109075384</v>
      </c>
      <c r="V28" s="47">
        <v>112614793</v>
      </c>
      <c r="W28" s="47">
        <v>8496630</v>
      </c>
      <c r="X28" s="47">
        <v>14855669</v>
      </c>
      <c r="Y28" s="47">
        <v>34851002</v>
      </c>
      <c r="Z28" s="47">
        <v>261534742</v>
      </c>
      <c r="AA28" s="47">
        <v>62156353</v>
      </c>
      <c r="AB28" s="47">
        <v>1986</v>
      </c>
      <c r="AC28" s="47">
        <v>70359460</v>
      </c>
      <c r="AD28" s="47">
        <v>14360967</v>
      </c>
      <c r="AE28" s="47">
        <v>689127164</v>
      </c>
      <c r="AF28" s="47">
        <v>0</v>
      </c>
      <c r="AG28" s="47">
        <v>0</v>
      </c>
      <c r="AH28" s="47">
        <v>0</v>
      </c>
      <c r="AI28" s="47">
        <v>0</v>
      </c>
    </row>
    <row r="29" spans="1:35" s="48" customFormat="1" ht="14.4" x14ac:dyDescent="0.3">
      <c r="A29" s="96" t="s">
        <v>718</v>
      </c>
      <c r="B29" s="98">
        <v>50</v>
      </c>
      <c r="C29" s="99">
        <v>151</v>
      </c>
      <c r="D29" s="99">
        <v>151</v>
      </c>
      <c r="E29" s="99">
        <v>151</v>
      </c>
      <c r="F29" s="100">
        <v>31744</v>
      </c>
      <c r="G29" s="100">
        <v>6430</v>
      </c>
      <c r="H29" s="99">
        <v>57.44</v>
      </c>
      <c r="I29" s="99">
        <v>4.9400000000000004</v>
      </c>
      <c r="J29" s="99">
        <v>0.09</v>
      </c>
      <c r="K29" s="99">
        <v>988.15</v>
      </c>
      <c r="L29" s="100">
        <v>38566</v>
      </c>
      <c r="M29" s="47">
        <v>162203050</v>
      </c>
      <c r="N29" s="47">
        <v>630857536</v>
      </c>
      <c r="O29" s="47">
        <v>78562169</v>
      </c>
      <c r="P29" s="47">
        <v>189379967</v>
      </c>
      <c r="Q29" s="100">
        <v>44671</v>
      </c>
      <c r="R29" s="47">
        <v>793060586</v>
      </c>
      <c r="S29" s="47">
        <v>122021631</v>
      </c>
      <c r="T29" s="47">
        <v>282831227</v>
      </c>
      <c r="U29" s="47">
        <v>68301538</v>
      </c>
      <c r="V29" s="47">
        <v>22408814</v>
      </c>
      <c r="W29" s="47">
        <v>3591037</v>
      </c>
      <c r="X29" s="47">
        <v>6639363</v>
      </c>
      <c r="Y29" s="47">
        <v>75418093</v>
      </c>
      <c r="Z29" s="47">
        <v>177218625</v>
      </c>
      <c r="AA29" s="47">
        <v>15415701</v>
      </c>
      <c r="AB29" s="47">
        <v>0</v>
      </c>
      <c r="AC29" s="47">
        <v>18580517</v>
      </c>
      <c r="AD29" s="47">
        <v>634040</v>
      </c>
      <c r="AE29" s="47">
        <v>267942136</v>
      </c>
      <c r="AF29" s="47">
        <v>0</v>
      </c>
      <c r="AG29" s="47">
        <v>0</v>
      </c>
      <c r="AH29" s="47">
        <v>0</v>
      </c>
      <c r="AI29" s="47">
        <v>0</v>
      </c>
    </row>
    <row r="30" spans="1:35" s="48" customFormat="1" ht="14.4" x14ac:dyDescent="0.3">
      <c r="A30" s="96" t="s">
        <v>1549</v>
      </c>
      <c r="B30" s="98">
        <v>422</v>
      </c>
      <c r="C30" s="99">
        <v>16</v>
      </c>
      <c r="D30" s="99">
        <v>16</v>
      </c>
      <c r="E30" s="99">
        <v>16</v>
      </c>
      <c r="F30" s="100">
        <v>4863</v>
      </c>
      <c r="G30" s="99">
        <v>86</v>
      </c>
      <c r="H30" s="99">
        <v>83.04</v>
      </c>
      <c r="I30" s="99">
        <v>56.55</v>
      </c>
      <c r="J30" s="99">
        <v>0</v>
      </c>
      <c r="K30" s="99">
        <v>83.4</v>
      </c>
      <c r="L30" s="99">
        <v>0</v>
      </c>
      <c r="M30" s="47">
        <v>13133630</v>
      </c>
      <c r="N30" s="47">
        <v>1520008</v>
      </c>
      <c r="O30" s="47">
        <v>5007542</v>
      </c>
      <c r="P30" s="47">
        <v>1040402</v>
      </c>
      <c r="Q30" s="100">
        <v>5309</v>
      </c>
      <c r="R30" s="47">
        <v>14653638</v>
      </c>
      <c r="S30" s="47">
        <v>0</v>
      </c>
      <c r="T30" s="47">
        <v>1847320</v>
      </c>
      <c r="U30" s="47">
        <v>0</v>
      </c>
      <c r="V30" s="47">
        <v>3532932</v>
      </c>
      <c r="W30" s="47">
        <v>0</v>
      </c>
      <c r="X30" s="47">
        <v>3293670</v>
      </c>
      <c r="Y30" s="47">
        <v>0</v>
      </c>
      <c r="Z30" s="47">
        <v>0</v>
      </c>
      <c r="AA30" s="47">
        <v>5979716</v>
      </c>
      <c r="AB30" s="47">
        <v>0</v>
      </c>
      <c r="AC30" s="47">
        <v>0</v>
      </c>
      <c r="AD30" s="47">
        <v>0</v>
      </c>
      <c r="AE30" s="47">
        <v>6047944</v>
      </c>
      <c r="AF30" s="47">
        <v>1</v>
      </c>
      <c r="AG30" s="47">
        <v>1</v>
      </c>
      <c r="AH30" s="47">
        <v>0</v>
      </c>
      <c r="AI30" s="47">
        <v>1</v>
      </c>
    </row>
    <row r="31" spans="1:35" s="48" customFormat="1" ht="14.4" x14ac:dyDescent="0.3">
      <c r="A31" s="96" t="s">
        <v>1958</v>
      </c>
      <c r="B31" s="98">
        <v>414</v>
      </c>
      <c r="C31" s="99">
        <v>88</v>
      </c>
      <c r="D31" s="99">
        <v>88</v>
      </c>
      <c r="E31" s="99">
        <v>88</v>
      </c>
      <c r="F31" s="100">
        <v>15131</v>
      </c>
      <c r="G31" s="99">
        <v>417</v>
      </c>
      <c r="H31" s="99">
        <v>46.98</v>
      </c>
      <c r="I31" s="99">
        <v>36.29</v>
      </c>
      <c r="J31" s="99">
        <v>0</v>
      </c>
      <c r="K31" s="99">
        <v>135.47</v>
      </c>
      <c r="L31" s="99">
        <v>0</v>
      </c>
      <c r="M31" s="47">
        <v>53794115</v>
      </c>
      <c r="N31" s="47">
        <v>0</v>
      </c>
      <c r="O31" s="47">
        <v>23264072</v>
      </c>
      <c r="P31" s="47">
        <v>0</v>
      </c>
      <c r="Q31" s="99">
        <v>0</v>
      </c>
      <c r="R31" s="47">
        <v>53794115</v>
      </c>
      <c r="S31" s="47">
        <v>6627005</v>
      </c>
      <c r="T31" s="47">
        <v>14014179</v>
      </c>
      <c r="U31" s="47">
        <v>10034062</v>
      </c>
      <c r="V31" s="47">
        <v>14931392</v>
      </c>
      <c r="W31" s="47">
        <v>2044104</v>
      </c>
      <c r="X31" s="47">
        <v>0</v>
      </c>
      <c r="Y31" s="47">
        <v>0</v>
      </c>
      <c r="Z31" s="47">
        <v>6143373</v>
      </c>
      <c r="AA31" s="47">
        <v>0</v>
      </c>
      <c r="AB31" s="47">
        <v>0</v>
      </c>
      <c r="AC31" s="47">
        <v>0</v>
      </c>
      <c r="AD31" s="47">
        <v>0</v>
      </c>
      <c r="AE31" s="47">
        <v>23264072</v>
      </c>
      <c r="AF31" s="47">
        <v>25733503</v>
      </c>
      <c r="AG31" s="47">
        <v>25733503</v>
      </c>
      <c r="AH31" s="47">
        <v>26654044</v>
      </c>
      <c r="AI31" s="47">
        <v>-920541</v>
      </c>
    </row>
    <row r="32" spans="1:35" s="48" customFormat="1" ht="14.4" x14ac:dyDescent="0.3">
      <c r="A32" s="96" t="s">
        <v>719</v>
      </c>
      <c r="B32" s="98">
        <v>51</v>
      </c>
      <c r="C32" s="99">
        <v>30</v>
      </c>
      <c r="D32" s="99">
        <v>30</v>
      </c>
      <c r="E32" s="99">
        <v>30</v>
      </c>
      <c r="F32" s="100">
        <v>10545</v>
      </c>
      <c r="G32" s="100">
        <v>1297</v>
      </c>
      <c r="H32" s="99">
        <v>96.04</v>
      </c>
      <c r="I32" s="99">
        <v>8.1300000000000008</v>
      </c>
      <c r="J32" s="99">
        <v>580</v>
      </c>
      <c r="K32" s="101">
        <v>7355</v>
      </c>
      <c r="L32" s="99">
        <v>0</v>
      </c>
      <c r="M32" s="47">
        <v>143822395</v>
      </c>
      <c r="N32" s="47">
        <v>6513683222</v>
      </c>
      <c r="O32" s="47">
        <v>48130693</v>
      </c>
      <c r="P32" s="47">
        <v>2045608291</v>
      </c>
      <c r="Q32" s="100">
        <v>398707</v>
      </c>
      <c r="R32" s="47">
        <v>6657505617</v>
      </c>
      <c r="S32" s="47">
        <v>913258105</v>
      </c>
      <c r="T32" s="47">
        <v>2341624442</v>
      </c>
      <c r="U32" s="47">
        <v>429561154</v>
      </c>
      <c r="V32" s="47">
        <v>56151951</v>
      </c>
      <c r="W32" s="47">
        <v>5170421</v>
      </c>
      <c r="X32" s="47">
        <v>11250424</v>
      </c>
      <c r="Y32" s="47">
        <v>42000287</v>
      </c>
      <c r="Z32" s="47">
        <v>2506554317</v>
      </c>
      <c r="AA32" s="47">
        <v>241924045</v>
      </c>
      <c r="AB32" s="47">
        <v>0</v>
      </c>
      <c r="AC32" s="47">
        <v>52120448</v>
      </c>
      <c r="AD32" s="47">
        <v>57890023</v>
      </c>
      <c r="AE32" s="47">
        <v>2093738984</v>
      </c>
      <c r="AF32" s="47">
        <v>0</v>
      </c>
      <c r="AG32" s="47">
        <v>0</v>
      </c>
      <c r="AH32" s="47">
        <v>0</v>
      </c>
      <c r="AI32" s="47">
        <v>0</v>
      </c>
    </row>
    <row r="33" spans="1:35" s="48" customFormat="1" ht="14.4" x14ac:dyDescent="0.3">
      <c r="A33" s="96" t="s">
        <v>720</v>
      </c>
      <c r="B33" s="98">
        <v>57</v>
      </c>
      <c r="C33" s="99">
        <v>179</v>
      </c>
      <c r="D33" s="99">
        <v>179</v>
      </c>
      <c r="E33" s="99">
        <v>179</v>
      </c>
      <c r="F33" s="100">
        <v>37894</v>
      </c>
      <c r="G33" s="100">
        <v>9397</v>
      </c>
      <c r="H33" s="99">
        <v>57.84</v>
      </c>
      <c r="I33" s="99">
        <v>4.03</v>
      </c>
      <c r="J33" s="99">
        <v>0</v>
      </c>
      <c r="K33" s="101">
        <v>1526.59</v>
      </c>
      <c r="L33" s="100">
        <v>35775</v>
      </c>
      <c r="M33" s="47">
        <v>177288985</v>
      </c>
      <c r="N33" s="47">
        <v>773522163</v>
      </c>
      <c r="O33" s="47">
        <v>96951307</v>
      </c>
      <c r="P33" s="47">
        <v>250425171</v>
      </c>
      <c r="Q33" s="100">
        <v>71804</v>
      </c>
      <c r="R33" s="47">
        <v>950811148</v>
      </c>
      <c r="S33" s="47">
        <v>145947193</v>
      </c>
      <c r="T33" s="47">
        <v>264847871</v>
      </c>
      <c r="U33" s="47">
        <v>20513367</v>
      </c>
      <c r="V33" s="47">
        <v>23545258</v>
      </c>
      <c r="W33" s="47">
        <v>4681927</v>
      </c>
      <c r="X33" s="47">
        <v>9617968</v>
      </c>
      <c r="Y33" s="47">
        <v>16676302</v>
      </c>
      <c r="Z33" s="47">
        <v>335169422</v>
      </c>
      <c r="AA33" s="47">
        <v>102388205</v>
      </c>
      <c r="AB33" s="47">
        <v>0</v>
      </c>
      <c r="AC33" s="47">
        <v>26841122</v>
      </c>
      <c r="AD33" s="47">
        <v>582513</v>
      </c>
      <c r="AE33" s="47">
        <v>347376478</v>
      </c>
      <c r="AF33" s="47">
        <v>0</v>
      </c>
      <c r="AG33" s="47">
        <v>0</v>
      </c>
      <c r="AH33" s="47">
        <v>0</v>
      </c>
      <c r="AI33" s="47">
        <v>0</v>
      </c>
    </row>
    <row r="34" spans="1:35" s="48" customFormat="1" ht="14.4" x14ac:dyDescent="0.3">
      <c r="A34" s="96" t="s">
        <v>1550</v>
      </c>
      <c r="B34" s="98">
        <v>452</v>
      </c>
      <c r="C34" s="99">
        <v>187</v>
      </c>
      <c r="D34" s="99">
        <v>187</v>
      </c>
      <c r="E34" s="99">
        <v>187</v>
      </c>
      <c r="F34" s="100">
        <v>40243</v>
      </c>
      <c r="G34" s="100">
        <v>3098</v>
      </c>
      <c r="H34" s="99">
        <v>58.8</v>
      </c>
      <c r="I34" s="99">
        <v>12.99</v>
      </c>
      <c r="J34" s="99">
        <v>0</v>
      </c>
      <c r="K34" s="99">
        <v>353.67</v>
      </c>
      <c r="L34" s="99">
        <v>0</v>
      </c>
      <c r="M34" s="47">
        <v>94692654</v>
      </c>
      <c r="N34" s="47">
        <v>6500710</v>
      </c>
      <c r="O34" s="47">
        <v>74987991</v>
      </c>
      <c r="P34" s="47">
        <v>2769927</v>
      </c>
      <c r="Q34" s="100">
        <v>17275</v>
      </c>
      <c r="R34" s="47">
        <v>101193364</v>
      </c>
      <c r="S34" s="47">
        <v>18731931</v>
      </c>
      <c r="T34" s="47">
        <v>55558902</v>
      </c>
      <c r="U34" s="47">
        <v>6149690</v>
      </c>
      <c r="V34" s="47">
        <v>2647992</v>
      </c>
      <c r="W34" s="47">
        <v>1796121</v>
      </c>
      <c r="X34" s="47">
        <v>0</v>
      </c>
      <c r="Y34" s="47">
        <v>0</v>
      </c>
      <c r="Z34" s="47">
        <v>7921663</v>
      </c>
      <c r="AA34" s="47">
        <v>108571</v>
      </c>
      <c r="AB34" s="47">
        <v>8278494</v>
      </c>
      <c r="AC34" s="47">
        <v>0</v>
      </c>
      <c r="AD34" s="47">
        <v>0</v>
      </c>
      <c r="AE34" s="47">
        <v>77757918</v>
      </c>
      <c r="AF34" s="47">
        <v>78232013</v>
      </c>
      <c r="AG34" s="47">
        <v>78232013</v>
      </c>
      <c r="AH34" s="47">
        <v>61920197</v>
      </c>
      <c r="AI34" s="47">
        <v>16311816</v>
      </c>
    </row>
    <row r="35" spans="1:35" s="48" customFormat="1" ht="14.4" x14ac:dyDescent="0.3">
      <c r="A35" s="96" t="s">
        <v>1553</v>
      </c>
      <c r="B35" s="98">
        <v>451</v>
      </c>
      <c r="C35" s="99">
        <v>179</v>
      </c>
      <c r="D35" s="99">
        <v>179</v>
      </c>
      <c r="E35" s="99">
        <v>179</v>
      </c>
      <c r="F35" s="100">
        <v>41472</v>
      </c>
      <c r="G35" s="100">
        <v>3555</v>
      </c>
      <c r="H35" s="99">
        <v>63.3</v>
      </c>
      <c r="I35" s="99">
        <v>11.67</v>
      </c>
      <c r="J35" s="99">
        <v>0</v>
      </c>
      <c r="K35" s="99">
        <v>348.71</v>
      </c>
      <c r="L35" s="99">
        <v>0</v>
      </c>
      <c r="M35" s="47">
        <v>103322945</v>
      </c>
      <c r="N35" s="47">
        <v>0</v>
      </c>
      <c r="O35" s="47">
        <v>81320232</v>
      </c>
      <c r="P35" s="47">
        <v>0</v>
      </c>
      <c r="Q35" s="99">
        <v>0</v>
      </c>
      <c r="R35" s="47">
        <v>103322945</v>
      </c>
      <c r="S35" s="47">
        <v>18249414</v>
      </c>
      <c r="T35" s="47">
        <v>62822327</v>
      </c>
      <c r="U35" s="47">
        <v>3514917</v>
      </c>
      <c r="V35" s="47">
        <v>1395757</v>
      </c>
      <c r="W35" s="47">
        <v>922717</v>
      </c>
      <c r="X35" s="47">
        <v>0</v>
      </c>
      <c r="Y35" s="47">
        <v>0</v>
      </c>
      <c r="Z35" s="47">
        <v>7710995</v>
      </c>
      <c r="AA35" s="47">
        <v>235694</v>
      </c>
      <c r="AB35" s="47">
        <v>8471124</v>
      </c>
      <c r="AC35" s="47">
        <v>0</v>
      </c>
      <c r="AD35" s="47">
        <v>0</v>
      </c>
      <c r="AE35" s="47">
        <v>81320232</v>
      </c>
      <c r="AF35" s="47">
        <v>81561296</v>
      </c>
      <c r="AG35" s="47">
        <v>81561296</v>
      </c>
      <c r="AH35" s="47">
        <v>65188212</v>
      </c>
      <c r="AI35" s="47">
        <v>16373084</v>
      </c>
    </row>
    <row r="36" spans="1:35" s="48" customFormat="1" ht="14.4" x14ac:dyDescent="0.3">
      <c r="A36" s="96" t="s">
        <v>1554</v>
      </c>
      <c r="B36" s="98">
        <v>453</v>
      </c>
      <c r="C36" s="99">
        <v>53</v>
      </c>
      <c r="D36" s="99">
        <v>53</v>
      </c>
      <c r="E36" s="99">
        <v>53</v>
      </c>
      <c r="F36" s="100">
        <v>18573</v>
      </c>
      <c r="G36" s="100">
        <v>1513</v>
      </c>
      <c r="H36" s="99">
        <v>95.75</v>
      </c>
      <c r="I36" s="99">
        <v>12.28</v>
      </c>
      <c r="J36" s="99">
        <v>0</v>
      </c>
      <c r="K36" s="99">
        <v>161.75</v>
      </c>
      <c r="L36" s="99">
        <v>0</v>
      </c>
      <c r="M36" s="47">
        <v>45060699</v>
      </c>
      <c r="N36" s="47">
        <v>0</v>
      </c>
      <c r="O36" s="47">
        <v>34760820</v>
      </c>
      <c r="P36" s="47">
        <v>0</v>
      </c>
      <c r="Q36" s="99">
        <v>0</v>
      </c>
      <c r="R36" s="47">
        <v>45060699</v>
      </c>
      <c r="S36" s="47">
        <v>5976025</v>
      </c>
      <c r="T36" s="47">
        <v>32631150</v>
      </c>
      <c r="U36" s="47">
        <v>1185350</v>
      </c>
      <c r="V36" s="47">
        <v>511504</v>
      </c>
      <c r="W36" s="47">
        <v>88950</v>
      </c>
      <c r="X36" s="47">
        <v>0</v>
      </c>
      <c r="Y36" s="47">
        <v>0</v>
      </c>
      <c r="Z36" s="47">
        <v>2429017</v>
      </c>
      <c r="AA36" s="47">
        <v>0</v>
      </c>
      <c r="AB36" s="47">
        <v>2238703</v>
      </c>
      <c r="AC36" s="47">
        <v>0</v>
      </c>
      <c r="AD36" s="47">
        <v>0</v>
      </c>
      <c r="AE36" s="47">
        <v>34760820</v>
      </c>
      <c r="AF36" s="47">
        <v>34876230</v>
      </c>
      <c r="AG36" s="47">
        <v>34876230</v>
      </c>
      <c r="AH36" s="47">
        <v>27918779</v>
      </c>
      <c r="AI36" s="47">
        <v>6957451</v>
      </c>
    </row>
    <row r="37" spans="1:35" s="48" customFormat="1" ht="26.4" x14ac:dyDescent="0.3">
      <c r="A37" s="96" t="s">
        <v>1555</v>
      </c>
      <c r="B37" s="98">
        <v>447</v>
      </c>
      <c r="C37" s="99">
        <v>110</v>
      </c>
      <c r="D37" s="99">
        <v>110</v>
      </c>
      <c r="E37" s="99">
        <v>110</v>
      </c>
      <c r="F37" s="100">
        <v>27383</v>
      </c>
      <c r="G37" s="100">
        <v>2285</v>
      </c>
      <c r="H37" s="99">
        <v>68.02</v>
      </c>
      <c r="I37" s="99">
        <v>11.98</v>
      </c>
      <c r="J37" s="99">
        <v>0</v>
      </c>
      <c r="K37" s="99">
        <v>225.19</v>
      </c>
      <c r="L37" s="99">
        <v>0</v>
      </c>
      <c r="M37" s="47">
        <v>61777957</v>
      </c>
      <c r="N37" s="47">
        <v>0</v>
      </c>
      <c r="O37" s="47">
        <v>50741486</v>
      </c>
      <c r="P37" s="47">
        <v>0</v>
      </c>
      <c r="Q37" s="99">
        <v>0</v>
      </c>
      <c r="R37" s="47">
        <v>61777957</v>
      </c>
      <c r="S37" s="47">
        <v>13086073</v>
      </c>
      <c r="T37" s="47">
        <v>33936264</v>
      </c>
      <c r="U37" s="47">
        <v>2976177</v>
      </c>
      <c r="V37" s="47">
        <v>1657447</v>
      </c>
      <c r="W37" s="47">
        <v>265256</v>
      </c>
      <c r="X37" s="47">
        <v>0</v>
      </c>
      <c r="Y37" s="47">
        <v>0</v>
      </c>
      <c r="Z37" s="47">
        <v>5674174</v>
      </c>
      <c r="AA37" s="47">
        <v>0</v>
      </c>
      <c r="AB37" s="47">
        <v>4182566</v>
      </c>
      <c r="AC37" s="47">
        <v>0</v>
      </c>
      <c r="AD37" s="47">
        <v>0</v>
      </c>
      <c r="AE37" s="47">
        <v>50741486</v>
      </c>
      <c r="AF37" s="47">
        <v>51430824</v>
      </c>
      <c r="AG37" s="47">
        <v>51430824</v>
      </c>
      <c r="AH37" s="47">
        <v>43234607</v>
      </c>
      <c r="AI37" s="47">
        <v>8196217</v>
      </c>
    </row>
    <row r="38" spans="1:35" s="48" customFormat="1" ht="14.4" x14ac:dyDescent="0.3">
      <c r="A38" s="96" t="s">
        <v>721</v>
      </c>
      <c r="B38" s="98">
        <v>8</v>
      </c>
      <c r="C38" s="99">
        <v>29</v>
      </c>
      <c r="D38" s="99">
        <v>29</v>
      </c>
      <c r="E38" s="99">
        <v>28</v>
      </c>
      <c r="F38" s="100">
        <v>3159</v>
      </c>
      <c r="G38" s="99">
        <v>915</v>
      </c>
      <c r="H38" s="99">
        <v>30.83</v>
      </c>
      <c r="I38" s="99">
        <v>3.45</v>
      </c>
      <c r="J38" s="99">
        <v>0</v>
      </c>
      <c r="K38" s="99">
        <v>352.13</v>
      </c>
      <c r="L38" s="100">
        <v>13997</v>
      </c>
      <c r="M38" s="47">
        <v>18460208</v>
      </c>
      <c r="N38" s="47">
        <v>146033440</v>
      </c>
      <c r="O38" s="47">
        <v>11770988</v>
      </c>
      <c r="P38" s="47">
        <v>65882789</v>
      </c>
      <c r="Q38" s="100">
        <v>56880</v>
      </c>
      <c r="R38" s="47">
        <v>164493648</v>
      </c>
      <c r="S38" s="47">
        <v>15751580</v>
      </c>
      <c r="T38" s="47">
        <v>71374325</v>
      </c>
      <c r="U38" s="47">
        <v>17065327</v>
      </c>
      <c r="V38" s="47">
        <v>4653390</v>
      </c>
      <c r="W38" s="47">
        <v>924553</v>
      </c>
      <c r="X38" s="47">
        <v>2726978</v>
      </c>
      <c r="Y38" s="47">
        <v>3648939</v>
      </c>
      <c r="Z38" s="47">
        <v>26589611</v>
      </c>
      <c r="AA38" s="47">
        <v>15274778</v>
      </c>
      <c r="AB38" s="47">
        <v>0</v>
      </c>
      <c r="AC38" s="47">
        <v>6074819</v>
      </c>
      <c r="AD38" s="47">
        <v>409348</v>
      </c>
      <c r="AE38" s="47">
        <v>77653777</v>
      </c>
      <c r="AF38" s="47">
        <v>0</v>
      </c>
      <c r="AG38" s="47">
        <v>0</v>
      </c>
      <c r="AH38" s="47">
        <v>0</v>
      </c>
      <c r="AI38" s="47">
        <v>0</v>
      </c>
    </row>
    <row r="39" spans="1:35" s="48" customFormat="1" ht="14.4" x14ac:dyDescent="0.3">
      <c r="A39" s="96" t="s">
        <v>722</v>
      </c>
      <c r="B39" s="98">
        <v>40</v>
      </c>
      <c r="C39" s="99">
        <v>81</v>
      </c>
      <c r="D39" s="99">
        <v>81</v>
      </c>
      <c r="E39" s="99">
        <v>81</v>
      </c>
      <c r="F39" s="100">
        <v>23649</v>
      </c>
      <c r="G39" s="100">
        <v>5292</v>
      </c>
      <c r="H39" s="99">
        <v>79.77</v>
      </c>
      <c r="I39" s="99">
        <v>4.47</v>
      </c>
      <c r="J39" s="99">
        <v>0.04</v>
      </c>
      <c r="K39" s="99">
        <v>625.45000000000005</v>
      </c>
      <c r="L39" s="100">
        <v>33103</v>
      </c>
      <c r="M39" s="47">
        <v>167991950</v>
      </c>
      <c r="N39" s="47">
        <v>366985589</v>
      </c>
      <c r="O39" s="47">
        <v>69561343</v>
      </c>
      <c r="P39" s="47">
        <v>110912967</v>
      </c>
      <c r="Q39" s="100">
        <v>161118</v>
      </c>
      <c r="R39" s="47">
        <v>534977539</v>
      </c>
      <c r="S39" s="47">
        <v>71943638</v>
      </c>
      <c r="T39" s="47">
        <v>244278880</v>
      </c>
      <c r="U39" s="47">
        <v>30812126</v>
      </c>
      <c r="V39" s="47">
        <v>32486957</v>
      </c>
      <c r="W39" s="47">
        <v>3665654</v>
      </c>
      <c r="X39" s="47">
        <v>4007629</v>
      </c>
      <c r="Y39" s="47">
        <v>12892550</v>
      </c>
      <c r="Z39" s="47">
        <v>90170425</v>
      </c>
      <c r="AA39" s="47">
        <v>22962254</v>
      </c>
      <c r="AB39" s="47">
        <v>1746</v>
      </c>
      <c r="AC39" s="47">
        <v>18194159</v>
      </c>
      <c r="AD39" s="47">
        <v>3561521</v>
      </c>
      <c r="AE39" s="47">
        <v>180474310</v>
      </c>
      <c r="AF39" s="47">
        <v>0</v>
      </c>
      <c r="AG39" s="47">
        <v>0</v>
      </c>
      <c r="AH39" s="47">
        <v>0</v>
      </c>
      <c r="AI39" s="47">
        <v>0</v>
      </c>
    </row>
    <row r="40" spans="1:35" s="48" customFormat="1" ht="14.4" x14ac:dyDescent="0.3">
      <c r="A40" s="96" t="s">
        <v>1556</v>
      </c>
      <c r="B40" s="98">
        <v>407</v>
      </c>
      <c r="C40" s="99">
        <v>112</v>
      </c>
      <c r="D40" s="99">
        <v>80</v>
      </c>
      <c r="E40" s="99">
        <v>80</v>
      </c>
      <c r="F40" s="100">
        <v>22057</v>
      </c>
      <c r="G40" s="99">
        <v>515</v>
      </c>
      <c r="H40" s="99">
        <v>75.33</v>
      </c>
      <c r="I40" s="99">
        <v>42.83</v>
      </c>
      <c r="J40" s="99">
        <v>3.06</v>
      </c>
      <c r="K40" s="99">
        <v>563.84</v>
      </c>
      <c r="L40" s="99">
        <v>0</v>
      </c>
      <c r="M40" s="47">
        <v>79948438</v>
      </c>
      <c r="N40" s="47">
        <v>39053469</v>
      </c>
      <c r="O40" s="47">
        <v>49264325</v>
      </c>
      <c r="P40" s="47">
        <v>25015447</v>
      </c>
      <c r="Q40" s="100">
        <v>32550</v>
      </c>
      <c r="R40" s="47">
        <v>119001907</v>
      </c>
      <c r="S40" s="47">
        <v>0</v>
      </c>
      <c r="T40" s="47">
        <v>916434</v>
      </c>
      <c r="U40" s="47">
        <v>27202702</v>
      </c>
      <c r="V40" s="47">
        <v>56828264</v>
      </c>
      <c r="W40" s="47">
        <v>0</v>
      </c>
      <c r="X40" s="47">
        <v>315193</v>
      </c>
      <c r="Y40" s="47">
        <v>0</v>
      </c>
      <c r="Z40" s="47">
        <v>18589986</v>
      </c>
      <c r="AA40" s="47">
        <v>15149328</v>
      </c>
      <c r="AB40" s="47">
        <v>0</v>
      </c>
      <c r="AC40" s="47">
        <v>0</v>
      </c>
      <c r="AD40" s="47">
        <v>0</v>
      </c>
      <c r="AE40" s="47">
        <v>74279772</v>
      </c>
      <c r="AF40" s="47">
        <v>92899224</v>
      </c>
      <c r="AG40" s="47">
        <v>94655224</v>
      </c>
      <c r="AH40" s="47">
        <v>92894509</v>
      </c>
      <c r="AI40" s="47">
        <v>1760715</v>
      </c>
    </row>
    <row r="41" spans="1:35" s="48" customFormat="1" ht="14.4" x14ac:dyDescent="0.3">
      <c r="A41" s="96" t="s">
        <v>723</v>
      </c>
      <c r="B41" s="98">
        <v>68</v>
      </c>
      <c r="C41" s="99">
        <v>129</v>
      </c>
      <c r="D41" s="99">
        <v>129</v>
      </c>
      <c r="E41" s="99">
        <v>129</v>
      </c>
      <c r="F41" s="100">
        <v>28123</v>
      </c>
      <c r="G41" s="100">
        <v>4283</v>
      </c>
      <c r="H41" s="99">
        <v>59.56</v>
      </c>
      <c r="I41" s="99">
        <v>6.57</v>
      </c>
      <c r="J41" s="99">
        <v>0.15</v>
      </c>
      <c r="K41" s="99">
        <v>913.99</v>
      </c>
      <c r="L41" s="100">
        <v>42982</v>
      </c>
      <c r="M41" s="47">
        <v>149590829</v>
      </c>
      <c r="N41" s="47">
        <v>495969907</v>
      </c>
      <c r="O41" s="47">
        <v>79582625</v>
      </c>
      <c r="P41" s="47">
        <v>72038074</v>
      </c>
      <c r="Q41" s="100">
        <v>62723</v>
      </c>
      <c r="R41" s="47">
        <v>645560736</v>
      </c>
      <c r="S41" s="47">
        <v>176351301</v>
      </c>
      <c r="T41" s="47">
        <v>162393059</v>
      </c>
      <c r="U41" s="47">
        <v>83990064</v>
      </c>
      <c r="V41" s="47">
        <v>38676768</v>
      </c>
      <c r="W41" s="47">
        <v>4049660</v>
      </c>
      <c r="X41" s="47">
        <v>3108936</v>
      </c>
      <c r="Y41" s="47">
        <v>16091063</v>
      </c>
      <c r="Z41" s="47">
        <v>140208353</v>
      </c>
      <c r="AA41" s="47">
        <v>4381710</v>
      </c>
      <c r="AB41" s="47">
        <v>0</v>
      </c>
      <c r="AC41" s="47">
        <v>13461061</v>
      </c>
      <c r="AD41" s="47">
        <v>2848761</v>
      </c>
      <c r="AE41" s="47">
        <v>151620699</v>
      </c>
      <c r="AF41" s="47">
        <v>0</v>
      </c>
      <c r="AG41" s="47">
        <v>0</v>
      </c>
      <c r="AH41" s="47">
        <v>0</v>
      </c>
      <c r="AI41" s="47">
        <v>0</v>
      </c>
    </row>
    <row r="42" spans="1:35" s="48" customFormat="1" ht="14.4" x14ac:dyDescent="0.3">
      <c r="A42" s="96" t="s">
        <v>1557</v>
      </c>
      <c r="B42" s="98">
        <v>10665</v>
      </c>
      <c r="C42" s="99">
        <v>71</v>
      </c>
      <c r="D42" s="99">
        <v>71</v>
      </c>
      <c r="E42" s="99">
        <v>71</v>
      </c>
      <c r="F42" s="100">
        <v>24823</v>
      </c>
      <c r="G42" s="100">
        <v>1354</v>
      </c>
      <c r="H42" s="99">
        <v>95.52</v>
      </c>
      <c r="I42" s="99">
        <v>18.329999999999998</v>
      </c>
      <c r="J42" s="99">
        <v>0</v>
      </c>
      <c r="K42" s="99">
        <v>177.9</v>
      </c>
      <c r="L42" s="99">
        <v>0</v>
      </c>
      <c r="M42" s="47">
        <v>34752200</v>
      </c>
      <c r="N42" s="47">
        <v>0</v>
      </c>
      <c r="O42" s="47">
        <v>25284770</v>
      </c>
      <c r="P42" s="47">
        <v>0</v>
      </c>
      <c r="Q42" s="99">
        <v>0</v>
      </c>
      <c r="R42" s="47">
        <v>34752200</v>
      </c>
      <c r="S42" s="47">
        <v>9074800</v>
      </c>
      <c r="T42" s="47">
        <v>9079000</v>
      </c>
      <c r="U42" s="47">
        <v>12083400</v>
      </c>
      <c r="V42" s="47">
        <v>548800</v>
      </c>
      <c r="W42" s="47">
        <v>0</v>
      </c>
      <c r="X42" s="47">
        <v>0</v>
      </c>
      <c r="Y42" s="47">
        <v>128800</v>
      </c>
      <c r="Z42" s="47">
        <v>2367400</v>
      </c>
      <c r="AA42" s="47">
        <v>1470000</v>
      </c>
      <c r="AB42" s="47">
        <v>0</v>
      </c>
      <c r="AC42" s="47">
        <v>0</v>
      </c>
      <c r="AD42" s="47">
        <v>0</v>
      </c>
      <c r="AE42" s="47">
        <v>25284770</v>
      </c>
      <c r="AF42" s="47">
        <v>26094687</v>
      </c>
      <c r="AG42" s="47">
        <v>26094687</v>
      </c>
      <c r="AH42" s="47">
        <v>23784000</v>
      </c>
      <c r="AI42" s="47">
        <v>2310687</v>
      </c>
    </row>
    <row r="43" spans="1:35" s="48" customFormat="1" ht="14.4" x14ac:dyDescent="0.3">
      <c r="A43" s="96" t="s">
        <v>724</v>
      </c>
      <c r="B43" s="98">
        <v>14496</v>
      </c>
      <c r="C43" s="99">
        <v>138</v>
      </c>
      <c r="D43" s="99">
        <v>138</v>
      </c>
      <c r="E43" s="99">
        <v>112</v>
      </c>
      <c r="F43" s="100">
        <v>46180</v>
      </c>
      <c r="G43" s="100">
        <v>7796</v>
      </c>
      <c r="H43" s="99">
        <v>112.66</v>
      </c>
      <c r="I43" s="99">
        <v>5.92</v>
      </c>
      <c r="J43" s="99">
        <v>2.97</v>
      </c>
      <c r="K43" s="99">
        <v>873.59</v>
      </c>
      <c r="L43" s="100">
        <v>54446</v>
      </c>
      <c r="M43" s="47">
        <v>312214100</v>
      </c>
      <c r="N43" s="47">
        <v>679088832</v>
      </c>
      <c r="O43" s="47">
        <v>104024383</v>
      </c>
      <c r="P43" s="47">
        <v>122169405</v>
      </c>
      <c r="Q43" s="100">
        <v>116581</v>
      </c>
      <c r="R43" s="47">
        <v>991302932</v>
      </c>
      <c r="S43" s="47">
        <v>242106449</v>
      </c>
      <c r="T43" s="47">
        <v>283554761</v>
      </c>
      <c r="U43" s="47">
        <v>82413581</v>
      </c>
      <c r="V43" s="47">
        <v>94652715</v>
      </c>
      <c r="W43" s="47">
        <v>4470315</v>
      </c>
      <c r="X43" s="47">
        <v>3983144</v>
      </c>
      <c r="Y43" s="47">
        <v>34327652</v>
      </c>
      <c r="Z43" s="47">
        <v>210414474</v>
      </c>
      <c r="AA43" s="47">
        <v>8657034</v>
      </c>
      <c r="AB43" s="47">
        <v>0</v>
      </c>
      <c r="AC43" s="47">
        <v>19466213</v>
      </c>
      <c r="AD43" s="47">
        <v>7256594</v>
      </c>
      <c r="AE43" s="47">
        <v>226193788</v>
      </c>
      <c r="AF43" s="47">
        <v>0</v>
      </c>
      <c r="AG43" s="47">
        <v>0</v>
      </c>
      <c r="AH43" s="47">
        <v>0</v>
      </c>
      <c r="AI43" s="47">
        <v>0</v>
      </c>
    </row>
    <row r="44" spans="1:35" s="48" customFormat="1" ht="14.4" x14ac:dyDescent="0.3">
      <c r="A44" s="96" t="s">
        <v>1560</v>
      </c>
      <c r="B44" s="98">
        <v>416</v>
      </c>
      <c r="C44" s="99">
        <v>717</v>
      </c>
      <c r="D44" s="99">
        <v>717</v>
      </c>
      <c r="E44" s="99">
        <v>717</v>
      </c>
      <c r="F44" s="100">
        <v>235948</v>
      </c>
      <c r="G44" s="99">
        <v>915</v>
      </c>
      <c r="H44" s="99">
        <v>89.91</v>
      </c>
      <c r="I44" s="99">
        <v>257.87</v>
      </c>
      <c r="J44" s="99">
        <v>0</v>
      </c>
      <c r="K44" s="99">
        <v>981.17</v>
      </c>
      <c r="L44" s="99">
        <v>0</v>
      </c>
      <c r="M44" s="47">
        <v>182411384</v>
      </c>
      <c r="N44" s="47">
        <v>6751676</v>
      </c>
      <c r="O44" s="47">
        <v>136629748</v>
      </c>
      <c r="P44" s="47">
        <v>4618377</v>
      </c>
      <c r="Q44" s="100">
        <v>68667</v>
      </c>
      <c r="R44" s="47">
        <v>189163060</v>
      </c>
      <c r="S44" s="47">
        <v>0</v>
      </c>
      <c r="T44" s="47">
        <v>22297478</v>
      </c>
      <c r="U44" s="47">
        <v>0</v>
      </c>
      <c r="V44" s="47">
        <v>133783207</v>
      </c>
      <c r="W44" s="47">
        <v>0</v>
      </c>
      <c r="X44" s="47">
        <v>29926121</v>
      </c>
      <c r="Y44" s="47">
        <v>0</v>
      </c>
      <c r="Z44" s="47">
        <v>3156254</v>
      </c>
      <c r="AA44" s="47">
        <v>0</v>
      </c>
      <c r="AB44" s="47">
        <v>0</v>
      </c>
      <c r="AC44" s="47">
        <v>0</v>
      </c>
      <c r="AD44" s="47">
        <v>0</v>
      </c>
      <c r="AE44" s="47">
        <v>141248125</v>
      </c>
      <c r="AF44" s="47">
        <v>158432584</v>
      </c>
      <c r="AG44" s="47">
        <v>160019351</v>
      </c>
      <c r="AH44" s="47">
        <v>161738312</v>
      </c>
      <c r="AI44" s="47">
        <v>-1718961</v>
      </c>
    </row>
    <row r="45" spans="1:35" s="48" customFormat="1" ht="14.4" x14ac:dyDescent="0.3">
      <c r="A45" s="96" t="s">
        <v>725</v>
      </c>
      <c r="B45" s="98">
        <v>73</v>
      </c>
      <c r="C45" s="99">
        <v>147</v>
      </c>
      <c r="D45" s="99">
        <v>147</v>
      </c>
      <c r="E45" s="99">
        <v>147</v>
      </c>
      <c r="F45" s="100">
        <v>22454</v>
      </c>
      <c r="G45" s="100">
        <v>3972</v>
      </c>
      <c r="H45" s="99">
        <v>41.73</v>
      </c>
      <c r="I45" s="99">
        <v>5.65</v>
      </c>
      <c r="J45" s="99">
        <v>0</v>
      </c>
      <c r="K45" s="99">
        <v>775.33</v>
      </c>
      <c r="L45" s="100">
        <v>24898</v>
      </c>
      <c r="M45" s="47">
        <v>92073509</v>
      </c>
      <c r="N45" s="47">
        <v>345839282</v>
      </c>
      <c r="O45" s="47">
        <v>30630471</v>
      </c>
      <c r="P45" s="47">
        <v>125322070</v>
      </c>
      <c r="Q45" s="100">
        <v>80139</v>
      </c>
      <c r="R45" s="47">
        <v>437912791</v>
      </c>
      <c r="S45" s="47">
        <v>91811352</v>
      </c>
      <c r="T45" s="47">
        <v>116986919</v>
      </c>
      <c r="U45" s="47">
        <v>39014720</v>
      </c>
      <c r="V45" s="47">
        <v>41561186</v>
      </c>
      <c r="W45" s="47">
        <v>2239591</v>
      </c>
      <c r="X45" s="47">
        <v>3634808</v>
      </c>
      <c r="Y45" s="47">
        <v>9989381</v>
      </c>
      <c r="Z45" s="47">
        <v>117526892</v>
      </c>
      <c r="AA45" s="47">
        <v>6000395</v>
      </c>
      <c r="AB45" s="47">
        <v>0</v>
      </c>
      <c r="AC45" s="47">
        <v>8169896</v>
      </c>
      <c r="AD45" s="47">
        <v>977651</v>
      </c>
      <c r="AE45" s="47">
        <v>155952541</v>
      </c>
      <c r="AF45" s="47">
        <v>0</v>
      </c>
      <c r="AG45" s="47">
        <v>0</v>
      </c>
      <c r="AH45" s="47">
        <v>0</v>
      </c>
      <c r="AI45" s="47">
        <v>0</v>
      </c>
    </row>
    <row r="46" spans="1:35" s="48" customFormat="1" ht="14.4" x14ac:dyDescent="0.3">
      <c r="A46" s="96" t="s">
        <v>726</v>
      </c>
      <c r="B46" s="98">
        <v>77</v>
      </c>
      <c r="C46" s="99">
        <v>219</v>
      </c>
      <c r="D46" s="99">
        <v>219</v>
      </c>
      <c r="E46" s="99">
        <v>213</v>
      </c>
      <c r="F46" s="100">
        <v>42745</v>
      </c>
      <c r="G46" s="100">
        <v>7093</v>
      </c>
      <c r="H46" s="99">
        <v>54.83</v>
      </c>
      <c r="I46" s="99">
        <v>6.03</v>
      </c>
      <c r="J46" s="99">
        <v>0</v>
      </c>
      <c r="K46" s="101">
        <v>1367</v>
      </c>
      <c r="L46" s="100">
        <v>44387</v>
      </c>
      <c r="M46" s="47">
        <v>200943951</v>
      </c>
      <c r="N46" s="47">
        <v>453573594</v>
      </c>
      <c r="O46" s="47">
        <v>88248052</v>
      </c>
      <c r="P46" s="47">
        <v>129600028</v>
      </c>
      <c r="Q46" s="100">
        <v>187685</v>
      </c>
      <c r="R46" s="47">
        <v>654517545</v>
      </c>
      <c r="S46" s="47">
        <v>159042768</v>
      </c>
      <c r="T46" s="47">
        <v>155739235</v>
      </c>
      <c r="U46" s="47">
        <v>113093503</v>
      </c>
      <c r="V46" s="47">
        <v>66047473</v>
      </c>
      <c r="W46" s="47">
        <v>5372144</v>
      </c>
      <c r="X46" s="47">
        <v>8178146</v>
      </c>
      <c r="Y46" s="47">
        <v>18709893</v>
      </c>
      <c r="Z46" s="47">
        <v>108822244</v>
      </c>
      <c r="AA46" s="47">
        <v>16046653</v>
      </c>
      <c r="AB46" s="47">
        <v>0</v>
      </c>
      <c r="AC46" s="47">
        <v>2481214</v>
      </c>
      <c r="AD46" s="47">
        <v>984272</v>
      </c>
      <c r="AE46" s="47">
        <v>217848080</v>
      </c>
      <c r="AF46" s="47">
        <v>0</v>
      </c>
      <c r="AG46" s="47">
        <v>0</v>
      </c>
      <c r="AH46" s="47">
        <v>0</v>
      </c>
      <c r="AI46" s="47">
        <v>0</v>
      </c>
    </row>
    <row r="47" spans="1:35" s="48" customFormat="1" ht="14.4" x14ac:dyDescent="0.3">
      <c r="A47" s="96" t="s">
        <v>1562</v>
      </c>
      <c r="B47" s="98">
        <v>16580</v>
      </c>
      <c r="C47" s="99">
        <v>120</v>
      </c>
      <c r="D47" s="99">
        <v>120</v>
      </c>
      <c r="E47" s="99">
        <v>100</v>
      </c>
      <c r="F47" s="100">
        <v>36383</v>
      </c>
      <c r="G47" s="100">
        <v>2449</v>
      </c>
      <c r="H47" s="99">
        <v>99.41</v>
      </c>
      <c r="I47" s="99">
        <v>14.86</v>
      </c>
      <c r="J47" s="99">
        <v>0</v>
      </c>
      <c r="K47" s="99">
        <v>225</v>
      </c>
      <c r="L47" s="99">
        <v>0</v>
      </c>
      <c r="M47" s="47">
        <v>56125840</v>
      </c>
      <c r="N47" s="47">
        <v>1772040</v>
      </c>
      <c r="O47" s="47">
        <v>37450218</v>
      </c>
      <c r="P47" s="47">
        <v>1166529</v>
      </c>
      <c r="Q47" s="100">
        <v>3162</v>
      </c>
      <c r="R47" s="47">
        <v>57897880</v>
      </c>
      <c r="S47" s="47">
        <v>15192387</v>
      </c>
      <c r="T47" s="47">
        <v>8640154</v>
      </c>
      <c r="U47" s="47">
        <v>27034003</v>
      </c>
      <c r="V47" s="47">
        <v>1159002</v>
      </c>
      <c r="W47" s="47">
        <v>0</v>
      </c>
      <c r="X47" s="47">
        <v>0</v>
      </c>
      <c r="Y47" s="47">
        <v>0</v>
      </c>
      <c r="Z47" s="47">
        <v>4295472</v>
      </c>
      <c r="AA47" s="47">
        <v>0</v>
      </c>
      <c r="AB47" s="47">
        <v>1564035</v>
      </c>
      <c r="AC47" s="47">
        <v>0</v>
      </c>
      <c r="AD47" s="47">
        <v>12827</v>
      </c>
      <c r="AE47" s="47">
        <v>38616747</v>
      </c>
      <c r="AF47" s="47">
        <v>39753487</v>
      </c>
      <c r="AG47" s="47">
        <v>39981307</v>
      </c>
      <c r="AH47" s="47">
        <v>33907362</v>
      </c>
      <c r="AI47" s="47">
        <v>6073945</v>
      </c>
    </row>
    <row r="48" spans="1:35" s="48" customFormat="1" ht="14.4" x14ac:dyDescent="0.3">
      <c r="A48" s="96" t="s">
        <v>761</v>
      </c>
      <c r="B48" s="98">
        <v>138</v>
      </c>
      <c r="C48" s="99">
        <v>223</v>
      </c>
      <c r="D48" s="99">
        <v>223</v>
      </c>
      <c r="E48" s="99">
        <v>217</v>
      </c>
      <c r="F48" s="100">
        <v>54427</v>
      </c>
      <c r="G48" s="100">
        <v>15857</v>
      </c>
      <c r="H48" s="99">
        <v>68.53</v>
      </c>
      <c r="I48" s="99">
        <v>3.43</v>
      </c>
      <c r="J48" s="99">
        <v>0</v>
      </c>
      <c r="K48" s="101">
        <v>1397.52</v>
      </c>
      <c r="L48" s="100">
        <v>42869</v>
      </c>
      <c r="M48" s="47">
        <v>254669457</v>
      </c>
      <c r="N48" s="47">
        <v>634621288</v>
      </c>
      <c r="O48" s="47">
        <v>152948820</v>
      </c>
      <c r="P48" s="47">
        <v>207434888</v>
      </c>
      <c r="Q48" s="100">
        <v>494784</v>
      </c>
      <c r="R48" s="47">
        <v>889290745</v>
      </c>
      <c r="S48" s="47">
        <v>120715827</v>
      </c>
      <c r="T48" s="47">
        <v>249666044</v>
      </c>
      <c r="U48" s="47">
        <v>52590642</v>
      </c>
      <c r="V48" s="47">
        <v>5226268</v>
      </c>
      <c r="W48" s="47">
        <v>7556270</v>
      </c>
      <c r="X48" s="47">
        <v>10135820</v>
      </c>
      <c r="Y48" s="47">
        <v>16359672</v>
      </c>
      <c r="Z48" s="47">
        <v>369612847</v>
      </c>
      <c r="AA48" s="47">
        <v>34696725</v>
      </c>
      <c r="AB48" s="47">
        <v>0</v>
      </c>
      <c r="AC48" s="47">
        <v>20098805</v>
      </c>
      <c r="AD48" s="47">
        <v>2631825</v>
      </c>
      <c r="AE48" s="47">
        <v>360383708</v>
      </c>
      <c r="AF48" s="47">
        <v>0</v>
      </c>
      <c r="AG48" s="47">
        <v>0</v>
      </c>
      <c r="AH48" s="47">
        <v>0</v>
      </c>
      <c r="AI48" s="47">
        <v>0</v>
      </c>
    </row>
    <row r="49" spans="1:35" s="48" customFormat="1" ht="14.4" x14ac:dyDescent="0.3">
      <c r="A49" s="96" t="s">
        <v>727</v>
      </c>
      <c r="B49" s="98">
        <v>6546</v>
      </c>
      <c r="C49" s="99">
        <v>343</v>
      </c>
      <c r="D49" s="99">
        <v>343</v>
      </c>
      <c r="E49" s="99">
        <v>343</v>
      </c>
      <c r="F49" s="100">
        <v>128889</v>
      </c>
      <c r="G49" s="100">
        <v>22354</v>
      </c>
      <c r="H49" s="99">
        <v>102.67</v>
      </c>
      <c r="I49" s="99">
        <v>5.77</v>
      </c>
      <c r="J49" s="99">
        <v>194.49</v>
      </c>
      <c r="K49" s="101">
        <v>3901.63</v>
      </c>
      <c r="L49" s="100">
        <v>53569</v>
      </c>
      <c r="M49" s="47">
        <v>976740607</v>
      </c>
      <c r="N49" s="47">
        <v>1748873842</v>
      </c>
      <c r="O49" s="47">
        <v>586870178</v>
      </c>
      <c r="P49" s="47">
        <v>575007265</v>
      </c>
      <c r="Q49" s="100">
        <v>1124888</v>
      </c>
      <c r="R49" s="47">
        <v>2725614449</v>
      </c>
      <c r="S49" s="47">
        <v>523006406</v>
      </c>
      <c r="T49" s="47">
        <v>932866846</v>
      </c>
      <c r="U49" s="47">
        <v>146538858</v>
      </c>
      <c r="V49" s="47">
        <v>54647674</v>
      </c>
      <c r="W49" s="47">
        <v>13159473</v>
      </c>
      <c r="X49" s="47">
        <v>22648669</v>
      </c>
      <c r="Y49" s="47">
        <v>46456038</v>
      </c>
      <c r="Z49" s="47">
        <v>774513287</v>
      </c>
      <c r="AA49" s="47">
        <v>147291448</v>
      </c>
      <c r="AB49" s="47">
        <v>0</v>
      </c>
      <c r="AC49" s="47">
        <v>59284016</v>
      </c>
      <c r="AD49" s="47">
        <v>5201734</v>
      </c>
      <c r="AE49" s="47">
        <v>1161877443</v>
      </c>
      <c r="AF49" s="47">
        <v>0</v>
      </c>
      <c r="AG49" s="47">
        <v>0</v>
      </c>
      <c r="AH49" s="47">
        <v>0</v>
      </c>
      <c r="AI49" s="47">
        <v>0</v>
      </c>
    </row>
    <row r="50" spans="1:35" s="48" customFormat="1" ht="14.4" x14ac:dyDescent="0.3">
      <c r="A50" s="96" t="s">
        <v>728</v>
      </c>
      <c r="B50" s="98">
        <v>83</v>
      </c>
      <c r="C50" s="99">
        <v>227</v>
      </c>
      <c r="D50" s="99">
        <v>227</v>
      </c>
      <c r="E50" s="99">
        <v>220</v>
      </c>
      <c r="F50" s="100">
        <v>51705</v>
      </c>
      <c r="G50" s="100">
        <v>11876</v>
      </c>
      <c r="H50" s="99">
        <v>64.209999999999994</v>
      </c>
      <c r="I50" s="99">
        <v>4.3499999999999996</v>
      </c>
      <c r="J50" s="99">
        <v>0</v>
      </c>
      <c r="K50" s="101">
        <v>1421.73</v>
      </c>
      <c r="L50" s="100">
        <v>67279</v>
      </c>
      <c r="M50" s="47">
        <v>283925367</v>
      </c>
      <c r="N50" s="47">
        <v>471526270</v>
      </c>
      <c r="O50" s="47">
        <v>140771959</v>
      </c>
      <c r="P50" s="47">
        <v>132634698</v>
      </c>
      <c r="Q50" s="100">
        <v>294734</v>
      </c>
      <c r="R50" s="47">
        <v>755451637</v>
      </c>
      <c r="S50" s="47">
        <v>143846496</v>
      </c>
      <c r="T50" s="47">
        <v>167765503</v>
      </c>
      <c r="U50" s="47">
        <v>50541415</v>
      </c>
      <c r="V50" s="47">
        <v>180801597</v>
      </c>
      <c r="W50" s="47">
        <v>4646421</v>
      </c>
      <c r="X50" s="47">
        <v>14046882</v>
      </c>
      <c r="Y50" s="47">
        <v>7500674</v>
      </c>
      <c r="Z50" s="47">
        <v>125084725</v>
      </c>
      <c r="AA50" s="47">
        <v>17234908</v>
      </c>
      <c r="AB50" s="47">
        <v>0</v>
      </c>
      <c r="AC50" s="47">
        <v>29482429</v>
      </c>
      <c r="AD50" s="47">
        <v>14500587</v>
      </c>
      <c r="AE50" s="47">
        <v>273406657</v>
      </c>
      <c r="AF50" s="47">
        <v>0</v>
      </c>
      <c r="AG50" s="47">
        <v>0</v>
      </c>
      <c r="AH50" s="47">
        <v>0</v>
      </c>
      <c r="AI50" s="47">
        <v>0</v>
      </c>
    </row>
    <row r="51" spans="1:35" s="48" customFormat="1" ht="14.4" x14ac:dyDescent="0.3">
      <c r="A51" s="96" t="s">
        <v>1565</v>
      </c>
      <c r="B51" s="98">
        <v>429</v>
      </c>
      <c r="C51" s="99">
        <v>248</v>
      </c>
      <c r="D51" s="99">
        <v>248</v>
      </c>
      <c r="E51" s="99">
        <v>248</v>
      </c>
      <c r="F51" s="100">
        <v>74506</v>
      </c>
      <c r="G51" s="99">
        <v>525</v>
      </c>
      <c r="H51" s="99">
        <v>82.08</v>
      </c>
      <c r="I51" s="99">
        <v>141.91999999999999</v>
      </c>
      <c r="J51" s="99">
        <v>0</v>
      </c>
      <c r="K51" s="99">
        <v>615.94000000000005</v>
      </c>
      <c r="L51" s="100">
        <v>23745</v>
      </c>
      <c r="M51" s="47">
        <v>144284535</v>
      </c>
      <c r="N51" s="47">
        <v>9762154</v>
      </c>
      <c r="O51" s="47">
        <v>78638841</v>
      </c>
      <c r="P51" s="47">
        <v>727720</v>
      </c>
      <c r="Q51" s="100">
        <v>23745</v>
      </c>
      <c r="R51" s="47">
        <v>154046689</v>
      </c>
      <c r="S51" s="47">
        <v>0</v>
      </c>
      <c r="T51" s="47">
        <v>4911936</v>
      </c>
      <c r="U51" s="47">
        <v>0</v>
      </c>
      <c r="V51" s="47">
        <v>83461319</v>
      </c>
      <c r="W51" s="47">
        <v>0</v>
      </c>
      <c r="X51" s="47">
        <v>41614810</v>
      </c>
      <c r="Y51" s="47">
        <v>0</v>
      </c>
      <c r="Z51" s="47">
        <v>15237450</v>
      </c>
      <c r="AA51" s="47">
        <v>0</v>
      </c>
      <c r="AB51" s="47">
        <v>8821174</v>
      </c>
      <c r="AC51" s="47">
        <v>0</v>
      </c>
      <c r="AD51" s="47">
        <v>0</v>
      </c>
      <c r="AE51" s="47">
        <v>79366561</v>
      </c>
      <c r="AF51" s="47">
        <v>1</v>
      </c>
      <c r="AG51" s="47">
        <v>1</v>
      </c>
      <c r="AH51" s="47">
        <v>0</v>
      </c>
      <c r="AI51" s="47">
        <v>1</v>
      </c>
    </row>
    <row r="52" spans="1:35" s="48" customFormat="1" ht="14.4" x14ac:dyDescent="0.3">
      <c r="A52" s="96" t="s">
        <v>729</v>
      </c>
      <c r="B52" s="98">
        <v>85</v>
      </c>
      <c r="C52" s="99">
        <v>428</v>
      </c>
      <c r="D52" s="99">
        <v>428</v>
      </c>
      <c r="E52" s="99">
        <v>324</v>
      </c>
      <c r="F52" s="100">
        <v>91930</v>
      </c>
      <c r="G52" s="100">
        <v>19838</v>
      </c>
      <c r="H52" s="99">
        <v>77.52</v>
      </c>
      <c r="I52" s="99">
        <v>4.63</v>
      </c>
      <c r="J52" s="99">
        <v>0</v>
      </c>
      <c r="K52" s="101">
        <v>2447.19</v>
      </c>
      <c r="L52" s="100">
        <v>82834</v>
      </c>
      <c r="M52" s="47">
        <v>478423400</v>
      </c>
      <c r="N52" s="47">
        <v>998902333</v>
      </c>
      <c r="O52" s="47">
        <v>235446718</v>
      </c>
      <c r="P52" s="47">
        <v>258421835</v>
      </c>
      <c r="Q52" s="100">
        <v>151614</v>
      </c>
      <c r="R52" s="47">
        <v>1477325733</v>
      </c>
      <c r="S52" s="47">
        <v>328063142</v>
      </c>
      <c r="T52" s="47">
        <v>379880513</v>
      </c>
      <c r="U52" s="47">
        <v>214953288</v>
      </c>
      <c r="V52" s="47">
        <v>98205684</v>
      </c>
      <c r="W52" s="47">
        <v>5442262</v>
      </c>
      <c r="X52" s="47">
        <v>16383405</v>
      </c>
      <c r="Y52" s="47">
        <v>11318659</v>
      </c>
      <c r="Z52" s="47">
        <v>259870757</v>
      </c>
      <c r="AA52" s="47">
        <v>102967432</v>
      </c>
      <c r="AB52" s="47">
        <v>12850431</v>
      </c>
      <c r="AC52" s="47">
        <v>40824861</v>
      </c>
      <c r="AD52" s="47">
        <v>6565299</v>
      </c>
      <c r="AE52" s="47">
        <v>493868553</v>
      </c>
      <c r="AF52" s="47">
        <v>0</v>
      </c>
      <c r="AG52" s="47">
        <v>0</v>
      </c>
      <c r="AH52" s="47">
        <v>0</v>
      </c>
      <c r="AI52" s="47">
        <v>0</v>
      </c>
    </row>
    <row r="53" spans="1:35" s="48" customFormat="1" ht="14.4" x14ac:dyDescent="0.3">
      <c r="A53" s="96" t="s">
        <v>730</v>
      </c>
      <c r="B53" s="98">
        <v>133</v>
      </c>
      <c r="C53" s="99">
        <v>79</v>
      </c>
      <c r="D53" s="99">
        <v>67</v>
      </c>
      <c r="E53" s="99">
        <v>67</v>
      </c>
      <c r="F53" s="100">
        <v>19678</v>
      </c>
      <c r="G53" s="100">
        <v>3431</v>
      </c>
      <c r="H53" s="99">
        <v>80.25</v>
      </c>
      <c r="I53" s="99">
        <v>5.74</v>
      </c>
      <c r="J53" s="99">
        <v>2.33</v>
      </c>
      <c r="K53" s="99">
        <v>351.34</v>
      </c>
      <c r="L53" s="100">
        <v>29831</v>
      </c>
      <c r="M53" s="47">
        <v>116422987</v>
      </c>
      <c r="N53" s="47">
        <v>305034123</v>
      </c>
      <c r="O53" s="47">
        <v>39858779</v>
      </c>
      <c r="P53" s="47">
        <v>60164412</v>
      </c>
      <c r="Q53" s="100">
        <v>31639</v>
      </c>
      <c r="R53" s="47">
        <v>421457110</v>
      </c>
      <c r="S53" s="47">
        <v>85821784</v>
      </c>
      <c r="T53" s="47">
        <v>107075660</v>
      </c>
      <c r="U53" s="47">
        <v>43047496</v>
      </c>
      <c r="V53" s="47">
        <v>45571010</v>
      </c>
      <c r="W53" s="47">
        <v>3113541</v>
      </c>
      <c r="X53" s="47">
        <v>5333090</v>
      </c>
      <c r="Y53" s="47">
        <v>6402291</v>
      </c>
      <c r="Z53" s="47">
        <v>105981610</v>
      </c>
      <c r="AA53" s="47">
        <v>3809864</v>
      </c>
      <c r="AB53" s="47">
        <v>0</v>
      </c>
      <c r="AC53" s="47">
        <v>9746308</v>
      </c>
      <c r="AD53" s="47">
        <v>5554456</v>
      </c>
      <c r="AE53" s="47">
        <v>100023191</v>
      </c>
      <c r="AF53" s="47">
        <v>0</v>
      </c>
      <c r="AG53" s="47">
        <v>0</v>
      </c>
      <c r="AH53" s="47">
        <v>0</v>
      </c>
      <c r="AI53" s="47">
        <v>0</v>
      </c>
    </row>
    <row r="54" spans="1:35" s="48" customFormat="1" ht="14.4" x14ac:dyDescent="0.3">
      <c r="A54" s="96" t="s">
        <v>731</v>
      </c>
      <c r="B54" s="98">
        <v>88</v>
      </c>
      <c r="C54" s="99">
        <v>31</v>
      </c>
      <c r="D54" s="99">
        <v>31</v>
      </c>
      <c r="E54" s="99">
        <v>31</v>
      </c>
      <c r="F54" s="100">
        <v>5039</v>
      </c>
      <c r="G54" s="100">
        <v>1303</v>
      </c>
      <c r="H54" s="99">
        <v>44.41</v>
      </c>
      <c r="I54" s="99">
        <v>3.87</v>
      </c>
      <c r="J54" s="99">
        <v>0</v>
      </c>
      <c r="K54" s="99">
        <v>426.49</v>
      </c>
      <c r="L54" s="100">
        <v>16608</v>
      </c>
      <c r="M54" s="47">
        <v>25540627</v>
      </c>
      <c r="N54" s="47">
        <v>261176700</v>
      </c>
      <c r="O54" s="47">
        <v>23969112</v>
      </c>
      <c r="P54" s="47">
        <v>121487337</v>
      </c>
      <c r="Q54" s="100">
        <v>84114</v>
      </c>
      <c r="R54" s="47">
        <v>286717327</v>
      </c>
      <c r="S54" s="47">
        <v>10640948</v>
      </c>
      <c r="T54" s="47">
        <v>129668215</v>
      </c>
      <c r="U54" s="47">
        <v>23882658</v>
      </c>
      <c r="V54" s="47">
        <v>21311768</v>
      </c>
      <c r="W54" s="47">
        <v>1659961</v>
      </c>
      <c r="X54" s="47">
        <v>4262535</v>
      </c>
      <c r="Y54" s="47">
        <v>5382610</v>
      </c>
      <c r="Z54" s="47">
        <v>74459730</v>
      </c>
      <c r="AA54" s="47">
        <v>3772623</v>
      </c>
      <c r="AB54" s="47">
        <v>0</v>
      </c>
      <c r="AC54" s="47">
        <v>9967626</v>
      </c>
      <c r="AD54" s="47">
        <v>1708653</v>
      </c>
      <c r="AE54" s="47">
        <v>145456449</v>
      </c>
      <c r="AF54" s="47">
        <v>0</v>
      </c>
      <c r="AG54" s="47">
        <v>0</v>
      </c>
      <c r="AH54" s="47">
        <v>0</v>
      </c>
      <c r="AI54" s="47">
        <v>0</v>
      </c>
    </row>
    <row r="55" spans="1:35" s="48" customFormat="1" ht="14.4" x14ac:dyDescent="0.3">
      <c r="A55" s="96" t="s">
        <v>732</v>
      </c>
      <c r="B55" s="98">
        <v>89</v>
      </c>
      <c r="C55" s="99">
        <v>41</v>
      </c>
      <c r="D55" s="99">
        <v>41</v>
      </c>
      <c r="E55" s="99">
        <v>41</v>
      </c>
      <c r="F55" s="100">
        <v>6349</v>
      </c>
      <c r="G55" s="100">
        <v>1555</v>
      </c>
      <c r="H55" s="99">
        <v>42.31</v>
      </c>
      <c r="I55" s="99">
        <v>4.08</v>
      </c>
      <c r="J55" s="99">
        <v>56.03</v>
      </c>
      <c r="K55" s="99">
        <v>959.22</v>
      </c>
      <c r="L55" s="100">
        <v>31852</v>
      </c>
      <c r="M55" s="47">
        <v>65121431</v>
      </c>
      <c r="N55" s="47">
        <v>626532186</v>
      </c>
      <c r="O55" s="47">
        <v>27226023</v>
      </c>
      <c r="P55" s="47">
        <v>280377187</v>
      </c>
      <c r="Q55" s="100">
        <v>412871</v>
      </c>
      <c r="R55" s="47">
        <v>691653617</v>
      </c>
      <c r="S55" s="47">
        <v>83566965</v>
      </c>
      <c r="T55" s="47">
        <v>185132781</v>
      </c>
      <c r="U55" s="47">
        <v>46112679</v>
      </c>
      <c r="V55" s="47">
        <v>27565055</v>
      </c>
      <c r="W55" s="47">
        <v>0</v>
      </c>
      <c r="X55" s="47">
        <v>17218886</v>
      </c>
      <c r="Y55" s="47">
        <v>13891275</v>
      </c>
      <c r="Z55" s="47">
        <v>205766174</v>
      </c>
      <c r="AA55" s="47">
        <v>100688585</v>
      </c>
      <c r="AB55" s="47">
        <v>0</v>
      </c>
      <c r="AC55" s="47">
        <v>10013207</v>
      </c>
      <c r="AD55" s="47">
        <v>1698010</v>
      </c>
      <c r="AE55" s="47">
        <v>307603210</v>
      </c>
      <c r="AF55" s="47">
        <v>0</v>
      </c>
      <c r="AG55" s="47">
        <v>0</v>
      </c>
      <c r="AH55" s="47">
        <v>0</v>
      </c>
      <c r="AI55" s="47">
        <v>0</v>
      </c>
    </row>
    <row r="56" spans="1:35" s="48" customFormat="1" ht="14.4" x14ac:dyDescent="0.3">
      <c r="A56" s="96" t="s">
        <v>733</v>
      </c>
      <c r="B56" s="98">
        <v>91</v>
      </c>
      <c r="C56" s="100">
        <v>1065</v>
      </c>
      <c r="D56" s="100">
        <v>1065</v>
      </c>
      <c r="E56" s="100">
        <v>1065</v>
      </c>
      <c r="F56" s="100">
        <v>364145</v>
      </c>
      <c r="G56" s="100">
        <v>50667</v>
      </c>
      <c r="H56" s="99">
        <v>93.42</v>
      </c>
      <c r="I56" s="99">
        <v>7.19</v>
      </c>
      <c r="J56" s="99">
        <v>978.93</v>
      </c>
      <c r="K56" s="101">
        <v>13859.27</v>
      </c>
      <c r="L56" s="100">
        <v>118067</v>
      </c>
      <c r="M56" s="47">
        <v>5737785763</v>
      </c>
      <c r="N56" s="47">
        <v>8572591685</v>
      </c>
      <c r="O56" s="47">
        <v>1733237522</v>
      </c>
      <c r="P56" s="47">
        <v>2372968945</v>
      </c>
      <c r="Q56" s="100">
        <v>971907</v>
      </c>
      <c r="R56" s="47">
        <v>14310377448</v>
      </c>
      <c r="S56" s="47">
        <v>1730863685</v>
      </c>
      <c r="T56" s="47">
        <v>4413089667</v>
      </c>
      <c r="U56" s="47">
        <v>1161623204</v>
      </c>
      <c r="V56" s="47">
        <v>715681341</v>
      </c>
      <c r="W56" s="47">
        <v>55951965</v>
      </c>
      <c r="X56" s="47">
        <v>196720686</v>
      </c>
      <c r="Y56" s="47">
        <v>838176074</v>
      </c>
      <c r="Z56" s="47">
        <v>4432583679</v>
      </c>
      <c r="AA56" s="47">
        <v>633553533</v>
      </c>
      <c r="AB56" s="47">
        <v>0</v>
      </c>
      <c r="AC56" s="47">
        <v>105388763</v>
      </c>
      <c r="AD56" s="47">
        <v>26744851</v>
      </c>
      <c r="AE56" s="47">
        <v>4106206467</v>
      </c>
      <c r="AF56" s="47">
        <v>0</v>
      </c>
      <c r="AG56" s="47">
        <v>0</v>
      </c>
      <c r="AH56" s="47">
        <v>0</v>
      </c>
      <c r="AI56" s="47">
        <v>0</v>
      </c>
    </row>
    <row r="57" spans="1:35" s="48" customFormat="1" ht="14.4" x14ac:dyDescent="0.3">
      <c r="A57" s="96" t="s">
        <v>1566</v>
      </c>
      <c r="B57" s="98">
        <v>445</v>
      </c>
      <c r="C57" s="99">
        <v>392</v>
      </c>
      <c r="D57" s="99">
        <v>309</v>
      </c>
      <c r="E57" s="99">
        <v>309</v>
      </c>
      <c r="F57" s="100">
        <v>99755</v>
      </c>
      <c r="G57" s="100">
        <v>6322</v>
      </c>
      <c r="H57" s="99">
        <v>88.21</v>
      </c>
      <c r="I57" s="99">
        <v>15.78</v>
      </c>
      <c r="J57" s="99">
        <v>97.98</v>
      </c>
      <c r="K57" s="101">
        <v>1641.2</v>
      </c>
      <c r="L57" s="99">
        <v>0</v>
      </c>
      <c r="M57" s="47">
        <v>313405720</v>
      </c>
      <c r="N57" s="47">
        <v>92438039</v>
      </c>
      <c r="O57" s="47">
        <v>146466741</v>
      </c>
      <c r="P57" s="47">
        <v>59448204</v>
      </c>
      <c r="Q57" s="100">
        <v>118191</v>
      </c>
      <c r="R57" s="47">
        <v>405843759</v>
      </c>
      <c r="S57" s="47">
        <v>28664724</v>
      </c>
      <c r="T57" s="47">
        <v>71730446</v>
      </c>
      <c r="U57" s="47">
        <v>60613728</v>
      </c>
      <c r="V57" s="47">
        <v>24720534</v>
      </c>
      <c r="W57" s="47">
        <v>0</v>
      </c>
      <c r="X57" s="47">
        <v>7962998</v>
      </c>
      <c r="Y57" s="47">
        <v>2995079</v>
      </c>
      <c r="Z57" s="47">
        <v>120377872</v>
      </c>
      <c r="AA57" s="47">
        <v>86353587</v>
      </c>
      <c r="AB57" s="47">
        <v>0</v>
      </c>
      <c r="AC57" s="47">
        <v>1907942</v>
      </c>
      <c r="AD57" s="47">
        <v>516849</v>
      </c>
      <c r="AE57" s="47">
        <v>205914945</v>
      </c>
      <c r="AF57" s="47">
        <v>350186000</v>
      </c>
      <c r="AG57" s="47">
        <v>367691000</v>
      </c>
      <c r="AH57" s="47">
        <v>373848000</v>
      </c>
      <c r="AI57" s="47">
        <v>-6157000</v>
      </c>
    </row>
    <row r="58" spans="1:35" s="48" customFormat="1" ht="14.4" x14ac:dyDescent="0.3">
      <c r="A58" s="96" t="s">
        <v>734</v>
      </c>
      <c r="B58" s="98">
        <v>3111</v>
      </c>
      <c r="C58" s="99">
        <v>232</v>
      </c>
      <c r="D58" s="99">
        <v>230</v>
      </c>
      <c r="E58" s="99">
        <v>172</v>
      </c>
      <c r="F58" s="100">
        <v>52218</v>
      </c>
      <c r="G58" s="100">
        <v>9298</v>
      </c>
      <c r="H58" s="99">
        <v>82.95</v>
      </c>
      <c r="I58" s="99">
        <v>5.62</v>
      </c>
      <c r="J58" s="99">
        <v>0</v>
      </c>
      <c r="K58" s="101">
        <v>1213.26</v>
      </c>
      <c r="L58" s="100">
        <v>38894</v>
      </c>
      <c r="M58" s="47">
        <v>187201979</v>
      </c>
      <c r="N58" s="47">
        <v>392421257</v>
      </c>
      <c r="O58" s="47">
        <v>95456293</v>
      </c>
      <c r="P58" s="47">
        <v>132259347</v>
      </c>
      <c r="Q58" s="100">
        <v>260619</v>
      </c>
      <c r="R58" s="47">
        <v>579623236</v>
      </c>
      <c r="S58" s="47">
        <v>114352947</v>
      </c>
      <c r="T58" s="47">
        <v>182815078</v>
      </c>
      <c r="U58" s="47">
        <v>53277359</v>
      </c>
      <c r="V58" s="47">
        <v>18496097</v>
      </c>
      <c r="W58" s="47">
        <v>2976167</v>
      </c>
      <c r="X58" s="47">
        <v>3845036</v>
      </c>
      <c r="Y58" s="47">
        <v>2232538</v>
      </c>
      <c r="Z58" s="47">
        <v>159245817</v>
      </c>
      <c r="AA58" s="47">
        <v>15780448</v>
      </c>
      <c r="AB58" s="47">
        <v>4249430</v>
      </c>
      <c r="AC58" s="47">
        <v>20193132</v>
      </c>
      <c r="AD58" s="47">
        <v>2159187</v>
      </c>
      <c r="AE58" s="47">
        <v>227715640</v>
      </c>
      <c r="AF58" s="47">
        <v>0</v>
      </c>
      <c r="AG58" s="47">
        <v>0</v>
      </c>
      <c r="AH58" s="47">
        <v>0</v>
      </c>
      <c r="AI58" s="47">
        <v>0</v>
      </c>
    </row>
    <row r="59" spans="1:35" s="48" customFormat="1" ht="14.4" x14ac:dyDescent="0.3">
      <c r="A59" s="96" t="s">
        <v>735</v>
      </c>
      <c r="B59" s="98">
        <v>6547</v>
      </c>
      <c r="C59" s="99">
        <v>267</v>
      </c>
      <c r="D59" s="99">
        <v>237</v>
      </c>
      <c r="E59" s="99">
        <v>237</v>
      </c>
      <c r="F59" s="100">
        <v>36143</v>
      </c>
      <c r="G59" s="100">
        <v>8210</v>
      </c>
      <c r="H59" s="99">
        <v>41.67</v>
      </c>
      <c r="I59" s="99">
        <v>4.4000000000000004</v>
      </c>
      <c r="J59" s="99">
        <v>0</v>
      </c>
      <c r="K59" s="99">
        <v>939</v>
      </c>
      <c r="L59" s="100">
        <v>44038</v>
      </c>
      <c r="M59" s="47">
        <v>213431742</v>
      </c>
      <c r="N59" s="47">
        <v>516674942</v>
      </c>
      <c r="O59" s="47">
        <v>74447147</v>
      </c>
      <c r="P59" s="47">
        <v>189036255</v>
      </c>
      <c r="Q59" s="100">
        <v>119090</v>
      </c>
      <c r="R59" s="47">
        <v>730106684</v>
      </c>
      <c r="S59" s="47">
        <v>191550150</v>
      </c>
      <c r="T59" s="47">
        <v>183121028</v>
      </c>
      <c r="U59" s="47">
        <v>111228620</v>
      </c>
      <c r="V59" s="47">
        <v>48804705</v>
      </c>
      <c r="W59" s="47">
        <v>2499764</v>
      </c>
      <c r="X59" s="47">
        <v>2804856</v>
      </c>
      <c r="Y59" s="47">
        <v>18275109</v>
      </c>
      <c r="Z59" s="47">
        <v>139181739</v>
      </c>
      <c r="AA59" s="47">
        <v>27918133</v>
      </c>
      <c r="AB59" s="47">
        <v>0</v>
      </c>
      <c r="AC59" s="47">
        <v>0</v>
      </c>
      <c r="AD59" s="47">
        <v>4722580</v>
      </c>
      <c r="AE59" s="47">
        <v>263483402</v>
      </c>
      <c r="AF59" s="47">
        <v>0</v>
      </c>
      <c r="AG59" s="47">
        <v>0</v>
      </c>
      <c r="AH59" s="47">
        <v>0</v>
      </c>
      <c r="AI59" s="47">
        <v>0</v>
      </c>
    </row>
    <row r="60" spans="1:35" s="48" customFormat="1" ht="14.4" x14ac:dyDescent="0.3">
      <c r="A60" s="96" t="s">
        <v>736</v>
      </c>
      <c r="B60" s="98">
        <v>3110</v>
      </c>
      <c r="C60" s="99">
        <v>283</v>
      </c>
      <c r="D60" s="99">
        <v>283</v>
      </c>
      <c r="E60" s="99">
        <v>283</v>
      </c>
      <c r="F60" s="100">
        <v>45628</v>
      </c>
      <c r="G60" s="100">
        <v>7753</v>
      </c>
      <c r="H60" s="99">
        <v>44.17</v>
      </c>
      <c r="I60" s="99">
        <v>5.89</v>
      </c>
      <c r="J60" s="99">
        <v>45.4</v>
      </c>
      <c r="K60" s="99">
        <v>826.1</v>
      </c>
      <c r="L60" s="100">
        <v>31886</v>
      </c>
      <c r="M60" s="47">
        <v>494854078</v>
      </c>
      <c r="N60" s="47">
        <v>624403151</v>
      </c>
      <c r="O60" s="47">
        <v>126364090</v>
      </c>
      <c r="P60" s="47">
        <v>85209326</v>
      </c>
      <c r="Q60" s="100">
        <v>117504</v>
      </c>
      <c r="R60" s="47">
        <v>1119257229</v>
      </c>
      <c r="S60" s="47">
        <v>208442806</v>
      </c>
      <c r="T60" s="47">
        <v>313770077</v>
      </c>
      <c r="U60" s="47">
        <v>123334329</v>
      </c>
      <c r="V60" s="47">
        <v>158661068</v>
      </c>
      <c r="W60" s="47">
        <v>2887509</v>
      </c>
      <c r="X60" s="47">
        <v>18108717</v>
      </c>
      <c r="Y60" s="47">
        <v>5038556</v>
      </c>
      <c r="Z60" s="47">
        <v>247361912</v>
      </c>
      <c r="AA60" s="47">
        <v>5778295</v>
      </c>
      <c r="AB60" s="47">
        <v>0</v>
      </c>
      <c r="AC60" s="47">
        <v>30125915</v>
      </c>
      <c r="AD60" s="47">
        <v>5748045</v>
      </c>
      <c r="AE60" s="47">
        <v>211573416</v>
      </c>
      <c r="AF60" s="47">
        <v>0</v>
      </c>
      <c r="AG60" s="47">
        <v>0</v>
      </c>
      <c r="AH60" s="47">
        <v>0</v>
      </c>
      <c r="AI60" s="47">
        <v>0</v>
      </c>
    </row>
    <row r="61" spans="1:35" s="48" customFormat="1" ht="14.4" x14ac:dyDescent="0.3">
      <c r="A61" s="96" t="s">
        <v>737</v>
      </c>
      <c r="B61" s="98">
        <v>97</v>
      </c>
      <c r="C61" s="99">
        <v>157</v>
      </c>
      <c r="D61" s="99">
        <v>157</v>
      </c>
      <c r="E61" s="99">
        <v>157</v>
      </c>
      <c r="F61" s="100">
        <v>35232</v>
      </c>
      <c r="G61" s="100">
        <v>10326</v>
      </c>
      <c r="H61" s="99">
        <v>61.31</v>
      </c>
      <c r="I61" s="99">
        <v>3.41</v>
      </c>
      <c r="J61" s="99">
        <v>13.48</v>
      </c>
      <c r="K61" s="101">
        <v>1309.08</v>
      </c>
      <c r="L61" s="100">
        <v>60261</v>
      </c>
      <c r="M61" s="47">
        <v>147572474</v>
      </c>
      <c r="N61" s="47">
        <v>478440304</v>
      </c>
      <c r="O61" s="47">
        <v>79451214</v>
      </c>
      <c r="P61" s="47">
        <v>192946311</v>
      </c>
      <c r="Q61" s="100">
        <v>106606</v>
      </c>
      <c r="R61" s="47">
        <v>626012778</v>
      </c>
      <c r="S61" s="47">
        <v>104823016</v>
      </c>
      <c r="T61" s="47">
        <v>179119285</v>
      </c>
      <c r="U61" s="47">
        <v>40172288</v>
      </c>
      <c r="V61" s="47">
        <v>36490805</v>
      </c>
      <c r="W61" s="47">
        <v>3818685</v>
      </c>
      <c r="X61" s="47">
        <v>7460717</v>
      </c>
      <c r="Y61" s="47">
        <v>4144368</v>
      </c>
      <c r="Z61" s="47">
        <v>118089308</v>
      </c>
      <c r="AA61" s="47">
        <v>115596536</v>
      </c>
      <c r="AB61" s="47">
        <v>0</v>
      </c>
      <c r="AC61" s="47">
        <v>14121462</v>
      </c>
      <c r="AD61" s="47">
        <v>2176308</v>
      </c>
      <c r="AE61" s="47">
        <v>272397525</v>
      </c>
      <c r="AF61" s="47">
        <v>0</v>
      </c>
      <c r="AG61" s="47">
        <v>0</v>
      </c>
      <c r="AH61" s="47">
        <v>0</v>
      </c>
      <c r="AI61" s="47">
        <v>0</v>
      </c>
    </row>
    <row r="62" spans="1:35" s="48" customFormat="1" ht="14.4" x14ac:dyDescent="0.3">
      <c r="A62" s="96" t="s">
        <v>1959</v>
      </c>
      <c r="B62" s="98">
        <v>20195</v>
      </c>
      <c r="C62" s="99">
        <v>88</v>
      </c>
      <c r="D62" s="99">
        <v>88</v>
      </c>
      <c r="E62" s="99">
        <v>88</v>
      </c>
      <c r="F62" s="100">
        <v>29790</v>
      </c>
      <c r="G62" s="100">
        <v>3125</v>
      </c>
      <c r="H62" s="99">
        <v>92.49</v>
      </c>
      <c r="I62" s="99">
        <v>9.5299999999999994</v>
      </c>
      <c r="J62" s="99">
        <v>0</v>
      </c>
      <c r="K62" s="99">
        <v>204</v>
      </c>
      <c r="L62" s="99">
        <v>0</v>
      </c>
      <c r="M62" s="47">
        <v>60385855</v>
      </c>
      <c r="N62" s="47">
        <v>10086557</v>
      </c>
      <c r="O62" s="47">
        <v>32521254</v>
      </c>
      <c r="P62" s="47">
        <v>5432191</v>
      </c>
      <c r="Q62" s="100">
        <v>15719</v>
      </c>
      <c r="R62" s="47">
        <v>70472412</v>
      </c>
      <c r="S62" s="47">
        <v>8078705</v>
      </c>
      <c r="T62" s="47">
        <v>7814057</v>
      </c>
      <c r="U62" s="47">
        <v>39805132</v>
      </c>
      <c r="V62" s="47">
        <v>4775607</v>
      </c>
      <c r="W62" s="47">
        <v>0</v>
      </c>
      <c r="X62" s="47">
        <v>258679</v>
      </c>
      <c r="Y62" s="47">
        <v>0</v>
      </c>
      <c r="Z62" s="47">
        <v>3310315</v>
      </c>
      <c r="AA62" s="47">
        <v>6429917</v>
      </c>
      <c r="AB62" s="47">
        <v>0</v>
      </c>
      <c r="AC62" s="47">
        <v>0</v>
      </c>
      <c r="AD62" s="47">
        <v>0</v>
      </c>
      <c r="AE62" s="47">
        <v>37953445</v>
      </c>
      <c r="AF62" s="47">
        <v>41318047</v>
      </c>
      <c r="AG62" s="47">
        <v>41318047</v>
      </c>
      <c r="AH62" s="47">
        <v>35689071</v>
      </c>
      <c r="AI62" s="47">
        <v>5628976</v>
      </c>
    </row>
    <row r="63" spans="1:35" s="48" customFormat="1" ht="14.4" x14ac:dyDescent="0.3">
      <c r="A63" s="96" t="s">
        <v>738</v>
      </c>
      <c r="B63" s="98">
        <v>99</v>
      </c>
      <c r="C63" s="99">
        <v>140</v>
      </c>
      <c r="D63" s="99">
        <v>149</v>
      </c>
      <c r="E63" s="99">
        <v>120</v>
      </c>
      <c r="F63" s="100">
        <v>31239</v>
      </c>
      <c r="G63" s="100">
        <v>5554</v>
      </c>
      <c r="H63" s="99">
        <v>95.01</v>
      </c>
      <c r="I63" s="99">
        <v>5.62</v>
      </c>
      <c r="J63" s="99">
        <v>0</v>
      </c>
      <c r="K63" s="99">
        <v>807.72</v>
      </c>
      <c r="L63" s="100">
        <v>32425</v>
      </c>
      <c r="M63" s="47">
        <v>84410582</v>
      </c>
      <c r="N63" s="47">
        <v>174114101</v>
      </c>
      <c r="O63" s="47">
        <v>54346243</v>
      </c>
      <c r="P63" s="47">
        <v>57363196</v>
      </c>
      <c r="Q63" s="100">
        <v>43884</v>
      </c>
      <c r="R63" s="47">
        <v>258524683</v>
      </c>
      <c r="S63" s="47">
        <v>43735083</v>
      </c>
      <c r="T63" s="47">
        <v>81661750</v>
      </c>
      <c r="U63" s="47">
        <v>26976345</v>
      </c>
      <c r="V63" s="47">
        <v>28199706</v>
      </c>
      <c r="W63" s="47">
        <v>3495202</v>
      </c>
      <c r="X63" s="47">
        <v>1791509</v>
      </c>
      <c r="Y63" s="47">
        <v>3324443</v>
      </c>
      <c r="Z63" s="47">
        <v>58692847</v>
      </c>
      <c r="AA63" s="47">
        <v>3576809</v>
      </c>
      <c r="AB63" s="47">
        <v>0</v>
      </c>
      <c r="AC63" s="47">
        <v>5949661</v>
      </c>
      <c r="AD63" s="47">
        <v>1121328</v>
      </c>
      <c r="AE63" s="47">
        <v>111709439</v>
      </c>
      <c r="AF63" s="47">
        <v>0</v>
      </c>
      <c r="AG63" s="47">
        <v>0</v>
      </c>
      <c r="AH63" s="47">
        <v>0</v>
      </c>
      <c r="AI63" s="47">
        <v>0</v>
      </c>
    </row>
    <row r="64" spans="1:35" s="48" customFormat="1" ht="14.4" x14ac:dyDescent="0.3">
      <c r="A64" s="96" t="s">
        <v>739</v>
      </c>
      <c r="B64" s="98">
        <v>100</v>
      </c>
      <c r="C64" s="99">
        <v>255</v>
      </c>
      <c r="D64" s="99">
        <v>242</v>
      </c>
      <c r="E64" s="99">
        <v>242</v>
      </c>
      <c r="F64" s="100">
        <v>49447</v>
      </c>
      <c r="G64" s="100">
        <v>11462</v>
      </c>
      <c r="H64" s="99">
        <v>55.83</v>
      </c>
      <c r="I64" s="99">
        <v>4.3099999999999996</v>
      </c>
      <c r="J64" s="99">
        <v>74.69</v>
      </c>
      <c r="K64" s="101">
        <v>1734.79</v>
      </c>
      <c r="L64" s="100">
        <v>33693</v>
      </c>
      <c r="M64" s="47">
        <v>208437021</v>
      </c>
      <c r="N64" s="47">
        <v>489590828</v>
      </c>
      <c r="O64" s="47">
        <v>151481972</v>
      </c>
      <c r="P64" s="47">
        <v>178585510</v>
      </c>
      <c r="Q64" s="100">
        <v>308060</v>
      </c>
      <c r="R64" s="47">
        <v>698027849</v>
      </c>
      <c r="S64" s="47">
        <v>112613827</v>
      </c>
      <c r="T64" s="47">
        <v>202881842</v>
      </c>
      <c r="U64" s="47">
        <v>47590094</v>
      </c>
      <c r="V64" s="47">
        <v>18199931</v>
      </c>
      <c r="W64" s="47">
        <v>3425669</v>
      </c>
      <c r="X64" s="47">
        <v>9670071</v>
      </c>
      <c r="Y64" s="47">
        <v>1516290</v>
      </c>
      <c r="Z64" s="47">
        <v>255850304</v>
      </c>
      <c r="AA64" s="47">
        <v>20735674</v>
      </c>
      <c r="AB64" s="47">
        <v>0</v>
      </c>
      <c r="AC64" s="47">
        <v>22224451</v>
      </c>
      <c r="AD64" s="47">
        <v>3319696</v>
      </c>
      <c r="AE64" s="47">
        <v>330067482</v>
      </c>
      <c r="AF64" s="47">
        <v>0</v>
      </c>
      <c r="AG64" s="47">
        <v>0</v>
      </c>
      <c r="AH64" s="47">
        <v>0</v>
      </c>
      <c r="AI64" s="47">
        <v>0</v>
      </c>
    </row>
    <row r="65" spans="1:35" s="48" customFormat="1" ht="14.4" x14ac:dyDescent="0.3">
      <c r="A65" s="96" t="s">
        <v>740</v>
      </c>
      <c r="B65" s="98">
        <v>101</v>
      </c>
      <c r="C65" s="99">
        <v>18</v>
      </c>
      <c r="D65" s="99">
        <v>18</v>
      </c>
      <c r="E65" s="99">
        <v>18</v>
      </c>
      <c r="F65" s="100">
        <v>2067</v>
      </c>
      <c r="G65" s="99">
        <v>640</v>
      </c>
      <c r="H65" s="99">
        <v>31.38</v>
      </c>
      <c r="I65" s="99">
        <v>3.23</v>
      </c>
      <c r="J65" s="99">
        <v>0.25</v>
      </c>
      <c r="K65" s="99">
        <v>248.03</v>
      </c>
      <c r="L65" s="100">
        <v>10726</v>
      </c>
      <c r="M65" s="47">
        <v>12366585</v>
      </c>
      <c r="N65" s="47">
        <v>132144021</v>
      </c>
      <c r="O65" s="47">
        <v>6505393</v>
      </c>
      <c r="P65" s="47">
        <v>70198705</v>
      </c>
      <c r="Q65" s="100">
        <v>38828</v>
      </c>
      <c r="R65" s="47">
        <v>144510606</v>
      </c>
      <c r="S65" s="47">
        <v>3465443</v>
      </c>
      <c r="T65" s="47">
        <v>44253951</v>
      </c>
      <c r="U65" s="47">
        <v>11679524</v>
      </c>
      <c r="V65" s="47">
        <v>11676262</v>
      </c>
      <c r="W65" s="47">
        <v>346112</v>
      </c>
      <c r="X65" s="47">
        <v>4523276</v>
      </c>
      <c r="Y65" s="47">
        <v>2479657</v>
      </c>
      <c r="Z65" s="47">
        <v>36105425</v>
      </c>
      <c r="AA65" s="47">
        <v>21795332</v>
      </c>
      <c r="AB65" s="47">
        <v>0</v>
      </c>
      <c r="AC65" s="47">
        <v>6951809</v>
      </c>
      <c r="AD65" s="47">
        <v>1233815</v>
      </c>
      <c r="AE65" s="47">
        <v>76704098</v>
      </c>
      <c r="AF65" s="47">
        <v>0</v>
      </c>
      <c r="AG65" s="47">
        <v>0</v>
      </c>
      <c r="AH65" s="47">
        <v>0</v>
      </c>
      <c r="AI65" s="47">
        <v>0</v>
      </c>
    </row>
    <row r="66" spans="1:35" s="48" customFormat="1" ht="14.4" x14ac:dyDescent="0.3">
      <c r="A66" s="96" t="s">
        <v>741</v>
      </c>
      <c r="B66" s="98">
        <v>11467</v>
      </c>
      <c r="C66" s="99">
        <v>77</v>
      </c>
      <c r="D66" s="99">
        <v>44</v>
      </c>
      <c r="E66" s="99">
        <v>36</v>
      </c>
      <c r="F66" s="100">
        <v>6471</v>
      </c>
      <c r="G66" s="100">
        <v>1118</v>
      </c>
      <c r="H66" s="99">
        <v>73.97</v>
      </c>
      <c r="I66" s="99">
        <v>5.79</v>
      </c>
      <c r="J66" s="99">
        <v>0</v>
      </c>
      <c r="K66" s="99">
        <v>312.11</v>
      </c>
      <c r="L66" s="100">
        <v>10195</v>
      </c>
      <c r="M66" s="47">
        <v>24269846</v>
      </c>
      <c r="N66" s="47">
        <v>84618518</v>
      </c>
      <c r="O66" s="47">
        <v>12017617</v>
      </c>
      <c r="P66" s="47">
        <v>24731666</v>
      </c>
      <c r="Q66" s="100">
        <v>21346</v>
      </c>
      <c r="R66" s="47">
        <v>108888364</v>
      </c>
      <c r="S66" s="47">
        <v>21548512</v>
      </c>
      <c r="T66" s="47">
        <v>27653052</v>
      </c>
      <c r="U66" s="47">
        <v>5976604</v>
      </c>
      <c r="V66" s="47">
        <v>8664987</v>
      </c>
      <c r="W66" s="47">
        <v>1222866</v>
      </c>
      <c r="X66" s="47">
        <v>2389780</v>
      </c>
      <c r="Y66" s="47">
        <v>5563350</v>
      </c>
      <c r="Z66" s="47">
        <v>31201250</v>
      </c>
      <c r="AA66" s="47">
        <v>1156968</v>
      </c>
      <c r="AB66" s="47">
        <v>0</v>
      </c>
      <c r="AC66" s="47">
        <v>2990969</v>
      </c>
      <c r="AD66" s="47">
        <v>520026</v>
      </c>
      <c r="AE66" s="47">
        <v>36749283</v>
      </c>
      <c r="AF66" s="47">
        <v>0</v>
      </c>
      <c r="AG66" s="47">
        <v>0</v>
      </c>
      <c r="AH66" s="47">
        <v>0</v>
      </c>
      <c r="AI66" s="47">
        <v>0</v>
      </c>
    </row>
    <row r="67" spans="1:35" s="48" customFormat="1" ht="14.4" x14ac:dyDescent="0.3">
      <c r="A67" s="96" t="s">
        <v>742</v>
      </c>
      <c r="B67" s="98">
        <v>103</v>
      </c>
      <c r="C67" s="99">
        <v>118</v>
      </c>
      <c r="D67" s="99">
        <v>118</v>
      </c>
      <c r="E67" s="99">
        <v>75</v>
      </c>
      <c r="F67" s="100">
        <v>8931</v>
      </c>
      <c r="G67" s="100">
        <v>3275</v>
      </c>
      <c r="H67" s="99">
        <v>32.54</v>
      </c>
      <c r="I67" s="99">
        <v>2.73</v>
      </c>
      <c r="J67" s="99">
        <v>0</v>
      </c>
      <c r="K67" s="99">
        <v>704.66</v>
      </c>
      <c r="L67" s="99">
        <v>0</v>
      </c>
      <c r="M67" s="47">
        <v>175041644</v>
      </c>
      <c r="N67" s="47">
        <v>250057515</v>
      </c>
      <c r="O67" s="47">
        <v>88355421</v>
      </c>
      <c r="P67" s="47">
        <v>112599224</v>
      </c>
      <c r="Q67" s="100">
        <v>85821</v>
      </c>
      <c r="R67" s="47">
        <v>425099159</v>
      </c>
      <c r="S67" s="47">
        <v>132982427</v>
      </c>
      <c r="T67" s="47">
        <v>140113472</v>
      </c>
      <c r="U67" s="47">
        <v>11857396</v>
      </c>
      <c r="V67" s="47">
        <v>2576085</v>
      </c>
      <c r="W67" s="47">
        <v>8096509</v>
      </c>
      <c r="X67" s="47">
        <v>988446</v>
      </c>
      <c r="Y67" s="47">
        <v>1377694</v>
      </c>
      <c r="Z67" s="47">
        <v>108584647</v>
      </c>
      <c r="AA67" s="47">
        <v>13864458</v>
      </c>
      <c r="AB67" s="47">
        <v>0</v>
      </c>
      <c r="AC67" s="47">
        <v>4602512</v>
      </c>
      <c r="AD67" s="47">
        <v>55513</v>
      </c>
      <c r="AE67" s="47">
        <v>200954645</v>
      </c>
      <c r="AF67" s="47">
        <v>0</v>
      </c>
      <c r="AG67" s="47">
        <v>0</v>
      </c>
      <c r="AH67" s="47">
        <v>0</v>
      </c>
      <c r="AI67" s="47">
        <v>0</v>
      </c>
    </row>
    <row r="68" spans="1:35" s="48" customFormat="1" ht="14.4" x14ac:dyDescent="0.3">
      <c r="A68" s="96" t="s">
        <v>1571</v>
      </c>
      <c r="B68" s="98">
        <v>410</v>
      </c>
      <c r="C68" s="99">
        <v>203</v>
      </c>
      <c r="D68" s="99">
        <v>203</v>
      </c>
      <c r="E68" s="99">
        <v>203</v>
      </c>
      <c r="F68" s="100">
        <v>4595</v>
      </c>
      <c r="G68" s="99">
        <v>19</v>
      </c>
      <c r="H68" s="99">
        <v>18.71</v>
      </c>
      <c r="I68" s="99">
        <v>241.84</v>
      </c>
      <c r="J68" s="99">
        <v>0</v>
      </c>
      <c r="K68" s="99">
        <v>55.51</v>
      </c>
      <c r="L68" s="99">
        <v>0</v>
      </c>
      <c r="M68" s="47">
        <v>975428</v>
      </c>
      <c r="N68" s="47">
        <v>257475</v>
      </c>
      <c r="O68" s="47">
        <v>-412215</v>
      </c>
      <c r="P68" s="47">
        <v>111494</v>
      </c>
      <c r="Q68" s="99">
        <v>875</v>
      </c>
      <c r="R68" s="47">
        <v>1232903</v>
      </c>
      <c r="S68" s="47">
        <v>59570</v>
      </c>
      <c r="T68" s="47">
        <v>452258</v>
      </c>
      <c r="U68" s="47">
        <v>7530</v>
      </c>
      <c r="V68" s="47">
        <v>430854</v>
      </c>
      <c r="W68" s="47">
        <v>0</v>
      </c>
      <c r="X68" s="47">
        <v>29578</v>
      </c>
      <c r="Y68" s="47">
        <v>106361</v>
      </c>
      <c r="Z68" s="47">
        <v>138787</v>
      </c>
      <c r="AA68" s="47">
        <v>1050</v>
      </c>
      <c r="AB68" s="47">
        <v>0</v>
      </c>
      <c r="AC68" s="47">
        <v>6915</v>
      </c>
      <c r="AD68" s="47">
        <v>0</v>
      </c>
      <c r="AE68" s="47">
        <v>-300721</v>
      </c>
      <c r="AF68" s="47">
        <v>-234706</v>
      </c>
      <c r="AG68" s="47">
        <v>-234706</v>
      </c>
      <c r="AH68" s="47">
        <v>4624178</v>
      </c>
      <c r="AI68" s="47">
        <v>-4858884</v>
      </c>
    </row>
    <row r="69" spans="1:35" s="48" customFormat="1" ht="14.4" x14ac:dyDescent="0.3">
      <c r="A69" s="96" t="s">
        <v>743</v>
      </c>
      <c r="B69" s="98">
        <v>105</v>
      </c>
      <c r="C69" s="99">
        <v>339</v>
      </c>
      <c r="D69" s="99">
        <v>339</v>
      </c>
      <c r="E69" s="99">
        <v>339</v>
      </c>
      <c r="F69" s="100">
        <v>91758</v>
      </c>
      <c r="G69" s="100">
        <v>22105</v>
      </c>
      <c r="H69" s="99">
        <v>73.95</v>
      </c>
      <c r="I69" s="99">
        <v>4.1500000000000004</v>
      </c>
      <c r="J69" s="99">
        <v>62</v>
      </c>
      <c r="K69" s="101">
        <v>2564</v>
      </c>
      <c r="L69" s="100">
        <v>62845</v>
      </c>
      <c r="M69" s="47">
        <v>600696421</v>
      </c>
      <c r="N69" s="47">
        <v>1496279879</v>
      </c>
      <c r="O69" s="47">
        <v>289558712</v>
      </c>
      <c r="P69" s="47">
        <v>425170103</v>
      </c>
      <c r="Q69" s="100">
        <v>131472</v>
      </c>
      <c r="R69" s="47">
        <v>2096976300</v>
      </c>
      <c r="S69" s="47">
        <v>226817292</v>
      </c>
      <c r="T69" s="47">
        <v>626507404</v>
      </c>
      <c r="U69" s="47">
        <v>98249773</v>
      </c>
      <c r="V69" s="47">
        <v>50041181</v>
      </c>
      <c r="W69" s="47">
        <v>9381886</v>
      </c>
      <c r="X69" s="47">
        <v>15373326</v>
      </c>
      <c r="Y69" s="47">
        <v>86035467</v>
      </c>
      <c r="Z69" s="47">
        <v>898620683</v>
      </c>
      <c r="AA69" s="47">
        <v>69194117</v>
      </c>
      <c r="AB69" s="47">
        <v>0</v>
      </c>
      <c r="AC69" s="47">
        <v>13594943</v>
      </c>
      <c r="AD69" s="47">
        <v>3160228</v>
      </c>
      <c r="AE69" s="47">
        <v>714728815</v>
      </c>
      <c r="AF69" s="47">
        <v>0</v>
      </c>
      <c r="AG69" s="47">
        <v>0</v>
      </c>
      <c r="AH69" s="47">
        <v>0</v>
      </c>
      <c r="AI69" s="47">
        <v>0</v>
      </c>
    </row>
    <row r="70" spans="1:35" s="48" customFormat="1" ht="14.4" x14ac:dyDescent="0.3">
      <c r="A70" s="96" t="s">
        <v>2906</v>
      </c>
      <c r="B70" s="98">
        <v>21965</v>
      </c>
      <c r="C70" s="99">
        <v>18</v>
      </c>
      <c r="D70" s="99">
        <v>18</v>
      </c>
      <c r="E70" s="99">
        <v>10</v>
      </c>
      <c r="F70" s="99">
        <v>583</v>
      </c>
      <c r="G70" s="99">
        <v>212</v>
      </c>
      <c r="H70" s="99">
        <v>31.18</v>
      </c>
      <c r="I70" s="99">
        <v>2.75</v>
      </c>
      <c r="J70" s="99">
        <v>0</v>
      </c>
      <c r="K70" s="99">
        <v>147.16</v>
      </c>
      <c r="L70" s="100">
        <v>1766</v>
      </c>
      <c r="M70" s="47">
        <v>3631419</v>
      </c>
      <c r="N70" s="47">
        <v>65289965</v>
      </c>
      <c r="O70" s="47">
        <v>2028201</v>
      </c>
      <c r="P70" s="47">
        <v>17967809</v>
      </c>
      <c r="Q70" s="100">
        <v>2071</v>
      </c>
      <c r="R70" s="47">
        <v>68921384</v>
      </c>
      <c r="S70" s="47">
        <v>6296786</v>
      </c>
      <c r="T70" s="47">
        <v>25757603</v>
      </c>
      <c r="U70" s="47">
        <v>13152072</v>
      </c>
      <c r="V70" s="47">
        <v>1381987</v>
      </c>
      <c r="W70" s="47">
        <v>626675</v>
      </c>
      <c r="X70" s="47">
        <v>2032816</v>
      </c>
      <c r="Y70" s="47">
        <v>1320133</v>
      </c>
      <c r="Z70" s="47">
        <v>11407462</v>
      </c>
      <c r="AA70" s="47">
        <v>4904138</v>
      </c>
      <c r="AB70" s="47">
        <v>0</v>
      </c>
      <c r="AC70" s="47">
        <v>1883203</v>
      </c>
      <c r="AD70" s="47">
        <v>158509</v>
      </c>
      <c r="AE70" s="47">
        <v>19996010</v>
      </c>
      <c r="AF70" s="47">
        <v>0</v>
      </c>
      <c r="AG70" s="47">
        <v>0</v>
      </c>
      <c r="AH70" s="47">
        <v>0</v>
      </c>
      <c r="AI70" s="47">
        <v>0</v>
      </c>
    </row>
    <row r="71" spans="1:35" s="48" customFormat="1" ht="14.4" x14ac:dyDescent="0.3">
      <c r="A71" s="96" t="s">
        <v>744</v>
      </c>
      <c r="B71" s="98">
        <v>345</v>
      </c>
      <c r="C71" s="99">
        <v>403</v>
      </c>
      <c r="D71" s="99">
        <v>403</v>
      </c>
      <c r="E71" s="99">
        <v>403</v>
      </c>
      <c r="F71" s="100">
        <v>115328</v>
      </c>
      <c r="G71" s="100">
        <v>20481</v>
      </c>
      <c r="H71" s="99">
        <v>78.19</v>
      </c>
      <c r="I71" s="99">
        <v>5.63</v>
      </c>
      <c r="J71" s="99">
        <v>36</v>
      </c>
      <c r="K71" s="101">
        <v>2496</v>
      </c>
      <c r="L71" s="100">
        <v>55353</v>
      </c>
      <c r="M71" s="47">
        <v>675162977</v>
      </c>
      <c r="N71" s="47">
        <v>1195181696</v>
      </c>
      <c r="O71" s="47">
        <v>284691251</v>
      </c>
      <c r="P71" s="47">
        <v>264702080</v>
      </c>
      <c r="Q71" s="100">
        <v>87622</v>
      </c>
      <c r="R71" s="47">
        <v>1870344673</v>
      </c>
      <c r="S71" s="47">
        <v>299554146</v>
      </c>
      <c r="T71" s="47">
        <v>554914213</v>
      </c>
      <c r="U71" s="47">
        <v>188117689</v>
      </c>
      <c r="V71" s="47">
        <v>191940885</v>
      </c>
      <c r="W71" s="47">
        <v>5183532</v>
      </c>
      <c r="X71" s="47">
        <v>65020605</v>
      </c>
      <c r="Y71" s="47">
        <v>90739464</v>
      </c>
      <c r="Z71" s="47">
        <v>401844668</v>
      </c>
      <c r="AA71" s="47">
        <v>34062092</v>
      </c>
      <c r="AB71" s="47">
        <v>0</v>
      </c>
      <c r="AC71" s="47">
        <v>30613829</v>
      </c>
      <c r="AD71" s="47">
        <v>8353550</v>
      </c>
      <c r="AE71" s="47">
        <v>549393331</v>
      </c>
      <c r="AF71" s="47">
        <v>0</v>
      </c>
      <c r="AG71" s="47">
        <v>0</v>
      </c>
      <c r="AH71" s="47">
        <v>0</v>
      </c>
      <c r="AI71" s="47">
        <v>0</v>
      </c>
    </row>
    <row r="72" spans="1:35" s="48" customFormat="1" ht="14.4" x14ac:dyDescent="0.3">
      <c r="A72" s="96" t="s">
        <v>745</v>
      </c>
      <c r="B72" s="98">
        <v>3112</v>
      </c>
      <c r="C72" s="99">
        <v>413</v>
      </c>
      <c r="D72" s="99">
        <v>413</v>
      </c>
      <c r="E72" s="99">
        <v>413</v>
      </c>
      <c r="F72" s="100">
        <v>93196</v>
      </c>
      <c r="G72" s="100">
        <v>20076</v>
      </c>
      <c r="H72" s="99">
        <v>61.65</v>
      </c>
      <c r="I72" s="99">
        <v>4.6399999999999997</v>
      </c>
      <c r="J72" s="99">
        <v>0</v>
      </c>
      <c r="K72" s="101">
        <v>1770.28</v>
      </c>
      <c r="L72" s="100">
        <v>48342</v>
      </c>
      <c r="M72" s="47">
        <v>441203111</v>
      </c>
      <c r="N72" s="47">
        <v>863184177</v>
      </c>
      <c r="O72" s="47">
        <v>221424323</v>
      </c>
      <c r="P72" s="47">
        <v>213778416</v>
      </c>
      <c r="Q72" s="100">
        <v>535786</v>
      </c>
      <c r="R72" s="47">
        <v>1304387288</v>
      </c>
      <c r="S72" s="47">
        <v>248697085</v>
      </c>
      <c r="T72" s="47">
        <v>429043419</v>
      </c>
      <c r="U72" s="47">
        <v>112619728</v>
      </c>
      <c r="V72" s="47">
        <v>59966573</v>
      </c>
      <c r="W72" s="47">
        <v>12449528</v>
      </c>
      <c r="X72" s="47">
        <v>7325404</v>
      </c>
      <c r="Y72" s="47">
        <v>11954118</v>
      </c>
      <c r="Z72" s="47">
        <v>332817526</v>
      </c>
      <c r="AA72" s="47">
        <v>47863761</v>
      </c>
      <c r="AB72" s="47">
        <v>0</v>
      </c>
      <c r="AC72" s="47">
        <v>32711165</v>
      </c>
      <c r="AD72" s="47">
        <v>8938981</v>
      </c>
      <c r="AE72" s="47">
        <v>435202739</v>
      </c>
      <c r="AF72" s="47">
        <v>0</v>
      </c>
      <c r="AG72" s="47">
        <v>0</v>
      </c>
      <c r="AH72" s="47">
        <v>0</v>
      </c>
      <c r="AI72" s="47">
        <v>0</v>
      </c>
    </row>
    <row r="73" spans="1:35" s="48" customFormat="1" ht="14.4" x14ac:dyDescent="0.3">
      <c r="A73" s="96" t="s">
        <v>1576</v>
      </c>
      <c r="B73" s="98">
        <v>430</v>
      </c>
      <c r="C73" s="99">
        <v>64</v>
      </c>
      <c r="D73" s="99">
        <v>64</v>
      </c>
      <c r="E73" s="99">
        <v>45</v>
      </c>
      <c r="F73" s="100">
        <v>14629</v>
      </c>
      <c r="G73" s="99">
        <v>44</v>
      </c>
      <c r="H73" s="99">
        <v>88.82</v>
      </c>
      <c r="I73" s="99">
        <v>332.48</v>
      </c>
      <c r="J73" s="99">
        <v>0</v>
      </c>
      <c r="K73" s="99">
        <v>208.31</v>
      </c>
      <c r="L73" s="99">
        <v>0</v>
      </c>
      <c r="M73" s="47">
        <v>34373584</v>
      </c>
      <c r="N73" s="47">
        <v>0</v>
      </c>
      <c r="O73" s="47">
        <v>29390105</v>
      </c>
      <c r="P73" s="47">
        <v>0</v>
      </c>
      <c r="Q73" s="99">
        <v>0</v>
      </c>
      <c r="R73" s="47">
        <v>34373584</v>
      </c>
      <c r="S73" s="47">
        <v>0</v>
      </c>
      <c r="T73" s="47">
        <v>28905</v>
      </c>
      <c r="U73" s="47">
        <v>0</v>
      </c>
      <c r="V73" s="47">
        <v>33992802</v>
      </c>
      <c r="W73" s="47">
        <v>0</v>
      </c>
      <c r="X73" s="47">
        <v>351877</v>
      </c>
      <c r="Y73" s="47">
        <v>0</v>
      </c>
      <c r="Z73" s="47">
        <v>0</v>
      </c>
      <c r="AA73" s="47">
        <v>0</v>
      </c>
      <c r="AB73" s="47">
        <v>0</v>
      </c>
      <c r="AC73" s="47">
        <v>0</v>
      </c>
      <c r="AD73" s="47">
        <v>0</v>
      </c>
      <c r="AE73" s="47">
        <v>29390105</v>
      </c>
      <c r="AF73" s="47">
        <v>1</v>
      </c>
      <c r="AG73" s="47">
        <v>1</v>
      </c>
      <c r="AH73" s="47">
        <v>0</v>
      </c>
      <c r="AI73" s="47">
        <v>1</v>
      </c>
    </row>
    <row r="74" spans="1:35" s="48" customFormat="1" ht="14.4" x14ac:dyDescent="0.3">
      <c r="A74" s="96" t="s">
        <v>746</v>
      </c>
      <c r="B74" s="98">
        <v>127</v>
      </c>
      <c r="C74" s="99">
        <v>333</v>
      </c>
      <c r="D74" s="99">
        <v>333</v>
      </c>
      <c r="E74" s="99">
        <v>333</v>
      </c>
      <c r="F74" s="100">
        <v>65776</v>
      </c>
      <c r="G74" s="100">
        <v>15228</v>
      </c>
      <c r="H74" s="99">
        <v>54.12</v>
      </c>
      <c r="I74" s="99">
        <v>4.32</v>
      </c>
      <c r="J74" s="99">
        <v>116.7</v>
      </c>
      <c r="K74" s="101">
        <v>1377</v>
      </c>
      <c r="L74" s="100">
        <v>40347</v>
      </c>
      <c r="M74" s="47">
        <v>951803084</v>
      </c>
      <c r="N74" s="47">
        <v>1395429382</v>
      </c>
      <c r="O74" s="47">
        <v>245751701</v>
      </c>
      <c r="P74" s="47">
        <v>167271042</v>
      </c>
      <c r="Q74" s="100">
        <v>192793</v>
      </c>
      <c r="R74" s="47">
        <v>2347232466</v>
      </c>
      <c r="S74" s="47">
        <v>720464794</v>
      </c>
      <c r="T74" s="47">
        <v>507546125</v>
      </c>
      <c r="U74" s="47">
        <v>201030482</v>
      </c>
      <c r="V74" s="47">
        <v>188287956</v>
      </c>
      <c r="W74" s="47">
        <v>9119715</v>
      </c>
      <c r="X74" s="47">
        <v>15472652</v>
      </c>
      <c r="Y74" s="47">
        <v>33871199</v>
      </c>
      <c r="Z74" s="47">
        <v>600085407</v>
      </c>
      <c r="AA74" s="47">
        <v>14020307</v>
      </c>
      <c r="AB74" s="47">
        <v>0</v>
      </c>
      <c r="AC74" s="47">
        <v>53317796</v>
      </c>
      <c r="AD74" s="47">
        <v>4016033</v>
      </c>
      <c r="AE74" s="47">
        <v>413022743</v>
      </c>
      <c r="AF74" s="47">
        <v>0</v>
      </c>
      <c r="AG74" s="47">
        <v>0</v>
      </c>
      <c r="AH74" s="47">
        <v>0</v>
      </c>
      <c r="AI74" s="47">
        <v>0</v>
      </c>
    </row>
    <row r="75" spans="1:35" s="48" customFormat="1" ht="14.4" x14ac:dyDescent="0.3">
      <c r="A75" s="96" t="s">
        <v>747</v>
      </c>
      <c r="B75" s="98">
        <v>6963</v>
      </c>
      <c r="C75" s="99">
        <v>9</v>
      </c>
      <c r="D75" s="99">
        <v>9</v>
      </c>
      <c r="E75" s="99">
        <v>9</v>
      </c>
      <c r="F75" s="100">
        <v>1256</v>
      </c>
      <c r="G75" s="99">
        <v>70</v>
      </c>
      <c r="H75" s="99">
        <v>38.130000000000003</v>
      </c>
      <c r="I75" s="99">
        <v>17.940000000000001</v>
      </c>
      <c r="J75" s="99">
        <v>0</v>
      </c>
      <c r="K75" s="99">
        <v>139.49</v>
      </c>
      <c r="L75" s="99">
        <v>0</v>
      </c>
      <c r="M75" s="47">
        <v>12566218</v>
      </c>
      <c r="N75" s="47">
        <v>21961563</v>
      </c>
      <c r="O75" s="47">
        <v>1722429</v>
      </c>
      <c r="P75" s="47">
        <v>3010233</v>
      </c>
      <c r="Q75" s="100">
        <v>4442</v>
      </c>
      <c r="R75" s="47">
        <v>34527781</v>
      </c>
      <c r="S75" s="47">
        <v>0</v>
      </c>
      <c r="T75" s="47">
        <v>0</v>
      </c>
      <c r="U75" s="47">
        <v>7719424</v>
      </c>
      <c r="V75" s="47">
        <v>6808878</v>
      </c>
      <c r="W75" s="47">
        <v>0</v>
      </c>
      <c r="X75" s="47">
        <v>11597000</v>
      </c>
      <c r="Y75" s="47">
        <v>0</v>
      </c>
      <c r="Z75" s="47">
        <v>7480121</v>
      </c>
      <c r="AA75" s="47">
        <v>373768</v>
      </c>
      <c r="AB75" s="47">
        <v>548590</v>
      </c>
      <c r="AC75" s="47">
        <v>0</v>
      </c>
      <c r="AD75" s="47">
        <v>0</v>
      </c>
      <c r="AE75" s="47">
        <v>4732662</v>
      </c>
      <c r="AF75" s="47">
        <v>0</v>
      </c>
      <c r="AG75" s="47">
        <v>0</v>
      </c>
      <c r="AH75" s="47">
        <v>0</v>
      </c>
      <c r="AI75" s="47">
        <v>0</v>
      </c>
    </row>
    <row r="76" spans="1:35" s="48" customFormat="1" ht="14.4" x14ac:dyDescent="0.3">
      <c r="A76" s="96" t="s">
        <v>749</v>
      </c>
      <c r="B76" s="98">
        <v>25</v>
      </c>
      <c r="C76" s="99">
        <v>216</v>
      </c>
      <c r="D76" s="99">
        <v>178</v>
      </c>
      <c r="E76" s="99">
        <v>178</v>
      </c>
      <c r="F76" s="100">
        <v>2965</v>
      </c>
      <c r="G76" s="99">
        <v>756</v>
      </c>
      <c r="H76" s="99">
        <v>4.55</v>
      </c>
      <c r="I76" s="99">
        <v>3.92</v>
      </c>
      <c r="J76" s="99">
        <v>9.14</v>
      </c>
      <c r="K76" s="99">
        <v>956.44</v>
      </c>
      <c r="L76" s="100">
        <v>6948</v>
      </c>
      <c r="M76" s="47">
        <v>24447701</v>
      </c>
      <c r="N76" s="47">
        <v>419710999</v>
      </c>
      <c r="O76" s="47">
        <v>16210684</v>
      </c>
      <c r="P76" s="47">
        <v>113581399</v>
      </c>
      <c r="Q76" s="100">
        <v>296381</v>
      </c>
      <c r="R76" s="47">
        <v>444158700</v>
      </c>
      <c r="S76" s="47">
        <v>97026083</v>
      </c>
      <c r="T76" s="47">
        <v>108243780</v>
      </c>
      <c r="U76" s="47">
        <v>83840016</v>
      </c>
      <c r="V76" s="47">
        <v>14254660</v>
      </c>
      <c r="W76" s="47">
        <v>3430361</v>
      </c>
      <c r="X76" s="47">
        <v>3100622</v>
      </c>
      <c r="Y76" s="47">
        <v>2574979</v>
      </c>
      <c r="Z76" s="47">
        <v>89354561</v>
      </c>
      <c r="AA76" s="47">
        <v>18842239</v>
      </c>
      <c r="AB76" s="47">
        <v>0</v>
      </c>
      <c r="AC76" s="47">
        <v>22245467</v>
      </c>
      <c r="AD76" s="47">
        <v>1245932</v>
      </c>
      <c r="AE76" s="47">
        <v>129792083</v>
      </c>
      <c r="AF76" s="47">
        <v>0</v>
      </c>
      <c r="AG76" s="47">
        <v>0</v>
      </c>
      <c r="AH76" s="47">
        <v>0</v>
      </c>
      <c r="AI76" s="47">
        <v>0</v>
      </c>
    </row>
    <row r="77" spans="1:35" s="48" customFormat="1" ht="14.4" x14ac:dyDescent="0.3">
      <c r="A77" s="96" t="s">
        <v>1960</v>
      </c>
      <c r="B77" s="98">
        <v>455</v>
      </c>
      <c r="C77" s="99">
        <v>227</v>
      </c>
      <c r="D77" s="99">
        <v>227</v>
      </c>
      <c r="E77" s="99">
        <v>106</v>
      </c>
      <c r="F77" s="100">
        <v>49760</v>
      </c>
      <c r="G77" s="99">
        <v>30</v>
      </c>
      <c r="H77" s="99">
        <v>128.26</v>
      </c>
      <c r="I77" s="101">
        <v>1658.67</v>
      </c>
      <c r="J77" s="99">
        <v>0</v>
      </c>
      <c r="K77" s="99">
        <v>319.83</v>
      </c>
      <c r="L77" s="99">
        <v>0</v>
      </c>
      <c r="M77" s="47">
        <v>14622698</v>
      </c>
      <c r="N77" s="47">
        <v>0</v>
      </c>
      <c r="O77" s="47">
        <v>1085755</v>
      </c>
      <c r="P77" s="47">
        <v>0</v>
      </c>
      <c r="Q77" s="99">
        <v>0</v>
      </c>
      <c r="R77" s="47">
        <v>14622698</v>
      </c>
      <c r="S77" s="47">
        <v>0</v>
      </c>
      <c r="T77" s="47">
        <v>0</v>
      </c>
      <c r="U77" s="47">
        <v>0</v>
      </c>
      <c r="V77" s="47">
        <v>0</v>
      </c>
      <c r="W77" s="47">
        <v>0</v>
      </c>
      <c r="X77" s="47">
        <v>0</v>
      </c>
      <c r="Y77" s="47">
        <v>0</v>
      </c>
      <c r="Z77" s="47">
        <v>0</v>
      </c>
      <c r="AA77" s="47">
        <v>0</v>
      </c>
      <c r="AB77" s="47">
        <v>14622698</v>
      </c>
      <c r="AC77" s="47">
        <v>0</v>
      </c>
      <c r="AD77" s="47">
        <v>0</v>
      </c>
      <c r="AE77" s="47">
        <v>1085755</v>
      </c>
      <c r="AF77" s="47">
        <v>0</v>
      </c>
      <c r="AG77" s="47">
        <v>0</v>
      </c>
      <c r="AH77" s="47">
        <v>0</v>
      </c>
      <c r="AI77" s="47">
        <v>0</v>
      </c>
    </row>
    <row r="78" spans="1:35" s="48" customFormat="1" ht="14.4" x14ac:dyDescent="0.3">
      <c r="A78" s="96" t="s">
        <v>1961</v>
      </c>
      <c r="B78" s="98">
        <v>456</v>
      </c>
      <c r="C78" s="99">
        <v>109</v>
      </c>
      <c r="D78" s="99">
        <v>109</v>
      </c>
      <c r="E78" s="99">
        <v>109</v>
      </c>
      <c r="F78" s="100">
        <v>39825</v>
      </c>
      <c r="G78" s="99">
        <v>39</v>
      </c>
      <c r="H78" s="99">
        <v>99.83</v>
      </c>
      <c r="I78" s="101">
        <v>1021.15</v>
      </c>
      <c r="J78" s="99">
        <v>0</v>
      </c>
      <c r="K78" s="99">
        <v>281.95</v>
      </c>
      <c r="L78" s="99">
        <v>0</v>
      </c>
      <c r="M78" s="47">
        <v>7277789</v>
      </c>
      <c r="N78" s="47">
        <v>0</v>
      </c>
      <c r="O78" s="47">
        <v>7105213</v>
      </c>
      <c r="P78" s="47">
        <v>0</v>
      </c>
      <c r="Q78" s="99">
        <v>0</v>
      </c>
      <c r="R78" s="47">
        <v>7277789</v>
      </c>
      <c r="S78" s="47">
        <v>0</v>
      </c>
      <c r="T78" s="47">
        <v>233013</v>
      </c>
      <c r="U78" s="47">
        <v>0</v>
      </c>
      <c r="V78" s="47">
        <v>0</v>
      </c>
      <c r="W78" s="47">
        <v>0</v>
      </c>
      <c r="X78" s="47">
        <v>0</v>
      </c>
      <c r="Y78" s="47">
        <v>7044776</v>
      </c>
      <c r="Z78" s="47">
        <v>0</v>
      </c>
      <c r="AA78" s="47">
        <v>0</v>
      </c>
      <c r="AB78" s="47">
        <v>0</v>
      </c>
      <c r="AC78" s="47">
        <v>0</v>
      </c>
      <c r="AD78" s="47">
        <v>0</v>
      </c>
      <c r="AE78" s="47">
        <v>7105213</v>
      </c>
      <c r="AF78" s="47">
        <v>3</v>
      </c>
      <c r="AG78" s="47">
        <v>8</v>
      </c>
      <c r="AH78" s="47">
        <v>5</v>
      </c>
      <c r="AI78" s="47">
        <v>3</v>
      </c>
    </row>
    <row r="79" spans="1:35" s="48" customFormat="1" ht="14.4" x14ac:dyDescent="0.3">
      <c r="A79" s="96" t="s">
        <v>1577</v>
      </c>
      <c r="B79" s="98">
        <v>423</v>
      </c>
      <c r="C79" s="99">
        <v>60</v>
      </c>
      <c r="D79" s="99">
        <v>60</v>
      </c>
      <c r="E79" s="99">
        <v>60</v>
      </c>
      <c r="F79" s="100">
        <v>21647</v>
      </c>
      <c r="G79" s="99">
        <v>309</v>
      </c>
      <c r="H79" s="99">
        <v>98.57</v>
      </c>
      <c r="I79" s="99">
        <v>70.06</v>
      </c>
      <c r="J79" s="99">
        <v>0</v>
      </c>
      <c r="K79" s="99">
        <v>141.19</v>
      </c>
      <c r="L79" s="99">
        <v>0</v>
      </c>
      <c r="M79" s="47">
        <v>30186264</v>
      </c>
      <c r="N79" s="47">
        <v>0</v>
      </c>
      <c r="O79" s="47">
        <v>3756630</v>
      </c>
      <c r="P79" s="47">
        <v>0</v>
      </c>
      <c r="Q79" s="99">
        <v>0</v>
      </c>
      <c r="R79" s="47">
        <v>30186264</v>
      </c>
      <c r="S79" s="47">
        <v>0</v>
      </c>
      <c r="T79" s="47">
        <v>2050963</v>
      </c>
      <c r="U79" s="47">
        <v>0</v>
      </c>
      <c r="V79" s="47">
        <v>1201833</v>
      </c>
      <c r="W79" s="47">
        <v>0</v>
      </c>
      <c r="X79" s="47">
        <v>21939614</v>
      </c>
      <c r="Y79" s="47">
        <v>0</v>
      </c>
      <c r="Z79" s="47">
        <v>0</v>
      </c>
      <c r="AA79" s="47">
        <v>2999771</v>
      </c>
      <c r="AB79" s="47">
        <v>1994083</v>
      </c>
      <c r="AC79" s="47">
        <v>0</v>
      </c>
      <c r="AD79" s="47">
        <v>0</v>
      </c>
      <c r="AE79" s="47">
        <v>3756630</v>
      </c>
      <c r="AF79" s="47">
        <v>1</v>
      </c>
      <c r="AG79" s="47">
        <v>1</v>
      </c>
      <c r="AH79" s="47">
        <v>0</v>
      </c>
      <c r="AI79" s="47">
        <v>1</v>
      </c>
    </row>
    <row r="80" spans="1:35" s="48" customFormat="1" ht="14.4" x14ac:dyDescent="0.3">
      <c r="A80" s="96" t="s">
        <v>750</v>
      </c>
      <c r="B80" s="98">
        <v>122</v>
      </c>
      <c r="C80" s="99">
        <v>441</v>
      </c>
      <c r="D80" s="99">
        <v>441</v>
      </c>
      <c r="E80" s="99">
        <v>441</v>
      </c>
      <c r="F80" s="100">
        <v>157248</v>
      </c>
      <c r="G80" s="100">
        <v>35980</v>
      </c>
      <c r="H80" s="99">
        <v>97.42</v>
      </c>
      <c r="I80" s="99">
        <v>4.37</v>
      </c>
      <c r="J80" s="99">
        <v>0</v>
      </c>
      <c r="K80" s="101">
        <v>4315.32</v>
      </c>
      <c r="L80" s="100">
        <v>81503</v>
      </c>
      <c r="M80" s="47">
        <v>746156444</v>
      </c>
      <c r="N80" s="47">
        <v>1009937019</v>
      </c>
      <c r="O80" s="47">
        <v>424055673</v>
      </c>
      <c r="P80" s="47">
        <v>385699802</v>
      </c>
      <c r="Q80" s="100">
        <v>478307</v>
      </c>
      <c r="R80" s="47">
        <v>1756093463</v>
      </c>
      <c r="S80" s="47">
        <v>282818934</v>
      </c>
      <c r="T80" s="47">
        <v>588247517</v>
      </c>
      <c r="U80" s="47">
        <v>8056867</v>
      </c>
      <c r="V80" s="47">
        <v>229876689</v>
      </c>
      <c r="W80" s="47">
        <v>12744279</v>
      </c>
      <c r="X80" s="47">
        <v>9523847</v>
      </c>
      <c r="Y80" s="47">
        <v>17872536</v>
      </c>
      <c r="Z80" s="47">
        <v>499049827</v>
      </c>
      <c r="AA80" s="47">
        <v>43844899</v>
      </c>
      <c r="AB80" s="47">
        <v>29483401</v>
      </c>
      <c r="AC80" s="47">
        <v>26600574</v>
      </c>
      <c r="AD80" s="47">
        <v>7974093</v>
      </c>
      <c r="AE80" s="47">
        <v>809755475</v>
      </c>
      <c r="AF80" s="47">
        <v>0</v>
      </c>
      <c r="AG80" s="47">
        <v>0</v>
      </c>
      <c r="AH80" s="47">
        <v>0</v>
      </c>
      <c r="AI80" s="47">
        <v>0</v>
      </c>
    </row>
    <row r="81" spans="1:35" s="48" customFormat="1" ht="14.4" x14ac:dyDescent="0.3">
      <c r="A81" s="96" t="s">
        <v>1578</v>
      </c>
      <c r="B81" s="98">
        <v>13125</v>
      </c>
      <c r="C81" s="99">
        <v>192</v>
      </c>
      <c r="D81" s="99">
        <v>192</v>
      </c>
      <c r="E81" s="99">
        <v>192</v>
      </c>
      <c r="F81" s="100">
        <v>61030</v>
      </c>
      <c r="G81" s="100">
        <v>4037</v>
      </c>
      <c r="H81" s="99">
        <v>86.85</v>
      </c>
      <c r="I81" s="99">
        <v>15.12</v>
      </c>
      <c r="J81" s="99">
        <v>0</v>
      </c>
      <c r="K81" s="99">
        <v>366.22</v>
      </c>
      <c r="L81" s="99">
        <v>0</v>
      </c>
      <c r="M81" s="47">
        <v>97980095</v>
      </c>
      <c r="N81" s="47">
        <v>0</v>
      </c>
      <c r="O81" s="47">
        <v>66595242</v>
      </c>
      <c r="P81" s="47">
        <v>0</v>
      </c>
      <c r="Q81" s="99">
        <v>0</v>
      </c>
      <c r="R81" s="47">
        <v>97980095</v>
      </c>
      <c r="S81" s="47">
        <v>14975360</v>
      </c>
      <c r="T81" s="47">
        <v>16518300</v>
      </c>
      <c r="U81" s="47">
        <v>48396835</v>
      </c>
      <c r="V81" s="47">
        <v>8734400</v>
      </c>
      <c r="W81" s="47">
        <v>0</v>
      </c>
      <c r="X81" s="47">
        <v>124800</v>
      </c>
      <c r="Y81" s="47">
        <v>96000</v>
      </c>
      <c r="Z81" s="47">
        <v>4272000</v>
      </c>
      <c r="AA81" s="47">
        <v>4862400</v>
      </c>
      <c r="AB81" s="47">
        <v>0</v>
      </c>
      <c r="AC81" s="47">
        <v>0</v>
      </c>
      <c r="AD81" s="47">
        <v>0</v>
      </c>
      <c r="AE81" s="47">
        <v>66595242</v>
      </c>
      <c r="AF81" s="47">
        <v>68155826</v>
      </c>
      <c r="AG81" s="47">
        <v>68155826</v>
      </c>
      <c r="AH81" s="47">
        <v>47570248</v>
      </c>
      <c r="AI81" s="47">
        <v>20585578</v>
      </c>
    </row>
    <row r="82" spans="1:35" s="48" customFormat="1" ht="14.4" x14ac:dyDescent="0.3">
      <c r="A82" s="96" t="s">
        <v>751</v>
      </c>
      <c r="B82" s="98">
        <v>3113</v>
      </c>
      <c r="C82" s="99">
        <v>852</v>
      </c>
      <c r="D82" s="99">
        <v>738</v>
      </c>
      <c r="E82" s="99">
        <v>518</v>
      </c>
      <c r="F82" s="100">
        <v>168552</v>
      </c>
      <c r="G82" s="100">
        <v>33717</v>
      </c>
      <c r="H82" s="99">
        <v>88.9</v>
      </c>
      <c r="I82" s="99">
        <v>5</v>
      </c>
      <c r="J82" s="99">
        <v>0</v>
      </c>
      <c r="K82" s="101">
        <v>4558.1099999999997</v>
      </c>
      <c r="L82" s="100">
        <v>141566</v>
      </c>
      <c r="M82" s="47">
        <v>1176823445</v>
      </c>
      <c r="N82" s="47">
        <v>2083057371</v>
      </c>
      <c r="O82" s="47">
        <v>360222187</v>
      </c>
      <c r="P82" s="47">
        <v>604085676</v>
      </c>
      <c r="Q82" s="100">
        <v>1024790</v>
      </c>
      <c r="R82" s="47">
        <v>3259880816</v>
      </c>
      <c r="S82" s="47">
        <v>694252979</v>
      </c>
      <c r="T82" s="47">
        <v>1056527495</v>
      </c>
      <c r="U82" s="47">
        <v>455482295</v>
      </c>
      <c r="V82" s="47">
        <v>209661629</v>
      </c>
      <c r="W82" s="47">
        <v>23731537</v>
      </c>
      <c r="X82" s="47">
        <v>15806940</v>
      </c>
      <c r="Y82" s="47">
        <v>34656576</v>
      </c>
      <c r="Z82" s="47">
        <v>637031465</v>
      </c>
      <c r="AA82" s="47">
        <v>66271119</v>
      </c>
      <c r="AB82" s="47">
        <v>0</v>
      </c>
      <c r="AC82" s="47">
        <v>38874651</v>
      </c>
      <c r="AD82" s="47">
        <v>27584130</v>
      </c>
      <c r="AE82" s="47">
        <v>964307863</v>
      </c>
      <c r="AF82" s="47">
        <v>0</v>
      </c>
      <c r="AG82" s="47">
        <v>0</v>
      </c>
      <c r="AH82" s="47">
        <v>0</v>
      </c>
      <c r="AI82" s="47">
        <v>0</v>
      </c>
    </row>
    <row r="83" spans="1:35" s="48" customFormat="1" ht="14.4" x14ac:dyDescent="0.3">
      <c r="A83" s="96" t="s">
        <v>1580</v>
      </c>
      <c r="B83" s="98">
        <v>405</v>
      </c>
      <c r="C83" s="99">
        <v>180</v>
      </c>
      <c r="D83" s="99">
        <v>180</v>
      </c>
      <c r="E83" s="99">
        <v>180</v>
      </c>
      <c r="F83" s="100">
        <v>37280</v>
      </c>
      <c r="G83" s="99">
        <v>875</v>
      </c>
      <c r="H83" s="99">
        <v>56.59</v>
      </c>
      <c r="I83" s="99">
        <v>42.61</v>
      </c>
      <c r="J83" s="99">
        <v>0</v>
      </c>
      <c r="K83" s="99">
        <v>531.30999999999995</v>
      </c>
      <c r="L83" s="99">
        <v>0</v>
      </c>
      <c r="M83" s="47">
        <v>170493745</v>
      </c>
      <c r="N83" s="47">
        <v>4066041</v>
      </c>
      <c r="O83" s="47">
        <v>63458312</v>
      </c>
      <c r="P83" s="47">
        <v>2906688</v>
      </c>
      <c r="Q83" s="100">
        <v>4839</v>
      </c>
      <c r="R83" s="47">
        <v>174559786</v>
      </c>
      <c r="S83" s="47">
        <v>25014181</v>
      </c>
      <c r="T83" s="47">
        <v>78244869</v>
      </c>
      <c r="U83" s="47">
        <v>11711904</v>
      </c>
      <c r="V83" s="47">
        <v>5227725</v>
      </c>
      <c r="W83" s="47">
        <v>963954</v>
      </c>
      <c r="X83" s="47">
        <v>2233816</v>
      </c>
      <c r="Y83" s="47">
        <v>9904897</v>
      </c>
      <c r="Z83" s="47">
        <v>37058672</v>
      </c>
      <c r="AA83" s="47">
        <v>4016636</v>
      </c>
      <c r="AB83" s="47">
        <v>0</v>
      </c>
      <c r="AC83" s="47">
        <v>181413</v>
      </c>
      <c r="AD83" s="47">
        <v>1719</v>
      </c>
      <c r="AE83" s="47">
        <v>66365000</v>
      </c>
      <c r="AF83" s="47">
        <v>77421000</v>
      </c>
      <c r="AG83" s="47">
        <v>77463000</v>
      </c>
      <c r="AH83" s="47">
        <v>103381000</v>
      </c>
      <c r="AI83" s="47">
        <v>-25918000</v>
      </c>
    </row>
    <row r="84" spans="1:35" s="48" customFormat="1" ht="14.4" x14ac:dyDescent="0.3">
      <c r="A84" s="96" t="s">
        <v>1581</v>
      </c>
      <c r="B84" s="98">
        <v>450</v>
      </c>
      <c r="C84" s="99">
        <v>132</v>
      </c>
      <c r="D84" s="99">
        <v>132</v>
      </c>
      <c r="E84" s="99">
        <v>132</v>
      </c>
      <c r="F84" s="100">
        <v>44464</v>
      </c>
      <c r="G84" s="100">
        <v>2783</v>
      </c>
      <c r="H84" s="99">
        <v>92.04</v>
      </c>
      <c r="I84" s="99">
        <v>15.98</v>
      </c>
      <c r="J84" s="99">
        <v>28.32</v>
      </c>
      <c r="K84" s="101">
        <v>1018.41</v>
      </c>
      <c r="L84" s="99">
        <v>0</v>
      </c>
      <c r="M84" s="47">
        <v>184205802</v>
      </c>
      <c r="N84" s="47">
        <v>232246097</v>
      </c>
      <c r="O84" s="47">
        <v>95086151</v>
      </c>
      <c r="P84" s="47">
        <v>76828851</v>
      </c>
      <c r="Q84" s="100">
        <v>437231</v>
      </c>
      <c r="R84" s="47">
        <v>416451899</v>
      </c>
      <c r="S84" s="47">
        <v>51490206</v>
      </c>
      <c r="T84" s="47">
        <v>130690454</v>
      </c>
      <c r="U84" s="47">
        <v>33075178</v>
      </c>
      <c r="V84" s="47">
        <v>15149945</v>
      </c>
      <c r="W84" s="47">
        <v>10401795</v>
      </c>
      <c r="X84" s="47">
        <v>7336596</v>
      </c>
      <c r="Y84" s="47">
        <v>21621263</v>
      </c>
      <c r="Z84" s="47">
        <v>129154144</v>
      </c>
      <c r="AA84" s="47">
        <v>16218146</v>
      </c>
      <c r="AB84" s="47">
        <v>0</v>
      </c>
      <c r="AC84" s="47">
        <v>1193652</v>
      </c>
      <c r="AD84" s="47">
        <v>120520</v>
      </c>
      <c r="AE84" s="47">
        <v>171915002</v>
      </c>
      <c r="AF84" s="47">
        <v>196404000</v>
      </c>
      <c r="AG84" s="47">
        <v>204305000</v>
      </c>
      <c r="AH84" s="47">
        <v>220164000</v>
      </c>
      <c r="AI84" s="47">
        <v>-15859000</v>
      </c>
    </row>
    <row r="85" spans="1:35" s="48" customFormat="1" ht="14.4" x14ac:dyDescent="0.3">
      <c r="A85" s="96" t="s">
        <v>1582</v>
      </c>
      <c r="B85" s="98">
        <v>1471</v>
      </c>
      <c r="C85" s="99">
        <v>60</v>
      </c>
      <c r="D85" s="99">
        <v>60</v>
      </c>
      <c r="E85" s="99">
        <v>60</v>
      </c>
      <c r="F85" s="100">
        <v>15814</v>
      </c>
      <c r="G85" s="100">
        <v>1233</v>
      </c>
      <c r="H85" s="99">
        <v>72.010000000000005</v>
      </c>
      <c r="I85" s="99">
        <v>12.83</v>
      </c>
      <c r="J85" s="99">
        <v>0</v>
      </c>
      <c r="K85" s="99">
        <v>357.23</v>
      </c>
      <c r="L85" s="99">
        <v>0</v>
      </c>
      <c r="M85" s="47">
        <v>52011300</v>
      </c>
      <c r="N85" s="47">
        <v>68172000</v>
      </c>
      <c r="O85" s="47">
        <v>33224003</v>
      </c>
      <c r="P85" s="47">
        <v>20140997</v>
      </c>
      <c r="Q85" s="100">
        <v>138112</v>
      </c>
      <c r="R85" s="47">
        <v>120183300</v>
      </c>
      <c r="S85" s="47">
        <v>15980512</v>
      </c>
      <c r="T85" s="47">
        <v>65082549</v>
      </c>
      <c r="U85" s="47">
        <v>7287572</v>
      </c>
      <c r="V85" s="47">
        <v>3005085</v>
      </c>
      <c r="W85" s="47">
        <v>2132411</v>
      </c>
      <c r="X85" s="47">
        <v>431645</v>
      </c>
      <c r="Y85" s="47">
        <v>3672239</v>
      </c>
      <c r="Z85" s="47">
        <v>20623156</v>
      </c>
      <c r="AA85" s="47">
        <v>1828871</v>
      </c>
      <c r="AB85" s="47">
        <v>0</v>
      </c>
      <c r="AC85" s="47">
        <v>136907</v>
      </c>
      <c r="AD85" s="47">
        <v>2353</v>
      </c>
      <c r="AE85" s="47">
        <v>53365000</v>
      </c>
      <c r="AF85" s="47">
        <v>53959000</v>
      </c>
      <c r="AG85" s="47">
        <v>54470000</v>
      </c>
      <c r="AH85" s="47">
        <v>60464000</v>
      </c>
      <c r="AI85" s="47">
        <v>-5994000</v>
      </c>
    </row>
    <row r="86" spans="1:35" s="48" customFormat="1" ht="14.4" x14ac:dyDescent="0.3">
      <c r="A86" s="96" t="s">
        <v>752</v>
      </c>
      <c r="B86" s="98">
        <v>42</v>
      </c>
      <c r="C86" s="99">
        <v>159</v>
      </c>
      <c r="D86" s="99">
        <v>122</v>
      </c>
      <c r="E86" s="99">
        <v>81</v>
      </c>
      <c r="F86" s="100">
        <v>12468</v>
      </c>
      <c r="G86" s="100">
        <v>1435</v>
      </c>
      <c r="H86" s="99">
        <v>63.34</v>
      </c>
      <c r="I86" s="99">
        <v>8.69</v>
      </c>
      <c r="J86" s="99">
        <v>32.03</v>
      </c>
      <c r="K86" s="99">
        <v>510.92</v>
      </c>
      <c r="L86" s="100">
        <v>19798</v>
      </c>
      <c r="M86" s="47">
        <v>25226096</v>
      </c>
      <c r="N86" s="47">
        <v>74430399</v>
      </c>
      <c r="O86" s="47">
        <v>17486491</v>
      </c>
      <c r="P86" s="47">
        <v>30314243</v>
      </c>
      <c r="Q86" s="100">
        <v>36072</v>
      </c>
      <c r="R86" s="47">
        <v>99656495</v>
      </c>
      <c r="S86" s="47">
        <v>18510428</v>
      </c>
      <c r="T86" s="47">
        <v>14462925</v>
      </c>
      <c r="U86" s="47">
        <v>23486348</v>
      </c>
      <c r="V86" s="47">
        <v>13090555</v>
      </c>
      <c r="W86" s="47">
        <v>832878</v>
      </c>
      <c r="X86" s="47">
        <v>1836353</v>
      </c>
      <c r="Y86" s="47">
        <v>895527</v>
      </c>
      <c r="Z86" s="47">
        <v>20202998</v>
      </c>
      <c r="AA86" s="47">
        <v>1844575</v>
      </c>
      <c r="AB86" s="47">
        <v>0</v>
      </c>
      <c r="AC86" s="47">
        <v>3589499</v>
      </c>
      <c r="AD86" s="47">
        <v>904409</v>
      </c>
      <c r="AE86" s="47">
        <v>47800734</v>
      </c>
      <c r="AF86" s="47">
        <v>0</v>
      </c>
      <c r="AG86" s="47">
        <v>0</v>
      </c>
      <c r="AH86" s="47">
        <v>0</v>
      </c>
      <c r="AI86" s="47">
        <v>0</v>
      </c>
    </row>
    <row r="87" spans="1:35" s="48" customFormat="1" ht="14.4" x14ac:dyDescent="0.3">
      <c r="A87" s="96" t="s">
        <v>753</v>
      </c>
      <c r="B87" s="98">
        <v>8701</v>
      </c>
      <c r="C87" s="99">
        <v>235</v>
      </c>
      <c r="D87" s="99">
        <v>235</v>
      </c>
      <c r="E87" s="99">
        <v>191</v>
      </c>
      <c r="F87" s="100">
        <v>44772</v>
      </c>
      <c r="G87" s="100">
        <v>10732</v>
      </c>
      <c r="H87" s="99">
        <v>85.55</v>
      </c>
      <c r="I87" s="99">
        <v>4.17</v>
      </c>
      <c r="J87" s="99">
        <v>0</v>
      </c>
      <c r="K87" s="101">
        <v>1115.57</v>
      </c>
      <c r="L87" s="100">
        <v>42949</v>
      </c>
      <c r="M87" s="47">
        <v>205978151</v>
      </c>
      <c r="N87" s="47">
        <v>235161304</v>
      </c>
      <c r="O87" s="47">
        <v>108931881</v>
      </c>
      <c r="P87" s="47">
        <v>72464086</v>
      </c>
      <c r="Q87" s="100">
        <v>53401</v>
      </c>
      <c r="R87" s="47">
        <v>441139455</v>
      </c>
      <c r="S87" s="47">
        <v>93907192</v>
      </c>
      <c r="T87" s="47">
        <v>118141372</v>
      </c>
      <c r="U87" s="47">
        <v>38563327</v>
      </c>
      <c r="V87" s="47">
        <v>70960660</v>
      </c>
      <c r="W87" s="47">
        <v>5766381</v>
      </c>
      <c r="X87" s="47">
        <v>4146836</v>
      </c>
      <c r="Y87" s="47">
        <v>6548705</v>
      </c>
      <c r="Z87" s="47">
        <v>80708126</v>
      </c>
      <c r="AA87" s="47">
        <v>9733240</v>
      </c>
      <c r="AB87" s="47">
        <v>0</v>
      </c>
      <c r="AC87" s="47">
        <v>10086878</v>
      </c>
      <c r="AD87" s="47">
        <v>2576738</v>
      </c>
      <c r="AE87" s="47">
        <v>181395967</v>
      </c>
      <c r="AF87" s="47">
        <v>0</v>
      </c>
      <c r="AG87" s="47">
        <v>0</v>
      </c>
      <c r="AH87" s="47">
        <v>0</v>
      </c>
      <c r="AI87" s="47">
        <v>0</v>
      </c>
    </row>
    <row r="88" spans="1:35" s="48" customFormat="1" ht="14.4" x14ac:dyDescent="0.3">
      <c r="A88" s="96" t="s">
        <v>754</v>
      </c>
      <c r="B88" s="98">
        <v>75</v>
      </c>
      <c r="C88" s="99">
        <v>348</v>
      </c>
      <c r="D88" s="99">
        <v>263</v>
      </c>
      <c r="E88" s="99">
        <v>141</v>
      </c>
      <c r="F88" s="100">
        <v>35398</v>
      </c>
      <c r="G88" s="100">
        <v>7253</v>
      </c>
      <c r="H88" s="99">
        <v>91.62</v>
      </c>
      <c r="I88" s="99">
        <v>4.88</v>
      </c>
      <c r="J88" s="99">
        <v>0</v>
      </c>
      <c r="K88" s="101">
        <v>1035.73</v>
      </c>
      <c r="L88" s="100">
        <v>43032</v>
      </c>
      <c r="M88" s="47">
        <v>119329880</v>
      </c>
      <c r="N88" s="47">
        <v>193753527</v>
      </c>
      <c r="O88" s="47">
        <v>72395123</v>
      </c>
      <c r="P88" s="47">
        <v>58347234</v>
      </c>
      <c r="Q88" s="100">
        <v>63929</v>
      </c>
      <c r="R88" s="47">
        <v>313083407</v>
      </c>
      <c r="S88" s="47">
        <v>56927567</v>
      </c>
      <c r="T88" s="47">
        <v>81098363</v>
      </c>
      <c r="U88" s="47">
        <v>33286405</v>
      </c>
      <c r="V88" s="47">
        <v>53606736</v>
      </c>
      <c r="W88" s="47">
        <v>1527247</v>
      </c>
      <c r="X88" s="47">
        <v>3940226</v>
      </c>
      <c r="Y88" s="47">
        <v>4043604</v>
      </c>
      <c r="Z88" s="47">
        <v>64302825</v>
      </c>
      <c r="AA88" s="47">
        <v>3504245</v>
      </c>
      <c r="AB88" s="47">
        <v>0</v>
      </c>
      <c r="AC88" s="47">
        <v>8621898</v>
      </c>
      <c r="AD88" s="47">
        <v>2224291</v>
      </c>
      <c r="AE88" s="47">
        <v>130742357</v>
      </c>
      <c r="AF88" s="47">
        <v>0</v>
      </c>
      <c r="AG88" s="47">
        <v>0</v>
      </c>
      <c r="AH88" s="47">
        <v>0</v>
      </c>
      <c r="AI88" s="47">
        <v>0</v>
      </c>
    </row>
    <row r="89" spans="1:35" s="48" customFormat="1" ht="14.4" x14ac:dyDescent="0.3">
      <c r="A89" s="96" t="s">
        <v>755</v>
      </c>
      <c r="B89" s="98">
        <v>41</v>
      </c>
      <c r="C89" s="99">
        <v>0</v>
      </c>
      <c r="D89" s="99">
        <v>0</v>
      </c>
      <c r="E89" s="99">
        <v>0</v>
      </c>
      <c r="F89" s="99">
        <v>0</v>
      </c>
      <c r="G89" s="99">
        <v>0</v>
      </c>
      <c r="H89" s="99">
        <v>0</v>
      </c>
      <c r="I89" s="99">
        <v>0</v>
      </c>
      <c r="J89" s="99">
        <v>0</v>
      </c>
      <c r="K89" s="99">
        <v>72.98</v>
      </c>
      <c r="L89" s="99">
        <v>0</v>
      </c>
      <c r="M89" s="47">
        <v>0</v>
      </c>
      <c r="N89" s="47">
        <v>45479579</v>
      </c>
      <c r="O89" s="47">
        <v>0</v>
      </c>
      <c r="P89" s="47">
        <v>12366519</v>
      </c>
      <c r="Q89" s="100">
        <v>5680</v>
      </c>
      <c r="R89" s="47">
        <v>45479580</v>
      </c>
      <c r="S89" s="47">
        <v>8447860</v>
      </c>
      <c r="T89" s="47">
        <v>19335577</v>
      </c>
      <c r="U89" s="47">
        <v>632896</v>
      </c>
      <c r="V89" s="47">
        <v>1599305</v>
      </c>
      <c r="W89" s="47">
        <v>214527</v>
      </c>
      <c r="X89" s="47">
        <v>40415</v>
      </c>
      <c r="Y89" s="47">
        <v>837445</v>
      </c>
      <c r="Z89" s="47">
        <v>12230665</v>
      </c>
      <c r="AA89" s="47">
        <v>177101</v>
      </c>
      <c r="AB89" s="47">
        <v>0</v>
      </c>
      <c r="AC89" s="47">
        <v>1957683</v>
      </c>
      <c r="AD89" s="47">
        <v>6106</v>
      </c>
      <c r="AE89" s="47">
        <v>12366519</v>
      </c>
      <c r="AF89" s="47">
        <v>0</v>
      </c>
      <c r="AG89" s="47">
        <v>0</v>
      </c>
      <c r="AH89" s="47">
        <v>0</v>
      </c>
      <c r="AI89" s="47">
        <v>0</v>
      </c>
    </row>
    <row r="90" spans="1:35" s="48" customFormat="1" ht="14.4" x14ac:dyDescent="0.3">
      <c r="A90" s="96" t="s">
        <v>756</v>
      </c>
      <c r="B90" s="98">
        <v>114</v>
      </c>
      <c r="C90" s="99">
        <v>211</v>
      </c>
      <c r="D90" s="99">
        <v>170</v>
      </c>
      <c r="E90" s="99">
        <v>164</v>
      </c>
      <c r="F90" s="100">
        <v>32758</v>
      </c>
      <c r="G90" s="100">
        <v>6762</v>
      </c>
      <c r="H90" s="99">
        <v>72.900000000000006</v>
      </c>
      <c r="I90" s="99">
        <v>4.84</v>
      </c>
      <c r="J90" s="99">
        <v>0</v>
      </c>
      <c r="K90" s="101">
        <v>1014.62</v>
      </c>
      <c r="L90" s="100">
        <v>31875</v>
      </c>
      <c r="M90" s="47">
        <v>178723483</v>
      </c>
      <c r="N90" s="47">
        <v>426491728</v>
      </c>
      <c r="O90" s="47">
        <v>83616621</v>
      </c>
      <c r="P90" s="47">
        <v>130633553</v>
      </c>
      <c r="Q90" s="100">
        <v>95757</v>
      </c>
      <c r="R90" s="47">
        <v>605215211</v>
      </c>
      <c r="S90" s="47">
        <v>148745670</v>
      </c>
      <c r="T90" s="47">
        <v>183904550</v>
      </c>
      <c r="U90" s="47">
        <v>29791348</v>
      </c>
      <c r="V90" s="47">
        <v>67582343</v>
      </c>
      <c r="W90" s="47">
        <v>3618646</v>
      </c>
      <c r="X90" s="47">
        <v>2257117</v>
      </c>
      <c r="Y90" s="47">
        <v>3938578</v>
      </c>
      <c r="Z90" s="47">
        <v>144713964</v>
      </c>
      <c r="AA90" s="47">
        <v>5715168</v>
      </c>
      <c r="AB90" s="47">
        <v>0</v>
      </c>
      <c r="AC90" s="47">
        <v>13161172</v>
      </c>
      <c r="AD90" s="47">
        <v>1786655</v>
      </c>
      <c r="AE90" s="47">
        <v>214250174</v>
      </c>
      <c r="AF90" s="47">
        <v>0</v>
      </c>
      <c r="AG90" s="47">
        <v>0</v>
      </c>
      <c r="AH90" s="47">
        <v>0</v>
      </c>
      <c r="AI90" s="47">
        <v>0</v>
      </c>
    </row>
    <row r="91" spans="1:35" s="48" customFormat="1" ht="14.4" x14ac:dyDescent="0.3">
      <c r="A91" s="96" t="s">
        <v>757</v>
      </c>
      <c r="B91" s="98">
        <v>126</v>
      </c>
      <c r="C91" s="99">
        <v>326</v>
      </c>
      <c r="D91" s="99">
        <v>325</v>
      </c>
      <c r="E91" s="99">
        <v>217</v>
      </c>
      <c r="F91" s="100">
        <v>44773</v>
      </c>
      <c r="G91" s="100">
        <v>7507</v>
      </c>
      <c r="H91" s="99">
        <v>75.3</v>
      </c>
      <c r="I91" s="99">
        <v>5.96</v>
      </c>
      <c r="J91" s="99">
        <v>187.14</v>
      </c>
      <c r="K91" s="101">
        <v>1591.96</v>
      </c>
      <c r="L91" s="100">
        <v>18830</v>
      </c>
      <c r="M91" s="47">
        <v>280898836</v>
      </c>
      <c r="N91" s="47">
        <v>200987363</v>
      </c>
      <c r="O91" s="47">
        <v>160180378</v>
      </c>
      <c r="P91" s="47">
        <v>72048659</v>
      </c>
      <c r="Q91" s="100">
        <v>75976</v>
      </c>
      <c r="R91" s="47">
        <v>481886199</v>
      </c>
      <c r="S91" s="47">
        <v>90808474</v>
      </c>
      <c r="T91" s="47">
        <v>145890337</v>
      </c>
      <c r="U91" s="47">
        <v>37158600</v>
      </c>
      <c r="V91" s="47">
        <v>51396673</v>
      </c>
      <c r="W91" s="47">
        <v>2175722</v>
      </c>
      <c r="X91" s="47">
        <v>2684804</v>
      </c>
      <c r="Y91" s="47">
        <v>10833600</v>
      </c>
      <c r="Z91" s="47">
        <v>122630137</v>
      </c>
      <c r="AA91" s="47">
        <v>4181299</v>
      </c>
      <c r="AB91" s="47">
        <v>0</v>
      </c>
      <c r="AC91" s="47">
        <v>12180239</v>
      </c>
      <c r="AD91" s="47">
        <v>1946314</v>
      </c>
      <c r="AE91" s="47">
        <v>232229037</v>
      </c>
      <c r="AF91" s="47">
        <v>0</v>
      </c>
      <c r="AG91" s="47">
        <v>0</v>
      </c>
      <c r="AH91" s="47">
        <v>0</v>
      </c>
      <c r="AI91" s="47">
        <v>0</v>
      </c>
    </row>
    <row r="92" spans="1:35" s="48" customFormat="1" ht="14.4" x14ac:dyDescent="0.3">
      <c r="A92" s="96" t="s">
        <v>758</v>
      </c>
      <c r="B92" s="98">
        <v>129</v>
      </c>
      <c r="C92" s="99">
        <v>153</v>
      </c>
      <c r="D92" s="99">
        <v>153</v>
      </c>
      <c r="E92" s="99">
        <v>153</v>
      </c>
      <c r="F92" s="100">
        <v>37187</v>
      </c>
      <c r="G92" s="100">
        <v>8497</v>
      </c>
      <c r="H92" s="99">
        <v>66.41</v>
      </c>
      <c r="I92" s="99">
        <v>4.38</v>
      </c>
      <c r="J92" s="99">
        <v>0</v>
      </c>
      <c r="K92" s="101">
        <v>1057.6199999999999</v>
      </c>
      <c r="L92" s="100">
        <v>52160</v>
      </c>
      <c r="M92" s="47">
        <v>152000346</v>
      </c>
      <c r="N92" s="47">
        <v>396022587</v>
      </c>
      <c r="O92" s="47">
        <v>75700197</v>
      </c>
      <c r="P92" s="47">
        <v>169297029</v>
      </c>
      <c r="Q92" s="100">
        <v>111904</v>
      </c>
      <c r="R92" s="47">
        <v>548022933</v>
      </c>
      <c r="S92" s="47">
        <v>96064377</v>
      </c>
      <c r="T92" s="47">
        <v>176405991</v>
      </c>
      <c r="U92" s="47">
        <v>52883107</v>
      </c>
      <c r="V92" s="47">
        <v>25386669</v>
      </c>
      <c r="W92" s="47">
        <v>4537258</v>
      </c>
      <c r="X92" s="47">
        <v>5444922</v>
      </c>
      <c r="Y92" s="47">
        <v>4947703</v>
      </c>
      <c r="Z92" s="47">
        <v>40530192</v>
      </c>
      <c r="AA92" s="47">
        <v>123922432</v>
      </c>
      <c r="AB92" s="47">
        <v>0</v>
      </c>
      <c r="AC92" s="47">
        <v>16637718</v>
      </c>
      <c r="AD92" s="47">
        <v>1262564</v>
      </c>
      <c r="AE92" s="47">
        <v>244997226</v>
      </c>
      <c r="AF92" s="47">
        <v>0</v>
      </c>
      <c r="AG92" s="47">
        <v>0</v>
      </c>
      <c r="AH92" s="47">
        <v>0</v>
      </c>
      <c r="AI92" s="47">
        <v>0</v>
      </c>
    </row>
    <row r="93" spans="1:35" s="48" customFormat="1" ht="14.4" x14ac:dyDescent="0.3">
      <c r="A93" s="96" t="s">
        <v>1584</v>
      </c>
      <c r="B93" s="98">
        <v>13237</v>
      </c>
      <c r="C93" s="99">
        <v>122</v>
      </c>
      <c r="D93" s="99">
        <v>122</v>
      </c>
      <c r="E93" s="99">
        <v>122</v>
      </c>
      <c r="F93" s="100">
        <v>42165</v>
      </c>
      <c r="G93" s="100">
        <v>4456</v>
      </c>
      <c r="H93" s="99">
        <v>94.43</v>
      </c>
      <c r="I93" s="99">
        <v>9.4600000000000009</v>
      </c>
      <c r="J93" s="99">
        <v>0</v>
      </c>
      <c r="K93" s="99">
        <v>315.89999999999998</v>
      </c>
      <c r="L93" s="99">
        <v>0</v>
      </c>
      <c r="M93" s="47">
        <v>85410054</v>
      </c>
      <c r="N93" s="47">
        <v>0</v>
      </c>
      <c r="O93" s="47">
        <v>44712816</v>
      </c>
      <c r="P93" s="47">
        <v>0</v>
      </c>
      <c r="Q93" s="99">
        <v>0</v>
      </c>
      <c r="R93" s="47">
        <v>85410054</v>
      </c>
      <c r="S93" s="47">
        <v>7352982</v>
      </c>
      <c r="T93" s="47">
        <v>8535941</v>
      </c>
      <c r="U93" s="47">
        <v>42602734</v>
      </c>
      <c r="V93" s="47">
        <v>1893950</v>
      </c>
      <c r="W93" s="47">
        <v>0</v>
      </c>
      <c r="X93" s="47">
        <v>127614</v>
      </c>
      <c r="Y93" s="47">
        <v>0</v>
      </c>
      <c r="Z93" s="47">
        <v>10962628</v>
      </c>
      <c r="AA93" s="47">
        <v>13934205</v>
      </c>
      <c r="AB93" s="47">
        <v>0</v>
      </c>
      <c r="AC93" s="47">
        <v>0</v>
      </c>
      <c r="AD93" s="47">
        <v>0</v>
      </c>
      <c r="AE93" s="47">
        <v>44712816</v>
      </c>
      <c r="AF93" s="47">
        <v>48424175</v>
      </c>
      <c r="AG93" s="47">
        <v>48424175</v>
      </c>
      <c r="AH93" s="47">
        <v>39984472</v>
      </c>
      <c r="AI93" s="47">
        <v>8439703</v>
      </c>
    </row>
    <row r="94" spans="1:35" s="48" customFormat="1" ht="14.4" x14ac:dyDescent="0.3">
      <c r="A94" s="96" t="s">
        <v>1586</v>
      </c>
      <c r="B94" s="98">
        <v>427</v>
      </c>
      <c r="C94" s="99">
        <v>49</v>
      </c>
      <c r="D94" s="99">
        <v>49</v>
      </c>
      <c r="E94" s="99">
        <v>49</v>
      </c>
      <c r="F94" s="100">
        <v>18347</v>
      </c>
      <c r="G94" s="99">
        <v>46</v>
      </c>
      <c r="H94" s="99">
        <v>102.3</v>
      </c>
      <c r="I94" s="99">
        <v>398.85</v>
      </c>
      <c r="J94" s="99">
        <v>0</v>
      </c>
      <c r="K94" s="99">
        <v>205.58</v>
      </c>
      <c r="L94" s="99">
        <v>0</v>
      </c>
      <c r="M94" s="47">
        <v>26063362</v>
      </c>
      <c r="N94" s="47">
        <v>0</v>
      </c>
      <c r="O94" s="47">
        <v>2067648</v>
      </c>
      <c r="P94" s="47">
        <v>0</v>
      </c>
      <c r="Q94" s="99">
        <v>0</v>
      </c>
      <c r="R94" s="47">
        <v>26063362</v>
      </c>
      <c r="S94" s="47">
        <v>0</v>
      </c>
      <c r="T94" s="47">
        <v>953958</v>
      </c>
      <c r="U94" s="47">
        <v>0</v>
      </c>
      <c r="V94" s="47">
        <v>1370176</v>
      </c>
      <c r="W94" s="47">
        <v>0</v>
      </c>
      <c r="X94" s="47">
        <v>22980305</v>
      </c>
      <c r="Y94" s="47">
        <v>0</v>
      </c>
      <c r="Z94" s="47">
        <v>0</v>
      </c>
      <c r="AA94" s="47">
        <v>673988</v>
      </c>
      <c r="AB94" s="47">
        <v>84935</v>
      </c>
      <c r="AC94" s="47">
        <v>0</v>
      </c>
      <c r="AD94" s="47">
        <v>0</v>
      </c>
      <c r="AE94" s="47">
        <v>2067648</v>
      </c>
      <c r="AF94" s="47">
        <v>1</v>
      </c>
      <c r="AG94" s="47">
        <v>1</v>
      </c>
      <c r="AH94" s="47">
        <v>0</v>
      </c>
      <c r="AI94" s="47">
        <v>1</v>
      </c>
    </row>
    <row r="95" spans="1:35" s="48" customFormat="1" ht="14.4" x14ac:dyDescent="0.3">
      <c r="A95" s="96" t="s">
        <v>1587</v>
      </c>
      <c r="B95" s="98">
        <v>431</v>
      </c>
      <c r="C95" s="99">
        <v>398</v>
      </c>
      <c r="D95" s="99">
        <v>398</v>
      </c>
      <c r="E95" s="99">
        <v>383</v>
      </c>
      <c r="F95" s="100">
        <v>129562</v>
      </c>
      <c r="G95" s="99">
        <v>570</v>
      </c>
      <c r="H95" s="99">
        <v>92.43</v>
      </c>
      <c r="I95" s="99">
        <v>227.3</v>
      </c>
      <c r="J95" s="99">
        <v>0</v>
      </c>
      <c r="K95" s="99">
        <v>844.76</v>
      </c>
      <c r="L95" s="99">
        <v>0</v>
      </c>
      <c r="M95" s="47">
        <v>175873684</v>
      </c>
      <c r="N95" s="47">
        <v>0</v>
      </c>
      <c r="O95" s="47">
        <v>106356038</v>
      </c>
      <c r="P95" s="47">
        <v>0</v>
      </c>
      <c r="Q95" s="99">
        <v>0</v>
      </c>
      <c r="R95" s="47">
        <v>175873684</v>
      </c>
      <c r="S95" s="47">
        <v>0</v>
      </c>
      <c r="T95" s="47">
        <v>4546834</v>
      </c>
      <c r="U95" s="47">
        <v>0</v>
      </c>
      <c r="V95" s="47">
        <v>111174695</v>
      </c>
      <c r="W95" s="47">
        <v>0</v>
      </c>
      <c r="X95" s="47">
        <v>37762301</v>
      </c>
      <c r="Y95" s="47">
        <v>0</v>
      </c>
      <c r="Z95" s="47">
        <v>21783885</v>
      </c>
      <c r="AA95" s="47">
        <v>0</v>
      </c>
      <c r="AB95" s="47">
        <v>605969</v>
      </c>
      <c r="AC95" s="47">
        <v>0</v>
      </c>
      <c r="AD95" s="47">
        <v>0</v>
      </c>
      <c r="AE95" s="47">
        <v>106356038</v>
      </c>
      <c r="AF95" s="47">
        <v>1</v>
      </c>
      <c r="AG95" s="47">
        <v>1</v>
      </c>
      <c r="AH95" s="47">
        <v>0</v>
      </c>
      <c r="AI95" s="47">
        <v>1</v>
      </c>
    </row>
    <row r="96" spans="1:35" s="48" customFormat="1" ht="14.4" x14ac:dyDescent="0.3">
      <c r="A96" s="96" t="s">
        <v>759</v>
      </c>
      <c r="B96" s="98">
        <v>104</v>
      </c>
      <c r="C96" s="99">
        <v>370</v>
      </c>
      <c r="D96" s="99">
        <v>370</v>
      </c>
      <c r="E96" s="99">
        <v>370</v>
      </c>
      <c r="F96" s="100">
        <v>114018</v>
      </c>
      <c r="G96" s="100">
        <v>19159</v>
      </c>
      <c r="H96" s="99">
        <v>84.2</v>
      </c>
      <c r="I96" s="99">
        <v>5.95</v>
      </c>
      <c r="J96" s="99">
        <v>448.93</v>
      </c>
      <c r="K96" s="101">
        <v>4633.54</v>
      </c>
      <c r="L96" s="100">
        <v>45652</v>
      </c>
      <c r="M96" s="47">
        <v>1330686251</v>
      </c>
      <c r="N96" s="47">
        <v>1649135130</v>
      </c>
      <c r="O96" s="47">
        <v>613638050</v>
      </c>
      <c r="P96" s="47">
        <v>538414726</v>
      </c>
      <c r="Q96" s="100">
        <v>435064</v>
      </c>
      <c r="R96" s="47">
        <v>2979821381</v>
      </c>
      <c r="S96" s="47">
        <v>576835511</v>
      </c>
      <c r="T96" s="47">
        <v>711547977</v>
      </c>
      <c r="U96" s="47">
        <v>405397157</v>
      </c>
      <c r="V96" s="47">
        <v>218320443</v>
      </c>
      <c r="W96" s="47">
        <v>5738600</v>
      </c>
      <c r="X96" s="47">
        <v>28164982</v>
      </c>
      <c r="Y96" s="47">
        <v>31728584</v>
      </c>
      <c r="Z96" s="47">
        <v>255811528</v>
      </c>
      <c r="AA96" s="47">
        <v>633844952</v>
      </c>
      <c r="AB96" s="47">
        <v>0</v>
      </c>
      <c r="AC96" s="47">
        <v>91489981</v>
      </c>
      <c r="AD96" s="47">
        <v>20941666</v>
      </c>
      <c r="AE96" s="47">
        <v>1152052776</v>
      </c>
      <c r="AF96" s="47">
        <v>0</v>
      </c>
      <c r="AG96" s="47">
        <v>0</v>
      </c>
      <c r="AH96" s="47">
        <v>0</v>
      </c>
      <c r="AI96" s="47">
        <v>0</v>
      </c>
    </row>
    <row r="97" spans="1:35" s="48" customFormat="1" ht="14.4" x14ac:dyDescent="0.3">
      <c r="A97" s="96" t="s">
        <v>760</v>
      </c>
      <c r="B97" s="98">
        <v>3115</v>
      </c>
      <c r="C97" s="99">
        <v>818</v>
      </c>
      <c r="D97" s="99">
        <v>809</v>
      </c>
      <c r="E97" s="99">
        <v>816</v>
      </c>
      <c r="F97" s="100">
        <v>280365</v>
      </c>
      <c r="G97" s="100">
        <v>45067</v>
      </c>
      <c r="H97" s="99">
        <v>93.88</v>
      </c>
      <c r="I97" s="99">
        <v>6.22</v>
      </c>
      <c r="J97" s="99">
        <v>599</v>
      </c>
      <c r="K97" s="101">
        <v>8752</v>
      </c>
      <c r="L97" s="100">
        <v>137108</v>
      </c>
      <c r="M97" s="47">
        <v>3194267477</v>
      </c>
      <c r="N97" s="47">
        <v>5183525432</v>
      </c>
      <c r="O97" s="47">
        <v>821044789</v>
      </c>
      <c r="P97" s="47">
        <v>1477261118</v>
      </c>
      <c r="Q97" s="100">
        <v>1127729</v>
      </c>
      <c r="R97" s="47">
        <v>8377792909</v>
      </c>
      <c r="S97" s="47">
        <v>1443854179</v>
      </c>
      <c r="T97" s="47">
        <v>2104660699</v>
      </c>
      <c r="U97" s="47">
        <v>772152725</v>
      </c>
      <c r="V97" s="47">
        <v>1060433764</v>
      </c>
      <c r="W97" s="47">
        <v>29482159</v>
      </c>
      <c r="X97" s="47">
        <v>49243246</v>
      </c>
      <c r="Y97" s="47">
        <v>212421158</v>
      </c>
      <c r="Z97" s="47">
        <v>2037755134</v>
      </c>
      <c r="AA97" s="47">
        <v>448412264</v>
      </c>
      <c r="AB97" s="47">
        <v>0</v>
      </c>
      <c r="AC97" s="47">
        <v>177384169</v>
      </c>
      <c r="AD97" s="47">
        <v>41993412</v>
      </c>
      <c r="AE97" s="47">
        <v>2298305907</v>
      </c>
      <c r="AF97" s="47">
        <v>0</v>
      </c>
      <c r="AG97" s="47">
        <v>0</v>
      </c>
      <c r="AH97" s="47">
        <v>0</v>
      </c>
      <c r="AI97" s="47">
        <v>0</v>
      </c>
    </row>
    <row r="98" spans="1:35" s="48" customFormat="1" ht="14.4" x14ac:dyDescent="0.3">
      <c r="A98" s="96" t="s">
        <v>1588</v>
      </c>
      <c r="B98" s="98">
        <v>6749</v>
      </c>
      <c r="C98" s="99">
        <v>90</v>
      </c>
      <c r="D98" s="99">
        <v>90</v>
      </c>
      <c r="E98" s="99">
        <v>90</v>
      </c>
      <c r="F98" s="100">
        <v>19119</v>
      </c>
      <c r="G98" s="99">
        <v>442</v>
      </c>
      <c r="H98" s="99">
        <v>58.04</v>
      </c>
      <c r="I98" s="99">
        <v>43.26</v>
      </c>
      <c r="J98" s="99">
        <v>0</v>
      </c>
      <c r="K98" s="99">
        <v>172.06</v>
      </c>
      <c r="L98" s="99">
        <v>0</v>
      </c>
      <c r="M98" s="47">
        <v>170964902</v>
      </c>
      <c r="N98" s="47">
        <v>0</v>
      </c>
      <c r="O98" s="47">
        <v>25825889</v>
      </c>
      <c r="P98" s="47">
        <v>0</v>
      </c>
      <c r="Q98" s="99">
        <v>0</v>
      </c>
      <c r="R98" s="47">
        <v>170964902</v>
      </c>
      <c r="S98" s="47">
        <v>16458743</v>
      </c>
      <c r="T98" s="47">
        <v>24263553</v>
      </c>
      <c r="U98" s="47">
        <v>21999452</v>
      </c>
      <c r="V98" s="47">
        <v>88604999</v>
      </c>
      <c r="W98" s="47">
        <v>0</v>
      </c>
      <c r="X98" s="47">
        <v>0</v>
      </c>
      <c r="Y98" s="47">
        <v>0</v>
      </c>
      <c r="Z98" s="47">
        <v>19638155</v>
      </c>
      <c r="AA98" s="47">
        <v>0</v>
      </c>
      <c r="AB98" s="47">
        <v>0</v>
      </c>
      <c r="AC98" s="47">
        <v>0</v>
      </c>
      <c r="AD98" s="47">
        <v>0</v>
      </c>
      <c r="AE98" s="47">
        <v>25825889</v>
      </c>
      <c r="AF98" s="47">
        <v>26575576</v>
      </c>
      <c r="AG98" s="47">
        <v>26585132</v>
      </c>
      <c r="AH98" s="47">
        <v>27781972</v>
      </c>
      <c r="AI98" s="47">
        <v>-1196840</v>
      </c>
    </row>
    <row r="99" spans="1:35" s="48" customFormat="1" ht="14.4" x14ac:dyDescent="0.3">
      <c r="A99" s="96" t="s">
        <v>1590</v>
      </c>
      <c r="B99" s="98">
        <v>408</v>
      </c>
      <c r="C99" s="99">
        <v>77</v>
      </c>
      <c r="D99" s="99">
        <v>77</v>
      </c>
      <c r="E99" s="99">
        <v>77</v>
      </c>
      <c r="F99" s="100">
        <v>8145</v>
      </c>
      <c r="G99" s="99">
        <v>242</v>
      </c>
      <c r="H99" s="99">
        <v>28.9</v>
      </c>
      <c r="I99" s="99">
        <v>33.659999999999997</v>
      </c>
      <c r="J99" s="99">
        <v>0</v>
      </c>
      <c r="K99" s="99">
        <v>68.290000000000006</v>
      </c>
      <c r="L99" s="99">
        <v>0</v>
      </c>
      <c r="M99" s="47">
        <v>168048157</v>
      </c>
      <c r="N99" s="47">
        <v>0</v>
      </c>
      <c r="O99" s="47">
        <v>10371861</v>
      </c>
      <c r="P99" s="47">
        <v>0</v>
      </c>
      <c r="Q99" s="99">
        <v>0</v>
      </c>
      <c r="R99" s="47">
        <v>168048157</v>
      </c>
      <c r="S99" s="47">
        <v>32675792</v>
      </c>
      <c r="T99" s="47">
        <v>43457962</v>
      </c>
      <c r="U99" s="47">
        <v>18320419</v>
      </c>
      <c r="V99" s="47">
        <v>39704248</v>
      </c>
      <c r="W99" s="47">
        <v>0</v>
      </c>
      <c r="X99" s="47">
        <v>0</v>
      </c>
      <c r="Y99" s="47">
        <v>0</v>
      </c>
      <c r="Z99" s="47">
        <v>0</v>
      </c>
      <c r="AA99" s="47">
        <v>33889736</v>
      </c>
      <c r="AB99" s="47">
        <v>0</v>
      </c>
      <c r="AC99" s="47">
        <v>0</v>
      </c>
      <c r="AD99" s="47">
        <v>0</v>
      </c>
      <c r="AE99" s="47">
        <v>10371861</v>
      </c>
      <c r="AF99" s="47">
        <v>11077496</v>
      </c>
      <c r="AG99" s="47">
        <v>11077496</v>
      </c>
      <c r="AH99" s="47">
        <v>16049512</v>
      </c>
      <c r="AI99" s="47">
        <v>-4972016</v>
      </c>
    </row>
    <row r="100" spans="1:35" s="48" customFormat="1" ht="14.4" x14ac:dyDescent="0.3">
      <c r="A100" s="96" t="s">
        <v>1591</v>
      </c>
      <c r="B100" s="98">
        <v>8880</v>
      </c>
      <c r="C100" s="99">
        <v>51</v>
      </c>
      <c r="D100" s="99">
        <v>51</v>
      </c>
      <c r="E100" s="99">
        <v>51</v>
      </c>
      <c r="F100" s="100">
        <v>18206</v>
      </c>
      <c r="G100" s="99">
        <v>548</v>
      </c>
      <c r="H100" s="99">
        <v>97.54</v>
      </c>
      <c r="I100" s="99">
        <v>33.22</v>
      </c>
      <c r="J100" s="99">
        <v>0</v>
      </c>
      <c r="K100" s="99">
        <v>305.44</v>
      </c>
      <c r="L100" s="99">
        <v>0</v>
      </c>
      <c r="M100" s="47">
        <v>65585710</v>
      </c>
      <c r="N100" s="47">
        <v>0</v>
      </c>
      <c r="O100" s="47">
        <v>23571325</v>
      </c>
      <c r="P100" s="47">
        <v>0</v>
      </c>
      <c r="Q100" s="99">
        <v>0</v>
      </c>
      <c r="R100" s="47">
        <v>65585710</v>
      </c>
      <c r="S100" s="47">
        <v>1122200</v>
      </c>
      <c r="T100" s="47">
        <v>4289090</v>
      </c>
      <c r="U100" s="47">
        <v>12845990</v>
      </c>
      <c r="V100" s="47">
        <v>5296340</v>
      </c>
      <c r="W100" s="47">
        <v>0</v>
      </c>
      <c r="X100" s="47">
        <v>249980</v>
      </c>
      <c r="Y100" s="47">
        <v>28960</v>
      </c>
      <c r="Z100" s="47">
        <v>41753150</v>
      </c>
      <c r="AA100" s="47">
        <v>0</v>
      </c>
      <c r="AB100" s="47">
        <v>0</v>
      </c>
      <c r="AC100" s="47">
        <v>0</v>
      </c>
      <c r="AD100" s="47">
        <v>0</v>
      </c>
      <c r="AE100" s="47">
        <v>23571325</v>
      </c>
      <c r="AF100" s="47">
        <v>45007087</v>
      </c>
      <c r="AG100" s="47">
        <v>45007087</v>
      </c>
      <c r="AH100" s="47">
        <v>38171906</v>
      </c>
      <c r="AI100" s="47">
        <v>6835181</v>
      </c>
    </row>
    <row r="101" spans="1:35" s="48" customFormat="1" ht="14.4" x14ac:dyDescent="0.3">
      <c r="A101" s="96" t="s">
        <v>1593</v>
      </c>
      <c r="B101" s="98">
        <v>14491</v>
      </c>
      <c r="C101" s="99">
        <v>104</v>
      </c>
      <c r="D101" s="99">
        <v>104</v>
      </c>
      <c r="E101" s="99">
        <v>104</v>
      </c>
      <c r="F101" s="100">
        <v>28032</v>
      </c>
      <c r="G101" s="100">
        <v>1675</v>
      </c>
      <c r="H101" s="99">
        <v>73.64</v>
      </c>
      <c r="I101" s="99">
        <v>16.739999999999998</v>
      </c>
      <c r="J101" s="99">
        <v>0</v>
      </c>
      <c r="K101" s="99">
        <v>199.59</v>
      </c>
      <c r="L101" s="99">
        <v>0</v>
      </c>
      <c r="M101" s="47">
        <v>60814210</v>
      </c>
      <c r="N101" s="47">
        <v>4985050</v>
      </c>
      <c r="O101" s="47">
        <v>33546117</v>
      </c>
      <c r="P101" s="47">
        <v>2459004</v>
      </c>
      <c r="Q101" s="100">
        <v>8212</v>
      </c>
      <c r="R101" s="47">
        <v>65799260</v>
      </c>
      <c r="S101" s="47">
        <v>8676475</v>
      </c>
      <c r="T101" s="47">
        <v>7999150</v>
      </c>
      <c r="U101" s="47">
        <v>34769585</v>
      </c>
      <c r="V101" s="47">
        <v>691600</v>
      </c>
      <c r="W101" s="47">
        <v>0</v>
      </c>
      <c r="X101" s="47">
        <v>187225</v>
      </c>
      <c r="Y101" s="47">
        <v>446625</v>
      </c>
      <c r="Z101" s="47">
        <v>12980550</v>
      </c>
      <c r="AA101" s="47">
        <v>48050</v>
      </c>
      <c r="AB101" s="47">
        <v>0</v>
      </c>
      <c r="AC101" s="47">
        <v>0</v>
      </c>
      <c r="AD101" s="47">
        <v>0</v>
      </c>
      <c r="AE101" s="47">
        <v>36005121</v>
      </c>
      <c r="AF101" s="47">
        <v>35873909</v>
      </c>
      <c r="AG101" s="47">
        <v>35873909</v>
      </c>
      <c r="AH101" s="47">
        <v>34377028</v>
      </c>
      <c r="AI101" s="47">
        <v>1496881</v>
      </c>
    </row>
    <row r="102" spans="1:35" s="48" customFormat="1" ht="14.4" x14ac:dyDescent="0.3">
      <c r="A102" s="96" t="s">
        <v>3317</v>
      </c>
      <c r="B102" s="98">
        <v>22337</v>
      </c>
      <c r="C102" s="99">
        <v>90</v>
      </c>
      <c r="D102" s="99">
        <v>90</v>
      </c>
      <c r="E102" s="99">
        <v>90</v>
      </c>
      <c r="F102" s="100">
        <v>24489</v>
      </c>
      <c r="G102" s="99">
        <v>964</v>
      </c>
      <c r="H102" s="99">
        <v>74.34</v>
      </c>
      <c r="I102" s="99">
        <v>25.4</v>
      </c>
      <c r="J102" s="99">
        <v>0</v>
      </c>
      <c r="K102" s="99">
        <v>183.21</v>
      </c>
      <c r="L102" s="99">
        <v>0</v>
      </c>
      <c r="M102" s="47">
        <v>63933354</v>
      </c>
      <c r="N102" s="47">
        <v>3650979</v>
      </c>
      <c r="O102" s="47">
        <v>63933354</v>
      </c>
      <c r="P102" s="47">
        <v>3650979</v>
      </c>
      <c r="Q102" s="99">
        <v>0</v>
      </c>
      <c r="R102" s="47">
        <v>67584333</v>
      </c>
      <c r="S102" s="47">
        <v>67584333</v>
      </c>
      <c r="T102" s="47">
        <v>0</v>
      </c>
      <c r="U102" s="47">
        <v>0</v>
      </c>
      <c r="V102" s="47">
        <v>0</v>
      </c>
      <c r="W102" s="47">
        <v>0</v>
      </c>
      <c r="X102" s="47">
        <v>0</v>
      </c>
      <c r="Y102" s="47">
        <v>0</v>
      </c>
      <c r="Z102" s="47">
        <v>0</v>
      </c>
      <c r="AA102" s="47">
        <v>0</v>
      </c>
      <c r="AB102" s="47">
        <v>0</v>
      </c>
      <c r="AC102" s="47">
        <v>0</v>
      </c>
      <c r="AD102" s="47">
        <v>0</v>
      </c>
      <c r="AE102" s="47">
        <v>67584333</v>
      </c>
      <c r="AF102" s="47">
        <v>24361363</v>
      </c>
      <c r="AG102" s="47">
        <v>24361363</v>
      </c>
      <c r="AH102" s="47">
        <v>38833066</v>
      </c>
      <c r="AI102" s="47">
        <v>-14471703</v>
      </c>
    </row>
    <row r="103" spans="1:35" s="48" customFormat="1" ht="14.4" x14ac:dyDescent="0.3">
      <c r="A103" s="96" t="s">
        <v>1596</v>
      </c>
      <c r="B103" s="98">
        <v>432</v>
      </c>
      <c r="C103" s="99">
        <v>87</v>
      </c>
      <c r="D103" s="99">
        <v>87</v>
      </c>
      <c r="E103" s="99">
        <v>87</v>
      </c>
      <c r="F103" s="100">
        <v>26384</v>
      </c>
      <c r="G103" s="99">
        <v>45</v>
      </c>
      <c r="H103" s="99">
        <v>82.86</v>
      </c>
      <c r="I103" s="99">
        <v>586.30999999999995</v>
      </c>
      <c r="J103" s="99">
        <v>0</v>
      </c>
      <c r="K103" s="99">
        <v>215.18</v>
      </c>
      <c r="L103" s="99">
        <v>0</v>
      </c>
      <c r="M103" s="47">
        <v>37622431</v>
      </c>
      <c r="N103" s="47">
        <v>0</v>
      </c>
      <c r="O103" s="47">
        <v>29438428</v>
      </c>
      <c r="P103" s="47">
        <v>0</v>
      </c>
      <c r="Q103" s="99">
        <v>0</v>
      </c>
      <c r="R103" s="47">
        <v>37622431</v>
      </c>
      <c r="S103" s="47">
        <v>0</v>
      </c>
      <c r="T103" s="47">
        <v>1062900</v>
      </c>
      <c r="U103" s="47">
        <v>0</v>
      </c>
      <c r="V103" s="47">
        <v>32759129</v>
      </c>
      <c r="W103" s="47">
        <v>0</v>
      </c>
      <c r="X103" s="47">
        <v>1238287</v>
      </c>
      <c r="Y103" s="47">
        <v>0</v>
      </c>
      <c r="Z103" s="47">
        <v>2562115</v>
      </c>
      <c r="AA103" s="47">
        <v>0</v>
      </c>
      <c r="AB103" s="47">
        <v>0</v>
      </c>
      <c r="AC103" s="47">
        <v>0</v>
      </c>
      <c r="AD103" s="47">
        <v>0</v>
      </c>
      <c r="AE103" s="47">
        <v>29438428</v>
      </c>
      <c r="AF103" s="47">
        <v>1</v>
      </c>
      <c r="AG103" s="47">
        <v>1</v>
      </c>
      <c r="AH103" s="47">
        <v>0</v>
      </c>
      <c r="AI103" s="47">
        <v>1</v>
      </c>
    </row>
    <row r="104" spans="1:35" s="48" customFormat="1" ht="14.4" x14ac:dyDescent="0.3">
      <c r="A104" s="96" t="s">
        <v>1597</v>
      </c>
      <c r="B104" s="98">
        <v>437</v>
      </c>
      <c r="C104" s="99">
        <v>120</v>
      </c>
      <c r="D104" s="99">
        <v>120</v>
      </c>
      <c r="E104" s="99">
        <v>120</v>
      </c>
      <c r="F104" s="100">
        <v>36138</v>
      </c>
      <c r="G104" s="100">
        <v>3133</v>
      </c>
      <c r="H104" s="99">
        <v>82.28</v>
      </c>
      <c r="I104" s="99">
        <v>11.53</v>
      </c>
      <c r="J104" s="99">
        <v>0</v>
      </c>
      <c r="K104" s="99">
        <v>260.60000000000002</v>
      </c>
      <c r="L104" s="99">
        <v>0</v>
      </c>
      <c r="M104" s="47">
        <v>54568596</v>
      </c>
      <c r="N104" s="47">
        <v>4339735</v>
      </c>
      <c r="O104" s="47">
        <v>38704372</v>
      </c>
      <c r="P104" s="47">
        <v>2375305</v>
      </c>
      <c r="Q104" s="100">
        <v>6628</v>
      </c>
      <c r="R104" s="47">
        <v>58908331</v>
      </c>
      <c r="S104" s="47">
        <v>9280948</v>
      </c>
      <c r="T104" s="47">
        <v>4978968</v>
      </c>
      <c r="U104" s="47">
        <v>31398046</v>
      </c>
      <c r="V104" s="47">
        <v>3886267</v>
      </c>
      <c r="W104" s="47">
        <v>0</v>
      </c>
      <c r="X104" s="47">
        <v>25400</v>
      </c>
      <c r="Y104" s="47">
        <v>0</v>
      </c>
      <c r="Z104" s="47">
        <v>4802899</v>
      </c>
      <c r="AA104" s="47">
        <v>4535803</v>
      </c>
      <c r="AB104" s="47">
        <v>0</v>
      </c>
      <c r="AC104" s="47">
        <v>0</v>
      </c>
      <c r="AD104" s="47">
        <v>0</v>
      </c>
      <c r="AE104" s="47">
        <v>41079677</v>
      </c>
      <c r="AF104" s="47">
        <v>41368386</v>
      </c>
      <c r="AG104" s="47">
        <v>41368386</v>
      </c>
      <c r="AH104" s="47">
        <v>32688164</v>
      </c>
      <c r="AI104" s="47">
        <v>8680222</v>
      </c>
    </row>
    <row r="105" spans="1:35" s="48" customFormat="1" ht="14.4" x14ac:dyDescent="0.3">
      <c r="A105" s="96" t="s">
        <v>1598</v>
      </c>
      <c r="B105" s="98">
        <v>449</v>
      </c>
      <c r="C105" s="99">
        <v>60</v>
      </c>
      <c r="D105" s="99">
        <v>60</v>
      </c>
      <c r="E105" s="99">
        <v>60</v>
      </c>
      <c r="F105" s="100">
        <v>14489</v>
      </c>
      <c r="G105" s="99">
        <v>826</v>
      </c>
      <c r="H105" s="99">
        <v>65.98</v>
      </c>
      <c r="I105" s="99">
        <v>17.54</v>
      </c>
      <c r="J105" s="99">
        <v>0</v>
      </c>
      <c r="K105" s="99">
        <v>172.88</v>
      </c>
      <c r="L105" s="99">
        <v>0</v>
      </c>
      <c r="M105" s="47">
        <v>39298814</v>
      </c>
      <c r="N105" s="47">
        <v>9014896</v>
      </c>
      <c r="O105" s="47">
        <v>24038442</v>
      </c>
      <c r="P105" s="47">
        <v>2525304</v>
      </c>
      <c r="Q105" s="100">
        <v>19441</v>
      </c>
      <c r="R105" s="47">
        <v>48313710</v>
      </c>
      <c r="S105" s="47">
        <v>6627350</v>
      </c>
      <c r="T105" s="47">
        <v>27676042</v>
      </c>
      <c r="U105" s="47">
        <v>4150088</v>
      </c>
      <c r="V105" s="47">
        <v>1159955</v>
      </c>
      <c r="W105" s="47">
        <v>143096</v>
      </c>
      <c r="X105" s="47">
        <v>56314</v>
      </c>
      <c r="Y105" s="47">
        <v>0</v>
      </c>
      <c r="Z105" s="47">
        <v>8282062</v>
      </c>
      <c r="AA105" s="47">
        <v>218803</v>
      </c>
      <c r="AB105" s="47">
        <v>0</v>
      </c>
      <c r="AC105" s="47">
        <v>0</v>
      </c>
      <c r="AD105" s="47">
        <v>0</v>
      </c>
      <c r="AE105" s="47">
        <v>26563746</v>
      </c>
      <c r="AF105" s="47">
        <v>27130398</v>
      </c>
      <c r="AG105" s="47">
        <v>27130398</v>
      </c>
      <c r="AH105" s="47">
        <v>28417091</v>
      </c>
      <c r="AI105" s="47">
        <v>-1286693</v>
      </c>
    </row>
    <row r="106" spans="1:35" x14ac:dyDescent="0.25">
      <c r="A106" s="96" t="s">
        <v>1600</v>
      </c>
      <c r="B106" s="98">
        <v>4062</v>
      </c>
      <c r="C106" s="99">
        <v>88</v>
      </c>
      <c r="D106" s="99">
        <v>88</v>
      </c>
      <c r="E106" s="99">
        <v>88</v>
      </c>
      <c r="F106" s="100">
        <v>15279</v>
      </c>
      <c r="G106" s="99">
        <v>901</v>
      </c>
      <c r="H106" s="99">
        <v>47.44</v>
      </c>
      <c r="I106" s="99">
        <v>16.96</v>
      </c>
      <c r="J106" s="99">
        <v>0</v>
      </c>
      <c r="K106" s="99">
        <v>196.9</v>
      </c>
      <c r="L106" s="99">
        <v>0</v>
      </c>
      <c r="M106" s="47">
        <v>39210030</v>
      </c>
      <c r="N106" s="47">
        <v>3971302</v>
      </c>
      <c r="O106" s="47">
        <v>26764944</v>
      </c>
      <c r="P106" s="47">
        <v>1154064</v>
      </c>
      <c r="Q106" s="100">
        <v>13469</v>
      </c>
      <c r="R106" s="47">
        <v>43181332</v>
      </c>
      <c r="S106" s="47">
        <v>4485090</v>
      </c>
      <c r="T106" s="47">
        <v>26769333</v>
      </c>
      <c r="U106" s="47">
        <v>2131575</v>
      </c>
      <c r="V106" s="47">
        <v>523001</v>
      </c>
      <c r="W106" s="47">
        <v>496176</v>
      </c>
      <c r="X106" s="47">
        <v>47809</v>
      </c>
      <c r="Y106" s="47">
        <v>0</v>
      </c>
      <c r="Z106" s="47">
        <v>8557058</v>
      </c>
      <c r="AA106" s="47">
        <v>171290</v>
      </c>
      <c r="AB106" s="47">
        <v>0</v>
      </c>
      <c r="AC106" s="47">
        <v>0</v>
      </c>
      <c r="AD106" s="47">
        <v>0</v>
      </c>
      <c r="AE106" s="47">
        <v>27919008</v>
      </c>
      <c r="AF106" s="47">
        <v>28793958</v>
      </c>
      <c r="AG106" s="47">
        <v>28793958</v>
      </c>
      <c r="AH106" s="47">
        <v>28818120</v>
      </c>
      <c r="AI106" s="47">
        <v>-24162</v>
      </c>
    </row>
    <row r="107" spans="1:35" x14ac:dyDescent="0.25">
      <c r="A107" s="96" t="s">
        <v>1602</v>
      </c>
      <c r="B107" s="98">
        <v>428</v>
      </c>
      <c r="C107" s="99">
        <v>320</v>
      </c>
      <c r="D107" s="99">
        <v>320</v>
      </c>
      <c r="E107" s="99">
        <v>320</v>
      </c>
      <c r="F107" s="100">
        <v>115188</v>
      </c>
      <c r="G107" s="99">
        <v>529</v>
      </c>
      <c r="H107" s="99">
        <v>98.35</v>
      </c>
      <c r="I107" s="99">
        <v>217.75</v>
      </c>
      <c r="J107" s="99">
        <v>0</v>
      </c>
      <c r="K107" s="99">
        <v>816.23</v>
      </c>
      <c r="L107" s="99">
        <v>0</v>
      </c>
      <c r="M107" s="47">
        <v>162636154</v>
      </c>
      <c r="N107" s="47">
        <v>0</v>
      </c>
      <c r="O107" s="47">
        <v>23727245</v>
      </c>
      <c r="P107" s="47">
        <v>0</v>
      </c>
      <c r="Q107" s="99">
        <v>0</v>
      </c>
      <c r="R107" s="47">
        <v>162636154</v>
      </c>
      <c r="S107" s="47">
        <v>0</v>
      </c>
      <c r="T107" s="47">
        <v>4659811</v>
      </c>
      <c r="U107" s="47">
        <v>0</v>
      </c>
      <c r="V107" s="47">
        <v>18731180</v>
      </c>
      <c r="W107" s="47">
        <v>0</v>
      </c>
      <c r="X107" s="47">
        <v>130727152</v>
      </c>
      <c r="Y107" s="47">
        <v>0</v>
      </c>
      <c r="Z107" s="47">
        <v>0</v>
      </c>
      <c r="AA107" s="47">
        <v>8065856</v>
      </c>
      <c r="AB107" s="47">
        <v>452155</v>
      </c>
      <c r="AC107" s="47">
        <v>0</v>
      </c>
      <c r="AD107" s="47">
        <v>0</v>
      </c>
      <c r="AE107" s="47">
        <v>23727245</v>
      </c>
      <c r="AF107" s="47">
        <v>1</v>
      </c>
      <c r="AG107" s="47">
        <v>1</v>
      </c>
      <c r="AH107" s="47">
        <v>0</v>
      </c>
      <c r="AI107" s="47">
        <v>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6D4F9-D0E2-4B23-BF86-4D8779F72891}">
  <sheetPr codeName="Sheet26">
    <tabColor theme="9" tint="0.59999389629810485"/>
  </sheetPr>
  <dimension ref="A1:AI109"/>
  <sheetViews>
    <sheetView zoomScale="83" zoomScaleNormal="83" workbookViewId="0">
      <pane xSplit="1" topLeftCell="B1" activePane="topRight" state="frozen"/>
      <selection pane="topRight" activeCell="D6" sqref="D6"/>
    </sheetView>
  </sheetViews>
  <sheetFormatPr defaultColWidth="8.77734375" defaultRowHeight="14.4" x14ac:dyDescent="0.3"/>
  <cols>
    <col min="1" max="1" width="31.77734375" style="48" customWidth="1"/>
    <col min="2" max="2" width="8.44140625" style="48" customWidth="1"/>
    <col min="3" max="29" width="22.44140625" style="48" customWidth="1"/>
    <col min="30" max="30" width="22.5546875" style="48" customWidth="1"/>
    <col min="31" max="31" width="23" style="48" customWidth="1"/>
    <col min="32" max="34" width="12.77734375" style="48" bestFit="1" customWidth="1"/>
    <col min="35" max="35" width="12.21875" style="48" bestFit="1" customWidth="1"/>
    <col min="36" max="16384" width="8.77734375" style="48"/>
  </cols>
  <sheetData>
    <row r="1" spans="1:35" ht="26.4" x14ac:dyDescent="0.3">
      <c r="A1" s="96" t="s">
        <v>676</v>
      </c>
      <c r="B1" s="97" t="s">
        <v>676</v>
      </c>
      <c r="C1" s="65" t="s">
        <v>677</v>
      </c>
      <c r="D1" s="65" t="s">
        <v>677</v>
      </c>
      <c r="E1" s="65" t="s">
        <v>677</v>
      </c>
      <c r="F1" s="65" t="s">
        <v>677</v>
      </c>
      <c r="G1" s="65" t="s">
        <v>677</v>
      </c>
      <c r="H1" s="65" t="s">
        <v>677</v>
      </c>
      <c r="I1" s="65" t="s">
        <v>677</v>
      </c>
      <c r="J1" s="65" t="s">
        <v>678</v>
      </c>
      <c r="K1" s="65" t="s">
        <v>678</v>
      </c>
      <c r="L1" s="65" t="s">
        <v>679</v>
      </c>
      <c r="M1" s="65" t="s">
        <v>679</v>
      </c>
      <c r="N1" s="65" t="s">
        <v>679</v>
      </c>
      <c r="O1" s="65" t="s">
        <v>679</v>
      </c>
      <c r="P1" s="65" t="s">
        <v>679</v>
      </c>
      <c r="Q1" s="65" t="s">
        <v>679</v>
      </c>
      <c r="R1" s="65" t="s">
        <v>679</v>
      </c>
      <c r="S1" s="65" t="s">
        <v>679</v>
      </c>
      <c r="T1" s="65" t="s">
        <v>679</v>
      </c>
      <c r="U1" s="65" t="s">
        <v>679</v>
      </c>
      <c r="V1" s="65" t="s">
        <v>679</v>
      </c>
      <c r="W1" s="65" t="s">
        <v>679</v>
      </c>
      <c r="X1" s="65" t="s">
        <v>679</v>
      </c>
      <c r="Y1" s="65" t="s">
        <v>679</v>
      </c>
      <c r="Z1" s="65" t="s">
        <v>679</v>
      </c>
      <c r="AA1" s="65" t="s">
        <v>679</v>
      </c>
      <c r="AB1" s="65" t="s">
        <v>679</v>
      </c>
      <c r="AC1" s="65" t="s">
        <v>679</v>
      </c>
      <c r="AD1" s="65" t="s">
        <v>679</v>
      </c>
      <c r="AE1" s="65" t="s">
        <v>679</v>
      </c>
      <c r="AF1" s="102" t="s">
        <v>1962</v>
      </c>
      <c r="AG1" s="102" t="s">
        <v>1962</v>
      </c>
      <c r="AH1" s="102" t="s">
        <v>1962</v>
      </c>
      <c r="AI1" s="102" t="s">
        <v>1962</v>
      </c>
    </row>
    <row r="2" spans="1:35" ht="105.6" x14ac:dyDescent="0.3">
      <c r="A2" s="67" t="s">
        <v>676</v>
      </c>
      <c r="B2" s="66" t="s">
        <v>676</v>
      </c>
      <c r="C2" s="65" t="s">
        <v>680</v>
      </c>
      <c r="D2" s="65" t="s">
        <v>680</v>
      </c>
      <c r="E2" s="65" t="s">
        <v>680</v>
      </c>
      <c r="F2" s="65" t="s">
        <v>680</v>
      </c>
      <c r="G2" s="65" t="s">
        <v>680</v>
      </c>
      <c r="H2" s="65" t="s">
        <v>680</v>
      </c>
      <c r="I2" s="65" t="s">
        <v>680</v>
      </c>
      <c r="J2" s="65" t="s">
        <v>1973</v>
      </c>
      <c r="K2" s="65" t="s">
        <v>681</v>
      </c>
      <c r="L2" s="65" t="s">
        <v>1930</v>
      </c>
      <c r="M2" s="65" t="s">
        <v>1931</v>
      </c>
      <c r="N2" s="65" t="s">
        <v>1932</v>
      </c>
      <c r="O2" s="65" t="s">
        <v>1939</v>
      </c>
      <c r="P2" s="65" t="s">
        <v>1940</v>
      </c>
      <c r="Q2" s="65" t="s">
        <v>1933</v>
      </c>
      <c r="R2" s="65" t="s">
        <v>682</v>
      </c>
      <c r="S2" s="65" t="s">
        <v>682</v>
      </c>
      <c r="T2" s="65" t="s">
        <v>682</v>
      </c>
      <c r="U2" s="65" t="s">
        <v>682</v>
      </c>
      <c r="V2" s="65" t="s">
        <v>682</v>
      </c>
      <c r="W2" s="65" t="s">
        <v>682</v>
      </c>
      <c r="X2" s="65" t="s">
        <v>682</v>
      </c>
      <c r="Y2" s="65" t="s">
        <v>682</v>
      </c>
      <c r="Z2" s="65" t="s">
        <v>682</v>
      </c>
      <c r="AA2" s="65" t="s">
        <v>682</v>
      </c>
      <c r="AB2" s="65" t="s">
        <v>682</v>
      </c>
      <c r="AC2" s="65" t="s">
        <v>682</v>
      </c>
      <c r="AD2" s="65" t="s">
        <v>682</v>
      </c>
      <c r="AE2" s="65" t="s">
        <v>1934</v>
      </c>
      <c r="AF2" s="102" t="s">
        <v>1963</v>
      </c>
      <c r="AG2" s="102" t="s">
        <v>1964</v>
      </c>
      <c r="AH2" s="102" t="s">
        <v>1965</v>
      </c>
      <c r="AI2" s="102" t="s">
        <v>1966</v>
      </c>
    </row>
    <row r="3" spans="1:35" ht="39.6" x14ac:dyDescent="0.3">
      <c r="A3" s="67" t="s">
        <v>676</v>
      </c>
      <c r="B3" s="66" t="s">
        <v>676</v>
      </c>
      <c r="C3" s="65" t="s">
        <v>683</v>
      </c>
      <c r="D3" s="65" t="s">
        <v>684</v>
      </c>
      <c r="E3" s="65" t="s">
        <v>685</v>
      </c>
      <c r="F3" s="65" t="s">
        <v>1935</v>
      </c>
      <c r="G3" s="65" t="s">
        <v>1936</v>
      </c>
      <c r="H3" s="65" t="s">
        <v>686</v>
      </c>
      <c r="I3" s="65" t="s">
        <v>1937</v>
      </c>
      <c r="J3" s="65" t="s">
        <v>1974</v>
      </c>
      <c r="K3" s="65" t="s">
        <v>687</v>
      </c>
      <c r="L3" s="65" t="s">
        <v>688</v>
      </c>
      <c r="M3" s="65" t="s">
        <v>688</v>
      </c>
      <c r="N3" s="65" t="s">
        <v>688</v>
      </c>
      <c r="O3" s="65" t="s">
        <v>688</v>
      </c>
      <c r="P3" s="65" t="s">
        <v>688</v>
      </c>
      <c r="Q3" s="65" t="s">
        <v>688</v>
      </c>
      <c r="R3" s="65" t="s">
        <v>688</v>
      </c>
      <c r="S3" s="65" t="s">
        <v>689</v>
      </c>
      <c r="T3" s="65" t="s">
        <v>690</v>
      </c>
      <c r="U3" s="65" t="s">
        <v>1953</v>
      </c>
      <c r="V3" s="65" t="s">
        <v>1954</v>
      </c>
      <c r="W3" s="65" t="s">
        <v>693</v>
      </c>
      <c r="X3" s="65" t="s">
        <v>694</v>
      </c>
      <c r="Y3" s="65" t="s">
        <v>695</v>
      </c>
      <c r="Z3" s="65" t="s">
        <v>696</v>
      </c>
      <c r="AA3" s="65" t="s">
        <v>697</v>
      </c>
      <c r="AB3" s="65" t="s">
        <v>698</v>
      </c>
      <c r="AC3" s="65" t="s">
        <v>699</v>
      </c>
      <c r="AD3" s="65" t="s">
        <v>700</v>
      </c>
      <c r="AE3" s="65" t="s">
        <v>688</v>
      </c>
      <c r="AF3" s="102" t="s">
        <v>1967</v>
      </c>
      <c r="AG3" s="102" t="s">
        <v>1967</v>
      </c>
      <c r="AH3" s="102" t="s">
        <v>1967</v>
      </c>
      <c r="AI3" s="102" t="s">
        <v>1967</v>
      </c>
    </row>
    <row r="4" spans="1:35" x14ac:dyDescent="0.3">
      <c r="A4" s="67" t="s">
        <v>676</v>
      </c>
      <c r="B4" s="66" t="s">
        <v>676</v>
      </c>
      <c r="C4" s="65" t="s">
        <v>676</v>
      </c>
      <c r="D4" s="65" t="s">
        <v>676</v>
      </c>
      <c r="E4" s="65" t="s">
        <v>676</v>
      </c>
      <c r="F4" s="65" t="s">
        <v>676</v>
      </c>
      <c r="G4" s="65" t="s">
        <v>676</v>
      </c>
      <c r="H4" s="65" t="s">
        <v>676</v>
      </c>
      <c r="I4" s="65" t="s">
        <v>676</v>
      </c>
      <c r="J4" s="65"/>
      <c r="K4" s="65" t="s">
        <v>676</v>
      </c>
      <c r="L4" s="65" t="s">
        <v>676</v>
      </c>
      <c r="M4" s="65" t="s">
        <v>676</v>
      </c>
      <c r="N4" s="65" t="s">
        <v>676</v>
      </c>
      <c r="O4" s="65" t="s">
        <v>676</v>
      </c>
      <c r="P4" s="65" t="s">
        <v>676</v>
      </c>
      <c r="Q4" s="65" t="s">
        <v>676</v>
      </c>
      <c r="R4" s="65" t="s">
        <v>676</v>
      </c>
      <c r="S4" s="65" t="s">
        <v>676</v>
      </c>
      <c r="T4" s="65" t="s">
        <v>676</v>
      </c>
      <c r="U4" s="65" t="s">
        <v>676</v>
      </c>
      <c r="V4" s="65" t="s">
        <v>676</v>
      </c>
      <c r="W4" s="65" t="s">
        <v>676</v>
      </c>
      <c r="X4" s="65" t="s">
        <v>676</v>
      </c>
      <c r="Y4" s="65" t="s">
        <v>676</v>
      </c>
      <c r="Z4" s="65" t="s">
        <v>676</v>
      </c>
      <c r="AA4" s="65" t="s">
        <v>676</v>
      </c>
      <c r="AB4" s="65" t="s">
        <v>676</v>
      </c>
      <c r="AC4" s="65" t="s">
        <v>676</v>
      </c>
      <c r="AD4" s="65" t="s">
        <v>676</v>
      </c>
      <c r="AE4" s="65" t="s">
        <v>676</v>
      </c>
      <c r="AF4" s="102" t="s">
        <v>676</v>
      </c>
      <c r="AG4" s="102" t="s">
        <v>676</v>
      </c>
      <c r="AH4" s="102" t="s">
        <v>676</v>
      </c>
      <c r="AI4" s="102" t="s">
        <v>676</v>
      </c>
    </row>
    <row r="5" spans="1:35" ht="26.4" x14ac:dyDescent="0.3">
      <c r="A5" s="69"/>
      <c r="B5" s="68"/>
      <c r="C5" s="65" t="s">
        <v>677</v>
      </c>
      <c r="D5" s="65" t="s">
        <v>677</v>
      </c>
      <c r="E5" s="65" t="s">
        <v>677</v>
      </c>
      <c r="F5" s="65" t="s">
        <v>677</v>
      </c>
      <c r="G5" s="65" t="s">
        <v>677</v>
      </c>
      <c r="H5" s="65" t="s">
        <v>677</v>
      </c>
      <c r="I5" s="65" t="s">
        <v>677</v>
      </c>
      <c r="J5" s="65" t="s">
        <v>678</v>
      </c>
      <c r="K5" s="65" t="s">
        <v>678</v>
      </c>
      <c r="L5" s="65" t="s">
        <v>679</v>
      </c>
      <c r="M5" s="65" t="s">
        <v>679</v>
      </c>
      <c r="N5" s="65" t="s">
        <v>679</v>
      </c>
      <c r="O5" s="65" t="s">
        <v>679</v>
      </c>
      <c r="P5" s="65" t="s">
        <v>679</v>
      </c>
      <c r="Q5" s="65" t="s">
        <v>679</v>
      </c>
      <c r="R5" s="65" t="s">
        <v>679</v>
      </c>
      <c r="S5" s="65" t="s">
        <v>679</v>
      </c>
      <c r="T5" s="65" t="s">
        <v>679</v>
      </c>
      <c r="U5" s="65" t="s">
        <v>679</v>
      </c>
      <c r="V5" s="65" t="s">
        <v>679</v>
      </c>
      <c r="W5" s="65" t="s">
        <v>679</v>
      </c>
      <c r="X5" s="65" t="s">
        <v>679</v>
      </c>
      <c r="Y5" s="65" t="s">
        <v>679</v>
      </c>
      <c r="Z5" s="65" t="s">
        <v>679</v>
      </c>
      <c r="AA5" s="65" t="s">
        <v>679</v>
      </c>
      <c r="AB5" s="65" t="s">
        <v>679</v>
      </c>
      <c r="AC5" s="65" t="s">
        <v>679</v>
      </c>
      <c r="AD5" s="65" t="s">
        <v>679</v>
      </c>
      <c r="AE5" s="65" t="s">
        <v>679</v>
      </c>
      <c r="AF5" s="65" t="s">
        <v>1962</v>
      </c>
      <c r="AG5" s="65" t="s">
        <v>1962</v>
      </c>
      <c r="AH5" s="65" t="s">
        <v>1962</v>
      </c>
      <c r="AI5" s="65" t="s">
        <v>1962</v>
      </c>
    </row>
    <row r="6" spans="1:35" ht="105.6" x14ac:dyDescent="0.3">
      <c r="A6" s="96"/>
      <c r="B6" s="98"/>
      <c r="C6" s="65" t="s">
        <v>680</v>
      </c>
      <c r="D6" s="65" t="s">
        <v>680</v>
      </c>
      <c r="E6" s="65" t="s">
        <v>680</v>
      </c>
      <c r="F6" s="65" t="s">
        <v>680</v>
      </c>
      <c r="G6" s="65" t="s">
        <v>680</v>
      </c>
      <c r="H6" s="65" t="s">
        <v>680</v>
      </c>
      <c r="I6" s="65" t="s">
        <v>680</v>
      </c>
      <c r="J6" s="65" t="s">
        <v>3315</v>
      </c>
      <c r="K6" s="65" t="s">
        <v>681</v>
      </c>
      <c r="L6" s="65" t="s">
        <v>1930</v>
      </c>
      <c r="M6" s="65" t="s">
        <v>1931</v>
      </c>
      <c r="N6" s="65" t="s">
        <v>1932</v>
      </c>
      <c r="O6" s="65" t="s">
        <v>1939</v>
      </c>
      <c r="P6" s="65" t="s">
        <v>1940</v>
      </c>
      <c r="Q6" s="65" t="s">
        <v>1933</v>
      </c>
      <c r="R6" s="65" t="s">
        <v>682</v>
      </c>
      <c r="S6" s="65" t="s">
        <v>682</v>
      </c>
      <c r="T6" s="65" t="s">
        <v>682</v>
      </c>
      <c r="U6" s="65" t="s">
        <v>682</v>
      </c>
      <c r="V6" s="65" t="s">
        <v>682</v>
      </c>
      <c r="W6" s="65" t="s">
        <v>682</v>
      </c>
      <c r="X6" s="65" t="s">
        <v>682</v>
      </c>
      <c r="Y6" s="65" t="s">
        <v>682</v>
      </c>
      <c r="Z6" s="65" t="s">
        <v>682</v>
      </c>
      <c r="AA6" s="65" t="s">
        <v>682</v>
      </c>
      <c r="AB6" s="65" t="s">
        <v>682</v>
      </c>
      <c r="AC6" s="65" t="s">
        <v>682</v>
      </c>
      <c r="AD6" s="65" t="s">
        <v>682</v>
      </c>
      <c r="AE6" s="65" t="s">
        <v>1934</v>
      </c>
      <c r="AF6" s="65" t="s">
        <v>1963</v>
      </c>
      <c r="AG6" s="65" t="s">
        <v>1964</v>
      </c>
      <c r="AH6" s="65" t="s">
        <v>1965</v>
      </c>
      <c r="AI6" s="65" t="s">
        <v>1966</v>
      </c>
    </row>
    <row r="7" spans="1:35" ht="39.6" x14ac:dyDescent="0.3">
      <c r="A7" s="96"/>
      <c r="B7" s="98"/>
      <c r="C7" s="65" t="s">
        <v>683</v>
      </c>
      <c r="D7" s="65" t="s">
        <v>684</v>
      </c>
      <c r="E7" s="65" t="s">
        <v>685</v>
      </c>
      <c r="F7" s="65" t="s">
        <v>1935</v>
      </c>
      <c r="G7" s="65" t="s">
        <v>1936</v>
      </c>
      <c r="H7" s="65" t="s">
        <v>686</v>
      </c>
      <c r="I7" s="65" t="s">
        <v>1937</v>
      </c>
      <c r="J7" s="65" t="s">
        <v>687</v>
      </c>
      <c r="K7" s="65" t="s">
        <v>687</v>
      </c>
      <c r="L7" s="65" t="s">
        <v>688</v>
      </c>
      <c r="M7" s="65" t="s">
        <v>688</v>
      </c>
      <c r="N7" s="65" t="s">
        <v>688</v>
      </c>
      <c r="O7" s="65" t="s">
        <v>688</v>
      </c>
      <c r="P7" s="65" t="s">
        <v>688</v>
      </c>
      <c r="Q7" s="65" t="s">
        <v>688</v>
      </c>
      <c r="R7" s="65" t="s">
        <v>688</v>
      </c>
      <c r="S7" s="65" t="s">
        <v>689</v>
      </c>
      <c r="T7" s="65" t="s">
        <v>690</v>
      </c>
      <c r="U7" s="65" t="s">
        <v>691</v>
      </c>
      <c r="V7" s="65" t="s">
        <v>692</v>
      </c>
      <c r="W7" s="65" t="s">
        <v>693</v>
      </c>
      <c r="X7" s="65" t="s">
        <v>694</v>
      </c>
      <c r="Y7" s="65" t="s">
        <v>695</v>
      </c>
      <c r="Z7" s="65" t="s">
        <v>696</v>
      </c>
      <c r="AA7" s="65" t="s">
        <v>697</v>
      </c>
      <c r="AB7" s="65" t="s">
        <v>698</v>
      </c>
      <c r="AC7" s="65" t="s">
        <v>699</v>
      </c>
      <c r="AD7" s="65" t="s">
        <v>700</v>
      </c>
      <c r="AE7" s="65" t="s">
        <v>688</v>
      </c>
      <c r="AF7" s="65" t="s">
        <v>1967</v>
      </c>
      <c r="AG7" s="65" t="s">
        <v>1967</v>
      </c>
      <c r="AH7" s="65" t="s">
        <v>1967</v>
      </c>
      <c r="AI7" s="65" t="s">
        <v>1967</v>
      </c>
    </row>
    <row r="8" spans="1:35" ht="14.55" customHeight="1" x14ac:dyDescent="0.3">
      <c r="A8" s="96"/>
      <c r="B8" s="98"/>
      <c r="C8" s="99"/>
      <c r="D8" s="99"/>
      <c r="E8" s="99"/>
      <c r="F8" s="100"/>
      <c r="G8" s="100"/>
      <c r="H8" s="99"/>
      <c r="I8" s="99"/>
      <c r="J8" s="99"/>
      <c r="K8" s="99"/>
      <c r="L8" s="100"/>
      <c r="M8" s="47"/>
      <c r="N8" s="47"/>
      <c r="O8" s="47"/>
      <c r="P8" s="47"/>
      <c r="Q8" s="100"/>
      <c r="R8" s="47"/>
      <c r="S8" s="47"/>
      <c r="T8" s="47"/>
      <c r="U8" s="47"/>
      <c r="V8" s="47"/>
      <c r="W8" s="47"/>
      <c r="X8" s="47"/>
      <c r="Y8" s="47"/>
      <c r="Z8" s="47"/>
      <c r="AA8" s="47"/>
      <c r="AB8" s="47"/>
      <c r="AC8" s="47"/>
      <c r="AD8" s="47"/>
      <c r="AE8" s="47"/>
      <c r="AF8" s="47"/>
      <c r="AG8" s="47"/>
      <c r="AH8" s="47"/>
      <c r="AI8" s="47"/>
    </row>
    <row r="9" spans="1:35" x14ac:dyDescent="0.3">
      <c r="A9" s="69" t="s">
        <v>103</v>
      </c>
      <c r="B9" s="68" t="s">
        <v>121</v>
      </c>
      <c r="C9" s="70" t="s">
        <v>3318</v>
      </c>
      <c r="D9" s="70" t="s">
        <v>3318</v>
      </c>
      <c r="E9" s="70" t="s">
        <v>3318</v>
      </c>
      <c r="F9" s="70" t="s">
        <v>3318</v>
      </c>
      <c r="G9" s="70" t="s">
        <v>3318</v>
      </c>
      <c r="H9" s="70" t="s">
        <v>3318</v>
      </c>
      <c r="I9" s="70" t="s">
        <v>3318</v>
      </c>
      <c r="J9" s="70" t="s">
        <v>3318</v>
      </c>
      <c r="K9" s="70" t="s">
        <v>3318</v>
      </c>
      <c r="L9" s="70" t="s">
        <v>3318</v>
      </c>
      <c r="M9" s="70" t="s">
        <v>3318</v>
      </c>
      <c r="N9" s="70" t="s">
        <v>3318</v>
      </c>
      <c r="O9" s="70" t="s">
        <v>3318</v>
      </c>
      <c r="P9" s="70" t="s">
        <v>3318</v>
      </c>
      <c r="Q9" s="70" t="s">
        <v>3318</v>
      </c>
      <c r="R9" s="70" t="s">
        <v>3318</v>
      </c>
      <c r="S9" s="70" t="s">
        <v>3318</v>
      </c>
      <c r="T9" s="70" t="s">
        <v>3318</v>
      </c>
      <c r="U9" s="70" t="s">
        <v>3318</v>
      </c>
      <c r="V9" s="70" t="s">
        <v>3318</v>
      </c>
      <c r="W9" s="70" t="s">
        <v>3318</v>
      </c>
      <c r="X9" s="70" t="s">
        <v>3318</v>
      </c>
      <c r="Y9" s="70" t="s">
        <v>3318</v>
      </c>
      <c r="Z9" s="70" t="s">
        <v>3318</v>
      </c>
      <c r="AA9" s="70" t="s">
        <v>3318</v>
      </c>
      <c r="AB9" s="70" t="s">
        <v>3318</v>
      </c>
      <c r="AC9" s="70" t="s">
        <v>3318</v>
      </c>
      <c r="AD9" s="70" t="s">
        <v>3318</v>
      </c>
      <c r="AE9" s="70" t="s">
        <v>3318</v>
      </c>
      <c r="AF9" s="70" t="s">
        <v>3318</v>
      </c>
      <c r="AG9" s="70" t="s">
        <v>3318</v>
      </c>
      <c r="AH9" s="70" t="s">
        <v>3318</v>
      </c>
      <c r="AI9" s="70" t="s">
        <v>3318</v>
      </c>
    </row>
    <row r="10" spans="1:35" x14ac:dyDescent="0.3">
      <c r="A10" s="96" t="s">
        <v>1539</v>
      </c>
      <c r="B10" s="98">
        <v>454</v>
      </c>
      <c r="C10" s="99">
        <v>114</v>
      </c>
      <c r="D10" s="99">
        <v>114</v>
      </c>
      <c r="E10" s="99">
        <v>114</v>
      </c>
      <c r="F10" s="100">
        <v>29936</v>
      </c>
      <c r="G10" s="100">
        <v>4472</v>
      </c>
      <c r="H10" s="99">
        <v>71.94</v>
      </c>
      <c r="I10" s="99">
        <v>6.69</v>
      </c>
      <c r="J10" s="99">
        <v>0</v>
      </c>
      <c r="K10" s="99">
        <v>344.6</v>
      </c>
      <c r="L10" s="99">
        <v>0</v>
      </c>
      <c r="M10" s="47">
        <v>51625818</v>
      </c>
      <c r="N10" s="47">
        <v>10801064</v>
      </c>
      <c r="O10" s="47">
        <v>28532535</v>
      </c>
      <c r="P10" s="47">
        <v>3665515</v>
      </c>
      <c r="Q10" s="100">
        <v>43931</v>
      </c>
      <c r="R10" s="47">
        <v>62426882</v>
      </c>
      <c r="S10" s="47">
        <v>10598310</v>
      </c>
      <c r="T10" s="47">
        <v>21023723</v>
      </c>
      <c r="U10" s="47">
        <v>26622207</v>
      </c>
      <c r="V10" s="47">
        <v>295847</v>
      </c>
      <c r="W10" s="47">
        <v>0</v>
      </c>
      <c r="X10" s="47">
        <v>48909</v>
      </c>
      <c r="Y10" s="47">
        <v>72243</v>
      </c>
      <c r="Z10" s="47">
        <v>33699</v>
      </c>
      <c r="AA10" s="47">
        <v>3358354</v>
      </c>
      <c r="AB10" s="47">
        <v>0</v>
      </c>
      <c r="AC10" s="47">
        <v>373590</v>
      </c>
      <c r="AD10" s="47">
        <v>0</v>
      </c>
      <c r="AE10" s="47">
        <v>32198050</v>
      </c>
      <c r="AF10" s="47">
        <v>33046920</v>
      </c>
      <c r="AG10" s="47">
        <v>33047975</v>
      </c>
      <c r="AH10" s="47">
        <v>30428654</v>
      </c>
      <c r="AI10" s="47">
        <v>2619321</v>
      </c>
    </row>
    <row r="11" spans="1:35" x14ac:dyDescent="0.3">
      <c r="A11" s="96" t="s">
        <v>701</v>
      </c>
      <c r="B11" s="98">
        <v>1</v>
      </c>
      <c r="C11" s="99">
        <v>136</v>
      </c>
      <c r="D11" s="99">
        <v>136</v>
      </c>
      <c r="E11" s="99">
        <v>136</v>
      </c>
      <c r="F11" s="100">
        <v>28650</v>
      </c>
      <c r="G11" s="100">
        <v>6173</v>
      </c>
      <c r="H11" s="99">
        <v>57.72</v>
      </c>
      <c r="I11" s="99">
        <v>4.6399999999999997</v>
      </c>
      <c r="J11" s="99">
        <v>0</v>
      </c>
      <c r="K11" s="99">
        <v>706.14</v>
      </c>
      <c r="L11" s="100">
        <v>24274</v>
      </c>
      <c r="M11" s="47">
        <v>83357312</v>
      </c>
      <c r="N11" s="47">
        <v>226208851</v>
      </c>
      <c r="O11" s="47">
        <v>59966307</v>
      </c>
      <c r="P11" s="47">
        <v>80177931</v>
      </c>
      <c r="Q11" s="100">
        <v>62855</v>
      </c>
      <c r="R11" s="47">
        <v>309566163</v>
      </c>
      <c r="S11" s="47">
        <v>49654447</v>
      </c>
      <c r="T11" s="47">
        <v>112764162</v>
      </c>
      <c r="U11" s="47">
        <v>28471164</v>
      </c>
      <c r="V11" s="47">
        <v>5539877</v>
      </c>
      <c r="W11" s="47">
        <v>1530931</v>
      </c>
      <c r="X11" s="47">
        <v>2889958</v>
      </c>
      <c r="Y11" s="47">
        <v>3527021</v>
      </c>
      <c r="Z11" s="47">
        <v>83279266</v>
      </c>
      <c r="AA11" s="47">
        <v>13674216</v>
      </c>
      <c r="AB11" s="47">
        <v>0</v>
      </c>
      <c r="AC11" s="47">
        <v>7579108</v>
      </c>
      <c r="AD11" s="47">
        <v>656013</v>
      </c>
      <c r="AE11" s="47">
        <v>140144238</v>
      </c>
      <c r="AF11" s="47">
        <v>0</v>
      </c>
      <c r="AG11" s="47">
        <v>0</v>
      </c>
      <c r="AH11" s="47">
        <v>0</v>
      </c>
      <c r="AI11" s="47">
        <v>0</v>
      </c>
    </row>
    <row r="12" spans="1:35" x14ac:dyDescent="0.3">
      <c r="A12" s="96" t="s">
        <v>1541</v>
      </c>
      <c r="B12" s="98">
        <v>442</v>
      </c>
      <c r="C12" s="99">
        <v>138</v>
      </c>
      <c r="D12" s="99">
        <v>138</v>
      </c>
      <c r="E12" s="99">
        <v>138</v>
      </c>
      <c r="F12" s="100">
        <v>48376</v>
      </c>
      <c r="G12" s="100">
        <v>2014</v>
      </c>
      <c r="H12" s="99">
        <v>96.04</v>
      </c>
      <c r="I12" s="99">
        <v>24.02</v>
      </c>
      <c r="J12" s="99">
        <v>0</v>
      </c>
      <c r="K12" s="99">
        <v>351.7</v>
      </c>
      <c r="L12" s="99">
        <v>0</v>
      </c>
      <c r="M12" s="47">
        <v>68130601</v>
      </c>
      <c r="N12" s="47">
        <v>11732965</v>
      </c>
      <c r="O12" s="47">
        <v>48815614</v>
      </c>
      <c r="P12" s="47">
        <v>6313129</v>
      </c>
      <c r="Q12" s="100">
        <v>48817</v>
      </c>
      <c r="R12" s="47">
        <v>79863566</v>
      </c>
      <c r="S12" s="47">
        <v>10904384</v>
      </c>
      <c r="T12" s="47">
        <v>7141913</v>
      </c>
      <c r="U12" s="47">
        <v>45397857</v>
      </c>
      <c r="V12" s="47">
        <v>8739366</v>
      </c>
      <c r="W12" s="47">
        <v>0</v>
      </c>
      <c r="X12" s="47">
        <v>117126</v>
      </c>
      <c r="Y12" s="47">
        <v>0</v>
      </c>
      <c r="Z12" s="47">
        <v>6560797</v>
      </c>
      <c r="AA12" s="47">
        <v>807151</v>
      </c>
      <c r="AB12" s="47">
        <v>194972</v>
      </c>
      <c r="AC12" s="47">
        <v>0</v>
      </c>
      <c r="AD12" s="47">
        <v>0</v>
      </c>
      <c r="AE12" s="47">
        <v>55128743</v>
      </c>
      <c r="AF12" s="47">
        <v>57387444</v>
      </c>
      <c r="AG12" s="47">
        <v>57387444</v>
      </c>
      <c r="AH12" s="47">
        <v>44915076</v>
      </c>
      <c r="AI12" s="47">
        <v>12472368</v>
      </c>
    </row>
    <row r="13" spans="1:35" x14ac:dyDescent="0.3">
      <c r="A13" s="96" t="s">
        <v>1544</v>
      </c>
      <c r="B13" s="98">
        <v>436</v>
      </c>
      <c r="C13" s="99">
        <v>109</v>
      </c>
      <c r="D13" s="99">
        <v>109</v>
      </c>
      <c r="E13" s="99">
        <v>109</v>
      </c>
      <c r="F13" s="100">
        <v>34860</v>
      </c>
      <c r="G13" s="100">
        <v>1672</v>
      </c>
      <c r="H13" s="99">
        <v>87.62</v>
      </c>
      <c r="I13" s="99">
        <v>20.85</v>
      </c>
      <c r="J13" s="99">
        <v>0</v>
      </c>
      <c r="K13" s="99">
        <v>295.2</v>
      </c>
      <c r="L13" s="99">
        <v>0</v>
      </c>
      <c r="M13" s="47">
        <v>44032691</v>
      </c>
      <c r="N13" s="47">
        <v>14741616</v>
      </c>
      <c r="O13" s="47">
        <v>34570267</v>
      </c>
      <c r="P13" s="47">
        <v>7730499</v>
      </c>
      <c r="Q13" s="100">
        <v>28306</v>
      </c>
      <c r="R13" s="47">
        <v>58774307</v>
      </c>
      <c r="S13" s="47">
        <v>5741399</v>
      </c>
      <c r="T13" s="47">
        <v>6863138</v>
      </c>
      <c r="U13" s="47">
        <v>32219241</v>
      </c>
      <c r="V13" s="47">
        <v>2457539</v>
      </c>
      <c r="W13" s="47">
        <v>0</v>
      </c>
      <c r="X13" s="47">
        <v>65569</v>
      </c>
      <c r="Y13" s="47">
        <v>0</v>
      </c>
      <c r="Z13" s="47">
        <v>5791658</v>
      </c>
      <c r="AA13" s="47">
        <v>5211440</v>
      </c>
      <c r="AB13" s="47">
        <v>424323</v>
      </c>
      <c r="AC13" s="47">
        <v>0</v>
      </c>
      <c r="AD13" s="47">
        <v>0</v>
      </c>
      <c r="AE13" s="47">
        <v>42300766</v>
      </c>
      <c r="AF13" s="47">
        <v>43449445</v>
      </c>
      <c r="AG13" s="47">
        <v>43449445</v>
      </c>
      <c r="AH13" s="47">
        <v>38637359</v>
      </c>
      <c r="AI13" s="47">
        <v>4812086</v>
      </c>
    </row>
    <row r="14" spans="1:35" x14ac:dyDescent="0.3">
      <c r="A14" s="96" t="s">
        <v>1545</v>
      </c>
      <c r="B14" s="98">
        <v>438</v>
      </c>
      <c r="C14" s="99">
        <v>66</v>
      </c>
      <c r="D14" s="99">
        <v>66</v>
      </c>
      <c r="E14" s="99">
        <v>66</v>
      </c>
      <c r="F14" s="100">
        <v>22573</v>
      </c>
      <c r="G14" s="100">
        <v>1136</v>
      </c>
      <c r="H14" s="99">
        <v>93.7</v>
      </c>
      <c r="I14" s="99">
        <v>19.87</v>
      </c>
      <c r="J14" s="99">
        <v>0</v>
      </c>
      <c r="K14" s="99">
        <v>196</v>
      </c>
      <c r="L14" s="99">
        <v>0</v>
      </c>
      <c r="M14" s="47">
        <v>28458604</v>
      </c>
      <c r="N14" s="47">
        <v>26492820</v>
      </c>
      <c r="O14" s="47">
        <v>22422565</v>
      </c>
      <c r="P14" s="47">
        <v>13705104</v>
      </c>
      <c r="Q14" s="100">
        <v>42423</v>
      </c>
      <c r="R14" s="47">
        <v>54951424</v>
      </c>
      <c r="S14" s="47">
        <v>5862717</v>
      </c>
      <c r="T14" s="47">
        <v>3389767</v>
      </c>
      <c r="U14" s="47">
        <v>27074443</v>
      </c>
      <c r="V14" s="47">
        <v>2320795</v>
      </c>
      <c r="W14" s="47">
        <v>0</v>
      </c>
      <c r="X14" s="47">
        <v>35599</v>
      </c>
      <c r="Y14" s="47">
        <v>0</v>
      </c>
      <c r="Z14" s="47">
        <v>8454978</v>
      </c>
      <c r="AA14" s="47">
        <v>7593813</v>
      </c>
      <c r="AB14" s="47">
        <v>219312</v>
      </c>
      <c r="AC14" s="47">
        <v>0</v>
      </c>
      <c r="AD14" s="47">
        <v>0</v>
      </c>
      <c r="AE14" s="47">
        <v>36127669</v>
      </c>
      <c r="AF14" s="47">
        <v>37484175</v>
      </c>
      <c r="AG14" s="47">
        <v>37484175</v>
      </c>
      <c r="AH14" s="47">
        <v>25836317</v>
      </c>
      <c r="AI14" s="47">
        <v>11647858</v>
      </c>
    </row>
    <row r="15" spans="1:35" x14ac:dyDescent="0.3">
      <c r="A15" s="96" t="s">
        <v>702</v>
      </c>
      <c r="B15" s="98">
        <v>2</v>
      </c>
      <c r="C15" s="99">
        <v>25</v>
      </c>
      <c r="D15" s="99">
        <v>21</v>
      </c>
      <c r="E15" s="99">
        <v>21</v>
      </c>
      <c r="F15" s="100">
        <v>3981</v>
      </c>
      <c r="G15" s="99">
        <v>566</v>
      </c>
      <c r="H15" s="99">
        <v>51.94</v>
      </c>
      <c r="I15" s="99">
        <v>7.03</v>
      </c>
      <c r="J15" s="99">
        <v>0</v>
      </c>
      <c r="K15" s="99">
        <v>155.96</v>
      </c>
      <c r="L15" s="100">
        <v>11673</v>
      </c>
      <c r="M15" s="47">
        <v>8819431</v>
      </c>
      <c r="N15" s="47">
        <v>82587418</v>
      </c>
      <c r="O15" s="47">
        <v>5080871</v>
      </c>
      <c r="P15" s="47">
        <v>32555753</v>
      </c>
      <c r="Q15" s="100">
        <v>33087</v>
      </c>
      <c r="R15" s="47">
        <v>91406849</v>
      </c>
      <c r="S15" s="47">
        <v>18061546</v>
      </c>
      <c r="T15" s="47">
        <v>25731964</v>
      </c>
      <c r="U15" s="47">
        <v>7221243</v>
      </c>
      <c r="V15" s="47">
        <v>12159627</v>
      </c>
      <c r="W15" s="47">
        <v>645112</v>
      </c>
      <c r="X15" s="47">
        <v>677607</v>
      </c>
      <c r="Y15" s="47">
        <v>1767100</v>
      </c>
      <c r="Z15" s="47">
        <v>21525276</v>
      </c>
      <c r="AA15" s="47">
        <v>2208617</v>
      </c>
      <c r="AB15" s="47">
        <v>0</v>
      </c>
      <c r="AC15" s="47">
        <v>1257768</v>
      </c>
      <c r="AD15" s="47">
        <v>150989</v>
      </c>
      <c r="AE15" s="47">
        <v>37636624</v>
      </c>
      <c r="AF15" s="47">
        <v>0</v>
      </c>
      <c r="AG15" s="47">
        <v>0</v>
      </c>
      <c r="AH15" s="47">
        <v>0</v>
      </c>
      <c r="AI15" s="47">
        <v>0</v>
      </c>
    </row>
    <row r="16" spans="1:35" x14ac:dyDescent="0.3">
      <c r="A16" s="96" t="s">
        <v>703</v>
      </c>
      <c r="B16" s="98">
        <v>5</v>
      </c>
      <c r="C16" s="99">
        <v>107</v>
      </c>
      <c r="D16" s="99">
        <v>107</v>
      </c>
      <c r="E16" s="99">
        <v>107</v>
      </c>
      <c r="F16" s="100">
        <v>19562</v>
      </c>
      <c r="G16" s="100">
        <v>4831</v>
      </c>
      <c r="H16" s="99">
        <v>50.09</v>
      </c>
      <c r="I16" s="99">
        <v>4.05</v>
      </c>
      <c r="J16" s="99">
        <v>5.44</v>
      </c>
      <c r="K16" s="99">
        <v>489.95</v>
      </c>
      <c r="L16" s="100">
        <v>25806</v>
      </c>
      <c r="M16" s="47">
        <v>76849473</v>
      </c>
      <c r="N16" s="47">
        <v>259008143</v>
      </c>
      <c r="O16" s="47">
        <v>36987576</v>
      </c>
      <c r="P16" s="47">
        <v>74322702</v>
      </c>
      <c r="Q16" s="100">
        <v>52286</v>
      </c>
      <c r="R16" s="47">
        <v>335857616</v>
      </c>
      <c r="S16" s="47">
        <v>48892672</v>
      </c>
      <c r="T16" s="47">
        <v>104408498</v>
      </c>
      <c r="U16" s="47">
        <v>29388649</v>
      </c>
      <c r="V16" s="47">
        <v>41420777</v>
      </c>
      <c r="W16" s="47">
        <v>1647088</v>
      </c>
      <c r="X16" s="47">
        <v>1400752</v>
      </c>
      <c r="Y16" s="47">
        <v>13283267</v>
      </c>
      <c r="Z16" s="47">
        <v>85553268</v>
      </c>
      <c r="AA16" s="47">
        <v>3600426</v>
      </c>
      <c r="AB16" s="47">
        <v>130461</v>
      </c>
      <c r="AC16" s="47">
        <v>5042475</v>
      </c>
      <c r="AD16" s="47">
        <v>1089283</v>
      </c>
      <c r="AE16" s="47">
        <v>111310278</v>
      </c>
      <c r="AF16" s="47">
        <v>0</v>
      </c>
      <c r="AG16" s="47">
        <v>0</v>
      </c>
      <c r="AH16" s="47">
        <v>0</v>
      </c>
      <c r="AI16" s="47">
        <v>0</v>
      </c>
    </row>
    <row r="17" spans="1:35" x14ac:dyDescent="0.3">
      <c r="A17" s="96" t="s">
        <v>704</v>
      </c>
      <c r="B17" s="98">
        <v>4</v>
      </c>
      <c r="C17" s="99">
        <v>837</v>
      </c>
      <c r="D17" s="99">
        <v>837</v>
      </c>
      <c r="E17" s="99">
        <v>837</v>
      </c>
      <c r="F17" s="100">
        <v>241665</v>
      </c>
      <c r="G17" s="100">
        <v>43558</v>
      </c>
      <c r="H17" s="99">
        <v>79.099999999999994</v>
      </c>
      <c r="I17" s="99">
        <v>5.55</v>
      </c>
      <c r="J17" s="99">
        <v>359.55</v>
      </c>
      <c r="K17" s="101">
        <v>7100.1</v>
      </c>
      <c r="L17" s="100">
        <v>102919</v>
      </c>
      <c r="M17" s="47">
        <v>1438012929</v>
      </c>
      <c r="N17" s="47">
        <v>2099694471</v>
      </c>
      <c r="O17" s="47">
        <v>696214100</v>
      </c>
      <c r="P17" s="47">
        <v>815144735</v>
      </c>
      <c r="Q17" s="100">
        <v>405499</v>
      </c>
      <c r="R17" s="47">
        <v>3537707400</v>
      </c>
      <c r="S17" s="47">
        <v>705014130</v>
      </c>
      <c r="T17" s="47">
        <v>936547614</v>
      </c>
      <c r="U17" s="47">
        <v>573973247</v>
      </c>
      <c r="V17" s="47">
        <v>278027197</v>
      </c>
      <c r="W17" s="47">
        <v>14703833</v>
      </c>
      <c r="X17" s="47">
        <v>13775919</v>
      </c>
      <c r="Y17" s="47">
        <v>116815693</v>
      </c>
      <c r="Z17" s="47">
        <v>809208341</v>
      </c>
      <c r="AA17" s="47">
        <v>59704430</v>
      </c>
      <c r="AB17" s="47">
        <v>0</v>
      </c>
      <c r="AC17" s="47">
        <v>17308555</v>
      </c>
      <c r="AD17" s="47">
        <v>12628441</v>
      </c>
      <c r="AE17" s="47">
        <v>1511358835</v>
      </c>
      <c r="AF17" s="47">
        <v>0</v>
      </c>
      <c r="AG17" s="47">
        <v>0</v>
      </c>
      <c r="AH17" s="47">
        <v>0</v>
      </c>
      <c r="AI17" s="47">
        <v>0</v>
      </c>
    </row>
    <row r="18" spans="1:35" x14ac:dyDescent="0.3">
      <c r="A18" s="96" t="s">
        <v>705</v>
      </c>
      <c r="B18" s="98">
        <v>106</v>
      </c>
      <c r="C18" s="99">
        <v>85</v>
      </c>
      <c r="D18" s="99">
        <v>85</v>
      </c>
      <c r="E18" s="99">
        <v>85</v>
      </c>
      <c r="F18" s="100">
        <v>17369</v>
      </c>
      <c r="G18" s="100">
        <v>3692</v>
      </c>
      <c r="H18" s="99">
        <v>55.98</v>
      </c>
      <c r="I18" s="99">
        <v>4.7</v>
      </c>
      <c r="J18" s="99">
        <v>0</v>
      </c>
      <c r="K18" s="99">
        <v>376.82</v>
      </c>
      <c r="L18" s="100">
        <v>31426</v>
      </c>
      <c r="M18" s="47">
        <v>63433478</v>
      </c>
      <c r="N18" s="47">
        <v>163597434</v>
      </c>
      <c r="O18" s="47">
        <v>33246062</v>
      </c>
      <c r="P18" s="47">
        <v>43625404</v>
      </c>
      <c r="Q18" s="100">
        <v>40727</v>
      </c>
      <c r="R18" s="47">
        <v>227030912</v>
      </c>
      <c r="S18" s="47">
        <v>45338194</v>
      </c>
      <c r="T18" s="47">
        <v>63144989</v>
      </c>
      <c r="U18" s="47">
        <v>30524865</v>
      </c>
      <c r="V18" s="47">
        <v>12540997</v>
      </c>
      <c r="W18" s="47">
        <v>908949</v>
      </c>
      <c r="X18" s="47">
        <v>1342527</v>
      </c>
      <c r="Y18" s="47">
        <v>5844811</v>
      </c>
      <c r="Z18" s="47">
        <v>60873136</v>
      </c>
      <c r="AA18" s="47">
        <v>3960054</v>
      </c>
      <c r="AB18" s="47">
        <v>0</v>
      </c>
      <c r="AC18" s="47">
        <v>1595045</v>
      </c>
      <c r="AD18" s="47">
        <v>957345</v>
      </c>
      <c r="AE18" s="47">
        <v>76871466</v>
      </c>
      <c r="AF18" s="47">
        <v>0</v>
      </c>
      <c r="AG18" s="47">
        <v>0</v>
      </c>
      <c r="AH18" s="47">
        <v>0</v>
      </c>
      <c r="AI18" s="47">
        <v>0</v>
      </c>
    </row>
    <row r="19" spans="1:35" x14ac:dyDescent="0.3">
      <c r="A19" s="96" t="s">
        <v>706</v>
      </c>
      <c r="B19" s="98">
        <v>14495</v>
      </c>
      <c r="C19" s="99">
        <v>68</v>
      </c>
      <c r="D19" s="99">
        <v>68</v>
      </c>
      <c r="E19" s="99">
        <v>68</v>
      </c>
      <c r="F19" s="100">
        <v>21479</v>
      </c>
      <c r="G19" s="100">
        <v>3766</v>
      </c>
      <c r="H19" s="99">
        <v>86.54</v>
      </c>
      <c r="I19" s="99">
        <v>5.7</v>
      </c>
      <c r="J19" s="99">
        <v>0</v>
      </c>
      <c r="K19" s="99">
        <v>460.9</v>
      </c>
      <c r="L19" s="100">
        <v>38860</v>
      </c>
      <c r="M19" s="47">
        <v>77423213</v>
      </c>
      <c r="N19" s="47">
        <v>200410751</v>
      </c>
      <c r="O19" s="47">
        <v>39323205</v>
      </c>
      <c r="P19" s="47">
        <v>56674173</v>
      </c>
      <c r="Q19" s="100">
        <v>134823</v>
      </c>
      <c r="R19" s="47">
        <v>277833964</v>
      </c>
      <c r="S19" s="47">
        <v>53668373</v>
      </c>
      <c r="T19" s="47">
        <v>82835665</v>
      </c>
      <c r="U19" s="47">
        <v>36207587</v>
      </c>
      <c r="V19" s="47">
        <v>20775271</v>
      </c>
      <c r="W19" s="47">
        <v>1410385</v>
      </c>
      <c r="X19" s="47">
        <v>2042916</v>
      </c>
      <c r="Y19" s="47">
        <v>7002608</v>
      </c>
      <c r="Z19" s="47">
        <v>67386310</v>
      </c>
      <c r="AA19" s="47">
        <v>3640783</v>
      </c>
      <c r="AB19" s="47">
        <v>28060</v>
      </c>
      <c r="AC19" s="47">
        <v>1725434</v>
      </c>
      <c r="AD19" s="47">
        <v>1110572</v>
      </c>
      <c r="AE19" s="47">
        <v>95997378</v>
      </c>
      <c r="AF19" s="47">
        <v>0</v>
      </c>
      <c r="AG19" s="47">
        <v>0</v>
      </c>
      <c r="AH19" s="47">
        <v>0</v>
      </c>
      <c r="AI19" s="47">
        <v>0</v>
      </c>
    </row>
    <row r="20" spans="1:35" x14ac:dyDescent="0.3">
      <c r="A20" s="96" t="s">
        <v>707</v>
      </c>
      <c r="B20" s="98">
        <v>6309</v>
      </c>
      <c r="C20" s="99">
        <v>318</v>
      </c>
      <c r="D20" s="99">
        <v>292</v>
      </c>
      <c r="E20" s="99">
        <v>207</v>
      </c>
      <c r="F20" s="100">
        <v>60329</v>
      </c>
      <c r="G20" s="100">
        <v>11859</v>
      </c>
      <c r="H20" s="99">
        <v>79.849999999999994</v>
      </c>
      <c r="I20" s="99">
        <v>5.09</v>
      </c>
      <c r="J20" s="99">
        <v>69.53</v>
      </c>
      <c r="K20" s="101">
        <v>2529.83</v>
      </c>
      <c r="L20" s="100">
        <v>47781</v>
      </c>
      <c r="M20" s="47">
        <v>351196365</v>
      </c>
      <c r="N20" s="47">
        <v>952144756</v>
      </c>
      <c r="O20" s="47">
        <v>168836198</v>
      </c>
      <c r="P20" s="47">
        <v>349923442</v>
      </c>
      <c r="Q20" s="100">
        <v>323691</v>
      </c>
      <c r="R20" s="47">
        <v>1303341121</v>
      </c>
      <c r="S20" s="47">
        <v>114392635</v>
      </c>
      <c r="T20" s="47">
        <v>579142879</v>
      </c>
      <c r="U20" s="47">
        <v>215227239</v>
      </c>
      <c r="V20" s="47">
        <v>31607338</v>
      </c>
      <c r="W20" s="47">
        <v>7192247</v>
      </c>
      <c r="X20" s="47">
        <v>17250163</v>
      </c>
      <c r="Y20" s="47">
        <v>27659492</v>
      </c>
      <c r="Z20" s="47">
        <v>197724584</v>
      </c>
      <c r="AA20" s="47">
        <v>84887751</v>
      </c>
      <c r="AB20" s="47">
        <v>0</v>
      </c>
      <c r="AC20" s="47">
        <v>26370927</v>
      </c>
      <c r="AD20" s="47">
        <v>1885866</v>
      </c>
      <c r="AE20" s="47">
        <v>518759640</v>
      </c>
      <c r="AF20" s="47">
        <v>0</v>
      </c>
      <c r="AG20" s="47">
        <v>0</v>
      </c>
      <c r="AH20" s="47">
        <v>0</v>
      </c>
      <c r="AI20" s="47">
        <v>0</v>
      </c>
    </row>
    <row r="21" spans="1:35" ht="14.55" customHeight="1" x14ac:dyDescent="0.3">
      <c r="A21" s="96" t="s">
        <v>708</v>
      </c>
      <c r="B21" s="98">
        <v>98</v>
      </c>
      <c r="C21" s="99">
        <v>102</v>
      </c>
      <c r="D21" s="99">
        <v>102</v>
      </c>
      <c r="E21" s="99">
        <v>102</v>
      </c>
      <c r="F21" s="100">
        <v>24519</v>
      </c>
      <c r="G21" s="100">
        <v>5700</v>
      </c>
      <c r="H21" s="99">
        <v>65.86</v>
      </c>
      <c r="I21" s="99">
        <v>4.3</v>
      </c>
      <c r="J21" s="99">
        <v>0</v>
      </c>
      <c r="K21" s="99">
        <v>746.68</v>
      </c>
      <c r="L21" s="100">
        <v>35264</v>
      </c>
      <c r="M21" s="47">
        <v>120037936</v>
      </c>
      <c r="N21" s="47">
        <v>229092280</v>
      </c>
      <c r="O21" s="47">
        <v>70679493</v>
      </c>
      <c r="P21" s="47">
        <v>73081087</v>
      </c>
      <c r="Q21" s="100">
        <v>60030</v>
      </c>
      <c r="R21" s="47">
        <v>349130216</v>
      </c>
      <c r="S21" s="47">
        <v>65272608</v>
      </c>
      <c r="T21" s="47">
        <v>112228607</v>
      </c>
      <c r="U21" s="47">
        <v>33957715</v>
      </c>
      <c r="V21" s="47">
        <v>6586941</v>
      </c>
      <c r="W21" s="47">
        <v>4908597</v>
      </c>
      <c r="X21" s="47">
        <v>3886454</v>
      </c>
      <c r="Y21" s="47">
        <v>606938</v>
      </c>
      <c r="Z21" s="47">
        <v>99029218</v>
      </c>
      <c r="AA21" s="47">
        <v>7200394</v>
      </c>
      <c r="AB21" s="47">
        <v>0</v>
      </c>
      <c r="AC21" s="47">
        <v>14713477</v>
      </c>
      <c r="AD21" s="47">
        <v>739267</v>
      </c>
      <c r="AE21" s="47">
        <v>143760580</v>
      </c>
      <c r="AF21" s="47">
        <v>0</v>
      </c>
      <c r="AG21" s="47">
        <v>0</v>
      </c>
      <c r="AH21" s="47">
        <v>0</v>
      </c>
      <c r="AI21" s="47">
        <v>0</v>
      </c>
    </row>
    <row r="22" spans="1:35" ht="14.55" customHeight="1" x14ac:dyDescent="0.3">
      <c r="A22" s="96" t="s">
        <v>709</v>
      </c>
      <c r="B22" s="98">
        <v>53</v>
      </c>
      <c r="C22" s="99">
        <v>58</v>
      </c>
      <c r="D22" s="99">
        <v>58</v>
      </c>
      <c r="E22" s="99">
        <v>58</v>
      </c>
      <c r="F22" s="100">
        <v>19673</v>
      </c>
      <c r="G22" s="100">
        <v>4515</v>
      </c>
      <c r="H22" s="99">
        <v>92.93</v>
      </c>
      <c r="I22" s="99">
        <v>4.3600000000000003</v>
      </c>
      <c r="J22" s="99">
        <v>0</v>
      </c>
      <c r="K22" s="99">
        <v>653.97</v>
      </c>
      <c r="L22" s="100">
        <v>24117</v>
      </c>
      <c r="M22" s="47">
        <v>80606108</v>
      </c>
      <c r="N22" s="47">
        <v>240988342</v>
      </c>
      <c r="O22" s="47">
        <v>47871299</v>
      </c>
      <c r="P22" s="47">
        <v>94065781</v>
      </c>
      <c r="Q22" s="100">
        <v>73597</v>
      </c>
      <c r="R22" s="47">
        <v>321594450</v>
      </c>
      <c r="S22" s="47">
        <v>47845992</v>
      </c>
      <c r="T22" s="47">
        <v>118106061</v>
      </c>
      <c r="U22" s="47">
        <v>18436450</v>
      </c>
      <c r="V22" s="47">
        <v>6726062</v>
      </c>
      <c r="W22" s="47">
        <v>2802477</v>
      </c>
      <c r="X22" s="47">
        <v>1615422</v>
      </c>
      <c r="Y22" s="47">
        <v>844662</v>
      </c>
      <c r="Z22" s="47">
        <v>105345376</v>
      </c>
      <c r="AA22" s="47">
        <v>5630449</v>
      </c>
      <c r="AB22" s="47">
        <v>0</v>
      </c>
      <c r="AC22" s="47">
        <v>13624829</v>
      </c>
      <c r="AD22" s="47">
        <v>616670</v>
      </c>
      <c r="AE22" s="47">
        <v>141937080</v>
      </c>
      <c r="AF22" s="47">
        <v>0</v>
      </c>
      <c r="AG22" s="47">
        <v>0</v>
      </c>
      <c r="AH22" s="47">
        <v>0</v>
      </c>
      <c r="AI22" s="47">
        <v>0</v>
      </c>
    </row>
    <row r="23" spans="1:35" ht="14.55" customHeight="1" x14ac:dyDescent="0.3">
      <c r="A23" s="96" t="s">
        <v>710</v>
      </c>
      <c r="B23" s="98">
        <v>79</v>
      </c>
      <c r="C23" s="99">
        <v>193</v>
      </c>
      <c r="D23" s="99">
        <v>193</v>
      </c>
      <c r="E23" s="99">
        <v>193</v>
      </c>
      <c r="F23" s="100">
        <v>58512</v>
      </c>
      <c r="G23" s="100">
        <v>12651</v>
      </c>
      <c r="H23" s="99">
        <v>83.06</v>
      </c>
      <c r="I23" s="99">
        <v>4.63</v>
      </c>
      <c r="J23" s="99">
        <v>0</v>
      </c>
      <c r="K23" s="101">
        <v>1480</v>
      </c>
      <c r="L23" s="100">
        <v>43609</v>
      </c>
      <c r="M23" s="47">
        <v>295546270</v>
      </c>
      <c r="N23" s="47">
        <v>579170242</v>
      </c>
      <c r="O23" s="47">
        <v>160347268</v>
      </c>
      <c r="P23" s="47">
        <v>188145434</v>
      </c>
      <c r="Q23" s="100">
        <v>125772</v>
      </c>
      <c r="R23" s="47">
        <v>874716512</v>
      </c>
      <c r="S23" s="47">
        <v>134492453</v>
      </c>
      <c r="T23" s="47">
        <v>371279109</v>
      </c>
      <c r="U23" s="47">
        <v>78573771</v>
      </c>
      <c r="V23" s="47">
        <v>15661216</v>
      </c>
      <c r="W23" s="47">
        <v>9769429</v>
      </c>
      <c r="X23" s="47">
        <v>4727233</v>
      </c>
      <c r="Y23" s="47">
        <v>11256630</v>
      </c>
      <c r="Z23" s="47">
        <v>203053144</v>
      </c>
      <c r="AA23" s="47">
        <v>16290986</v>
      </c>
      <c r="AB23" s="47">
        <v>0</v>
      </c>
      <c r="AC23" s="47">
        <v>28633789</v>
      </c>
      <c r="AD23" s="47">
        <v>978752</v>
      </c>
      <c r="AE23" s="47">
        <v>348492702</v>
      </c>
      <c r="AF23" s="47">
        <v>0</v>
      </c>
      <c r="AG23" s="47">
        <v>0</v>
      </c>
      <c r="AH23" s="47">
        <v>0</v>
      </c>
      <c r="AI23" s="47">
        <v>0</v>
      </c>
    </row>
    <row r="24" spans="1:35" ht="14.55" customHeight="1" x14ac:dyDescent="0.3">
      <c r="A24" s="96" t="s">
        <v>711</v>
      </c>
      <c r="B24" s="98">
        <v>8702</v>
      </c>
      <c r="C24" s="99">
        <v>848</v>
      </c>
      <c r="D24" s="99">
        <v>848</v>
      </c>
      <c r="E24" s="99">
        <v>799</v>
      </c>
      <c r="F24" s="100">
        <v>240253</v>
      </c>
      <c r="G24" s="100">
        <v>36275</v>
      </c>
      <c r="H24" s="99">
        <v>82.38</v>
      </c>
      <c r="I24" s="99">
        <v>6.62</v>
      </c>
      <c r="J24" s="99">
        <v>762</v>
      </c>
      <c r="K24" s="101">
        <v>8786</v>
      </c>
      <c r="L24" s="100">
        <v>53436</v>
      </c>
      <c r="M24" s="47">
        <v>1410344805</v>
      </c>
      <c r="N24" s="47">
        <v>2788455460</v>
      </c>
      <c r="O24" s="47">
        <v>1006279348</v>
      </c>
      <c r="P24" s="47">
        <v>893226094</v>
      </c>
      <c r="Q24" s="100">
        <v>908528</v>
      </c>
      <c r="R24" s="47">
        <v>4198800265</v>
      </c>
      <c r="S24" s="47">
        <v>691424953</v>
      </c>
      <c r="T24" s="47">
        <v>1286869454</v>
      </c>
      <c r="U24" s="47">
        <v>335635535</v>
      </c>
      <c r="V24" s="47">
        <v>208598019</v>
      </c>
      <c r="W24" s="47">
        <v>13789264</v>
      </c>
      <c r="X24" s="47">
        <v>20410502</v>
      </c>
      <c r="Y24" s="47">
        <v>30419635</v>
      </c>
      <c r="Z24" s="47">
        <v>1294889928</v>
      </c>
      <c r="AA24" s="47">
        <v>134198886</v>
      </c>
      <c r="AB24" s="47">
        <v>0</v>
      </c>
      <c r="AC24" s="47">
        <v>155670395</v>
      </c>
      <c r="AD24" s="47">
        <v>26893694</v>
      </c>
      <c r="AE24" s="47">
        <v>1899505442</v>
      </c>
      <c r="AF24" s="47">
        <v>0</v>
      </c>
      <c r="AG24" s="47">
        <v>0</v>
      </c>
      <c r="AH24" s="47">
        <v>0</v>
      </c>
      <c r="AI24" s="47">
        <v>0</v>
      </c>
    </row>
    <row r="25" spans="1:35" x14ac:dyDescent="0.3">
      <c r="A25" s="96" t="s">
        <v>712</v>
      </c>
      <c r="B25" s="98">
        <v>46</v>
      </c>
      <c r="C25" s="99">
        <v>485</v>
      </c>
      <c r="D25" s="99">
        <v>485</v>
      </c>
      <c r="E25" s="99">
        <v>485</v>
      </c>
      <c r="F25" s="100">
        <v>139625</v>
      </c>
      <c r="G25" s="100">
        <v>15241</v>
      </c>
      <c r="H25" s="99">
        <v>78.87</v>
      </c>
      <c r="I25" s="99">
        <v>9.16</v>
      </c>
      <c r="J25" s="99">
        <v>917.09</v>
      </c>
      <c r="K25" s="101">
        <v>10299.629999999999</v>
      </c>
      <c r="L25" s="100">
        <v>68033</v>
      </c>
      <c r="M25" s="47">
        <v>1962471962</v>
      </c>
      <c r="N25" s="47">
        <v>1707500931</v>
      </c>
      <c r="O25" s="47">
        <v>1043238993</v>
      </c>
      <c r="P25" s="47">
        <v>739129180</v>
      </c>
      <c r="Q25" s="100">
        <v>289991</v>
      </c>
      <c r="R25" s="47">
        <v>3669972893</v>
      </c>
      <c r="S25" s="47">
        <v>0</v>
      </c>
      <c r="T25" s="47">
        <v>33749606</v>
      </c>
      <c r="U25" s="47">
        <v>784568101</v>
      </c>
      <c r="V25" s="47">
        <v>358522604</v>
      </c>
      <c r="W25" s="47">
        <v>0</v>
      </c>
      <c r="X25" s="47">
        <v>5112366</v>
      </c>
      <c r="Y25" s="47">
        <v>377145935</v>
      </c>
      <c r="Z25" s="47">
        <v>1071230737</v>
      </c>
      <c r="AA25" s="47">
        <v>1026120094</v>
      </c>
      <c r="AB25" s="47">
        <v>0</v>
      </c>
      <c r="AC25" s="47">
        <v>901555</v>
      </c>
      <c r="AD25" s="47">
        <v>12621895</v>
      </c>
      <c r="AE25" s="47">
        <v>1782368173</v>
      </c>
      <c r="AF25" s="47">
        <v>0</v>
      </c>
      <c r="AG25" s="47">
        <v>0</v>
      </c>
      <c r="AH25" s="47">
        <v>0</v>
      </c>
      <c r="AI25" s="47">
        <v>0</v>
      </c>
    </row>
    <row r="26" spans="1:35" x14ac:dyDescent="0.3">
      <c r="A26" s="96" t="s">
        <v>713</v>
      </c>
      <c r="B26" s="98">
        <v>3107</v>
      </c>
      <c r="C26" s="99">
        <v>546</v>
      </c>
      <c r="D26" s="99">
        <v>546</v>
      </c>
      <c r="E26" s="99">
        <v>546</v>
      </c>
      <c r="F26" s="100">
        <v>177273</v>
      </c>
      <c r="G26" s="100">
        <v>26341</v>
      </c>
      <c r="H26" s="99">
        <v>88.95</v>
      </c>
      <c r="I26" s="99">
        <v>6.73</v>
      </c>
      <c r="J26" s="99">
        <v>762</v>
      </c>
      <c r="K26" s="101">
        <v>9388</v>
      </c>
      <c r="L26" s="100">
        <v>114620</v>
      </c>
      <c r="M26" s="47">
        <v>1196951900</v>
      </c>
      <c r="N26" s="47">
        <v>3101043684</v>
      </c>
      <c r="O26" s="47">
        <v>512598855</v>
      </c>
      <c r="P26" s="47">
        <v>933067517</v>
      </c>
      <c r="Q26" s="100">
        <v>1845435</v>
      </c>
      <c r="R26" s="47">
        <v>4297995584</v>
      </c>
      <c r="S26" s="47">
        <v>660440496</v>
      </c>
      <c r="T26" s="47">
        <v>566040674</v>
      </c>
      <c r="U26" s="47">
        <v>1251785627</v>
      </c>
      <c r="V26" s="47">
        <v>560364643</v>
      </c>
      <c r="W26" s="47">
        <v>26580786</v>
      </c>
      <c r="X26" s="47">
        <v>36974065</v>
      </c>
      <c r="Y26" s="47">
        <v>22371522</v>
      </c>
      <c r="Z26" s="47">
        <v>595470461</v>
      </c>
      <c r="AA26" s="47">
        <v>140374035</v>
      </c>
      <c r="AB26" s="47">
        <v>0</v>
      </c>
      <c r="AC26" s="47">
        <v>151178103</v>
      </c>
      <c r="AD26" s="47">
        <v>286415172</v>
      </c>
      <c r="AE26" s="47">
        <v>1445666372</v>
      </c>
      <c r="AF26" s="47">
        <v>0</v>
      </c>
      <c r="AG26" s="47">
        <v>0</v>
      </c>
      <c r="AH26" s="47">
        <v>0</v>
      </c>
      <c r="AI26" s="47">
        <v>0</v>
      </c>
    </row>
    <row r="27" spans="1:35" x14ac:dyDescent="0.3">
      <c r="A27" s="96" t="s">
        <v>1546</v>
      </c>
      <c r="B27" s="98">
        <v>443</v>
      </c>
      <c r="C27" s="99">
        <v>102</v>
      </c>
      <c r="D27" s="99">
        <v>102</v>
      </c>
      <c r="E27" s="99">
        <v>102</v>
      </c>
      <c r="F27" s="100">
        <v>33920</v>
      </c>
      <c r="G27" s="100">
        <v>3049</v>
      </c>
      <c r="H27" s="99">
        <v>91.11</v>
      </c>
      <c r="I27" s="99">
        <v>11.12</v>
      </c>
      <c r="J27" s="99">
        <v>0</v>
      </c>
      <c r="K27" s="99">
        <v>275.7</v>
      </c>
      <c r="L27" s="99">
        <v>0</v>
      </c>
      <c r="M27" s="47">
        <v>55434076</v>
      </c>
      <c r="N27" s="47">
        <v>8854855</v>
      </c>
      <c r="O27" s="47">
        <v>34046308</v>
      </c>
      <c r="P27" s="47">
        <v>4158386</v>
      </c>
      <c r="Q27" s="100">
        <v>23557</v>
      </c>
      <c r="R27" s="47">
        <v>64288931</v>
      </c>
      <c r="S27" s="47">
        <v>0</v>
      </c>
      <c r="T27" s="47">
        <v>6919442</v>
      </c>
      <c r="U27" s="47">
        <v>37283722</v>
      </c>
      <c r="V27" s="47">
        <v>482156</v>
      </c>
      <c r="W27" s="47">
        <v>0</v>
      </c>
      <c r="X27" s="47">
        <v>36106</v>
      </c>
      <c r="Y27" s="47">
        <v>0</v>
      </c>
      <c r="Z27" s="47">
        <v>8965767</v>
      </c>
      <c r="AA27" s="47">
        <v>10601738</v>
      </c>
      <c r="AB27" s="47">
        <v>0</v>
      </c>
      <c r="AC27" s="47">
        <v>0</v>
      </c>
      <c r="AD27" s="47">
        <v>0</v>
      </c>
      <c r="AE27" s="47">
        <v>38204694</v>
      </c>
      <c r="AF27" s="47">
        <v>39723164</v>
      </c>
      <c r="AG27" s="47">
        <v>39724830</v>
      </c>
      <c r="AH27" s="47">
        <v>46552317</v>
      </c>
      <c r="AI27" s="47">
        <v>-6827487</v>
      </c>
    </row>
    <row r="28" spans="1:35" ht="14.55" customHeight="1" x14ac:dyDescent="0.3">
      <c r="A28" s="96" t="s">
        <v>714</v>
      </c>
      <c r="B28" s="98">
        <v>59</v>
      </c>
      <c r="C28" s="99">
        <v>171</v>
      </c>
      <c r="D28" s="99">
        <v>171</v>
      </c>
      <c r="E28" s="99">
        <v>171</v>
      </c>
      <c r="F28" s="100">
        <v>49262</v>
      </c>
      <c r="G28" s="100">
        <v>8419</v>
      </c>
      <c r="H28" s="99">
        <v>78.930000000000007</v>
      </c>
      <c r="I28" s="99">
        <v>5.85</v>
      </c>
      <c r="J28" s="99">
        <v>42.87</v>
      </c>
      <c r="K28" s="101">
        <v>1276.1199999999999</v>
      </c>
      <c r="L28" s="100">
        <v>32256</v>
      </c>
      <c r="M28" s="47">
        <v>309483716</v>
      </c>
      <c r="N28" s="47">
        <v>812490055</v>
      </c>
      <c r="O28" s="47">
        <v>113629799</v>
      </c>
      <c r="P28" s="47">
        <v>224953067</v>
      </c>
      <c r="Q28" s="100">
        <v>36028</v>
      </c>
      <c r="R28" s="47">
        <v>1121973771</v>
      </c>
      <c r="S28" s="47">
        <v>142376833</v>
      </c>
      <c r="T28" s="47">
        <v>366128855</v>
      </c>
      <c r="U28" s="47">
        <v>83001538</v>
      </c>
      <c r="V28" s="47">
        <v>79376036</v>
      </c>
      <c r="W28" s="47">
        <v>6783860</v>
      </c>
      <c r="X28" s="47">
        <v>11520818</v>
      </c>
      <c r="Y28" s="47">
        <v>40366421</v>
      </c>
      <c r="Z28" s="47">
        <v>357621719</v>
      </c>
      <c r="AA28" s="47">
        <v>28810883</v>
      </c>
      <c r="AB28" s="47">
        <v>0</v>
      </c>
      <c r="AC28" s="47">
        <v>4155080</v>
      </c>
      <c r="AD28" s="47">
        <v>1831728</v>
      </c>
      <c r="AE28" s="47">
        <v>338582866</v>
      </c>
      <c r="AF28" s="47">
        <v>0</v>
      </c>
      <c r="AG28" s="47">
        <v>0</v>
      </c>
      <c r="AH28" s="47">
        <v>0</v>
      </c>
      <c r="AI28" s="47">
        <v>0</v>
      </c>
    </row>
    <row r="29" spans="1:35" x14ac:dyDescent="0.3">
      <c r="A29" s="96" t="s">
        <v>715</v>
      </c>
      <c r="B29" s="98">
        <v>22</v>
      </c>
      <c r="C29" s="99">
        <v>912</v>
      </c>
      <c r="D29" s="99">
        <v>912</v>
      </c>
      <c r="E29" s="99">
        <v>912</v>
      </c>
      <c r="F29" s="100">
        <v>308081</v>
      </c>
      <c r="G29" s="100">
        <v>46383</v>
      </c>
      <c r="H29" s="99">
        <v>92.55</v>
      </c>
      <c r="I29" s="99">
        <v>6.64</v>
      </c>
      <c r="J29" s="99">
        <v>872</v>
      </c>
      <c r="K29" s="101">
        <v>9980</v>
      </c>
      <c r="L29" s="100">
        <v>57474</v>
      </c>
      <c r="M29" s="47">
        <v>4733045966</v>
      </c>
      <c r="N29" s="47">
        <v>4639422830</v>
      </c>
      <c r="O29" s="47">
        <v>1677299253</v>
      </c>
      <c r="P29" s="47">
        <v>1133180155</v>
      </c>
      <c r="Q29" s="100">
        <v>781830</v>
      </c>
      <c r="R29" s="47">
        <v>9372468796</v>
      </c>
      <c r="S29" s="47">
        <v>1076369590</v>
      </c>
      <c r="T29" s="47">
        <v>2828047258</v>
      </c>
      <c r="U29" s="47">
        <v>487796542</v>
      </c>
      <c r="V29" s="47">
        <v>608529268</v>
      </c>
      <c r="W29" s="47">
        <v>31282467</v>
      </c>
      <c r="X29" s="47">
        <v>116597729</v>
      </c>
      <c r="Y29" s="47">
        <v>389018996</v>
      </c>
      <c r="Z29" s="47">
        <v>3413661433</v>
      </c>
      <c r="AA29" s="47">
        <v>380976066</v>
      </c>
      <c r="AB29" s="47">
        <v>0</v>
      </c>
      <c r="AC29" s="47">
        <v>32059311</v>
      </c>
      <c r="AD29" s="47">
        <v>8130136</v>
      </c>
      <c r="AE29" s="47">
        <v>2810479408</v>
      </c>
      <c r="AF29" s="47">
        <v>0</v>
      </c>
      <c r="AG29" s="47">
        <v>0</v>
      </c>
      <c r="AH29" s="47">
        <v>0</v>
      </c>
      <c r="AI29" s="47">
        <v>0</v>
      </c>
    </row>
    <row r="30" spans="1:35" x14ac:dyDescent="0.3">
      <c r="A30" s="96" t="s">
        <v>716</v>
      </c>
      <c r="B30" s="98">
        <v>3108</v>
      </c>
      <c r="C30" s="99">
        <v>417</v>
      </c>
      <c r="D30" s="99">
        <v>318</v>
      </c>
      <c r="E30" s="99">
        <v>318</v>
      </c>
      <c r="F30" s="100">
        <v>64620</v>
      </c>
      <c r="G30" s="100">
        <v>9489</v>
      </c>
      <c r="H30" s="99">
        <v>55.67</v>
      </c>
      <c r="I30" s="99">
        <v>6.81</v>
      </c>
      <c r="J30" s="99">
        <v>132.07</v>
      </c>
      <c r="K30" s="101">
        <v>3927.19</v>
      </c>
      <c r="L30" s="100">
        <v>93950</v>
      </c>
      <c r="M30" s="47">
        <v>228494716</v>
      </c>
      <c r="N30" s="47">
        <v>835848374</v>
      </c>
      <c r="O30" s="47">
        <v>124644085</v>
      </c>
      <c r="P30" s="47">
        <v>259264675</v>
      </c>
      <c r="Q30" s="100">
        <v>752252</v>
      </c>
      <c r="R30" s="47">
        <v>1064343090</v>
      </c>
      <c r="S30" s="47">
        <v>101468835</v>
      </c>
      <c r="T30" s="47">
        <v>121730006</v>
      </c>
      <c r="U30" s="47">
        <v>302702320</v>
      </c>
      <c r="V30" s="47">
        <v>229887985</v>
      </c>
      <c r="W30" s="47">
        <v>5442045</v>
      </c>
      <c r="X30" s="47">
        <v>9676924</v>
      </c>
      <c r="Y30" s="47">
        <v>1437211</v>
      </c>
      <c r="Z30" s="47">
        <v>192599059</v>
      </c>
      <c r="AA30" s="47">
        <v>36269731</v>
      </c>
      <c r="AB30" s="47">
        <v>0</v>
      </c>
      <c r="AC30" s="47">
        <v>45635646</v>
      </c>
      <c r="AD30" s="47">
        <v>17493328</v>
      </c>
      <c r="AE30" s="47">
        <v>383908760</v>
      </c>
      <c r="AF30" s="47">
        <v>0</v>
      </c>
      <c r="AG30" s="47">
        <v>0</v>
      </c>
      <c r="AH30" s="47">
        <v>0</v>
      </c>
      <c r="AI30" s="47">
        <v>0</v>
      </c>
    </row>
    <row r="31" spans="1:35" ht="14.55" customHeight="1" x14ac:dyDescent="0.3">
      <c r="A31" s="96" t="s">
        <v>1547</v>
      </c>
      <c r="B31" s="98">
        <v>424</v>
      </c>
      <c r="C31" s="99">
        <v>16</v>
      </c>
      <c r="D31" s="99">
        <v>16</v>
      </c>
      <c r="E31" s="99">
        <v>14</v>
      </c>
      <c r="F31" s="100">
        <v>4647</v>
      </c>
      <c r="G31" s="99">
        <v>114</v>
      </c>
      <c r="H31" s="99">
        <v>90.94</v>
      </c>
      <c r="I31" s="99">
        <v>40.76</v>
      </c>
      <c r="J31" s="99">
        <v>0</v>
      </c>
      <c r="K31" s="99">
        <v>54.99</v>
      </c>
      <c r="L31" s="99">
        <v>0</v>
      </c>
      <c r="M31" s="47">
        <v>12331398</v>
      </c>
      <c r="N31" s="47">
        <v>544485</v>
      </c>
      <c r="O31" s="47">
        <v>6315991</v>
      </c>
      <c r="P31" s="47">
        <v>323876</v>
      </c>
      <c r="Q31" s="100">
        <v>1038</v>
      </c>
      <c r="R31" s="47">
        <v>12875883</v>
      </c>
      <c r="S31" s="47">
        <v>0</v>
      </c>
      <c r="T31" s="47">
        <v>2413913</v>
      </c>
      <c r="U31" s="47">
        <v>0</v>
      </c>
      <c r="V31" s="47">
        <v>3333099</v>
      </c>
      <c r="W31" s="47">
        <v>0</v>
      </c>
      <c r="X31" s="47">
        <v>1282564</v>
      </c>
      <c r="Y31" s="47">
        <v>0</v>
      </c>
      <c r="Z31" s="47">
        <v>0</v>
      </c>
      <c r="AA31" s="47">
        <v>0</v>
      </c>
      <c r="AB31" s="47">
        <v>5846307</v>
      </c>
      <c r="AC31" s="47">
        <v>0</v>
      </c>
      <c r="AD31" s="47">
        <v>0</v>
      </c>
      <c r="AE31" s="47">
        <v>6639867</v>
      </c>
      <c r="AF31" s="47">
        <v>1</v>
      </c>
      <c r="AG31" s="47">
        <v>1</v>
      </c>
      <c r="AH31" s="47">
        <v>0</v>
      </c>
      <c r="AI31" s="47">
        <v>1</v>
      </c>
    </row>
    <row r="32" spans="1:35" x14ac:dyDescent="0.3">
      <c r="A32" s="96" t="s">
        <v>717</v>
      </c>
      <c r="B32" s="98">
        <v>39</v>
      </c>
      <c r="C32" s="99">
        <v>269</v>
      </c>
      <c r="D32" s="99">
        <v>269</v>
      </c>
      <c r="E32" s="99">
        <v>269</v>
      </c>
      <c r="F32" s="100">
        <v>79969</v>
      </c>
      <c r="G32" s="100">
        <v>17244</v>
      </c>
      <c r="H32" s="99">
        <v>81.45</v>
      </c>
      <c r="I32" s="99">
        <v>4.6399999999999997</v>
      </c>
      <c r="J32" s="99">
        <v>0.45</v>
      </c>
      <c r="K32" s="101">
        <v>1897.94</v>
      </c>
      <c r="L32" s="100">
        <v>78662</v>
      </c>
      <c r="M32" s="47">
        <v>588363217</v>
      </c>
      <c r="N32" s="47">
        <v>1071227739</v>
      </c>
      <c r="O32" s="47">
        <v>311440303</v>
      </c>
      <c r="P32" s="47">
        <v>368202471</v>
      </c>
      <c r="Q32" s="100">
        <v>417957</v>
      </c>
      <c r="R32" s="47">
        <v>1659590956</v>
      </c>
      <c r="S32" s="47">
        <v>238288167</v>
      </c>
      <c r="T32" s="47">
        <v>764654975</v>
      </c>
      <c r="U32" s="47">
        <v>138644025</v>
      </c>
      <c r="V32" s="47">
        <v>88758120</v>
      </c>
      <c r="W32" s="47">
        <v>8914865</v>
      </c>
      <c r="X32" s="47">
        <v>9276142</v>
      </c>
      <c r="Y32" s="47">
        <v>32216196</v>
      </c>
      <c r="Z32" s="47">
        <v>250453121</v>
      </c>
      <c r="AA32" s="47">
        <v>63508535</v>
      </c>
      <c r="AB32" s="47">
        <v>10000</v>
      </c>
      <c r="AC32" s="47">
        <v>55273425</v>
      </c>
      <c r="AD32" s="47">
        <v>9593385</v>
      </c>
      <c r="AE32" s="47">
        <v>679642774</v>
      </c>
      <c r="AF32" s="47">
        <v>0</v>
      </c>
      <c r="AG32" s="47">
        <v>0</v>
      </c>
      <c r="AH32" s="47">
        <v>0</v>
      </c>
      <c r="AI32" s="47">
        <v>0</v>
      </c>
    </row>
    <row r="33" spans="1:35" x14ac:dyDescent="0.3">
      <c r="A33" s="96" t="s">
        <v>718</v>
      </c>
      <c r="B33" s="98">
        <v>50</v>
      </c>
      <c r="C33" s="99">
        <v>151</v>
      </c>
      <c r="D33" s="99">
        <v>151</v>
      </c>
      <c r="E33" s="99">
        <v>151</v>
      </c>
      <c r="F33" s="100">
        <v>31341</v>
      </c>
      <c r="G33" s="100">
        <v>6262</v>
      </c>
      <c r="H33" s="99">
        <v>56.86</v>
      </c>
      <c r="I33" s="99">
        <v>5</v>
      </c>
      <c r="J33" s="99">
        <v>0</v>
      </c>
      <c r="K33" s="99">
        <v>968.42</v>
      </c>
      <c r="L33" s="100">
        <v>39032</v>
      </c>
      <c r="M33" s="47">
        <v>155437327</v>
      </c>
      <c r="N33" s="47">
        <v>559780445</v>
      </c>
      <c r="O33" s="47">
        <v>72795916</v>
      </c>
      <c r="P33" s="47">
        <v>174528930</v>
      </c>
      <c r="Q33" s="100">
        <v>45965</v>
      </c>
      <c r="R33" s="47">
        <v>715217772</v>
      </c>
      <c r="S33" s="47">
        <v>103719515</v>
      </c>
      <c r="T33" s="47">
        <v>260471631</v>
      </c>
      <c r="U33" s="47">
        <v>43462617</v>
      </c>
      <c r="V33" s="47">
        <v>44275018</v>
      </c>
      <c r="W33" s="47">
        <v>3567597</v>
      </c>
      <c r="X33" s="47">
        <v>5170154</v>
      </c>
      <c r="Y33" s="47">
        <v>59556244</v>
      </c>
      <c r="Z33" s="47">
        <v>166975744</v>
      </c>
      <c r="AA33" s="47">
        <v>16422499</v>
      </c>
      <c r="AB33" s="47">
        <v>0</v>
      </c>
      <c r="AC33" s="47">
        <v>10988364</v>
      </c>
      <c r="AD33" s="47">
        <v>608389</v>
      </c>
      <c r="AE33" s="47">
        <v>247324846</v>
      </c>
      <c r="AF33" s="47">
        <v>0</v>
      </c>
      <c r="AG33" s="47">
        <v>0</v>
      </c>
      <c r="AH33" s="47">
        <v>0</v>
      </c>
      <c r="AI33" s="47">
        <v>0</v>
      </c>
    </row>
    <row r="34" spans="1:35" x14ac:dyDescent="0.3">
      <c r="A34" s="96" t="s">
        <v>1549</v>
      </c>
      <c r="B34" s="98">
        <v>422</v>
      </c>
      <c r="C34" s="99">
        <v>16</v>
      </c>
      <c r="D34" s="99">
        <v>16</v>
      </c>
      <c r="E34" s="99">
        <v>16</v>
      </c>
      <c r="F34" s="100">
        <v>4923</v>
      </c>
      <c r="G34" s="99">
        <v>100</v>
      </c>
      <c r="H34" s="99">
        <v>84.3</v>
      </c>
      <c r="I34" s="99">
        <v>49.23</v>
      </c>
      <c r="J34" s="99">
        <v>0</v>
      </c>
      <c r="K34" s="99">
        <v>77.03</v>
      </c>
      <c r="L34" s="99">
        <v>0</v>
      </c>
      <c r="M34" s="47">
        <v>12670562</v>
      </c>
      <c r="N34" s="47">
        <v>1337970</v>
      </c>
      <c r="O34" s="47">
        <v>5227585</v>
      </c>
      <c r="P34" s="47">
        <v>926332</v>
      </c>
      <c r="Q34" s="100">
        <v>4365</v>
      </c>
      <c r="R34" s="47">
        <v>14008532</v>
      </c>
      <c r="S34" s="47">
        <v>0</v>
      </c>
      <c r="T34" s="47">
        <v>2025861</v>
      </c>
      <c r="U34" s="47">
        <v>0</v>
      </c>
      <c r="V34" s="47">
        <v>3400598</v>
      </c>
      <c r="W34" s="47">
        <v>0</v>
      </c>
      <c r="X34" s="47">
        <v>1965340</v>
      </c>
      <c r="Y34" s="47">
        <v>0</v>
      </c>
      <c r="Z34" s="47">
        <v>0</v>
      </c>
      <c r="AA34" s="47">
        <v>0</v>
      </c>
      <c r="AB34" s="47">
        <v>6616733</v>
      </c>
      <c r="AC34" s="47">
        <v>0</v>
      </c>
      <c r="AD34" s="47">
        <v>0</v>
      </c>
      <c r="AE34" s="47">
        <v>6153917</v>
      </c>
      <c r="AF34" s="47">
        <v>1</v>
      </c>
      <c r="AG34" s="47">
        <v>1</v>
      </c>
      <c r="AH34" s="47">
        <v>0</v>
      </c>
      <c r="AI34" s="47">
        <v>1</v>
      </c>
    </row>
    <row r="35" spans="1:35" x14ac:dyDescent="0.3">
      <c r="A35" s="96" t="s">
        <v>1958</v>
      </c>
      <c r="B35" s="98">
        <v>414</v>
      </c>
      <c r="C35" s="99">
        <v>88</v>
      </c>
      <c r="D35" s="99">
        <v>88</v>
      </c>
      <c r="E35" s="99">
        <v>88</v>
      </c>
      <c r="F35" s="100">
        <v>18804</v>
      </c>
      <c r="G35" s="99">
        <v>338</v>
      </c>
      <c r="H35" s="99">
        <v>58.54</v>
      </c>
      <c r="I35" s="99">
        <v>55.63</v>
      </c>
      <c r="J35" s="99">
        <v>0</v>
      </c>
      <c r="K35" s="99">
        <v>126.64</v>
      </c>
      <c r="L35" s="99">
        <v>0</v>
      </c>
      <c r="M35" s="47">
        <v>65256049</v>
      </c>
      <c r="N35" s="47">
        <v>0</v>
      </c>
      <c r="O35" s="47">
        <v>24612231</v>
      </c>
      <c r="P35" s="47">
        <v>0</v>
      </c>
      <c r="Q35" s="99">
        <v>0</v>
      </c>
      <c r="R35" s="47">
        <v>65256049</v>
      </c>
      <c r="S35" s="47">
        <v>5995320</v>
      </c>
      <c r="T35" s="47">
        <v>17027908</v>
      </c>
      <c r="U35" s="47">
        <v>5643069</v>
      </c>
      <c r="V35" s="47">
        <v>26838048</v>
      </c>
      <c r="W35" s="47">
        <v>3990981</v>
      </c>
      <c r="X35" s="47">
        <v>0</v>
      </c>
      <c r="Y35" s="47">
        <v>0</v>
      </c>
      <c r="Z35" s="47">
        <v>5760723</v>
      </c>
      <c r="AA35" s="47">
        <v>0</v>
      </c>
      <c r="AB35" s="47">
        <v>0</v>
      </c>
      <c r="AC35" s="47">
        <v>0</v>
      </c>
      <c r="AD35" s="47">
        <v>0</v>
      </c>
      <c r="AE35" s="47">
        <v>24612231</v>
      </c>
      <c r="AF35" s="47">
        <v>26464254</v>
      </c>
      <c r="AG35" s="47">
        <v>26464254</v>
      </c>
      <c r="AH35" s="47">
        <v>28367173</v>
      </c>
      <c r="AI35" s="47">
        <v>-1902919</v>
      </c>
    </row>
    <row r="36" spans="1:35" x14ac:dyDescent="0.3">
      <c r="A36" s="96" t="s">
        <v>719</v>
      </c>
      <c r="B36" s="98">
        <v>51</v>
      </c>
      <c r="C36" s="99">
        <v>30</v>
      </c>
      <c r="D36" s="99">
        <v>30</v>
      </c>
      <c r="E36" s="99">
        <v>30</v>
      </c>
      <c r="F36" s="100">
        <v>10445</v>
      </c>
      <c r="G36" s="100">
        <v>1300</v>
      </c>
      <c r="H36" s="99">
        <v>95.39</v>
      </c>
      <c r="I36" s="99">
        <v>8.0299999999999994</v>
      </c>
      <c r="J36" s="99">
        <v>524</v>
      </c>
      <c r="K36" s="101">
        <v>6779</v>
      </c>
      <c r="L36" s="99">
        <v>0</v>
      </c>
      <c r="M36" s="47">
        <v>121804713</v>
      </c>
      <c r="N36" s="47">
        <v>5659290309</v>
      </c>
      <c r="O36" s="47">
        <v>42568245</v>
      </c>
      <c r="P36" s="47">
        <v>1813599748</v>
      </c>
      <c r="Q36" s="100">
        <v>384095</v>
      </c>
      <c r="R36" s="47">
        <v>5781095022</v>
      </c>
      <c r="S36" s="47">
        <v>709510624</v>
      </c>
      <c r="T36" s="47">
        <v>2076289042</v>
      </c>
      <c r="U36" s="47">
        <v>357284488</v>
      </c>
      <c r="V36" s="47">
        <v>56274836</v>
      </c>
      <c r="W36" s="47">
        <v>3180656</v>
      </c>
      <c r="X36" s="47">
        <v>9974086</v>
      </c>
      <c r="Y36" s="47">
        <v>38651021</v>
      </c>
      <c r="Z36" s="47">
        <v>2234292428</v>
      </c>
      <c r="AA36" s="47">
        <v>233162074</v>
      </c>
      <c r="AB36" s="47">
        <v>0</v>
      </c>
      <c r="AC36" s="47">
        <v>21876808</v>
      </c>
      <c r="AD36" s="47">
        <v>40598959</v>
      </c>
      <c r="AE36" s="47">
        <v>1856167993</v>
      </c>
      <c r="AF36" s="47">
        <v>0</v>
      </c>
      <c r="AG36" s="47">
        <v>0</v>
      </c>
      <c r="AH36" s="47">
        <v>0</v>
      </c>
      <c r="AI36" s="47">
        <v>0</v>
      </c>
    </row>
    <row r="37" spans="1:35" x14ac:dyDescent="0.3">
      <c r="A37" s="96" t="s">
        <v>720</v>
      </c>
      <c r="B37" s="98">
        <v>57</v>
      </c>
      <c r="C37" s="99">
        <v>199</v>
      </c>
      <c r="D37" s="99">
        <v>179</v>
      </c>
      <c r="E37" s="99">
        <v>179</v>
      </c>
      <c r="F37" s="100">
        <v>40480</v>
      </c>
      <c r="G37" s="100">
        <v>10916</v>
      </c>
      <c r="H37" s="99">
        <v>61.96</v>
      </c>
      <c r="I37" s="99">
        <v>3.71</v>
      </c>
      <c r="J37" s="99">
        <v>0</v>
      </c>
      <c r="K37" s="101">
        <v>1523.06</v>
      </c>
      <c r="L37" s="100">
        <v>34372</v>
      </c>
      <c r="M37" s="47">
        <v>167746115</v>
      </c>
      <c r="N37" s="47">
        <v>737042393</v>
      </c>
      <c r="O37" s="47">
        <v>90224750</v>
      </c>
      <c r="P37" s="47">
        <v>245956075</v>
      </c>
      <c r="Q37" s="100">
        <v>73886</v>
      </c>
      <c r="R37" s="47">
        <v>904788508</v>
      </c>
      <c r="S37" s="47">
        <v>121872869</v>
      </c>
      <c r="T37" s="47">
        <v>257672064</v>
      </c>
      <c r="U37" s="47">
        <v>13372138</v>
      </c>
      <c r="V37" s="47">
        <v>28203067</v>
      </c>
      <c r="W37" s="47">
        <v>5349302</v>
      </c>
      <c r="X37" s="47">
        <v>11733432</v>
      </c>
      <c r="Y37" s="47">
        <v>16629327</v>
      </c>
      <c r="Z37" s="47">
        <v>322650889</v>
      </c>
      <c r="AA37" s="47">
        <v>102106312</v>
      </c>
      <c r="AB37" s="47">
        <v>0</v>
      </c>
      <c r="AC37" s="47">
        <v>24741999</v>
      </c>
      <c r="AD37" s="47">
        <v>457109</v>
      </c>
      <c r="AE37" s="47">
        <v>336180825</v>
      </c>
      <c r="AF37" s="47">
        <v>0</v>
      </c>
      <c r="AG37" s="47">
        <v>0</v>
      </c>
      <c r="AH37" s="47">
        <v>0</v>
      </c>
      <c r="AI37" s="47">
        <v>0</v>
      </c>
    </row>
    <row r="38" spans="1:35" ht="14.55" customHeight="1" x14ac:dyDescent="0.3">
      <c r="A38" s="96" t="s">
        <v>1550</v>
      </c>
      <c r="B38" s="98">
        <v>452</v>
      </c>
      <c r="C38" s="99">
        <v>187</v>
      </c>
      <c r="D38" s="99">
        <v>187</v>
      </c>
      <c r="E38" s="99">
        <v>187</v>
      </c>
      <c r="F38" s="100">
        <v>39771</v>
      </c>
      <c r="G38" s="100">
        <v>3042</v>
      </c>
      <c r="H38" s="99">
        <v>58.27</v>
      </c>
      <c r="I38" s="99">
        <v>13.07</v>
      </c>
      <c r="J38" s="99">
        <v>0</v>
      </c>
      <c r="K38" s="99">
        <v>329.13</v>
      </c>
      <c r="L38" s="99">
        <v>0</v>
      </c>
      <c r="M38" s="47">
        <v>92684810</v>
      </c>
      <c r="N38" s="47">
        <v>6700409</v>
      </c>
      <c r="O38" s="47">
        <v>70604195</v>
      </c>
      <c r="P38" s="47">
        <v>2860336</v>
      </c>
      <c r="Q38" s="100">
        <v>18185</v>
      </c>
      <c r="R38" s="47">
        <v>99385219</v>
      </c>
      <c r="S38" s="47">
        <v>17108996</v>
      </c>
      <c r="T38" s="47">
        <v>50011272</v>
      </c>
      <c r="U38" s="47">
        <v>6822402</v>
      </c>
      <c r="V38" s="47">
        <v>4485541</v>
      </c>
      <c r="W38" s="47">
        <v>1659377</v>
      </c>
      <c r="X38" s="47">
        <v>0</v>
      </c>
      <c r="Y38" s="47">
        <v>0</v>
      </c>
      <c r="Z38" s="47">
        <v>8770437</v>
      </c>
      <c r="AA38" s="47">
        <v>592454</v>
      </c>
      <c r="AB38" s="47">
        <v>9934740</v>
      </c>
      <c r="AC38" s="47">
        <v>0</v>
      </c>
      <c r="AD38" s="47">
        <v>0</v>
      </c>
      <c r="AE38" s="47">
        <v>73464531</v>
      </c>
      <c r="AF38" s="47">
        <v>73852973</v>
      </c>
      <c r="AG38" s="47">
        <v>73852973</v>
      </c>
      <c r="AH38" s="47">
        <v>59038334</v>
      </c>
      <c r="AI38" s="47">
        <v>14814639</v>
      </c>
    </row>
    <row r="39" spans="1:35" ht="14.55" customHeight="1" x14ac:dyDescent="0.3">
      <c r="A39" s="96" t="s">
        <v>1553</v>
      </c>
      <c r="B39" s="98">
        <v>451</v>
      </c>
      <c r="C39" s="99">
        <v>179</v>
      </c>
      <c r="D39" s="99">
        <v>179</v>
      </c>
      <c r="E39" s="99">
        <v>179</v>
      </c>
      <c r="F39" s="100">
        <v>40349</v>
      </c>
      <c r="G39" s="100">
        <v>3335</v>
      </c>
      <c r="H39" s="99">
        <v>61.76</v>
      </c>
      <c r="I39" s="99">
        <v>12.1</v>
      </c>
      <c r="J39" s="99">
        <v>0</v>
      </c>
      <c r="K39" s="99">
        <v>330.14</v>
      </c>
      <c r="L39" s="99">
        <v>0</v>
      </c>
      <c r="M39" s="47">
        <v>97846055</v>
      </c>
      <c r="N39" s="47">
        <v>0</v>
      </c>
      <c r="O39" s="47">
        <v>76085092</v>
      </c>
      <c r="P39" s="47">
        <v>0</v>
      </c>
      <c r="Q39" s="99">
        <v>0</v>
      </c>
      <c r="R39" s="47">
        <v>97846055</v>
      </c>
      <c r="S39" s="47">
        <v>17129260</v>
      </c>
      <c r="T39" s="47">
        <v>58896017</v>
      </c>
      <c r="U39" s="47">
        <v>4583072</v>
      </c>
      <c r="V39" s="47">
        <v>2116513</v>
      </c>
      <c r="W39" s="47">
        <v>532286</v>
      </c>
      <c r="X39" s="47">
        <v>0</v>
      </c>
      <c r="Y39" s="47">
        <v>0</v>
      </c>
      <c r="Z39" s="47">
        <v>7804354</v>
      </c>
      <c r="AA39" s="47">
        <v>394022</v>
      </c>
      <c r="AB39" s="47">
        <v>6390531</v>
      </c>
      <c r="AC39" s="47">
        <v>0</v>
      </c>
      <c r="AD39" s="47">
        <v>0</v>
      </c>
      <c r="AE39" s="47">
        <v>76085092</v>
      </c>
      <c r="AF39" s="47">
        <v>76232699</v>
      </c>
      <c r="AG39" s="47">
        <v>76232699</v>
      </c>
      <c r="AH39" s="47">
        <v>61348244</v>
      </c>
      <c r="AI39" s="47">
        <v>14884455</v>
      </c>
    </row>
    <row r="40" spans="1:35" ht="14.55" customHeight="1" x14ac:dyDescent="0.3">
      <c r="A40" s="96" t="s">
        <v>1554</v>
      </c>
      <c r="B40" s="98">
        <v>453</v>
      </c>
      <c r="C40" s="99">
        <v>53</v>
      </c>
      <c r="D40" s="99">
        <v>53</v>
      </c>
      <c r="E40" s="99">
        <v>53</v>
      </c>
      <c r="F40" s="100">
        <v>18027</v>
      </c>
      <c r="G40" s="100">
        <v>1481</v>
      </c>
      <c r="H40" s="99">
        <v>93.19</v>
      </c>
      <c r="I40" s="99">
        <v>12.17</v>
      </c>
      <c r="J40" s="99">
        <v>0</v>
      </c>
      <c r="K40" s="99">
        <v>155.66999999999999</v>
      </c>
      <c r="L40" s="99">
        <v>0</v>
      </c>
      <c r="M40" s="47">
        <v>42953947</v>
      </c>
      <c r="N40" s="47">
        <v>0</v>
      </c>
      <c r="O40" s="47">
        <v>33615219</v>
      </c>
      <c r="P40" s="47">
        <v>0</v>
      </c>
      <c r="Q40" s="99">
        <v>0</v>
      </c>
      <c r="R40" s="47">
        <v>42953947</v>
      </c>
      <c r="S40" s="47">
        <v>3821752</v>
      </c>
      <c r="T40" s="47">
        <v>31974203</v>
      </c>
      <c r="U40" s="47">
        <v>1423438</v>
      </c>
      <c r="V40" s="47">
        <v>790638</v>
      </c>
      <c r="W40" s="47">
        <v>112733</v>
      </c>
      <c r="X40" s="47">
        <v>0</v>
      </c>
      <c r="Y40" s="47">
        <v>0</v>
      </c>
      <c r="Z40" s="47">
        <v>2046575</v>
      </c>
      <c r="AA40" s="47">
        <v>31655</v>
      </c>
      <c r="AB40" s="47">
        <v>2752953</v>
      </c>
      <c r="AC40" s="47">
        <v>0</v>
      </c>
      <c r="AD40" s="47">
        <v>0</v>
      </c>
      <c r="AE40" s="47">
        <v>33615219</v>
      </c>
      <c r="AF40" s="47">
        <v>33742513</v>
      </c>
      <c r="AG40" s="47">
        <v>33742513</v>
      </c>
      <c r="AH40" s="47">
        <v>26475374</v>
      </c>
      <c r="AI40" s="47">
        <v>7267139</v>
      </c>
    </row>
    <row r="41" spans="1:35" ht="14.55" customHeight="1" x14ac:dyDescent="0.3">
      <c r="A41" s="96" t="s">
        <v>1555</v>
      </c>
      <c r="B41" s="98">
        <v>447</v>
      </c>
      <c r="C41" s="99">
        <v>110</v>
      </c>
      <c r="D41" s="99">
        <v>110</v>
      </c>
      <c r="E41" s="99">
        <v>110</v>
      </c>
      <c r="F41" s="100">
        <v>23528</v>
      </c>
      <c r="G41" s="100">
        <v>1963</v>
      </c>
      <c r="H41" s="99">
        <v>58.6</v>
      </c>
      <c r="I41" s="99">
        <v>11.99</v>
      </c>
      <c r="J41" s="99">
        <v>0</v>
      </c>
      <c r="K41" s="99">
        <v>203.2</v>
      </c>
      <c r="L41" s="99">
        <v>0</v>
      </c>
      <c r="M41" s="47">
        <v>51490215</v>
      </c>
      <c r="N41" s="47">
        <v>0</v>
      </c>
      <c r="O41" s="47">
        <v>41869863</v>
      </c>
      <c r="P41" s="47">
        <v>0</v>
      </c>
      <c r="Q41" s="99">
        <v>0</v>
      </c>
      <c r="R41" s="47">
        <v>51490215</v>
      </c>
      <c r="S41" s="47">
        <v>10812474</v>
      </c>
      <c r="T41" s="47">
        <v>26970419</v>
      </c>
      <c r="U41" s="47">
        <v>2819825</v>
      </c>
      <c r="V41" s="47">
        <v>3755375</v>
      </c>
      <c r="W41" s="47">
        <v>131767</v>
      </c>
      <c r="X41" s="47">
        <v>0</v>
      </c>
      <c r="Y41" s="47">
        <v>0</v>
      </c>
      <c r="Z41" s="47">
        <v>3520914</v>
      </c>
      <c r="AA41" s="47">
        <v>0</v>
      </c>
      <c r="AB41" s="47">
        <v>3479441</v>
      </c>
      <c r="AC41" s="47">
        <v>0</v>
      </c>
      <c r="AD41" s="47">
        <v>0</v>
      </c>
      <c r="AE41" s="47">
        <v>41869863</v>
      </c>
      <c r="AF41" s="47">
        <v>42206217</v>
      </c>
      <c r="AG41" s="47">
        <v>42206217</v>
      </c>
      <c r="AH41" s="47">
        <v>35473412</v>
      </c>
      <c r="AI41" s="47">
        <v>6732805</v>
      </c>
    </row>
    <row r="42" spans="1:35" x14ac:dyDescent="0.3">
      <c r="A42" s="96" t="s">
        <v>721</v>
      </c>
      <c r="B42" s="98">
        <v>8</v>
      </c>
      <c r="C42" s="99">
        <v>29</v>
      </c>
      <c r="D42" s="99">
        <v>29</v>
      </c>
      <c r="E42" s="99">
        <v>28</v>
      </c>
      <c r="F42" s="100">
        <v>2951</v>
      </c>
      <c r="G42" s="99">
        <v>823</v>
      </c>
      <c r="H42" s="99">
        <v>28.87</v>
      </c>
      <c r="I42" s="99">
        <v>3.59</v>
      </c>
      <c r="J42" s="99">
        <v>0</v>
      </c>
      <c r="K42" s="99">
        <v>347.82</v>
      </c>
      <c r="L42" s="100">
        <v>13492</v>
      </c>
      <c r="M42" s="47">
        <v>16074153</v>
      </c>
      <c r="N42" s="47">
        <v>140193821</v>
      </c>
      <c r="O42" s="47">
        <v>18596600</v>
      </c>
      <c r="P42" s="47">
        <v>67155787</v>
      </c>
      <c r="Q42" s="100">
        <v>64437</v>
      </c>
      <c r="R42" s="47">
        <v>156267974</v>
      </c>
      <c r="S42" s="47">
        <v>13381288</v>
      </c>
      <c r="T42" s="47">
        <v>68407328</v>
      </c>
      <c r="U42" s="47">
        <v>18239084</v>
      </c>
      <c r="V42" s="47">
        <v>4159697</v>
      </c>
      <c r="W42" s="47">
        <v>1119099</v>
      </c>
      <c r="X42" s="47">
        <v>2148644</v>
      </c>
      <c r="Y42" s="47">
        <v>3760454</v>
      </c>
      <c r="Z42" s="47">
        <v>25972421</v>
      </c>
      <c r="AA42" s="47">
        <v>14350005</v>
      </c>
      <c r="AB42" s="47">
        <v>0</v>
      </c>
      <c r="AC42" s="47">
        <v>4512424</v>
      </c>
      <c r="AD42" s="47">
        <v>217530</v>
      </c>
      <c r="AE42" s="47">
        <v>85752387</v>
      </c>
      <c r="AF42" s="47">
        <v>0</v>
      </c>
      <c r="AG42" s="47">
        <v>0</v>
      </c>
      <c r="AH42" s="47">
        <v>0</v>
      </c>
      <c r="AI42" s="47">
        <v>0</v>
      </c>
    </row>
    <row r="43" spans="1:35" x14ac:dyDescent="0.3">
      <c r="A43" s="96" t="s">
        <v>722</v>
      </c>
      <c r="B43" s="98">
        <v>40</v>
      </c>
      <c r="C43" s="99">
        <v>81</v>
      </c>
      <c r="D43" s="99">
        <v>81</v>
      </c>
      <c r="E43" s="99">
        <v>81</v>
      </c>
      <c r="F43" s="100">
        <v>22152</v>
      </c>
      <c r="G43" s="100">
        <v>4902</v>
      </c>
      <c r="H43" s="99">
        <v>74.930000000000007</v>
      </c>
      <c r="I43" s="99">
        <v>4.5199999999999996</v>
      </c>
      <c r="J43" s="99">
        <v>0.15</v>
      </c>
      <c r="K43" s="99">
        <v>611.02</v>
      </c>
      <c r="L43" s="100">
        <v>31944</v>
      </c>
      <c r="M43" s="47">
        <v>156883091</v>
      </c>
      <c r="N43" s="47">
        <v>353999564</v>
      </c>
      <c r="O43" s="47">
        <v>67017034</v>
      </c>
      <c r="P43" s="47">
        <v>109943236</v>
      </c>
      <c r="Q43" s="100">
        <v>163628</v>
      </c>
      <c r="R43" s="47">
        <v>510882655</v>
      </c>
      <c r="S43" s="47">
        <v>59469462</v>
      </c>
      <c r="T43" s="47">
        <v>242877045</v>
      </c>
      <c r="U43" s="47">
        <v>34304831</v>
      </c>
      <c r="V43" s="47">
        <v>31312292</v>
      </c>
      <c r="W43" s="47">
        <v>4157983</v>
      </c>
      <c r="X43" s="47">
        <v>2338162</v>
      </c>
      <c r="Y43" s="47">
        <v>12744226</v>
      </c>
      <c r="Z43" s="47">
        <v>84132664</v>
      </c>
      <c r="AA43" s="47">
        <v>21755303</v>
      </c>
      <c r="AB43" s="47">
        <v>0</v>
      </c>
      <c r="AC43" s="47">
        <v>15149897</v>
      </c>
      <c r="AD43" s="47">
        <v>2640790</v>
      </c>
      <c r="AE43" s="47">
        <v>176960270</v>
      </c>
      <c r="AF43" s="47">
        <v>0</v>
      </c>
      <c r="AG43" s="47">
        <v>0</v>
      </c>
      <c r="AH43" s="47">
        <v>0</v>
      </c>
      <c r="AI43" s="47">
        <v>0</v>
      </c>
    </row>
    <row r="44" spans="1:35" x14ac:dyDescent="0.3">
      <c r="A44" s="96" t="s">
        <v>1556</v>
      </c>
      <c r="B44" s="98">
        <v>407</v>
      </c>
      <c r="C44" s="99">
        <v>112</v>
      </c>
      <c r="D44" s="99">
        <v>112</v>
      </c>
      <c r="E44" s="99">
        <v>112</v>
      </c>
      <c r="F44" s="100">
        <v>22548</v>
      </c>
      <c r="G44" s="99">
        <v>492</v>
      </c>
      <c r="H44" s="99">
        <v>55.16</v>
      </c>
      <c r="I44" s="99">
        <v>45.83</v>
      </c>
      <c r="J44" s="99">
        <v>3.01</v>
      </c>
      <c r="K44" s="99">
        <v>576.91</v>
      </c>
      <c r="L44" s="99">
        <v>0</v>
      </c>
      <c r="M44" s="47">
        <v>72496200</v>
      </c>
      <c r="N44" s="47">
        <v>34105458</v>
      </c>
      <c r="O44" s="47">
        <v>49504822</v>
      </c>
      <c r="P44" s="47">
        <v>19553166</v>
      </c>
      <c r="Q44" s="100">
        <v>31666</v>
      </c>
      <c r="R44" s="47">
        <v>106601658</v>
      </c>
      <c r="S44" s="47">
        <v>0</v>
      </c>
      <c r="T44" s="47">
        <v>1319943</v>
      </c>
      <c r="U44" s="47">
        <v>25949909</v>
      </c>
      <c r="V44" s="47">
        <v>48865860</v>
      </c>
      <c r="W44" s="47">
        <v>0</v>
      </c>
      <c r="X44" s="47">
        <v>208156</v>
      </c>
      <c r="Y44" s="47">
        <v>0</v>
      </c>
      <c r="Z44" s="47">
        <v>19679130</v>
      </c>
      <c r="AA44" s="47">
        <v>10578660</v>
      </c>
      <c r="AB44" s="47">
        <v>0</v>
      </c>
      <c r="AC44" s="47">
        <v>0</v>
      </c>
      <c r="AD44" s="47">
        <v>0</v>
      </c>
      <c r="AE44" s="47">
        <v>69057988</v>
      </c>
      <c r="AF44" s="47">
        <v>85812894</v>
      </c>
      <c r="AG44" s="47">
        <v>121432693</v>
      </c>
      <c r="AH44" s="47">
        <v>86794446</v>
      </c>
      <c r="AI44" s="47">
        <v>34638247</v>
      </c>
    </row>
    <row r="45" spans="1:35" x14ac:dyDescent="0.3">
      <c r="A45" s="96" t="s">
        <v>723</v>
      </c>
      <c r="B45" s="98">
        <v>68</v>
      </c>
      <c r="C45" s="99">
        <v>129</v>
      </c>
      <c r="D45" s="99">
        <v>129</v>
      </c>
      <c r="E45" s="99">
        <v>129</v>
      </c>
      <c r="F45" s="100">
        <v>28426</v>
      </c>
      <c r="G45" s="100">
        <v>4307</v>
      </c>
      <c r="H45" s="99">
        <v>60.37</v>
      </c>
      <c r="I45" s="99">
        <v>6.6</v>
      </c>
      <c r="J45" s="99">
        <v>0.34</v>
      </c>
      <c r="K45" s="99">
        <v>988.08</v>
      </c>
      <c r="L45" s="100">
        <v>41764</v>
      </c>
      <c r="M45" s="47">
        <v>101466860</v>
      </c>
      <c r="N45" s="47">
        <v>385491603</v>
      </c>
      <c r="O45" s="47">
        <v>42922806</v>
      </c>
      <c r="P45" s="47">
        <v>119684732</v>
      </c>
      <c r="Q45" s="100">
        <v>79977</v>
      </c>
      <c r="R45" s="47">
        <v>486958463</v>
      </c>
      <c r="S45" s="47">
        <v>116208938</v>
      </c>
      <c r="T45" s="47">
        <v>109666570</v>
      </c>
      <c r="U45" s="47">
        <v>83988398</v>
      </c>
      <c r="V45" s="47">
        <v>30244613</v>
      </c>
      <c r="W45" s="47">
        <v>4744280</v>
      </c>
      <c r="X45" s="47">
        <v>3275130</v>
      </c>
      <c r="Y45" s="47">
        <v>9656522</v>
      </c>
      <c r="Z45" s="47">
        <v>100617725</v>
      </c>
      <c r="AA45" s="47">
        <v>18635313</v>
      </c>
      <c r="AB45" s="47">
        <v>0</v>
      </c>
      <c r="AC45" s="47">
        <v>8473018</v>
      </c>
      <c r="AD45" s="47">
        <v>1447956</v>
      </c>
      <c r="AE45" s="47">
        <v>162607538</v>
      </c>
      <c r="AF45" s="47">
        <v>0</v>
      </c>
      <c r="AG45" s="47">
        <v>0</v>
      </c>
      <c r="AH45" s="47">
        <v>0</v>
      </c>
      <c r="AI45" s="47">
        <v>0</v>
      </c>
    </row>
    <row r="46" spans="1:35" ht="14.55" customHeight="1" x14ac:dyDescent="0.3">
      <c r="A46" s="96" t="s">
        <v>1557</v>
      </c>
      <c r="B46" s="98">
        <v>10665</v>
      </c>
      <c r="C46" s="99">
        <v>71</v>
      </c>
      <c r="D46" s="99">
        <v>71</v>
      </c>
      <c r="E46" s="99">
        <v>71</v>
      </c>
      <c r="F46" s="100">
        <v>24459</v>
      </c>
      <c r="G46" s="100">
        <v>1354</v>
      </c>
      <c r="H46" s="99">
        <v>94.38</v>
      </c>
      <c r="I46" s="99">
        <v>18.059999999999999</v>
      </c>
      <c r="J46" s="99">
        <v>0</v>
      </c>
      <c r="K46" s="99">
        <v>174.7</v>
      </c>
      <c r="L46" s="99">
        <v>0</v>
      </c>
      <c r="M46" s="47">
        <v>34242600</v>
      </c>
      <c r="N46" s="47">
        <v>0</v>
      </c>
      <c r="O46" s="47">
        <v>24455834</v>
      </c>
      <c r="P46" s="47">
        <v>0</v>
      </c>
      <c r="Q46" s="99">
        <v>0</v>
      </c>
      <c r="R46" s="47">
        <v>34242600</v>
      </c>
      <c r="S46" s="47">
        <v>6753600</v>
      </c>
      <c r="T46" s="47">
        <v>8755600</v>
      </c>
      <c r="U46" s="47">
        <v>13225800</v>
      </c>
      <c r="V46" s="47">
        <v>443800</v>
      </c>
      <c r="W46" s="47">
        <v>0</v>
      </c>
      <c r="X46" s="47">
        <v>0</v>
      </c>
      <c r="Y46" s="47">
        <v>0</v>
      </c>
      <c r="Z46" s="47">
        <v>2804200</v>
      </c>
      <c r="AA46" s="47">
        <v>2259600</v>
      </c>
      <c r="AB46" s="47">
        <v>0</v>
      </c>
      <c r="AC46" s="47">
        <v>0</v>
      </c>
      <c r="AD46" s="47">
        <v>0</v>
      </c>
      <c r="AE46" s="47">
        <v>24455834</v>
      </c>
      <c r="AF46" s="47">
        <v>25936831</v>
      </c>
      <c r="AG46" s="47">
        <v>25936831</v>
      </c>
      <c r="AH46" s="47">
        <v>22844955</v>
      </c>
      <c r="AI46" s="47">
        <v>3091876</v>
      </c>
    </row>
    <row r="47" spans="1:35" x14ac:dyDescent="0.3">
      <c r="A47" s="96" t="s">
        <v>724</v>
      </c>
      <c r="B47" s="98">
        <v>14496</v>
      </c>
      <c r="C47" s="99">
        <v>173</v>
      </c>
      <c r="D47" s="99">
        <v>173</v>
      </c>
      <c r="E47" s="99">
        <v>126</v>
      </c>
      <c r="F47" s="100">
        <v>42409</v>
      </c>
      <c r="G47" s="100">
        <v>7853</v>
      </c>
      <c r="H47" s="99">
        <v>92.21</v>
      </c>
      <c r="I47" s="99">
        <v>5.4</v>
      </c>
      <c r="J47" s="99">
        <v>8.4700000000000006</v>
      </c>
      <c r="K47" s="99">
        <v>870.23</v>
      </c>
      <c r="L47" s="100">
        <v>51618</v>
      </c>
      <c r="M47" s="47">
        <v>260663247</v>
      </c>
      <c r="N47" s="47">
        <v>575806920</v>
      </c>
      <c r="O47" s="47">
        <v>89264076</v>
      </c>
      <c r="P47" s="47">
        <v>130508770</v>
      </c>
      <c r="Q47" s="100">
        <v>77738</v>
      </c>
      <c r="R47" s="47">
        <v>836470167</v>
      </c>
      <c r="S47" s="47">
        <v>199563705</v>
      </c>
      <c r="T47" s="47">
        <v>235354823</v>
      </c>
      <c r="U47" s="47">
        <v>67236210</v>
      </c>
      <c r="V47" s="47">
        <v>99805231</v>
      </c>
      <c r="W47" s="47">
        <v>4841991</v>
      </c>
      <c r="X47" s="47">
        <v>1900085</v>
      </c>
      <c r="Y47" s="47">
        <v>20354726</v>
      </c>
      <c r="Z47" s="47">
        <v>184325286</v>
      </c>
      <c r="AA47" s="47">
        <v>6265666</v>
      </c>
      <c r="AB47" s="47">
        <v>0</v>
      </c>
      <c r="AC47" s="47">
        <v>12100840</v>
      </c>
      <c r="AD47" s="47">
        <v>4721604</v>
      </c>
      <c r="AE47" s="47">
        <v>219772846</v>
      </c>
      <c r="AF47" s="47">
        <v>0</v>
      </c>
      <c r="AG47" s="47">
        <v>0</v>
      </c>
      <c r="AH47" s="47">
        <v>0</v>
      </c>
      <c r="AI47" s="47">
        <v>0</v>
      </c>
    </row>
    <row r="48" spans="1:35" x14ac:dyDescent="0.3">
      <c r="A48" s="96" t="s">
        <v>1560</v>
      </c>
      <c r="B48" s="98">
        <v>416</v>
      </c>
      <c r="C48" s="99">
        <v>717</v>
      </c>
      <c r="D48" s="99">
        <v>717</v>
      </c>
      <c r="E48" s="99">
        <v>717</v>
      </c>
      <c r="F48" s="100">
        <v>234070</v>
      </c>
      <c r="G48" s="99">
        <v>832</v>
      </c>
      <c r="H48" s="99">
        <v>89.44</v>
      </c>
      <c r="I48" s="99">
        <v>281.33</v>
      </c>
      <c r="J48" s="99">
        <v>0</v>
      </c>
      <c r="K48" s="99">
        <v>930.63</v>
      </c>
      <c r="L48" s="99">
        <v>0</v>
      </c>
      <c r="M48" s="47">
        <v>173005451</v>
      </c>
      <c r="N48" s="47">
        <v>4682302</v>
      </c>
      <c r="O48" s="47">
        <v>128448229</v>
      </c>
      <c r="P48" s="47">
        <v>3128605</v>
      </c>
      <c r="Q48" s="100">
        <v>64191</v>
      </c>
      <c r="R48" s="47">
        <v>177687753</v>
      </c>
      <c r="S48" s="47">
        <v>0</v>
      </c>
      <c r="T48" s="47">
        <v>20806354</v>
      </c>
      <c r="U48" s="47">
        <v>0</v>
      </c>
      <c r="V48" s="47">
        <v>125094388</v>
      </c>
      <c r="W48" s="47">
        <v>0</v>
      </c>
      <c r="X48" s="47">
        <v>29916731</v>
      </c>
      <c r="Y48" s="47">
        <v>0</v>
      </c>
      <c r="Z48" s="47">
        <v>1870280</v>
      </c>
      <c r="AA48" s="47">
        <v>0</v>
      </c>
      <c r="AB48" s="47">
        <v>0</v>
      </c>
      <c r="AC48" s="47">
        <v>0</v>
      </c>
      <c r="AD48" s="47">
        <v>0</v>
      </c>
      <c r="AE48" s="47">
        <v>131576834</v>
      </c>
      <c r="AF48" s="47">
        <v>130019301</v>
      </c>
      <c r="AG48" s="47">
        <v>147805269</v>
      </c>
      <c r="AH48" s="47">
        <v>153038229</v>
      </c>
      <c r="AI48" s="47">
        <v>-5232960</v>
      </c>
    </row>
    <row r="49" spans="1:35" x14ac:dyDescent="0.3">
      <c r="A49" s="96" t="s">
        <v>725</v>
      </c>
      <c r="B49" s="98">
        <v>73</v>
      </c>
      <c r="C49" s="99">
        <v>147</v>
      </c>
      <c r="D49" s="99">
        <v>147</v>
      </c>
      <c r="E49" s="99">
        <v>147</v>
      </c>
      <c r="F49" s="100">
        <v>21547</v>
      </c>
      <c r="G49" s="100">
        <v>3795</v>
      </c>
      <c r="H49" s="99">
        <v>40.159999999999997</v>
      </c>
      <c r="I49" s="99">
        <v>5.68</v>
      </c>
      <c r="J49" s="99">
        <v>0</v>
      </c>
      <c r="K49" s="99">
        <v>737.88</v>
      </c>
      <c r="L49" s="100">
        <v>26280</v>
      </c>
      <c r="M49" s="47">
        <v>69349789</v>
      </c>
      <c r="N49" s="47">
        <v>296851164</v>
      </c>
      <c r="O49" s="47">
        <v>25338134</v>
      </c>
      <c r="P49" s="47">
        <v>118461276</v>
      </c>
      <c r="Q49" s="100">
        <v>79515</v>
      </c>
      <c r="R49" s="47">
        <v>366200953</v>
      </c>
      <c r="S49" s="47">
        <v>77368148</v>
      </c>
      <c r="T49" s="47">
        <v>99564888</v>
      </c>
      <c r="U49" s="47">
        <v>28964457</v>
      </c>
      <c r="V49" s="47">
        <v>39583561</v>
      </c>
      <c r="W49" s="47">
        <v>1673712</v>
      </c>
      <c r="X49" s="47">
        <v>2456482</v>
      </c>
      <c r="Y49" s="47">
        <v>7954473</v>
      </c>
      <c r="Z49" s="47">
        <v>94460053</v>
      </c>
      <c r="AA49" s="47">
        <v>8999656</v>
      </c>
      <c r="AB49" s="47">
        <v>0</v>
      </c>
      <c r="AC49" s="47">
        <v>4583294</v>
      </c>
      <c r="AD49" s="47">
        <v>592229</v>
      </c>
      <c r="AE49" s="47">
        <v>143799410</v>
      </c>
      <c r="AF49" s="47">
        <v>0</v>
      </c>
      <c r="AG49" s="47">
        <v>0</v>
      </c>
      <c r="AH49" s="47">
        <v>0</v>
      </c>
      <c r="AI49" s="47">
        <v>0</v>
      </c>
    </row>
    <row r="50" spans="1:35" x14ac:dyDescent="0.3">
      <c r="A50" s="96" t="s">
        <v>726</v>
      </c>
      <c r="B50" s="98">
        <v>77</v>
      </c>
      <c r="C50" s="99">
        <v>219</v>
      </c>
      <c r="D50" s="99">
        <v>219</v>
      </c>
      <c r="E50" s="99">
        <v>213</v>
      </c>
      <c r="F50" s="100">
        <v>39643</v>
      </c>
      <c r="G50" s="100">
        <v>6279</v>
      </c>
      <c r="H50" s="99">
        <v>50.99</v>
      </c>
      <c r="I50" s="99">
        <v>6.31</v>
      </c>
      <c r="J50" s="99">
        <v>0</v>
      </c>
      <c r="K50" s="101">
        <v>1357</v>
      </c>
      <c r="L50" s="100">
        <v>44721</v>
      </c>
      <c r="M50" s="47">
        <v>161741504</v>
      </c>
      <c r="N50" s="47">
        <v>430785078</v>
      </c>
      <c r="O50" s="47">
        <v>75002655</v>
      </c>
      <c r="P50" s="47">
        <v>116935143</v>
      </c>
      <c r="Q50" s="100">
        <v>180489</v>
      </c>
      <c r="R50" s="47">
        <v>592526582</v>
      </c>
      <c r="S50" s="47">
        <v>134793789</v>
      </c>
      <c r="T50" s="47">
        <v>146774731</v>
      </c>
      <c r="U50" s="47">
        <v>105390770</v>
      </c>
      <c r="V50" s="47">
        <v>68776709</v>
      </c>
      <c r="W50" s="47">
        <v>5194663</v>
      </c>
      <c r="X50" s="47">
        <v>4636974</v>
      </c>
      <c r="Y50" s="47">
        <v>17365942</v>
      </c>
      <c r="Z50" s="47">
        <v>95092177</v>
      </c>
      <c r="AA50" s="47">
        <v>13311015</v>
      </c>
      <c r="AB50" s="47">
        <v>0</v>
      </c>
      <c r="AC50" s="47">
        <v>616099</v>
      </c>
      <c r="AD50" s="47">
        <v>573713</v>
      </c>
      <c r="AE50" s="47">
        <v>191937798</v>
      </c>
      <c r="AF50" s="47">
        <v>0</v>
      </c>
      <c r="AG50" s="47">
        <v>0</v>
      </c>
      <c r="AH50" s="47">
        <v>0</v>
      </c>
      <c r="AI50" s="47">
        <v>0</v>
      </c>
    </row>
    <row r="51" spans="1:35" x14ac:dyDescent="0.3">
      <c r="A51" s="96" t="s">
        <v>1562</v>
      </c>
      <c r="B51" s="98">
        <v>16580</v>
      </c>
      <c r="C51" s="99">
        <v>120</v>
      </c>
      <c r="D51" s="99">
        <v>120</v>
      </c>
      <c r="E51" s="99">
        <v>90</v>
      </c>
      <c r="F51" s="100">
        <v>32637</v>
      </c>
      <c r="G51" s="100">
        <v>2417</v>
      </c>
      <c r="H51" s="99">
        <v>99.35</v>
      </c>
      <c r="I51" s="99">
        <v>13.5</v>
      </c>
      <c r="J51" s="99">
        <v>0</v>
      </c>
      <c r="K51" s="99">
        <v>206</v>
      </c>
      <c r="L51" s="99">
        <v>0</v>
      </c>
      <c r="M51" s="47">
        <v>47358274</v>
      </c>
      <c r="N51" s="47">
        <v>1110125</v>
      </c>
      <c r="O51" s="47">
        <v>33714378</v>
      </c>
      <c r="P51" s="47">
        <v>764247</v>
      </c>
      <c r="Q51" s="100">
        <v>1972</v>
      </c>
      <c r="R51" s="47">
        <v>48468399</v>
      </c>
      <c r="S51" s="47">
        <v>6517815</v>
      </c>
      <c r="T51" s="47">
        <v>7563614</v>
      </c>
      <c r="U51" s="47">
        <v>25296056</v>
      </c>
      <c r="V51" s="47">
        <v>1694304</v>
      </c>
      <c r="W51" s="47">
        <v>0</v>
      </c>
      <c r="X51" s="47">
        <v>0</v>
      </c>
      <c r="Y51" s="47">
        <v>0</v>
      </c>
      <c r="Z51" s="47">
        <v>7181419</v>
      </c>
      <c r="AA51" s="47">
        <v>0</v>
      </c>
      <c r="AB51" s="47">
        <v>215191</v>
      </c>
      <c r="AC51" s="47">
        <v>0</v>
      </c>
      <c r="AD51" s="47">
        <v>0</v>
      </c>
      <c r="AE51" s="47">
        <v>34478625</v>
      </c>
      <c r="AF51" s="47">
        <v>37220513</v>
      </c>
      <c r="AG51" s="47">
        <v>37347003</v>
      </c>
      <c r="AH51" s="47">
        <v>31952012</v>
      </c>
      <c r="AI51" s="47">
        <v>5394991</v>
      </c>
    </row>
    <row r="52" spans="1:35" x14ac:dyDescent="0.3">
      <c r="A52" s="96" t="s">
        <v>761</v>
      </c>
      <c r="B52" s="98">
        <v>138</v>
      </c>
      <c r="C52" s="99">
        <v>221</v>
      </c>
      <c r="D52" s="99">
        <v>221</v>
      </c>
      <c r="E52" s="99">
        <v>212</v>
      </c>
      <c r="F52" s="100">
        <v>50171</v>
      </c>
      <c r="G52" s="100">
        <v>14666</v>
      </c>
      <c r="H52" s="99">
        <v>64.84</v>
      </c>
      <c r="I52" s="99">
        <v>3.42</v>
      </c>
      <c r="J52" s="99">
        <v>0</v>
      </c>
      <c r="K52" s="101">
        <v>1493.81</v>
      </c>
      <c r="L52" s="100">
        <v>50676</v>
      </c>
      <c r="M52" s="47">
        <v>221124841</v>
      </c>
      <c r="N52" s="47">
        <v>534708180</v>
      </c>
      <c r="O52" s="47">
        <v>148698637</v>
      </c>
      <c r="P52" s="47">
        <v>187323558</v>
      </c>
      <c r="Q52" s="100">
        <v>306163</v>
      </c>
      <c r="R52" s="47">
        <v>755833021</v>
      </c>
      <c r="S52" s="47">
        <v>94795384</v>
      </c>
      <c r="T52" s="47">
        <v>211179581</v>
      </c>
      <c r="U52" s="47">
        <v>42520335</v>
      </c>
      <c r="V52" s="47">
        <v>18313537</v>
      </c>
      <c r="W52" s="47">
        <v>7117454</v>
      </c>
      <c r="X52" s="47">
        <v>7556759</v>
      </c>
      <c r="Y52" s="47">
        <v>3845443</v>
      </c>
      <c r="Z52" s="47">
        <v>323820390</v>
      </c>
      <c r="AA52" s="47">
        <v>27728741</v>
      </c>
      <c r="AB52" s="47">
        <v>0</v>
      </c>
      <c r="AC52" s="47">
        <v>15507131</v>
      </c>
      <c r="AD52" s="47">
        <v>3448266</v>
      </c>
      <c r="AE52" s="47">
        <v>336022195</v>
      </c>
      <c r="AF52" s="47">
        <v>0</v>
      </c>
      <c r="AG52" s="47">
        <v>0</v>
      </c>
      <c r="AH52" s="47">
        <v>0</v>
      </c>
      <c r="AI52" s="47">
        <v>0</v>
      </c>
    </row>
    <row r="53" spans="1:35" x14ac:dyDescent="0.3">
      <c r="A53" s="96" t="s">
        <v>727</v>
      </c>
      <c r="B53" s="98">
        <v>6546</v>
      </c>
      <c r="C53" s="99">
        <v>344</v>
      </c>
      <c r="D53" s="99">
        <v>344</v>
      </c>
      <c r="E53" s="99">
        <v>344</v>
      </c>
      <c r="F53" s="100">
        <v>119588</v>
      </c>
      <c r="G53" s="100">
        <v>21618</v>
      </c>
      <c r="H53" s="99">
        <v>95.24</v>
      </c>
      <c r="I53" s="99">
        <v>5.53</v>
      </c>
      <c r="J53" s="99">
        <v>187</v>
      </c>
      <c r="K53" s="101">
        <v>4026</v>
      </c>
      <c r="L53" s="100">
        <v>69677</v>
      </c>
      <c r="M53" s="47">
        <v>856693037</v>
      </c>
      <c r="N53" s="47">
        <v>1590085510</v>
      </c>
      <c r="O53" s="47">
        <v>550627825</v>
      </c>
      <c r="P53" s="47">
        <v>521772857</v>
      </c>
      <c r="Q53" s="100">
        <v>1089714</v>
      </c>
      <c r="R53" s="47">
        <v>2446778547</v>
      </c>
      <c r="S53" s="47">
        <v>452612249</v>
      </c>
      <c r="T53" s="47">
        <v>842630717</v>
      </c>
      <c r="U53" s="47">
        <v>132642665</v>
      </c>
      <c r="V53" s="47">
        <v>59593423</v>
      </c>
      <c r="W53" s="47">
        <v>7317169</v>
      </c>
      <c r="X53" s="47">
        <v>19577223</v>
      </c>
      <c r="Y53" s="47">
        <v>45943345</v>
      </c>
      <c r="Z53" s="47">
        <v>701842519</v>
      </c>
      <c r="AA53" s="47">
        <v>128676122</v>
      </c>
      <c r="AB53" s="47">
        <v>0</v>
      </c>
      <c r="AC53" s="47">
        <v>51399572</v>
      </c>
      <c r="AD53" s="47">
        <v>4543543</v>
      </c>
      <c r="AE53" s="47">
        <v>1072400682</v>
      </c>
      <c r="AF53" s="47">
        <v>0</v>
      </c>
      <c r="AG53" s="47">
        <v>0</v>
      </c>
      <c r="AH53" s="47">
        <v>0</v>
      </c>
      <c r="AI53" s="47">
        <v>0</v>
      </c>
    </row>
    <row r="54" spans="1:35" x14ac:dyDescent="0.3">
      <c r="A54" s="96" t="s">
        <v>728</v>
      </c>
      <c r="B54" s="98">
        <v>83</v>
      </c>
      <c r="C54" s="99">
        <v>227</v>
      </c>
      <c r="D54" s="99">
        <v>227</v>
      </c>
      <c r="E54" s="99">
        <v>227</v>
      </c>
      <c r="F54" s="100">
        <v>50131</v>
      </c>
      <c r="G54" s="100">
        <v>11364</v>
      </c>
      <c r="H54" s="99">
        <v>60.5</v>
      </c>
      <c r="I54" s="99">
        <v>4.41</v>
      </c>
      <c r="J54" s="99">
        <v>0</v>
      </c>
      <c r="K54" s="101">
        <v>1342.89</v>
      </c>
      <c r="L54" s="100">
        <v>61249</v>
      </c>
      <c r="M54" s="47">
        <v>260002574</v>
      </c>
      <c r="N54" s="47">
        <v>429088246</v>
      </c>
      <c r="O54" s="47">
        <v>127723042</v>
      </c>
      <c r="P54" s="47">
        <v>121075753</v>
      </c>
      <c r="Q54" s="100">
        <v>280077</v>
      </c>
      <c r="R54" s="47">
        <v>689090820</v>
      </c>
      <c r="S54" s="47">
        <v>119453286</v>
      </c>
      <c r="T54" s="47">
        <v>165629928</v>
      </c>
      <c r="U54" s="47">
        <v>88586705</v>
      </c>
      <c r="V54" s="47">
        <v>121497244</v>
      </c>
      <c r="W54" s="47">
        <v>4483388</v>
      </c>
      <c r="X54" s="47">
        <v>11031233</v>
      </c>
      <c r="Y54" s="47">
        <v>9301604</v>
      </c>
      <c r="Z54" s="47">
        <v>116577738</v>
      </c>
      <c r="AA54" s="47">
        <v>15945890</v>
      </c>
      <c r="AB54" s="47">
        <v>0</v>
      </c>
      <c r="AC54" s="47">
        <v>19408664</v>
      </c>
      <c r="AD54" s="47">
        <v>17175140</v>
      </c>
      <c r="AE54" s="47">
        <v>248798795</v>
      </c>
      <c r="AF54" s="47">
        <v>0</v>
      </c>
      <c r="AG54" s="47">
        <v>0</v>
      </c>
      <c r="AH54" s="47">
        <v>0</v>
      </c>
      <c r="AI54" s="47">
        <v>0</v>
      </c>
    </row>
    <row r="55" spans="1:35" x14ac:dyDescent="0.3">
      <c r="A55" s="96" t="s">
        <v>1565</v>
      </c>
      <c r="B55" s="98">
        <v>429</v>
      </c>
      <c r="C55" s="99">
        <v>273</v>
      </c>
      <c r="D55" s="99">
        <v>273</v>
      </c>
      <c r="E55" s="99">
        <v>273</v>
      </c>
      <c r="F55" s="100">
        <v>73892</v>
      </c>
      <c r="G55" s="99">
        <v>588</v>
      </c>
      <c r="H55" s="99">
        <v>74.16</v>
      </c>
      <c r="I55" s="99">
        <v>125.67</v>
      </c>
      <c r="J55" s="99">
        <v>0</v>
      </c>
      <c r="K55" s="99">
        <v>615.74</v>
      </c>
      <c r="L55" s="99">
        <v>0</v>
      </c>
      <c r="M55" s="47">
        <v>147087969</v>
      </c>
      <c r="N55" s="47">
        <v>8465746</v>
      </c>
      <c r="O55" s="47">
        <v>76255994</v>
      </c>
      <c r="P55" s="47">
        <v>761075</v>
      </c>
      <c r="Q55" s="100">
        <v>21454</v>
      </c>
      <c r="R55" s="47">
        <v>155553715</v>
      </c>
      <c r="S55" s="47">
        <v>0</v>
      </c>
      <c r="T55" s="47">
        <v>4727293</v>
      </c>
      <c r="U55" s="47">
        <v>0</v>
      </c>
      <c r="V55" s="47">
        <v>80373613</v>
      </c>
      <c r="W55" s="47">
        <v>0</v>
      </c>
      <c r="X55" s="47">
        <v>45170079</v>
      </c>
      <c r="Y55" s="47">
        <v>0</v>
      </c>
      <c r="Z55" s="47">
        <v>16063854</v>
      </c>
      <c r="AA55" s="47">
        <v>0</v>
      </c>
      <c r="AB55" s="47">
        <v>9218876</v>
      </c>
      <c r="AC55" s="47">
        <v>0</v>
      </c>
      <c r="AD55" s="47">
        <v>0</v>
      </c>
      <c r="AE55" s="47">
        <v>77017069</v>
      </c>
      <c r="AF55" s="47">
        <v>1</v>
      </c>
      <c r="AG55" s="47">
        <v>1</v>
      </c>
      <c r="AH55" s="47">
        <v>0</v>
      </c>
      <c r="AI55" s="47">
        <v>1</v>
      </c>
    </row>
    <row r="56" spans="1:35" x14ac:dyDescent="0.3">
      <c r="A56" s="96" t="s">
        <v>729</v>
      </c>
      <c r="B56" s="98">
        <v>85</v>
      </c>
      <c r="C56" s="99">
        <v>428</v>
      </c>
      <c r="D56" s="99">
        <v>428</v>
      </c>
      <c r="E56" s="99">
        <v>354</v>
      </c>
      <c r="F56" s="100">
        <v>94046</v>
      </c>
      <c r="G56" s="100">
        <v>18946</v>
      </c>
      <c r="H56" s="99">
        <v>72.790000000000006</v>
      </c>
      <c r="I56" s="99">
        <v>4.96</v>
      </c>
      <c r="J56" s="99">
        <v>0</v>
      </c>
      <c r="K56" s="101">
        <v>2465.9699999999998</v>
      </c>
      <c r="L56" s="100">
        <v>79943</v>
      </c>
      <c r="M56" s="47">
        <v>454646289</v>
      </c>
      <c r="N56" s="47">
        <v>952970741</v>
      </c>
      <c r="O56" s="47">
        <v>210035892</v>
      </c>
      <c r="P56" s="47">
        <v>272933824</v>
      </c>
      <c r="Q56" s="100">
        <v>144971</v>
      </c>
      <c r="R56" s="47">
        <v>1407617030</v>
      </c>
      <c r="S56" s="47">
        <v>288111346</v>
      </c>
      <c r="T56" s="47">
        <v>365070927</v>
      </c>
      <c r="U56" s="47">
        <v>222189012</v>
      </c>
      <c r="V56" s="47">
        <v>93824797</v>
      </c>
      <c r="W56" s="47">
        <v>5598104</v>
      </c>
      <c r="X56" s="47">
        <v>12943188</v>
      </c>
      <c r="Y56" s="47">
        <v>10239856</v>
      </c>
      <c r="Z56" s="47">
        <v>252722130</v>
      </c>
      <c r="AA56" s="47">
        <v>110163986</v>
      </c>
      <c r="AB56" s="47">
        <v>12849981</v>
      </c>
      <c r="AC56" s="47">
        <v>31345022</v>
      </c>
      <c r="AD56" s="47">
        <v>2558681</v>
      </c>
      <c r="AE56" s="47">
        <v>482969716</v>
      </c>
      <c r="AF56" s="47">
        <v>0</v>
      </c>
      <c r="AG56" s="47">
        <v>0</v>
      </c>
      <c r="AH56" s="47">
        <v>0</v>
      </c>
      <c r="AI56" s="47">
        <v>0</v>
      </c>
    </row>
    <row r="57" spans="1:35" x14ac:dyDescent="0.3">
      <c r="A57" s="96" t="s">
        <v>730</v>
      </c>
      <c r="B57" s="98">
        <v>133</v>
      </c>
      <c r="C57" s="99">
        <v>79</v>
      </c>
      <c r="D57" s="99">
        <v>67</v>
      </c>
      <c r="E57" s="99">
        <v>67</v>
      </c>
      <c r="F57" s="100">
        <v>18792</v>
      </c>
      <c r="G57" s="100">
        <v>3179</v>
      </c>
      <c r="H57" s="99">
        <v>76.84</v>
      </c>
      <c r="I57" s="99">
        <v>5.91</v>
      </c>
      <c r="J57" s="99">
        <v>1.33</v>
      </c>
      <c r="K57" s="99">
        <v>352.72</v>
      </c>
      <c r="L57" s="100">
        <v>29939</v>
      </c>
      <c r="M57" s="47">
        <v>105805630</v>
      </c>
      <c r="N57" s="47">
        <v>279739850</v>
      </c>
      <c r="O57" s="47">
        <v>38209999</v>
      </c>
      <c r="P57" s="47">
        <v>59834217</v>
      </c>
      <c r="Q57" s="100">
        <v>32006</v>
      </c>
      <c r="R57" s="47">
        <v>385545480</v>
      </c>
      <c r="S57" s="47">
        <v>74087817</v>
      </c>
      <c r="T57" s="47">
        <v>99096981</v>
      </c>
      <c r="U57" s="47">
        <v>31502291</v>
      </c>
      <c r="V57" s="47">
        <v>52111336</v>
      </c>
      <c r="W57" s="47">
        <v>3267782</v>
      </c>
      <c r="X57" s="47">
        <v>3427317</v>
      </c>
      <c r="Y57" s="47">
        <v>5347131</v>
      </c>
      <c r="Z57" s="47">
        <v>102578039</v>
      </c>
      <c r="AA57" s="47">
        <v>3865612</v>
      </c>
      <c r="AB57" s="47">
        <v>0</v>
      </c>
      <c r="AC57" s="47">
        <v>6229809</v>
      </c>
      <c r="AD57" s="47">
        <v>4031365</v>
      </c>
      <c r="AE57" s="47">
        <v>98044216</v>
      </c>
      <c r="AF57" s="47">
        <v>0</v>
      </c>
      <c r="AG57" s="47">
        <v>0</v>
      </c>
      <c r="AH57" s="47">
        <v>0</v>
      </c>
      <c r="AI57" s="47">
        <v>0</v>
      </c>
    </row>
    <row r="58" spans="1:35" x14ac:dyDescent="0.3">
      <c r="A58" s="96" t="s">
        <v>731</v>
      </c>
      <c r="B58" s="98">
        <v>88</v>
      </c>
      <c r="C58" s="99">
        <v>31</v>
      </c>
      <c r="D58" s="99">
        <v>31</v>
      </c>
      <c r="E58" s="99">
        <v>31</v>
      </c>
      <c r="F58" s="100">
        <v>5045</v>
      </c>
      <c r="G58" s="100">
        <v>1244</v>
      </c>
      <c r="H58" s="99">
        <v>44.59</v>
      </c>
      <c r="I58" s="99">
        <v>4.0599999999999996</v>
      </c>
      <c r="J58" s="99">
        <v>0</v>
      </c>
      <c r="K58" s="99">
        <v>407.67</v>
      </c>
      <c r="L58" s="100">
        <v>16614</v>
      </c>
      <c r="M58" s="47">
        <v>36859016</v>
      </c>
      <c r="N58" s="47">
        <v>221695382</v>
      </c>
      <c r="O58" s="47">
        <v>20989636</v>
      </c>
      <c r="P58" s="47">
        <v>111218340</v>
      </c>
      <c r="Q58" s="100">
        <v>70306</v>
      </c>
      <c r="R58" s="47">
        <v>258554398</v>
      </c>
      <c r="S58" s="47">
        <v>9200905</v>
      </c>
      <c r="T58" s="47">
        <v>110805820</v>
      </c>
      <c r="U58" s="47">
        <v>1008855</v>
      </c>
      <c r="V58" s="47">
        <v>33669992</v>
      </c>
      <c r="W58" s="47">
        <v>1659482</v>
      </c>
      <c r="X58" s="47">
        <v>2426904</v>
      </c>
      <c r="Y58" s="47">
        <v>6074414</v>
      </c>
      <c r="Z58" s="47">
        <v>81864273</v>
      </c>
      <c r="AA58" s="47">
        <v>5481007</v>
      </c>
      <c r="AB58" s="47">
        <v>0</v>
      </c>
      <c r="AC58" s="47">
        <v>5375075</v>
      </c>
      <c r="AD58" s="47">
        <v>987671</v>
      </c>
      <c r="AE58" s="47">
        <v>132207976</v>
      </c>
      <c r="AF58" s="47">
        <v>0</v>
      </c>
      <c r="AG58" s="47">
        <v>0</v>
      </c>
      <c r="AH58" s="47">
        <v>0</v>
      </c>
      <c r="AI58" s="47">
        <v>0</v>
      </c>
    </row>
    <row r="59" spans="1:35" ht="26.4" x14ac:dyDescent="0.3">
      <c r="A59" s="96" t="s">
        <v>732</v>
      </c>
      <c r="B59" s="98">
        <v>89</v>
      </c>
      <c r="C59" s="99">
        <v>41</v>
      </c>
      <c r="D59" s="99">
        <v>41</v>
      </c>
      <c r="E59" s="99">
        <v>41</v>
      </c>
      <c r="F59" s="100">
        <v>4394</v>
      </c>
      <c r="G59" s="100">
        <v>1127</v>
      </c>
      <c r="H59" s="99">
        <v>29.36</v>
      </c>
      <c r="I59" s="99">
        <v>3.9</v>
      </c>
      <c r="J59" s="99">
        <v>50.43</v>
      </c>
      <c r="K59" s="99">
        <v>894.79</v>
      </c>
      <c r="L59" s="100">
        <v>28911</v>
      </c>
      <c r="M59" s="47">
        <v>55725788</v>
      </c>
      <c r="N59" s="47">
        <v>574337786</v>
      </c>
      <c r="O59" s="47">
        <v>25208651</v>
      </c>
      <c r="P59" s="47">
        <v>259899585</v>
      </c>
      <c r="Q59" s="100">
        <v>381181</v>
      </c>
      <c r="R59" s="47">
        <v>630063574</v>
      </c>
      <c r="S59" s="47">
        <v>74430253</v>
      </c>
      <c r="T59" s="47">
        <v>170405041</v>
      </c>
      <c r="U59" s="47">
        <v>33355739</v>
      </c>
      <c r="V59" s="47">
        <v>33525784</v>
      </c>
      <c r="W59" s="47">
        <v>0</v>
      </c>
      <c r="X59" s="47">
        <v>17267292</v>
      </c>
      <c r="Y59" s="47">
        <v>12248464</v>
      </c>
      <c r="Z59" s="47">
        <v>195992062</v>
      </c>
      <c r="AA59" s="47">
        <v>86359366</v>
      </c>
      <c r="AB59" s="47">
        <v>0</v>
      </c>
      <c r="AC59" s="47">
        <v>5233829</v>
      </c>
      <c r="AD59" s="47">
        <v>1245744</v>
      </c>
      <c r="AE59" s="47">
        <v>285108236</v>
      </c>
      <c r="AF59" s="47">
        <v>0</v>
      </c>
      <c r="AG59" s="47">
        <v>0</v>
      </c>
      <c r="AH59" s="47">
        <v>0</v>
      </c>
      <c r="AI59" s="47">
        <v>0</v>
      </c>
    </row>
    <row r="60" spans="1:35" x14ac:dyDescent="0.3">
      <c r="A60" s="96" t="s">
        <v>733</v>
      </c>
      <c r="B60" s="98">
        <v>91</v>
      </c>
      <c r="C60" s="100">
        <v>1065</v>
      </c>
      <c r="D60" s="100">
        <v>1065</v>
      </c>
      <c r="E60" s="100">
        <v>1065</v>
      </c>
      <c r="F60" s="100">
        <v>353129</v>
      </c>
      <c r="G60" s="100">
        <v>49193</v>
      </c>
      <c r="H60" s="99">
        <v>90.84</v>
      </c>
      <c r="I60" s="99">
        <v>7.18</v>
      </c>
      <c r="J60" s="99">
        <v>954.69</v>
      </c>
      <c r="K60" s="101">
        <v>13447.22</v>
      </c>
      <c r="L60" s="100">
        <v>113678</v>
      </c>
      <c r="M60" s="47">
        <v>5369329907</v>
      </c>
      <c r="N60" s="47">
        <v>7560960683</v>
      </c>
      <c r="O60" s="47">
        <v>1645934008</v>
      </c>
      <c r="P60" s="47">
        <v>2181338747</v>
      </c>
      <c r="Q60" s="100">
        <v>918594</v>
      </c>
      <c r="R60" s="47">
        <v>12930290590</v>
      </c>
      <c r="S60" s="47">
        <v>1425656443</v>
      </c>
      <c r="T60" s="47">
        <v>4075358492</v>
      </c>
      <c r="U60" s="47">
        <v>772389854</v>
      </c>
      <c r="V60" s="47">
        <v>1054666685</v>
      </c>
      <c r="W60" s="47">
        <v>64668806</v>
      </c>
      <c r="X60" s="47">
        <v>135104112</v>
      </c>
      <c r="Y60" s="47">
        <v>662758001</v>
      </c>
      <c r="Z60" s="47">
        <v>4130252328</v>
      </c>
      <c r="AA60" s="47">
        <v>525349782</v>
      </c>
      <c r="AB60" s="47">
        <v>0</v>
      </c>
      <c r="AC60" s="47">
        <v>48070128</v>
      </c>
      <c r="AD60" s="47">
        <v>36015959</v>
      </c>
      <c r="AE60" s="47">
        <v>3827272755</v>
      </c>
      <c r="AF60" s="47">
        <v>0</v>
      </c>
      <c r="AG60" s="47">
        <v>0</v>
      </c>
      <c r="AH60" s="47">
        <v>0</v>
      </c>
      <c r="AI60" s="47">
        <v>0</v>
      </c>
    </row>
    <row r="61" spans="1:35" x14ac:dyDescent="0.3">
      <c r="A61" s="96" t="s">
        <v>1566</v>
      </c>
      <c r="B61" s="98">
        <v>445</v>
      </c>
      <c r="C61" s="99">
        <v>370</v>
      </c>
      <c r="D61" s="99">
        <v>309</v>
      </c>
      <c r="E61" s="99">
        <v>309</v>
      </c>
      <c r="F61" s="100">
        <v>96387</v>
      </c>
      <c r="G61" s="100">
        <v>6245</v>
      </c>
      <c r="H61" s="99">
        <v>85.46</v>
      </c>
      <c r="I61" s="99">
        <v>15.43</v>
      </c>
      <c r="J61" s="99">
        <v>98.88</v>
      </c>
      <c r="K61" s="101">
        <v>1636.21</v>
      </c>
      <c r="L61" s="99">
        <v>0</v>
      </c>
      <c r="M61" s="47">
        <v>296395967</v>
      </c>
      <c r="N61" s="47">
        <v>90400052</v>
      </c>
      <c r="O61" s="47">
        <v>133656410</v>
      </c>
      <c r="P61" s="47">
        <v>54273098</v>
      </c>
      <c r="Q61" s="100">
        <v>111060</v>
      </c>
      <c r="R61" s="47">
        <v>386796019</v>
      </c>
      <c r="S61" s="47">
        <v>24513440</v>
      </c>
      <c r="T61" s="47">
        <v>67328424</v>
      </c>
      <c r="U61" s="47">
        <v>46542399</v>
      </c>
      <c r="V61" s="47">
        <v>33675419</v>
      </c>
      <c r="W61" s="47">
        <v>0</v>
      </c>
      <c r="X61" s="47">
        <v>12223442</v>
      </c>
      <c r="Y61" s="47">
        <v>3234199</v>
      </c>
      <c r="Z61" s="47">
        <v>124773134</v>
      </c>
      <c r="AA61" s="47">
        <v>72676460</v>
      </c>
      <c r="AB61" s="47">
        <v>0</v>
      </c>
      <c r="AC61" s="47">
        <v>975452</v>
      </c>
      <c r="AD61" s="47">
        <v>853650</v>
      </c>
      <c r="AE61" s="47">
        <v>187929508</v>
      </c>
      <c r="AF61" s="47">
        <v>330435000</v>
      </c>
      <c r="AG61" s="47">
        <v>335679000</v>
      </c>
      <c r="AH61" s="47">
        <v>356468000</v>
      </c>
      <c r="AI61" s="47">
        <v>-20789000</v>
      </c>
    </row>
    <row r="62" spans="1:35" x14ac:dyDescent="0.3">
      <c r="A62" s="96" t="s">
        <v>734</v>
      </c>
      <c r="B62" s="98">
        <v>3111</v>
      </c>
      <c r="C62" s="99">
        <v>232</v>
      </c>
      <c r="D62" s="99">
        <v>230</v>
      </c>
      <c r="E62" s="99">
        <v>172</v>
      </c>
      <c r="F62" s="100">
        <v>53070</v>
      </c>
      <c r="G62" s="100">
        <v>8835</v>
      </c>
      <c r="H62" s="99">
        <v>84.53</v>
      </c>
      <c r="I62" s="99">
        <v>6.01</v>
      </c>
      <c r="J62" s="99">
        <v>0</v>
      </c>
      <c r="K62" s="101">
        <v>1337.7</v>
      </c>
      <c r="L62" s="100">
        <v>36520</v>
      </c>
      <c r="M62" s="47">
        <v>199726503</v>
      </c>
      <c r="N62" s="47">
        <v>384187276</v>
      </c>
      <c r="O62" s="47">
        <v>98896013</v>
      </c>
      <c r="P62" s="47">
        <v>131982514</v>
      </c>
      <c r="Q62" s="100">
        <v>296619</v>
      </c>
      <c r="R62" s="47">
        <v>583913779</v>
      </c>
      <c r="S62" s="47">
        <v>108289065</v>
      </c>
      <c r="T62" s="47">
        <v>189262603</v>
      </c>
      <c r="U62" s="47">
        <v>58047142</v>
      </c>
      <c r="V62" s="47">
        <v>19887624</v>
      </c>
      <c r="W62" s="47">
        <v>2195515</v>
      </c>
      <c r="X62" s="47">
        <v>4344880</v>
      </c>
      <c r="Y62" s="47">
        <v>2205464</v>
      </c>
      <c r="Z62" s="47">
        <v>176910042</v>
      </c>
      <c r="AA62" s="47">
        <v>3310853</v>
      </c>
      <c r="AB62" s="47">
        <v>3881500</v>
      </c>
      <c r="AC62" s="47">
        <v>15085773</v>
      </c>
      <c r="AD62" s="47">
        <v>493318</v>
      </c>
      <c r="AE62" s="47">
        <v>230878527</v>
      </c>
      <c r="AF62" s="47">
        <v>0</v>
      </c>
      <c r="AG62" s="47">
        <v>0</v>
      </c>
      <c r="AH62" s="47">
        <v>0</v>
      </c>
      <c r="AI62" s="47">
        <v>0</v>
      </c>
    </row>
    <row r="63" spans="1:35" x14ac:dyDescent="0.3">
      <c r="A63" s="96" t="s">
        <v>735</v>
      </c>
      <c r="B63" s="98">
        <v>6547</v>
      </c>
      <c r="C63" s="99">
        <v>267</v>
      </c>
      <c r="D63" s="99">
        <v>237</v>
      </c>
      <c r="E63" s="99">
        <v>237</v>
      </c>
      <c r="F63" s="100">
        <v>38247</v>
      </c>
      <c r="G63" s="100">
        <v>8542</v>
      </c>
      <c r="H63" s="99">
        <v>44.21</v>
      </c>
      <c r="I63" s="99">
        <v>4.4800000000000004</v>
      </c>
      <c r="J63" s="99">
        <v>0</v>
      </c>
      <c r="K63" s="99">
        <v>962.5</v>
      </c>
      <c r="L63" s="100">
        <v>46315</v>
      </c>
      <c r="M63" s="47">
        <v>219619496</v>
      </c>
      <c r="N63" s="47">
        <v>428642407</v>
      </c>
      <c r="O63" s="47">
        <v>101727365</v>
      </c>
      <c r="P63" s="47">
        <v>170795884</v>
      </c>
      <c r="Q63" s="100">
        <v>147382</v>
      </c>
      <c r="R63" s="47">
        <v>648261903</v>
      </c>
      <c r="S63" s="47">
        <v>170073165</v>
      </c>
      <c r="T63" s="47">
        <v>169432751</v>
      </c>
      <c r="U63" s="47">
        <v>106222117</v>
      </c>
      <c r="V63" s="47">
        <v>37812141</v>
      </c>
      <c r="W63" s="47">
        <v>2312939</v>
      </c>
      <c r="X63" s="47">
        <v>1666063</v>
      </c>
      <c r="Y63" s="47">
        <v>12109708</v>
      </c>
      <c r="Z63" s="47">
        <v>119825563</v>
      </c>
      <c r="AA63" s="47">
        <v>27438571</v>
      </c>
      <c r="AB63" s="47">
        <v>0</v>
      </c>
      <c r="AC63" s="47">
        <v>0</v>
      </c>
      <c r="AD63" s="47">
        <v>1368885</v>
      </c>
      <c r="AE63" s="47">
        <v>272523249</v>
      </c>
      <c r="AF63" s="47">
        <v>0</v>
      </c>
      <c r="AG63" s="47">
        <v>0</v>
      </c>
      <c r="AH63" s="47">
        <v>0</v>
      </c>
      <c r="AI63" s="47">
        <v>0</v>
      </c>
    </row>
    <row r="64" spans="1:35" x14ac:dyDescent="0.3">
      <c r="A64" s="96" t="s">
        <v>736</v>
      </c>
      <c r="B64" s="98">
        <v>3110</v>
      </c>
      <c r="C64" s="99">
        <v>273</v>
      </c>
      <c r="D64" s="99">
        <v>273</v>
      </c>
      <c r="E64" s="99">
        <v>276</v>
      </c>
      <c r="F64" s="100">
        <v>52611</v>
      </c>
      <c r="G64" s="100">
        <v>8563</v>
      </c>
      <c r="H64" s="99">
        <v>52.22</v>
      </c>
      <c r="I64" s="99">
        <v>6.14</v>
      </c>
      <c r="J64" s="99">
        <v>45.4</v>
      </c>
      <c r="K64" s="99">
        <v>893.4</v>
      </c>
      <c r="L64" s="100">
        <v>33190</v>
      </c>
      <c r="M64" s="47">
        <v>497778704</v>
      </c>
      <c r="N64" s="47">
        <v>700972360</v>
      </c>
      <c r="O64" s="47">
        <v>94395034</v>
      </c>
      <c r="P64" s="47">
        <v>96418698</v>
      </c>
      <c r="Q64" s="100">
        <v>153268</v>
      </c>
      <c r="R64" s="47">
        <v>1198751064</v>
      </c>
      <c r="S64" s="47">
        <v>212332552</v>
      </c>
      <c r="T64" s="47">
        <v>345291042</v>
      </c>
      <c r="U64" s="47">
        <v>129856717</v>
      </c>
      <c r="V64" s="47">
        <v>160771118</v>
      </c>
      <c r="W64" s="47">
        <v>4036467</v>
      </c>
      <c r="X64" s="47">
        <v>15939923</v>
      </c>
      <c r="Y64" s="47">
        <v>5002526</v>
      </c>
      <c r="Z64" s="47">
        <v>244140571</v>
      </c>
      <c r="AA64" s="47">
        <v>45955666</v>
      </c>
      <c r="AB64" s="47">
        <v>0</v>
      </c>
      <c r="AC64" s="47">
        <v>32302164</v>
      </c>
      <c r="AD64" s="47">
        <v>3122318</v>
      </c>
      <c r="AE64" s="47">
        <v>190813732</v>
      </c>
      <c r="AF64" s="47">
        <v>0</v>
      </c>
      <c r="AG64" s="47">
        <v>0</v>
      </c>
      <c r="AH64" s="47">
        <v>0</v>
      </c>
      <c r="AI64" s="47">
        <v>0</v>
      </c>
    </row>
    <row r="65" spans="1:35" x14ac:dyDescent="0.3">
      <c r="A65" s="96" t="s">
        <v>737</v>
      </c>
      <c r="B65" s="98">
        <v>97</v>
      </c>
      <c r="C65" s="99">
        <v>157</v>
      </c>
      <c r="D65" s="99">
        <v>157</v>
      </c>
      <c r="E65" s="99">
        <v>157</v>
      </c>
      <c r="F65" s="100">
        <v>38210</v>
      </c>
      <c r="G65" s="100">
        <v>10312</v>
      </c>
      <c r="H65" s="99">
        <v>66.680000000000007</v>
      </c>
      <c r="I65" s="99">
        <v>3.71</v>
      </c>
      <c r="J65" s="99">
        <v>12.85</v>
      </c>
      <c r="K65" s="101">
        <v>1246.1500000000001</v>
      </c>
      <c r="L65" s="100">
        <v>58068</v>
      </c>
      <c r="M65" s="47">
        <v>159954592</v>
      </c>
      <c r="N65" s="47">
        <v>483916513</v>
      </c>
      <c r="O65" s="47">
        <v>80131987</v>
      </c>
      <c r="P65" s="47">
        <v>189528140</v>
      </c>
      <c r="Q65" s="100">
        <v>106785</v>
      </c>
      <c r="R65" s="47">
        <v>643871105</v>
      </c>
      <c r="S65" s="47">
        <v>101142013</v>
      </c>
      <c r="T65" s="47">
        <v>185152817</v>
      </c>
      <c r="U65" s="47">
        <v>31515489</v>
      </c>
      <c r="V65" s="47">
        <v>53286662</v>
      </c>
      <c r="W65" s="47">
        <v>3415374</v>
      </c>
      <c r="X65" s="47">
        <v>5653822</v>
      </c>
      <c r="Y65" s="47">
        <v>3147424</v>
      </c>
      <c r="Z65" s="47">
        <v>127633523</v>
      </c>
      <c r="AA65" s="47">
        <v>119432691</v>
      </c>
      <c r="AB65" s="47">
        <v>0</v>
      </c>
      <c r="AC65" s="47">
        <v>11687948</v>
      </c>
      <c r="AD65" s="47">
        <v>1803342</v>
      </c>
      <c r="AE65" s="47">
        <v>269660127</v>
      </c>
      <c r="AF65" s="47">
        <v>0</v>
      </c>
      <c r="AG65" s="47">
        <v>0</v>
      </c>
      <c r="AH65" s="47">
        <v>0</v>
      </c>
      <c r="AI65" s="47">
        <v>0</v>
      </c>
    </row>
    <row r="66" spans="1:35" x14ac:dyDescent="0.3">
      <c r="A66" s="96" t="s">
        <v>1959</v>
      </c>
      <c r="B66" s="98">
        <v>20195</v>
      </c>
      <c r="C66" s="99">
        <v>114</v>
      </c>
      <c r="D66" s="99">
        <v>114</v>
      </c>
      <c r="E66" s="99">
        <v>114</v>
      </c>
      <c r="F66" s="100">
        <v>18455</v>
      </c>
      <c r="G66" s="100">
        <v>2116</v>
      </c>
      <c r="H66" s="99">
        <v>44.35</v>
      </c>
      <c r="I66" s="99">
        <v>8.7200000000000006</v>
      </c>
      <c r="J66" s="99">
        <v>0</v>
      </c>
      <c r="K66" s="99">
        <v>219.2</v>
      </c>
      <c r="L66" s="99">
        <v>0</v>
      </c>
      <c r="M66" s="47">
        <v>72380529</v>
      </c>
      <c r="N66" s="47">
        <v>20364768</v>
      </c>
      <c r="O66" s="47">
        <v>22104873</v>
      </c>
      <c r="P66" s="47">
        <v>6376116</v>
      </c>
      <c r="Q66" s="100">
        <v>189341</v>
      </c>
      <c r="R66" s="47">
        <v>92745297</v>
      </c>
      <c r="S66" s="47">
        <v>0</v>
      </c>
      <c r="T66" s="47">
        <v>18772944</v>
      </c>
      <c r="U66" s="47">
        <v>58029099</v>
      </c>
      <c r="V66" s="47">
        <v>3818411</v>
      </c>
      <c r="W66" s="47">
        <v>0</v>
      </c>
      <c r="X66" s="47">
        <v>0</v>
      </c>
      <c r="Y66" s="47">
        <v>0</v>
      </c>
      <c r="Z66" s="47">
        <v>4857898</v>
      </c>
      <c r="AA66" s="47">
        <v>7266945</v>
      </c>
      <c r="AB66" s="47">
        <v>0</v>
      </c>
      <c r="AC66" s="47">
        <v>0</v>
      </c>
      <c r="AD66" s="47">
        <v>0</v>
      </c>
      <c r="AE66" s="47">
        <v>28480989</v>
      </c>
      <c r="AF66" s="47">
        <v>33606735</v>
      </c>
      <c r="AG66" s="47">
        <v>33606735</v>
      </c>
      <c r="AH66" s="47">
        <v>33285820</v>
      </c>
      <c r="AI66" s="47">
        <v>320915</v>
      </c>
    </row>
    <row r="67" spans="1:35" ht="14.55" customHeight="1" x14ac:dyDescent="0.3">
      <c r="A67" s="96" t="s">
        <v>738</v>
      </c>
      <c r="B67" s="98">
        <v>99</v>
      </c>
      <c r="C67" s="99">
        <v>144</v>
      </c>
      <c r="D67" s="99">
        <v>149</v>
      </c>
      <c r="E67" s="99">
        <v>123</v>
      </c>
      <c r="F67" s="100">
        <v>41011</v>
      </c>
      <c r="G67" s="100">
        <v>7369</v>
      </c>
      <c r="H67" s="99">
        <v>91.35</v>
      </c>
      <c r="I67" s="99">
        <v>5.57</v>
      </c>
      <c r="J67" s="99">
        <v>0</v>
      </c>
      <c r="K67" s="99">
        <v>800.8</v>
      </c>
      <c r="L67" s="100">
        <v>43304</v>
      </c>
      <c r="M67" s="47">
        <v>113974368</v>
      </c>
      <c r="N67" s="47">
        <v>232666422</v>
      </c>
      <c r="O67" s="47">
        <v>72661141</v>
      </c>
      <c r="P67" s="47">
        <v>86248817</v>
      </c>
      <c r="Q67" s="100">
        <v>60789</v>
      </c>
      <c r="R67" s="47">
        <v>346640790</v>
      </c>
      <c r="S67" s="47">
        <v>52231160</v>
      </c>
      <c r="T67" s="47">
        <v>118460997</v>
      </c>
      <c r="U67" s="47">
        <v>35515305</v>
      </c>
      <c r="V67" s="47">
        <v>40871044</v>
      </c>
      <c r="W67" s="47">
        <v>4979882</v>
      </c>
      <c r="X67" s="47">
        <v>5762015</v>
      </c>
      <c r="Y67" s="47">
        <v>4088159</v>
      </c>
      <c r="Z67" s="47">
        <v>72605687</v>
      </c>
      <c r="AA67" s="47">
        <v>4823002</v>
      </c>
      <c r="AB67" s="47">
        <v>0</v>
      </c>
      <c r="AC67" s="47">
        <v>6167583</v>
      </c>
      <c r="AD67" s="47">
        <v>1135956</v>
      </c>
      <c r="AE67" s="47">
        <v>158909958</v>
      </c>
      <c r="AF67" s="47">
        <v>0</v>
      </c>
      <c r="AG67" s="47">
        <v>0</v>
      </c>
      <c r="AH67" s="47">
        <v>0</v>
      </c>
      <c r="AI67" s="47">
        <v>0</v>
      </c>
    </row>
    <row r="68" spans="1:35" x14ac:dyDescent="0.3">
      <c r="A68" s="96" t="s">
        <v>739</v>
      </c>
      <c r="B68" s="98">
        <v>100</v>
      </c>
      <c r="C68" s="99">
        <v>255</v>
      </c>
      <c r="D68" s="99">
        <v>246</v>
      </c>
      <c r="E68" s="99">
        <v>246</v>
      </c>
      <c r="F68" s="100">
        <v>55252</v>
      </c>
      <c r="G68" s="100">
        <v>12088</v>
      </c>
      <c r="H68" s="99">
        <v>61.53</v>
      </c>
      <c r="I68" s="99">
        <v>4.57</v>
      </c>
      <c r="J68" s="99">
        <v>22.55</v>
      </c>
      <c r="K68" s="101">
        <v>1301</v>
      </c>
      <c r="L68" s="100">
        <v>34386</v>
      </c>
      <c r="M68" s="47">
        <v>211848880</v>
      </c>
      <c r="N68" s="47">
        <v>436343535</v>
      </c>
      <c r="O68" s="47">
        <v>165339678</v>
      </c>
      <c r="P68" s="47">
        <v>172234764</v>
      </c>
      <c r="Q68" s="100">
        <v>307355</v>
      </c>
      <c r="R68" s="47">
        <v>648192415</v>
      </c>
      <c r="S68" s="47">
        <v>101025402</v>
      </c>
      <c r="T68" s="47">
        <v>190066939</v>
      </c>
      <c r="U68" s="47">
        <v>43353821</v>
      </c>
      <c r="V68" s="47">
        <v>23666111</v>
      </c>
      <c r="W68" s="47">
        <v>1695740</v>
      </c>
      <c r="X68" s="47">
        <v>8770430</v>
      </c>
      <c r="Y68" s="47">
        <v>1898995</v>
      </c>
      <c r="Z68" s="47">
        <v>233397152</v>
      </c>
      <c r="AA68" s="47">
        <v>21812398</v>
      </c>
      <c r="AB68" s="47">
        <v>0</v>
      </c>
      <c r="AC68" s="47">
        <v>17865869</v>
      </c>
      <c r="AD68" s="47">
        <v>4639558</v>
      </c>
      <c r="AE68" s="47">
        <v>337574442</v>
      </c>
      <c r="AF68" s="47">
        <v>0</v>
      </c>
      <c r="AG68" s="47">
        <v>0</v>
      </c>
      <c r="AH68" s="47">
        <v>0</v>
      </c>
      <c r="AI68" s="47">
        <v>0</v>
      </c>
    </row>
    <row r="69" spans="1:35" x14ac:dyDescent="0.3">
      <c r="A69" s="96" t="s">
        <v>740</v>
      </c>
      <c r="B69" s="98">
        <v>101</v>
      </c>
      <c r="C69" s="99">
        <v>18</v>
      </c>
      <c r="D69" s="99">
        <v>18</v>
      </c>
      <c r="E69" s="99">
        <v>18</v>
      </c>
      <c r="F69" s="100">
        <v>2163</v>
      </c>
      <c r="G69" s="99">
        <v>682</v>
      </c>
      <c r="H69" s="99">
        <v>32.92</v>
      </c>
      <c r="I69" s="99">
        <v>3.17</v>
      </c>
      <c r="J69" s="99">
        <v>0</v>
      </c>
      <c r="K69" s="99">
        <v>239.81</v>
      </c>
      <c r="L69" s="100">
        <v>11710</v>
      </c>
      <c r="M69" s="47">
        <v>12080909</v>
      </c>
      <c r="N69" s="47">
        <v>121567320</v>
      </c>
      <c r="O69" s="47">
        <v>7824284</v>
      </c>
      <c r="P69" s="47">
        <v>69137230</v>
      </c>
      <c r="Q69" s="100">
        <v>36009</v>
      </c>
      <c r="R69" s="47">
        <v>133648229</v>
      </c>
      <c r="S69" s="47">
        <v>3360500</v>
      </c>
      <c r="T69" s="47">
        <v>39432698</v>
      </c>
      <c r="U69" s="47">
        <v>6840453</v>
      </c>
      <c r="V69" s="47">
        <v>18621189</v>
      </c>
      <c r="W69" s="47">
        <v>325203</v>
      </c>
      <c r="X69" s="47">
        <v>4051046</v>
      </c>
      <c r="Y69" s="47">
        <v>2436101</v>
      </c>
      <c r="Z69" s="47">
        <v>34149778</v>
      </c>
      <c r="AA69" s="47">
        <v>20173620</v>
      </c>
      <c r="AB69" s="47">
        <v>0</v>
      </c>
      <c r="AC69" s="47">
        <v>3405179</v>
      </c>
      <c r="AD69" s="47">
        <v>852462</v>
      </c>
      <c r="AE69" s="47">
        <v>76961514</v>
      </c>
      <c r="AF69" s="47">
        <v>0</v>
      </c>
      <c r="AG69" s="47">
        <v>0</v>
      </c>
      <c r="AH69" s="47">
        <v>0</v>
      </c>
      <c r="AI69" s="47">
        <v>0</v>
      </c>
    </row>
    <row r="70" spans="1:35" ht="14.55" customHeight="1" x14ac:dyDescent="0.3">
      <c r="A70" s="96" t="s">
        <v>741</v>
      </c>
      <c r="B70" s="98">
        <v>11467</v>
      </c>
      <c r="C70" s="99">
        <v>77</v>
      </c>
      <c r="D70" s="99">
        <v>44</v>
      </c>
      <c r="E70" s="99">
        <v>36</v>
      </c>
      <c r="F70" s="100">
        <v>11753</v>
      </c>
      <c r="G70" s="100">
        <v>1864</v>
      </c>
      <c r="H70" s="99">
        <v>89.44</v>
      </c>
      <c r="I70" s="99">
        <v>6.31</v>
      </c>
      <c r="J70" s="99">
        <v>0</v>
      </c>
      <c r="K70" s="99">
        <v>317.37</v>
      </c>
      <c r="L70" s="100">
        <v>15873</v>
      </c>
      <c r="M70" s="47">
        <v>42759464</v>
      </c>
      <c r="N70" s="47">
        <v>143695382</v>
      </c>
      <c r="O70" s="47">
        <v>21779761</v>
      </c>
      <c r="P70" s="47">
        <v>42445707</v>
      </c>
      <c r="Q70" s="100">
        <v>37324</v>
      </c>
      <c r="R70" s="47">
        <v>186454846</v>
      </c>
      <c r="S70" s="47">
        <v>31554309</v>
      </c>
      <c r="T70" s="47">
        <v>55015506</v>
      </c>
      <c r="U70" s="47">
        <v>8070139</v>
      </c>
      <c r="V70" s="47">
        <v>16902354</v>
      </c>
      <c r="W70" s="47">
        <v>1967667</v>
      </c>
      <c r="X70" s="47">
        <v>3140833</v>
      </c>
      <c r="Y70" s="47">
        <v>8473345</v>
      </c>
      <c r="Z70" s="47">
        <v>55082078</v>
      </c>
      <c r="AA70" s="47">
        <v>1996788</v>
      </c>
      <c r="AB70" s="47">
        <v>0</v>
      </c>
      <c r="AC70" s="47">
        <v>3741231</v>
      </c>
      <c r="AD70" s="47">
        <v>510596</v>
      </c>
      <c r="AE70" s="47">
        <v>64225468</v>
      </c>
      <c r="AF70" s="47">
        <v>0</v>
      </c>
      <c r="AG70" s="47">
        <v>0</v>
      </c>
      <c r="AH70" s="47">
        <v>0</v>
      </c>
      <c r="AI70" s="47">
        <v>0</v>
      </c>
    </row>
    <row r="71" spans="1:35" x14ac:dyDescent="0.3">
      <c r="A71" s="96" t="s">
        <v>742</v>
      </c>
      <c r="B71" s="98">
        <v>103</v>
      </c>
      <c r="C71" s="99">
        <v>118</v>
      </c>
      <c r="D71" s="99">
        <v>118</v>
      </c>
      <c r="E71" s="99">
        <v>75</v>
      </c>
      <c r="F71" s="100">
        <v>8647</v>
      </c>
      <c r="G71" s="100">
        <v>3019</v>
      </c>
      <c r="H71" s="99">
        <v>31.59</v>
      </c>
      <c r="I71" s="99">
        <v>2.86</v>
      </c>
      <c r="J71" s="99">
        <v>0</v>
      </c>
      <c r="K71" s="99">
        <v>824.39</v>
      </c>
      <c r="L71" s="99">
        <v>0</v>
      </c>
      <c r="M71" s="47">
        <v>132365901</v>
      </c>
      <c r="N71" s="47">
        <v>264191324</v>
      </c>
      <c r="O71" s="47">
        <v>80742661</v>
      </c>
      <c r="P71" s="47">
        <v>133215835</v>
      </c>
      <c r="Q71" s="100">
        <v>105153</v>
      </c>
      <c r="R71" s="47">
        <v>396557225</v>
      </c>
      <c r="S71" s="47">
        <v>45078056</v>
      </c>
      <c r="T71" s="47">
        <v>160137457</v>
      </c>
      <c r="U71" s="47">
        <v>4214950</v>
      </c>
      <c r="V71" s="47">
        <v>3245020</v>
      </c>
      <c r="W71" s="47">
        <v>12464977</v>
      </c>
      <c r="X71" s="47">
        <v>12987976</v>
      </c>
      <c r="Y71" s="47">
        <v>818380</v>
      </c>
      <c r="Z71" s="47">
        <v>128899588</v>
      </c>
      <c r="AA71" s="47">
        <v>22350891</v>
      </c>
      <c r="AB71" s="47">
        <v>0</v>
      </c>
      <c r="AC71" s="47">
        <v>6281196</v>
      </c>
      <c r="AD71" s="47">
        <v>78734</v>
      </c>
      <c r="AE71" s="47">
        <v>213958496</v>
      </c>
      <c r="AF71" s="47">
        <v>0</v>
      </c>
      <c r="AG71" s="47">
        <v>0</v>
      </c>
      <c r="AH71" s="47">
        <v>0</v>
      </c>
      <c r="AI71" s="47">
        <v>0</v>
      </c>
    </row>
    <row r="72" spans="1:35" ht="14.55" customHeight="1" x14ac:dyDescent="0.3">
      <c r="A72" s="96" t="s">
        <v>1571</v>
      </c>
      <c r="B72" s="98">
        <v>410</v>
      </c>
      <c r="C72" s="99">
        <v>203</v>
      </c>
      <c r="D72" s="99">
        <v>203</v>
      </c>
      <c r="E72" s="99">
        <v>203</v>
      </c>
      <c r="F72" s="100">
        <v>31020</v>
      </c>
      <c r="G72" s="99">
        <v>542</v>
      </c>
      <c r="H72" s="99">
        <v>41.87</v>
      </c>
      <c r="I72" s="99">
        <v>57.23</v>
      </c>
      <c r="J72" s="99">
        <v>0</v>
      </c>
      <c r="K72" s="99">
        <v>235.02</v>
      </c>
      <c r="L72" s="99">
        <v>0</v>
      </c>
      <c r="M72" s="47">
        <v>56597375</v>
      </c>
      <c r="N72" s="47">
        <v>3752112</v>
      </c>
      <c r="O72" s="47">
        <v>23450176</v>
      </c>
      <c r="P72" s="47">
        <v>1582023</v>
      </c>
      <c r="Q72" s="100">
        <v>7886</v>
      </c>
      <c r="R72" s="47">
        <v>60349487</v>
      </c>
      <c r="S72" s="47">
        <v>11383158</v>
      </c>
      <c r="T72" s="47">
        <v>20061416</v>
      </c>
      <c r="U72" s="47">
        <v>2405651</v>
      </c>
      <c r="V72" s="47">
        <v>16470196</v>
      </c>
      <c r="W72" s="47">
        <v>32217</v>
      </c>
      <c r="X72" s="47">
        <v>1464818</v>
      </c>
      <c r="Y72" s="47">
        <v>1493950</v>
      </c>
      <c r="Z72" s="47">
        <v>5427060</v>
      </c>
      <c r="AA72" s="47">
        <v>1298020</v>
      </c>
      <c r="AB72" s="47">
        <v>0</v>
      </c>
      <c r="AC72" s="47">
        <v>313001</v>
      </c>
      <c r="AD72" s="47">
        <v>0</v>
      </c>
      <c r="AE72" s="47">
        <v>25032199</v>
      </c>
      <c r="AF72" s="47">
        <v>29386774</v>
      </c>
      <c r="AG72" s="47">
        <v>29386774</v>
      </c>
      <c r="AH72" s="47">
        <v>26350080</v>
      </c>
      <c r="AI72" s="47">
        <v>3036694</v>
      </c>
    </row>
    <row r="73" spans="1:35" x14ac:dyDescent="0.3">
      <c r="A73" s="96" t="s">
        <v>743</v>
      </c>
      <c r="B73" s="98">
        <v>105</v>
      </c>
      <c r="C73" s="99">
        <v>325</v>
      </c>
      <c r="D73" s="99">
        <v>325</v>
      </c>
      <c r="E73" s="99">
        <v>325</v>
      </c>
      <c r="F73" s="100">
        <v>92930</v>
      </c>
      <c r="G73" s="100">
        <v>22360</v>
      </c>
      <c r="H73" s="99">
        <v>78.34</v>
      </c>
      <c r="I73" s="99">
        <v>4.16</v>
      </c>
      <c r="J73" s="99">
        <v>60.6</v>
      </c>
      <c r="K73" s="101">
        <v>2447.44</v>
      </c>
      <c r="L73" s="100">
        <v>59261</v>
      </c>
      <c r="M73" s="47">
        <v>605501939</v>
      </c>
      <c r="N73" s="47">
        <v>1443360678</v>
      </c>
      <c r="O73" s="47">
        <v>259454313</v>
      </c>
      <c r="P73" s="47">
        <v>427197929</v>
      </c>
      <c r="Q73" s="100">
        <v>127871</v>
      </c>
      <c r="R73" s="47">
        <v>2048862617</v>
      </c>
      <c r="S73" s="47">
        <v>199859528</v>
      </c>
      <c r="T73" s="47">
        <v>615863906</v>
      </c>
      <c r="U73" s="47">
        <v>71387031</v>
      </c>
      <c r="V73" s="47">
        <v>75896633</v>
      </c>
      <c r="W73" s="47">
        <v>8794338</v>
      </c>
      <c r="X73" s="47">
        <v>13480576</v>
      </c>
      <c r="Y73" s="47">
        <v>69723911</v>
      </c>
      <c r="Z73" s="47">
        <v>911080780</v>
      </c>
      <c r="AA73" s="47">
        <v>74863486</v>
      </c>
      <c r="AB73" s="47">
        <v>0</v>
      </c>
      <c r="AC73" s="47">
        <v>6038844</v>
      </c>
      <c r="AD73" s="47">
        <v>1873584</v>
      </c>
      <c r="AE73" s="47">
        <v>686652242</v>
      </c>
      <c r="AF73" s="47">
        <v>0</v>
      </c>
      <c r="AG73" s="47">
        <v>0</v>
      </c>
      <c r="AH73" s="47">
        <v>0</v>
      </c>
      <c r="AI73" s="47">
        <v>0</v>
      </c>
    </row>
    <row r="74" spans="1:35" x14ac:dyDescent="0.3">
      <c r="A74" s="96" t="s">
        <v>744</v>
      </c>
      <c r="B74" s="98">
        <v>345</v>
      </c>
      <c r="C74" s="99">
        <v>395</v>
      </c>
      <c r="D74" s="99">
        <v>395</v>
      </c>
      <c r="E74" s="99">
        <v>395</v>
      </c>
      <c r="F74" s="100">
        <v>111971</v>
      </c>
      <c r="G74" s="100">
        <v>19403</v>
      </c>
      <c r="H74" s="99">
        <v>77.66</v>
      </c>
      <c r="I74" s="99">
        <v>5.77</v>
      </c>
      <c r="J74" s="99">
        <v>38</v>
      </c>
      <c r="K74" s="101">
        <v>2306</v>
      </c>
      <c r="L74" s="100">
        <v>56625</v>
      </c>
      <c r="M74" s="47">
        <v>657434848</v>
      </c>
      <c r="N74" s="47">
        <v>1179651862</v>
      </c>
      <c r="O74" s="47">
        <v>262980263</v>
      </c>
      <c r="P74" s="47">
        <v>248690555</v>
      </c>
      <c r="Q74" s="100">
        <v>87038</v>
      </c>
      <c r="R74" s="47">
        <v>1837086710</v>
      </c>
      <c r="S74" s="47">
        <v>278440949</v>
      </c>
      <c r="T74" s="47">
        <v>555392308</v>
      </c>
      <c r="U74" s="47">
        <v>142164914</v>
      </c>
      <c r="V74" s="47">
        <v>266569580</v>
      </c>
      <c r="W74" s="47">
        <v>5980460</v>
      </c>
      <c r="X74" s="47">
        <v>64946674</v>
      </c>
      <c r="Y74" s="47">
        <v>65105552</v>
      </c>
      <c r="Z74" s="47">
        <v>392891475</v>
      </c>
      <c r="AA74" s="47">
        <v>38559207</v>
      </c>
      <c r="AB74" s="47">
        <v>0</v>
      </c>
      <c r="AC74" s="47">
        <v>21670282</v>
      </c>
      <c r="AD74" s="47">
        <v>5365309</v>
      </c>
      <c r="AE74" s="47">
        <v>511670818</v>
      </c>
      <c r="AF74" s="47">
        <v>0</v>
      </c>
      <c r="AG74" s="47">
        <v>0</v>
      </c>
      <c r="AH74" s="47">
        <v>0</v>
      </c>
      <c r="AI74" s="47">
        <v>0</v>
      </c>
    </row>
    <row r="75" spans="1:35" x14ac:dyDescent="0.3">
      <c r="A75" s="96" t="s">
        <v>745</v>
      </c>
      <c r="B75" s="98">
        <v>3112</v>
      </c>
      <c r="C75" s="99">
        <v>377</v>
      </c>
      <c r="D75" s="99">
        <v>377</v>
      </c>
      <c r="E75" s="99">
        <v>377</v>
      </c>
      <c r="F75" s="100">
        <v>91169</v>
      </c>
      <c r="G75" s="100">
        <v>19048</v>
      </c>
      <c r="H75" s="99">
        <v>66.25</v>
      </c>
      <c r="I75" s="99">
        <v>4.79</v>
      </c>
      <c r="J75" s="99">
        <v>0</v>
      </c>
      <c r="K75" s="101">
        <v>1773.17</v>
      </c>
      <c r="L75" s="100">
        <v>60281</v>
      </c>
      <c r="M75" s="47">
        <v>349544504</v>
      </c>
      <c r="N75" s="47">
        <v>732124241</v>
      </c>
      <c r="O75" s="47">
        <v>212641984</v>
      </c>
      <c r="P75" s="47">
        <v>202932203</v>
      </c>
      <c r="Q75" s="100">
        <v>461969</v>
      </c>
      <c r="R75" s="47">
        <v>1081668745</v>
      </c>
      <c r="S75" s="47">
        <v>196993919</v>
      </c>
      <c r="T75" s="47">
        <v>371152449</v>
      </c>
      <c r="U75" s="47">
        <v>77635742</v>
      </c>
      <c r="V75" s="47">
        <v>65636501</v>
      </c>
      <c r="W75" s="47">
        <v>8513742</v>
      </c>
      <c r="X75" s="47">
        <v>6803289</v>
      </c>
      <c r="Y75" s="47">
        <v>9504556</v>
      </c>
      <c r="Z75" s="47">
        <v>278385566</v>
      </c>
      <c r="AA75" s="47">
        <v>38393985</v>
      </c>
      <c r="AB75" s="47">
        <v>0</v>
      </c>
      <c r="AC75" s="47">
        <v>25200730</v>
      </c>
      <c r="AD75" s="47">
        <v>3448266</v>
      </c>
      <c r="AE75" s="47">
        <v>415574187</v>
      </c>
      <c r="AF75" s="47">
        <v>0</v>
      </c>
      <c r="AG75" s="47">
        <v>0</v>
      </c>
      <c r="AH75" s="47">
        <v>0</v>
      </c>
      <c r="AI75" s="47">
        <v>0</v>
      </c>
    </row>
    <row r="76" spans="1:35" ht="14.55" customHeight="1" x14ac:dyDescent="0.3">
      <c r="A76" s="96" t="s">
        <v>1576</v>
      </c>
      <c r="B76" s="98">
        <v>430</v>
      </c>
      <c r="C76" s="99">
        <v>77</v>
      </c>
      <c r="D76" s="99">
        <v>77</v>
      </c>
      <c r="E76" s="99">
        <v>47</v>
      </c>
      <c r="F76" s="100">
        <v>15911</v>
      </c>
      <c r="G76" s="99">
        <v>44</v>
      </c>
      <c r="H76" s="99">
        <v>92.75</v>
      </c>
      <c r="I76" s="99">
        <v>361.61</v>
      </c>
      <c r="J76" s="99">
        <v>0</v>
      </c>
      <c r="K76" s="99">
        <v>198.11</v>
      </c>
      <c r="L76" s="99">
        <v>0</v>
      </c>
      <c r="M76" s="47">
        <v>34005206</v>
      </c>
      <c r="N76" s="47">
        <v>0</v>
      </c>
      <c r="O76" s="47">
        <v>28840236</v>
      </c>
      <c r="P76" s="47">
        <v>0</v>
      </c>
      <c r="Q76" s="99">
        <v>0</v>
      </c>
      <c r="R76" s="47">
        <v>34005206</v>
      </c>
      <c r="S76" s="47">
        <v>0</v>
      </c>
      <c r="T76" s="47">
        <v>23070</v>
      </c>
      <c r="U76" s="47">
        <v>0</v>
      </c>
      <c r="V76" s="47">
        <v>33363371</v>
      </c>
      <c r="W76" s="47">
        <v>0</v>
      </c>
      <c r="X76" s="47">
        <v>618765</v>
      </c>
      <c r="Y76" s="47">
        <v>0</v>
      </c>
      <c r="Z76" s="47">
        <v>0</v>
      </c>
      <c r="AA76" s="47">
        <v>0</v>
      </c>
      <c r="AB76" s="47">
        <v>0</v>
      </c>
      <c r="AC76" s="47">
        <v>0</v>
      </c>
      <c r="AD76" s="47">
        <v>0</v>
      </c>
      <c r="AE76" s="47">
        <v>28840236</v>
      </c>
      <c r="AF76" s="47">
        <v>1</v>
      </c>
      <c r="AG76" s="47">
        <v>1</v>
      </c>
      <c r="AH76" s="47">
        <v>0</v>
      </c>
      <c r="AI76" s="47">
        <v>1</v>
      </c>
    </row>
    <row r="77" spans="1:35" x14ac:dyDescent="0.3">
      <c r="A77" s="96" t="s">
        <v>746</v>
      </c>
      <c r="B77" s="98">
        <v>127</v>
      </c>
      <c r="C77" s="99">
        <v>333</v>
      </c>
      <c r="D77" s="99">
        <v>333</v>
      </c>
      <c r="E77" s="99">
        <v>333</v>
      </c>
      <c r="F77" s="100">
        <v>65267</v>
      </c>
      <c r="G77" s="100">
        <v>15151</v>
      </c>
      <c r="H77" s="99">
        <v>53.7</v>
      </c>
      <c r="I77" s="99">
        <v>4.3099999999999996</v>
      </c>
      <c r="J77" s="99">
        <v>117.02</v>
      </c>
      <c r="K77" s="101">
        <v>1370.33</v>
      </c>
      <c r="L77" s="100">
        <v>42053</v>
      </c>
      <c r="M77" s="47">
        <v>854508924</v>
      </c>
      <c r="N77" s="47">
        <v>1221767806</v>
      </c>
      <c r="O77" s="47">
        <v>193514962</v>
      </c>
      <c r="P77" s="47">
        <v>196370938</v>
      </c>
      <c r="Q77" s="100">
        <v>205634</v>
      </c>
      <c r="R77" s="47">
        <v>2076276730</v>
      </c>
      <c r="S77" s="47">
        <v>615708208</v>
      </c>
      <c r="T77" s="47">
        <v>478785001</v>
      </c>
      <c r="U77" s="47">
        <v>150144181</v>
      </c>
      <c r="V77" s="47">
        <v>211563389</v>
      </c>
      <c r="W77" s="47">
        <v>8935164</v>
      </c>
      <c r="X77" s="47">
        <v>12252655</v>
      </c>
      <c r="Y77" s="47">
        <v>32583099</v>
      </c>
      <c r="Z77" s="47">
        <v>516472968</v>
      </c>
      <c r="AA77" s="47">
        <v>7667395</v>
      </c>
      <c r="AB77" s="47">
        <v>0</v>
      </c>
      <c r="AC77" s="47">
        <v>38699503</v>
      </c>
      <c r="AD77" s="47">
        <v>3465167</v>
      </c>
      <c r="AE77" s="47">
        <v>389885900</v>
      </c>
      <c r="AF77" s="47">
        <v>0</v>
      </c>
      <c r="AG77" s="47">
        <v>0</v>
      </c>
      <c r="AH77" s="47">
        <v>0</v>
      </c>
      <c r="AI77" s="47">
        <v>0</v>
      </c>
    </row>
    <row r="78" spans="1:35" ht="26.4" x14ac:dyDescent="0.3">
      <c r="A78" s="96" t="s">
        <v>747</v>
      </c>
      <c r="B78" s="98">
        <v>6963</v>
      </c>
      <c r="C78" s="99">
        <v>9</v>
      </c>
      <c r="D78" s="99">
        <v>9</v>
      </c>
      <c r="E78" s="99">
        <v>9</v>
      </c>
      <c r="F78" s="100">
        <v>1125</v>
      </c>
      <c r="G78" s="99">
        <v>75</v>
      </c>
      <c r="H78" s="99">
        <v>34.25</v>
      </c>
      <c r="I78" s="99">
        <v>15</v>
      </c>
      <c r="J78" s="99">
        <v>0</v>
      </c>
      <c r="K78" s="99">
        <v>142.32</v>
      </c>
      <c r="L78" s="99">
        <v>0</v>
      </c>
      <c r="M78" s="47">
        <v>11728149</v>
      </c>
      <c r="N78" s="47">
        <v>21706200</v>
      </c>
      <c r="O78" s="47">
        <v>1651667</v>
      </c>
      <c r="P78" s="47">
        <v>3056868</v>
      </c>
      <c r="Q78" s="100">
        <v>5188</v>
      </c>
      <c r="R78" s="47">
        <v>33434349</v>
      </c>
      <c r="S78" s="47">
        <v>0</v>
      </c>
      <c r="T78" s="47">
        <v>0</v>
      </c>
      <c r="U78" s="47">
        <v>6203819</v>
      </c>
      <c r="V78" s="47">
        <v>4775466</v>
      </c>
      <c r="W78" s="47">
        <v>0</v>
      </c>
      <c r="X78" s="47">
        <v>13279065</v>
      </c>
      <c r="Y78" s="47">
        <v>0</v>
      </c>
      <c r="Z78" s="47">
        <v>7825269</v>
      </c>
      <c r="AA78" s="47">
        <v>860964</v>
      </c>
      <c r="AB78" s="47">
        <v>489766</v>
      </c>
      <c r="AC78" s="47">
        <v>0</v>
      </c>
      <c r="AD78" s="47">
        <v>0</v>
      </c>
      <c r="AE78" s="47">
        <v>4708535</v>
      </c>
      <c r="AF78" s="47">
        <v>0</v>
      </c>
      <c r="AG78" s="47">
        <v>0</v>
      </c>
      <c r="AH78" s="47">
        <v>0</v>
      </c>
      <c r="AI78" s="47">
        <v>0</v>
      </c>
    </row>
    <row r="79" spans="1:35" ht="14.55" customHeight="1" x14ac:dyDescent="0.3">
      <c r="A79" s="96" t="s">
        <v>749</v>
      </c>
      <c r="B79" s="98">
        <v>25</v>
      </c>
      <c r="C79" s="99">
        <v>216</v>
      </c>
      <c r="D79" s="99">
        <v>216</v>
      </c>
      <c r="E79" s="99">
        <v>216</v>
      </c>
      <c r="F79" s="100">
        <v>20839</v>
      </c>
      <c r="G79" s="100">
        <v>4081</v>
      </c>
      <c r="H79" s="99">
        <v>26.43</v>
      </c>
      <c r="I79" s="99">
        <v>5.1100000000000003</v>
      </c>
      <c r="J79" s="99">
        <v>8.89</v>
      </c>
      <c r="K79" s="101">
        <v>1300.8599999999999</v>
      </c>
      <c r="L79" s="100">
        <v>21029</v>
      </c>
      <c r="M79" s="47">
        <v>127404258</v>
      </c>
      <c r="N79" s="47">
        <v>446469102</v>
      </c>
      <c r="O79" s="47">
        <v>47498215</v>
      </c>
      <c r="P79" s="47">
        <v>107276190</v>
      </c>
      <c r="Q79" s="100">
        <v>265949</v>
      </c>
      <c r="R79" s="47">
        <v>573873360</v>
      </c>
      <c r="S79" s="47">
        <v>117398325</v>
      </c>
      <c r="T79" s="47">
        <v>147022354</v>
      </c>
      <c r="U79" s="47">
        <v>131751126</v>
      </c>
      <c r="V79" s="47">
        <v>29142250</v>
      </c>
      <c r="W79" s="47">
        <v>3253432</v>
      </c>
      <c r="X79" s="47">
        <v>2450279</v>
      </c>
      <c r="Y79" s="47">
        <v>5063881</v>
      </c>
      <c r="Z79" s="47">
        <v>95020197</v>
      </c>
      <c r="AA79" s="47">
        <v>23143544</v>
      </c>
      <c r="AB79" s="47">
        <v>0</v>
      </c>
      <c r="AC79" s="47">
        <v>17731165</v>
      </c>
      <c r="AD79" s="47">
        <v>1896807</v>
      </c>
      <c r="AE79" s="47">
        <v>154774405</v>
      </c>
      <c r="AF79" s="47">
        <v>0</v>
      </c>
      <c r="AG79" s="47">
        <v>0</v>
      </c>
      <c r="AH79" s="47">
        <v>0</v>
      </c>
      <c r="AI79" s="47">
        <v>0</v>
      </c>
    </row>
    <row r="80" spans="1:35" x14ac:dyDescent="0.3">
      <c r="A80" s="96" t="s">
        <v>1960</v>
      </c>
      <c r="B80" s="98">
        <v>455</v>
      </c>
      <c r="C80" s="99">
        <v>190</v>
      </c>
      <c r="D80" s="99">
        <v>190</v>
      </c>
      <c r="E80" s="99">
        <v>98</v>
      </c>
      <c r="F80" s="100">
        <v>31541</v>
      </c>
      <c r="G80" s="99">
        <v>34</v>
      </c>
      <c r="H80" s="99">
        <v>88.18</v>
      </c>
      <c r="I80" s="99">
        <v>927.68</v>
      </c>
      <c r="J80" s="99">
        <v>0</v>
      </c>
      <c r="K80" s="99">
        <v>295.99</v>
      </c>
      <c r="L80" s="99">
        <v>0</v>
      </c>
      <c r="M80" s="47">
        <v>8968444</v>
      </c>
      <c r="N80" s="47">
        <v>0</v>
      </c>
      <c r="O80" s="47">
        <v>1183499</v>
      </c>
      <c r="P80" s="47">
        <v>0</v>
      </c>
      <c r="Q80" s="99">
        <v>0</v>
      </c>
      <c r="R80" s="47">
        <v>8968444</v>
      </c>
      <c r="S80" s="47">
        <v>0</v>
      </c>
      <c r="T80" s="47">
        <v>0</v>
      </c>
      <c r="U80" s="47">
        <v>0</v>
      </c>
      <c r="V80" s="47">
        <v>0</v>
      </c>
      <c r="W80" s="47">
        <v>0</v>
      </c>
      <c r="X80" s="47">
        <v>0</v>
      </c>
      <c r="Y80" s="47">
        <v>0</v>
      </c>
      <c r="Z80" s="47">
        <v>0</v>
      </c>
      <c r="AA80" s="47">
        <v>0</v>
      </c>
      <c r="AB80" s="47">
        <v>8968444</v>
      </c>
      <c r="AC80" s="47">
        <v>0</v>
      </c>
      <c r="AD80" s="47">
        <v>0</v>
      </c>
      <c r="AE80" s="47">
        <v>1183499</v>
      </c>
      <c r="AF80" s="47">
        <v>0</v>
      </c>
      <c r="AG80" s="47">
        <v>0</v>
      </c>
      <c r="AH80" s="47">
        <v>0</v>
      </c>
      <c r="AI80" s="47">
        <v>0</v>
      </c>
    </row>
    <row r="81" spans="1:35" x14ac:dyDescent="0.3">
      <c r="A81" s="96" t="s">
        <v>1961</v>
      </c>
      <c r="B81" s="98">
        <v>456</v>
      </c>
      <c r="C81" s="99">
        <v>108</v>
      </c>
      <c r="D81" s="99">
        <v>108</v>
      </c>
      <c r="E81" s="99">
        <v>108</v>
      </c>
      <c r="F81" s="100">
        <v>36306</v>
      </c>
      <c r="G81" s="99">
        <v>29</v>
      </c>
      <c r="H81" s="99">
        <v>92.1</v>
      </c>
      <c r="I81" s="101">
        <v>1251.93</v>
      </c>
      <c r="J81" s="99">
        <v>0</v>
      </c>
      <c r="K81" s="99">
        <v>266.47000000000003</v>
      </c>
      <c r="L81" s="99">
        <v>0</v>
      </c>
      <c r="M81" s="47">
        <v>6784551</v>
      </c>
      <c r="N81" s="47">
        <v>0</v>
      </c>
      <c r="O81" s="47">
        <v>5490090</v>
      </c>
      <c r="P81" s="47">
        <v>0</v>
      </c>
      <c r="Q81" s="99">
        <v>0</v>
      </c>
      <c r="R81" s="47">
        <v>6784551</v>
      </c>
      <c r="S81" s="47">
        <v>0</v>
      </c>
      <c r="T81" s="47">
        <v>371322</v>
      </c>
      <c r="U81" s="47">
        <v>0</v>
      </c>
      <c r="V81" s="47">
        <v>0</v>
      </c>
      <c r="W81" s="47">
        <v>0</v>
      </c>
      <c r="X81" s="47">
        <v>0</v>
      </c>
      <c r="Y81" s="47">
        <v>6413229</v>
      </c>
      <c r="Z81" s="47">
        <v>0</v>
      </c>
      <c r="AA81" s="47">
        <v>0</v>
      </c>
      <c r="AB81" s="47">
        <v>0</v>
      </c>
      <c r="AC81" s="47">
        <v>0</v>
      </c>
      <c r="AD81" s="47">
        <v>0</v>
      </c>
      <c r="AE81" s="47">
        <v>5490090</v>
      </c>
      <c r="AF81" s="47">
        <v>3</v>
      </c>
      <c r="AG81" s="47">
        <v>8</v>
      </c>
      <c r="AH81" s="47">
        <v>5</v>
      </c>
      <c r="AI81" s="47">
        <v>3</v>
      </c>
    </row>
    <row r="82" spans="1:35" ht="14.55" customHeight="1" x14ac:dyDescent="0.3">
      <c r="A82" s="96" t="s">
        <v>1577</v>
      </c>
      <c r="B82" s="98">
        <v>423</v>
      </c>
      <c r="C82" s="99">
        <v>60</v>
      </c>
      <c r="D82" s="99">
        <v>60</v>
      </c>
      <c r="E82" s="99">
        <v>60</v>
      </c>
      <c r="F82" s="100">
        <v>21624</v>
      </c>
      <c r="G82" s="99">
        <v>359</v>
      </c>
      <c r="H82" s="99">
        <v>98.74</v>
      </c>
      <c r="I82" s="99">
        <v>60.23</v>
      </c>
      <c r="J82" s="99">
        <v>0.04</v>
      </c>
      <c r="K82" s="99">
        <v>139.44999999999999</v>
      </c>
      <c r="L82" s="99">
        <v>0</v>
      </c>
      <c r="M82" s="47">
        <v>32906230</v>
      </c>
      <c r="N82" s="47">
        <v>0</v>
      </c>
      <c r="O82" s="47">
        <v>3874578</v>
      </c>
      <c r="P82" s="47">
        <v>0</v>
      </c>
      <c r="Q82" s="99">
        <v>0</v>
      </c>
      <c r="R82" s="47">
        <v>32906230</v>
      </c>
      <c r="S82" s="47">
        <v>0</v>
      </c>
      <c r="T82" s="47">
        <v>3101076</v>
      </c>
      <c r="U82" s="47">
        <v>0</v>
      </c>
      <c r="V82" s="47">
        <v>748515</v>
      </c>
      <c r="W82" s="47">
        <v>0</v>
      </c>
      <c r="X82" s="47">
        <v>26774361</v>
      </c>
      <c r="Y82" s="47">
        <v>0</v>
      </c>
      <c r="Z82" s="47">
        <v>0</v>
      </c>
      <c r="AA82" s="47">
        <v>0</v>
      </c>
      <c r="AB82" s="47">
        <v>2282278</v>
      </c>
      <c r="AC82" s="47">
        <v>0</v>
      </c>
      <c r="AD82" s="47">
        <v>0</v>
      </c>
      <c r="AE82" s="47">
        <v>3874578</v>
      </c>
      <c r="AF82" s="47">
        <v>1</v>
      </c>
      <c r="AG82" s="47">
        <v>1</v>
      </c>
      <c r="AH82" s="47">
        <v>0</v>
      </c>
      <c r="AI82" s="47">
        <v>1</v>
      </c>
    </row>
    <row r="83" spans="1:35" x14ac:dyDescent="0.3">
      <c r="A83" s="96" t="s">
        <v>750</v>
      </c>
      <c r="B83" s="98">
        <v>122</v>
      </c>
      <c r="C83" s="99">
        <v>441</v>
      </c>
      <c r="D83" s="99">
        <v>441</v>
      </c>
      <c r="E83" s="99">
        <v>441</v>
      </c>
      <c r="F83" s="100">
        <v>139804</v>
      </c>
      <c r="G83" s="100">
        <v>33159</v>
      </c>
      <c r="H83" s="99">
        <v>86.85</v>
      </c>
      <c r="I83" s="99">
        <v>4.22</v>
      </c>
      <c r="J83" s="99">
        <v>0</v>
      </c>
      <c r="K83" s="101">
        <v>4081.67</v>
      </c>
      <c r="L83" s="100">
        <v>78665</v>
      </c>
      <c r="M83" s="47">
        <v>676298395</v>
      </c>
      <c r="N83" s="47">
        <v>952480383</v>
      </c>
      <c r="O83" s="47">
        <v>390477150</v>
      </c>
      <c r="P83" s="47">
        <v>365992413</v>
      </c>
      <c r="Q83" s="100">
        <v>539364</v>
      </c>
      <c r="R83" s="47">
        <v>1628778778</v>
      </c>
      <c r="S83" s="47">
        <v>238003081</v>
      </c>
      <c r="T83" s="47">
        <v>551010795</v>
      </c>
      <c r="U83" s="47">
        <v>34570445</v>
      </c>
      <c r="V83" s="47">
        <v>191184452</v>
      </c>
      <c r="W83" s="47">
        <v>11746338</v>
      </c>
      <c r="X83" s="47">
        <v>5274799</v>
      </c>
      <c r="Y83" s="47">
        <v>17169639</v>
      </c>
      <c r="Z83" s="47">
        <v>491087015</v>
      </c>
      <c r="AA83" s="47">
        <v>40897254</v>
      </c>
      <c r="AB83" s="47">
        <v>24368032</v>
      </c>
      <c r="AC83" s="47">
        <v>18238919</v>
      </c>
      <c r="AD83" s="47">
        <v>5228009</v>
      </c>
      <c r="AE83" s="47">
        <v>756469563</v>
      </c>
      <c r="AF83" s="47">
        <v>0</v>
      </c>
      <c r="AG83" s="47">
        <v>0</v>
      </c>
      <c r="AH83" s="47">
        <v>0</v>
      </c>
      <c r="AI83" s="47">
        <v>0</v>
      </c>
    </row>
    <row r="84" spans="1:35" x14ac:dyDescent="0.3">
      <c r="A84" s="96" t="s">
        <v>1578</v>
      </c>
      <c r="B84" s="98">
        <v>13125</v>
      </c>
      <c r="C84" s="99">
        <v>192</v>
      </c>
      <c r="D84" s="99">
        <v>192</v>
      </c>
      <c r="E84" s="99">
        <v>192</v>
      </c>
      <c r="F84" s="100">
        <v>57878</v>
      </c>
      <c r="G84" s="100">
        <v>3955</v>
      </c>
      <c r="H84" s="99">
        <v>82.59</v>
      </c>
      <c r="I84" s="99">
        <v>14.63</v>
      </c>
      <c r="J84" s="99">
        <v>0</v>
      </c>
      <c r="K84" s="99">
        <v>365.76</v>
      </c>
      <c r="L84" s="99">
        <v>0</v>
      </c>
      <c r="M84" s="47">
        <v>88287180</v>
      </c>
      <c r="N84" s="47">
        <v>0</v>
      </c>
      <c r="O84" s="47">
        <v>63281130</v>
      </c>
      <c r="P84" s="47">
        <v>0</v>
      </c>
      <c r="Q84" s="99">
        <v>0</v>
      </c>
      <c r="R84" s="47">
        <v>88287180</v>
      </c>
      <c r="S84" s="47">
        <v>13707780</v>
      </c>
      <c r="T84" s="47">
        <v>18018000</v>
      </c>
      <c r="U84" s="47">
        <v>43952460</v>
      </c>
      <c r="V84" s="47">
        <v>4236600</v>
      </c>
      <c r="W84" s="47">
        <v>0</v>
      </c>
      <c r="X84" s="47">
        <v>81000</v>
      </c>
      <c r="Y84" s="47">
        <v>52500</v>
      </c>
      <c r="Z84" s="47">
        <v>4403340</v>
      </c>
      <c r="AA84" s="47">
        <v>3835500</v>
      </c>
      <c r="AB84" s="47">
        <v>0</v>
      </c>
      <c r="AC84" s="47">
        <v>0</v>
      </c>
      <c r="AD84" s="47">
        <v>0</v>
      </c>
      <c r="AE84" s="47">
        <v>63281130</v>
      </c>
      <c r="AF84" s="47">
        <v>68352286</v>
      </c>
      <c r="AG84" s="47">
        <v>68352286</v>
      </c>
      <c r="AH84" s="47">
        <v>44145142</v>
      </c>
      <c r="AI84" s="47">
        <v>24207144</v>
      </c>
    </row>
    <row r="85" spans="1:35" x14ac:dyDescent="0.3">
      <c r="A85" s="96" t="s">
        <v>751</v>
      </c>
      <c r="B85" s="98">
        <v>3113</v>
      </c>
      <c r="C85" s="99">
        <v>852</v>
      </c>
      <c r="D85" s="99">
        <v>713</v>
      </c>
      <c r="E85" s="99">
        <v>500</v>
      </c>
      <c r="F85" s="100">
        <v>158299</v>
      </c>
      <c r="G85" s="100">
        <v>32292</v>
      </c>
      <c r="H85" s="99">
        <v>86.74</v>
      </c>
      <c r="I85" s="99">
        <v>4.9000000000000004</v>
      </c>
      <c r="J85" s="99">
        <v>0</v>
      </c>
      <c r="K85" s="101">
        <v>4407.74</v>
      </c>
      <c r="L85" s="100">
        <v>137902</v>
      </c>
      <c r="M85" s="47">
        <v>1025980168</v>
      </c>
      <c r="N85" s="47">
        <v>1825915357</v>
      </c>
      <c r="O85" s="47">
        <v>345447370</v>
      </c>
      <c r="P85" s="47">
        <v>540723498</v>
      </c>
      <c r="Q85" s="100">
        <v>983679</v>
      </c>
      <c r="R85" s="47">
        <v>2851895525</v>
      </c>
      <c r="S85" s="47">
        <v>531815846</v>
      </c>
      <c r="T85" s="47">
        <v>966446875</v>
      </c>
      <c r="U85" s="47">
        <v>474450798</v>
      </c>
      <c r="V85" s="47">
        <v>139115354</v>
      </c>
      <c r="W85" s="47">
        <v>21148704</v>
      </c>
      <c r="X85" s="47">
        <v>10459221</v>
      </c>
      <c r="Y85" s="47">
        <v>30310958</v>
      </c>
      <c r="Z85" s="47">
        <v>567749264</v>
      </c>
      <c r="AA85" s="47">
        <v>61604985</v>
      </c>
      <c r="AB85" s="47">
        <v>0</v>
      </c>
      <c r="AC85" s="47">
        <v>28309644</v>
      </c>
      <c r="AD85" s="47">
        <v>20483876</v>
      </c>
      <c r="AE85" s="47">
        <v>886170868</v>
      </c>
      <c r="AF85" s="47">
        <v>0</v>
      </c>
      <c r="AG85" s="47">
        <v>0</v>
      </c>
      <c r="AH85" s="47">
        <v>0</v>
      </c>
      <c r="AI85" s="47">
        <v>0</v>
      </c>
    </row>
    <row r="86" spans="1:35" x14ac:dyDescent="0.3">
      <c r="A86" s="96" t="s">
        <v>1580</v>
      </c>
      <c r="B86" s="98">
        <v>405</v>
      </c>
      <c r="C86" s="99">
        <v>180</v>
      </c>
      <c r="D86" s="99">
        <v>180</v>
      </c>
      <c r="E86" s="99">
        <v>180</v>
      </c>
      <c r="F86" s="100">
        <v>39318</v>
      </c>
      <c r="G86" s="99">
        <v>864</v>
      </c>
      <c r="H86" s="99">
        <v>59.84</v>
      </c>
      <c r="I86" s="99">
        <v>45.51</v>
      </c>
      <c r="J86" s="99">
        <v>0</v>
      </c>
      <c r="K86" s="99">
        <v>500.77</v>
      </c>
      <c r="L86" s="99">
        <v>0</v>
      </c>
      <c r="M86" s="47">
        <v>165744405</v>
      </c>
      <c r="N86" s="47">
        <v>1932954</v>
      </c>
      <c r="O86" s="47">
        <v>69686541</v>
      </c>
      <c r="P86" s="47">
        <v>1090459</v>
      </c>
      <c r="Q86" s="100">
        <v>2724</v>
      </c>
      <c r="R86" s="47">
        <v>167677359</v>
      </c>
      <c r="S86" s="47">
        <v>22082026</v>
      </c>
      <c r="T86" s="47">
        <v>71296399</v>
      </c>
      <c r="U86" s="47">
        <v>8660317</v>
      </c>
      <c r="V86" s="47">
        <v>17917283</v>
      </c>
      <c r="W86" s="47">
        <v>1130018</v>
      </c>
      <c r="X86" s="47">
        <v>1621463</v>
      </c>
      <c r="Y86" s="47">
        <v>6835462</v>
      </c>
      <c r="Z86" s="47">
        <v>33559329</v>
      </c>
      <c r="AA86" s="47">
        <v>4000890</v>
      </c>
      <c r="AB86" s="47">
        <v>0</v>
      </c>
      <c r="AC86" s="47">
        <v>134402</v>
      </c>
      <c r="AD86" s="47">
        <v>439770</v>
      </c>
      <c r="AE86" s="47">
        <v>70777000</v>
      </c>
      <c r="AF86" s="47">
        <v>80848000</v>
      </c>
      <c r="AG86" s="47">
        <v>80848000</v>
      </c>
      <c r="AH86" s="47">
        <v>104276000</v>
      </c>
      <c r="AI86" s="47">
        <v>-23428000</v>
      </c>
    </row>
    <row r="87" spans="1:35" ht="14.55" customHeight="1" x14ac:dyDescent="0.3">
      <c r="A87" s="96" t="s">
        <v>1581</v>
      </c>
      <c r="B87" s="98">
        <v>450</v>
      </c>
      <c r="C87" s="99">
        <v>132</v>
      </c>
      <c r="D87" s="99">
        <v>132</v>
      </c>
      <c r="E87" s="99">
        <v>132</v>
      </c>
      <c r="F87" s="100">
        <v>44916</v>
      </c>
      <c r="G87" s="100">
        <v>2554</v>
      </c>
      <c r="H87" s="99">
        <v>93.23</v>
      </c>
      <c r="I87" s="99">
        <v>17.59</v>
      </c>
      <c r="J87" s="99">
        <v>26.76</v>
      </c>
      <c r="K87" s="99">
        <v>979.67</v>
      </c>
      <c r="L87" s="99">
        <v>0</v>
      </c>
      <c r="M87" s="47">
        <v>184552896</v>
      </c>
      <c r="N87" s="47">
        <v>208783401</v>
      </c>
      <c r="O87" s="47">
        <v>97161439</v>
      </c>
      <c r="P87" s="47">
        <v>70354561</v>
      </c>
      <c r="Q87" s="100">
        <v>417598</v>
      </c>
      <c r="R87" s="47">
        <v>393336297</v>
      </c>
      <c r="S87" s="47">
        <v>43615382</v>
      </c>
      <c r="T87" s="47">
        <v>125174811</v>
      </c>
      <c r="U87" s="47">
        <v>22167303</v>
      </c>
      <c r="V87" s="47">
        <v>24959951</v>
      </c>
      <c r="W87" s="47">
        <v>9808154</v>
      </c>
      <c r="X87" s="47">
        <v>6315356</v>
      </c>
      <c r="Y87" s="47">
        <v>16448403</v>
      </c>
      <c r="Z87" s="47">
        <v>127289902</v>
      </c>
      <c r="AA87" s="47">
        <v>16925160</v>
      </c>
      <c r="AB87" s="47">
        <v>0</v>
      </c>
      <c r="AC87" s="47">
        <v>514910</v>
      </c>
      <c r="AD87" s="47">
        <v>116965</v>
      </c>
      <c r="AE87" s="47">
        <v>167516000</v>
      </c>
      <c r="AF87" s="47">
        <v>187540000</v>
      </c>
      <c r="AG87" s="47">
        <v>187950000</v>
      </c>
      <c r="AH87" s="47">
        <v>208057000</v>
      </c>
      <c r="AI87" s="47">
        <v>-20107000</v>
      </c>
    </row>
    <row r="88" spans="1:35" ht="14.55" customHeight="1" x14ac:dyDescent="0.3">
      <c r="A88" s="96" t="s">
        <v>1582</v>
      </c>
      <c r="B88" s="98">
        <v>1471</v>
      </c>
      <c r="C88" s="99">
        <v>60</v>
      </c>
      <c r="D88" s="99">
        <v>60</v>
      </c>
      <c r="E88" s="99">
        <v>60</v>
      </c>
      <c r="F88" s="100">
        <v>15829</v>
      </c>
      <c r="G88" s="100">
        <v>1155</v>
      </c>
      <c r="H88" s="99">
        <v>72.28</v>
      </c>
      <c r="I88" s="99">
        <v>13.7</v>
      </c>
      <c r="J88" s="99">
        <v>0</v>
      </c>
      <c r="K88" s="99">
        <v>345.32</v>
      </c>
      <c r="L88" s="99">
        <v>0</v>
      </c>
      <c r="M88" s="47">
        <v>50471810</v>
      </c>
      <c r="N88" s="47">
        <v>63479872</v>
      </c>
      <c r="O88" s="47">
        <v>31891128</v>
      </c>
      <c r="P88" s="47">
        <v>18784872</v>
      </c>
      <c r="Q88" s="100">
        <v>135749</v>
      </c>
      <c r="R88" s="47">
        <v>113951682</v>
      </c>
      <c r="S88" s="47">
        <v>14806517</v>
      </c>
      <c r="T88" s="47">
        <v>61309181</v>
      </c>
      <c r="U88" s="47">
        <v>4576551</v>
      </c>
      <c r="V88" s="47">
        <v>6068589</v>
      </c>
      <c r="W88" s="47">
        <v>1806452</v>
      </c>
      <c r="X88" s="47">
        <v>302790</v>
      </c>
      <c r="Y88" s="47">
        <v>3768975</v>
      </c>
      <c r="Z88" s="47">
        <v>19422446</v>
      </c>
      <c r="AA88" s="47">
        <v>1741497</v>
      </c>
      <c r="AB88" s="47">
        <v>0</v>
      </c>
      <c r="AC88" s="47">
        <v>146632</v>
      </c>
      <c r="AD88" s="47">
        <v>2052</v>
      </c>
      <c r="AE88" s="47">
        <v>50676000</v>
      </c>
      <c r="AF88" s="47">
        <v>51475000</v>
      </c>
      <c r="AG88" s="47">
        <v>51507000</v>
      </c>
      <c r="AH88" s="47">
        <v>55874000</v>
      </c>
      <c r="AI88" s="47">
        <v>-4367000</v>
      </c>
    </row>
    <row r="89" spans="1:35" x14ac:dyDescent="0.3">
      <c r="A89" s="96" t="s">
        <v>752</v>
      </c>
      <c r="B89" s="98">
        <v>42</v>
      </c>
      <c r="C89" s="99">
        <v>159</v>
      </c>
      <c r="D89" s="99">
        <v>122</v>
      </c>
      <c r="E89" s="99">
        <v>81</v>
      </c>
      <c r="F89" s="100">
        <v>21716</v>
      </c>
      <c r="G89" s="100">
        <v>2787</v>
      </c>
      <c r="H89" s="99">
        <v>73.45</v>
      </c>
      <c r="I89" s="99">
        <v>7.79</v>
      </c>
      <c r="J89" s="99">
        <v>31.69</v>
      </c>
      <c r="K89" s="99">
        <v>546.01</v>
      </c>
      <c r="L89" s="100">
        <v>30211</v>
      </c>
      <c r="M89" s="47">
        <v>51004255</v>
      </c>
      <c r="N89" s="47">
        <v>127654215</v>
      </c>
      <c r="O89" s="47">
        <v>35522126</v>
      </c>
      <c r="P89" s="47">
        <v>54449342</v>
      </c>
      <c r="Q89" s="100">
        <v>62695</v>
      </c>
      <c r="R89" s="47">
        <v>178658470</v>
      </c>
      <c r="S89" s="47">
        <v>33350085</v>
      </c>
      <c r="T89" s="47">
        <v>26846319</v>
      </c>
      <c r="U89" s="47">
        <v>38980802</v>
      </c>
      <c r="V89" s="47">
        <v>25586978</v>
      </c>
      <c r="W89" s="47">
        <v>1834820</v>
      </c>
      <c r="X89" s="47">
        <v>1613869</v>
      </c>
      <c r="Y89" s="47">
        <v>1717255</v>
      </c>
      <c r="Z89" s="47">
        <v>39662120</v>
      </c>
      <c r="AA89" s="47">
        <v>3425981</v>
      </c>
      <c r="AB89" s="47">
        <v>0</v>
      </c>
      <c r="AC89" s="47">
        <v>4526585</v>
      </c>
      <c r="AD89" s="47">
        <v>1113656</v>
      </c>
      <c r="AE89" s="47">
        <v>89971468</v>
      </c>
      <c r="AF89" s="47">
        <v>0</v>
      </c>
      <c r="AG89" s="47">
        <v>0</v>
      </c>
      <c r="AH89" s="47">
        <v>0</v>
      </c>
      <c r="AI89" s="47">
        <v>0</v>
      </c>
    </row>
    <row r="90" spans="1:35" ht="14.55" customHeight="1" x14ac:dyDescent="0.3">
      <c r="A90" s="96" t="s">
        <v>753</v>
      </c>
      <c r="B90" s="98">
        <v>8701</v>
      </c>
      <c r="C90" s="99">
        <v>235</v>
      </c>
      <c r="D90" s="99">
        <v>235</v>
      </c>
      <c r="E90" s="99">
        <v>191</v>
      </c>
      <c r="F90" s="100">
        <v>66578</v>
      </c>
      <c r="G90" s="100">
        <v>16333</v>
      </c>
      <c r="H90" s="99">
        <v>95.5</v>
      </c>
      <c r="I90" s="99">
        <v>4.08</v>
      </c>
      <c r="J90" s="99">
        <v>0</v>
      </c>
      <c r="K90" s="101">
        <v>1130.9100000000001</v>
      </c>
      <c r="L90" s="100">
        <v>61995</v>
      </c>
      <c r="M90" s="47">
        <v>329669513</v>
      </c>
      <c r="N90" s="47">
        <v>354958140</v>
      </c>
      <c r="O90" s="47">
        <v>182089620</v>
      </c>
      <c r="P90" s="47">
        <v>126974471</v>
      </c>
      <c r="Q90" s="100">
        <v>74896</v>
      </c>
      <c r="R90" s="47">
        <v>684627653</v>
      </c>
      <c r="S90" s="47">
        <v>133369172</v>
      </c>
      <c r="T90" s="47">
        <v>194593061</v>
      </c>
      <c r="U90" s="47">
        <v>54901922</v>
      </c>
      <c r="V90" s="47">
        <v>105839803</v>
      </c>
      <c r="W90" s="47">
        <v>11956646</v>
      </c>
      <c r="X90" s="47">
        <v>2547100</v>
      </c>
      <c r="Y90" s="47">
        <v>12245726</v>
      </c>
      <c r="Z90" s="47">
        <v>138550398</v>
      </c>
      <c r="AA90" s="47">
        <v>15181849</v>
      </c>
      <c r="AB90" s="47">
        <v>0</v>
      </c>
      <c r="AC90" s="47">
        <v>12912069</v>
      </c>
      <c r="AD90" s="47">
        <v>2529907</v>
      </c>
      <c r="AE90" s="47">
        <v>309064091</v>
      </c>
      <c r="AF90" s="47">
        <v>0</v>
      </c>
      <c r="AG90" s="47">
        <v>0</v>
      </c>
      <c r="AH90" s="47">
        <v>0</v>
      </c>
      <c r="AI90" s="47">
        <v>0</v>
      </c>
    </row>
    <row r="91" spans="1:35" x14ac:dyDescent="0.3">
      <c r="A91" s="96" t="s">
        <v>754</v>
      </c>
      <c r="B91" s="98">
        <v>75</v>
      </c>
      <c r="C91" s="99">
        <v>348</v>
      </c>
      <c r="D91" s="99">
        <v>263</v>
      </c>
      <c r="E91" s="99">
        <v>150</v>
      </c>
      <c r="F91" s="100">
        <v>53462</v>
      </c>
      <c r="G91" s="100">
        <v>11085</v>
      </c>
      <c r="H91" s="99">
        <v>97.65</v>
      </c>
      <c r="I91" s="99">
        <v>4.82</v>
      </c>
      <c r="J91" s="99">
        <v>0</v>
      </c>
      <c r="K91" s="101">
        <v>1096.06</v>
      </c>
      <c r="L91" s="100">
        <v>64445</v>
      </c>
      <c r="M91" s="47">
        <v>197933460</v>
      </c>
      <c r="N91" s="47">
        <v>292326430</v>
      </c>
      <c r="O91" s="47">
        <v>120716302</v>
      </c>
      <c r="P91" s="47">
        <v>101379063</v>
      </c>
      <c r="Q91" s="100">
        <v>96926</v>
      </c>
      <c r="R91" s="47">
        <v>490259890</v>
      </c>
      <c r="S91" s="47">
        <v>84909552</v>
      </c>
      <c r="T91" s="47">
        <v>132250896</v>
      </c>
      <c r="U91" s="47">
        <v>54664833</v>
      </c>
      <c r="V91" s="47">
        <v>76728445</v>
      </c>
      <c r="W91" s="47">
        <v>3856822</v>
      </c>
      <c r="X91" s="47">
        <v>4465477</v>
      </c>
      <c r="Y91" s="47">
        <v>5750694</v>
      </c>
      <c r="Z91" s="47">
        <v>109634358</v>
      </c>
      <c r="AA91" s="47">
        <v>6065371</v>
      </c>
      <c r="AB91" s="47">
        <v>0</v>
      </c>
      <c r="AC91" s="47">
        <v>9569818</v>
      </c>
      <c r="AD91" s="47">
        <v>2363624</v>
      </c>
      <c r="AE91" s="47">
        <v>222095365</v>
      </c>
      <c r="AF91" s="47">
        <v>0</v>
      </c>
      <c r="AG91" s="47">
        <v>0</v>
      </c>
      <c r="AH91" s="47">
        <v>0</v>
      </c>
      <c r="AI91" s="47">
        <v>0</v>
      </c>
    </row>
    <row r="92" spans="1:35" x14ac:dyDescent="0.3">
      <c r="A92" s="96" t="s">
        <v>755</v>
      </c>
      <c r="B92" s="98">
        <v>41</v>
      </c>
      <c r="C92" s="99">
        <v>135</v>
      </c>
      <c r="D92" s="99">
        <v>0</v>
      </c>
      <c r="E92" s="99">
        <v>0</v>
      </c>
      <c r="F92" s="99">
        <v>0</v>
      </c>
      <c r="G92" s="99">
        <v>0</v>
      </c>
      <c r="H92" s="99">
        <v>0</v>
      </c>
      <c r="I92" s="99">
        <v>0</v>
      </c>
      <c r="J92" s="99">
        <v>0</v>
      </c>
      <c r="K92" s="99">
        <v>76.41</v>
      </c>
      <c r="L92" s="99">
        <v>0</v>
      </c>
      <c r="M92" s="47">
        <v>1</v>
      </c>
      <c r="N92" s="47">
        <v>57720627</v>
      </c>
      <c r="O92" s="47">
        <v>0</v>
      </c>
      <c r="P92" s="47">
        <v>16359685</v>
      </c>
      <c r="Q92" s="100">
        <v>8296</v>
      </c>
      <c r="R92" s="47">
        <v>57720628</v>
      </c>
      <c r="S92" s="47">
        <v>10825743</v>
      </c>
      <c r="T92" s="47">
        <v>22667339</v>
      </c>
      <c r="U92" s="47">
        <v>488657</v>
      </c>
      <c r="V92" s="47">
        <v>3968105</v>
      </c>
      <c r="W92" s="47">
        <v>251032</v>
      </c>
      <c r="X92" s="47">
        <v>28187</v>
      </c>
      <c r="Y92" s="47">
        <v>305154</v>
      </c>
      <c r="Z92" s="47">
        <v>16839218</v>
      </c>
      <c r="AA92" s="47">
        <v>218079</v>
      </c>
      <c r="AB92" s="47">
        <v>0</v>
      </c>
      <c r="AC92" s="47">
        <v>2121593</v>
      </c>
      <c r="AD92" s="47">
        <v>7521</v>
      </c>
      <c r="AE92" s="47">
        <v>16359685</v>
      </c>
      <c r="AF92" s="47">
        <v>0</v>
      </c>
      <c r="AG92" s="47">
        <v>0</v>
      </c>
      <c r="AH92" s="47">
        <v>0</v>
      </c>
      <c r="AI92" s="47">
        <v>0</v>
      </c>
    </row>
    <row r="93" spans="1:35" x14ac:dyDescent="0.3">
      <c r="A93" s="96" t="s">
        <v>756</v>
      </c>
      <c r="B93" s="98">
        <v>114</v>
      </c>
      <c r="C93" s="99">
        <v>211</v>
      </c>
      <c r="D93" s="99">
        <v>170</v>
      </c>
      <c r="E93" s="99">
        <v>164</v>
      </c>
      <c r="F93" s="100">
        <v>47841</v>
      </c>
      <c r="G93" s="100">
        <v>9586</v>
      </c>
      <c r="H93" s="99">
        <v>79.92</v>
      </c>
      <c r="I93" s="99">
        <v>4.99</v>
      </c>
      <c r="J93" s="99">
        <v>0</v>
      </c>
      <c r="K93" s="101">
        <v>1083.92</v>
      </c>
      <c r="L93" s="100">
        <v>43962</v>
      </c>
      <c r="M93" s="47">
        <v>265159862</v>
      </c>
      <c r="N93" s="47">
        <v>589395017</v>
      </c>
      <c r="O93" s="47">
        <v>123649642</v>
      </c>
      <c r="P93" s="47">
        <v>202314630</v>
      </c>
      <c r="Q93" s="100">
        <v>161023</v>
      </c>
      <c r="R93" s="47">
        <v>854554879</v>
      </c>
      <c r="S93" s="47">
        <v>191166924</v>
      </c>
      <c r="T93" s="47">
        <v>273026368</v>
      </c>
      <c r="U93" s="47">
        <v>46006077</v>
      </c>
      <c r="V93" s="47">
        <v>102104224</v>
      </c>
      <c r="W93" s="47">
        <v>4805913</v>
      </c>
      <c r="X93" s="47">
        <v>3058764</v>
      </c>
      <c r="Y93" s="47">
        <v>7081084</v>
      </c>
      <c r="Z93" s="47">
        <v>200413981</v>
      </c>
      <c r="AA93" s="47">
        <v>10211751</v>
      </c>
      <c r="AB93" s="47">
        <v>0</v>
      </c>
      <c r="AC93" s="47">
        <v>14865447</v>
      </c>
      <c r="AD93" s="47">
        <v>1814346</v>
      </c>
      <c r="AE93" s="47">
        <v>325964272</v>
      </c>
      <c r="AF93" s="47">
        <v>0</v>
      </c>
      <c r="AG93" s="47">
        <v>0</v>
      </c>
      <c r="AH93" s="47">
        <v>0</v>
      </c>
      <c r="AI93" s="47">
        <v>0</v>
      </c>
    </row>
    <row r="94" spans="1:35" ht="14.55" customHeight="1" x14ac:dyDescent="0.3">
      <c r="A94" s="96" t="s">
        <v>757</v>
      </c>
      <c r="B94" s="98">
        <v>126</v>
      </c>
      <c r="C94" s="99">
        <v>326</v>
      </c>
      <c r="D94" s="99">
        <v>325</v>
      </c>
      <c r="E94" s="99">
        <v>217</v>
      </c>
      <c r="F94" s="100">
        <v>69497</v>
      </c>
      <c r="G94" s="100">
        <v>11466</v>
      </c>
      <c r="H94" s="99">
        <v>87.74</v>
      </c>
      <c r="I94" s="99">
        <v>6.06</v>
      </c>
      <c r="J94" s="99">
        <v>183.76</v>
      </c>
      <c r="K94" s="101">
        <v>1645.51</v>
      </c>
      <c r="L94" s="100">
        <v>25731</v>
      </c>
      <c r="M94" s="47">
        <v>455674878</v>
      </c>
      <c r="N94" s="47">
        <v>304947549</v>
      </c>
      <c r="O94" s="47">
        <v>266776988</v>
      </c>
      <c r="P94" s="47">
        <v>115057179</v>
      </c>
      <c r="Q94" s="100">
        <v>101970</v>
      </c>
      <c r="R94" s="47">
        <v>760622427</v>
      </c>
      <c r="S94" s="47">
        <v>128789436</v>
      </c>
      <c r="T94" s="47">
        <v>240192997</v>
      </c>
      <c r="U94" s="47">
        <v>55594602</v>
      </c>
      <c r="V94" s="47">
        <v>85788404</v>
      </c>
      <c r="W94" s="47">
        <v>3855161</v>
      </c>
      <c r="X94" s="47">
        <v>3502533</v>
      </c>
      <c r="Y94" s="47">
        <v>14826038</v>
      </c>
      <c r="Z94" s="47">
        <v>203997289</v>
      </c>
      <c r="AA94" s="47">
        <v>6152264</v>
      </c>
      <c r="AB94" s="47">
        <v>0</v>
      </c>
      <c r="AC94" s="47">
        <v>14956799</v>
      </c>
      <c r="AD94" s="47">
        <v>2966904</v>
      </c>
      <c r="AE94" s="47">
        <v>381834167</v>
      </c>
      <c r="AF94" s="47">
        <v>0</v>
      </c>
      <c r="AG94" s="47">
        <v>0</v>
      </c>
      <c r="AH94" s="47">
        <v>0</v>
      </c>
      <c r="AI94" s="47">
        <v>0</v>
      </c>
    </row>
    <row r="95" spans="1:35" x14ac:dyDescent="0.3">
      <c r="A95" s="96" t="s">
        <v>758</v>
      </c>
      <c r="B95" s="98">
        <v>129</v>
      </c>
      <c r="C95" s="99">
        <v>153</v>
      </c>
      <c r="D95" s="99">
        <v>153</v>
      </c>
      <c r="E95" s="99">
        <v>153</v>
      </c>
      <c r="F95" s="100">
        <v>34938</v>
      </c>
      <c r="G95" s="100">
        <v>7656</v>
      </c>
      <c r="H95" s="99">
        <v>62.56</v>
      </c>
      <c r="I95" s="99">
        <v>4.5599999999999996</v>
      </c>
      <c r="J95" s="99">
        <v>0</v>
      </c>
      <c r="K95" s="101">
        <v>1138.25</v>
      </c>
      <c r="L95" s="100">
        <v>51198</v>
      </c>
      <c r="M95" s="47">
        <v>135629656</v>
      </c>
      <c r="N95" s="47">
        <v>382301378</v>
      </c>
      <c r="O95" s="47">
        <v>69834508</v>
      </c>
      <c r="P95" s="47">
        <v>160608807</v>
      </c>
      <c r="Q95" s="100">
        <v>117560</v>
      </c>
      <c r="R95" s="47">
        <v>517931034</v>
      </c>
      <c r="S95" s="47">
        <v>83183755</v>
      </c>
      <c r="T95" s="47">
        <v>173615021</v>
      </c>
      <c r="U95" s="47">
        <v>56918568</v>
      </c>
      <c r="V95" s="47">
        <v>26581082</v>
      </c>
      <c r="W95" s="47">
        <v>3800927</v>
      </c>
      <c r="X95" s="47">
        <v>4276610</v>
      </c>
      <c r="Y95" s="47">
        <v>4505834</v>
      </c>
      <c r="Z95" s="47">
        <v>44601988</v>
      </c>
      <c r="AA95" s="47">
        <v>107150472</v>
      </c>
      <c r="AB95" s="47">
        <v>0</v>
      </c>
      <c r="AC95" s="47">
        <v>12586416</v>
      </c>
      <c r="AD95" s="47">
        <v>710361</v>
      </c>
      <c r="AE95" s="47">
        <v>230443315</v>
      </c>
      <c r="AF95" s="47">
        <v>0</v>
      </c>
      <c r="AG95" s="47">
        <v>0</v>
      </c>
      <c r="AH95" s="47">
        <v>0</v>
      </c>
      <c r="AI95" s="47">
        <v>0</v>
      </c>
    </row>
    <row r="96" spans="1:35" x14ac:dyDescent="0.3">
      <c r="A96" s="96" t="s">
        <v>1584</v>
      </c>
      <c r="B96" s="98">
        <v>13237</v>
      </c>
      <c r="C96" s="99">
        <v>108</v>
      </c>
      <c r="D96" s="99">
        <v>108</v>
      </c>
      <c r="E96" s="99">
        <v>108</v>
      </c>
      <c r="F96" s="100">
        <v>38237</v>
      </c>
      <c r="G96" s="100">
        <v>4346</v>
      </c>
      <c r="H96" s="99">
        <v>97</v>
      </c>
      <c r="I96" s="99">
        <v>8.8000000000000007</v>
      </c>
      <c r="J96" s="99">
        <v>0</v>
      </c>
      <c r="K96" s="99">
        <v>272.3</v>
      </c>
      <c r="L96" s="99">
        <v>0</v>
      </c>
      <c r="M96" s="47">
        <v>102835721</v>
      </c>
      <c r="N96" s="47">
        <v>0</v>
      </c>
      <c r="O96" s="47">
        <v>42690969</v>
      </c>
      <c r="P96" s="47">
        <v>0</v>
      </c>
      <c r="Q96" s="99">
        <v>0</v>
      </c>
      <c r="R96" s="47">
        <v>102835721</v>
      </c>
      <c r="S96" s="47">
        <v>8754641</v>
      </c>
      <c r="T96" s="47">
        <v>9010485</v>
      </c>
      <c r="U96" s="47">
        <v>52173398</v>
      </c>
      <c r="V96" s="47">
        <v>2156014</v>
      </c>
      <c r="W96" s="47">
        <v>0</v>
      </c>
      <c r="X96" s="47">
        <v>306479</v>
      </c>
      <c r="Y96" s="47">
        <v>0</v>
      </c>
      <c r="Z96" s="47">
        <v>13866179</v>
      </c>
      <c r="AA96" s="47">
        <v>16568525</v>
      </c>
      <c r="AB96" s="47">
        <v>0</v>
      </c>
      <c r="AC96" s="47">
        <v>0</v>
      </c>
      <c r="AD96" s="47">
        <v>0</v>
      </c>
      <c r="AE96" s="47">
        <v>42690969</v>
      </c>
      <c r="AF96" s="47">
        <v>46000732</v>
      </c>
      <c r="AG96" s="47">
        <v>46000732</v>
      </c>
      <c r="AH96" s="47">
        <v>41686082</v>
      </c>
      <c r="AI96" s="47">
        <v>4314650</v>
      </c>
    </row>
    <row r="97" spans="1:35" x14ac:dyDescent="0.3">
      <c r="A97" s="96" t="s">
        <v>1586</v>
      </c>
      <c r="B97" s="98">
        <v>427</v>
      </c>
      <c r="C97" s="99">
        <v>45</v>
      </c>
      <c r="D97" s="99">
        <v>45</v>
      </c>
      <c r="E97" s="99">
        <v>45</v>
      </c>
      <c r="F97" s="100">
        <v>16892</v>
      </c>
      <c r="G97" s="99">
        <v>44</v>
      </c>
      <c r="H97" s="99">
        <v>102.84</v>
      </c>
      <c r="I97" s="99">
        <v>383.91</v>
      </c>
      <c r="J97" s="99">
        <v>0</v>
      </c>
      <c r="K97" s="99">
        <v>196.28</v>
      </c>
      <c r="L97" s="99">
        <v>0</v>
      </c>
      <c r="M97" s="47">
        <v>26010623</v>
      </c>
      <c r="N97" s="47">
        <v>0</v>
      </c>
      <c r="O97" s="47">
        <v>3582700</v>
      </c>
      <c r="P97" s="47">
        <v>0</v>
      </c>
      <c r="Q97" s="99">
        <v>0</v>
      </c>
      <c r="R97" s="47">
        <v>26010623</v>
      </c>
      <c r="S97" s="47">
        <v>0</v>
      </c>
      <c r="T97" s="47">
        <v>2198991</v>
      </c>
      <c r="U97" s="47">
        <v>0</v>
      </c>
      <c r="V97" s="47">
        <v>1276346</v>
      </c>
      <c r="W97" s="47">
        <v>0</v>
      </c>
      <c r="X97" s="47">
        <v>20108467</v>
      </c>
      <c r="Y97" s="47">
        <v>0</v>
      </c>
      <c r="Z97" s="47">
        <v>0</v>
      </c>
      <c r="AA97" s="47">
        <v>0</v>
      </c>
      <c r="AB97" s="47">
        <v>2426819</v>
      </c>
      <c r="AC97" s="47">
        <v>0</v>
      </c>
      <c r="AD97" s="47">
        <v>0</v>
      </c>
      <c r="AE97" s="47">
        <v>3582700</v>
      </c>
      <c r="AF97" s="47">
        <v>1</v>
      </c>
      <c r="AG97" s="47">
        <v>1</v>
      </c>
      <c r="AH97" s="47">
        <v>0</v>
      </c>
      <c r="AI97" s="47">
        <v>1</v>
      </c>
    </row>
    <row r="98" spans="1:35" x14ac:dyDescent="0.3">
      <c r="A98" s="96" t="s">
        <v>1587</v>
      </c>
      <c r="B98" s="98">
        <v>431</v>
      </c>
      <c r="C98" s="99">
        <v>540</v>
      </c>
      <c r="D98" s="99">
        <v>540</v>
      </c>
      <c r="E98" s="99">
        <v>381</v>
      </c>
      <c r="F98" s="100">
        <v>120721</v>
      </c>
      <c r="G98" s="99">
        <v>530</v>
      </c>
      <c r="H98" s="99">
        <v>86.81</v>
      </c>
      <c r="I98" s="99">
        <v>227.78</v>
      </c>
      <c r="J98" s="99">
        <v>0</v>
      </c>
      <c r="K98" s="99">
        <v>842.7</v>
      </c>
      <c r="L98" s="99">
        <v>0</v>
      </c>
      <c r="M98" s="47">
        <v>170388569</v>
      </c>
      <c r="N98" s="47">
        <v>0</v>
      </c>
      <c r="O98" s="47">
        <v>106422427</v>
      </c>
      <c r="P98" s="47">
        <v>0</v>
      </c>
      <c r="Q98" s="99">
        <v>0</v>
      </c>
      <c r="R98" s="47">
        <v>170388569</v>
      </c>
      <c r="S98" s="47">
        <v>0</v>
      </c>
      <c r="T98" s="47">
        <v>5875998</v>
      </c>
      <c r="U98" s="47">
        <v>0</v>
      </c>
      <c r="V98" s="47">
        <v>108949584</v>
      </c>
      <c r="W98" s="47">
        <v>0</v>
      </c>
      <c r="X98" s="47">
        <v>31299998</v>
      </c>
      <c r="Y98" s="47">
        <v>0</v>
      </c>
      <c r="Z98" s="47">
        <v>23620321</v>
      </c>
      <c r="AA98" s="47">
        <v>0</v>
      </c>
      <c r="AB98" s="47">
        <v>642668</v>
      </c>
      <c r="AC98" s="47">
        <v>0</v>
      </c>
      <c r="AD98" s="47">
        <v>0</v>
      </c>
      <c r="AE98" s="47">
        <v>106422427</v>
      </c>
      <c r="AF98" s="47">
        <v>1</v>
      </c>
      <c r="AG98" s="47">
        <v>1</v>
      </c>
      <c r="AH98" s="47">
        <v>0</v>
      </c>
      <c r="AI98" s="47">
        <v>1</v>
      </c>
    </row>
    <row r="99" spans="1:35" x14ac:dyDescent="0.3">
      <c r="A99" s="96" t="s">
        <v>759</v>
      </c>
      <c r="B99" s="98">
        <v>104</v>
      </c>
      <c r="C99" s="99">
        <v>370</v>
      </c>
      <c r="D99" s="99">
        <v>370</v>
      </c>
      <c r="E99" s="99">
        <v>370</v>
      </c>
      <c r="F99" s="100">
        <v>108336</v>
      </c>
      <c r="G99" s="100">
        <v>17484</v>
      </c>
      <c r="H99" s="99">
        <v>80.22</v>
      </c>
      <c r="I99" s="99">
        <v>6.2</v>
      </c>
      <c r="J99" s="99">
        <v>431.62</v>
      </c>
      <c r="K99" s="101">
        <v>5342.33</v>
      </c>
      <c r="L99" s="100">
        <v>42932</v>
      </c>
      <c r="M99" s="47">
        <v>1225210206</v>
      </c>
      <c r="N99" s="47">
        <v>1545770672</v>
      </c>
      <c r="O99" s="47">
        <v>537596942</v>
      </c>
      <c r="P99" s="47">
        <v>519479850</v>
      </c>
      <c r="Q99" s="100">
        <v>400900</v>
      </c>
      <c r="R99" s="47">
        <v>2770980878</v>
      </c>
      <c r="S99" s="47">
        <v>573908394</v>
      </c>
      <c r="T99" s="47">
        <v>702567394</v>
      </c>
      <c r="U99" s="47">
        <v>427430578</v>
      </c>
      <c r="V99" s="47">
        <v>192250018</v>
      </c>
      <c r="W99" s="47">
        <v>6843112</v>
      </c>
      <c r="X99" s="47">
        <v>28537371</v>
      </c>
      <c r="Y99" s="47">
        <v>29623124</v>
      </c>
      <c r="Z99" s="47">
        <v>674764457</v>
      </c>
      <c r="AA99" s="47">
        <v>82135158</v>
      </c>
      <c r="AB99" s="47">
        <v>0</v>
      </c>
      <c r="AC99" s="47">
        <v>45529313</v>
      </c>
      <c r="AD99" s="47">
        <v>7391959</v>
      </c>
      <c r="AE99" s="47">
        <v>1057076792</v>
      </c>
      <c r="AF99" s="47">
        <v>0</v>
      </c>
      <c r="AG99" s="47">
        <v>0</v>
      </c>
      <c r="AH99" s="47">
        <v>0</v>
      </c>
      <c r="AI99" s="47">
        <v>0</v>
      </c>
    </row>
    <row r="100" spans="1:35" x14ac:dyDescent="0.3">
      <c r="A100" s="96" t="s">
        <v>760</v>
      </c>
      <c r="B100" s="98">
        <v>3115</v>
      </c>
      <c r="C100" s="99">
        <v>818</v>
      </c>
      <c r="D100" s="99">
        <v>801</v>
      </c>
      <c r="E100" s="99">
        <v>801</v>
      </c>
      <c r="F100" s="100">
        <v>269326</v>
      </c>
      <c r="G100" s="100">
        <v>42590</v>
      </c>
      <c r="H100" s="99">
        <v>92.12</v>
      </c>
      <c r="I100" s="99">
        <v>6.32</v>
      </c>
      <c r="J100" s="99">
        <v>571.85</v>
      </c>
      <c r="K100" s="101">
        <v>8118.37</v>
      </c>
      <c r="L100" s="100">
        <v>129572</v>
      </c>
      <c r="M100" s="47">
        <v>2996103617</v>
      </c>
      <c r="N100" s="47">
        <v>4405999669</v>
      </c>
      <c r="O100" s="47">
        <v>969863733</v>
      </c>
      <c r="P100" s="47">
        <v>1154258321</v>
      </c>
      <c r="Q100" s="100">
        <v>1041596</v>
      </c>
      <c r="R100" s="47">
        <v>7402103286</v>
      </c>
      <c r="S100" s="47">
        <v>1229390152</v>
      </c>
      <c r="T100" s="47">
        <v>1917525270</v>
      </c>
      <c r="U100" s="47">
        <v>505853646</v>
      </c>
      <c r="V100" s="47">
        <v>1168029589</v>
      </c>
      <c r="W100" s="47">
        <v>22196122</v>
      </c>
      <c r="X100" s="47">
        <v>42551326</v>
      </c>
      <c r="Y100" s="47">
        <v>176645669</v>
      </c>
      <c r="Z100" s="47">
        <v>1829485118</v>
      </c>
      <c r="AA100" s="47">
        <v>379412711</v>
      </c>
      <c r="AB100" s="47">
        <v>0</v>
      </c>
      <c r="AC100" s="47">
        <v>107463340</v>
      </c>
      <c r="AD100" s="47">
        <v>23550343</v>
      </c>
      <c r="AE100" s="47">
        <v>2124122054</v>
      </c>
      <c r="AF100" s="47">
        <v>0</v>
      </c>
      <c r="AG100" s="47">
        <v>0</v>
      </c>
      <c r="AH100" s="47">
        <v>0</v>
      </c>
      <c r="AI100" s="47">
        <v>0</v>
      </c>
    </row>
    <row r="101" spans="1:35" ht="14.55" customHeight="1" x14ac:dyDescent="0.3">
      <c r="A101" s="96" t="s">
        <v>1588</v>
      </c>
      <c r="B101" s="98">
        <v>6749</v>
      </c>
      <c r="C101" s="99">
        <v>90</v>
      </c>
      <c r="D101" s="99">
        <v>90</v>
      </c>
      <c r="E101" s="99">
        <v>90</v>
      </c>
      <c r="F101" s="100">
        <v>17303</v>
      </c>
      <c r="G101" s="99">
        <v>480</v>
      </c>
      <c r="H101" s="99">
        <v>52.67</v>
      </c>
      <c r="I101" s="99">
        <v>36.049999999999997</v>
      </c>
      <c r="J101" s="99">
        <v>0</v>
      </c>
      <c r="K101" s="99">
        <v>139.32</v>
      </c>
      <c r="L101" s="99">
        <v>0</v>
      </c>
      <c r="M101" s="47">
        <v>131961910</v>
      </c>
      <c r="N101" s="47">
        <v>0</v>
      </c>
      <c r="O101" s="47">
        <v>25864121</v>
      </c>
      <c r="P101" s="47">
        <v>0</v>
      </c>
      <c r="Q101" s="99">
        <v>0</v>
      </c>
      <c r="R101" s="47">
        <v>131961910</v>
      </c>
      <c r="S101" s="47">
        <v>9815784</v>
      </c>
      <c r="T101" s="47">
        <v>28785689</v>
      </c>
      <c r="U101" s="47">
        <v>13084855</v>
      </c>
      <c r="V101" s="47">
        <v>58003591</v>
      </c>
      <c r="W101" s="47">
        <v>0</v>
      </c>
      <c r="X101" s="47">
        <v>0</v>
      </c>
      <c r="Y101" s="47">
        <v>0</v>
      </c>
      <c r="Z101" s="47">
        <v>22271991</v>
      </c>
      <c r="AA101" s="47">
        <v>0</v>
      </c>
      <c r="AB101" s="47">
        <v>0</v>
      </c>
      <c r="AC101" s="47">
        <v>0</v>
      </c>
      <c r="AD101" s="47">
        <v>0</v>
      </c>
      <c r="AE101" s="47">
        <v>25864121</v>
      </c>
      <c r="AF101" s="47">
        <v>26345617</v>
      </c>
      <c r="AG101" s="47">
        <v>26350629</v>
      </c>
      <c r="AH101" s="47">
        <v>27587571</v>
      </c>
      <c r="AI101" s="47">
        <v>-1236942</v>
      </c>
    </row>
    <row r="102" spans="1:35" ht="14.55" customHeight="1" x14ac:dyDescent="0.3">
      <c r="A102" s="96" t="s">
        <v>1590</v>
      </c>
      <c r="B102" s="98">
        <v>408</v>
      </c>
      <c r="C102" s="99">
        <v>77</v>
      </c>
      <c r="D102" s="99">
        <v>77</v>
      </c>
      <c r="E102" s="99">
        <v>77</v>
      </c>
      <c r="F102" s="100">
        <v>20708</v>
      </c>
      <c r="G102" s="99">
        <v>326</v>
      </c>
      <c r="H102" s="99">
        <v>73.680000000000007</v>
      </c>
      <c r="I102" s="99">
        <v>63.52</v>
      </c>
      <c r="J102" s="99">
        <v>0</v>
      </c>
      <c r="K102" s="99">
        <v>132.30000000000001</v>
      </c>
      <c r="L102" s="99">
        <v>0</v>
      </c>
      <c r="M102" s="47">
        <v>360086211</v>
      </c>
      <c r="N102" s="47">
        <v>0</v>
      </c>
      <c r="O102" s="47">
        <v>24296140</v>
      </c>
      <c r="P102" s="47">
        <v>0</v>
      </c>
      <c r="Q102" s="99">
        <v>0</v>
      </c>
      <c r="R102" s="47">
        <v>360086211</v>
      </c>
      <c r="S102" s="47">
        <v>88339383</v>
      </c>
      <c r="T102" s="47">
        <v>61448377</v>
      </c>
      <c r="U102" s="47">
        <v>25264862</v>
      </c>
      <c r="V102" s="47">
        <v>151276475</v>
      </c>
      <c r="W102" s="47">
        <v>0</v>
      </c>
      <c r="X102" s="47">
        <v>0</v>
      </c>
      <c r="Y102" s="47">
        <v>0</v>
      </c>
      <c r="Z102" s="47">
        <v>0</v>
      </c>
      <c r="AA102" s="47">
        <v>33757114</v>
      </c>
      <c r="AB102" s="47">
        <v>0</v>
      </c>
      <c r="AC102" s="47">
        <v>0</v>
      </c>
      <c r="AD102" s="47">
        <v>0</v>
      </c>
      <c r="AE102" s="47">
        <v>24296140</v>
      </c>
      <c r="AF102" s="47">
        <v>25664672</v>
      </c>
      <c r="AG102" s="47">
        <v>25664672</v>
      </c>
      <c r="AH102" s="47">
        <v>28821182</v>
      </c>
      <c r="AI102" s="47">
        <v>-3156510</v>
      </c>
    </row>
    <row r="103" spans="1:35" x14ac:dyDescent="0.3">
      <c r="A103" s="96" t="s">
        <v>1591</v>
      </c>
      <c r="B103" s="98">
        <v>8880</v>
      </c>
      <c r="C103" s="99">
        <v>51</v>
      </c>
      <c r="D103" s="99">
        <v>51</v>
      </c>
      <c r="E103" s="99">
        <v>51</v>
      </c>
      <c r="F103" s="100">
        <v>14687</v>
      </c>
      <c r="G103" s="99">
        <v>477</v>
      </c>
      <c r="H103" s="99">
        <v>78.900000000000006</v>
      </c>
      <c r="I103" s="99">
        <v>30.79</v>
      </c>
      <c r="J103" s="99">
        <v>0</v>
      </c>
      <c r="K103" s="99">
        <v>300.48</v>
      </c>
      <c r="L103" s="99">
        <v>0</v>
      </c>
      <c r="M103" s="47">
        <v>46202915</v>
      </c>
      <c r="N103" s="47">
        <v>0</v>
      </c>
      <c r="O103" s="47">
        <v>21905188</v>
      </c>
      <c r="P103" s="47">
        <v>0</v>
      </c>
      <c r="Q103" s="99">
        <v>0</v>
      </c>
      <c r="R103" s="47">
        <v>46202915</v>
      </c>
      <c r="S103" s="47">
        <v>3733010</v>
      </c>
      <c r="T103" s="47">
        <v>152948</v>
      </c>
      <c r="U103" s="47">
        <v>11040200</v>
      </c>
      <c r="V103" s="47">
        <v>3964325</v>
      </c>
      <c r="W103" s="47">
        <v>0</v>
      </c>
      <c r="X103" s="47">
        <v>292019</v>
      </c>
      <c r="Y103" s="47">
        <v>0</v>
      </c>
      <c r="Z103" s="47">
        <v>27020413</v>
      </c>
      <c r="AA103" s="47">
        <v>0</v>
      </c>
      <c r="AB103" s="47">
        <v>0</v>
      </c>
      <c r="AC103" s="47">
        <v>0</v>
      </c>
      <c r="AD103" s="47">
        <v>0</v>
      </c>
      <c r="AE103" s="47">
        <v>21905188</v>
      </c>
      <c r="AF103" s="47">
        <v>49510049</v>
      </c>
      <c r="AG103" s="47">
        <v>49510049</v>
      </c>
      <c r="AH103" s="47">
        <v>42674868</v>
      </c>
      <c r="AI103" s="47">
        <v>6835181</v>
      </c>
    </row>
    <row r="104" spans="1:35" ht="14.55" customHeight="1" x14ac:dyDescent="0.3">
      <c r="A104" s="96" t="s">
        <v>1593</v>
      </c>
      <c r="B104" s="98">
        <v>14491</v>
      </c>
      <c r="C104" s="99">
        <v>104</v>
      </c>
      <c r="D104" s="99">
        <v>104</v>
      </c>
      <c r="E104" s="99">
        <v>104</v>
      </c>
      <c r="F104" s="100">
        <v>22704</v>
      </c>
      <c r="G104" s="100">
        <v>1174</v>
      </c>
      <c r="H104" s="99">
        <v>59.81</v>
      </c>
      <c r="I104" s="99">
        <v>19.34</v>
      </c>
      <c r="J104" s="99">
        <v>0</v>
      </c>
      <c r="K104" s="99">
        <v>219.69</v>
      </c>
      <c r="L104" s="99">
        <v>0</v>
      </c>
      <c r="M104" s="47">
        <v>49069025</v>
      </c>
      <c r="N104" s="47">
        <v>7291025</v>
      </c>
      <c r="O104" s="47">
        <v>25265926</v>
      </c>
      <c r="P104" s="47">
        <v>3559498</v>
      </c>
      <c r="Q104" s="100">
        <v>12047</v>
      </c>
      <c r="R104" s="47">
        <v>56360050</v>
      </c>
      <c r="S104" s="47">
        <v>6204750</v>
      </c>
      <c r="T104" s="47">
        <v>5419175</v>
      </c>
      <c r="U104" s="47">
        <v>29547490</v>
      </c>
      <c r="V104" s="47">
        <v>650125</v>
      </c>
      <c r="W104" s="47">
        <v>0</v>
      </c>
      <c r="X104" s="47">
        <v>355775</v>
      </c>
      <c r="Y104" s="47">
        <v>1010775</v>
      </c>
      <c r="Z104" s="47">
        <v>13169335</v>
      </c>
      <c r="AA104" s="47">
        <v>2625</v>
      </c>
      <c r="AB104" s="47">
        <v>0</v>
      </c>
      <c r="AC104" s="47">
        <v>0</v>
      </c>
      <c r="AD104" s="47">
        <v>0</v>
      </c>
      <c r="AE104" s="47">
        <v>28825424</v>
      </c>
      <c r="AF104" s="47">
        <v>29109385</v>
      </c>
      <c r="AG104" s="47">
        <v>29109385</v>
      </c>
      <c r="AH104" s="47">
        <v>35911348</v>
      </c>
      <c r="AI104" s="47">
        <v>-6801963</v>
      </c>
    </row>
    <row r="105" spans="1:35" x14ac:dyDescent="0.3">
      <c r="A105" s="96" t="s">
        <v>1596</v>
      </c>
      <c r="B105" s="98">
        <v>432</v>
      </c>
      <c r="C105" s="99">
        <v>87</v>
      </c>
      <c r="D105" s="99">
        <v>87</v>
      </c>
      <c r="E105" s="99">
        <v>87</v>
      </c>
      <c r="F105" s="100">
        <v>24398</v>
      </c>
      <c r="G105" s="99">
        <v>32</v>
      </c>
      <c r="H105" s="99">
        <v>76.83</v>
      </c>
      <c r="I105" s="99">
        <v>762.44</v>
      </c>
      <c r="J105" s="99">
        <v>0</v>
      </c>
      <c r="K105" s="99">
        <v>219.08</v>
      </c>
      <c r="L105" s="99">
        <v>0</v>
      </c>
      <c r="M105" s="47">
        <v>38667833</v>
      </c>
      <c r="N105" s="47">
        <v>0</v>
      </c>
      <c r="O105" s="47">
        <v>30228198</v>
      </c>
      <c r="P105" s="47">
        <v>0</v>
      </c>
      <c r="Q105" s="99">
        <v>0</v>
      </c>
      <c r="R105" s="47">
        <v>38667833</v>
      </c>
      <c r="S105" s="47">
        <v>0</v>
      </c>
      <c r="T105" s="47">
        <v>1090716</v>
      </c>
      <c r="U105" s="47">
        <v>0</v>
      </c>
      <c r="V105" s="47">
        <v>33631289</v>
      </c>
      <c r="W105" s="47">
        <v>0</v>
      </c>
      <c r="X105" s="47">
        <v>1400789</v>
      </c>
      <c r="Y105" s="47">
        <v>0</v>
      </c>
      <c r="Z105" s="47">
        <v>2545039</v>
      </c>
      <c r="AA105" s="47">
        <v>0</v>
      </c>
      <c r="AB105" s="47">
        <v>0</v>
      </c>
      <c r="AC105" s="47">
        <v>0</v>
      </c>
      <c r="AD105" s="47">
        <v>0</v>
      </c>
      <c r="AE105" s="47">
        <v>30228198</v>
      </c>
      <c r="AF105" s="47">
        <v>1</v>
      </c>
      <c r="AG105" s="47">
        <v>1</v>
      </c>
      <c r="AH105" s="47">
        <v>0</v>
      </c>
      <c r="AI105" s="47">
        <v>1</v>
      </c>
    </row>
    <row r="106" spans="1:35" x14ac:dyDescent="0.3">
      <c r="A106" s="96" t="s">
        <v>1597</v>
      </c>
      <c r="B106" s="98">
        <v>437</v>
      </c>
      <c r="C106" s="99">
        <v>120</v>
      </c>
      <c r="D106" s="99">
        <v>120</v>
      </c>
      <c r="E106" s="99">
        <v>120</v>
      </c>
      <c r="F106" s="100">
        <v>33626</v>
      </c>
      <c r="G106" s="100">
        <v>2864</v>
      </c>
      <c r="H106" s="99">
        <v>76.77</v>
      </c>
      <c r="I106" s="99">
        <v>11.74</v>
      </c>
      <c r="J106" s="99">
        <v>0</v>
      </c>
      <c r="K106" s="99">
        <v>245.7</v>
      </c>
      <c r="L106" s="99">
        <v>0</v>
      </c>
      <c r="M106" s="47">
        <v>51492698</v>
      </c>
      <c r="N106" s="47">
        <v>4798673</v>
      </c>
      <c r="O106" s="47">
        <v>35721227</v>
      </c>
      <c r="P106" s="47">
        <v>2615248</v>
      </c>
      <c r="Q106" s="100">
        <v>7672</v>
      </c>
      <c r="R106" s="47">
        <v>56291371</v>
      </c>
      <c r="S106" s="47">
        <v>7950738</v>
      </c>
      <c r="T106" s="47">
        <v>6811905</v>
      </c>
      <c r="U106" s="47">
        <v>29727194</v>
      </c>
      <c r="V106" s="47">
        <v>2922448</v>
      </c>
      <c r="W106" s="47">
        <v>0</v>
      </c>
      <c r="X106" s="47">
        <v>5056</v>
      </c>
      <c r="Y106" s="47">
        <v>0</v>
      </c>
      <c r="Z106" s="47">
        <v>4386237</v>
      </c>
      <c r="AA106" s="47">
        <v>4390600</v>
      </c>
      <c r="AB106" s="47">
        <v>97193</v>
      </c>
      <c r="AC106" s="47">
        <v>0</v>
      </c>
      <c r="AD106" s="47">
        <v>0</v>
      </c>
      <c r="AE106" s="47">
        <v>38336475</v>
      </c>
      <c r="AF106" s="47">
        <v>39106298</v>
      </c>
      <c r="AG106" s="47">
        <v>39106298</v>
      </c>
      <c r="AH106" s="47">
        <v>31622348</v>
      </c>
      <c r="AI106" s="47">
        <v>7483950</v>
      </c>
    </row>
    <row r="107" spans="1:35" ht="26.4" x14ac:dyDescent="0.3">
      <c r="A107" s="96" t="s">
        <v>1598</v>
      </c>
      <c r="B107" s="98">
        <v>449</v>
      </c>
      <c r="C107" s="99">
        <v>60</v>
      </c>
      <c r="D107" s="99">
        <v>60</v>
      </c>
      <c r="E107" s="99">
        <v>60</v>
      </c>
      <c r="F107" s="100">
        <v>13643</v>
      </c>
      <c r="G107" s="99">
        <v>842</v>
      </c>
      <c r="H107" s="99">
        <v>62.3</v>
      </c>
      <c r="I107" s="99">
        <v>16.2</v>
      </c>
      <c r="J107" s="99">
        <v>0</v>
      </c>
      <c r="K107" s="99">
        <v>160.94999999999999</v>
      </c>
      <c r="L107" s="99">
        <v>0</v>
      </c>
      <c r="M107" s="47">
        <v>36067201</v>
      </c>
      <c r="N107" s="47">
        <v>9409017</v>
      </c>
      <c r="O107" s="47">
        <v>23558983</v>
      </c>
      <c r="P107" s="47">
        <v>2834291</v>
      </c>
      <c r="Q107" s="100">
        <v>22136</v>
      </c>
      <c r="R107" s="47">
        <v>45476218</v>
      </c>
      <c r="S107" s="47">
        <v>4473245</v>
      </c>
      <c r="T107" s="47">
        <v>30643764</v>
      </c>
      <c r="U107" s="47">
        <v>2190431</v>
      </c>
      <c r="V107" s="47">
        <v>676426</v>
      </c>
      <c r="W107" s="47">
        <v>178067</v>
      </c>
      <c r="X107" s="47">
        <v>448673</v>
      </c>
      <c r="Y107" s="47">
        <v>0</v>
      </c>
      <c r="Z107" s="47">
        <v>6743737</v>
      </c>
      <c r="AA107" s="47">
        <v>121875</v>
      </c>
      <c r="AB107" s="47">
        <v>0</v>
      </c>
      <c r="AC107" s="47">
        <v>0</v>
      </c>
      <c r="AD107" s="47">
        <v>0</v>
      </c>
      <c r="AE107" s="47">
        <v>26393274</v>
      </c>
      <c r="AF107" s="47">
        <v>27222678</v>
      </c>
      <c r="AG107" s="47">
        <v>27647878</v>
      </c>
      <c r="AH107" s="47">
        <v>28697767</v>
      </c>
      <c r="AI107" s="47">
        <v>-1049889</v>
      </c>
    </row>
    <row r="108" spans="1:35" ht="26.4" x14ac:dyDescent="0.3">
      <c r="A108" s="96" t="s">
        <v>1600</v>
      </c>
      <c r="B108" s="98">
        <v>4062</v>
      </c>
      <c r="C108" s="99">
        <v>88</v>
      </c>
      <c r="D108" s="99">
        <v>88</v>
      </c>
      <c r="E108" s="99">
        <v>88</v>
      </c>
      <c r="F108" s="100">
        <v>14395</v>
      </c>
      <c r="G108" s="100">
        <v>1014</v>
      </c>
      <c r="H108" s="99">
        <v>44.82</v>
      </c>
      <c r="I108" s="99">
        <v>14.2</v>
      </c>
      <c r="J108" s="99">
        <v>0</v>
      </c>
      <c r="K108" s="99">
        <v>168.74</v>
      </c>
      <c r="L108" s="99">
        <v>0</v>
      </c>
      <c r="M108" s="47">
        <v>34712780</v>
      </c>
      <c r="N108" s="47">
        <v>3536977</v>
      </c>
      <c r="O108" s="47">
        <v>25659974</v>
      </c>
      <c r="P108" s="47">
        <v>959923</v>
      </c>
      <c r="Q108" s="100">
        <v>11523</v>
      </c>
      <c r="R108" s="47">
        <v>38249757</v>
      </c>
      <c r="S108" s="47">
        <v>4309900</v>
      </c>
      <c r="T108" s="47">
        <v>25266165</v>
      </c>
      <c r="U108" s="47">
        <v>1131068</v>
      </c>
      <c r="V108" s="47">
        <v>365483</v>
      </c>
      <c r="W108" s="47">
        <v>266253</v>
      </c>
      <c r="X108" s="47">
        <v>57887</v>
      </c>
      <c r="Y108" s="47">
        <v>0</v>
      </c>
      <c r="Z108" s="47">
        <v>6650914</v>
      </c>
      <c r="AA108" s="47">
        <v>202087</v>
      </c>
      <c r="AB108" s="47">
        <v>0</v>
      </c>
      <c r="AC108" s="47">
        <v>0</v>
      </c>
      <c r="AD108" s="47">
        <v>0</v>
      </c>
      <c r="AE108" s="47">
        <v>26619897</v>
      </c>
      <c r="AF108" s="47">
        <v>27885786</v>
      </c>
      <c r="AG108" s="47">
        <v>27885786</v>
      </c>
      <c r="AH108" s="47">
        <v>27250984</v>
      </c>
      <c r="AI108" s="47">
        <v>634802</v>
      </c>
    </row>
    <row r="109" spans="1:35" x14ac:dyDescent="0.3">
      <c r="A109" s="96" t="s">
        <v>1602</v>
      </c>
      <c r="B109" s="98">
        <v>428</v>
      </c>
      <c r="C109" s="99">
        <v>320</v>
      </c>
      <c r="D109" s="99">
        <v>320</v>
      </c>
      <c r="E109" s="99">
        <v>320</v>
      </c>
      <c r="F109" s="100">
        <v>115286</v>
      </c>
      <c r="G109" s="99">
        <v>605</v>
      </c>
      <c r="H109" s="99">
        <v>98.7</v>
      </c>
      <c r="I109" s="99">
        <v>190.56</v>
      </c>
      <c r="J109" s="99">
        <v>0</v>
      </c>
      <c r="K109" s="99">
        <v>782.55</v>
      </c>
      <c r="L109" s="99">
        <v>0</v>
      </c>
      <c r="M109" s="47">
        <v>165804912</v>
      </c>
      <c r="N109" s="47">
        <v>0</v>
      </c>
      <c r="O109" s="47">
        <v>30398894</v>
      </c>
      <c r="P109" s="47">
        <v>0</v>
      </c>
      <c r="Q109" s="99">
        <v>0</v>
      </c>
      <c r="R109" s="47">
        <v>165804912</v>
      </c>
      <c r="S109" s="47">
        <v>0</v>
      </c>
      <c r="T109" s="47">
        <v>6191548</v>
      </c>
      <c r="U109" s="47">
        <v>0</v>
      </c>
      <c r="V109" s="47">
        <v>24488100</v>
      </c>
      <c r="W109" s="47">
        <v>0</v>
      </c>
      <c r="X109" s="47">
        <v>126663069</v>
      </c>
      <c r="Y109" s="47">
        <v>0</v>
      </c>
      <c r="Z109" s="47">
        <v>0</v>
      </c>
      <c r="AA109" s="47">
        <v>0</v>
      </c>
      <c r="AB109" s="47">
        <v>8462195</v>
      </c>
      <c r="AC109" s="47">
        <v>0</v>
      </c>
      <c r="AD109" s="47">
        <v>0</v>
      </c>
      <c r="AE109" s="47">
        <v>30398894</v>
      </c>
      <c r="AF109" s="47">
        <v>1</v>
      </c>
      <c r="AG109" s="47">
        <v>1</v>
      </c>
      <c r="AH109" s="47">
        <v>0</v>
      </c>
      <c r="AI109" s="47">
        <v>1</v>
      </c>
    </row>
  </sheetData>
  <phoneticPr fontId="7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2126-21F1-4E9D-A71A-E3154A67CAED}">
  <sheetPr codeName="Sheet23">
    <tabColor theme="9" tint="0.59999389629810485"/>
  </sheetPr>
  <dimension ref="A1:AI114"/>
  <sheetViews>
    <sheetView zoomScaleNormal="100" workbookViewId="0">
      <pane xSplit="2" ySplit="5" topLeftCell="N104" activePane="bottomRight" state="frozen"/>
      <selection pane="topRight" activeCell="C1" sqref="C1"/>
      <selection pane="bottomLeft" activeCell="A6" sqref="A6"/>
      <selection pane="bottomRight" activeCell="R6" sqref="R6"/>
    </sheetView>
  </sheetViews>
  <sheetFormatPr defaultColWidth="8.77734375" defaultRowHeight="14.4" x14ac:dyDescent="0.3"/>
  <cols>
    <col min="1" max="1" width="20.5546875" style="48" customWidth="1"/>
    <col min="2" max="2" width="8.44140625" style="48" customWidth="1"/>
    <col min="3" max="16" width="22.44140625" style="48" customWidth="1"/>
    <col min="17" max="17" width="22.44140625" style="244" customWidth="1"/>
    <col min="18" max="29" width="22.44140625" style="48" customWidth="1"/>
    <col min="30" max="30" width="22.77734375" style="48" customWidth="1"/>
    <col min="31" max="31" width="22.21875" style="48" customWidth="1"/>
    <col min="32" max="34" width="12.77734375" style="48" bestFit="1" customWidth="1"/>
    <col min="35" max="35" width="12.21875" style="48" bestFit="1" customWidth="1"/>
    <col min="36" max="16384" width="8.77734375" style="48"/>
  </cols>
  <sheetData>
    <row r="1" spans="1:35" ht="26.4" x14ac:dyDescent="0.3">
      <c r="A1" s="96" t="s">
        <v>676</v>
      </c>
      <c r="B1" s="97" t="s">
        <v>676</v>
      </c>
      <c r="C1" s="65" t="s">
        <v>677</v>
      </c>
      <c r="D1" s="65" t="s">
        <v>677</v>
      </c>
      <c r="E1" s="65" t="s">
        <v>677</v>
      </c>
      <c r="F1" s="65" t="s">
        <v>677</v>
      </c>
      <c r="G1" s="65" t="s">
        <v>677</v>
      </c>
      <c r="H1" s="65" t="s">
        <v>677</v>
      </c>
      <c r="I1" s="65" t="s">
        <v>677</v>
      </c>
      <c r="J1" s="321" t="s">
        <v>678</v>
      </c>
      <c r="K1" s="321" t="s">
        <v>678</v>
      </c>
      <c r="L1" s="65" t="s">
        <v>679</v>
      </c>
      <c r="M1" s="65" t="s">
        <v>679</v>
      </c>
      <c r="N1" s="65" t="s">
        <v>679</v>
      </c>
      <c r="O1" s="65" t="s">
        <v>679</v>
      </c>
      <c r="P1" s="65" t="s">
        <v>679</v>
      </c>
      <c r="Q1" s="242" t="s">
        <v>679</v>
      </c>
      <c r="R1" s="65" t="s">
        <v>679</v>
      </c>
      <c r="S1" s="65" t="s">
        <v>679</v>
      </c>
      <c r="T1" s="65" t="s">
        <v>679</v>
      </c>
      <c r="U1" s="65" t="s">
        <v>679</v>
      </c>
      <c r="V1" s="65" t="s">
        <v>679</v>
      </c>
      <c r="W1" s="65" t="s">
        <v>679</v>
      </c>
      <c r="X1" s="65" t="s">
        <v>679</v>
      </c>
      <c r="Y1" s="65" t="s">
        <v>679</v>
      </c>
      <c r="Z1" s="65" t="s">
        <v>679</v>
      </c>
      <c r="AA1" s="65" t="s">
        <v>679</v>
      </c>
      <c r="AB1" s="65" t="s">
        <v>679</v>
      </c>
      <c r="AC1" s="65" t="s">
        <v>679</v>
      </c>
      <c r="AD1" s="65" t="s">
        <v>679</v>
      </c>
      <c r="AE1" s="65" t="s">
        <v>679</v>
      </c>
      <c r="AF1" s="102" t="s">
        <v>1962</v>
      </c>
      <c r="AG1" s="102" t="s">
        <v>1962</v>
      </c>
      <c r="AH1" s="102" t="s">
        <v>1962</v>
      </c>
      <c r="AI1" s="102" t="s">
        <v>1962</v>
      </c>
    </row>
    <row r="2" spans="1:35" ht="105.6" x14ac:dyDescent="0.3">
      <c r="A2" s="67" t="s">
        <v>676</v>
      </c>
      <c r="B2" s="66" t="s">
        <v>676</v>
      </c>
      <c r="C2" s="65" t="s">
        <v>680</v>
      </c>
      <c r="D2" s="65" t="s">
        <v>680</v>
      </c>
      <c r="E2" s="65" t="s">
        <v>680</v>
      </c>
      <c r="F2" s="65" t="s">
        <v>680</v>
      </c>
      <c r="G2" s="65" t="s">
        <v>680</v>
      </c>
      <c r="H2" s="65" t="s">
        <v>680</v>
      </c>
      <c r="I2" s="65" t="s">
        <v>680</v>
      </c>
      <c r="J2" s="321" t="s">
        <v>3315</v>
      </c>
      <c r="K2" s="321" t="s">
        <v>681</v>
      </c>
      <c r="L2" s="65" t="s">
        <v>1930</v>
      </c>
      <c r="M2" s="65" t="s">
        <v>1931</v>
      </c>
      <c r="N2" s="65" t="s">
        <v>1932</v>
      </c>
      <c r="O2" s="65" t="s">
        <v>1939</v>
      </c>
      <c r="P2" s="65" t="s">
        <v>1940</v>
      </c>
      <c r="Q2" s="242" t="s">
        <v>1933</v>
      </c>
      <c r="R2" s="65" t="s">
        <v>682</v>
      </c>
      <c r="S2" s="65" t="s">
        <v>682</v>
      </c>
      <c r="T2" s="65" t="s">
        <v>682</v>
      </c>
      <c r="U2" s="65" t="s">
        <v>682</v>
      </c>
      <c r="V2" s="65" t="s">
        <v>682</v>
      </c>
      <c r="W2" s="65" t="s">
        <v>682</v>
      </c>
      <c r="X2" s="65" t="s">
        <v>682</v>
      </c>
      <c r="Y2" s="65" t="s">
        <v>682</v>
      </c>
      <c r="Z2" s="65" t="s">
        <v>682</v>
      </c>
      <c r="AA2" s="65" t="s">
        <v>682</v>
      </c>
      <c r="AB2" s="65" t="s">
        <v>682</v>
      </c>
      <c r="AC2" s="65" t="s">
        <v>682</v>
      </c>
      <c r="AD2" s="65" t="s">
        <v>682</v>
      </c>
      <c r="AE2" s="65" t="s">
        <v>1934</v>
      </c>
      <c r="AF2" s="102" t="s">
        <v>1963</v>
      </c>
      <c r="AG2" s="102" t="s">
        <v>1964</v>
      </c>
      <c r="AH2" s="102" t="s">
        <v>1965</v>
      </c>
      <c r="AI2" s="102" t="s">
        <v>1966</v>
      </c>
    </row>
    <row r="3" spans="1:35" ht="39.6" x14ac:dyDescent="0.3">
      <c r="A3" s="67" t="s">
        <v>676</v>
      </c>
      <c r="B3" s="66" t="s">
        <v>676</v>
      </c>
      <c r="C3" s="65" t="s">
        <v>683</v>
      </c>
      <c r="D3" s="65" t="s">
        <v>684</v>
      </c>
      <c r="E3" s="65" t="s">
        <v>685</v>
      </c>
      <c r="F3" s="65" t="s">
        <v>1935</v>
      </c>
      <c r="G3" s="65" t="s">
        <v>1936</v>
      </c>
      <c r="H3" s="65" t="s">
        <v>686</v>
      </c>
      <c r="I3" s="65" t="s">
        <v>1937</v>
      </c>
      <c r="J3" s="321" t="s">
        <v>687</v>
      </c>
      <c r="K3" s="321" t="s">
        <v>687</v>
      </c>
      <c r="L3" s="65" t="s">
        <v>688</v>
      </c>
      <c r="M3" s="65" t="s">
        <v>688</v>
      </c>
      <c r="N3" s="65" t="s">
        <v>688</v>
      </c>
      <c r="O3" s="65" t="s">
        <v>688</v>
      </c>
      <c r="P3" s="65" t="s">
        <v>688</v>
      </c>
      <c r="Q3" s="242" t="s">
        <v>688</v>
      </c>
      <c r="R3" s="65" t="s">
        <v>688</v>
      </c>
      <c r="S3" s="65" t="s">
        <v>689</v>
      </c>
      <c r="T3" s="65" t="s">
        <v>690</v>
      </c>
      <c r="U3" s="65" t="s">
        <v>691</v>
      </c>
      <c r="V3" s="65" t="s">
        <v>692</v>
      </c>
      <c r="W3" s="65" t="s">
        <v>693</v>
      </c>
      <c r="X3" s="65" t="s">
        <v>694</v>
      </c>
      <c r="Y3" s="65" t="s">
        <v>695</v>
      </c>
      <c r="Z3" s="65" t="s">
        <v>696</v>
      </c>
      <c r="AA3" s="65" t="s">
        <v>697</v>
      </c>
      <c r="AB3" s="65" t="s">
        <v>698</v>
      </c>
      <c r="AC3" s="65" t="s">
        <v>699</v>
      </c>
      <c r="AD3" s="65" t="s">
        <v>700</v>
      </c>
      <c r="AE3" s="65" t="s">
        <v>688</v>
      </c>
      <c r="AF3" s="102" t="s">
        <v>1967</v>
      </c>
      <c r="AG3" s="102" t="s">
        <v>1967</v>
      </c>
      <c r="AH3" s="102" t="s">
        <v>1967</v>
      </c>
      <c r="AI3" s="102" t="s">
        <v>1967</v>
      </c>
    </row>
    <row r="4" spans="1:35" x14ac:dyDescent="0.3">
      <c r="A4" s="67" t="s">
        <v>676</v>
      </c>
      <c r="B4" s="66" t="s">
        <v>676</v>
      </c>
      <c r="C4" s="65" t="s">
        <v>676</v>
      </c>
      <c r="D4" s="65" t="s">
        <v>676</v>
      </c>
      <c r="E4" s="65" t="s">
        <v>676</v>
      </c>
      <c r="F4" s="65" t="s">
        <v>676</v>
      </c>
      <c r="G4" s="65" t="s">
        <v>676</v>
      </c>
      <c r="H4" s="65" t="s">
        <v>676</v>
      </c>
      <c r="I4" s="65" t="s">
        <v>676</v>
      </c>
      <c r="J4" s="65"/>
      <c r="K4" s="65" t="s">
        <v>676</v>
      </c>
      <c r="L4" s="65" t="s">
        <v>676</v>
      </c>
      <c r="M4" s="65" t="s">
        <v>676</v>
      </c>
      <c r="N4" s="65" t="s">
        <v>676</v>
      </c>
      <c r="O4" s="65" t="s">
        <v>676</v>
      </c>
      <c r="P4" s="65" t="s">
        <v>676</v>
      </c>
      <c r="Q4" s="242" t="s">
        <v>676</v>
      </c>
      <c r="R4" s="65" t="s">
        <v>676</v>
      </c>
      <c r="S4" s="65" t="s">
        <v>676</v>
      </c>
      <c r="T4" s="65" t="s">
        <v>676</v>
      </c>
      <c r="U4" s="65" t="s">
        <v>676</v>
      </c>
      <c r="V4" s="65" t="s">
        <v>676</v>
      </c>
      <c r="W4" s="65" t="s">
        <v>676</v>
      </c>
      <c r="X4" s="65" t="s">
        <v>676</v>
      </c>
      <c r="Y4" s="65" t="s">
        <v>676</v>
      </c>
      <c r="Z4" s="65" t="s">
        <v>676</v>
      </c>
      <c r="AA4" s="65" t="s">
        <v>676</v>
      </c>
      <c r="AB4" s="65" t="s">
        <v>676</v>
      </c>
      <c r="AC4" s="65" t="s">
        <v>676</v>
      </c>
      <c r="AD4" s="65" t="s">
        <v>676</v>
      </c>
      <c r="AE4" s="65" t="s">
        <v>676</v>
      </c>
      <c r="AF4" s="102" t="s">
        <v>676</v>
      </c>
      <c r="AG4" s="102" t="s">
        <v>676</v>
      </c>
      <c r="AH4" s="102" t="s">
        <v>676</v>
      </c>
      <c r="AI4" s="102" t="s">
        <v>676</v>
      </c>
    </row>
    <row r="5" spans="1:35" x14ac:dyDescent="0.3">
      <c r="A5" s="69" t="s">
        <v>103</v>
      </c>
      <c r="B5" s="68" t="s">
        <v>121</v>
      </c>
      <c r="C5" s="70" t="s">
        <v>2200</v>
      </c>
      <c r="D5" s="70" t="s">
        <v>2200</v>
      </c>
      <c r="E5" s="70" t="s">
        <v>2200</v>
      </c>
      <c r="F5" s="70" t="s">
        <v>2200</v>
      </c>
      <c r="G5" s="70" t="s">
        <v>2200</v>
      </c>
      <c r="H5" s="70" t="s">
        <v>2200</v>
      </c>
      <c r="I5" s="70" t="s">
        <v>2200</v>
      </c>
      <c r="J5" s="70" t="s">
        <v>2200</v>
      </c>
      <c r="K5" s="70" t="s">
        <v>2200</v>
      </c>
      <c r="L5" s="70" t="s">
        <v>2200</v>
      </c>
      <c r="M5" s="70" t="s">
        <v>2200</v>
      </c>
      <c r="N5" s="70" t="s">
        <v>2200</v>
      </c>
      <c r="O5" s="70" t="s">
        <v>2200</v>
      </c>
      <c r="P5" s="70" t="s">
        <v>2200</v>
      </c>
      <c r="Q5" s="243" t="s">
        <v>2200</v>
      </c>
      <c r="R5" s="70" t="s">
        <v>2200</v>
      </c>
      <c r="S5" s="70" t="s">
        <v>2200</v>
      </c>
      <c r="T5" s="70" t="s">
        <v>2200</v>
      </c>
      <c r="U5" s="70" t="s">
        <v>2200</v>
      </c>
      <c r="V5" s="70" t="s">
        <v>2200</v>
      </c>
      <c r="W5" s="70" t="s">
        <v>2200</v>
      </c>
      <c r="X5" s="70" t="s">
        <v>2200</v>
      </c>
      <c r="Y5" s="70" t="s">
        <v>2200</v>
      </c>
      <c r="Z5" s="70" t="s">
        <v>2200</v>
      </c>
      <c r="AA5" s="70" t="s">
        <v>2200</v>
      </c>
      <c r="AB5" s="70" t="s">
        <v>2200</v>
      </c>
      <c r="AC5" s="70" t="s">
        <v>2200</v>
      </c>
      <c r="AD5" s="70" t="s">
        <v>2200</v>
      </c>
      <c r="AE5" s="70" t="s">
        <v>2200</v>
      </c>
      <c r="AF5" s="103" t="s">
        <v>2200</v>
      </c>
      <c r="AG5" s="103" t="s">
        <v>2200</v>
      </c>
      <c r="AH5" s="103" t="s">
        <v>2200</v>
      </c>
      <c r="AI5" s="103" t="s">
        <v>2200</v>
      </c>
    </row>
    <row r="6" spans="1:35" ht="26.4" x14ac:dyDescent="0.3">
      <c r="A6" s="322" t="s">
        <v>1539</v>
      </c>
      <c r="B6" s="323">
        <v>454</v>
      </c>
      <c r="C6" s="324">
        <v>114</v>
      </c>
      <c r="D6" s="324">
        <v>114</v>
      </c>
      <c r="E6" s="324">
        <v>114</v>
      </c>
      <c r="F6" s="325">
        <v>36054</v>
      </c>
      <c r="G6" s="325">
        <v>5792</v>
      </c>
      <c r="H6" s="324">
        <v>86.65</v>
      </c>
      <c r="I6" s="324">
        <v>6.22</v>
      </c>
      <c r="J6" s="324">
        <v>0</v>
      </c>
      <c r="K6" s="324">
        <v>307.26</v>
      </c>
      <c r="L6" s="324">
        <v>0</v>
      </c>
      <c r="M6" s="326">
        <v>59740766</v>
      </c>
      <c r="N6" s="326">
        <v>15412960</v>
      </c>
      <c r="O6" s="326">
        <v>31186923</v>
      </c>
      <c r="P6" s="326">
        <v>5132495</v>
      </c>
      <c r="Q6" s="325">
        <v>65946</v>
      </c>
      <c r="R6" s="326">
        <v>75153726</v>
      </c>
      <c r="S6" s="326">
        <v>10184636</v>
      </c>
      <c r="T6" s="326">
        <v>24772153</v>
      </c>
      <c r="U6" s="326">
        <v>33403202</v>
      </c>
      <c r="V6" s="326">
        <v>335720</v>
      </c>
      <c r="W6" s="326">
        <v>0</v>
      </c>
      <c r="X6" s="326">
        <v>73465</v>
      </c>
      <c r="Y6" s="326">
        <v>44195</v>
      </c>
      <c r="Z6" s="326">
        <v>153616</v>
      </c>
      <c r="AA6" s="326">
        <v>5563780</v>
      </c>
      <c r="AB6" s="326">
        <v>0</v>
      </c>
      <c r="AC6" s="326">
        <v>622959</v>
      </c>
      <c r="AD6" s="326">
        <v>0</v>
      </c>
      <c r="AE6" s="326">
        <v>36319418</v>
      </c>
      <c r="AF6" s="326">
        <v>40957457</v>
      </c>
      <c r="AG6" s="326">
        <v>40958704</v>
      </c>
      <c r="AH6" s="326">
        <v>37034966</v>
      </c>
      <c r="AI6" s="326">
        <v>3923738</v>
      </c>
    </row>
    <row r="7" spans="1:35" x14ac:dyDescent="0.3">
      <c r="A7" s="322" t="s">
        <v>701</v>
      </c>
      <c r="B7" s="323">
        <v>1</v>
      </c>
      <c r="C7" s="324">
        <v>136</v>
      </c>
      <c r="D7" s="324">
        <v>136</v>
      </c>
      <c r="E7" s="324">
        <v>136</v>
      </c>
      <c r="F7" s="325">
        <v>30360</v>
      </c>
      <c r="G7" s="325">
        <v>5899</v>
      </c>
      <c r="H7" s="324">
        <v>61.16</v>
      </c>
      <c r="I7" s="324">
        <v>5.15</v>
      </c>
      <c r="J7" s="324">
        <v>0</v>
      </c>
      <c r="K7" s="324">
        <v>708.33</v>
      </c>
      <c r="L7" s="325">
        <v>24274</v>
      </c>
      <c r="M7" s="326">
        <v>74989842</v>
      </c>
      <c r="N7" s="326">
        <v>211071957</v>
      </c>
      <c r="O7" s="326">
        <v>49167423</v>
      </c>
      <c r="P7" s="326">
        <v>80307460</v>
      </c>
      <c r="Q7" s="325">
        <v>61531</v>
      </c>
      <c r="R7" s="326">
        <v>286061799</v>
      </c>
      <c r="S7" s="326">
        <v>43975854</v>
      </c>
      <c r="T7" s="326">
        <v>104083783</v>
      </c>
      <c r="U7" s="326">
        <v>27059955</v>
      </c>
      <c r="V7" s="326">
        <v>3445712</v>
      </c>
      <c r="W7" s="326">
        <v>1673126</v>
      </c>
      <c r="X7" s="326">
        <v>2855910</v>
      </c>
      <c r="Y7" s="326">
        <v>3255954</v>
      </c>
      <c r="Z7" s="326">
        <v>75366216</v>
      </c>
      <c r="AA7" s="326">
        <v>19568429</v>
      </c>
      <c r="AB7" s="326">
        <v>0</v>
      </c>
      <c r="AC7" s="326">
        <v>4458562</v>
      </c>
      <c r="AD7" s="326">
        <v>318298</v>
      </c>
      <c r="AE7" s="326">
        <v>129474883</v>
      </c>
      <c r="AF7" s="326">
        <v>0</v>
      </c>
      <c r="AG7" s="326">
        <v>0</v>
      </c>
      <c r="AH7" s="326">
        <v>0</v>
      </c>
      <c r="AI7" s="326">
        <v>0</v>
      </c>
    </row>
    <row r="8" spans="1:35" ht="14.55" customHeight="1" x14ac:dyDescent="0.3">
      <c r="A8" s="322" t="s">
        <v>1541</v>
      </c>
      <c r="B8" s="323">
        <v>442</v>
      </c>
      <c r="C8" s="324">
        <v>136</v>
      </c>
      <c r="D8" s="324">
        <v>136</v>
      </c>
      <c r="E8" s="324">
        <v>136</v>
      </c>
      <c r="F8" s="325">
        <v>47280</v>
      </c>
      <c r="G8" s="325">
        <v>2232</v>
      </c>
      <c r="H8" s="324">
        <v>95.25</v>
      </c>
      <c r="I8" s="324">
        <v>21.18</v>
      </c>
      <c r="J8" s="324">
        <v>0</v>
      </c>
      <c r="K8" s="324">
        <v>344.2</v>
      </c>
      <c r="L8" s="324">
        <v>0</v>
      </c>
      <c r="M8" s="326">
        <v>66761286</v>
      </c>
      <c r="N8" s="326">
        <v>13941538</v>
      </c>
      <c r="O8" s="326">
        <v>46759467</v>
      </c>
      <c r="P8" s="326">
        <v>6447298</v>
      </c>
      <c r="Q8" s="325">
        <v>46857</v>
      </c>
      <c r="R8" s="326">
        <v>80702824</v>
      </c>
      <c r="S8" s="326">
        <v>8289046</v>
      </c>
      <c r="T8" s="326">
        <v>8082275</v>
      </c>
      <c r="U8" s="326">
        <v>47363295</v>
      </c>
      <c r="V8" s="326">
        <v>6399889</v>
      </c>
      <c r="W8" s="326">
        <v>0</v>
      </c>
      <c r="X8" s="326">
        <v>60847</v>
      </c>
      <c r="Y8" s="326">
        <v>0</v>
      </c>
      <c r="Z8" s="326">
        <v>8635969</v>
      </c>
      <c r="AA8" s="326">
        <v>1499487</v>
      </c>
      <c r="AB8" s="326">
        <v>372016</v>
      </c>
      <c r="AC8" s="326">
        <v>0</v>
      </c>
      <c r="AD8" s="326">
        <v>0</v>
      </c>
      <c r="AE8" s="326">
        <v>53206765</v>
      </c>
      <c r="AF8" s="326">
        <v>54768351</v>
      </c>
      <c r="AG8" s="326">
        <v>54768351</v>
      </c>
      <c r="AH8" s="326">
        <v>42773795</v>
      </c>
      <c r="AI8" s="326">
        <v>11994556</v>
      </c>
    </row>
    <row r="9" spans="1:35" ht="14.55" customHeight="1" x14ac:dyDescent="0.3">
      <c r="A9" s="322" t="s">
        <v>1544</v>
      </c>
      <c r="B9" s="323">
        <v>436</v>
      </c>
      <c r="C9" s="324">
        <v>109</v>
      </c>
      <c r="D9" s="324">
        <v>109</v>
      </c>
      <c r="E9" s="324">
        <v>109</v>
      </c>
      <c r="F9" s="325">
        <v>34166</v>
      </c>
      <c r="G9" s="325">
        <v>1959</v>
      </c>
      <c r="H9" s="324">
        <v>85.88</v>
      </c>
      <c r="I9" s="324">
        <v>17.440000000000001</v>
      </c>
      <c r="J9" s="324">
        <v>0</v>
      </c>
      <c r="K9" s="324">
        <v>286.10000000000002</v>
      </c>
      <c r="L9" s="324">
        <v>0</v>
      </c>
      <c r="M9" s="326">
        <v>42959055</v>
      </c>
      <c r="N9" s="326">
        <v>17327343</v>
      </c>
      <c r="O9" s="326">
        <v>33271013</v>
      </c>
      <c r="P9" s="326">
        <v>8384422</v>
      </c>
      <c r="Q9" s="325">
        <v>31815</v>
      </c>
      <c r="R9" s="326">
        <v>60286398</v>
      </c>
      <c r="S9" s="326">
        <v>4851232</v>
      </c>
      <c r="T9" s="326">
        <v>8277651</v>
      </c>
      <c r="U9" s="326">
        <v>33678529</v>
      </c>
      <c r="V9" s="326">
        <v>3062013</v>
      </c>
      <c r="W9" s="326">
        <v>0</v>
      </c>
      <c r="X9" s="326">
        <v>2325</v>
      </c>
      <c r="Y9" s="326">
        <v>0</v>
      </c>
      <c r="Z9" s="326">
        <v>5661815</v>
      </c>
      <c r="AA9" s="326">
        <v>4617246</v>
      </c>
      <c r="AB9" s="326">
        <v>135587</v>
      </c>
      <c r="AC9" s="326">
        <v>0</v>
      </c>
      <c r="AD9" s="326">
        <v>0</v>
      </c>
      <c r="AE9" s="326">
        <v>41655435</v>
      </c>
      <c r="AF9" s="326">
        <v>43978699</v>
      </c>
      <c r="AG9" s="326">
        <v>43978699</v>
      </c>
      <c r="AH9" s="326">
        <v>32896856</v>
      </c>
      <c r="AI9" s="326">
        <v>11081843</v>
      </c>
    </row>
    <row r="10" spans="1:35" x14ac:dyDescent="0.3">
      <c r="A10" s="322" t="s">
        <v>1545</v>
      </c>
      <c r="B10" s="323">
        <v>438</v>
      </c>
      <c r="C10" s="324">
        <v>64</v>
      </c>
      <c r="D10" s="324">
        <v>64</v>
      </c>
      <c r="E10" s="324">
        <v>64</v>
      </c>
      <c r="F10" s="325">
        <v>21555</v>
      </c>
      <c r="G10" s="324">
        <v>963</v>
      </c>
      <c r="H10" s="324">
        <v>92.27</v>
      </c>
      <c r="I10" s="324">
        <v>22.38</v>
      </c>
      <c r="J10" s="324">
        <v>0</v>
      </c>
      <c r="K10" s="324">
        <v>190.9</v>
      </c>
      <c r="L10" s="324">
        <v>0</v>
      </c>
      <c r="M10" s="326">
        <v>27132606</v>
      </c>
      <c r="N10" s="326">
        <v>22821620</v>
      </c>
      <c r="O10" s="326">
        <v>21366922</v>
      </c>
      <c r="P10" s="326">
        <v>11592401</v>
      </c>
      <c r="Q10" s="325">
        <v>37622</v>
      </c>
      <c r="R10" s="326">
        <v>49954226</v>
      </c>
      <c r="S10" s="326">
        <v>4520579</v>
      </c>
      <c r="T10" s="326">
        <v>4158633</v>
      </c>
      <c r="U10" s="326">
        <v>22543253</v>
      </c>
      <c r="V10" s="326">
        <v>2139644</v>
      </c>
      <c r="W10" s="326">
        <v>0</v>
      </c>
      <c r="X10" s="326">
        <v>442333</v>
      </c>
      <c r="Y10" s="326">
        <v>0</v>
      </c>
      <c r="Z10" s="326">
        <v>8044895</v>
      </c>
      <c r="AA10" s="326">
        <v>7325973</v>
      </c>
      <c r="AB10" s="326">
        <v>778916</v>
      </c>
      <c r="AC10" s="326">
        <v>0</v>
      </c>
      <c r="AD10" s="326">
        <v>0</v>
      </c>
      <c r="AE10" s="326">
        <v>32959323</v>
      </c>
      <c r="AF10" s="326">
        <v>33354810</v>
      </c>
      <c r="AG10" s="326">
        <v>33354810</v>
      </c>
      <c r="AH10" s="326">
        <v>24355343</v>
      </c>
      <c r="AI10" s="326">
        <v>8999467</v>
      </c>
    </row>
    <row r="11" spans="1:35" x14ac:dyDescent="0.3">
      <c r="A11" s="322" t="s">
        <v>702</v>
      </c>
      <c r="B11" s="323">
        <v>2</v>
      </c>
      <c r="C11" s="324">
        <v>25</v>
      </c>
      <c r="D11" s="324">
        <v>21</v>
      </c>
      <c r="E11" s="324">
        <v>21</v>
      </c>
      <c r="F11" s="325">
        <v>3676</v>
      </c>
      <c r="G11" s="324">
        <v>523</v>
      </c>
      <c r="H11" s="324">
        <v>47.96</v>
      </c>
      <c r="I11" s="324">
        <v>7.03</v>
      </c>
      <c r="J11" s="324">
        <v>0</v>
      </c>
      <c r="K11" s="324">
        <v>157.22999999999999</v>
      </c>
      <c r="L11" s="325">
        <v>11306</v>
      </c>
      <c r="M11" s="326">
        <v>7435846</v>
      </c>
      <c r="N11" s="326">
        <v>79656689</v>
      </c>
      <c r="O11" s="326">
        <v>4517236</v>
      </c>
      <c r="P11" s="326">
        <v>25763906</v>
      </c>
      <c r="Q11" s="325">
        <v>30621</v>
      </c>
      <c r="R11" s="326">
        <v>87092535</v>
      </c>
      <c r="S11" s="326">
        <v>15712413</v>
      </c>
      <c r="T11" s="326">
        <v>24931861</v>
      </c>
      <c r="U11" s="326">
        <v>6983808</v>
      </c>
      <c r="V11" s="326">
        <v>11911519</v>
      </c>
      <c r="W11" s="326">
        <v>534753</v>
      </c>
      <c r="X11" s="326">
        <v>1005191</v>
      </c>
      <c r="Y11" s="326">
        <v>1702747</v>
      </c>
      <c r="Z11" s="326">
        <v>19567245</v>
      </c>
      <c r="AA11" s="326">
        <v>3422429</v>
      </c>
      <c r="AB11" s="326">
        <v>0</v>
      </c>
      <c r="AC11" s="326">
        <v>1181143</v>
      </c>
      <c r="AD11" s="326">
        <v>139426</v>
      </c>
      <c r="AE11" s="326">
        <v>30281142</v>
      </c>
      <c r="AF11" s="326">
        <v>0</v>
      </c>
      <c r="AG11" s="326">
        <v>0</v>
      </c>
      <c r="AH11" s="326">
        <v>0</v>
      </c>
      <c r="AI11" s="326">
        <v>0</v>
      </c>
    </row>
    <row r="12" spans="1:35" ht="14.55" customHeight="1" x14ac:dyDescent="0.3">
      <c r="A12" s="322" t="s">
        <v>703</v>
      </c>
      <c r="B12" s="323">
        <v>5</v>
      </c>
      <c r="C12" s="324">
        <v>107</v>
      </c>
      <c r="D12" s="324">
        <v>107</v>
      </c>
      <c r="E12" s="324">
        <v>107</v>
      </c>
      <c r="F12" s="325">
        <v>19500</v>
      </c>
      <c r="G12" s="325">
        <v>4696</v>
      </c>
      <c r="H12" s="324">
        <v>49.93</v>
      </c>
      <c r="I12" s="324">
        <v>4.1500000000000004</v>
      </c>
      <c r="J12" s="324">
        <v>1.25</v>
      </c>
      <c r="K12" s="324">
        <v>488.55</v>
      </c>
      <c r="L12" s="325">
        <v>23412</v>
      </c>
      <c r="M12" s="326">
        <v>73538207</v>
      </c>
      <c r="N12" s="326">
        <v>222631567</v>
      </c>
      <c r="O12" s="326">
        <v>38748905</v>
      </c>
      <c r="P12" s="326">
        <v>59356517</v>
      </c>
      <c r="Q12" s="325">
        <v>31122</v>
      </c>
      <c r="R12" s="326">
        <v>296169774</v>
      </c>
      <c r="S12" s="326">
        <v>40115021</v>
      </c>
      <c r="T12" s="326">
        <v>100597997</v>
      </c>
      <c r="U12" s="326">
        <v>13512946</v>
      </c>
      <c r="V12" s="326">
        <v>48209935</v>
      </c>
      <c r="W12" s="326">
        <v>1250483</v>
      </c>
      <c r="X12" s="326">
        <v>1216796</v>
      </c>
      <c r="Y12" s="326">
        <v>12102061</v>
      </c>
      <c r="Z12" s="326">
        <v>71375193</v>
      </c>
      <c r="AA12" s="326">
        <v>2566599</v>
      </c>
      <c r="AB12" s="326">
        <v>0</v>
      </c>
      <c r="AC12" s="326">
        <v>4346226</v>
      </c>
      <c r="AD12" s="326">
        <v>876517</v>
      </c>
      <c r="AE12" s="326">
        <v>98105422</v>
      </c>
      <c r="AF12" s="326">
        <v>0</v>
      </c>
      <c r="AG12" s="326">
        <v>0</v>
      </c>
      <c r="AH12" s="326">
        <v>0</v>
      </c>
      <c r="AI12" s="326">
        <v>0</v>
      </c>
    </row>
    <row r="13" spans="1:35" ht="14.55" customHeight="1" x14ac:dyDescent="0.3">
      <c r="A13" s="322" t="s">
        <v>704</v>
      </c>
      <c r="B13" s="323">
        <v>4</v>
      </c>
      <c r="C13" s="324">
        <v>837</v>
      </c>
      <c r="D13" s="324">
        <v>837</v>
      </c>
      <c r="E13" s="324">
        <v>837</v>
      </c>
      <c r="F13" s="325">
        <v>239855</v>
      </c>
      <c r="G13" s="325">
        <v>43536</v>
      </c>
      <c r="H13" s="324">
        <v>78.510000000000005</v>
      </c>
      <c r="I13" s="324">
        <v>5.51</v>
      </c>
      <c r="J13" s="324">
        <v>358.88</v>
      </c>
      <c r="K13" s="327">
        <v>7028.92</v>
      </c>
      <c r="L13" s="325">
        <v>99449</v>
      </c>
      <c r="M13" s="326">
        <v>1378785025</v>
      </c>
      <c r="N13" s="326">
        <v>1868739501</v>
      </c>
      <c r="O13" s="326">
        <v>670563873</v>
      </c>
      <c r="P13" s="326">
        <v>752387412</v>
      </c>
      <c r="Q13" s="325">
        <v>406461</v>
      </c>
      <c r="R13" s="326">
        <v>3247524526</v>
      </c>
      <c r="S13" s="326">
        <v>586544703</v>
      </c>
      <c r="T13" s="326">
        <v>881189009</v>
      </c>
      <c r="U13" s="326">
        <v>516490670</v>
      </c>
      <c r="V13" s="326">
        <v>265451353</v>
      </c>
      <c r="W13" s="326">
        <v>15418854</v>
      </c>
      <c r="X13" s="326">
        <v>14128758</v>
      </c>
      <c r="Y13" s="326">
        <v>95263131</v>
      </c>
      <c r="Z13" s="326">
        <v>779342489</v>
      </c>
      <c r="AA13" s="326">
        <v>64896599</v>
      </c>
      <c r="AB13" s="326">
        <v>0</v>
      </c>
      <c r="AC13" s="326">
        <v>17226110</v>
      </c>
      <c r="AD13" s="326">
        <v>11572850</v>
      </c>
      <c r="AE13" s="326">
        <v>1422951285</v>
      </c>
      <c r="AF13" s="326">
        <v>0</v>
      </c>
      <c r="AG13" s="326">
        <v>0</v>
      </c>
      <c r="AH13" s="326">
        <v>0</v>
      </c>
      <c r="AI13" s="326">
        <v>0</v>
      </c>
    </row>
    <row r="14" spans="1:35" ht="14.55" customHeight="1" x14ac:dyDescent="0.3">
      <c r="A14" s="322" t="s">
        <v>705</v>
      </c>
      <c r="B14" s="323">
        <v>106</v>
      </c>
      <c r="C14" s="324">
        <v>85</v>
      </c>
      <c r="D14" s="324">
        <v>85</v>
      </c>
      <c r="E14" s="324">
        <v>85</v>
      </c>
      <c r="F14" s="325">
        <v>18012</v>
      </c>
      <c r="G14" s="325">
        <v>3389</v>
      </c>
      <c r="H14" s="324">
        <v>58.06</v>
      </c>
      <c r="I14" s="324">
        <v>5.31</v>
      </c>
      <c r="J14" s="324">
        <v>0</v>
      </c>
      <c r="K14" s="324">
        <v>374.22</v>
      </c>
      <c r="L14" s="325">
        <v>27975</v>
      </c>
      <c r="M14" s="326">
        <v>58773861</v>
      </c>
      <c r="N14" s="326">
        <v>142945232</v>
      </c>
      <c r="O14" s="326">
        <v>33596139</v>
      </c>
      <c r="P14" s="326">
        <v>36077245</v>
      </c>
      <c r="Q14" s="325">
        <v>36834</v>
      </c>
      <c r="R14" s="326">
        <v>201719093</v>
      </c>
      <c r="S14" s="326">
        <v>36757942</v>
      </c>
      <c r="T14" s="326">
        <v>56863859</v>
      </c>
      <c r="U14" s="326">
        <v>25940991</v>
      </c>
      <c r="V14" s="326">
        <v>12639110</v>
      </c>
      <c r="W14" s="326">
        <v>1105733</v>
      </c>
      <c r="X14" s="326">
        <v>1046014</v>
      </c>
      <c r="Y14" s="326">
        <v>5161909</v>
      </c>
      <c r="Z14" s="326">
        <v>56283023</v>
      </c>
      <c r="AA14" s="326">
        <v>3095029</v>
      </c>
      <c r="AB14" s="326">
        <v>0</v>
      </c>
      <c r="AC14" s="326">
        <v>1770476</v>
      </c>
      <c r="AD14" s="326">
        <v>1055007</v>
      </c>
      <c r="AE14" s="326">
        <v>69673384</v>
      </c>
      <c r="AF14" s="326">
        <v>0</v>
      </c>
      <c r="AG14" s="326">
        <v>0</v>
      </c>
      <c r="AH14" s="326">
        <v>0</v>
      </c>
      <c r="AI14" s="326">
        <v>0</v>
      </c>
    </row>
    <row r="15" spans="1:35" ht="14.55" customHeight="1" x14ac:dyDescent="0.3">
      <c r="A15" s="322" t="s">
        <v>706</v>
      </c>
      <c r="B15" s="323">
        <v>14495</v>
      </c>
      <c r="C15" s="324">
        <v>68</v>
      </c>
      <c r="D15" s="324">
        <v>68</v>
      </c>
      <c r="E15" s="324">
        <v>68</v>
      </c>
      <c r="F15" s="325">
        <v>22030</v>
      </c>
      <c r="G15" s="325">
        <v>3565</v>
      </c>
      <c r="H15" s="324">
        <v>88.76</v>
      </c>
      <c r="I15" s="324">
        <v>6.18</v>
      </c>
      <c r="J15" s="324">
        <v>0</v>
      </c>
      <c r="K15" s="324">
        <v>482.41</v>
      </c>
      <c r="L15" s="325">
        <v>34554</v>
      </c>
      <c r="M15" s="326">
        <v>76158516</v>
      </c>
      <c r="N15" s="326">
        <v>178436993</v>
      </c>
      <c r="O15" s="326">
        <v>40684365</v>
      </c>
      <c r="P15" s="326">
        <v>50756270</v>
      </c>
      <c r="Q15" s="325">
        <v>133463</v>
      </c>
      <c r="R15" s="326">
        <v>254595509</v>
      </c>
      <c r="S15" s="326">
        <v>45182120</v>
      </c>
      <c r="T15" s="326">
        <v>79827719</v>
      </c>
      <c r="U15" s="326">
        <v>27041758</v>
      </c>
      <c r="V15" s="326">
        <v>23115465</v>
      </c>
      <c r="W15" s="326">
        <v>1521301</v>
      </c>
      <c r="X15" s="326">
        <v>1339014</v>
      </c>
      <c r="Y15" s="326">
        <v>6633350</v>
      </c>
      <c r="Z15" s="326">
        <v>63617001</v>
      </c>
      <c r="AA15" s="326">
        <v>2995470</v>
      </c>
      <c r="AB15" s="326">
        <v>0</v>
      </c>
      <c r="AC15" s="326">
        <v>1796597</v>
      </c>
      <c r="AD15" s="326">
        <v>1525714</v>
      </c>
      <c r="AE15" s="326">
        <v>91440635</v>
      </c>
      <c r="AF15" s="326">
        <v>0</v>
      </c>
      <c r="AG15" s="326">
        <v>0</v>
      </c>
      <c r="AH15" s="326">
        <v>0</v>
      </c>
      <c r="AI15" s="326">
        <v>0</v>
      </c>
    </row>
    <row r="16" spans="1:35" ht="14.55" customHeight="1" x14ac:dyDescent="0.3">
      <c r="A16" s="322" t="s">
        <v>707</v>
      </c>
      <c r="B16" s="323">
        <v>6309</v>
      </c>
      <c r="C16" s="324">
        <v>318</v>
      </c>
      <c r="D16" s="324">
        <v>292</v>
      </c>
      <c r="E16" s="324">
        <v>198</v>
      </c>
      <c r="F16" s="325">
        <v>61340</v>
      </c>
      <c r="G16" s="325">
        <v>11904</v>
      </c>
      <c r="H16" s="324">
        <v>84.88</v>
      </c>
      <c r="I16" s="324">
        <v>5.15</v>
      </c>
      <c r="J16" s="324">
        <v>69.150000000000006</v>
      </c>
      <c r="K16" s="327">
        <v>2460.9499999999998</v>
      </c>
      <c r="L16" s="325">
        <v>50357</v>
      </c>
      <c r="M16" s="326">
        <v>328667639</v>
      </c>
      <c r="N16" s="326">
        <v>856836966</v>
      </c>
      <c r="O16" s="326">
        <v>170605097</v>
      </c>
      <c r="P16" s="326">
        <v>336665698</v>
      </c>
      <c r="Q16" s="325">
        <v>317077</v>
      </c>
      <c r="R16" s="326">
        <v>1185504605</v>
      </c>
      <c r="S16" s="326">
        <v>86377856</v>
      </c>
      <c r="T16" s="326">
        <v>530377443</v>
      </c>
      <c r="U16" s="326">
        <v>203722436</v>
      </c>
      <c r="V16" s="326">
        <v>27732104</v>
      </c>
      <c r="W16" s="326">
        <v>5751145</v>
      </c>
      <c r="X16" s="326">
        <v>17294132</v>
      </c>
      <c r="Y16" s="326">
        <v>27393832</v>
      </c>
      <c r="Z16" s="326">
        <v>179894663</v>
      </c>
      <c r="AA16" s="326">
        <v>79739492</v>
      </c>
      <c r="AB16" s="326">
        <v>0</v>
      </c>
      <c r="AC16" s="326">
        <v>25158488</v>
      </c>
      <c r="AD16" s="326">
        <v>2063014</v>
      </c>
      <c r="AE16" s="326">
        <v>507270795</v>
      </c>
      <c r="AF16" s="326">
        <v>0</v>
      </c>
      <c r="AG16" s="326">
        <v>0</v>
      </c>
      <c r="AH16" s="326">
        <v>0</v>
      </c>
      <c r="AI16" s="326">
        <v>0</v>
      </c>
    </row>
    <row r="17" spans="1:35" ht="14.55" customHeight="1" x14ac:dyDescent="0.3">
      <c r="A17" s="322" t="s">
        <v>708</v>
      </c>
      <c r="B17" s="323">
        <v>98</v>
      </c>
      <c r="C17" s="324">
        <v>102</v>
      </c>
      <c r="D17" s="324">
        <v>102</v>
      </c>
      <c r="E17" s="324">
        <v>102</v>
      </c>
      <c r="F17" s="325">
        <v>23748</v>
      </c>
      <c r="G17" s="325">
        <v>5335</v>
      </c>
      <c r="H17" s="324">
        <v>63.79</v>
      </c>
      <c r="I17" s="324">
        <v>4.45</v>
      </c>
      <c r="J17" s="324">
        <v>0</v>
      </c>
      <c r="K17" s="324">
        <v>630.02</v>
      </c>
      <c r="L17" s="325">
        <v>31937</v>
      </c>
      <c r="M17" s="326">
        <v>111106069</v>
      </c>
      <c r="N17" s="326">
        <v>199780747</v>
      </c>
      <c r="O17" s="326">
        <v>67054541</v>
      </c>
      <c r="P17" s="326">
        <v>67249409</v>
      </c>
      <c r="Q17" s="325">
        <v>53356</v>
      </c>
      <c r="R17" s="326">
        <v>310886816</v>
      </c>
      <c r="S17" s="326">
        <v>54036875</v>
      </c>
      <c r="T17" s="326">
        <v>106588216</v>
      </c>
      <c r="U17" s="326">
        <v>24584858</v>
      </c>
      <c r="V17" s="326">
        <v>6415161</v>
      </c>
      <c r="W17" s="326">
        <v>2397973</v>
      </c>
      <c r="X17" s="326">
        <v>3202883</v>
      </c>
      <c r="Y17" s="326">
        <v>995995</v>
      </c>
      <c r="Z17" s="326">
        <v>89299597</v>
      </c>
      <c r="AA17" s="326">
        <v>8631717</v>
      </c>
      <c r="AB17" s="326">
        <v>0</v>
      </c>
      <c r="AC17" s="326">
        <v>14329310</v>
      </c>
      <c r="AD17" s="326">
        <v>404231</v>
      </c>
      <c r="AE17" s="326">
        <v>134303950</v>
      </c>
      <c r="AF17" s="326">
        <v>0</v>
      </c>
      <c r="AG17" s="326">
        <v>0</v>
      </c>
      <c r="AH17" s="326">
        <v>0</v>
      </c>
      <c r="AI17" s="326">
        <v>0</v>
      </c>
    </row>
    <row r="18" spans="1:35" ht="26.4" x14ac:dyDescent="0.3">
      <c r="A18" s="322" t="s">
        <v>709</v>
      </c>
      <c r="B18" s="323">
        <v>53</v>
      </c>
      <c r="C18" s="324">
        <v>58</v>
      </c>
      <c r="D18" s="324">
        <v>58</v>
      </c>
      <c r="E18" s="324">
        <v>58</v>
      </c>
      <c r="F18" s="325">
        <v>17250</v>
      </c>
      <c r="G18" s="325">
        <v>4007</v>
      </c>
      <c r="H18" s="324">
        <v>81.48</v>
      </c>
      <c r="I18" s="324">
        <v>4.3</v>
      </c>
      <c r="J18" s="324">
        <v>0</v>
      </c>
      <c r="K18" s="324">
        <v>854.96</v>
      </c>
      <c r="L18" s="325">
        <v>19752</v>
      </c>
      <c r="M18" s="326">
        <v>73181914</v>
      </c>
      <c r="N18" s="326">
        <v>224009769</v>
      </c>
      <c r="O18" s="326">
        <v>42976467</v>
      </c>
      <c r="P18" s="326">
        <v>88631021</v>
      </c>
      <c r="Q18" s="325">
        <v>62269</v>
      </c>
      <c r="R18" s="326">
        <v>297191683</v>
      </c>
      <c r="S18" s="326">
        <v>40507166</v>
      </c>
      <c r="T18" s="326">
        <v>106395429</v>
      </c>
      <c r="U18" s="326">
        <v>16492369</v>
      </c>
      <c r="V18" s="326">
        <v>5693179</v>
      </c>
      <c r="W18" s="326">
        <v>1889407</v>
      </c>
      <c r="X18" s="326">
        <v>1527413</v>
      </c>
      <c r="Y18" s="326">
        <v>1322319</v>
      </c>
      <c r="Z18" s="326">
        <v>101718332</v>
      </c>
      <c r="AA18" s="326">
        <v>6555545</v>
      </c>
      <c r="AB18" s="326">
        <v>0</v>
      </c>
      <c r="AC18" s="326">
        <v>14475504</v>
      </c>
      <c r="AD18" s="326">
        <v>615020</v>
      </c>
      <c r="AE18" s="326">
        <v>131607488</v>
      </c>
      <c r="AF18" s="326">
        <v>0</v>
      </c>
      <c r="AG18" s="326">
        <v>0</v>
      </c>
      <c r="AH18" s="326">
        <v>0</v>
      </c>
      <c r="AI18" s="326">
        <v>0</v>
      </c>
    </row>
    <row r="19" spans="1:35" ht="14.55" customHeight="1" x14ac:dyDescent="0.3">
      <c r="A19" s="322" t="s">
        <v>710</v>
      </c>
      <c r="B19" s="323">
        <v>79</v>
      </c>
      <c r="C19" s="324">
        <v>187</v>
      </c>
      <c r="D19" s="324">
        <v>187</v>
      </c>
      <c r="E19" s="324">
        <v>187</v>
      </c>
      <c r="F19" s="325">
        <v>56064</v>
      </c>
      <c r="G19" s="325">
        <v>11720</v>
      </c>
      <c r="H19" s="324">
        <v>82.14</v>
      </c>
      <c r="I19" s="324">
        <v>4.78</v>
      </c>
      <c r="J19" s="324">
        <v>0</v>
      </c>
      <c r="K19" s="327">
        <v>1363.04</v>
      </c>
      <c r="L19" s="325">
        <v>42367</v>
      </c>
      <c r="M19" s="326">
        <v>255392045</v>
      </c>
      <c r="N19" s="326">
        <v>554655172</v>
      </c>
      <c r="O19" s="326">
        <v>143927644</v>
      </c>
      <c r="P19" s="326">
        <v>181312807</v>
      </c>
      <c r="Q19" s="325">
        <v>116607</v>
      </c>
      <c r="R19" s="326">
        <v>810047217</v>
      </c>
      <c r="S19" s="326">
        <v>103002035</v>
      </c>
      <c r="T19" s="326">
        <v>357956841</v>
      </c>
      <c r="U19" s="326">
        <v>68180943</v>
      </c>
      <c r="V19" s="326">
        <v>18887213</v>
      </c>
      <c r="W19" s="326">
        <v>5882559</v>
      </c>
      <c r="X19" s="326">
        <v>5972459</v>
      </c>
      <c r="Y19" s="326">
        <v>11984939</v>
      </c>
      <c r="Z19" s="326">
        <v>200372947</v>
      </c>
      <c r="AA19" s="326">
        <v>7194309</v>
      </c>
      <c r="AB19" s="326">
        <v>0</v>
      </c>
      <c r="AC19" s="326">
        <v>29867744</v>
      </c>
      <c r="AD19" s="326">
        <v>745228</v>
      </c>
      <c r="AE19" s="326">
        <v>325240451</v>
      </c>
      <c r="AF19" s="326">
        <v>0</v>
      </c>
      <c r="AG19" s="326">
        <v>0</v>
      </c>
      <c r="AH19" s="326">
        <v>0</v>
      </c>
      <c r="AI19" s="326">
        <v>0</v>
      </c>
    </row>
    <row r="20" spans="1:35" ht="14.55" customHeight="1" x14ac:dyDescent="0.3">
      <c r="A20" s="322" t="s">
        <v>711</v>
      </c>
      <c r="B20" s="323">
        <v>8702</v>
      </c>
      <c r="C20" s="324">
        <v>807</v>
      </c>
      <c r="D20" s="324">
        <v>807</v>
      </c>
      <c r="E20" s="324">
        <v>799</v>
      </c>
      <c r="F20" s="325">
        <v>244425</v>
      </c>
      <c r="G20" s="325">
        <v>35996</v>
      </c>
      <c r="H20" s="324">
        <v>83.81</v>
      </c>
      <c r="I20" s="324">
        <v>6.79</v>
      </c>
      <c r="J20" s="324">
        <v>711.24</v>
      </c>
      <c r="K20" s="327">
        <v>8065.16</v>
      </c>
      <c r="L20" s="325">
        <v>50520</v>
      </c>
      <c r="M20" s="326">
        <v>1337457270</v>
      </c>
      <c r="N20" s="326">
        <v>2492184100</v>
      </c>
      <c r="O20" s="326">
        <v>852586897</v>
      </c>
      <c r="P20" s="326">
        <v>813833328</v>
      </c>
      <c r="Q20" s="325">
        <v>895049</v>
      </c>
      <c r="R20" s="326">
        <v>3829641370</v>
      </c>
      <c r="S20" s="326">
        <v>568284822</v>
      </c>
      <c r="T20" s="326">
        <v>1199383432</v>
      </c>
      <c r="U20" s="326">
        <v>301657975</v>
      </c>
      <c r="V20" s="326">
        <v>214627463</v>
      </c>
      <c r="W20" s="326">
        <v>13159503</v>
      </c>
      <c r="X20" s="326">
        <v>17954381</v>
      </c>
      <c r="Y20" s="326">
        <v>27883480</v>
      </c>
      <c r="Z20" s="326">
        <v>1193805491</v>
      </c>
      <c r="AA20" s="326">
        <v>104863659</v>
      </c>
      <c r="AB20" s="326">
        <v>26612709</v>
      </c>
      <c r="AC20" s="326">
        <v>138311066</v>
      </c>
      <c r="AD20" s="326">
        <v>23097389</v>
      </c>
      <c r="AE20" s="326">
        <v>1666420225</v>
      </c>
      <c r="AF20" s="326">
        <v>0</v>
      </c>
      <c r="AG20" s="326">
        <v>0</v>
      </c>
      <c r="AH20" s="326">
        <v>0</v>
      </c>
      <c r="AI20" s="326">
        <v>0</v>
      </c>
    </row>
    <row r="21" spans="1:35" ht="14.55" customHeight="1" x14ac:dyDescent="0.3">
      <c r="A21" s="322" t="s">
        <v>712</v>
      </c>
      <c r="B21" s="323">
        <v>46</v>
      </c>
      <c r="C21" s="324">
        <v>485</v>
      </c>
      <c r="D21" s="324">
        <v>485</v>
      </c>
      <c r="E21" s="324">
        <v>485</v>
      </c>
      <c r="F21" s="325">
        <v>129885</v>
      </c>
      <c r="G21" s="325">
        <v>13225</v>
      </c>
      <c r="H21" s="324">
        <v>73.37</v>
      </c>
      <c r="I21" s="324">
        <v>9.82</v>
      </c>
      <c r="J21" s="324">
        <v>843.42</v>
      </c>
      <c r="K21" s="327">
        <v>9234.42</v>
      </c>
      <c r="L21" s="325">
        <v>60361</v>
      </c>
      <c r="M21" s="326">
        <v>1639490786</v>
      </c>
      <c r="N21" s="326">
        <v>1526962438</v>
      </c>
      <c r="O21" s="326">
        <v>877562813</v>
      </c>
      <c r="P21" s="326">
        <v>705538215</v>
      </c>
      <c r="Q21" s="325">
        <v>294766</v>
      </c>
      <c r="R21" s="326">
        <v>3166453224</v>
      </c>
      <c r="S21" s="326">
        <v>0</v>
      </c>
      <c r="T21" s="326">
        <v>29967226</v>
      </c>
      <c r="U21" s="326">
        <v>582633563</v>
      </c>
      <c r="V21" s="326">
        <v>356519919</v>
      </c>
      <c r="W21" s="326">
        <v>0</v>
      </c>
      <c r="X21" s="326">
        <v>5487302</v>
      </c>
      <c r="Y21" s="326">
        <v>338235179</v>
      </c>
      <c r="Z21" s="326">
        <v>921209883</v>
      </c>
      <c r="AA21" s="326">
        <v>925671304</v>
      </c>
      <c r="AB21" s="326">
        <v>0</v>
      </c>
      <c r="AC21" s="326">
        <v>137386</v>
      </c>
      <c r="AD21" s="326">
        <v>6591462</v>
      </c>
      <c r="AE21" s="326">
        <v>1583101028</v>
      </c>
      <c r="AF21" s="326">
        <v>0</v>
      </c>
      <c r="AG21" s="326">
        <v>0</v>
      </c>
      <c r="AH21" s="326">
        <v>0</v>
      </c>
      <c r="AI21" s="326">
        <v>0</v>
      </c>
    </row>
    <row r="22" spans="1:35" x14ac:dyDescent="0.3">
      <c r="A22" s="322" t="s">
        <v>713</v>
      </c>
      <c r="B22" s="323">
        <v>3107</v>
      </c>
      <c r="C22" s="324">
        <v>461</v>
      </c>
      <c r="D22" s="324">
        <v>461</v>
      </c>
      <c r="E22" s="324">
        <v>461</v>
      </c>
      <c r="F22" s="325">
        <v>153634</v>
      </c>
      <c r="G22" s="325">
        <v>21560</v>
      </c>
      <c r="H22" s="324">
        <v>91.3</v>
      </c>
      <c r="I22" s="324">
        <v>7.13</v>
      </c>
      <c r="J22" s="324">
        <v>753</v>
      </c>
      <c r="K22" s="327">
        <v>8901</v>
      </c>
      <c r="L22" s="325">
        <v>107703</v>
      </c>
      <c r="M22" s="326">
        <v>1029253324</v>
      </c>
      <c r="N22" s="326">
        <v>2878859187</v>
      </c>
      <c r="O22" s="326">
        <v>512875317</v>
      </c>
      <c r="P22" s="326">
        <v>834813437</v>
      </c>
      <c r="Q22" s="325">
        <v>1953501</v>
      </c>
      <c r="R22" s="326">
        <v>3908112511</v>
      </c>
      <c r="S22" s="326">
        <v>552025029</v>
      </c>
      <c r="T22" s="326">
        <v>559710879</v>
      </c>
      <c r="U22" s="326">
        <v>1114845397</v>
      </c>
      <c r="V22" s="326">
        <v>485266998</v>
      </c>
      <c r="W22" s="326">
        <v>20039849</v>
      </c>
      <c r="X22" s="326">
        <v>41175610</v>
      </c>
      <c r="Y22" s="326">
        <v>20803004</v>
      </c>
      <c r="Z22" s="326">
        <v>430726271</v>
      </c>
      <c r="AA22" s="326">
        <v>273334174</v>
      </c>
      <c r="AB22" s="326">
        <v>0</v>
      </c>
      <c r="AC22" s="326">
        <v>169644173</v>
      </c>
      <c r="AD22" s="326">
        <v>240541127</v>
      </c>
      <c r="AE22" s="326">
        <v>1347688754</v>
      </c>
      <c r="AF22" s="326">
        <v>0</v>
      </c>
      <c r="AG22" s="326">
        <v>0</v>
      </c>
      <c r="AH22" s="326">
        <v>0</v>
      </c>
      <c r="AI22" s="326">
        <v>0</v>
      </c>
    </row>
    <row r="23" spans="1:35" ht="14.55" customHeight="1" x14ac:dyDescent="0.3">
      <c r="A23" s="322" t="s">
        <v>1546</v>
      </c>
      <c r="B23" s="323">
        <v>443</v>
      </c>
      <c r="C23" s="324">
        <v>102</v>
      </c>
      <c r="D23" s="324">
        <v>102</v>
      </c>
      <c r="E23" s="324">
        <v>102</v>
      </c>
      <c r="F23" s="325">
        <v>30983</v>
      </c>
      <c r="G23" s="325">
        <v>2527</v>
      </c>
      <c r="H23" s="324">
        <v>83.22</v>
      </c>
      <c r="I23" s="324">
        <v>12.26</v>
      </c>
      <c r="J23" s="324">
        <v>0</v>
      </c>
      <c r="K23" s="324">
        <v>258.39999999999998</v>
      </c>
      <c r="L23" s="324">
        <v>0</v>
      </c>
      <c r="M23" s="326">
        <v>50050278</v>
      </c>
      <c r="N23" s="326">
        <v>11877365</v>
      </c>
      <c r="O23" s="326">
        <v>31351411</v>
      </c>
      <c r="P23" s="326">
        <v>5652490</v>
      </c>
      <c r="Q23" s="325">
        <v>32932</v>
      </c>
      <c r="R23" s="326">
        <v>61927643</v>
      </c>
      <c r="S23" s="326">
        <v>0</v>
      </c>
      <c r="T23" s="326">
        <v>7215466</v>
      </c>
      <c r="U23" s="326">
        <v>35521332</v>
      </c>
      <c r="V23" s="326">
        <v>433828</v>
      </c>
      <c r="W23" s="326">
        <v>0</v>
      </c>
      <c r="X23" s="326">
        <v>0</v>
      </c>
      <c r="Y23" s="326">
        <v>0</v>
      </c>
      <c r="Z23" s="326">
        <v>6911028</v>
      </c>
      <c r="AA23" s="326">
        <v>11845989</v>
      </c>
      <c r="AB23" s="326">
        <v>0</v>
      </c>
      <c r="AC23" s="326">
        <v>0</v>
      </c>
      <c r="AD23" s="326">
        <v>0</v>
      </c>
      <c r="AE23" s="326">
        <v>37003901</v>
      </c>
      <c r="AF23" s="326">
        <v>39017507</v>
      </c>
      <c r="AG23" s="326">
        <v>38997701</v>
      </c>
      <c r="AH23" s="326">
        <v>35819297</v>
      </c>
      <c r="AI23" s="326">
        <v>3178404</v>
      </c>
    </row>
    <row r="24" spans="1:35" ht="14.55" customHeight="1" x14ac:dyDescent="0.3">
      <c r="A24" s="322" t="s">
        <v>714</v>
      </c>
      <c r="B24" s="323">
        <v>59</v>
      </c>
      <c r="C24" s="324">
        <v>171</v>
      </c>
      <c r="D24" s="324">
        <v>171</v>
      </c>
      <c r="E24" s="324">
        <v>171</v>
      </c>
      <c r="F24" s="325">
        <v>44271</v>
      </c>
      <c r="G24" s="325">
        <v>7693</v>
      </c>
      <c r="H24" s="324">
        <v>70.930000000000007</v>
      </c>
      <c r="I24" s="324">
        <v>5.75</v>
      </c>
      <c r="J24" s="324">
        <v>42.16</v>
      </c>
      <c r="K24" s="327">
        <v>1265.8399999999999</v>
      </c>
      <c r="L24" s="325">
        <v>28599</v>
      </c>
      <c r="M24" s="326">
        <v>290139129</v>
      </c>
      <c r="N24" s="326">
        <v>727836558</v>
      </c>
      <c r="O24" s="326">
        <v>114735593</v>
      </c>
      <c r="P24" s="326">
        <v>201596347</v>
      </c>
      <c r="Q24" s="325">
        <v>31259</v>
      </c>
      <c r="R24" s="326">
        <v>1017975687</v>
      </c>
      <c r="S24" s="326">
        <v>119207975</v>
      </c>
      <c r="T24" s="326">
        <v>345167425</v>
      </c>
      <c r="U24" s="326">
        <v>40356169</v>
      </c>
      <c r="V24" s="326">
        <v>104610486</v>
      </c>
      <c r="W24" s="326">
        <v>4505619</v>
      </c>
      <c r="X24" s="326">
        <v>11537190</v>
      </c>
      <c r="Y24" s="326">
        <v>36100972</v>
      </c>
      <c r="Z24" s="326">
        <v>319600757</v>
      </c>
      <c r="AA24" s="326">
        <v>30955054</v>
      </c>
      <c r="AB24" s="326">
        <v>0</v>
      </c>
      <c r="AC24" s="326">
        <v>4697106</v>
      </c>
      <c r="AD24" s="326">
        <v>1236934</v>
      </c>
      <c r="AE24" s="326">
        <v>316331940</v>
      </c>
      <c r="AF24" s="326">
        <v>0</v>
      </c>
      <c r="AG24" s="326">
        <v>0</v>
      </c>
      <c r="AH24" s="326">
        <v>0</v>
      </c>
      <c r="AI24" s="326">
        <v>0</v>
      </c>
    </row>
    <row r="25" spans="1:35" ht="26.4" x14ac:dyDescent="0.3">
      <c r="A25" s="322" t="s">
        <v>715</v>
      </c>
      <c r="B25" s="323">
        <v>22</v>
      </c>
      <c r="C25" s="324">
        <v>909</v>
      </c>
      <c r="D25" s="324">
        <v>909</v>
      </c>
      <c r="E25" s="324">
        <v>909</v>
      </c>
      <c r="F25" s="325">
        <v>305021</v>
      </c>
      <c r="G25" s="325">
        <v>46511</v>
      </c>
      <c r="H25" s="324">
        <v>91.93</v>
      </c>
      <c r="I25" s="324">
        <v>6.56</v>
      </c>
      <c r="J25" s="324">
        <v>864</v>
      </c>
      <c r="K25" s="327">
        <v>9827</v>
      </c>
      <c r="L25" s="325">
        <v>56537</v>
      </c>
      <c r="M25" s="326">
        <v>4534767821</v>
      </c>
      <c r="N25" s="326">
        <v>4174579810</v>
      </c>
      <c r="O25" s="326">
        <v>1628683400</v>
      </c>
      <c r="P25" s="326">
        <v>1080760914</v>
      </c>
      <c r="Q25" s="325">
        <v>757785</v>
      </c>
      <c r="R25" s="326">
        <v>8709347631</v>
      </c>
      <c r="S25" s="326">
        <v>861098883</v>
      </c>
      <c r="T25" s="326">
        <v>2695305839</v>
      </c>
      <c r="U25" s="326">
        <v>251283520</v>
      </c>
      <c r="V25" s="326">
        <v>760104400</v>
      </c>
      <c r="W25" s="326">
        <v>27311158</v>
      </c>
      <c r="X25" s="326">
        <v>108573246</v>
      </c>
      <c r="Y25" s="326">
        <v>342484896</v>
      </c>
      <c r="Z25" s="326">
        <v>3192542232</v>
      </c>
      <c r="AA25" s="326">
        <v>430836815</v>
      </c>
      <c r="AB25" s="326">
        <v>0</v>
      </c>
      <c r="AC25" s="326">
        <v>32748972</v>
      </c>
      <c r="AD25" s="326">
        <v>7057670</v>
      </c>
      <c r="AE25" s="326">
        <v>2709444314</v>
      </c>
      <c r="AF25" s="326">
        <v>0</v>
      </c>
      <c r="AG25" s="326">
        <v>0</v>
      </c>
      <c r="AH25" s="326">
        <v>0</v>
      </c>
      <c r="AI25" s="326">
        <v>0</v>
      </c>
    </row>
    <row r="26" spans="1:35" ht="26.4" x14ac:dyDescent="0.3">
      <c r="A26" s="322" t="s">
        <v>716</v>
      </c>
      <c r="B26" s="323">
        <v>3108</v>
      </c>
      <c r="C26" s="324">
        <v>391</v>
      </c>
      <c r="D26" s="324">
        <v>272</v>
      </c>
      <c r="E26" s="324">
        <v>272</v>
      </c>
      <c r="F26" s="325">
        <v>59868</v>
      </c>
      <c r="G26" s="325">
        <v>9089</v>
      </c>
      <c r="H26" s="324">
        <v>60.3</v>
      </c>
      <c r="I26" s="324">
        <v>6.59</v>
      </c>
      <c r="J26" s="324">
        <v>140.63999999999999</v>
      </c>
      <c r="K26" s="327">
        <v>3792.97</v>
      </c>
      <c r="L26" s="325">
        <v>88094</v>
      </c>
      <c r="M26" s="326">
        <v>196319684</v>
      </c>
      <c r="N26" s="326">
        <v>718214956</v>
      </c>
      <c r="O26" s="326">
        <v>117458792</v>
      </c>
      <c r="P26" s="326">
        <v>250048952</v>
      </c>
      <c r="Q26" s="325">
        <v>758486</v>
      </c>
      <c r="R26" s="326">
        <v>914534640</v>
      </c>
      <c r="S26" s="326">
        <v>94227556</v>
      </c>
      <c r="T26" s="326">
        <v>110672522</v>
      </c>
      <c r="U26" s="326">
        <v>224696624</v>
      </c>
      <c r="V26" s="326">
        <v>185715314</v>
      </c>
      <c r="W26" s="326">
        <v>4502631</v>
      </c>
      <c r="X26" s="326">
        <v>12086065</v>
      </c>
      <c r="Y26" s="326">
        <v>3127327</v>
      </c>
      <c r="Z26" s="326">
        <v>174084343</v>
      </c>
      <c r="AA26" s="326">
        <v>26297997</v>
      </c>
      <c r="AB26" s="326">
        <v>0</v>
      </c>
      <c r="AC26" s="326">
        <v>48526197</v>
      </c>
      <c r="AD26" s="326">
        <v>30598064</v>
      </c>
      <c r="AE26" s="326">
        <v>367507744</v>
      </c>
      <c r="AF26" s="326">
        <v>0</v>
      </c>
      <c r="AG26" s="326">
        <v>0</v>
      </c>
      <c r="AH26" s="326">
        <v>0</v>
      </c>
      <c r="AI26" s="326">
        <v>0</v>
      </c>
    </row>
    <row r="27" spans="1:35" ht="39.6" x14ac:dyDescent="0.3">
      <c r="A27" s="322" t="s">
        <v>1547</v>
      </c>
      <c r="B27" s="323">
        <v>424</v>
      </c>
      <c r="C27" s="324">
        <v>16</v>
      </c>
      <c r="D27" s="324">
        <v>16</v>
      </c>
      <c r="E27" s="324">
        <v>14</v>
      </c>
      <c r="F27" s="325">
        <v>4413</v>
      </c>
      <c r="G27" s="324">
        <v>113</v>
      </c>
      <c r="H27" s="324">
        <v>86.36</v>
      </c>
      <c r="I27" s="324">
        <v>39.049999999999997</v>
      </c>
      <c r="J27" s="324">
        <v>0</v>
      </c>
      <c r="K27" s="324">
        <v>53.18</v>
      </c>
      <c r="L27" s="324">
        <v>0</v>
      </c>
      <c r="M27" s="326">
        <v>11000757</v>
      </c>
      <c r="N27" s="326">
        <v>627527</v>
      </c>
      <c r="O27" s="326">
        <v>6368671</v>
      </c>
      <c r="P27" s="326">
        <v>388414</v>
      </c>
      <c r="Q27" s="325">
        <v>1221</v>
      </c>
      <c r="R27" s="326">
        <v>11628284</v>
      </c>
      <c r="S27" s="326">
        <v>0</v>
      </c>
      <c r="T27" s="326">
        <v>1833987</v>
      </c>
      <c r="U27" s="326">
        <v>0</v>
      </c>
      <c r="V27" s="326">
        <v>4400119</v>
      </c>
      <c r="W27" s="326">
        <v>0</v>
      </c>
      <c r="X27" s="326">
        <v>771489</v>
      </c>
      <c r="Y27" s="326">
        <v>0</v>
      </c>
      <c r="Z27" s="326">
        <v>0</v>
      </c>
      <c r="AA27" s="326">
        <v>0</v>
      </c>
      <c r="AB27" s="326">
        <v>4622689</v>
      </c>
      <c r="AC27" s="326">
        <v>0</v>
      </c>
      <c r="AD27" s="326">
        <v>0</v>
      </c>
      <c r="AE27" s="326">
        <v>6757085</v>
      </c>
      <c r="AF27" s="326">
        <v>1</v>
      </c>
      <c r="AG27" s="326">
        <v>1</v>
      </c>
      <c r="AH27" s="326">
        <v>0</v>
      </c>
      <c r="AI27" s="326">
        <v>1</v>
      </c>
    </row>
    <row r="28" spans="1:35" ht="14.55" customHeight="1" x14ac:dyDescent="0.3">
      <c r="A28" s="322" t="s">
        <v>717</v>
      </c>
      <c r="B28" s="323">
        <v>39</v>
      </c>
      <c r="C28" s="324">
        <v>269</v>
      </c>
      <c r="D28" s="324">
        <v>269</v>
      </c>
      <c r="E28" s="324">
        <v>269</v>
      </c>
      <c r="F28" s="325">
        <v>78743</v>
      </c>
      <c r="G28" s="325">
        <v>16718</v>
      </c>
      <c r="H28" s="324">
        <v>80.2</v>
      </c>
      <c r="I28" s="324">
        <v>4.71</v>
      </c>
      <c r="J28" s="324">
        <v>0</v>
      </c>
      <c r="K28" s="327">
        <v>1945.32</v>
      </c>
      <c r="L28" s="325">
        <v>75113</v>
      </c>
      <c r="M28" s="326">
        <v>580299892</v>
      </c>
      <c r="N28" s="326">
        <v>955954066</v>
      </c>
      <c r="O28" s="326">
        <v>293290534</v>
      </c>
      <c r="P28" s="326">
        <v>323482162</v>
      </c>
      <c r="Q28" s="325">
        <v>460054</v>
      </c>
      <c r="R28" s="326">
        <v>1536253958</v>
      </c>
      <c r="S28" s="326">
        <v>188066183</v>
      </c>
      <c r="T28" s="326">
        <v>739053652</v>
      </c>
      <c r="U28" s="326">
        <v>137966490</v>
      </c>
      <c r="V28" s="326">
        <v>61449861</v>
      </c>
      <c r="W28" s="326">
        <v>7313466</v>
      </c>
      <c r="X28" s="326">
        <v>9236169</v>
      </c>
      <c r="Y28" s="326">
        <v>31469872</v>
      </c>
      <c r="Z28" s="326">
        <v>241763071</v>
      </c>
      <c r="AA28" s="326">
        <v>60194799</v>
      </c>
      <c r="AB28" s="326">
        <v>15653</v>
      </c>
      <c r="AC28" s="326">
        <v>50771776</v>
      </c>
      <c r="AD28" s="326">
        <v>8952966</v>
      </c>
      <c r="AE28" s="326">
        <v>616772696</v>
      </c>
      <c r="AF28" s="326">
        <v>0</v>
      </c>
      <c r="AG28" s="326">
        <v>0</v>
      </c>
      <c r="AH28" s="326">
        <v>0</v>
      </c>
      <c r="AI28" s="326">
        <v>0</v>
      </c>
    </row>
    <row r="29" spans="1:35" ht="26.4" x14ac:dyDescent="0.3">
      <c r="A29" s="322" t="s">
        <v>718</v>
      </c>
      <c r="B29" s="323">
        <v>50</v>
      </c>
      <c r="C29" s="324">
        <v>151</v>
      </c>
      <c r="D29" s="324">
        <v>151</v>
      </c>
      <c r="E29" s="324">
        <v>151</v>
      </c>
      <c r="F29" s="325">
        <v>32170</v>
      </c>
      <c r="G29" s="325">
        <v>6357</v>
      </c>
      <c r="H29" s="324">
        <v>58.37</v>
      </c>
      <c r="I29" s="324">
        <v>5.0599999999999996</v>
      </c>
      <c r="J29" s="324">
        <v>0</v>
      </c>
      <c r="K29" s="324">
        <v>972.58</v>
      </c>
      <c r="L29" s="325">
        <v>36418</v>
      </c>
      <c r="M29" s="326">
        <v>158585249</v>
      </c>
      <c r="N29" s="326">
        <v>500153874</v>
      </c>
      <c r="O29" s="326">
        <v>55468231</v>
      </c>
      <c r="P29" s="326">
        <v>174938405</v>
      </c>
      <c r="Q29" s="325">
        <v>51950</v>
      </c>
      <c r="R29" s="326">
        <v>658739123</v>
      </c>
      <c r="S29" s="326">
        <v>88964779</v>
      </c>
      <c r="T29" s="326">
        <v>242856943</v>
      </c>
      <c r="U29" s="326">
        <v>18280255</v>
      </c>
      <c r="V29" s="326">
        <v>61781442</v>
      </c>
      <c r="W29" s="326">
        <v>3270137</v>
      </c>
      <c r="X29" s="326">
        <v>2819195</v>
      </c>
      <c r="Y29" s="326">
        <v>57289774</v>
      </c>
      <c r="Z29" s="326">
        <v>134068351</v>
      </c>
      <c r="AA29" s="326">
        <v>37846787</v>
      </c>
      <c r="AB29" s="326">
        <v>0</v>
      </c>
      <c r="AC29" s="326">
        <v>11126230</v>
      </c>
      <c r="AD29" s="326">
        <v>435230</v>
      </c>
      <c r="AE29" s="326">
        <v>230406636</v>
      </c>
      <c r="AF29" s="326">
        <v>0</v>
      </c>
      <c r="AG29" s="326">
        <v>0</v>
      </c>
      <c r="AH29" s="326">
        <v>0</v>
      </c>
      <c r="AI29" s="326">
        <v>0</v>
      </c>
    </row>
    <row r="30" spans="1:35" ht="26.4" x14ac:dyDescent="0.3">
      <c r="A30" s="322" t="s">
        <v>1549</v>
      </c>
      <c r="B30" s="323">
        <v>422</v>
      </c>
      <c r="C30" s="324">
        <v>16</v>
      </c>
      <c r="D30" s="324">
        <v>16</v>
      </c>
      <c r="E30" s="324">
        <v>16</v>
      </c>
      <c r="F30" s="325">
        <v>4830</v>
      </c>
      <c r="G30" s="324">
        <v>117</v>
      </c>
      <c r="H30" s="324">
        <v>82.71</v>
      </c>
      <c r="I30" s="324">
        <v>41.28</v>
      </c>
      <c r="J30" s="324">
        <v>0</v>
      </c>
      <c r="K30" s="324">
        <v>68.31</v>
      </c>
      <c r="L30" s="324">
        <v>0</v>
      </c>
      <c r="M30" s="326">
        <v>12460400</v>
      </c>
      <c r="N30" s="326">
        <v>1371187</v>
      </c>
      <c r="O30" s="326">
        <v>4510149</v>
      </c>
      <c r="P30" s="326">
        <v>854996</v>
      </c>
      <c r="Q30" s="325">
        <v>4038</v>
      </c>
      <c r="R30" s="326">
        <v>13831587</v>
      </c>
      <c r="S30" s="326">
        <v>0</v>
      </c>
      <c r="T30" s="326">
        <v>2239260</v>
      </c>
      <c r="U30" s="326">
        <v>0</v>
      </c>
      <c r="V30" s="326">
        <v>2546780</v>
      </c>
      <c r="W30" s="326">
        <v>0</v>
      </c>
      <c r="X30" s="326">
        <v>3694010</v>
      </c>
      <c r="Y30" s="326">
        <v>0</v>
      </c>
      <c r="Z30" s="326">
        <v>0</v>
      </c>
      <c r="AA30" s="326">
        <v>0</v>
      </c>
      <c r="AB30" s="326">
        <v>5351537</v>
      </c>
      <c r="AC30" s="326">
        <v>0</v>
      </c>
      <c r="AD30" s="326">
        <v>0</v>
      </c>
      <c r="AE30" s="326">
        <v>5365145</v>
      </c>
      <c r="AF30" s="326">
        <v>1</v>
      </c>
      <c r="AG30" s="326">
        <v>1</v>
      </c>
      <c r="AH30" s="326">
        <v>0</v>
      </c>
      <c r="AI30" s="326">
        <v>1</v>
      </c>
    </row>
    <row r="31" spans="1:35" x14ac:dyDescent="0.3">
      <c r="A31" s="322" t="s">
        <v>1958</v>
      </c>
      <c r="B31" s="323">
        <v>414</v>
      </c>
      <c r="C31" s="324">
        <v>88</v>
      </c>
      <c r="D31" s="324">
        <v>88</v>
      </c>
      <c r="E31" s="324">
        <v>88</v>
      </c>
      <c r="F31" s="325">
        <v>16560</v>
      </c>
      <c r="G31" s="324">
        <v>280</v>
      </c>
      <c r="H31" s="324">
        <v>51.56</v>
      </c>
      <c r="I31" s="324">
        <v>59.14</v>
      </c>
      <c r="J31" s="324">
        <v>0</v>
      </c>
      <c r="K31" s="324">
        <v>112.8</v>
      </c>
      <c r="L31" s="324">
        <v>0</v>
      </c>
      <c r="M31" s="326">
        <v>43901284</v>
      </c>
      <c r="N31" s="326">
        <v>0</v>
      </c>
      <c r="O31" s="326">
        <v>18502160</v>
      </c>
      <c r="P31" s="326">
        <v>0</v>
      </c>
      <c r="Q31" s="324">
        <v>0</v>
      </c>
      <c r="R31" s="326">
        <v>43901284</v>
      </c>
      <c r="S31" s="326">
        <v>628859</v>
      </c>
      <c r="T31" s="326">
        <v>10187808</v>
      </c>
      <c r="U31" s="326">
        <v>3668380</v>
      </c>
      <c r="V31" s="326">
        <v>20831156</v>
      </c>
      <c r="W31" s="326">
        <v>472497</v>
      </c>
      <c r="X31" s="326">
        <v>0</v>
      </c>
      <c r="Y31" s="326">
        <v>0</v>
      </c>
      <c r="Z31" s="326">
        <v>8112584</v>
      </c>
      <c r="AA31" s="326">
        <v>0</v>
      </c>
      <c r="AB31" s="326">
        <v>0</v>
      </c>
      <c r="AC31" s="326">
        <v>0</v>
      </c>
      <c r="AD31" s="326">
        <v>0</v>
      </c>
      <c r="AE31" s="326">
        <v>18502160</v>
      </c>
      <c r="AF31" s="326">
        <v>20664143</v>
      </c>
      <c r="AG31" s="326">
        <v>20666813</v>
      </c>
      <c r="AH31" s="326">
        <v>20993925</v>
      </c>
      <c r="AI31" s="326">
        <v>-327112</v>
      </c>
    </row>
    <row r="32" spans="1:35" ht="14.55" customHeight="1" x14ac:dyDescent="0.3">
      <c r="A32" s="322" t="s">
        <v>719</v>
      </c>
      <c r="B32" s="323">
        <v>51</v>
      </c>
      <c r="C32" s="324">
        <v>30</v>
      </c>
      <c r="D32" s="324">
        <v>30</v>
      </c>
      <c r="E32" s="324">
        <v>30</v>
      </c>
      <c r="F32" s="325">
        <v>9609</v>
      </c>
      <c r="G32" s="325">
        <v>1290</v>
      </c>
      <c r="H32" s="324">
        <v>87.75</v>
      </c>
      <c r="I32" s="324">
        <v>7.45</v>
      </c>
      <c r="J32" s="324">
        <v>496.92</v>
      </c>
      <c r="K32" s="327">
        <v>5249.32</v>
      </c>
      <c r="L32" s="324">
        <v>0</v>
      </c>
      <c r="M32" s="326">
        <v>110565967</v>
      </c>
      <c r="N32" s="326">
        <v>4879582795</v>
      </c>
      <c r="O32" s="326">
        <v>39137031</v>
      </c>
      <c r="P32" s="326">
        <v>1564009614</v>
      </c>
      <c r="Q32" s="325">
        <v>368977</v>
      </c>
      <c r="R32" s="326">
        <v>4990148762</v>
      </c>
      <c r="S32" s="326">
        <v>556048551</v>
      </c>
      <c r="T32" s="326">
        <v>1740506368</v>
      </c>
      <c r="U32" s="326">
        <v>298123878</v>
      </c>
      <c r="V32" s="326">
        <v>46560430</v>
      </c>
      <c r="W32" s="326">
        <v>2079080</v>
      </c>
      <c r="X32" s="326">
        <v>11453840</v>
      </c>
      <c r="Y32" s="326">
        <v>26750449</v>
      </c>
      <c r="Z32" s="326">
        <v>2028966022</v>
      </c>
      <c r="AA32" s="326">
        <v>215575399</v>
      </c>
      <c r="AB32" s="326">
        <v>0</v>
      </c>
      <c r="AC32" s="326">
        <v>31319863</v>
      </c>
      <c r="AD32" s="326">
        <v>32764882</v>
      </c>
      <c r="AE32" s="326">
        <v>1603146645</v>
      </c>
      <c r="AF32" s="326">
        <v>0</v>
      </c>
      <c r="AG32" s="326">
        <v>0</v>
      </c>
      <c r="AH32" s="326">
        <v>0</v>
      </c>
      <c r="AI32" s="326">
        <v>0</v>
      </c>
    </row>
    <row r="33" spans="1:35" ht="14.55" customHeight="1" x14ac:dyDescent="0.3">
      <c r="A33" s="322" t="s">
        <v>720</v>
      </c>
      <c r="B33" s="323">
        <v>57</v>
      </c>
      <c r="C33" s="324">
        <v>199</v>
      </c>
      <c r="D33" s="324">
        <v>199</v>
      </c>
      <c r="E33" s="324">
        <v>199</v>
      </c>
      <c r="F33" s="325">
        <v>37030</v>
      </c>
      <c r="G33" s="325">
        <v>9027</v>
      </c>
      <c r="H33" s="324">
        <v>50.98</v>
      </c>
      <c r="I33" s="324">
        <v>4.0999999999999996</v>
      </c>
      <c r="J33" s="324">
        <v>0</v>
      </c>
      <c r="K33" s="327">
        <v>1512.9</v>
      </c>
      <c r="L33" s="325">
        <v>32340</v>
      </c>
      <c r="M33" s="326">
        <v>180918999</v>
      </c>
      <c r="N33" s="326">
        <v>660223449</v>
      </c>
      <c r="O33" s="326">
        <v>93954261</v>
      </c>
      <c r="P33" s="326">
        <v>221184371</v>
      </c>
      <c r="Q33" s="325">
        <v>58810</v>
      </c>
      <c r="R33" s="326">
        <v>841142448</v>
      </c>
      <c r="S33" s="326">
        <v>101455658</v>
      </c>
      <c r="T33" s="326">
        <v>240498974</v>
      </c>
      <c r="U33" s="326">
        <v>14479916</v>
      </c>
      <c r="V33" s="326">
        <v>38210028</v>
      </c>
      <c r="W33" s="326">
        <v>4774963</v>
      </c>
      <c r="X33" s="326">
        <v>13601591</v>
      </c>
      <c r="Y33" s="326">
        <v>15051161</v>
      </c>
      <c r="Z33" s="326">
        <v>308143708</v>
      </c>
      <c r="AA33" s="326">
        <v>86438723</v>
      </c>
      <c r="AB33" s="326">
        <v>0</v>
      </c>
      <c r="AC33" s="326">
        <v>17757088</v>
      </c>
      <c r="AD33" s="326">
        <v>730638</v>
      </c>
      <c r="AE33" s="326">
        <v>315138632</v>
      </c>
      <c r="AF33" s="326">
        <v>0</v>
      </c>
      <c r="AG33" s="326">
        <v>0</v>
      </c>
      <c r="AH33" s="326">
        <v>0</v>
      </c>
      <c r="AI33" s="326">
        <v>0</v>
      </c>
    </row>
    <row r="34" spans="1:35" ht="14.55" customHeight="1" x14ac:dyDescent="0.3">
      <c r="A34" s="322" t="s">
        <v>1550</v>
      </c>
      <c r="B34" s="323">
        <v>452</v>
      </c>
      <c r="C34" s="324">
        <v>187</v>
      </c>
      <c r="D34" s="324">
        <v>187</v>
      </c>
      <c r="E34" s="324">
        <v>187</v>
      </c>
      <c r="F34" s="325">
        <v>40359</v>
      </c>
      <c r="G34" s="325">
        <v>2792</v>
      </c>
      <c r="H34" s="324">
        <v>59.13</v>
      </c>
      <c r="I34" s="324">
        <v>14.46</v>
      </c>
      <c r="J34" s="324">
        <v>0</v>
      </c>
      <c r="K34" s="324">
        <v>326.72000000000003</v>
      </c>
      <c r="L34" s="324">
        <v>0</v>
      </c>
      <c r="M34" s="326">
        <v>90025036</v>
      </c>
      <c r="N34" s="326">
        <v>6735778</v>
      </c>
      <c r="O34" s="326">
        <v>67711136</v>
      </c>
      <c r="P34" s="326">
        <v>2842115</v>
      </c>
      <c r="Q34" s="325">
        <v>18703</v>
      </c>
      <c r="R34" s="326">
        <v>96760814</v>
      </c>
      <c r="S34" s="326">
        <v>14939369</v>
      </c>
      <c r="T34" s="326">
        <v>46654368</v>
      </c>
      <c r="U34" s="326">
        <v>5620759</v>
      </c>
      <c r="V34" s="326">
        <v>4351401</v>
      </c>
      <c r="W34" s="326">
        <v>2465349</v>
      </c>
      <c r="X34" s="326">
        <v>0</v>
      </c>
      <c r="Y34" s="326">
        <v>0</v>
      </c>
      <c r="Z34" s="326">
        <v>8903348</v>
      </c>
      <c r="AA34" s="326">
        <v>1008097</v>
      </c>
      <c r="AB34" s="326">
        <v>12818123</v>
      </c>
      <c r="AC34" s="326">
        <v>0</v>
      </c>
      <c r="AD34" s="326">
        <v>0</v>
      </c>
      <c r="AE34" s="326">
        <v>70553251</v>
      </c>
      <c r="AF34" s="326">
        <v>70889761</v>
      </c>
      <c r="AG34" s="326">
        <v>70889761</v>
      </c>
      <c r="AH34" s="326">
        <v>56444240</v>
      </c>
      <c r="AI34" s="326">
        <v>14445521</v>
      </c>
    </row>
    <row r="35" spans="1:35" ht="39.6" x14ac:dyDescent="0.3">
      <c r="A35" s="322" t="s">
        <v>1553</v>
      </c>
      <c r="B35" s="323">
        <v>451</v>
      </c>
      <c r="C35" s="324">
        <v>179</v>
      </c>
      <c r="D35" s="324">
        <v>179</v>
      </c>
      <c r="E35" s="324">
        <v>179</v>
      </c>
      <c r="F35" s="325">
        <v>39449</v>
      </c>
      <c r="G35" s="325">
        <v>3182</v>
      </c>
      <c r="H35" s="324">
        <v>60.38</v>
      </c>
      <c r="I35" s="324">
        <v>12.4</v>
      </c>
      <c r="J35" s="324">
        <v>0</v>
      </c>
      <c r="K35" s="324">
        <v>314.68</v>
      </c>
      <c r="L35" s="324">
        <v>0</v>
      </c>
      <c r="M35" s="326">
        <v>93240756</v>
      </c>
      <c r="N35" s="326">
        <v>0</v>
      </c>
      <c r="O35" s="326">
        <v>70935340</v>
      </c>
      <c r="P35" s="326">
        <v>0</v>
      </c>
      <c r="Q35" s="324">
        <v>0</v>
      </c>
      <c r="R35" s="326">
        <v>93240756</v>
      </c>
      <c r="S35" s="326">
        <v>14827978</v>
      </c>
      <c r="T35" s="326">
        <v>56002719</v>
      </c>
      <c r="U35" s="326">
        <v>2432569</v>
      </c>
      <c r="V35" s="326">
        <v>2763915</v>
      </c>
      <c r="W35" s="326">
        <v>565484</v>
      </c>
      <c r="X35" s="326">
        <v>0</v>
      </c>
      <c r="Y35" s="326">
        <v>0</v>
      </c>
      <c r="Z35" s="326">
        <v>8459368</v>
      </c>
      <c r="AA35" s="326">
        <v>726157</v>
      </c>
      <c r="AB35" s="326">
        <v>7462566</v>
      </c>
      <c r="AC35" s="326">
        <v>0</v>
      </c>
      <c r="AD35" s="326">
        <v>0</v>
      </c>
      <c r="AE35" s="326">
        <v>70935340</v>
      </c>
      <c r="AF35" s="326">
        <v>71123424</v>
      </c>
      <c r="AG35" s="326">
        <v>71123424</v>
      </c>
      <c r="AH35" s="326">
        <v>57973228</v>
      </c>
      <c r="AI35" s="326">
        <v>13150196</v>
      </c>
    </row>
    <row r="36" spans="1:35" ht="52.8" x14ac:dyDescent="0.3">
      <c r="A36" s="322" t="s">
        <v>1554</v>
      </c>
      <c r="B36" s="323">
        <v>453</v>
      </c>
      <c r="C36" s="324">
        <v>53</v>
      </c>
      <c r="D36" s="324">
        <v>53</v>
      </c>
      <c r="E36" s="324">
        <v>53</v>
      </c>
      <c r="F36" s="325">
        <v>18214</v>
      </c>
      <c r="G36" s="325">
        <v>1440</v>
      </c>
      <c r="H36" s="324">
        <v>94.15</v>
      </c>
      <c r="I36" s="324">
        <v>12.65</v>
      </c>
      <c r="J36" s="324">
        <v>0</v>
      </c>
      <c r="K36" s="324">
        <v>157.72</v>
      </c>
      <c r="L36" s="324">
        <v>0</v>
      </c>
      <c r="M36" s="326">
        <v>42273390</v>
      </c>
      <c r="N36" s="326">
        <v>0</v>
      </c>
      <c r="O36" s="326">
        <v>31587709</v>
      </c>
      <c r="P36" s="326">
        <v>0</v>
      </c>
      <c r="Q36" s="324">
        <v>0</v>
      </c>
      <c r="R36" s="326">
        <v>42273390</v>
      </c>
      <c r="S36" s="326">
        <v>4646084</v>
      </c>
      <c r="T36" s="326">
        <v>29193170</v>
      </c>
      <c r="U36" s="326">
        <v>1367189</v>
      </c>
      <c r="V36" s="326">
        <v>1207582</v>
      </c>
      <c r="W36" s="326">
        <v>164319</v>
      </c>
      <c r="X36" s="326">
        <v>0</v>
      </c>
      <c r="Y36" s="326">
        <v>0</v>
      </c>
      <c r="Z36" s="326">
        <v>3436242</v>
      </c>
      <c r="AA36" s="326">
        <v>25829</v>
      </c>
      <c r="AB36" s="326">
        <v>2232975</v>
      </c>
      <c r="AC36" s="326">
        <v>0</v>
      </c>
      <c r="AD36" s="326">
        <v>0</v>
      </c>
      <c r="AE36" s="326">
        <v>31587709</v>
      </c>
      <c r="AF36" s="326">
        <v>31742812</v>
      </c>
      <c r="AG36" s="326">
        <v>31742812</v>
      </c>
      <c r="AH36" s="326">
        <v>25116212</v>
      </c>
      <c r="AI36" s="326">
        <v>6626600</v>
      </c>
    </row>
    <row r="37" spans="1:35" ht="14.55" customHeight="1" x14ac:dyDescent="0.3">
      <c r="A37" s="322" t="s">
        <v>1555</v>
      </c>
      <c r="B37" s="323">
        <v>447</v>
      </c>
      <c r="C37" s="324">
        <v>110</v>
      </c>
      <c r="D37" s="324">
        <v>110</v>
      </c>
      <c r="E37" s="324">
        <v>110</v>
      </c>
      <c r="F37" s="325">
        <v>25660</v>
      </c>
      <c r="G37" s="325">
        <v>1946</v>
      </c>
      <c r="H37" s="324">
        <v>63.91</v>
      </c>
      <c r="I37" s="324">
        <v>13.19</v>
      </c>
      <c r="J37" s="324">
        <v>0</v>
      </c>
      <c r="K37" s="324">
        <v>226.65</v>
      </c>
      <c r="L37" s="324">
        <v>0</v>
      </c>
      <c r="M37" s="326">
        <v>54373492</v>
      </c>
      <c r="N37" s="326">
        <v>0</v>
      </c>
      <c r="O37" s="326">
        <v>39947349</v>
      </c>
      <c r="P37" s="326">
        <v>0</v>
      </c>
      <c r="Q37" s="324">
        <v>0</v>
      </c>
      <c r="R37" s="326">
        <v>54373492</v>
      </c>
      <c r="S37" s="326">
        <v>10678972</v>
      </c>
      <c r="T37" s="326">
        <v>26320620</v>
      </c>
      <c r="U37" s="326">
        <v>2738874</v>
      </c>
      <c r="V37" s="326">
        <v>4946214</v>
      </c>
      <c r="W37" s="326">
        <v>310609</v>
      </c>
      <c r="X37" s="326">
        <v>0</v>
      </c>
      <c r="Y37" s="326">
        <v>0</v>
      </c>
      <c r="Z37" s="326">
        <v>5122235</v>
      </c>
      <c r="AA37" s="326">
        <v>40849</v>
      </c>
      <c r="AB37" s="326">
        <v>4215119</v>
      </c>
      <c r="AC37" s="326">
        <v>0</v>
      </c>
      <c r="AD37" s="326">
        <v>0</v>
      </c>
      <c r="AE37" s="326">
        <v>39947349</v>
      </c>
      <c r="AF37" s="326">
        <v>40025832</v>
      </c>
      <c r="AG37" s="326">
        <v>40025832</v>
      </c>
      <c r="AH37" s="326">
        <v>37172068</v>
      </c>
      <c r="AI37" s="326">
        <v>2853764</v>
      </c>
    </row>
    <row r="38" spans="1:35" ht="14.55" customHeight="1" x14ac:dyDescent="0.3">
      <c r="A38" s="322" t="s">
        <v>721</v>
      </c>
      <c r="B38" s="323">
        <v>8</v>
      </c>
      <c r="C38" s="324">
        <v>29</v>
      </c>
      <c r="D38" s="324">
        <v>29</v>
      </c>
      <c r="E38" s="324">
        <v>28</v>
      </c>
      <c r="F38" s="325">
        <v>3650</v>
      </c>
      <c r="G38" s="325">
        <v>1031</v>
      </c>
      <c r="H38" s="324">
        <v>35.71</v>
      </c>
      <c r="I38" s="324">
        <v>3.54</v>
      </c>
      <c r="J38" s="324">
        <v>0</v>
      </c>
      <c r="K38" s="324">
        <v>349.7</v>
      </c>
      <c r="L38" s="325">
        <v>12472</v>
      </c>
      <c r="M38" s="326">
        <v>17791197</v>
      </c>
      <c r="N38" s="326">
        <v>123598398</v>
      </c>
      <c r="O38" s="326">
        <v>13851405</v>
      </c>
      <c r="P38" s="326">
        <v>62290782</v>
      </c>
      <c r="Q38" s="325">
        <v>67731</v>
      </c>
      <c r="R38" s="326">
        <v>141389595</v>
      </c>
      <c r="S38" s="326">
        <v>10857356</v>
      </c>
      <c r="T38" s="326">
        <v>61724863</v>
      </c>
      <c r="U38" s="326">
        <v>15704667</v>
      </c>
      <c r="V38" s="326">
        <v>3071794</v>
      </c>
      <c r="W38" s="326">
        <v>980240</v>
      </c>
      <c r="X38" s="326">
        <v>2315263</v>
      </c>
      <c r="Y38" s="326">
        <v>4358664</v>
      </c>
      <c r="Z38" s="326">
        <v>24988479</v>
      </c>
      <c r="AA38" s="326">
        <v>13142089</v>
      </c>
      <c r="AB38" s="326">
        <v>0</v>
      </c>
      <c r="AC38" s="326">
        <v>4028990</v>
      </c>
      <c r="AD38" s="326">
        <v>217190</v>
      </c>
      <c r="AE38" s="326">
        <v>76142187</v>
      </c>
      <c r="AF38" s="326">
        <v>0</v>
      </c>
      <c r="AG38" s="326">
        <v>0</v>
      </c>
      <c r="AH38" s="326">
        <v>0</v>
      </c>
      <c r="AI38" s="326">
        <v>0</v>
      </c>
    </row>
    <row r="39" spans="1:35" ht="14.55" customHeight="1" x14ac:dyDescent="0.3">
      <c r="A39" s="322" t="s">
        <v>722</v>
      </c>
      <c r="B39" s="323">
        <v>40</v>
      </c>
      <c r="C39" s="324">
        <v>81</v>
      </c>
      <c r="D39" s="324">
        <v>81</v>
      </c>
      <c r="E39" s="324">
        <v>81</v>
      </c>
      <c r="F39" s="325">
        <v>21347</v>
      </c>
      <c r="G39" s="325">
        <v>4772</v>
      </c>
      <c r="H39" s="324">
        <v>72.2</v>
      </c>
      <c r="I39" s="324">
        <v>4.47</v>
      </c>
      <c r="J39" s="324">
        <v>0</v>
      </c>
      <c r="K39" s="324">
        <v>643.66999999999996</v>
      </c>
      <c r="L39" s="325">
        <v>30461</v>
      </c>
      <c r="M39" s="326">
        <v>148664837</v>
      </c>
      <c r="N39" s="326">
        <v>333334277</v>
      </c>
      <c r="O39" s="326">
        <v>68202606</v>
      </c>
      <c r="P39" s="326">
        <v>103058914</v>
      </c>
      <c r="Q39" s="325">
        <v>168417</v>
      </c>
      <c r="R39" s="326">
        <v>481999114</v>
      </c>
      <c r="S39" s="326">
        <v>51018331</v>
      </c>
      <c r="T39" s="326">
        <v>226895794</v>
      </c>
      <c r="U39" s="326">
        <v>31408742</v>
      </c>
      <c r="V39" s="326">
        <v>29253661</v>
      </c>
      <c r="W39" s="326">
        <v>3350911</v>
      </c>
      <c r="X39" s="326">
        <v>3311005</v>
      </c>
      <c r="Y39" s="326">
        <v>13653209</v>
      </c>
      <c r="Z39" s="326">
        <v>83612517</v>
      </c>
      <c r="AA39" s="326">
        <v>22442929</v>
      </c>
      <c r="AB39" s="326">
        <v>675</v>
      </c>
      <c r="AC39" s="326">
        <v>14548658</v>
      </c>
      <c r="AD39" s="326">
        <v>2502682</v>
      </c>
      <c r="AE39" s="326">
        <v>171261520</v>
      </c>
      <c r="AF39" s="326">
        <v>0</v>
      </c>
      <c r="AG39" s="326">
        <v>0</v>
      </c>
      <c r="AH39" s="326">
        <v>0</v>
      </c>
      <c r="AI39" s="326">
        <v>0</v>
      </c>
    </row>
    <row r="40" spans="1:35" ht="14.55" customHeight="1" x14ac:dyDescent="0.3">
      <c r="A40" s="322" t="s">
        <v>1556</v>
      </c>
      <c r="B40" s="323">
        <v>407</v>
      </c>
      <c r="C40" s="324">
        <v>112</v>
      </c>
      <c r="D40" s="324">
        <v>112</v>
      </c>
      <c r="E40" s="324">
        <v>112</v>
      </c>
      <c r="F40" s="325">
        <v>20573</v>
      </c>
      <c r="G40" s="324">
        <v>456</v>
      </c>
      <c r="H40" s="324">
        <v>50.33</v>
      </c>
      <c r="I40" s="324">
        <v>45.12</v>
      </c>
      <c r="J40" s="324">
        <v>2.96</v>
      </c>
      <c r="K40" s="324">
        <v>539.75</v>
      </c>
      <c r="L40" s="324">
        <v>0</v>
      </c>
      <c r="M40" s="326">
        <v>65138932</v>
      </c>
      <c r="N40" s="326">
        <v>30561144</v>
      </c>
      <c r="O40" s="326">
        <v>43987041</v>
      </c>
      <c r="P40" s="326">
        <v>17360413</v>
      </c>
      <c r="Q40" s="325">
        <v>26558</v>
      </c>
      <c r="R40" s="326">
        <v>95700076</v>
      </c>
      <c r="S40" s="326">
        <v>0</v>
      </c>
      <c r="T40" s="326">
        <v>607782</v>
      </c>
      <c r="U40" s="326">
        <v>20878228</v>
      </c>
      <c r="V40" s="326">
        <v>45428269</v>
      </c>
      <c r="W40" s="326">
        <v>0</v>
      </c>
      <c r="X40" s="326">
        <v>129352</v>
      </c>
      <c r="Y40" s="326">
        <v>0</v>
      </c>
      <c r="Z40" s="326">
        <v>19777295</v>
      </c>
      <c r="AA40" s="326">
        <v>8879150</v>
      </c>
      <c r="AB40" s="326">
        <v>0</v>
      </c>
      <c r="AC40" s="326">
        <v>0</v>
      </c>
      <c r="AD40" s="326">
        <v>0</v>
      </c>
      <c r="AE40" s="326">
        <v>61347454</v>
      </c>
      <c r="AF40" s="326">
        <v>78676473</v>
      </c>
      <c r="AG40" s="326">
        <v>77762087</v>
      </c>
      <c r="AH40" s="326">
        <v>77650485</v>
      </c>
      <c r="AI40" s="326">
        <v>111602</v>
      </c>
    </row>
    <row r="41" spans="1:35" ht="26.4" x14ac:dyDescent="0.3">
      <c r="A41" s="322" t="s">
        <v>723</v>
      </c>
      <c r="B41" s="323">
        <v>68</v>
      </c>
      <c r="C41" s="324">
        <v>129</v>
      </c>
      <c r="D41" s="324">
        <v>129</v>
      </c>
      <c r="E41" s="324">
        <v>129</v>
      </c>
      <c r="F41" s="325">
        <v>28297</v>
      </c>
      <c r="G41" s="325">
        <v>4339</v>
      </c>
      <c r="H41" s="324">
        <v>60.1</v>
      </c>
      <c r="I41" s="324">
        <v>6.52</v>
      </c>
      <c r="J41" s="324">
        <v>0.76</v>
      </c>
      <c r="K41" s="324">
        <v>971.53</v>
      </c>
      <c r="L41" s="325">
        <v>39607</v>
      </c>
      <c r="M41" s="326">
        <v>95168108</v>
      </c>
      <c r="N41" s="326">
        <v>349743287</v>
      </c>
      <c r="O41" s="326">
        <v>39876964</v>
      </c>
      <c r="P41" s="326">
        <v>110458954</v>
      </c>
      <c r="Q41" s="325">
        <v>81832</v>
      </c>
      <c r="R41" s="326">
        <v>444911395</v>
      </c>
      <c r="S41" s="326">
        <v>95317041</v>
      </c>
      <c r="T41" s="326">
        <v>105500003</v>
      </c>
      <c r="U41" s="326">
        <v>72964319</v>
      </c>
      <c r="V41" s="326">
        <v>33312920</v>
      </c>
      <c r="W41" s="326">
        <v>4150010</v>
      </c>
      <c r="X41" s="326">
        <v>2947689</v>
      </c>
      <c r="Y41" s="326">
        <v>8880090</v>
      </c>
      <c r="Z41" s="326">
        <v>99180653</v>
      </c>
      <c r="AA41" s="326">
        <v>13147716</v>
      </c>
      <c r="AB41" s="326">
        <v>0</v>
      </c>
      <c r="AC41" s="326">
        <v>7636315</v>
      </c>
      <c r="AD41" s="326">
        <v>1874639</v>
      </c>
      <c r="AE41" s="326">
        <v>150335918</v>
      </c>
      <c r="AF41" s="326">
        <v>0</v>
      </c>
      <c r="AG41" s="326">
        <v>0</v>
      </c>
      <c r="AH41" s="326">
        <v>0</v>
      </c>
      <c r="AI41" s="326">
        <v>0</v>
      </c>
    </row>
    <row r="42" spans="1:35" ht="14.55" customHeight="1" x14ac:dyDescent="0.3">
      <c r="A42" s="322" t="s">
        <v>1557</v>
      </c>
      <c r="B42" s="323">
        <v>10665</v>
      </c>
      <c r="C42" s="324">
        <v>71</v>
      </c>
      <c r="D42" s="324">
        <v>71</v>
      </c>
      <c r="E42" s="324">
        <v>71</v>
      </c>
      <c r="F42" s="325">
        <v>23074</v>
      </c>
      <c r="G42" s="325">
        <v>1431</v>
      </c>
      <c r="H42" s="324">
        <v>89.04</v>
      </c>
      <c r="I42" s="324">
        <v>16.12</v>
      </c>
      <c r="J42" s="324">
        <v>0</v>
      </c>
      <c r="K42" s="324">
        <v>168.4</v>
      </c>
      <c r="L42" s="324">
        <v>0</v>
      </c>
      <c r="M42" s="326">
        <v>29996200</v>
      </c>
      <c r="N42" s="326">
        <v>0</v>
      </c>
      <c r="O42" s="326">
        <v>21938311</v>
      </c>
      <c r="P42" s="326">
        <v>0</v>
      </c>
      <c r="Q42" s="324">
        <v>0</v>
      </c>
      <c r="R42" s="326">
        <v>29996200</v>
      </c>
      <c r="S42" s="326">
        <v>6662500</v>
      </c>
      <c r="T42" s="326">
        <v>7630816</v>
      </c>
      <c r="U42" s="326">
        <v>11754600</v>
      </c>
      <c r="V42" s="326">
        <v>280800</v>
      </c>
      <c r="W42" s="326">
        <v>0</v>
      </c>
      <c r="X42" s="326">
        <v>0</v>
      </c>
      <c r="Y42" s="326">
        <v>72800</v>
      </c>
      <c r="Z42" s="326">
        <v>3594684</v>
      </c>
      <c r="AA42" s="326">
        <v>0</v>
      </c>
      <c r="AB42" s="326">
        <v>0</v>
      </c>
      <c r="AC42" s="326">
        <v>0</v>
      </c>
      <c r="AD42" s="326">
        <v>0</v>
      </c>
      <c r="AE42" s="326">
        <v>21938311</v>
      </c>
      <c r="AF42" s="326">
        <v>22134223</v>
      </c>
      <c r="AG42" s="326">
        <v>23602174</v>
      </c>
      <c r="AH42" s="326">
        <v>21675945</v>
      </c>
      <c r="AI42" s="326">
        <v>1926229</v>
      </c>
    </row>
    <row r="43" spans="1:35" ht="14.55" customHeight="1" x14ac:dyDescent="0.3">
      <c r="A43" s="322" t="s">
        <v>724</v>
      </c>
      <c r="B43" s="323">
        <v>14496</v>
      </c>
      <c r="C43" s="324">
        <v>173</v>
      </c>
      <c r="D43" s="324">
        <v>173</v>
      </c>
      <c r="E43" s="324">
        <v>116</v>
      </c>
      <c r="F43" s="325">
        <v>39039</v>
      </c>
      <c r="G43" s="325">
        <v>7660</v>
      </c>
      <c r="H43" s="324">
        <v>92.2</v>
      </c>
      <c r="I43" s="324">
        <v>5.0999999999999996</v>
      </c>
      <c r="J43" s="324">
        <v>9.15</v>
      </c>
      <c r="K43" s="324">
        <v>835.39</v>
      </c>
      <c r="L43" s="325">
        <v>51371</v>
      </c>
      <c r="M43" s="326">
        <v>222551504</v>
      </c>
      <c r="N43" s="326">
        <v>476312046</v>
      </c>
      <c r="O43" s="326">
        <v>76781015</v>
      </c>
      <c r="P43" s="326">
        <v>111776602</v>
      </c>
      <c r="Q43" s="325">
        <v>77697</v>
      </c>
      <c r="R43" s="326">
        <v>698863550</v>
      </c>
      <c r="S43" s="326">
        <v>158400954</v>
      </c>
      <c r="T43" s="326">
        <v>199016331</v>
      </c>
      <c r="U43" s="326">
        <v>42756940</v>
      </c>
      <c r="V43" s="326">
        <v>98606939</v>
      </c>
      <c r="W43" s="326">
        <v>4406277</v>
      </c>
      <c r="X43" s="326">
        <v>1475316</v>
      </c>
      <c r="Y43" s="326">
        <v>15004772</v>
      </c>
      <c r="Z43" s="326">
        <v>152996192</v>
      </c>
      <c r="AA43" s="326">
        <v>8756242</v>
      </c>
      <c r="AB43" s="326">
        <v>0</v>
      </c>
      <c r="AC43" s="326">
        <v>12942404</v>
      </c>
      <c r="AD43" s="326">
        <v>4501183</v>
      </c>
      <c r="AE43" s="326">
        <v>188557617</v>
      </c>
      <c r="AF43" s="326">
        <v>0</v>
      </c>
      <c r="AG43" s="326">
        <v>0</v>
      </c>
      <c r="AH43" s="326">
        <v>0</v>
      </c>
      <c r="AI43" s="326">
        <v>0</v>
      </c>
    </row>
    <row r="44" spans="1:35" ht="14.55" customHeight="1" x14ac:dyDescent="0.3">
      <c r="A44" s="322" t="s">
        <v>1560</v>
      </c>
      <c r="B44" s="323">
        <v>416</v>
      </c>
      <c r="C44" s="324">
        <v>717</v>
      </c>
      <c r="D44" s="324">
        <v>717</v>
      </c>
      <c r="E44" s="324">
        <v>717</v>
      </c>
      <c r="F44" s="325">
        <v>235326</v>
      </c>
      <c r="G44" s="325">
        <v>1135</v>
      </c>
      <c r="H44" s="324">
        <v>89.92</v>
      </c>
      <c r="I44" s="324">
        <v>207.34</v>
      </c>
      <c r="J44" s="324">
        <v>0</v>
      </c>
      <c r="K44" s="327">
        <v>1034.31</v>
      </c>
      <c r="L44" s="324">
        <v>0</v>
      </c>
      <c r="M44" s="326">
        <v>170639225</v>
      </c>
      <c r="N44" s="326">
        <v>4549200</v>
      </c>
      <c r="O44" s="326">
        <v>124763768</v>
      </c>
      <c r="P44" s="326">
        <v>3584177</v>
      </c>
      <c r="Q44" s="325">
        <v>57369</v>
      </c>
      <c r="R44" s="326">
        <v>175188425</v>
      </c>
      <c r="S44" s="326">
        <v>0</v>
      </c>
      <c r="T44" s="326">
        <v>41262031</v>
      </c>
      <c r="U44" s="326">
        <v>0</v>
      </c>
      <c r="V44" s="326">
        <v>101082602</v>
      </c>
      <c r="W44" s="326">
        <v>0</v>
      </c>
      <c r="X44" s="326">
        <v>29256391</v>
      </c>
      <c r="Y44" s="326">
        <v>0</v>
      </c>
      <c r="Z44" s="326">
        <v>3587401</v>
      </c>
      <c r="AA44" s="326">
        <v>0</v>
      </c>
      <c r="AB44" s="326">
        <v>0</v>
      </c>
      <c r="AC44" s="326">
        <v>0</v>
      </c>
      <c r="AD44" s="326">
        <v>0</v>
      </c>
      <c r="AE44" s="326">
        <v>128347945</v>
      </c>
      <c r="AF44" s="326">
        <v>136377492</v>
      </c>
      <c r="AG44" s="326">
        <v>147720315</v>
      </c>
      <c r="AH44" s="326">
        <v>152557451</v>
      </c>
      <c r="AI44" s="326">
        <v>-4837136</v>
      </c>
    </row>
    <row r="45" spans="1:35" x14ac:dyDescent="0.3">
      <c r="A45" s="322" t="s">
        <v>725</v>
      </c>
      <c r="B45" s="323">
        <v>73</v>
      </c>
      <c r="C45" s="324">
        <v>147</v>
      </c>
      <c r="D45" s="324">
        <v>147</v>
      </c>
      <c r="E45" s="324">
        <v>147</v>
      </c>
      <c r="F45" s="325">
        <v>22432</v>
      </c>
      <c r="G45" s="325">
        <v>3752</v>
      </c>
      <c r="H45" s="324">
        <v>41.81</v>
      </c>
      <c r="I45" s="324">
        <v>5.98</v>
      </c>
      <c r="J45" s="324">
        <v>0</v>
      </c>
      <c r="K45" s="324">
        <v>749.53</v>
      </c>
      <c r="L45" s="325">
        <v>25734</v>
      </c>
      <c r="M45" s="326">
        <v>52316273</v>
      </c>
      <c r="N45" s="326">
        <v>282479352</v>
      </c>
      <c r="O45" s="326">
        <v>26046861</v>
      </c>
      <c r="P45" s="326">
        <v>109509822</v>
      </c>
      <c r="Q45" s="325">
        <v>72587</v>
      </c>
      <c r="R45" s="326">
        <v>334795625</v>
      </c>
      <c r="S45" s="326">
        <v>63241393</v>
      </c>
      <c r="T45" s="326">
        <v>86656584</v>
      </c>
      <c r="U45" s="326">
        <v>25898096</v>
      </c>
      <c r="V45" s="326">
        <v>37554410</v>
      </c>
      <c r="W45" s="326">
        <v>1487592</v>
      </c>
      <c r="X45" s="326">
        <v>4322487</v>
      </c>
      <c r="Y45" s="326">
        <v>6450167</v>
      </c>
      <c r="Z45" s="326">
        <v>93462458</v>
      </c>
      <c r="AA45" s="326">
        <v>10513546</v>
      </c>
      <c r="AB45" s="326">
        <v>0</v>
      </c>
      <c r="AC45" s="326">
        <v>4596962</v>
      </c>
      <c r="AD45" s="326">
        <v>611930</v>
      </c>
      <c r="AE45" s="326">
        <v>135556683</v>
      </c>
      <c r="AF45" s="326">
        <v>0</v>
      </c>
      <c r="AG45" s="326">
        <v>0</v>
      </c>
      <c r="AH45" s="326">
        <v>0</v>
      </c>
      <c r="AI45" s="326">
        <v>0</v>
      </c>
    </row>
    <row r="46" spans="1:35" ht="14.55" customHeight="1" x14ac:dyDescent="0.3">
      <c r="A46" s="322" t="s">
        <v>726</v>
      </c>
      <c r="B46" s="323">
        <v>77</v>
      </c>
      <c r="C46" s="324">
        <v>219</v>
      </c>
      <c r="D46" s="324">
        <v>219</v>
      </c>
      <c r="E46" s="324">
        <v>213</v>
      </c>
      <c r="F46" s="325">
        <v>38172</v>
      </c>
      <c r="G46" s="325">
        <v>6168</v>
      </c>
      <c r="H46" s="324">
        <v>49.1</v>
      </c>
      <c r="I46" s="324">
        <v>6.19</v>
      </c>
      <c r="J46" s="324">
        <v>0</v>
      </c>
      <c r="K46" s="327">
        <v>1190</v>
      </c>
      <c r="L46" s="325">
        <v>42158</v>
      </c>
      <c r="M46" s="326">
        <v>165336946</v>
      </c>
      <c r="N46" s="326">
        <v>365231284</v>
      </c>
      <c r="O46" s="326">
        <v>83973838</v>
      </c>
      <c r="P46" s="326">
        <v>92906161</v>
      </c>
      <c r="Q46" s="325">
        <v>165382</v>
      </c>
      <c r="R46" s="326">
        <v>530568230</v>
      </c>
      <c r="S46" s="326">
        <v>108951908</v>
      </c>
      <c r="T46" s="326">
        <v>140404643</v>
      </c>
      <c r="U46" s="326">
        <v>93355639</v>
      </c>
      <c r="V46" s="326">
        <v>68482979</v>
      </c>
      <c r="W46" s="326">
        <v>5162144</v>
      </c>
      <c r="X46" s="326">
        <v>3358132</v>
      </c>
      <c r="Y46" s="326">
        <v>15376139</v>
      </c>
      <c r="Z46" s="326">
        <v>82399448</v>
      </c>
      <c r="AA46" s="326">
        <v>11978786</v>
      </c>
      <c r="AB46" s="326">
        <v>0</v>
      </c>
      <c r="AC46" s="326">
        <v>517435</v>
      </c>
      <c r="AD46" s="326">
        <v>580977</v>
      </c>
      <c r="AE46" s="326">
        <v>176879999</v>
      </c>
      <c r="AF46" s="326">
        <v>0</v>
      </c>
      <c r="AG46" s="326">
        <v>0</v>
      </c>
      <c r="AH46" s="326">
        <v>0</v>
      </c>
      <c r="AI46" s="326">
        <v>0</v>
      </c>
    </row>
    <row r="47" spans="1:35" ht="14.55" customHeight="1" x14ac:dyDescent="0.3">
      <c r="A47" s="322" t="s">
        <v>1562</v>
      </c>
      <c r="B47" s="323">
        <v>16580</v>
      </c>
      <c r="C47" s="324">
        <v>120</v>
      </c>
      <c r="D47" s="324">
        <v>120</v>
      </c>
      <c r="E47" s="324">
        <v>76</v>
      </c>
      <c r="F47" s="325">
        <v>27429</v>
      </c>
      <c r="G47" s="325">
        <v>2432</v>
      </c>
      <c r="H47" s="324">
        <v>98.88</v>
      </c>
      <c r="I47" s="324">
        <v>11.28</v>
      </c>
      <c r="J47" s="324">
        <v>0</v>
      </c>
      <c r="K47" s="324">
        <v>191</v>
      </c>
      <c r="L47" s="324">
        <v>0</v>
      </c>
      <c r="M47" s="326">
        <v>38418800</v>
      </c>
      <c r="N47" s="326">
        <v>2065450</v>
      </c>
      <c r="O47" s="326">
        <v>26637298</v>
      </c>
      <c r="P47" s="326">
        <v>1436862</v>
      </c>
      <c r="Q47" s="325">
        <v>4335</v>
      </c>
      <c r="R47" s="326">
        <v>40484250</v>
      </c>
      <c r="S47" s="326">
        <v>5985722</v>
      </c>
      <c r="T47" s="326">
        <v>7935312</v>
      </c>
      <c r="U47" s="326">
        <v>17200086</v>
      </c>
      <c r="V47" s="326">
        <v>664816</v>
      </c>
      <c r="W47" s="326">
        <v>0</v>
      </c>
      <c r="X47" s="326">
        <v>0</v>
      </c>
      <c r="Y47" s="326">
        <v>0</v>
      </c>
      <c r="Z47" s="326">
        <v>8622330</v>
      </c>
      <c r="AA47" s="326">
        <v>0</v>
      </c>
      <c r="AB47" s="326">
        <v>75984</v>
      </c>
      <c r="AC47" s="326">
        <v>0</v>
      </c>
      <c r="AD47" s="326">
        <v>0</v>
      </c>
      <c r="AE47" s="326">
        <v>28074160</v>
      </c>
      <c r="AF47" s="326">
        <v>29767596</v>
      </c>
      <c r="AG47" s="326">
        <v>29773550</v>
      </c>
      <c r="AH47" s="326">
        <v>32281061</v>
      </c>
      <c r="AI47" s="326">
        <v>-2507511</v>
      </c>
    </row>
    <row r="48" spans="1:35" ht="14.55" customHeight="1" x14ac:dyDescent="0.3">
      <c r="A48" s="322" t="s">
        <v>761</v>
      </c>
      <c r="B48" s="323">
        <v>138</v>
      </c>
      <c r="C48" s="324">
        <v>218</v>
      </c>
      <c r="D48" s="324">
        <v>218</v>
      </c>
      <c r="E48" s="324">
        <v>221</v>
      </c>
      <c r="F48" s="325">
        <v>55837</v>
      </c>
      <c r="G48" s="325">
        <v>14917</v>
      </c>
      <c r="H48" s="324">
        <v>69.22</v>
      </c>
      <c r="I48" s="324">
        <v>3.74</v>
      </c>
      <c r="J48" s="324">
        <v>0</v>
      </c>
      <c r="K48" s="327">
        <v>1423.01</v>
      </c>
      <c r="L48" s="325">
        <v>39444</v>
      </c>
      <c r="M48" s="326">
        <v>226337863</v>
      </c>
      <c r="N48" s="326">
        <v>472053340</v>
      </c>
      <c r="O48" s="326">
        <v>149322941</v>
      </c>
      <c r="P48" s="326">
        <v>164916674</v>
      </c>
      <c r="Q48" s="325">
        <v>258840</v>
      </c>
      <c r="R48" s="326">
        <v>698391203</v>
      </c>
      <c r="S48" s="326">
        <v>84844535</v>
      </c>
      <c r="T48" s="326">
        <v>197693305</v>
      </c>
      <c r="U48" s="326">
        <v>26252456</v>
      </c>
      <c r="V48" s="326">
        <v>21054744</v>
      </c>
      <c r="W48" s="326">
        <v>4021568</v>
      </c>
      <c r="X48" s="326">
        <v>5237734</v>
      </c>
      <c r="Y48" s="326">
        <v>3184493</v>
      </c>
      <c r="Z48" s="326">
        <v>284731720</v>
      </c>
      <c r="AA48" s="326">
        <v>45937936</v>
      </c>
      <c r="AB48" s="326">
        <v>0</v>
      </c>
      <c r="AC48" s="326">
        <v>23669454</v>
      </c>
      <c r="AD48" s="326">
        <v>1763258</v>
      </c>
      <c r="AE48" s="326">
        <v>314239615</v>
      </c>
      <c r="AF48" s="326">
        <v>0</v>
      </c>
      <c r="AG48" s="326">
        <v>0</v>
      </c>
      <c r="AH48" s="326">
        <v>0</v>
      </c>
      <c r="AI48" s="326">
        <v>0</v>
      </c>
    </row>
    <row r="49" spans="1:35" ht="14.55" customHeight="1" x14ac:dyDescent="0.3">
      <c r="A49" s="322" t="s">
        <v>727</v>
      </c>
      <c r="B49" s="323">
        <v>6546</v>
      </c>
      <c r="C49" s="324">
        <v>345</v>
      </c>
      <c r="D49" s="324">
        <v>345</v>
      </c>
      <c r="E49" s="324">
        <v>345</v>
      </c>
      <c r="F49" s="325">
        <v>118448</v>
      </c>
      <c r="G49" s="325">
        <v>20747</v>
      </c>
      <c r="H49" s="324">
        <v>94.06</v>
      </c>
      <c r="I49" s="324">
        <v>5.71</v>
      </c>
      <c r="J49" s="324">
        <v>182.2</v>
      </c>
      <c r="K49" s="327">
        <v>3841.97</v>
      </c>
      <c r="L49" s="325">
        <v>66193</v>
      </c>
      <c r="M49" s="326">
        <v>788809086</v>
      </c>
      <c r="N49" s="326">
        <v>1482153452</v>
      </c>
      <c r="O49" s="326">
        <v>481884181</v>
      </c>
      <c r="P49" s="326">
        <v>505897846</v>
      </c>
      <c r="Q49" s="325">
        <v>1174395</v>
      </c>
      <c r="R49" s="326">
        <v>2270962538</v>
      </c>
      <c r="S49" s="326">
        <v>397594686</v>
      </c>
      <c r="T49" s="326">
        <v>812559684</v>
      </c>
      <c r="U49" s="326">
        <v>115954844</v>
      </c>
      <c r="V49" s="326">
        <v>70231206</v>
      </c>
      <c r="W49" s="326">
        <v>11641465</v>
      </c>
      <c r="X49" s="326">
        <v>17115218</v>
      </c>
      <c r="Y49" s="326">
        <v>37894155</v>
      </c>
      <c r="Z49" s="326">
        <v>646391662</v>
      </c>
      <c r="AA49" s="326">
        <v>110122370</v>
      </c>
      <c r="AB49" s="326">
        <v>0</v>
      </c>
      <c r="AC49" s="326">
        <v>48429054</v>
      </c>
      <c r="AD49" s="326">
        <v>3028194</v>
      </c>
      <c r="AE49" s="326">
        <v>987782027</v>
      </c>
      <c r="AF49" s="326">
        <v>0</v>
      </c>
      <c r="AG49" s="326">
        <v>0</v>
      </c>
      <c r="AH49" s="326">
        <v>0</v>
      </c>
      <c r="AI49" s="326">
        <v>0</v>
      </c>
    </row>
    <row r="50" spans="1:35" ht="14.55" customHeight="1" x14ac:dyDescent="0.3">
      <c r="A50" s="322" t="s">
        <v>728</v>
      </c>
      <c r="B50" s="323">
        <v>83</v>
      </c>
      <c r="C50" s="324">
        <v>227</v>
      </c>
      <c r="D50" s="324">
        <v>227</v>
      </c>
      <c r="E50" s="324">
        <v>227</v>
      </c>
      <c r="F50" s="325">
        <v>46135</v>
      </c>
      <c r="G50" s="325">
        <v>10543</v>
      </c>
      <c r="H50" s="324">
        <v>55.68</v>
      </c>
      <c r="I50" s="324">
        <v>4.38</v>
      </c>
      <c r="J50" s="324">
        <v>28.58</v>
      </c>
      <c r="K50" s="327">
        <v>1436.34</v>
      </c>
      <c r="L50" s="325">
        <v>57299</v>
      </c>
      <c r="M50" s="326">
        <v>252201783</v>
      </c>
      <c r="N50" s="326">
        <v>420435459</v>
      </c>
      <c r="O50" s="326">
        <v>125291617</v>
      </c>
      <c r="P50" s="326">
        <v>117706542</v>
      </c>
      <c r="Q50" s="325">
        <v>349938</v>
      </c>
      <c r="R50" s="326">
        <v>672637242</v>
      </c>
      <c r="S50" s="326">
        <v>101421541</v>
      </c>
      <c r="T50" s="326">
        <v>158033516</v>
      </c>
      <c r="U50" s="326">
        <v>125620167</v>
      </c>
      <c r="V50" s="326">
        <v>78848689</v>
      </c>
      <c r="W50" s="326">
        <v>4215324</v>
      </c>
      <c r="X50" s="326">
        <v>6680495</v>
      </c>
      <c r="Y50" s="326">
        <v>26368046</v>
      </c>
      <c r="Z50" s="326">
        <v>115422880</v>
      </c>
      <c r="AA50" s="326">
        <v>23370100</v>
      </c>
      <c r="AB50" s="326">
        <v>0</v>
      </c>
      <c r="AC50" s="326">
        <v>21942974</v>
      </c>
      <c r="AD50" s="326">
        <v>10713510</v>
      </c>
      <c r="AE50" s="326">
        <v>242998159</v>
      </c>
      <c r="AF50" s="326">
        <v>0</v>
      </c>
      <c r="AG50" s="326">
        <v>0</v>
      </c>
      <c r="AH50" s="326">
        <v>0</v>
      </c>
      <c r="AI50" s="326">
        <v>0</v>
      </c>
    </row>
    <row r="51" spans="1:35" ht="26.4" x14ac:dyDescent="0.3">
      <c r="A51" s="322" t="s">
        <v>1565</v>
      </c>
      <c r="B51" s="323">
        <v>429</v>
      </c>
      <c r="C51" s="324">
        <v>273</v>
      </c>
      <c r="D51" s="324">
        <v>273</v>
      </c>
      <c r="E51" s="324">
        <v>273</v>
      </c>
      <c r="F51" s="325">
        <v>71644</v>
      </c>
      <c r="G51" s="324">
        <v>593</v>
      </c>
      <c r="H51" s="324">
        <v>71.900000000000006</v>
      </c>
      <c r="I51" s="324">
        <v>120.82</v>
      </c>
      <c r="J51" s="324">
        <v>0</v>
      </c>
      <c r="K51" s="324">
        <v>642.29999999999995</v>
      </c>
      <c r="L51" s="324">
        <v>0</v>
      </c>
      <c r="M51" s="326">
        <v>143385244</v>
      </c>
      <c r="N51" s="326">
        <v>9170676</v>
      </c>
      <c r="O51" s="326">
        <v>77799198</v>
      </c>
      <c r="P51" s="326">
        <v>920542</v>
      </c>
      <c r="Q51" s="325">
        <v>19508</v>
      </c>
      <c r="R51" s="326">
        <v>152555920</v>
      </c>
      <c r="S51" s="326">
        <v>0</v>
      </c>
      <c r="T51" s="326">
        <v>5598173</v>
      </c>
      <c r="U51" s="326">
        <v>0</v>
      </c>
      <c r="V51" s="326">
        <v>82074336</v>
      </c>
      <c r="W51" s="326">
        <v>0</v>
      </c>
      <c r="X51" s="326">
        <v>42509823</v>
      </c>
      <c r="Y51" s="326">
        <v>0</v>
      </c>
      <c r="Z51" s="326">
        <v>12484948</v>
      </c>
      <c r="AA51" s="326">
        <v>0</v>
      </c>
      <c r="AB51" s="326">
        <v>9888640</v>
      </c>
      <c r="AC51" s="326">
        <v>0</v>
      </c>
      <c r="AD51" s="326">
        <v>0</v>
      </c>
      <c r="AE51" s="326">
        <v>78719740</v>
      </c>
      <c r="AF51" s="326">
        <v>1</v>
      </c>
      <c r="AG51" s="326">
        <v>1</v>
      </c>
      <c r="AH51" s="326">
        <v>0</v>
      </c>
      <c r="AI51" s="326">
        <v>1</v>
      </c>
    </row>
    <row r="52" spans="1:35" x14ac:dyDescent="0.3">
      <c r="A52" s="322" t="s">
        <v>729</v>
      </c>
      <c r="B52" s="323">
        <v>85</v>
      </c>
      <c r="C52" s="324">
        <v>428</v>
      </c>
      <c r="D52" s="324">
        <v>428</v>
      </c>
      <c r="E52" s="324">
        <v>352</v>
      </c>
      <c r="F52" s="325">
        <v>89418</v>
      </c>
      <c r="G52" s="325">
        <v>18065</v>
      </c>
      <c r="H52" s="324">
        <v>69.599999999999994</v>
      </c>
      <c r="I52" s="324">
        <v>4.95</v>
      </c>
      <c r="J52" s="324">
        <v>0</v>
      </c>
      <c r="K52" s="327">
        <v>2374.6799999999998</v>
      </c>
      <c r="L52" s="325">
        <v>88049</v>
      </c>
      <c r="M52" s="326">
        <v>449268881</v>
      </c>
      <c r="N52" s="326">
        <v>867846451</v>
      </c>
      <c r="O52" s="326">
        <v>183882677</v>
      </c>
      <c r="P52" s="326">
        <v>261353992</v>
      </c>
      <c r="Q52" s="325">
        <v>154503</v>
      </c>
      <c r="R52" s="326">
        <v>1317115332</v>
      </c>
      <c r="S52" s="326">
        <v>247481890</v>
      </c>
      <c r="T52" s="326">
        <v>352438714</v>
      </c>
      <c r="U52" s="326">
        <v>202861755</v>
      </c>
      <c r="V52" s="326">
        <v>71750506</v>
      </c>
      <c r="W52" s="326">
        <v>5435721</v>
      </c>
      <c r="X52" s="326">
        <v>9674854</v>
      </c>
      <c r="Y52" s="326">
        <v>10787602</v>
      </c>
      <c r="Z52" s="326">
        <v>303208994</v>
      </c>
      <c r="AA52" s="326">
        <v>69800808</v>
      </c>
      <c r="AB52" s="326">
        <v>0</v>
      </c>
      <c r="AC52" s="326">
        <v>34890908</v>
      </c>
      <c r="AD52" s="326">
        <v>8783580</v>
      </c>
      <c r="AE52" s="326">
        <v>445236669</v>
      </c>
      <c r="AF52" s="326">
        <v>0</v>
      </c>
      <c r="AG52" s="326">
        <v>0</v>
      </c>
      <c r="AH52" s="326">
        <v>0</v>
      </c>
      <c r="AI52" s="326">
        <v>0</v>
      </c>
    </row>
    <row r="53" spans="1:35" ht="14.55" customHeight="1" x14ac:dyDescent="0.3">
      <c r="A53" s="322" t="s">
        <v>730</v>
      </c>
      <c r="B53" s="323">
        <v>133</v>
      </c>
      <c r="C53" s="324">
        <v>79</v>
      </c>
      <c r="D53" s="324">
        <v>67</v>
      </c>
      <c r="E53" s="324">
        <v>67</v>
      </c>
      <c r="F53" s="325">
        <v>18698</v>
      </c>
      <c r="G53" s="325">
        <v>2996</v>
      </c>
      <c r="H53" s="324">
        <v>76.459999999999994</v>
      </c>
      <c r="I53" s="324">
        <v>6.24</v>
      </c>
      <c r="J53" s="324">
        <v>0.54</v>
      </c>
      <c r="K53" s="324">
        <v>404.9</v>
      </c>
      <c r="L53" s="325">
        <v>28482</v>
      </c>
      <c r="M53" s="326">
        <v>92064621</v>
      </c>
      <c r="N53" s="326">
        <v>254650716</v>
      </c>
      <c r="O53" s="326">
        <v>29169356</v>
      </c>
      <c r="P53" s="326">
        <v>57787241</v>
      </c>
      <c r="Q53" s="325">
        <v>30357</v>
      </c>
      <c r="R53" s="326">
        <v>346715337</v>
      </c>
      <c r="S53" s="326">
        <v>65107278</v>
      </c>
      <c r="T53" s="326">
        <v>94943439</v>
      </c>
      <c r="U53" s="326">
        <v>20111537</v>
      </c>
      <c r="V53" s="326">
        <v>49297280</v>
      </c>
      <c r="W53" s="326">
        <v>3028274</v>
      </c>
      <c r="X53" s="326">
        <v>5034298</v>
      </c>
      <c r="Y53" s="326">
        <v>4834688</v>
      </c>
      <c r="Z53" s="326">
        <v>91287379</v>
      </c>
      <c r="AA53" s="326">
        <v>4039025</v>
      </c>
      <c r="AB53" s="326">
        <v>0</v>
      </c>
      <c r="AC53" s="326">
        <v>5823498</v>
      </c>
      <c r="AD53" s="326">
        <v>3208641</v>
      </c>
      <c r="AE53" s="326">
        <v>86956597</v>
      </c>
      <c r="AF53" s="326">
        <v>0</v>
      </c>
      <c r="AG53" s="326">
        <v>0</v>
      </c>
      <c r="AH53" s="326">
        <v>0</v>
      </c>
      <c r="AI53" s="326">
        <v>0</v>
      </c>
    </row>
    <row r="54" spans="1:35" ht="14.55" customHeight="1" x14ac:dyDescent="0.3">
      <c r="A54" s="322" t="s">
        <v>731</v>
      </c>
      <c r="B54" s="323">
        <v>88</v>
      </c>
      <c r="C54" s="324">
        <v>31</v>
      </c>
      <c r="D54" s="324">
        <v>31</v>
      </c>
      <c r="E54" s="324">
        <v>31</v>
      </c>
      <c r="F54" s="325">
        <v>4237</v>
      </c>
      <c r="G54" s="325">
        <v>1247</v>
      </c>
      <c r="H54" s="324">
        <v>37.450000000000003</v>
      </c>
      <c r="I54" s="324">
        <v>3.4</v>
      </c>
      <c r="J54" s="324">
        <v>0</v>
      </c>
      <c r="K54" s="324">
        <v>401.38</v>
      </c>
      <c r="L54" s="325">
        <v>15693</v>
      </c>
      <c r="M54" s="326">
        <v>33106872</v>
      </c>
      <c r="N54" s="326">
        <v>194312867</v>
      </c>
      <c r="O54" s="326">
        <v>17527904</v>
      </c>
      <c r="P54" s="326">
        <v>104047055</v>
      </c>
      <c r="Q54" s="325">
        <v>71655</v>
      </c>
      <c r="R54" s="326">
        <v>227419739</v>
      </c>
      <c r="S54" s="326">
        <v>6571096</v>
      </c>
      <c r="T54" s="326">
        <v>96999985</v>
      </c>
      <c r="U54" s="326">
        <v>21478283</v>
      </c>
      <c r="V54" s="326">
        <v>19538041</v>
      </c>
      <c r="W54" s="326">
        <v>1381076</v>
      </c>
      <c r="X54" s="326">
        <v>937467</v>
      </c>
      <c r="Y54" s="326">
        <v>4893058</v>
      </c>
      <c r="Z54" s="326">
        <v>54559875</v>
      </c>
      <c r="AA54" s="326">
        <v>13033450</v>
      </c>
      <c r="AB54" s="326">
        <v>0</v>
      </c>
      <c r="AC54" s="326">
        <v>6454885</v>
      </c>
      <c r="AD54" s="326">
        <v>1572523</v>
      </c>
      <c r="AE54" s="326">
        <v>121574959</v>
      </c>
      <c r="AF54" s="326">
        <v>0</v>
      </c>
      <c r="AG54" s="326">
        <v>0</v>
      </c>
      <c r="AH54" s="326">
        <v>0</v>
      </c>
      <c r="AI54" s="326">
        <v>0</v>
      </c>
    </row>
    <row r="55" spans="1:35" ht="14.55" customHeight="1" x14ac:dyDescent="0.3">
      <c r="A55" s="322" t="s">
        <v>732</v>
      </c>
      <c r="B55" s="323">
        <v>89</v>
      </c>
      <c r="C55" s="324">
        <v>41</v>
      </c>
      <c r="D55" s="324">
        <v>41</v>
      </c>
      <c r="E55" s="324">
        <v>41</v>
      </c>
      <c r="F55" s="325">
        <v>4610</v>
      </c>
      <c r="G55" s="325">
        <v>1075</v>
      </c>
      <c r="H55" s="324">
        <v>30.81</v>
      </c>
      <c r="I55" s="324">
        <v>4.29</v>
      </c>
      <c r="J55" s="324">
        <v>52.28</v>
      </c>
      <c r="K55" s="324">
        <v>869.43</v>
      </c>
      <c r="L55" s="325">
        <v>24100</v>
      </c>
      <c r="M55" s="326">
        <v>53130098</v>
      </c>
      <c r="N55" s="326">
        <v>529821987</v>
      </c>
      <c r="O55" s="326">
        <v>23839881</v>
      </c>
      <c r="P55" s="326">
        <v>237735175</v>
      </c>
      <c r="Q55" s="325">
        <v>357564</v>
      </c>
      <c r="R55" s="326">
        <v>582952085</v>
      </c>
      <c r="S55" s="326">
        <v>65709242</v>
      </c>
      <c r="T55" s="326">
        <v>166691788</v>
      </c>
      <c r="U55" s="326">
        <v>37370117</v>
      </c>
      <c r="V55" s="326">
        <v>19958754</v>
      </c>
      <c r="W55" s="326">
        <v>0</v>
      </c>
      <c r="X55" s="326">
        <v>15298169</v>
      </c>
      <c r="Y55" s="326">
        <v>11903368</v>
      </c>
      <c r="Z55" s="326">
        <v>180413709</v>
      </c>
      <c r="AA55" s="326">
        <v>78883624</v>
      </c>
      <c r="AB55" s="326">
        <v>0</v>
      </c>
      <c r="AC55" s="326">
        <v>5761579</v>
      </c>
      <c r="AD55" s="326">
        <v>961735</v>
      </c>
      <c r="AE55" s="326">
        <v>261575056</v>
      </c>
      <c r="AF55" s="326">
        <v>0</v>
      </c>
      <c r="AG55" s="326">
        <v>0</v>
      </c>
      <c r="AH55" s="326">
        <v>0</v>
      </c>
      <c r="AI55" s="326">
        <v>0</v>
      </c>
    </row>
    <row r="56" spans="1:35" ht="26.4" x14ac:dyDescent="0.3">
      <c r="A56" s="322" t="s">
        <v>733</v>
      </c>
      <c r="B56" s="323">
        <v>91</v>
      </c>
      <c r="C56" s="325">
        <v>1064</v>
      </c>
      <c r="D56" s="325">
        <v>1064</v>
      </c>
      <c r="E56" s="325">
        <v>1064</v>
      </c>
      <c r="F56" s="325">
        <v>346410</v>
      </c>
      <c r="G56" s="325">
        <v>48426</v>
      </c>
      <c r="H56" s="324">
        <v>89.2</v>
      </c>
      <c r="I56" s="324">
        <v>7.15</v>
      </c>
      <c r="J56" s="324">
        <v>952.72</v>
      </c>
      <c r="K56" s="327">
        <v>13062.38</v>
      </c>
      <c r="L56" s="325">
        <v>109570</v>
      </c>
      <c r="M56" s="326">
        <v>5059168791</v>
      </c>
      <c r="N56" s="326">
        <v>6761524034</v>
      </c>
      <c r="O56" s="326">
        <v>1534330673</v>
      </c>
      <c r="P56" s="326">
        <v>1957692340</v>
      </c>
      <c r="Q56" s="325">
        <v>862756</v>
      </c>
      <c r="R56" s="326">
        <v>11820692825</v>
      </c>
      <c r="S56" s="326">
        <v>1163852803</v>
      </c>
      <c r="T56" s="326">
        <v>3777192880</v>
      </c>
      <c r="U56" s="326">
        <v>373252880</v>
      </c>
      <c r="V56" s="326">
        <v>1336138684</v>
      </c>
      <c r="W56" s="326">
        <v>50526420</v>
      </c>
      <c r="X56" s="326">
        <v>153668824</v>
      </c>
      <c r="Y56" s="326">
        <v>563809670</v>
      </c>
      <c r="Z56" s="326">
        <v>3776922196</v>
      </c>
      <c r="AA56" s="326">
        <v>560138245</v>
      </c>
      <c r="AB56" s="326">
        <v>0</v>
      </c>
      <c r="AC56" s="326">
        <v>53450276</v>
      </c>
      <c r="AD56" s="326">
        <v>11739947</v>
      </c>
      <c r="AE56" s="326">
        <v>3492023013</v>
      </c>
      <c r="AF56" s="326">
        <v>0</v>
      </c>
      <c r="AG56" s="326">
        <v>0</v>
      </c>
      <c r="AH56" s="326">
        <v>0</v>
      </c>
      <c r="AI56" s="326">
        <v>0</v>
      </c>
    </row>
    <row r="57" spans="1:35" ht="14.55" customHeight="1" x14ac:dyDescent="0.3">
      <c r="A57" s="322" t="s">
        <v>1566</v>
      </c>
      <c r="B57" s="323">
        <v>445</v>
      </c>
      <c r="C57" s="324">
        <v>392</v>
      </c>
      <c r="D57" s="324">
        <v>289</v>
      </c>
      <c r="E57" s="324">
        <v>289</v>
      </c>
      <c r="F57" s="325">
        <v>85224</v>
      </c>
      <c r="G57" s="325">
        <v>5802</v>
      </c>
      <c r="H57" s="324">
        <v>80.790000000000006</v>
      </c>
      <c r="I57" s="324">
        <v>14.69</v>
      </c>
      <c r="J57" s="324">
        <v>67.87</v>
      </c>
      <c r="K57" s="327">
        <v>1612.32</v>
      </c>
      <c r="L57" s="324">
        <v>0</v>
      </c>
      <c r="M57" s="326">
        <v>249367169</v>
      </c>
      <c r="N57" s="326">
        <v>88138090</v>
      </c>
      <c r="O57" s="326">
        <v>119519867</v>
      </c>
      <c r="P57" s="326">
        <v>53996200</v>
      </c>
      <c r="Q57" s="325">
        <v>105801</v>
      </c>
      <c r="R57" s="326">
        <v>337505259</v>
      </c>
      <c r="S57" s="326">
        <v>19802698</v>
      </c>
      <c r="T57" s="326">
        <v>68690791</v>
      </c>
      <c r="U57" s="326">
        <v>28388719</v>
      </c>
      <c r="V57" s="326">
        <v>30705575</v>
      </c>
      <c r="W57" s="326">
        <v>0</v>
      </c>
      <c r="X57" s="326">
        <v>7969635</v>
      </c>
      <c r="Y57" s="326">
        <v>1914376</v>
      </c>
      <c r="Z57" s="326">
        <v>122729459</v>
      </c>
      <c r="AA57" s="326">
        <v>56266092</v>
      </c>
      <c r="AB57" s="326">
        <v>0</v>
      </c>
      <c r="AC57" s="326">
        <v>819035</v>
      </c>
      <c r="AD57" s="326">
        <v>218879</v>
      </c>
      <c r="AE57" s="326">
        <v>173516067</v>
      </c>
      <c r="AF57" s="326">
        <v>301771000</v>
      </c>
      <c r="AG57" s="326">
        <v>288964000</v>
      </c>
      <c r="AH57" s="326">
        <v>330819000</v>
      </c>
      <c r="AI57" s="326">
        <v>-41855000</v>
      </c>
    </row>
    <row r="58" spans="1:35" ht="14.55" customHeight="1" x14ac:dyDescent="0.3">
      <c r="A58" s="322" t="s">
        <v>734</v>
      </c>
      <c r="B58" s="323">
        <v>3111</v>
      </c>
      <c r="C58" s="324">
        <v>232</v>
      </c>
      <c r="D58" s="324">
        <v>230</v>
      </c>
      <c r="E58" s="324">
        <v>172</v>
      </c>
      <c r="F58" s="325">
        <v>51595</v>
      </c>
      <c r="G58" s="325">
        <v>8540</v>
      </c>
      <c r="H58" s="324">
        <v>82.18</v>
      </c>
      <c r="I58" s="324">
        <v>6.04</v>
      </c>
      <c r="J58" s="324">
        <v>0</v>
      </c>
      <c r="K58" s="327">
        <v>1128.24</v>
      </c>
      <c r="L58" s="325">
        <v>31438</v>
      </c>
      <c r="M58" s="326">
        <v>172142170</v>
      </c>
      <c r="N58" s="326">
        <v>325001730</v>
      </c>
      <c r="O58" s="326">
        <v>97592934</v>
      </c>
      <c r="P58" s="326">
        <v>108161751</v>
      </c>
      <c r="Q58" s="325">
        <v>330844</v>
      </c>
      <c r="R58" s="326">
        <v>497143900</v>
      </c>
      <c r="S58" s="326">
        <v>83754347</v>
      </c>
      <c r="T58" s="326">
        <v>165187285</v>
      </c>
      <c r="U58" s="326">
        <v>17341608</v>
      </c>
      <c r="V58" s="326">
        <v>58318191</v>
      </c>
      <c r="W58" s="326">
        <v>2155974</v>
      </c>
      <c r="X58" s="326">
        <v>3861426</v>
      </c>
      <c r="Y58" s="326">
        <v>2686371</v>
      </c>
      <c r="Z58" s="326">
        <v>142906650</v>
      </c>
      <c r="AA58" s="326">
        <v>13145995</v>
      </c>
      <c r="AB58" s="326">
        <v>0</v>
      </c>
      <c r="AC58" s="326">
        <v>7062628</v>
      </c>
      <c r="AD58" s="326">
        <v>723425</v>
      </c>
      <c r="AE58" s="326">
        <v>205754685</v>
      </c>
      <c r="AF58" s="326">
        <v>0</v>
      </c>
      <c r="AG58" s="326">
        <v>0</v>
      </c>
      <c r="AH58" s="326">
        <v>0</v>
      </c>
      <c r="AI58" s="326">
        <v>0</v>
      </c>
    </row>
    <row r="59" spans="1:35" ht="14.55" customHeight="1" x14ac:dyDescent="0.3">
      <c r="A59" s="322" t="s">
        <v>735</v>
      </c>
      <c r="B59" s="323">
        <v>6547</v>
      </c>
      <c r="C59" s="324">
        <v>321</v>
      </c>
      <c r="D59" s="324">
        <v>291</v>
      </c>
      <c r="E59" s="324">
        <v>291</v>
      </c>
      <c r="F59" s="325">
        <v>41067</v>
      </c>
      <c r="G59" s="325">
        <v>9286</v>
      </c>
      <c r="H59" s="324">
        <v>38.659999999999997</v>
      </c>
      <c r="I59" s="324">
        <v>4.42</v>
      </c>
      <c r="J59" s="324">
        <v>0</v>
      </c>
      <c r="K59" s="327">
        <v>1036</v>
      </c>
      <c r="L59" s="325">
        <v>57435</v>
      </c>
      <c r="M59" s="326">
        <v>229184975</v>
      </c>
      <c r="N59" s="326">
        <v>418606857</v>
      </c>
      <c r="O59" s="326">
        <v>106705062</v>
      </c>
      <c r="P59" s="326">
        <v>162683962</v>
      </c>
      <c r="Q59" s="325">
        <v>176061</v>
      </c>
      <c r="R59" s="326">
        <v>647791832</v>
      </c>
      <c r="S59" s="326">
        <v>169007637</v>
      </c>
      <c r="T59" s="326">
        <v>169875066</v>
      </c>
      <c r="U59" s="326">
        <v>124671290</v>
      </c>
      <c r="V59" s="326">
        <v>35348766</v>
      </c>
      <c r="W59" s="326">
        <v>2307479</v>
      </c>
      <c r="X59" s="326">
        <v>3510827</v>
      </c>
      <c r="Y59" s="326">
        <v>11479931</v>
      </c>
      <c r="Z59" s="326">
        <v>103654398</v>
      </c>
      <c r="AA59" s="326">
        <v>25235573</v>
      </c>
      <c r="AB59" s="326">
        <v>0</v>
      </c>
      <c r="AC59" s="326">
        <v>369578</v>
      </c>
      <c r="AD59" s="326">
        <v>2331287</v>
      </c>
      <c r="AE59" s="326">
        <v>269389024</v>
      </c>
      <c r="AF59" s="326">
        <v>0</v>
      </c>
      <c r="AG59" s="326">
        <v>0</v>
      </c>
      <c r="AH59" s="326">
        <v>0</v>
      </c>
      <c r="AI59" s="326">
        <v>0</v>
      </c>
    </row>
    <row r="60" spans="1:35" ht="14.55" customHeight="1" x14ac:dyDescent="0.3">
      <c r="A60" s="322" t="s">
        <v>736</v>
      </c>
      <c r="B60" s="323">
        <v>3110</v>
      </c>
      <c r="C60" s="324">
        <v>275</v>
      </c>
      <c r="D60" s="324">
        <v>275</v>
      </c>
      <c r="E60" s="324">
        <v>275</v>
      </c>
      <c r="F60" s="325">
        <v>58538</v>
      </c>
      <c r="G60" s="325">
        <v>9893</v>
      </c>
      <c r="H60" s="324">
        <v>58.32</v>
      </c>
      <c r="I60" s="324">
        <v>5.92</v>
      </c>
      <c r="J60" s="324">
        <v>45.3</v>
      </c>
      <c r="K60" s="327">
        <v>1033.3</v>
      </c>
      <c r="L60" s="325">
        <v>32367</v>
      </c>
      <c r="M60" s="326">
        <v>506572014</v>
      </c>
      <c r="N60" s="326">
        <v>691956718</v>
      </c>
      <c r="O60" s="326">
        <v>120446704</v>
      </c>
      <c r="P60" s="326">
        <v>102192122</v>
      </c>
      <c r="Q60" s="325">
        <v>175615</v>
      </c>
      <c r="R60" s="326">
        <v>1198528732</v>
      </c>
      <c r="S60" s="326">
        <v>188518432</v>
      </c>
      <c r="T60" s="326">
        <v>346663898</v>
      </c>
      <c r="U60" s="326">
        <v>129744061</v>
      </c>
      <c r="V60" s="326">
        <v>138966062</v>
      </c>
      <c r="W60" s="326">
        <v>3922357</v>
      </c>
      <c r="X60" s="326">
        <v>14676346</v>
      </c>
      <c r="Y60" s="326">
        <v>2742715</v>
      </c>
      <c r="Z60" s="326">
        <v>280264074</v>
      </c>
      <c r="AA60" s="326">
        <v>46952725</v>
      </c>
      <c r="AB60" s="326">
        <v>0</v>
      </c>
      <c r="AC60" s="326">
        <v>41406054</v>
      </c>
      <c r="AD60" s="326">
        <v>4672008</v>
      </c>
      <c r="AE60" s="326">
        <v>222638826</v>
      </c>
      <c r="AF60" s="326">
        <v>0</v>
      </c>
      <c r="AG60" s="326">
        <v>0</v>
      </c>
      <c r="AH60" s="326">
        <v>0</v>
      </c>
      <c r="AI60" s="326">
        <v>0</v>
      </c>
    </row>
    <row r="61" spans="1:35" ht="14.55" customHeight="1" x14ac:dyDescent="0.3">
      <c r="A61" s="322" t="s">
        <v>737</v>
      </c>
      <c r="B61" s="323">
        <v>97</v>
      </c>
      <c r="C61" s="324">
        <v>157</v>
      </c>
      <c r="D61" s="324">
        <v>157</v>
      </c>
      <c r="E61" s="324">
        <v>157</v>
      </c>
      <c r="F61" s="325">
        <v>37804</v>
      </c>
      <c r="G61" s="325">
        <v>10068</v>
      </c>
      <c r="H61" s="324">
        <v>65.97</v>
      </c>
      <c r="I61" s="324">
        <v>3.75</v>
      </c>
      <c r="J61" s="324">
        <v>13.12</v>
      </c>
      <c r="K61" s="327">
        <v>1259.1199999999999</v>
      </c>
      <c r="L61" s="325">
        <v>56744</v>
      </c>
      <c r="M61" s="326">
        <v>168835312</v>
      </c>
      <c r="N61" s="326">
        <v>459255157</v>
      </c>
      <c r="O61" s="326">
        <v>87083736</v>
      </c>
      <c r="P61" s="326">
        <v>165951985</v>
      </c>
      <c r="Q61" s="325">
        <v>103148</v>
      </c>
      <c r="R61" s="326">
        <v>628090469</v>
      </c>
      <c r="S61" s="326">
        <v>86110547</v>
      </c>
      <c r="T61" s="326">
        <v>187832048</v>
      </c>
      <c r="U61" s="326">
        <v>18360439</v>
      </c>
      <c r="V61" s="326">
        <v>60085179</v>
      </c>
      <c r="W61" s="326">
        <v>3699028</v>
      </c>
      <c r="X61" s="326">
        <v>5545145</v>
      </c>
      <c r="Y61" s="326">
        <v>3753363</v>
      </c>
      <c r="Z61" s="326">
        <v>128792876</v>
      </c>
      <c r="AA61" s="326">
        <v>115553638</v>
      </c>
      <c r="AB61" s="326">
        <v>0</v>
      </c>
      <c r="AC61" s="326">
        <v>13211911</v>
      </c>
      <c r="AD61" s="326">
        <v>5146295</v>
      </c>
      <c r="AE61" s="326">
        <v>253035721</v>
      </c>
      <c r="AF61" s="326">
        <v>0</v>
      </c>
      <c r="AG61" s="326">
        <v>0</v>
      </c>
      <c r="AH61" s="326">
        <v>0</v>
      </c>
      <c r="AI61" s="326">
        <v>0</v>
      </c>
    </row>
    <row r="62" spans="1:35" ht="14.55" customHeight="1" x14ac:dyDescent="0.3">
      <c r="A62" s="322" t="s">
        <v>1959</v>
      </c>
      <c r="B62" s="323">
        <v>20195</v>
      </c>
      <c r="C62" s="324">
        <v>114</v>
      </c>
      <c r="D62" s="324">
        <v>114</v>
      </c>
      <c r="E62" s="324">
        <v>114</v>
      </c>
      <c r="F62" s="325">
        <v>21481</v>
      </c>
      <c r="G62" s="325">
        <v>2854</v>
      </c>
      <c r="H62" s="324">
        <v>51.62</v>
      </c>
      <c r="I62" s="324">
        <v>7.53</v>
      </c>
      <c r="J62" s="324">
        <v>0</v>
      </c>
      <c r="K62" s="324">
        <v>211.2</v>
      </c>
      <c r="L62" s="324">
        <v>0</v>
      </c>
      <c r="M62" s="326">
        <v>47666021</v>
      </c>
      <c r="N62" s="326">
        <v>8737033</v>
      </c>
      <c r="O62" s="326">
        <v>15541434</v>
      </c>
      <c r="P62" s="326">
        <v>2719480</v>
      </c>
      <c r="Q62" s="325">
        <v>73000</v>
      </c>
      <c r="R62" s="326">
        <v>56403054</v>
      </c>
      <c r="S62" s="326">
        <v>0</v>
      </c>
      <c r="T62" s="326">
        <v>7426231</v>
      </c>
      <c r="U62" s="326">
        <v>40526485</v>
      </c>
      <c r="V62" s="326">
        <v>880379</v>
      </c>
      <c r="W62" s="326">
        <v>0</v>
      </c>
      <c r="X62" s="326">
        <v>0</v>
      </c>
      <c r="Y62" s="326">
        <v>0</v>
      </c>
      <c r="Z62" s="326">
        <v>2331562</v>
      </c>
      <c r="AA62" s="326">
        <v>5238397</v>
      </c>
      <c r="AB62" s="326">
        <v>0</v>
      </c>
      <c r="AC62" s="326">
        <v>0</v>
      </c>
      <c r="AD62" s="326">
        <v>0</v>
      </c>
      <c r="AE62" s="326">
        <v>18260914</v>
      </c>
      <c r="AF62" s="326">
        <v>19905424</v>
      </c>
      <c r="AG62" s="326">
        <v>19905424</v>
      </c>
      <c r="AH62" s="326">
        <v>37399028</v>
      </c>
      <c r="AI62" s="326">
        <v>-17493604</v>
      </c>
    </row>
    <row r="63" spans="1:35" ht="14.55" customHeight="1" x14ac:dyDescent="0.3">
      <c r="A63" s="322" t="s">
        <v>738</v>
      </c>
      <c r="B63" s="323">
        <v>99</v>
      </c>
      <c r="C63" s="324">
        <v>144</v>
      </c>
      <c r="D63" s="324">
        <v>149</v>
      </c>
      <c r="E63" s="324">
        <v>123</v>
      </c>
      <c r="F63" s="325">
        <v>37578</v>
      </c>
      <c r="G63" s="325">
        <v>7161</v>
      </c>
      <c r="H63" s="324">
        <v>83.7</v>
      </c>
      <c r="I63" s="324">
        <v>5.25</v>
      </c>
      <c r="J63" s="324">
        <v>0</v>
      </c>
      <c r="K63" s="324">
        <v>772.02</v>
      </c>
      <c r="L63" s="325">
        <v>42761</v>
      </c>
      <c r="M63" s="326">
        <v>113255439</v>
      </c>
      <c r="N63" s="326">
        <v>203418890</v>
      </c>
      <c r="O63" s="326">
        <v>75538439</v>
      </c>
      <c r="P63" s="326">
        <v>76942105</v>
      </c>
      <c r="Q63" s="325">
        <v>57260</v>
      </c>
      <c r="R63" s="326">
        <v>316674329</v>
      </c>
      <c r="S63" s="326">
        <v>40128889</v>
      </c>
      <c r="T63" s="326">
        <v>111881165</v>
      </c>
      <c r="U63" s="326">
        <v>31122634</v>
      </c>
      <c r="V63" s="326">
        <v>42054662</v>
      </c>
      <c r="W63" s="326">
        <v>4482036</v>
      </c>
      <c r="X63" s="326">
        <v>4532360</v>
      </c>
      <c r="Y63" s="326">
        <v>5184376</v>
      </c>
      <c r="Z63" s="326">
        <v>66286715</v>
      </c>
      <c r="AA63" s="326">
        <v>4260471</v>
      </c>
      <c r="AB63" s="326">
        <v>0</v>
      </c>
      <c r="AC63" s="326">
        <v>5892778</v>
      </c>
      <c r="AD63" s="326">
        <v>848243</v>
      </c>
      <c r="AE63" s="326">
        <v>152480544</v>
      </c>
      <c r="AF63" s="326">
        <v>0</v>
      </c>
      <c r="AG63" s="326">
        <v>0</v>
      </c>
      <c r="AH63" s="326">
        <v>0</v>
      </c>
      <c r="AI63" s="326">
        <v>0</v>
      </c>
    </row>
    <row r="64" spans="1:35" ht="14.55" customHeight="1" x14ac:dyDescent="0.3">
      <c r="A64" s="322" t="s">
        <v>739</v>
      </c>
      <c r="B64" s="323">
        <v>100</v>
      </c>
      <c r="C64" s="324">
        <v>252</v>
      </c>
      <c r="D64" s="324">
        <v>236</v>
      </c>
      <c r="E64" s="324">
        <v>236</v>
      </c>
      <c r="F64" s="325">
        <v>60063</v>
      </c>
      <c r="G64" s="325">
        <v>12378</v>
      </c>
      <c r="H64" s="324">
        <v>69.73</v>
      </c>
      <c r="I64" s="324">
        <v>4.8499999999999996</v>
      </c>
      <c r="J64" s="324">
        <v>73.180000000000007</v>
      </c>
      <c r="K64" s="327">
        <v>1432.58</v>
      </c>
      <c r="L64" s="325">
        <v>32812</v>
      </c>
      <c r="M64" s="326">
        <v>208032356</v>
      </c>
      <c r="N64" s="326">
        <v>419365631</v>
      </c>
      <c r="O64" s="326">
        <v>157650670</v>
      </c>
      <c r="P64" s="326">
        <v>178034900</v>
      </c>
      <c r="Q64" s="325">
        <v>302245</v>
      </c>
      <c r="R64" s="326">
        <v>627397987</v>
      </c>
      <c r="S64" s="326">
        <v>94433438</v>
      </c>
      <c r="T64" s="326">
        <v>181095971</v>
      </c>
      <c r="U64" s="326">
        <v>42814580</v>
      </c>
      <c r="V64" s="326">
        <v>25419727</v>
      </c>
      <c r="W64" s="326">
        <v>1774475</v>
      </c>
      <c r="X64" s="326">
        <v>5506004</v>
      </c>
      <c r="Y64" s="326">
        <v>1643095</v>
      </c>
      <c r="Z64" s="326">
        <v>238140216</v>
      </c>
      <c r="AA64" s="326">
        <v>19069583</v>
      </c>
      <c r="AB64" s="326">
        <v>0</v>
      </c>
      <c r="AC64" s="326">
        <v>14919388</v>
      </c>
      <c r="AD64" s="326">
        <v>2581510</v>
      </c>
      <c r="AE64" s="326">
        <v>335685570</v>
      </c>
      <c r="AF64" s="326">
        <v>0</v>
      </c>
      <c r="AG64" s="326">
        <v>0</v>
      </c>
      <c r="AH64" s="326">
        <v>0</v>
      </c>
      <c r="AI64" s="326">
        <v>0</v>
      </c>
    </row>
    <row r="65" spans="1:35" ht="26.4" x14ac:dyDescent="0.3">
      <c r="A65" s="322" t="s">
        <v>740</v>
      </c>
      <c r="B65" s="323">
        <v>101</v>
      </c>
      <c r="C65" s="324">
        <v>18</v>
      </c>
      <c r="D65" s="324">
        <v>18</v>
      </c>
      <c r="E65" s="324">
        <v>18</v>
      </c>
      <c r="F65" s="325">
        <v>2030</v>
      </c>
      <c r="G65" s="324">
        <v>658</v>
      </c>
      <c r="H65" s="324">
        <v>30.9</v>
      </c>
      <c r="I65" s="324">
        <v>3.09</v>
      </c>
      <c r="J65" s="324">
        <v>0</v>
      </c>
      <c r="K65" s="324">
        <v>244.58</v>
      </c>
      <c r="L65" s="325">
        <v>11587</v>
      </c>
      <c r="M65" s="326">
        <v>12208661</v>
      </c>
      <c r="N65" s="326">
        <v>107055354</v>
      </c>
      <c r="O65" s="326">
        <v>7956048</v>
      </c>
      <c r="P65" s="326">
        <v>56370672</v>
      </c>
      <c r="Q65" s="325">
        <v>35019</v>
      </c>
      <c r="R65" s="326">
        <v>119264015</v>
      </c>
      <c r="S65" s="326">
        <v>1778069</v>
      </c>
      <c r="T65" s="326">
        <v>37228658</v>
      </c>
      <c r="U65" s="326">
        <v>603227</v>
      </c>
      <c r="V65" s="326">
        <v>22548175</v>
      </c>
      <c r="W65" s="326">
        <v>311039</v>
      </c>
      <c r="X65" s="326">
        <v>3290933</v>
      </c>
      <c r="Y65" s="326">
        <v>2259336</v>
      </c>
      <c r="Z65" s="326">
        <v>29678549</v>
      </c>
      <c r="AA65" s="326">
        <v>18203579</v>
      </c>
      <c r="AB65" s="326">
        <v>0</v>
      </c>
      <c r="AC65" s="326">
        <v>2365739</v>
      </c>
      <c r="AD65" s="326">
        <v>996711</v>
      </c>
      <c r="AE65" s="326">
        <v>64326720</v>
      </c>
      <c r="AF65" s="326">
        <v>0</v>
      </c>
      <c r="AG65" s="326">
        <v>0</v>
      </c>
      <c r="AH65" s="326">
        <v>0</v>
      </c>
      <c r="AI65" s="326">
        <v>0</v>
      </c>
    </row>
    <row r="66" spans="1:35" ht="14.55" customHeight="1" x14ac:dyDescent="0.3">
      <c r="A66" s="322" t="s">
        <v>741</v>
      </c>
      <c r="B66" s="323">
        <v>11467</v>
      </c>
      <c r="C66" s="324">
        <v>77</v>
      </c>
      <c r="D66" s="324">
        <v>46</v>
      </c>
      <c r="E66" s="324">
        <v>38</v>
      </c>
      <c r="F66" s="325">
        <v>11690</v>
      </c>
      <c r="G66" s="325">
        <v>1874</v>
      </c>
      <c r="H66" s="324">
        <v>84.28</v>
      </c>
      <c r="I66" s="324">
        <v>6.24</v>
      </c>
      <c r="J66" s="324">
        <v>0</v>
      </c>
      <c r="K66" s="324">
        <v>323.69</v>
      </c>
      <c r="L66" s="325">
        <v>16004</v>
      </c>
      <c r="M66" s="326">
        <v>45291037</v>
      </c>
      <c r="N66" s="326">
        <v>144939195</v>
      </c>
      <c r="O66" s="326">
        <v>24022184</v>
      </c>
      <c r="P66" s="326">
        <v>44915241</v>
      </c>
      <c r="Q66" s="325">
        <v>39897</v>
      </c>
      <c r="R66" s="326">
        <v>190230232</v>
      </c>
      <c r="S66" s="326">
        <v>32524097</v>
      </c>
      <c r="T66" s="326">
        <v>54842135</v>
      </c>
      <c r="U66" s="326">
        <v>7540251</v>
      </c>
      <c r="V66" s="326">
        <v>19244244</v>
      </c>
      <c r="W66" s="326">
        <v>2546153</v>
      </c>
      <c r="X66" s="326">
        <v>3267656</v>
      </c>
      <c r="Y66" s="326">
        <v>8688263</v>
      </c>
      <c r="Z66" s="326">
        <v>54857604</v>
      </c>
      <c r="AA66" s="326">
        <v>1796724</v>
      </c>
      <c r="AB66" s="326">
        <v>0</v>
      </c>
      <c r="AC66" s="326">
        <v>4474416</v>
      </c>
      <c r="AD66" s="326">
        <v>448689</v>
      </c>
      <c r="AE66" s="326">
        <v>68937425</v>
      </c>
      <c r="AF66" s="326">
        <v>0</v>
      </c>
      <c r="AG66" s="326">
        <v>0</v>
      </c>
      <c r="AH66" s="326">
        <v>0</v>
      </c>
      <c r="AI66" s="326">
        <v>0</v>
      </c>
    </row>
    <row r="67" spans="1:35" ht="14.55" customHeight="1" x14ac:dyDescent="0.3">
      <c r="A67" s="322" t="s">
        <v>742</v>
      </c>
      <c r="B67" s="323">
        <v>103</v>
      </c>
      <c r="C67" s="324">
        <v>118</v>
      </c>
      <c r="D67" s="324">
        <v>118</v>
      </c>
      <c r="E67" s="324">
        <v>75</v>
      </c>
      <c r="F67" s="325">
        <v>9809</v>
      </c>
      <c r="G67" s="325">
        <v>3690</v>
      </c>
      <c r="H67" s="324">
        <v>35.83</v>
      </c>
      <c r="I67" s="324">
        <v>2.66</v>
      </c>
      <c r="J67" s="324">
        <v>0</v>
      </c>
      <c r="K67" s="324">
        <v>818.95</v>
      </c>
      <c r="L67" s="324">
        <v>0</v>
      </c>
      <c r="M67" s="326">
        <v>142643087</v>
      </c>
      <c r="N67" s="326">
        <v>248525283</v>
      </c>
      <c r="O67" s="326">
        <v>96662105</v>
      </c>
      <c r="P67" s="326">
        <v>124555518</v>
      </c>
      <c r="Q67" s="325">
        <v>111126</v>
      </c>
      <c r="R67" s="326">
        <v>391168370</v>
      </c>
      <c r="S67" s="326">
        <v>42200224</v>
      </c>
      <c r="T67" s="326">
        <v>155379369</v>
      </c>
      <c r="U67" s="326">
        <v>4882380</v>
      </c>
      <c r="V67" s="326">
        <v>3115959</v>
      </c>
      <c r="W67" s="326">
        <v>12169900</v>
      </c>
      <c r="X67" s="326">
        <v>654893</v>
      </c>
      <c r="Y67" s="326">
        <v>1055140</v>
      </c>
      <c r="Z67" s="326">
        <v>154032402</v>
      </c>
      <c r="AA67" s="326">
        <v>11001582</v>
      </c>
      <c r="AB67" s="326">
        <v>0</v>
      </c>
      <c r="AC67" s="326">
        <v>6650283</v>
      </c>
      <c r="AD67" s="326">
        <v>26238</v>
      </c>
      <c r="AE67" s="326">
        <v>221217623</v>
      </c>
      <c r="AF67" s="326">
        <v>0</v>
      </c>
      <c r="AG67" s="326">
        <v>0</v>
      </c>
      <c r="AH67" s="326">
        <v>0</v>
      </c>
      <c r="AI67" s="326">
        <v>0</v>
      </c>
    </row>
    <row r="68" spans="1:35" ht="39.6" x14ac:dyDescent="0.3">
      <c r="A68" s="322" t="s">
        <v>1571</v>
      </c>
      <c r="B68" s="323">
        <v>410</v>
      </c>
      <c r="C68" s="324">
        <v>203</v>
      </c>
      <c r="D68" s="324">
        <v>203</v>
      </c>
      <c r="E68" s="324">
        <v>203</v>
      </c>
      <c r="F68" s="325">
        <v>28279</v>
      </c>
      <c r="G68" s="324">
        <v>557</v>
      </c>
      <c r="H68" s="324">
        <v>38.17</v>
      </c>
      <c r="I68" s="324">
        <v>50.77</v>
      </c>
      <c r="J68" s="324">
        <v>0</v>
      </c>
      <c r="K68" s="324">
        <v>293.14999999999998</v>
      </c>
      <c r="L68" s="324">
        <v>0</v>
      </c>
      <c r="M68" s="326">
        <v>74870730</v>
      </c>
      <c r="N68" s="326">
        <v>3842974</v>
      </c>
      <c r="O68" s="326">
        <v>34910536</v>
      </c>
      <c r="P68" s="326">
        <v>1902585</v>
      </c>
      <c r="Q68" s="325">
        <v>7752</v>
      </c>
      <c r="R68" s="326">
        <v>78713704</v>
      </c>
      <c r="S68" s="326">
        <v>16942775</v>
      </c>
      <c r="T68" s="326">
        <v>21915088</v>
      </c>
      <c r="U68" s="326">
        <v>1235927</v>
      </c>
      <c r="V68" s="326">
        <v>24988685</v>
      </c>
      <c r="W68" s="326">
        <v>71808</v>
      </c>
      <c r="X68" s="326">
        <v>1116949</v>
      </c>
      <c r="Y68" s="326">
        <v>2783078</v>
      </c>
      <c r="Z68" s="326">
        <v>8086307</v>
      </c>
      <c r="AA68" s="326">
        <v>1180750</v>
      </c>
      <c r="AB68" s="326">
        <v>0</v>
      </c>
      <c r="AC68" s="326">
        <v>392337</v>
      </c>
      <c r="AD68" s="326">
        <v>0</v>
      </c>
      <c r="AE68" s="326">
        <v>36813121</v>
      </c>
      <c r="AF68" s="326">
        <v>37588095</v>
      </c>
      <c r="AG68" s="326">
        <v>37588095</v>
      </c>
      <c r="AH68" s="326">
        <v>48577543</v>
      </c>
      <c r="AI68" s="326">
        <v>-10989448</v>
      </c>
    </row>
    <row r="69" spans="1:35" ht="26.4" x14ac:dyDescent="0.3">
      <c r="A69" s="322" t="s">
        <v>743</v>
      </c>
      <c r="B69" s="323">
        <v>105</v>
      </c>
      <c r="C69" s="324">
        <v>330</v>
      </c>
      <c r="D69" s="324">
        <v>330</v>
      </c>
      <c r="E69" s="324">
        <v>330</v>
      </c>
      <c r="F69" s="325">
        <v>87735</v>
      </c>
      <c r="G69" s="325">
        <v>20545</v>
      </c>
      <c r="H69" s="324">
        <v>72.84</v>
      </c>
      <c r="I69" s="324">
        <v>4.2699999999999996</v>
      </c>
      <c r="J69" s="324">
        <v>60.28</v>
      </c>
      <c r="K69" s="327">
        <v>2318.33</v>
      </c>
      <c r="L69" s="325">
        <v>56055</v>
      </c>
      <c r="M69" s="326">
        <v>553335686</v>
      </c>
      <c r="N69" s="326">
        <v>1294264807</v>
      </c>
      <c r="O69" s="326">
        <v>240110338</v>
      </c>
      <c r="P69" s="326">
        <v>381786418</v>
      </c>
      <c r="Q69" s="325">
        <v>121706</v>
      </c>
      <c r="R69" s="326">
        <v>1847600493</v>
      </c>
      <c r="S69" s="326">
        <v>167135629</v>
      </c>
      <c r="T69" s="326">
        <v>562067616</v>
      </c>
      <c r="U69" s="326">
        <v>36279957</v>
      </c>
      <c r="V69" s="326">
        <v>94139092</v>
      </c>
      <c r="W69" s="326">
        <v>8390211</v>
      </c>
      <c r="X69" s="326">
        <v>13937310</v>
      </c>
      <c r="Y69" s="326">
        <v>54343724</v>
      </c>
      <c r="Z69" s="326">
        <v>827218243</v>
      </c>
      <c r="AA69" s="326">
        <v>76371608</v>
      </c>
      <c r="AB69" s="326">
        <v>0</v>
      </c>
      <c r="AC69" s="326">
        <v>6204196</v>
      </c>
      <c r="AD69" s="326">
        <v>1512907</v>
      </c>
      <c r="AE69" s="326">
        <v>621896756</v>
      </c>
      <c r="AF69" s="326">
        <v>0</v>
      </c>
      <c r="AG69" s="326">
        <v>0</v>
      </c>
      <c r="AH69" s="326">
        <v>0</v>
      </c>
      <c r="AI69" s="326">
        <v>0</v>
      </c>
    </row>
    <row r="70" spans="1:35" ht="26.4" x14ac:dyDescent="0.3">
      <c r="A70" s="322" t="s">
        <v>744</v>
      </c>
      <c r="B70" s="323">
        <v>345</v>
      </c>
      <c r="C70" s="324">
        <v>397</v>
      </c>
      <c r="D70" s="324">
        <v>397</v>
      </c>
      <c r="E70" s="324">
        <v>397</v>
      </c>
      <c r="F70" s="325">
        <v>107636</v>
      </c>
      <c r="G70" s="325">
        <v>18036</v>
      </c>
      <c r="H70" s="324">
        <v>74.28</v>
      </c>
      <c r="I70" s="324">
        <v>5.97</v>
      </c>
      <c r="J70" s="324">
        <v>33.950000000000003</v>
      </c>
      <c r="K70" s="327">
        <v>2257.94</v>
      </c>
      <c r="L70" s="325">
        <v>54623</v>
      </c>
      <c r="M70" s="326">
        <v>621910542</v>
      </c>
      <c r="N70" s="326">
        <v>1052638092</v>
      </c>
      <c r="O70" s="326">
        <v>248116644</v>
      </c>
      <c r="P70" s="326">
        <v>244765435</v>
      </c>
      <c r="Q70" s="325">
        <v>83189</v>
      </c>
      <c r="R70" s="326">
        <v>1674548634</v>
      </c>
      <c r="S70" s="326">
        <v>244360934</v>
      </c>
      <c r="T70" s="326">
        <v>499277324</v>
      </c>
      <c r="U70" s="326">
        <v>92315063</v>
      </c>
      <c r="V70" s="326">
        <v>281851060</v>
      </c>
      <c r="W70" s="326">
        <v>5504111</v>
      </c>
      <c r="X70" s="326">
        <v>15415378</v>
      </c>
      <c r="Y70" s="326">
        <v>59664882</v>
      </c>
      <c r="Z70" s="326">
        <v>409806826</v>
      </c>
      <c r="AA70" s="326">
        <v>37332810</v>
      </c>
      <c r="AB70" s="326">
        <v>0</v>
      </c>
      <c r="AC70" s="326">
        <v>23384540</v>
      </c>
      <c r="AD70" s="326">
        <v>5635706</v>
      </c>
      <c r="AE70" s="326">
        <v>492882079</v>
      </c>
      <c r="AF70" s="326">
        <v>0</v>
      </c>
      <c r="AG70" s="326">
        <v>0</v>
      </c>
      <c r="AH70" s="326">
        <v>0</v>
      </c>
      <c r="AI70" s="326">
        <v>0</v>
      </c>
    </row>
    <row r="71" spans="1:35" x14ac:dyDescent="0.3">
      <c r="A71" s="322" t="s">
        <v>745</v>
      </c>
      <c r="B71" s="323">
        <v>3112</v>
      </c>
      <c r="C71" s="324">
        <v>377</v>
      </c>
      <c r="D71" s="324">
        <v>377</v>
      </c>
      <c r="E71" s="324">
        <v>377</v>
      </c>
      <c r="F71" s="325">
        <v>95038</v>
      </c>
      <c r="G71" s="325">
        <v>18685</v>
      </c>
      <c r="H71" s="324">
        <v>69.069999999999993</v>
      </c>
      <c r="I71" s="324">
        <v>5.09</v>
      </c>
      <c r="J71" s="324">
        <v>0</v>
      </c>
      <c r="K71" s="327">
        <v>1754.22</v>
      </c>
      <c r="L71" s="325">
        <v>59465</v>
      </c>
      <c r="M71" s="326">
        <v>339108164</v>
      </c>
      <c r="N71" s="326">
        <v>660882631</v>
      </c>
      <c r="O71" s="326">
        <v>177959348</v>
      </c>
      <c r="P71" s="326">
        <v>212589922</v>
      </c>
      <c r="Q71" s="325">
        <v>449818</v>
      </c>
      <c r="R71" s="326">
        <v>999990795</v>
      </c>
      <c r="S71" s="326">
        <v>173092655</v>
      </c>
      <c r="T71" s="326">
        <v>341190991</v>
      </c>
      <c r="U71" s="326">
        <v>64676885</v>
      </c>
      <c r="V71" s="326">
        <v>75909160</v>
      </c>
      <c r="W71" s="326">
        <v>4143759</v>
      </c>
      <c r="X71" s="326">
        <v>6050419</v>
      </c>
      <c r="Y71" s="326">
        <v>9595483</v>
      </c>
      <c r="Z71" s="326">
        <v>261517114</v>
      </c>
      <c r="AA71" s="326">
        <v>40093701</v>
      </c>
      <c r="AB71" s="326">
        <v>0</v>
      </c>
      <c r="AC71" s="326">
        <v>21291981</v>
      </c>
      <c r="AD71" s="326">
        <v>2428647</v>
      </c>
      <c r="AE71" s="326">
        <v>390549270</v>
      </c>
      <c r="AF71" s="326">
        <v>0</v>
      </c>
      <c r="AG71" s="326">
        <v>0</v>
      </c>
      <c r="AH71" s="326">
        <v>0</v>
      </c>
      <c r="AI71" s="326">
        <v>0</v>
      </c>
    </row>
    <row r="72" spans="1:35" ht="14.55" customHeight="1" x14ac:dyDescent="0.3">
      <c r="A72" s="322" t="s">
        <v>1576</v>
      </c>
      <c r="B72" s="323">
        <v>430</v>
      </c>
      <c r="C72" s="324">
        <v>70</v>
      </c>
      <c r="D72" s="324">
        <v>70</v>
      </c>
      <c r="E72" s="324">
        <v>51</v>
      </c>
      <c r="F72" s="325">
        <v>17823</v>
      </c>
      <c r="G72" s="324">
        <v>47</v>
      </c>
      <c r="H72" s="324">
        <v>95.75</v>
      </c>
      <c r="I72" s="324">
        <v>379.21</v>
      </c>
      <c r="J72" s="324">
        <v>0</v>
      </c>
      <c r="K72" s="324">
        <v>197.71</v>
      </c>
      <c r="L72" s="324">
        <v>0</v>
      </c>
      <c r="M72" s="326">
        <v>33005201</v>
      </c>
      <c r="N72" s="326">
        <v>0</v>
      </c>
      <c r="O72" s="326">
        <v>27675939</v>
      </c>
      <c r="P72" s="326">
        <v>0</v>
      </c>
      <c r="Q72" s="324">
        <v>0</v>
      </c>
      <c r="R72" s="326">
        <v>33005201</v>
      </c>
      <c r="S72" s="326">
        <v>0</v>
      </c>
      <c r="T72" s="326">
        <v>28456</v>
      </c>
      <c r="U72" s="326">
        <v>0</v>
      </c>
      <c r="V72" s="326">
        <v>31741805</v>
      </c>
      <c r="W72" s="326">
        <v>0</v>
      </c>
      <c r="X72" s="326">
        <v>995502</v>
      </c>
      <c r="Y72" s="326">
        <v>0</v>
      </c>
      <c r="Z72" s="326">
        <v>0</v>
      </c>
      <c r="AA72" s="326">
        <v>0</v>
      </c>
      <c r="AB72" s="326">
        <v>239438</v>
      </c>
      <c r="AC72" s="326">
        <v>0</v>
      </c>
      <c r="AD72" s="326">
        <v>0</v>
      </c>
      <c r="AE72" s="326">
        <v>27675939</v>
      </c>
      <c r="AF72" s="326">
        <v>1</v>
      </c>
      <c r="AG72" s="326">
        <v>1</v>
      </c>
      <c r="AH72" s="326">
        <v>0</v>
      </c>
      <c r="AI72" s="326">
        <v>1</v>
      </c>
    </row>
    <row r="73" spans="1:35" ht="14.55" customHeight="1" x14ac:dyDescent="0.3">
      <c r="A73" s="322" t="s">
        <v>746</v>
      </c>
      <c r="B73" s="323">
        <v>127</v>
      </c>
      <c r="C73" s="324">
        <v>333</v>
      </c>
      <c r="D73" s="324">
        <v>333</v>
      </c>
      <c r="E73" s="324">
        <v>333</v>
      </c>
      <c r="F73" s="325">
        <v>66710</v>
      </c>
      <c r="G73" s="325">
        <v>15944</v>
      </c>
      <c r="H73" s="324">
        <v>54.89</v>
      </c>
      <c r="I73" s="324">
        <v>4.18</v>
      </c>
      <c r="J73" s="324">
        <v>115.8</v>
      </c>
      <c r="K73" s="327">
        <v>1295.3</v>
      </c>
      <c r="L73" s="325">
        <v>46012</v>
      </c>
      <c r="M73" s="326">
        <v>812505046</v>
      </c>
      <c r="N73" s="326">
        <v>1273609465</v>
      </c>
      <c r="O73" s="326">
        <v>195537054</v>
      </c>
      <c r="P73" s="326">
        <v>212802971</v>
      </c>
      <c r="Q73" s="325">
        <v>307835</v>
      </c>
      <c r="R73" s="326">
        <v>2086114511</v>
      </c>
      <c r="S73" s="326">
        <v>587562150</v>
      </c>
      <c r="T73" s="326">
        <v>493071029</v>
      </c>
      <c r="U73" s="326">
        <v>147975225</v>
      </c>
      <c r="V73" s="326">
        <v>202628456</v>
      </c>
      <c r="W73" s="326">
        <v>8437935</v>
      </c>
      <c r="X73" s="326">
        <v>12528727</v>
      </c>
      <c r="Y73" s="326">
        <v>39072363</v>
      </c>
      <c r="Z73" s="326">
        <v>467008324</v>
      </c>
      <c r="AA73" s="326">
        <v>82139248</v>
      </c>
      <c r="AB73" s="326">
        <v>0</v>
      </c>
      <c r="AC73" s="326">
        <v>42423146</v>
      </c>
      <c r="AD73" s="326">
        <v>3267908</v>
      </c>
      <c r="AE73" s="326">
        <v>408340025</v>
      </c>
      <c r="AF73" s="326">
        <v>0</v>
      </c>
      <c r="AG73" s="326">
        <v>0</v>
      </c>
      <c r="AH73" s="326">
        <v>0</v>
      </c>
      <c r="AI73" s="326">
        <v>0</v>
      </c>
    </row>
    <row r="74" spans="1:35" ht="26.4" x14ac:dyDescent="0.3">
      <c r="A74" s="322" t="s">
        <v>747</v>
      </c>
      <c r="B74" s="323">
        <v>6963</v>
      </c>
      <c r="C74" s="324">
        <v>9</v>
      </c>
      <c r="D74" s="324">
        <v>9</v>
      </c>
      <c r="E74" s="324">
        <v>9</v>
      </c>
      <c r="F74" s="324">
        <v>841</v>
      </c>
      <c r="G74" s="324">
        <v>83</v>
      </c>
      <c r="H74" s="324">
        <v>25.6</v>
      </c>
      <c r="I74" s="324">
        <v>10.130000000000001</v>
      </c>
      <c r="J74" s="324">
        <v>0</v>
      </c>
      <c r="K74" s="324">
        <v>146.84</v>
      </c>
      <c r="L74" s="324">
        <v>0</v>
      </c>
      <c r="M74" s="326">
        <v>9788388</v>
      </c>
      <c r="N74" s="326">
        <v>21330191</v>
      </c>
      <c r="O74" s="326">
        <v>1237251</v>
      </c>
      <c r="P74" s="326">
        <v>2696134</v>
      </c>
      <c r="Q74" s="325">
        <v>5261</v>
      </c>
      <c r="R74" s="326">
        <v>31118579</v>
      </c>
      <c r="S74" s="326">
        <v>0</v>
      </c>
      <c r="T74" s="326">
        <v>20669</v>
      </c>
      <c r="U74" s="326">
        <v>4457617</v>
      </c>
      <c r="V74" s="326">
        <v>3173518</v>
      </c>
      <c r="W74" s="326">
        <v>0</v>
      </c>
      <c r="X74" s="326">
        <v>12111304</v>
      </c>
      <c r="Y74" s="326">
        <v>1014217</v>
      </c>
      <c r="Z74" s="326">
        <v>9985050</v>
      </c>
      <c r="AA74" s="326">
        <v>0</v>
      </c>
      <c r="AB74" s="326">
        <v>356204</v>
      </c>
      <c r="AC74" s="326">
        <v>0</v>
      </c>
      <c r="AD74" s="326">
        <v>0</v>
      </c>
      <c r="AE74" s="326">
        <v>3933385</v>
      </c>
      <c r="AF74" s="326">
        <v>0</v>
      </c>
      <c r="AG74" s="326">
        <v>0</v>
      </c>
      <c r="AH74" s="326">
        <v>0</v>
      </c>
      <c r="AI74" s="326">
        <v>0</v>
      </c>
    </row>
    <row r="75" spans="1:35" ht="14.55" customHeight="1" x14ac:dyDescent="0.3">
      <c r="A75" s="322" t="s">
        <v>748</v>
      </c>
      <c r="B75" s="323">
        <v>11718</v>
      </c>
      <c r="C75" s="324">
        <v>20</v>
      </c>
      <c r="D75" s="324">
        <v>20</v>
      </c>
      <c r="E75" s="324">
        <v>20</v>
      </c>
      <c r="F75" s="324">
        <v>53</v>
      </c>
      <c r="G75" s="324">
        <v>32</v>
      </c>
      <c r="H75" s="324">
        <v>0.73</v>
      </c>
      <c r="I75" s="324">
        <v>1.66</v>
      </c>
      <c r="J75" s="324">
        <v>0</v>
      </c>
      <c r="K75" s="324">
        <v>135.21</v>
      </c>
      <c r="L75" s="324">
        <v>0</v>
      </c>
      <c r="M75" s="326">
        <v>1709764</v>
      </c>
      <c r="N75" s="326">
        <v>24737764</v>
      </c>
      <c r="O75" s="326">
        <v>364292</v>
      </c>
      <c r="P75" s="326">
        <v>5270770</v>
      </c>
      <c r="Q75" s="325">
        <v>23789</v>
      </c>
      <c r="R75" s="326">
        <v>26447528</v>
      </c>
      <c r="S75" s="326">
        <v>6775</v>
      </c>
      <c r="T75" s="326">
        <v>0</v>
      </c>
      <c r="U75" s="326">
        <v>11204637</v>
      </c>
      <c r="V75" s="326">
        <v>2581353</v>
      </c>
      <c r="W75" s="326">
        <v>0</v>
      </c>
      <c r="X75" s="326">
        <v>518832</v>
      </c>
      <c r="Y75" s="326">
        <v>1720902</v>
      </c>
      <c r="Z75" s="326">
        <v>9942544</v>
      </c>
      <c r="AA75" s="326">
        <v>0</v>
      </c>
      <c r="AB75" s="326">
        <v>472485</v>
      </c>
      <c r="AC75" s="326">
        <v>0</v>
      </c>
      <c r="AD75" s="326">
        <v>0</v>
      </c>
      <c r="AE75" s="326">
        <v>5635062</v>
      </c>
      <c r="AF75" s="326">
        <v>0</v>
      </c>
      <c r="AG75" s="326">
        <v>0</v>
      </c>
      <c r="AH75" s="326">
        <v>0</v>
      </c>
      <c r="AI75" s="326">
        <v>0</v>
      </c>
    </row>
    <row r="76" spans="1:35" ht="14.55" customHeight="1" x14ac:dyDescent="0.3">
      <c r="A76" s="322" t="s">
        <v>749</v>
      </c>
      <c r="B76" s="323">
        <v>25</v>
      </c>
      <c r="C76" s="324">
        <v>216</v>
      </c>
      <c r="D76" s="324">
        <v>216</v>
      </c>
      <c r="E76" s="324">
        <v>216</v>
      </c>
      <c r="F76" s="325">
        <v>59044</v>
      </c>
      <c r="G76" s="325">
        <v>11336</v>
      </c>
      <c r="H76" s="324">
        <v>74.89</v>
      </c>
      <c r="I76" s="324">
        <v>5.21</v>
      </c>
      <c r="J76" s="324">
        <v>8.99</v>
      </c>
      <c r="K76" s="327">
        <v>1595.71</v>
      </c>
      <c r="L76" s="325">
        <v>54761</v>
      </c>
      <c r="M76" s="326">
        <v>379360080</v>
      </c>
      <c r="N76" s="326">
        <v>644868399</v>
      </c>
      <c r="O76" s="326">
        <v>143035076</v>
      </c>
      <c r="P76" s="326">
        <v>145748718</v>
      </c>
      <c r="Q76" s="325">
        <v>287594</v>
      </c>
      <c r="R76" s="326">
        <v>1024228479</v>
      </c>
      <c r="S76" s="326">
        <v>197797778</v>
      </c>
      <c r="T76" s="326">
        <v>270042609</v>
      </c>
      <c r="U76" s="326">
        <v>238949689</v>
      </c>
      <c r="V76" s="326">
        <v>57836767</v>
      </c>
      <c r="W76" s="326">
        <v>5139277</v>
      </c>
      <c r="X76" s="326">
        <v>3192089</v>
      </c>
      <c r="Y76" s="326">
        <v>14244580</v>
      </c>
      <c r="Z76" s="326">
        <v>157753933</v>
      </c>
      <c r="AA76" s="326">
        <v>42448200</v>
      </c>
      <c r="AB76" s="326">
        <v>0</v>
      </c>
      <c r="AC76" s="326">
        <v>32435818</v>
      </c>
      <c r="AD76" s="326">
        <v>4387739</v>
      </c>
      <c r="AE76" s="326">
        <v>288783794</v>
      </c>
      <c r="AF76" s="326">
        <v>0</v>
      </c>
      <c r="AG76" s="326">
        <v>0</v>
      </c>
      <c r="AH76" s="326">
        <v>0</v>
      </c>
      <c r="AI76" s="326">
        <v>0</v>
      </c>
    </row>
    <row r="77" spans="1:35" ht="14.55" customHeight="1" x14ac:dyDescent="0.3">
      <c r="A77" s="322" t="s">
        <v>1960</v>
      </c>
      <c r="B77" s="323">
        <v>455</v>
      </c>
      <c r="C77" s="324">
        <v>190</v>
      </c>
      <c r="D77" s="324">
        <v>190</v>
      </c>
      <c r="E77" s="324">
        <v>117</v>
      </c>
      <c r="F77" s="325">
        <v>32155</v>
      </c>
      <c r="G77" s="324">
        <v>33</v>
      </c>
      <c r="H77" s="324">
        <v>75.3</v>
      </c>
      <c r="I77" s="324">
        <v>974.39</v>
      </c>
      <c r="J77" s="324">
        <v>0</v>
      </c>
      <c r="K77" s="324">
        <v>279.54000000000002</v>
      </c>
      <c r="L77" s="324">
        <v>0</v>
      </c>
      <c r="M77" s="326">
        <v>9014480</v>
      </c>
      <c r="N77" s="326">
        <v>0</v>
      </c>
      <c r="O77" s="326">
        <v>1346428</v>
      </c>
      <c r="P77" s="326">
        <v>0</v>
      </c>
      <c r="Q77" s="324">
        <v>0</v>
      </c>
      <c r="R77" s="326">
        <v>9014480</v>
      </c>
      <c r="S77" s="326">
        <v>0</v>
      </c>
      <c r="T77" s="326">
        <v>0</v>
      </c>
      <c r="U77" s="326">
        <v>0</v>
      </c>
      <c r="V77" s="326">
        <v>0</v>
      </c>
      <c r="W77" s="326">
        <v>0</v>
      </c>
      <c r="X77" s="326">
        <v>0</v>
      </c>
      <c r="Y77" s="326">
        <v>0</v>
      </c>
      <c r="Z77" s="326">
        <v>0</v>
      </c>
      <c r="AA77" s="326">
        <v>0</v>
      </c>
      <c r="AB77" s="326">
        <v>9014480</v>
      </c>
      <c r="AC77" s="326">
        <v>0</v>
      </c>
      <c r="AD77" s="326">
        <v>0</v>
      </c>
      <c r="AE77" s="326">
        <v>1346428</v>
      </c>
      <c r="AF77" s="326">
        <v>0</v>
      </c>
      <c r="AG77" s="326">
        <v>0</v>
      </c>
      <c r="AH77" s="326">
        <v>0</v>
      </c>
      <c r="AI77" s="326">
        <v>0</v>
      </c>
    </row>
    <row r="78" spans="1:35" ht="14.55" customHeight="1" x14ac:dyDescent="0.3">
      <c r="A78" s="322" t="s">
        <v>1961</v>
      </c>
      <c r="B78" s="323">
        <v>456</v>
      </c>
      <c r="C78" s="324">
        <v>92</v>
      </c>
      <c r="D78" s="324">
        <v>92</v>
      </c>
      <c r="E78" s="324">
        <v>92</v>
      </c>
      <c r="F78" s="325">
        <v>30719</v>
      </c>
      <c r="G78" s="324">
        <v>27</v>
      </c>
      <c r="H78" s="324">
        <v>91.48</v>
      </c>
      <c r="I78" s="327">
        <v>1137.74</v>
      </c>
      <c r="J78" s="324">
        <v>0</v>
      </c>
      <c r="K78" s="324">
        <v>271.39</v>
      </c>
      <c r="L78" s="324">
        <v>0</v>
      </c>
      <c r="M78" s="326">
        <v>5748489</v>
      </c>
      <c r="N78" s="326">
        <v>4867</v>
      </c>
      <c r="O78" s="326">
        <v>5008607</v>
      </c>
      <c r="P78" s="326">
        <v>0</v>
      </c>
      <c r="Q78" s="324">
        <v>83</v>
      </c>
      <c r="R78" s="326">
        <v>5753356</v>
      </c>
      <c r="S78" s="326">
        <v>0</v>
      </c>
      <c r="T78" s="326">
        <v>300495</v>
      </c>
      <c r="U78" s="326">
        <v>0</v>
      </c>
      <c r="V78" s="326">
        <v>0</v>
      </c>
      <c r="W78" s="326">
        <v>0</v>
      </c>
      <c r="X78" s="326">
        <v>0</v>
      </c>
      <c r="Y78" s="326">
        <v>5452861</v>
      </c>
      <c r="Z78" s="326">
        <v>0</v>
      </c>
      <c r="AA78" s="326">
        <v>0</v>
      </c>
      <c r="AB78" s="326">
        <v>0</v>
      </c>
      <c r="AC78" s="326">
        <v>0</v>
      </c>
      <c r="AD78" s="326">
        <v>0</v>
      </c>
      <c r="AE78" s="326">
        <v>5008607</v>
      </c>
      <c r="AF78" s="326">
        <v>3</v>
      </c>
      <c r="AG78" s="326">
        <v>8</v>
      </c>
      <c r="AH78" s="326">
        <v>5</v>
      </c>
      <c r="AI78" s="326">
        <v>3</v>
      </c>
    </row>
    <row r="79" spans="1:35" ht="14.55" customHeight="1" x14ac:dyDescent="0.3">
      <c r="A79" s="322" t="s">
        <v>1577</v>
      </c>
      <c r="B79" s="323">
        <v>423</v>
      </c>
      <c r="C79" s="324">
        <v>60</v>
      </c>
      <c r="D79" s="324">
        <v>60</v>
      </c>
      <c r="E79" s="324">
        <v>60</v>
      </c>
      <c r="F79" s="325">
        <v>19482</v>
      </c>
      <c r="G79" s="324">
        <v>279</v>
      </c>
      <c r="H79" s="324">
        <v>88.96</v>
      </c>
      <c r="I79" s="324">
        <v>69.83</v>
      </c>
      <c r="J79" s="324">
        <v>0</v>
      </c>
      <c r="K79" s="324">
        <v>145.19999999999999</v>
      </c>
      <c r="L79" s="324">
        <v>0</v>
      </c>
      <c r="M79" s="326">
        <v>31250108</v>
      </c>
      <c r="N79" s="326">
        <v>0</v>
      </c>
      <c r="O79" s="326">
        <v>4472421</v>
      </c>
      <c r="P79" s="326">
        <v>0</v>
      </c>
      <c r="Q79" s="324">
        <v>0</v>
      </c>
      <c r="R79" s="326">
        <v>31250108</v>
      </c>
      <c r="S79" s="326">
        <v>0</v>
      </c>
      <c r="T79" s="326">
        <v>2541137</v>
      </c>
      <c r="U79" s="326">
        <v>0</v>
      </c>
      <c r="V79" s="326">
        <v>1375051</v>
      </c>
      <c r="W79" s="326">
        <v>0</v>
      </c>
      <c r="X79" s="326">
        <v>24494488</v>
      </c>
      <c r="Y79" s="326">
        <v>0</v>
      </c>
      <c r="Z79" s="326">
        <v>0</v>
      </c>
      <c r="AA79" s="326">
        <v>0</v>
      </c>
      <c r="AB79" s="326">
        <v>2839432</v>
      </c>
      <c r="AC79" s="326">
        <v>0</v>
      </c>
      <c r="AD79" s="326">
        <v>0</v>
      </c>
      <c r="AE79" s="326">
        <v>4472421</v>
      </c>
      <c r="AF79" s="326">
        <v>1</v>
      </c>
      <c r="AG79" s="326">
        <v>1</v>
      </c>
      <c r="AH79" s="326">
        <v>0</v>
      </c>
      <c r="AI79" s="326">
        <v>1</v>
      </c>
    </row>
    <row r="80" spans="1:35" ht="14.55" customHeight="1" x14ac:dyDescent="0.3">
      <c r="A80" s="322" t="s">
        <v>750</v>
      </c>
      <c r="B80" s="323">
        <v>122</v>
      </c>
      <c r="C80" s="324">
        <v>441</v>
      </c>
      <c r="D80" s="324">
        <v>441</v>
      </c>
      <c r="E80" s="324">
        <v>441</v>
      </c>
      <c r="F80" s="325">
        <v>132687</v>
      </c>
      <c r="G80" s="325">
        <v>29619</v>
      </c>
      <c r="H80" s="324">
        <v>82.43</v>
      </c>
      <c r="I80" s="324">
        <v>4.4800000000000004</v>
      </c>
      <c r="J80" s="324">
        <v>0</v>
      </c>
      <c r="K80" s="327">
        <v>3803</v>
      </c>
      <c r="L80" s="325">
        <v>70204</v>
      </c>
      <c r="M80" s="326">
        <v>624507127</v>
      </c>
      <c r="N80" s="326">
        <v>886090495</v>
      </c>
      <c r="O80" s="326">
        <v>363601259</v>
      </c>
      <c r="P80" s="326">
        <v>347762563</v>
      </c>
      <c r="Q80" s="325">
        <v>572462</v>
      </c>
      <c r="R80" s="326">
        <v>1510597622</v>
      </c>
      <c r="S80" s="326">
        <v>196283524</v>
      </c>
      <c r="T80" s="326">
        <v>549051084</v>
      </c>
      <c r="U80" s="326">
        <v>47701316</v>
      </c>
      <c r="V80" s="326">
        <v>143028946</v>
      </c>
      <c r="W80" s="326">
        <v>12304264</v>
      </c>
      <c r="X80" s="326">
        <v>2938840</v>
      </c>
      <c r="Y80" s="326">
        <v>16206265</v>
      </c>
      <c r="Z80" s="326">
        <v>459716122</v>
      </c>
      <c r="AA80" s="326">
        <v>40063101</v>
      </c>
      <c r="AB80" s="326">
        <v>20539461</v>
      </c>
      <c r="AC80" s="326">
        <v>18299840</v>
      </c>
      <c r="AD80" s="326">
        <v>4464859</v>
      </c>
      <c r="AE80" s="326">
        <v>711363822</v>
      </c>
      <c r="AF80" s="326">
        <v>0</v>
      </c>
      <c r="AG80" s="326">
        <v>0</v>
      </c>
      <c r="AH80" s="326">
        <v>0</v>
      </c>
      <c r="AI80" s="326">
        <v>0</v>
      </c>
    </row>
    <row r="81" spans="1:35" ht="14.55" customHeight="1" x14ac:dyDescent="0.3">
      <c r="A81" s="322" t="s">
        <v>1578</v>
      </c>
      <c r="B81" s="323">
        <v>13125</v>
      </c>
      <c r="C81" s="324">
        <v>146</v>
      </c>
      <c r="D81" s="324">
        <v>146</v>
      </c>
      <c r="E81" s="324">
        <v>146</v>
      </c>
      <c r="F81" s="325">
        <v>51411</v>
      </c>
      <c r="G81" s="325">
        <v>3094</v>
      </c>
      <c r="H81" s="324">
        <v>96.47</v>
      </c>
      <c r="I81" s="324">
        <v>16.62</v>
      </c>
      <c r="J81" s="324">
        <v>0</v>
      </c>
      <c r="K81" s="324">
        <v>315.74</v>
      </c>
      <c r="L81" s="324">
        <v>0</v>
      </c>
      <c r="M81" s="326">
        <v>69136310</v>
      </c>
      <c r="N81" s="326">
        <v>0</v>
      </c>
      <c r="O81" s="326">
        <v>50109458</v>
      </c>
      <c r="P81" s="326">
        <v>0</v>
      </c>
      <c r="Q81" s="324">
        <v>0</v>
      </c>
      <c r="R81" s="326">
        <v>69136310</v>
      </c>
      <c r="S81" s="326">
        <v>8630300</v>
      </c>
      <c r="T81" s="326">
        <v>14125100</v>
      </c>
      <c r="U81" s="326">
        <v>34402510</v>
      </c>
      <c r="V81" s="326">
        <v>4846100</v>
      </c>
      <c r="W81" s="326">
        <v>0</v>
      </c>
      <c r="X81" s="326">
        <v>0</v>
      </c>
      <c r="Y81" s="326">
        <v>39000</v>
      </c>
      <c r="Z81" s="326">
        <v>3335100</v>
      </c>
      <c r="AA81" s="326">
        <v>3758200</v>
      </c>
      <c r="AB81" s="326">
        <v>0</v>
      </c>
      <c r="AC81" s="326">
        <v>0</v>
      </c>
      <c r="AD81" s="326">
        <v>0</v>
      </c>
      <c r="AE81" s="326">
        <v>50109458</v>
      </c>
      <c r="AF81" s="326">
        <v>56001649</v>
      </c>
      <c r="AG81" s="326">
        <v>56001649</v>
      </c>
      <c r="AH81" s="326">
        <v>36826801</v>
      </c>
      <c r="AI81" s="326">
        <v>19174848</v>
      </c>
    </row>
    <row r="82" spans="1:35" ht="14.55" customHeight="1" x14ac:dyDescent="0.3">
      <c r="A82" s="322" t="s">
        <v>751</v>
      </c>
      <c r="B82" s="323">
        <v>3113</v>
      </c>
      <c r="C82" s="324">
        <v>852</v>
      </c>
      <c r="D82" s="324">
        <v>717</v>
      </c>
      <c r="E82" s="324">
        <v>522</v>
      </c>
      <c r="F82" s="325">
        <v>165824</v>
      </c>
      <c r="G82" s="325">
        <v>30933</v>
      </c>
      <c r="H82" s="324">
        <v>87.03</v>
      </c>
      <c r="I82" s="324">
        <v>5.36</v>
      </c>
      <c r="J82" s="324">
        <v>0</v>
      </c>
      <c r="K82" s="327">
        <v>4440.51</v>
      </c>
      <c r="L82" s="325">
        <v>133569</v>
      </c>
      <c r="M82" s="326">
        <v>962832247</v>
      </c>
      <c r="N82" s="326">
        <v>1637880364</v>
      </c>
      <c r="O82" s="326">
        <v>340354071</v>
      </c>
      <c r="P82" s="326">
        <v>494337349</v>
      </c>
      <c r="Q82" s="325">
        <v>988816</v>
      </c>
      <c r="R82" s="326">
        <v>2600712611</v>
      </c>
      <c r="S82" s="326">
        <v>447901289</v>
      </c>
      <c r="T82" s="326">
        <v>908957081</v>
      </c>
      <c r="U82" s="326">
        <v>473628314</v>
      </c>
      <c r="V82" s="326">
        <v>76967445</v>
      </c>
      <c r="W82" s="326">
        <v>18009442</v>
      </c>
      <c r="X82" s="326">
        <v>7277784</v>
      </c>
      <c r="Y82" s="326">
        <v>31833193</v>
      </c>
      <c r="Z82" s="326">
        <v>540898177</v>
      </c>
      <c r="AA82" s="326">
        <v>49590309</v>
      </c>
      <c r="AB82" s="326">
        <v>0</v>
      </c>
      <c r="AC82" s="326">
        <v>32081708</v>
      </c>
      <c r="AD82" s="326">
        <v>13567869</v>
      </c>
      <c r="AE82" s="326">
        <v>834691420</v>
      </c>
      <c r="AF82" s="326">
        <v>0</v>
      </c>
      <c r="AG82" s="326">
        <v>0</v>
      </c>
      <c r="AH82" s="326">
        <v>0</v>
      </c>
      <c r="AI82" s="326">
        <v>0</v>
      </c>
    </row>
    <row r="83" spans="1:35" ht="14.55" customHeight="1" x14ac:dyDescent="0.3">
      <c r="A83" s="322" t="s">
        <v>1580</v>
      </c>
      <c r="B83" s="323">
        <v>405</v>
      </c>
      <c r="C83" s="324">
        <v>180</v>
      </c>
      <c r="D83" s="324">
        <v>180</v>
      </c>
      <c r="E83" s="324">
        <v>180</v>
      </c>
      <c r="F83" s="325">
        <v>40086</v>
      </c>
      <c r="G83" s="324">
        <v>819</v>
      </c>
      <c r="H83" s="324">
        <v>61.01</v>
      </c>
      <c r="I83" s="324">
        <v>48.95</v>
      </c>
      <c r="J83" s="324">
        <v>0</v>
      </c>
      <c r="K83" s="324">
        <v>520.49</v>
      </c>
      <c r="L83" s="324">
        <v>0</v>
      </c>
      <c r="M83" s="326">
        <v>163796878</v>
      </c>
      <c r="N83" s="326">
        <v>0</v>
      </c>
      <c r="O83" s="326">
        <v>69877138</v>
      </c>
      <c r="P83" s="326">
        <v>0</v>
      </c>
      <c r="Q83" s="324">
        <v>0</v>
      </c>
      <c r="R83" s="326">
        <v>163796878</v>
      </c>
      <c r="S83" s="326">
        <v>12266187</v>
      </c>
      <c r="T83" s="326">
        <v>76187294</v>
      </c>
      <c r="U83" s="326">
        <v>3857351</v>
      </c>
      <c r="V83" s="326">
        <v>22565125</v>
      </c>
      <c r="W83" s="326">
        <v>1086393</v>
      </c>
      <c r="X83" s="326">
        <v>1966512</v>
      </c>
      <c r="Y83" s="326">
        <v>6137236</v>
      </c>
      <c r="Z83" s="326">
        <v>36047554</v>
      </c>
      <c r="AA83" s="326">
        <v>3411434</v>
      </c>
      <c r="AB83" s="326">
        <v>0</v>
      </c>
      <c r="AC83" s="326">
        <v>0</v>
      </c>
      <c r="AD83" s="326">
        <v>271792</v>
      </c>
      <c r="AE83" s="326">
        <v>69877138</v>
      </c>
      <c r="AF83" s="326">
        <v>80683000</v>
      </c>
      <c r="AG83" s="326">
        <v>80683000</v>
      </c>
      <c r="AH83" s="326">
        <v>97640000</v>
      </c>
      <c r="AI83" s="326">
        <v>-16957000</v>
      </c>
    </row>
    <row r="84" spans="1:35" ht="26.4" x14ac:dyDescent="0.3">
      <c r="A84" s="322" t="s">
        <v>1581</v>
      </c>
      <c r="B84" s="323">
        <v>450</v>
      </c>
      <c r="C84" s="324">
        <v>132</v>
      </c>
      <c r="D84" s="324">
        <v>132</v>
      </c>
      <c r="E84" s="324">
        <v>132</v>
      </c>
      <c r="F84" s="325">
        <v>42592</v>
      </c>
      <c r="G84" s="325">
        <v>2044</v>
      </c>
      <c r="H84" s="324">
        <v>88.4</v>
      </c>
      <c r="I84" s="324">
        <v>20.84</v>
      </c>
      <c r="J84" s="324">
        <v>26.95</v>
      </c>
      <c r="K84" s="327">
        <v>1026.95</v>
      </c>
      <c r="L84" s="324">
        <v>0</v>
      </c>
      <c r="M84" s="326">
        <v>170149187</v>
      </c>
      <c r="N84" s="326">
        <v>185373103</v>
      </c>
      <c r="O84" s="326">
        <v>87393773</v>
      </c>
      <c r="P84" s="326">
        <v>57495227</v>
      </c>
      <c r="Q84" s="325">
        <v>384756</v>
      </c>
      <c r="R84" s="326">
        <v>355522290</v>
      </c>
      <c r="S84" s="326">
        <v>34767992</v>
      </c>
      <c r="T84" s="326">
        <v>107639062</v>
      </c>
      <c r="U84" s="326">
        <v>8593931</v>
      </c>
      <c r="V84" s="326">
        <v>35980143</v>
      </c>
      <c r="W84" s="326">
        <v>9254811</v>
      </c>
      <c r="X84" s="326">
        <v>5302401</v>
      </c>
      <c r="Y84" s="326">
        <v>16002403</v>
      </c>
      <c r="Z84" s="326">
        <v>120063112</v>
      </c>
      <c r="AA84" s="326">
        <v>17298714</v>
      </c>
      <c r="AB84" s="326">
        <v>0</v>
      </c>
      <c r="AC84" s="326">
        <v>556503</v>
      </c>
      <c r="AD84" s="326">
        <v>63218</v>
      </c>
      <c r="AE84" s="326">
        <v>144889000</v>
      </c>
      <c r="AF84" s="326">
        <v>167173000</v>
      </c>
      <c r="AG84" s="326">
        <v>167188000</v>
      </c>
      <c r="AH84" s="326">
        <v>194738000</v>
      </c>
      <c r="AI84" s="326">
        <v>-27550000</v>
      </c>
    </row>
    <row r="85" spans="1:35" ht="14.55" customHeight="1" x14ac:dyDescent="0.3">
      <c r="A85" s="322" t="s">
        <v>1582</v>
      </c>
      <c r="B85" s="323">
        <v>1471</v>
      </c>
      <c r="C85" s="324">
        <v>60</v>
      </c>
      <c r="D85" s="324">
        <v>60</v>
      </c>
      <c r="E85" s="324">
        <v>60</v>
      </c>
      <c r="F85" s="325">
        <v>14526</v>
      </c>
      <c r="G85" s="324">
        <v>927</v>
      </c>
      <c r="H85" s="324">
        <v>66.33</v>
      </c>
      <c r="I85" s="324">
        <v>15.67</v>
      </c>
      <c r="J85" s="324">
        <v>0</v>
      </c>
      <c r="K85" s="324">
        <v>374.38</v>
      </c>
      <c r="L85" s="324">
        <v>0</v>
      </c>
      <c r="M85" s="326">
        <v>44856300</v>
      </c>
      <c r="N85" s="326">
        <v>56381527</v>
      </c>
      <c r="O85" s="326">
        <v>28111614</v>
      </c>
      <c r="P85" s="326">
        <v>16192386</v>
      </c>
      <c r="Q85" s="325">
        <v>129360</v>
      </c>
      <c r="R85" s="326">
        <v>101237827</v>
      </c>
      <c r="S85" s="326">
        <v>11527988</v>
      </c>
      <c r="T85" s="326">
        <v>55398397</v>
      </c>
      <c r="U85" s="326">
        <v>2032484</v>
      </c>
      <c r="V85" s="326">
        <v>6707883</v>
      </c>
      <c r="W85" s="326">
        <v>1631890</v>
      </c>
      <c r="X85" s="326">
        <v>303417</v>
      </c>
      <c r="Y85" s="326">
        <v>3236983</v>
      </c>
      <c r="Z85" s="326">
        <v>18553692</v>
      </c>
      <c r="AA85" s="326">
        <v>1797752</v>
      </c>
      <c r="AB85" s="326">
        <v>0</v>
      </c>
      <c r="AC85" s="326">
        <v>46373</v>
      </c>
      <c r="AD85" s="326">
        <v>968</v>
      </c>
      <c r="AE85" s="326">
        <v>44304000</v>
      </c>
      <c r="AF85" s="326">
        <v>44877000</v>
      </c>
      <c r="AG85" s="326">
        <v>44726000</v>
      </c>
      <c r="AH85" s="326">
        <v>51814000</v>
      </c>
      <c r="AI85" s="326">
        <v>-7088000</v>
      </c>
    </row>
    <row r="86" spans="1:35" ht="14.55" customHeight="1" x14ac:dyDescent="0.3">
      <c r="A86" s="322" t="s">
        <v>752</v>
      </c>
      <c r="B86" s="323">
        <v>42</v>
      </c>
      <c r="C86" s="324">
        <v>159</v>
      </c>
      <c r="D86" s="324">
        <v>122</v>
      </c>
      <c r="E86" s="324">
        <v>91</v>
      </c>
      <c r="F86" s="325">
        <v>24206</v>
      </c>
      <c r="G86" s="325">
        <v>3119</v>
      </c>
      <c r="H86" s="324">
        <v>72.88</v>
      </c>
      <c r="I86" s="324">
        <v>7.76</v>
      </c>
      <c r="J86" s="324">
        <v>31.25</v>
      </c>
      <c r="K86" s="324">
        <v>587.66999999999996</v>
      </c>
      <c r="L86" s="325">
        <v>30919</v>
      </c>
      <c r="M86" s="326">
        <v>58031259</v>
      </c>
      <c r="N86" s="326">
        <v>111372871</v>
      </c>
      <c r="O86" s="326">
        <v>42134982</v>
      </c>
      <c r="P86" s="326">
        <v>47604621</v>
      </c>
      <c r="Q86" s="325">
        <v>63172</v>
      </c>
      <c r="R86" s="326">
        <v>169404130</v>
      </c>
      <c r="S86" s="326">
        <v>30137384</v>
      </c>
      <c r="T86" s="326">
        <v>31862169</v>
      </c>
      <c r="U86" s="326">
        <v>35582363</v>
      </c>
      <c r="V86" s="326">
        <v>27758236</v>
      </c>
      <c r="W86" s="326">
        <v>1560084</v>
      </c>
      <c r="X86" s="326">
        <v>1148305</v>
      </c>
      <c r="Y86" s="326">
        <v>1580094</v>
      </c>
      <c r="Z86" s="326">
        <v>31026041</v>
      </c>
      <c r="AA86" s="326">
        <v>3370933</v>
      </c>
      <c r="AB86" s="326">
        <v>0</v>
      </c>
      <c r="AC86" s="326">
        <v>4796389</v>
      </c>
      <c r="AD86" s="326">
        <v>582132</v>
      </c>
      <c r="AE86" s="326">
        <v>89739603</v>
      </c>
      <c r="AF86" s="326">
        <v>0</v>
      </c>
      <c r="AG86" s="326">
        <v>0</v>
      </c>
      <c r="AH86" s="326">
        <v>0</v>
      </c>
      <c r="AI86" s="326">
        <v>0</v>
      </c>
    </row>
    <row r="87" spans="1:35" ht="14.55" customHeight="1" x14ac:dyDescent="0.3">
      <c r="A87" s="322" t="s">
        <v>753</v>
      </c>
      <c r="B87" s="323">
        <v>8701</v>
      </c>
      <c r="C87" s="324">
        <v>237</v>
      </c>
      <c r="D87" s="324">
        <v>237</v>
      </c>
      <c r="E87" s="324">
        <v>192</v>
      </c>
      <c r="F87" s="325">
        <v>59949</v>
      </c>
      <c r="G87" s="325">
        <v>13362</v>
      </c>
      <c r="H87" s="324">
        <v>85.54</v>
      </c>
      <c r="I87" s="324">
        <v>4.49</v>
      </c>
      <c r="J87" s="324">
        <v>0</v>
      </c>
      <c r="K87" s="327">
        <v>1117.51</v>
      </c>
      <c r="L87" s="325">
        <v>51269</v>
      </c>
      <c r="M87" s="326">
        <v>306860720</v>
      </c>
      <c r="N87" s="326">
        <v>301123296</v>
      </c>
      <c r="O87" s="326">
        <v>178564349</v>
      </c>
      <c r="P87" s="326">
        <v>114396373</v>
      </c>
      <c r="Q87" s="325">
        <v>62603</v>
      </c>
      <c r="R87" s="326">
        <v>607984016</v>
      </c>
      <c r="S87" s="326">
        <v>100832525</v>
      </c>
      <c r="T87" s="326">
        <v>198614854</v>
      </c>
      <c r="U87" s="326">
        <v>30889893</v>
      </c>
      <c r="V87" s="326">
        <v>80209011</v>
      </c>
      <c r="W87" s="326">
        <v>10189799</v>
      </c>
      <c r="X87" s="326">
        <v>1709076</v>
      </c>
      <c r="Y87" s="326">
        <v>12817039</v>
      </c>
      <c r="Z87" s="326">
        <v>143977990</v>
      </c>
      <c r="AA87" s="326">
        <v>13474525</v>
      </c>
      <c r="AB87" s="326">
        <v>0</v>
      </c>
      <c r="AC87" s="326">
        <v>13800710</v>
      </c>
      <c r="AD87" s="326">
        <v>1468594</v>
      </c>
      <c r="AE87" s="326">
        <v>292960722</v>
      </c>
      <c r="AF87" s="326">
        <v>0</v>
      </c>
      <c r="AG87" s="326">
        <v>0</v>
      </c>
      <c r="AH87" s="326">
        <v>0</v>
      </c>
      <c r="AI87" s="326">
        <v>0</v>
      </c>
    </row>
    <row r="88" spans="1:35" ht="14.55" customHeight="1" x14ac:dyDescent="0.3">
      <c r="A88" s="322" t="s">
        <v>754</v>
      </c>
      <c r="B88" s="323">
        <v>75</v>
      </c>
      <c r="C88" s="324">
        <v>348</v>
      </c>
      <c r="D88" s="324">
        <v>262</v>
      </c>
      <c r="E88" s="324">
        <v>182</v>
      </c>
      <c r="F88" s="325">
        <v>61224</v>
      </c>
      <c r="G88" s="325">
        <v>12286</v>
      </c>
      <c r="H88" s="324">
        <v>92.16</v>
      </c>
      <c r="I88" s="324">
        <v>4.9800000000000004</v>
      </c>
      <c r="J88" s="324">
        <v>0</v>
      </c>
      <c r="K88" s="327">
        <v>1179.3599999999999</v>
      </c>
      <c r="L88" s="325">
        <v>69876</v>
      </c>
      <c r="M88" s="326">
        <v>220845442</v>
      </c>
      <c r="N88" s="326">
        <v>296710155</v>
      </c>
      <c r="O88" s="326">
        <v>145433249</v>
      </c>
      <c r="P88" s="326">
        <v>110903986</v>
      </c>
      <c r="Q88" s="325">
        <v>109695</v>
      </c>
      <c r="R88" s="326">
        <v>517555597</v>
      </c>
      <c r="S88" s="326">
        <v>78189708</v>
      </c>
      <c r="T88" s="326">
        <v>153676875</v>
      </c>
      <c r="U88" s="326">
        <v>67697043</v>
      </c>
      <c r="V88" s="326">
        <v>67373307</v>
      </c>
      <c r="W88" s="326">
        <v>3696152</v>
      </c>
      <c r="X88" s="326">
        <v>3522075</v>
      </c>
      <c r="Y88" s="326">
        <v>5443446</v>
      </c>
      <c r="Z88" s="326">
        <v>118956994</v>
      </c>
      <c r="AA88" s="326">
        <v>6042884</v>
      </c>
      <c r="AB88" s="326">
        <v>0</v>
      </c>
      <c r="AC88" s="326">
        <v>10915809</v>
      </c>
      <c r="AD88" s="326">
        <v>2041304</v>
      </c>
      <c r="AE88" s="326">
        <v>256337235</v>
      </c>
      <c r="AF88" s="326">
        <v>0</v>
      </c>
      <c r="AG88" s="326">
        <v>0</v>
      </c>
      <c r="AH88" s="326">
        <v>0</v>
      </c>
      <c r="AI88" s="326">
        <v>0</v>
      </c>
    </row>
    <row r="89" spans="1:35" ht="14.55" customHeight="1" x14ac:dyDescent="0.3">
      <c r="A89" s="322" t="s">
        <v>755</v>
      </c>
      <c r="B89" s="323">
        <v>41</v>
      </c>
      <c r="C89" s="324">
        <v>231</v>
      </c>
      <c r="D89" s="324">
        <v>0</v>
      </c>
      <c r="E89" s="324">
        <v>0</v>
      </c>
      <c r="F89" s="324">
        <v>0</v>
      </c>
      <c r="G89" s="324">
        <v>0</v>
      </c>
      <c r="H89" s="324">
        <v>0</v>
      </c>
      <c r="I89" s="324">
        <v>0</v>
      </c>
      <c r="J89" s="324">
        <v>0</v>
      </c>
      <c r="K89" s="324">
        <v>89.21</v>
      </c>
      <c r="L89" s="324">
        <v>0</v>
      </c>
      <c r="M89" s="326">
        <v>1</v>
      </c>
      <c r="N89" s="326">
        <v>62402482</v>
      </c>
      <c r="O89" s="326">
        <v>0</v>
      </c>
      <c r="P89" s="326">
        <v>20512273</v>
      </c>
      <c r="Q89" s="325">
        <v>10504</v>
      </c>
      <c r="R89" s="326">
        <v>62402483</v>
      </c>
      <c r="S89" s="326">
        <v>8984978</v>
      </c>
      <c r="T89" s="326">
        <v>25279148</v>
      </c>
      <c r="U89" s="326">
        <v>582979</v>
      </c>
      <c r="V89" s="326">
        <v>5094127</v>
      </c>
      <c r="W89" s="326">
        <v>232059</v>
      </c>
      <c r="X89" s="326">
        <v>84970</v>
      </c>
      <c r="Y89" s="326">
        <v>292999</v>
      </c>
      <c r="Z89" s="326">
        <v>18846117</v>
      </c>
      <c r="AA89" s="326">
        <v>201025</v>
      </c>
      <c r="AB89" s="326">
        <v>0</v>
      </c>
      <c r="AC89" s="326">
        <v>2801404</v>
      </c>
      <c r="AD89" s="326">
        <v>2677</v>
      </c>
      <c r="AE89" s="326">
        <v>20512273</v>
      </c>
      <c r="AF89" s="326">
        <v>0</v>
      </c>
      <c r="AG89" s="326">
        <v>0</v>
      </c>
      <c r="AH89" s="326">
        <v>0</v>
      </c>
      <c r="AI89" s="326">
        <v>0</v>
      </c>
    </row>
    <row r="90" spans="1:35" ht="14.55" customHeight="1" x14ac:dyDescent="0.3">
      <c r="A90" s="322" t="s">
        <v>756</v>
      </c>
      <c r="B90" s="323">
        <v>114</v>
      </c>
      <c r="C90" s="324">
        <v>211</v>
      </c>
      <c r="D90" s="324">
        <v>206</v>
      </c>
      <c r="E90" s="324">
        <v>187</v>
      </c>
      <c r="F90" s="325">
        <v>48293</v>
      </c>
      <c r="G90" s="325">
        <v>9479</v>
      </c>
      <c r="H90" s="324">
        <v>70.75</v>
      </c>
      <c r="I90" s="324">
        <v>5.09</v>
      </c>
      <c r="J90" s="324">
        <v>0</v>
      </c>
      <c r="K90" s="327">
        <v>1081.99</v>
      </c>
      <c r="L90" s="325">
        <v>45532</v>
      </c>
      <c r="M90" s="326">
        <v>250134426</v>
      </c>
      <c r="N90" s="326">
        <v>544291813</v>
      </c>
      <c r="O90" s="326">
        <v>125962995</v>
      </c>
      <c r="P90" s="326">
        <v>189878908</v>
      </c>
      <c r="Q90" s="325">
        <v>157454</v>
      </c>
      <c r="R90" s="326">
        <v>794426239</v>
      </c>
      <c r="S90" s="326">
        <v>165195197</v>
      </c>
      <c r="T90" s="326">
        <v>268078009</v>
      </c>
      <c r="U90" s="326">
        <v>49760761</v>
      </c>
      <c r="V90" s="326">
        <v>91034508</v>
      </c>
      <c r="W90" s="326">
        <v>4645765</v>
      </c>
      <c r="X90" s="326">
        <v>1394654</v>
      </c>
      <c r="Y90" s="326">
        <v>6487486</v>
      </c>
      <c r="Z90" s="326">
        <v>184705655</v>
      </c>
      <c r="AA90" s="326">
        <v>7183938</v>
      </c>
      <c r="AB90" s="326">
        <v>0</v>
      </c>
      <c r="AC90" s="326">
        <v>14382924</v>
      </c>
      <c r="AD90" s="326">
        <v>1557342</v>
      </c>
      <c r="AE90" s="326">
        <v>315841903</v>
      </c>
      <c r="AF90" s="326">
        <v>0</v>
      </c>
      <c r="AG90" s="326">
        <v>0</v>
      </c>
      <c r="AH90" s="326">
        <v>0</v>
      </c>
      <c r="AI90" s="326">
        <v>0</v>
      </c>
    </row>
    <row r="91" spans="1:35" ht="14.55" customHeight="1" x14ac:dyDescent="0.3">
      <c r="A91" s="322" t="s">
        <v>757</v>
      </c>
      <c r="B91" s="323">
        <v>126</v>
      </c>
      <c r="C91" s="324">
        <v>326</v>
      </c>
      <c r="D91" s="324">
        <v>325</v>
      </c>
      <c r="E91" s="324">
        <v>234</v>
      </c>
      <c r="F91" s="325">
        <v>78307</v>
      </c>
      <c r="G91" s="325">
        <v>12697</v>
      </c>
      <c r="H91" s="324">
        <v>91.68</v>
      </c>
      <c r="I91" s="324">
        <v>6.17</v>
      </c>
      <c r="J91" s="324">
        <v>183.73</v>
      </c>
      <c r="K91" s="327">
        <v>1706.77</v>
      </c>
      <c r="L91" s="325">
        <v>25549</v>
      </c>
      <c r="M91" s="326">
        <v>497658782</v>
      </c>
      <c r="N91" s="326">
        <v>303259787</v>
      </c>
      <c r="O91" s="326">
        <v>300437681</v>
      </c>
      <c r="P91" s="326">
        <v>120258573</v>
      </c>
      <c r="Q91" s="325">
        <v>115662</v>
      </c>
      <c r="R91" s="326">
        <v>800918569</v>
      </c>
      <c r="S91" s="326">
        <v>123443830</v>
      </c>
      <c r="T91" s="326">
        <v>270866286</v>
      </c>
      <c r="U91" s="326">
        <v>53311078</v>
      </c>
      <c r="V91" s="326">
        <v>87379386</v>
      </c>
      <c r="W91" s="326">
        <v>3873524</v>
      </c>
      <c r="X91" s="326">
        <v>5148208</v>
      </c>
      <c r="Y91" s="326">
        <v>16266832</v>
      </c>
      <c r="Z91" s="326">
        <v>214853097</v>
      </c>
      <c r="AA91" s="326">
        <v>7357523</v>
      </c>
      <c r="AB91" s="326">
        <v>0</v>
      </c>
      <c r="AC91" s="326">
        <v>16504129</v>
      </c>
      <c r="AD91" s="326">
        <v>1914676</v>
      </c>
      <c r="AE91" s="326">
        <v>420696254</v>
      </c>
      <c r="AF91" s="326">
        <v>0</v>
      </c>
      <c r="AG91" s="326">
        <v>0</v>
      </c>
      <c r="AH91" s="326">
        <v>0</v>
      </c>
      <c r="AI91" s="326">
        <v>0</v>
      </c>
    </row>
    <row r="92" spans="1:35" ht="14.55" customHeight="1" x14ac:dyDescent="0.3">
      <c r="A92" s="322" t="s">
        <v>758</v>
      </c>
      <c r="B92" s="323">
        <v>129</v>
      </c>
      <c r="C92" s="324">
        <v>153</v>
      </c>
      <c r="D92" s="324">
        <v>153</v>
      </c>
      <c r="E92" s="324">
        <v>153</v>
      </c>
      <c r="F92" s="325">
        <v>33187</v>
      </c>
      <c r="G92" s="325">
        <v>7301</v>
      </c>
      <c r="H92" s="324">
        <v>59.43</v>
      </c>
      <c r="I92" s="324">
        <v>4.55</v>
      </c>
      <c r="J92" s="324">
        <v>0</v>
      </c>
      <c r="K92" s="327">
        <v>1156.98</v>
      </c>
      <c r="L92" s="325">
        <v>48877</v>
      </c>
      <c r="M92" s="326">
        <v>118502150</v>
      </c>
      <c r="N92" s="326">
        <v>344819981</v>
      </c>
      <c r="O92" s="326">
        <v>63848269</v>
      </c>
      <c r="P92" s="326">
        <v>155963476</v>
      </c>
      <c r="Q92" s="325">
        <v>114671</v>
      </c>
      <c r="R92" s="326">
        <v>463322131</v>
      </c>
      <c r="S92" s="326">
        <v>62604054</v>
      </c>
      <c r="T92" s="326">
        <v>165300218</v>
      </c>
      <c r="U92" s="326">
        <v>48851200</v>
      </c>
      <c r="V92" s="326">
        <v>26213575</v>
      </c>
      <c r="W92" s="326">
        <v>3282469</v>
      </c>
      <c r="X92" s="326">
        <v>3892832</v>
      </c>
      <c r="Y92" s="326">
        <v>3280592</v>
      </c>
      <c r="Z92" s="326">
        <v>43224741</v>
      </c>
      <c r="AA92" s="326">
        <v>93854225</v>
      </c>
      <c r="AB92" s="326">
        <v>0</v>
      </c>
      <c r="AC92" s="326">
        <v>12374156</v>
      </c>
      <c r="AD92" s="326">
        <v>444069</v>
      </c>
      <c r="AE92" s="326">
        <v>219811745</v>
      </c>
      <c r="AF92" s="326">
        <v>0</v>
      </c>
      <c r="AG92" s="326">
        <v>0</v>
      </c>
      <c r="AH92" s="326">
        <v>0</v>
      </c>
      <c r="AI92" s="326">
        <v>0</v>
      </c>
    </row>
    <row r="93" spans="1:35" ht="14.55" customHeight="1" x14ac:dyDescent="0.3">
      <c r="A93" s="322" t="s">
        <v>1584</v>
      </c>
      <c r="B93" s="323">
        <v>13237</v>
      </c>
      <c r="C93" s="324">
        <v>108</v>
      </c>
      <c r="D93" s="324">
        <v>108</v>
      </c>
      <c r="E93" s="324">
        <v>108</v>
      </c>
      <c r="F93" s="325">
        <v>33646</v>
      </c>
      <c r="G93" s="325">
        <v>4206</v>
      </c>
      <c r="H93" s="324">
        <v>85.35</v>
      </c>
      <c r="I93" s="324">
        <v>8</v>
      </c>
      <c r="J93" s="324">
        <v>0</v>
      </c>
      <c r="K93" s="324">
        <v>259.3</v>
      </c>
      <c r="L93" s="324">
        <v>0</v>
      </c>
      <c r="M93" s="326">
        <v>76271815</v>
      </c>
      <c r="N93" s="326">
        <v>0</v>
      </c>
      <c r="O93" s="326">
        <v>35125775</v>
      </c>
      <c r="P93" s="326">
        <v>0</v>
      </c>
      <c r="Q93" s="324">
        <v>0</v>
      </c>
      <c r="R93" s="326">
        <v>76271815</v>
      </c>
      <c r="S93" s="326">
        <v>4533782</v>
      </c>
      <c r="T93" s="326">
        <v>6061667</v>
      </c>
      <c r="U93" s="326">
        <v>38206181</v>
      </c>
      <c r="V93" s="326">
        <v>1076773</v>
      </c>
      <c r="W93" s="326">
        <v>0</v>
      </c>
      <c r="X93" s="326">
        <v>0</v>
      </c>
      <c r="Y93" s="326">
        <v>0</v>
      </c>
      <c r="Z93" s="326">
        <v>12415762</v>
      </c>
      <c r="AA93" s="326">
        <v>13977650</v>
      </c>
      <c r="AB93" s="326">
        <v>0</v>
      </c>
      <c r="AC93" s="326">
        <v>0</v>
      </c>
      <c r="AD93" s="326">
        <v>0</v>
      </c>
      <c r="AE93" s="326">
        <v>35125775</v>
      </c>
      <c r="AF93" s="326">
        <v>35336668</v>
      </c>
      <c r="AG93" s="326">
        <v>36383957</v>
      </c>
      <c r="AH93" s="326">
        <v>39795558</v>
      </c>
      <c r="AI93" s="326">
        <v>-3411601</v>
      </c>
    </row>
    <row r="94" spans="1:35" ht="14.55" customHeight="1" x14ac:dyDescent="0.3">
      <c r="A94" s="322" t="s">
        <v>1586</v>
      </c>
      <c r="B94" s="323">
        <v>427</v>
      </c>
      <c r="C94" s="324">
        <v>45</v>
      </c>
      <c r="D94" s="324">
        <v>45</v>
      </c>
      <c r="E94" s="324">
        <v>45</v>
      </c>
      <c r="F94" s="325">
        <v>16228</v>
      </c>
      <c r="G94" s="324">
        <v>35</v>
      </c>
      <c r="H94" s="324">
        <v>98.8</v>
      </c>
      <c r="I94" s="324">
        <v>463.66</v>
      </c>
      <c r="J94" s="324">
        <v>0</v>
      </c>
      <c r="K94" s="324">
        <v>191.46</v>
      </c>
      <c r="L94" s="324">
        <v>0</v>
      </c>
      <c r="M94" s="326">
        <v>25363197</v>
      </c>
      <c r="N94" s="326">
        <v>0</v>
      </c>
      <c r="O94" s="326">
        <v>4172337</v>
      </c>
      <c r="P94" s="326">
        <v>0</v>
      </c>
      <c r="Q94" s="324">
        <v>0</v>
      </c>
      <c r="R94" s="326">
        <v>25363197</v>
      </c>
      <c r="S94" s="326">
        <v>0</v>
      </c>
      <c r="T94" s="326">
        <v>1783047</v>
      </c>
      <c r="U94" s="326">
        <v>0</v>
      </c>
      <c r="V94" s="326">
        <v>2505458</v>
      </c>
      <c r="W94" s="326">
        <v>0</v>
      </c>
      <c r="X94" s="326">
        <v>19276472</v>
      </c>
      <c r="Y94" s="326">
        <v>0</v>
      </c>
      <c r="Z94" s="326">
        <v>0</v>
      </c>
      <c r="AA94" s="326">
        <v>0</v>
      </c>
      <c r="AB94" s="326">
        <v>1798220</v>
      </c>
      <c r="AC94" s="326">
        <v>0</v>
      </c>
      <c r="AD94" s="326">
        <v>0</v>
      </c>
      <c r="AE94" s="326">
        <v>4172337</v>
      </c>
      <c r="AF94" s="326">
        <v>1</v>
      </c>
      <c r="AG94" s="326">
        <v>1</v>
      </c>
      <c r="AH94" s="326">
        <v>0</v>
      </c>
      <c r="AI94" s="326">
        <v>1</v>
      </c>
    </row>
    <row r="95" spans="1:35" ht="14.55" customHeight="1" x14ac:dyDescent="0.3">
      <c r="A95" s="322" t="s">
        <v>1587</v>
      </c>
      <c r="B95" s="323">
        <v>431</v>
      </c>
      <c r="C95" s="324">
        <v>540</v>
      </c>
      <c r="D95" s="324">
        <v>540</v>
      </c>
      <c r="E95" s="324">
        <v>381</v>
      </c>
      <c r="F95" s="325">
        <v>112085</v>
      </c>
      <c r="G95" s="324">
        <v>488</v>
      </c>
      <c r="H95" s="324">
        <v>80.599999999999994</v>
      </c>
      <c r="I95" s="324">
        <v>229.68</v>
      </c>
      <c r="J95" s="324">
        <v>0</v>
      </c>
      <c r="K95" s="324">
        <v>862.52</v>
      </c>
      <c r="L95" s="324">
        <v>0</v>
      </c>
      <c r="M95" s="326">
        <v>164401789</v>
      </c>
      <c r="N95" s="326">
        <v>0</v>
      </c>
      <c r="O95" s="326">
        <v>99838766</v>
      </c>
      <c r="P95" s="326">
        <v>0</v>
      </c>
      <c r="Q95" s="324">
        <v>0</v>
      </c>
      <c r="R95" s="326">
        <v>164401789</v>
      </c>
      <c r="S95" s="326">
        <v>0</v>
      </c>
      <c r="T95" s="326">
        <v>5253878</v>
      </c>
      <c r="U95" s="326">
        <v>0</v>
      </c>
      <c r="V95" s="326">
        <v>107294812</v>
      </c>
      <c r="W95" s="326">
        <v>0</v>
      </c>
      <c r="X95" s="326">
        <v>32801281</v>
      </c>
      <c r="Y95" s="326">
        <v>0</v>
      </c>
      <c r="Z95" s="326">
        <v>18722391</v>
      </c>
      <c r="AA95" s="326">
        <v>0</v>
      </c>
      <c r="AB95" s="326">
        <v>329427</v>
      </c>
      <c r="AC95" s="326">
        <v>0</v>
      </c>
      <c r="AD95" s="326">
        <v>0</v>
      </c>
      <c r="AE95" s="326">
        <v>99838766</v>
      </c>
      <c r="AF95" s="326">
        <v>1</v>
      </c>
      <c r="AG95" s="326">
        <v>1</v>
      </c>
      <c r="AH95" s="326">
        <v>0</v>
      </c>
      <c r="AI95" s="326">
        <v>1</v>
      </c>
    </row>
    <row r="96" spans="1:35" x14ac:dyDescent="0.3">
      <c r="A96" s="322" t="s">
        <v>759</v>
      </c>
      <c r="B96" s="323">
        <v>104</v>
      </c>
      <c r="C96" s="324">
        <v>439</v>
      </c>
      <c r="D96" s="324">
        <v>428</v>
      </c>
      <c r="E96" s="324">
        <v>288</v>
      </c>
      <c r="F96" s="325">
        <v>105984</v>
      </c>
      <c r="G96" s="325">
        <v>16557</v>
      </c>
      <c r="H96" s="324">
        <v>100.82</v>
      </c>
      <c r="I96" s="324">
        <v>6.4</v>
      </c>
      <c r="J96" s="324">
        <v>381.49</v>
      </c>
      <c r="K96" s="327">
        <v>4778.47</v>
      </c>
      <c r="L96" s="325">
        <v>37753</v>
      </c>
      <c r="M96" s="326">
        <v>1073223601</v>
      </c>
      <c r="N96" s="326">
        <v>1337207935</v>
      </c>
      <c r="O96" s="326">
        <v>441175208</v>
      </c>
      <c r="P96" s="326">
        <v>533889193</v>
      </c>
      <c r="Q96" s="325">
        <v>400060</v>
      </c>
      <c r="R96" s="326">
        <v>2410431536</v>
      </c>
      <c r="S96" s="326">
        <v>310943390</v>
      </c>
      <c r="T96" s="326">
        <v>611157717</v>
      </c>
      <c r="U96" s="326">
        <v>373158269</v>
      </c>
      <c r="V96" s="326">
        <v>186373158</v>
      </c>
      <c r="W96" s="326">
        <v>6966012</v>
      </c>
      <c r="X96" s="326">
        <v>26894267</v>
      </c>
      <c r="Y96" s="326">
        <v>33162013</v>
      </c>
      <c r="Z96" s="326">
        <v>717729173</v>
      </c>
      <c r="AA96" s="326">
        <v>68545189</v>
      </c>
      <c r="AB96" s="326">
        <v>0</v>
      </c>
      <c r="AC96" s="326">
        <v>54945287</v>
      </c>
      <c r="AD96" s="326">
        <v>20557061</v>
      </c>
      <c r="AE96" s="326">
        <v>975064401</v>
      </c>
      <c r="AF96" s="326">
        <v>0</v>
      </c>
      <c r="AG96" s="326">
        <v>0</v>
      </c>
      <c r="AH96" s="326">
        <v>0</v>
      </c>
      <c r="AI96" s="326">
        <v>0</v>
      </c>
    </row>
    <row r="97" spans="1:35" ht="26.4" x14ac:dyDescent="0.3">
      <c r="A97" s="322" t="s">
        <v>760</v>
      </c>
      <c r="B97" s="323">
        <v>3115</v>
      </c>
      <c r="C97" s="324">
        <v>818</v>
      </c>
      <c r="D97" s="324">
        <v>818</v>
      </c>
      <c r="E97" s="324">
        <v>800</v>
      </c>
      <c r="F97" s="325">
        <v>259240</v>
      </c>
      <c r="G97" s="325">
        <v>40110</v>
      </c>
      <c r="H97" s="324">
        <v>88.78</v>
      </c>
      <c r="I97" s="324">
        <v>6.46</v>
      </c>
      <c r="J97" s="324">
        <v>522.36</v>
      </c>
      <c r="K97" s="327">
        <v>7670.46</v>
      </c>
      <c r="L97" s="325">
        <v>123820</v>
      </c>
      <c r="M97" s="326">
        <v>2622137787</v>
      </c>
      <c r="N97" s="326">
        <v>3810593571</v>
      </c>
      <c r="O97" s="326">
        <v>887678500</v>
      </c>
      <c r="P97" s="326">
        <v>1008872941</v>
      </c>
      <c r="Q97" s="325">
        <v>983725</v>
      </c>
      <c r="R97" s="326">
        <v>6432731358</v>
      </c>
      <c r="S97" s="326">
        <v>969030749</v>
      </c>
      <c r="T97" s="326">
        <v>1737867999</v>
      </c>
      <c r="U97" s="326">
        <v>255400551</v>
      </c>
      <c r="V97" s="326">
        <v>1253323072</v>
      </c>
      <c r="W97" s="326">
        <v>24578362</v>
      </c>
      <c r="X97" s="326">
        <v>34224332</v>
      </c>
      <c r="Y97" s="326">
        <v>140706926</v>
      </c>
      <c r="Z97" s="326">
        <v>1641015233</v>
      </c>
      <c r="AA97" s="326">
        <v>248027661</v>
      </c>
      <c r="AB97" s="326">
        <v>0</v>
      </c>
      <c r="AC97" s="326">
        <v>100313430</v>
      </c>
      <c r="AD97" s="326">
        <v>28243043</v>
      </c>
      <c r="AE97" s="326">
        <v>1896551441</v>
      </c>
      <c r="AF97" s="326">
        <v>0</v>
      </c>
      <c r="AG97" s="326">
        <v>0</v>
      </c>
      <c r="AH97" s="326">
        <v>0</v>
      </c>
      <c r="AI97" s="326">
        <v>0</v>
      </c>
    </row>
    <row r="98" spans="1:35" ht="14.55" customHeight="1" x14ac:dyDescent="0.3">
      <c r="A98" s="322" t="s">
        <v>1588</v>
      </c>
      <c r="B98" s="323">
        <v>6749</v>
      </c>
      <c r="C98" s="324">
        <v>90</v>
      </c>
      <c r="D98" s="324">
        <v>90</v>
      </c>
      <c r="E98" s="324">
        <v>90</v>
      </c>
      <c r="F98" s="325">
        <v>19479</v>
      </c>
      <c r="G98" s="324">
        <v>520</v>
      </c>
      <c r="H98" s="324">
        <v>59.3</v>
      </c>
      <c r="I98" s="324">
        <v>37.46</v>
      </c>
      <c r="J98" s="324">
        <v>0</v>
      </c>
      <c r="K98" s="324">
        <v>151.38</v>
      </c>
      <c r="L98" s="324">
        <v>0</v>
      </c>
      <c r="M98" s="326">
        <v>155265558</v>
      </c>
      <c r="N98" s="326">
        <v>0</v>
      </c>
      <c r="O98" s="326">
        <v>24319522</v>
      </c>
      <c r="P98" s="326">
        <v>0</v>
      </c>
      <c r="Q98" s="324">
        <v>0</v>
      </c>
      <c r="R98" s="326">
        <v>155265558</v>
      </c>
      <c r="S98" s="326">
        <v>9167914</v>
      </c>
      <c r="T98" s="326">
        <v>46441459</v>
      </c>
      <c r="U98" s="326">
        <v>17113784</v>
      </c>
      <c r="V98" s="326">
        <v>56693258</v>
      </c>
      <c r="W98" s="326">
        <v>0</v>
      </c>
      <c r="X98" s="326">
        <v>0</v>
      </c>
      <c r="Y98" s="326">
        <v>0</v>
      </c>
      <c r="Z98" s="326">
        <v>25849143</v>
      </c>
      <c r="AA98" s="326">
        <v>0</v>
      </c>
      <c r="AB98" s="326">
        <v>0</v>
      </c>
      <c r="AC98" s="326">
        <v>0</v>
      </c>
      <c r="AD98" s="326">
        <v>0</v>
      </c>
      <c r="AE98" s="326">
        <v>24319522</v>
      </c>
      <c r="AF98" s="326">
        <v>27385522</v>
      </c>
      <c r="AG98" s="326">
        <v>27385522</v>
      </c>
      <c r="AH98" s="326">
        <v>29315996</v>
      </c>
      <c r="AI98" s="326">
        <v>-1930474</v>
      </c>
    </row>
    <row r="99" spans="1:35" ht="14.55" customHeight="1" x14ac:dyDescent="0.3">
      <c r="A99" s="322" t="s">
        <v>1590</v>
      </c>
      <c r="B99" s="323">
        <v>408</v>
      </c>
      <c r="C99" s="324">
        <v>77</v>
      </c>
      <c r="D99" s="324">
        <v>77</v>
      </c>
      <c r="E99" s="324">
        <v>77</v>
      </c>
      <c r="F99" s="325">
        <v>21807</v>
      </c>
      <c r="G99" s="324">
        <v>347</v>
      </c>
      <c r="H99" s="324">
        <v>77.59</v>
      </c>
      <c r="I99" s="324">
        <v>62.84</v>
      </c>
      <c r="J99" s="324">
        <v>0</v>
      </c>
      <c r="K99" s="324">
        <v>60.32</v>
      </c>
      <c r="L99" s="324">
        <v>0</v>
      </c>
      <c r="M99" s="326">
        <v>418828772</v>
      </c>
      <c r="N99" s="326">
        <v>0</v>
      </c>
      <c r="O99" s="326">
        <v>25453252</v>
      </c>
      <c r="P99" s="326">
        <v>0</v>
      </c>
      <c r="Q99" s="324">
        <v>0</v>
      </c>
      <c r="R99" s="326">
        <v>418828772</v>
      </c>
      <c r="S99" s="326">
        <v>55171517</v>
      </c>
      <c r="T99" s="326">
        <v>92816779</v>
      </c>
      <c r="U99" s="326">
        <v>21629271</v>
      </c>
      <c r="V99" s="326">
        <v>177915685</v>
      </c>
      <c r="W99" s="326">
        <v>0</v>
      </c>
      <c r="X99" s="326">
        <v>0</v>
      </c>
      <c r="Y99" s="326">
        <v>0</v>
      </c>
      <c r="Z99" s="326">
        <v>0</v>
      </c>
      <c r="AA99" s="326">
        <v>71295520</v>
      </c>
      <c r="AB99" s="326">
        <v>0</v>
      </c>
      <c r="AC99" s="326">
        <v>0</v>
      </c>
      <c r="AD99" s="326">
        <v>0</v>
      </c>
      <c r="AE99" s="326">
        <v>25453252</v>
      </c>
      <c r="AF99" s="326">
        <v>28396536</v>
      </c>
      <c r="AG99" s="326">
        <v>28396536</v>
      </c>
      <c r="AH99" s="326">
        <v>27586103</v>
      </c>
      <c r="AI99" s="326">
        <v>810433</v>
      </c>
    </row>
    <row r="100" spans="1:35" ht="14.55" customHeight="1" x14ac:dyDescent="0.3">
      <c r="A100" s="322" t="s">
        <v>1591</v>
      </c>
      <c r="B100" s="323">
        <v>8880</v>
      </c>
      <c r="C100" s="324">
        <v>51</v>
      </c>
      <c r="D100" s="324">
        <v>51</v>
      </c>
      <c r="E100" s="324">
        <v>51</v>
      </c>
      <c r="F100" s="325">
        <v>18128</v>
      </c>
      <c r="G100" s="324">
        <v>489</v>
      </c>
      <c r="H100" s="324">
        <v>97.38</v>
      </c>
      <c r="I100" s="324">
        <v>37.07</v>
      </c>
      <c r="J100" s="324">
        <v>0</v>
      </c>
      <c r="K100" s="324">
        <v>324.33</v>
      </c>
      <c r="L100" s="324">
        <v>0</v>
      </c>
      <c r="M100" s="326">
        <v>44510678</v>
      </c>
      <c r="N100" s="326">
        <v>0</v>
      </c>
      <c r="O100" s="326">
        <v>21372166</v>
      </c>
      <c r="P100" s="326">
        <v>0</v>
      </c>
      <c r="Q100" s="324">
        <v>0</v>
      </c>
      <c r="R100" s="326">
        <v>44510678</v>
      </c>
      <c r="S100" s="326">
        <v>2663711</v>
      </c>
      <c r="T100" s="326">
        <v>3193183</v>
      </c>
      <c r="U100" s="326">
        <v>8241953</v>
      </c>
      <c r="V100" s="326">
        <v>37924</v>
      </c>
      <c r="W100" s="326">
        <v>0</v>
      </c>
      <c r="X100" s="326">
        <v>415431</v>
      </c>
      <c r="Y100" s="326">
        <v>2554193</v>
      </c>
      <c r="Z100" s="326">
        <v>27404283</v>
      </c>
      <c r="AA100" s="326">
        <v>0</v>
      </c>
      <c r="AB100" s="326">
        <v>0</v>
      </c>
      <c r="AC100" s="326">
        <v>0</v>
      </c>
      <c r="AD100" s="326">
        <v>0</v>
      </c>
      <c r="AE100" s="326">
        <v>21372166</v>
      </c>
      <c r="AF100" s="326">
        <v>46800990</v>
      </c>
      <c r="AG100" s="326">
        <v>46822147</v>
      </c>
      <c r="AH100" s="326">
        <v>50760096</v>
      </c>
      <c r="AI100" s="326">
        <v>-3937949</v>
      </c>
    </row>
    <row r="101" spans="1:35" ht="14.55" customHeight="1" x14ac:dyDescent="0.3">
      <c r="A101" s="322" t="s">
        <v>1593</v>
      </c>
      <c r="B101" s="323">
        <v>14491</v>
      </c>
      <c r="C101" s="324">
        <v>120</v>
      </c>
      <c r="D101" s="324">
        <v>120</v>
      </c>
      <c r="E101" s="324">
        <v>120</v>
      </c>
      <c r="F101" s="325">
        <v>14107</v>
      </c>
      <c r="G101" s="324">
        <v>747</v>
      </c>
      <c r="H101" s="324">
        <v>32.21</v>
      </c>
      <c r="I101" s="324">
        <v>18.88</v>
      </c>
      <c r="J101" s="324">
        <v>0</v>
      </c>
      <c r="K101" s="324">
        <v>150.87</v>
      </c>
      <c r="L101" s="324">
        <v>0</v>
      </c>
      <c r="M101" s="326">
        <v>31119350</v>
      </c>
      <c r="N101" s="326">
        <v>4326525</v>
      </c>
      <c r="O101" s="326">
        <v>16000742</v>
      </c>
      <c r="P101" s="326">
        <v>2083214</v>
      </c>
      <c r="Q101" s="325">
        <v>6991</v>
      </c>
      <c r="R101" s="326">
        <v>35445875</v>
      </c>
      <c r="S101" s="326">
        <v>2725550</v>
      </c>
      <c r="T101" s="326">
        <v>3784925</v>
      </c>
      <c r="U101" s="326">
        <v>18936825</v>
      </c>
      <c r="V101" s="326">
        <v>677975</v>
      </c>
      <c r="W101" s="326">
        <v>0</v>
      </c>
      <c r="X101" s="326">
        <v>2400</v>
      </c>
      <c r="Y101" s="326">
        <v>155925</v>
      </c>
      <c r="Z101" s="326">
        <v>9112450</v>
      </c>
      <c r="AA101" s="326">
        <v>49825</v>
      </c>
      <c r="AB101" s="326">
        <v>0</v>
      </c>
      <c r="AC101" s="326">
        <v>0</v>
      </c>
      <c r="AD101" s="326">
        <v>0</v>
      </c>
      <c r="AE101" s="326">
        <v>18083956</v>
      </c>
      <c r="AF101" s="326">
        <v>18953366</v>
      </c>
      <c r="AG101" s="326">
        <v>18953366</v>
      </c>
      <c r="AH101" s="326">
        <v>26404077</v>
      </c>
      <c r="AI101" s="326">
        <v>-7450711</v>
      </c>
    </row>
    <row r="102" spans="1:35" ht="14.55" customHeight="1" x14ac:dyDescent="0.3">
      <c r="A102" s="322" t="s">
        <v>1596</v>
      </c>
      <c r="B102" s="323">
        <v>432</v>
      </c>
      <c r="C102" s="324">
        <v>87</v>
      </c>
      <c r="D102" s="324">
        <v>87</v>
      </c>
      <c r="E102" s="324">
        <v>87</v>
      </c>
      <c r="F102" s="325">
        <v>23841</v>
      </c>
      <c r="G102" s="324">
        <v>43</v>
      </c>
      <c r="H102" s="324">
        <v>75.08</v>
      </c>
      <c r="I102" s="324">
        <v>554.44000000000005</v>
      </c>
      <c r="J102" s="324">
        <v>0</v>
      </c>
      <c r="K102" s="324">
        <v>233.68</v>
      </c>
      <c r="L102" s="324">
        <v>0</v>
      </c>
      <c r="M102" s="326">
        <v>35887136</v>
      </c>
      <c r="N102" s="326">
        <v>0</v>
      </c>
      <c r="O102" s="326">
        <v>29485629</v>
      </c>
      <c r="P102" s="326">
        <v>0</v>
      </c>
      <c r="Q102" s="324">
        <v>0</v>
      </c>
      <c r="R102" s="326">
        <v>35887136</v>
      </c>
      <c r="S102" s="326">
        <v>0</v>
      </c>
      <c r="T102" s="326">
        <v>831565</v>
      </c>
      <c r="U102" s="326">
        <v>0</v>
      </c>
      <c r="V102" s="326">
        <v>33460745</v>
      </c>
      <c r="W102" s="326">
        <v>0</v>
      </c>
      <c r="X102" s="326">
        <v>895192</v>
      </c>
      <c r="Y102" s="326">
        <v>0</v>
      </c>
      <c r="Z102" s="326">
        <v>699634</v>
      </c>
      <c r="AA102" s="326">
        <v>0</v>
      </c>
      <c r="AB102" s="326">
        <v>0</v>
      </c>
      <c r="AC102" s="326">
        <v>0</v>
      </c>
      <c r="AD102" s="326">
        <v>0</v>
      </c>
      <c r="AE102" s="326">
        <v>29485629</v>
      </c>
      <c r="AF102" s="326">
        <v>1</v>
      </c>
      <c r="AG102" s="326">
        <v>1</v>
      </c>
      <c r="AH102" s="326">
        <v>0</v>
      </c>
      <c r="AI102" s="326">
        <v>1</v>
      </c>
    </row>
    <row r="103" spans="1:35" ht="14.55" customHeight="1" x14ac:dyDescent="0.3">
      <c r="A103" s="322" t="s">
        <v>1597</v>
      </c>
      <c r="B103" s="323">
        <v>437</v>
      </c>
      <c r="C103" s="324">
        <v>120</v>
      </c>
      <c r="D103" s="324">
        <v>120</v>
      </c>
      <c r="E103" s="324">
        <v>120</v>
      </c>
      <c r="F103" s="325">
        <v>29679</v>
      </c>
      <c r="G103" s="325">
        <v>3202</v>
      </c>
      <c r="H103" s="324">
        <v>67.760000000000005</v>
      </c>
      <c r="I103" s="324">
        <v>9.27</v>
      </c>
      <c r="J103" s="324">
        <v>0</v>
      </c>
      <c r="K103" s="324">
        <v>224.2</v>
      </c>
      <c r="L103" s="324">
        <v>0</v>
      </c>
      <c r="M103" s="326">
        <v>45267546</v>
      </c>
      <c r="N103" s="326">
        <v>5407160</v>
      </c>
      <c r="O103" s="326">
        <v>31147021</v>
      </c>
      <c r="P103" s="326">
        <v>2868598</v>
      </c>
      <c r="Q103" s="325">
        <v>8734</v>
      </c>
      <c r="R103" s="326">
        <v>50674706</v>
      </c>
      <c r="S103" s="326">
        <v>5218324</v>
      </c>
      <c r="T103" s="326">
        <v>9777346</v>
      </c>
      <c r="U103" s="326">
        <v>26332771</v>
      </c>
      <c r="V103" s="326">
        <v>447686</v>
      </c>
      <c r="W103" s="326">
        <v>0</v>
      </c>
      <c r="X103" s="326">
        <v>13934</v>
      </c>
      <c r="Y103" s="326">
        <v>0</v>
      </c>
      <c r="Z103" s="326">
        <v>4642898</v>
      </c>
      <c r="AA103" s="326">
        <v>4241747</v>
      </c>
      <c r="AB103" s="326">
        <v>0</v>
      </c>
      <c r="AC103" s="326">
        <v>0</v>
      </c>
      <c r="AD103" s="326">
        <v>0</v>
      </c>
      <c r="AE103" s="326">
        <v>34015619</v>
      </c>
      <c r="AF103" s="326">
        <v>35473397</v>
      </c>
      <c r="AG103" s="326">
        <v>35473397</v>
      </c>
      <c r="AH103" s="326">
        <v>29009632</v>
      </c>
      <c r="AI103" s="326">
        <v>6463765</v>
      </c>
    </row>
    <row r="104" spans="1:35" ht="14.55" customHeight="1" x14ac:dyDescent="0.3">
      <c r="A104" s="322" t="s">
        <v>1598</v>
      </c>
      <c r="B104" s="323">
        <v>449</v>
      </c>
      <c r="C104" s="324">
        <v>60</v>
      </c>
      <c r="D104" s="324">
        <v>60</v>
      </c>
      <c r="E104" s="324">
        <v>60</v>
      </c>
      <c r="F104" s="325">
        <v>14313</v>
      </c>
      <c r="G104" s="324">
        <v>826</v>
      </c>
      <c r="H104" s="324">
        <v>65.36</v>
      </c>
      <c r="I104" s="324">
        <v>17.329999999999998</v>
      </c>
      <c r="J104" s="324">
        <v>0</v>
      </c>
      <c r="K104" s="324">
        <v>191.57</v>
      </c>
      <c r="L104" s="324">
        <v>0</v>
      </c>
      <c r="M104" s="326">
        <v>36404662</v>
      </c>
      <c r="N104" s="326">
        <v>9470979</v>
      </c>
      <c r="O104" s="326">
        <v>24116652</v>
      </c>
      <c r="P104" s="326">
        <v>3757597</v>
      </c>
      <c r="Q104" s="325">
        <v>27052</v>
      </c>
      <c r="R104" s="326">
        <v>45875641</v>
      </c>
      <c r="S104" s="326">
        <v>3359597</v>
      </c>
      <c r="T104" s="326">
        <v>32915464</v>
      </c>
      <c r="U104" s="326">
        <v>2420097</v>
      </c>
      <c r="V104" s="326">
        <v>658872</v>
      </c>
      <c r="W104" s="326">
        <v>227303</v>
      </c>
      <c r="X104" s="326">
        <v>67017</v>
      </c>
      <c r="Y104" s="326">
        <v>0</v>
      </c>
      <c r="Z104" s="326">
        <v>6056344</v>
      </c>
      <c r="AA104" s="326">
        <v>170947</v>
      </c>
      <c r="AB104" s="326">
        <v>0</v>
      </c>
      <c r="AC104" s="326">
        <v>0</v>
      </c>
      <c r="AD104" s="326">
        <v>0</v>
      </c>
      <c r="AE104" s="326">
        <v>27874249</v>
      </c>
      <c r="AF104" s="326">
        <v>28280419</v>
      </c>
      <c r="AG104" s="326">
        <v>28477247</v>
      </c>
      <c r="AH104" s="326">
        <v>28326794</v>
      </c>
      <c r="AI104" s="326">
        <v>150453</v>
      </c>
    </row>
    <row r="105" spans="1:35" ht="14.55" customHeight="1" x14ac:dyDescent="0.3">
      <c r="A105" s="322" t="s">
        <v>1600</v>
      </c>
      <c r="B105" s="323">
        <v>4062</v>
      </c>
      <c r="C105" s="324">
        <v>88</v>
      </c>
      <c r="D105" s="324">
        <v>88</v>
      </c>
      <c r="E105" s="324">
        <v>88</v>
      </c>
      <c r="F105" s="325">
        <v>15270</v>
      </c>
      <c r="G105" s="325">
        <v>1005</v>
      </c>
      <c r="H105" s="324">
        <v>47.54</v>
      </c>
      <c r="I105" s="324">
        <v>15.19</v>
      </c>
      <c r="J105" s="324">
        <v>0</v>
      </c>
      <c r="K105" s="324">
        <v>158.13</v>
      </c>
      <c r="L105" s="324">
        <v>0</v>
      </c>
      <c r="M105" s="326">
        <v>36264355</v>
      </c>
      <c r="N105" s="326">
        <v>4188837</v>
      </c>
      <c r="O105" s="326">
        <v>25205879</v>
      </c>
      <c r="P105" s="326">
        <v>1001266</v>
      </c>
      <c r="Q105" s="325">
        <v>11618</v>
      </c>
      <c r="R105" s="326">
        <v>40453192</v>
      </c>
      <c r="S105" s="326">
        <v>2939034</v>
      </c>
      <c r="T105" s="326">
        <v>31249122</v>
      </c>
      <c r="U105" s="326">
        <v>438008</v>
      </c>
      <c r="V105" s="326">
        <v>436926</v>
      </c>
      <c r="W105" s="326">
        <v>113784</v>
      </c>
      <c r="X105" s="326">
        <v>57251</v>
      </c>
      <c r="Y105" s="326">
        <v>0</v>
      </c>
      <c r="Z105" s="326">
        <v>5153407</v>
      </c>
      <c r="AA105" s="326">
        <v>65660</v>
      </c>
      <c r="AB105" s="326">
        <v>0</v>
      </c>
      <c r="AC105" s="326">
        <v>0</v>
      </c>
      <c r="AD105" s="326">
        <v>0</v>
      </c>
      <c r="AE105" s="326">
        <v>26207145</v>
      </c>
      <c r="AF105" s="326">
        <v>27499398</v>
      </c>
      <c r="AG105" s="326">
        <v>27499398</v>
      </c>
      <c r="AH105" s="326">
        <v>25651594</v>
      </c>
      <c r="AI105" s="326">
        <v>1847804</v>
      </c>
    </row>
    <row r="106" spans="1:35" ht="14.55" customHeight="1" x14ac:dyDescent="0.3">
      <c r="A106" s="322" t="s">
        <v>1602</v>
      </c>
      <c r="B106" s="323">
        <v>428</v>
      </c>
      <c r="C106" s="324">
        <v>293</v>
      </c>
      <c r="D106" s="324">
        <v>293</v>
      </c>
      <c r="E106" s="324">
        <v>293</v>
      </c>
      <c r="F106" s="325">
        <v>98436</v>
      </c>
      <c r="G106" s="324">
        <v>569</v>
      </c>
      <c r="H106" s="324">
        <v>92.04</v>
      </c>
      <c r="I106" s="324">
        <v>173</v>
      </c>
      <c r="J106" s="324">
        <v>0</v>
      </c>
      <c r="K106" s="324">
        <v>780.69</v>
      </c>
      <c r="L106" s="324">
        <v>0</v>
      </c>
      <c r="M106" s="326">
        <v>146521049</v>
      </c>
      <c r="N106" s="326">
        <v>0</v>
      </c>
      <c r="O106" s="326">
        <v>25946717</v>
      </c>
      <c r="P106" s="326">
        <v>0</v>
      </c>
      <c r="Q106" s="324">
        <v>0</v>
      </c>
      <c r="R106" s="326">
        <v>146521049</v>
      </c>
      <c r="S106" s="326">
        <v>0</v>
      </c>
      <c r="T106" s="326">
        <v>5520946</v>
      </c>
      <c r="U106" s="326">
        <v>0</v>
      </c>
      <c r="V106" s="326">
        <v>18452727</v>
      </c>
      <c r="W106" s="326">
        <v>0</v>
      </c>
      <c r="X106" s="326">
        <v>112411162</v>
      </c>
      <c r="Y106" s="326">
        <v>0</v>
      </c>
      <c r="Z106" s="326">
        <v>0</v>
      </c>
      <c r="AA106" s="326">
        <v>0</v>
      </c>
      <c r="AB106" s="326">
        <v>10136214</v>
      </c>
      <c r="AC106" s="326">
        <v>0</v>
      </c>
      <c r="AD106" s="326">
        <v>0</v>
      </c>
      <c r="AE106" s="326">
        <v>25946717</v>
      </c>
      <c r="AF106" s="326">
        <v>1</v>
      </c>
      <c r="AG106" s="326">
        <v>1</v>
      </c>
      <c r="AH106" s="326">
        <v>0</v>
      </c>
      <c r="AI106" s="326">
        <v>1</v>
      </c>
    </row>
    <row r="108" spans="1:35" x14ac:dyDescent="0.3">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row>
    <row r="109" spans="1:35" x14ac:dyDescent="0.3">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c r="AI109" s="321"/>
    </row>
    <row r="110" spans="1:35" x14ac:dyDescent="0.3">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c r="AI110" s="321"/>
    </row>
    <row r="112" spans="1:35" x14ac:dyDescent="0.3">
      <c r="Q112" s="48"/>
    </row>
    <row r="113" spans="17:17" x14ac:dyDescent="0.3">
      <c r="Q113" s="48"/>
    </row>
    <row r="114" spans="17:17" x14ac:dyDescent="0.3">
      <c r="Q114" s="48"/>
    </row>
  </sheetData>
  <autoFilter ref="A5:AI106" xr:uid="{16052126-21F1-4E9D-A71A-E3154A67CAED}"/>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B00E-B32C-473C-B775-48D5FD233381}">
  <sheetPr codeName="Sheet3">
    <tabColor rgb="FFF6B2F8"/>
  </sheetPr>
  <dimension ref="B2:E40"/>
  <sheetViews>
    <sheetView workbookViewId="0">
      <selection activeCell="C4" sqref="C4"/>
    </sheetView>
  </sheetViews>
  <sheetFormatPr defaultRowHeight="14.4" x14ac:dyDescent="0.3"/>
  <cols>
    <col min="2" max="2" width="26" customWidth="1"/>
    <col min="3" max="3" width="17" bestFit="1" customWidth="1"/>
    <col min="4" max="4" width="11.21875" bestFit="1" customWidth="1"/>
    <col min="5" max="5" width="15.5546875" bestFit="1" customWidth="1"/>
  </cols>
  <sheetData>
    <row r="2" spans="2:5" x14ac:dyDescent="0.3">
      <c r="B2" t="s">
        <v>1938</v>
      </c>
      <c r="C2">
        <v>2024</v>
      </c>
    </row>
    <row r="3" spans="2:5" x14ac:dyDescent="0.3">
      <c r="B3" t="s">
        <v>2107</v>
      </c>
      <c r="C3" s="352" t="s">
        <v>3383</v>
      </c>
    </row>
    <row r="7" spans="2:5" x14ac:dyDescent="0.3">
      <c r="B7" t="s">
        <v>1929</v>
      </c>
    </row>
    <row r="8" spans="2:5" x14ac:dyDescent="0.3">
      <c r="B8" t="s">
        <v>1928</v>
      </c>
    </row>
    <row r="9" spans="2:5" x14ac:dyDescent="0.3">
      <c r="B9" t="s">
        <v>2118</v>
      </c>
    </row>
    <row r="10" spans="2:5" x14ac:dyDescent="0.3">
      <c r="B10" t="s">
        <v>2109</v>
      </c>
    </row>
    <row r="12" spans="2:5" x14ac:dyDescent="0.3">
      <c r="B12" s="138"/>
    </row>
    <row r="13" spans="2:5" x14ac:dyDescent="0.3">
      <c r="B13" s="387" t="s">
        <v>2929</v>
      </c>
      <c r="C13" s="387"/>
      <c r="D13" s="387"/>
      <c r="E13" s="387"/>
    </row>
    <row r="14" spans="2:5" x14ac:dyDescent="0.3">
      <c r="B14" s="316" t="s">
        <v>2188</v>
      </c>
      <c r="C14" s="316" t="s">
        <v>2920</v>
      </c>
      <c r="D14" s="316" t="s">
        <v>2925</v>
      </c>
      <c r="E14" s="316" t="s">
        <v>1929</v>
      </c>
    </row>
    <row r="15" spans="2:5" x14ac:dyDescent="0.3">
      <c r="B15" s="317" t="s">
        <v>2136</v>
      </c>
      <c r="C15" t="s">
        <v>2921</v>
      </c>
      <c r="D15" s="318">
        <v>45768</v>
      </c>
      <c r="E15" t="s">
        <v>2924</v>
      </c>
    </row>
    <row r="16" spans="2:5" x14ac:dyDescent="0.3">
      <c r="B16" s="317" t="s">
        <v>2898</v>
      </c>
    </row>
    <row r="17" spans="2:5" x14ac:dyDescent="0.3">
      <c r="B17" s="317" t="s">
        <v>2137</v>
      </c>
    </row>
    <row r="18" spans="2:5" x14ac:dyDescent="0.3">
      <c r="B18" s="317" t="s">
        <v>2138</v>
      </c>
    </row>
    <row r="19" spans="2:5" x14ac:dyDescent="0.3">
      <c r="B19" s="317" t="s">
        <v>2139</v>
      </c>
    </row>
    <row r="20" spans="2:5" x14ac:dyDescent="0.3">
      <c r="B20" s="317" t="s">
        <v>2140</v>
      </c>
    </row>
    <row r="21" spans="2:5" x14ac:dyDescent="0.3">
      <c r="B21" s="317" t="s">
        <v>2141</v>
      </c>
    </row>
    <row r="22" spans="2:5" x14ac:dyDescent="0.3">
      <c r="B22" s="317" t="s">
        <v>2142</v>
      </c>
      <c r="C22" t="s">
        <v>2922</v>
      </c>
      <c r="D22" s="318">
        <v>45768</v>
      </c>
      <c r="E22" t="s">
        <v>2923</v>
      </c>
    </row>
    <row r="23" spans="2:5" x14ac:dyDescent="0.3">
      <c r="B23" s="317" t="s">
        <v>2143</v>
      </c>
      <c r="C23" t="s">
        <v>2921</v>
      </c>
      <c r="D23" s="318">
        <v>45768</v>
      </c>
    </row>
    <row r="24" spans="2:5" x14ac:dyDescent="0.3">
      <c r="B24" s="317" t="s">
        <v>2144</v>
      </c>
      <c r="C24" t="s">
        <v>2921</v>
      </c>
      <c r="D24" s="318">
        <v>45768</v>
      </c>
    </row>
    <row r="25" spans="2:5" x14ac:dyDescent="0.3">
      <c r="B25" s="317" t="s">
        <v>2145</v>
      </c>
      <c r="C25" t="s">
        <v>2921</v>
      </c>
      <c r="D25" s="318">
        <v>45768</v>
      </c>
    </row>
    <row r="26" spans="2:5" x14ac:dyDescent="0.3">
      <c r="B26" s="317" t="s">
        <v>2146</v>
      </c>
      <c r="C26" t="s">
        <v>2921</v>
      </c>
      <c r="D26" s="318">
        <v>45768</v>
      </c>
    </row>
    <row r="27" spans="2:5" x14ac:dyDescent="0.3">
      <c r="B27" s="317" t="s">
        <v>2157</v>
      </c>
    </row>
    <row r="28" spans="2:5" x14ac:dyDescent="0.3">
      <c r="B28" s="317" t="s">
        <v>2147</v>
      </c>
    </row>
    <row r="29" spans="2:5" x14ac:dyDescent="0.3">
      <c r="B29" s="317" t="s">
        <v>2148</v>
      </c>
    </row>
    <row r="30" spans="2:5" x14ac:dyDescent="0.3">
      <c r="B30" s="317" t="s">
        <v>2149</v>
      </c>
    </row>
    <row r="31" spans="2:5" x14ac:dyDescent="0.3">
      <c r="B31" s="317" t="s">
        <v>2150</v>
      </c>
      <c r="C31" t="s">
        <v>2921</v>
      </c>
      <c r="D31" s="318">
        <v>45769</v>
      </c>
    </row>
    <row r="32" spans="2:5" x14ac:dyDescent="0.3">
      <c r="B32" s="317" t="s">
        <v>2151</v>
      </c>
      <c r="C32" t="s">
        <v>2921</v>
      </c>
      <c r="D32" s="318">
        <v>45769</v>
      </c>
    </row>
    <row r="33" spans="2:5" x14ac:dyDescent="0.3">
      <c r="B33" s="317" t="s">
        <v>2152</v>
      </c>
      <c r="C33" t="s">
        <v>2921</v>
      </c>
      <c r="D33" s="318">
        <v>45769</v>
      </c>
    </row>
    <row r="34" spans="2:5" x14ac:dyDescent="0.3">
      <c r="B34" s="317" t="s">
        <v>2153</v>
      </c>
      <c r="C34" t="s">
        <v>2921</v>
      </c>
      <c r="D34" s="318">
        <v>45769</v>
      </c>
    </row>
    <row r="35" spans="2:5" x14ac:dyDescent="0.3">
      <c r="B35" s="317" t="s">
        <v>13</v>
      </c>
    </row>
    <row r="36" spans="2:5" x14ac:dyDescent="0.3">
      <c r="B36" s="317" t="s">
        <v>2195</v>
      </c>
      <c r="C36" t="s">
        <v>2922</v>
      </c>
      <c r="D36" s="318">
        <v>45768</v>
      </c>
      <c r="E36" t="s">
        <v>2923</v>
      </c>
    </row>
    <row r="37" spans="2:5" x14ac:dyDescent="0.3">
      <c r="B37" s="317" t="s">
        <v>2196</v>
      </c>
      <c r="C37" t="s">
        <v>2921</v>
      </c>
      <c r="D37" s="318">
        <v>45768</v>
      </c>
    </row>
    <row r="38" spans="2:5" x14ac:dyDescent="0.3">
      <c r="B38" s="317" t="s">
        <v>2197</v>
      </c>
      <c r="C38" t="s">
        <v>2921</v>
      </c>
      <c r="D38" s="318">
        <v>45768</v>
      </c>
    </row>
    <row r="39" spans="2:5" x14ac:dyDescent="0.3">
      <c r="B39" s="317" t="s">
        <v>2198</v>
      </c>
      <c r="C39" t="s">
        <v>2921</v>
      </c>
      <c r="D39" s="318">
        <v>45768</v>
      </c>
    </row>
    <row r="40" spans="2:5" x14ac:dyDescent="0.3">
      <c r="B40" s="317" t="s">
        <v>2199</v>
      </c>
      <c r="C40" t="s">
        <v>1563</v>
      </c>
      <c r="D40" s="318">
        <v>45768</v>
      </c>
      <c r="E40" t="s">
        <v>2926</v>
      </c>
    </row>
  </sheetData>
  <mergeCells count="1">
    <mergeCell ref="B13:E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1146-AC53-4AA9-BE6B-6839F18D34D4}">
  <sheetPr codeName="Sheet24">
    <tabColor theme="9" tint="0.59999389629810485"/>
  </sheetPr>
  <dimension ref="A1:AI105"/>
  <sheetViews>
    <sheetView zoomScaleNormal="100" workbookViewId="0">
      <selection activeCell="D17" sqref="D17"/>
    </sheetView>
  </sheetViews>
  <sheetFormatPr defaultColWidth="8.77734375" defaultRowHeight="13.8" x14ac:dyDescent="0.25"/>
  <cols>
    <col min="1" max="1" width="30.21875" style="2" customWidth="1"/>
    <col min="2" max="2" width="8.44140625" style="2" customWidth="1"/>
    <col min="3" max="29" width="22.44140625" style="2" customWidth="1"/>
    <col min="30" max="30" width="23.44140625" style="2" customWidth="1"/>
    <col min="31" max="31" width="22.77734375" style="2" customWidth="1"/>
    <col min="32" max="34" width="12.77734375" style="2" bestFit="1" customWidth="1"/>
    <col min="35" max="35" width="12.21875" style="2" bestFit="1" customWidth="1"/>
    <col min="36" max="16384" width="8.77734375" style="2"/>
  </cols>
  <sheetData>
    <row r="1" spans="1:35" ht="27.6" x14ac:dyDescent="0.25">
      <c r="A1" s="176" t="s">
        <v>676</v>
      </c>
      <c r="B1" s="177" t="s">
        <v>676</v>
      </c>
      <c r="C1" s="179" t="s">
        <v>677</v>
      </c>
      <c r="D1" s="179" t="s">
        <v>677</v>
      </c>
      <c r="E1" s="179" t="s">
        <v>677</v>
      </c>
      <c r="F1" s="179" t="s">
        <v>677</v>
      </c>
      <c r="G1" s="179" t="s">
        <v>677</v>
      </c>
      <c r="H1" s="179" t="s">
        <v>677</v>
      </c>
      <c r="I1" s="179" t="s">
        <v>677</v>
      </c>
      <c r="J1" s="178" t="s">
        <v>678</v>
      </c>
      <c r="K1" s="179" t="s">
        <v>678</v>
      </c>
      <c r="L1" s="179" t="s">
        <v>679</v>
      </c>
      <c r="M1" s="179" t="s">
        <v>679</v>
      </c>
      <c r="N1" s="179" t="s">
        <v>679</v>
      </c>
      <c r="O1" s="179" t="s">
        <v>679</v>
      </c>
      <c r="P1" s="179" t="s">
        <v>679</v>
      </c>
      <c r="Q1" s="179" t="s">
        <v>679</v>
      </c>
      <c r="R1" s="179" t="s">
        <v>679</v>
      </c>
      <c r="S1" s="179" t="s">
        <v>679</v>
      </c>
      <c r="T1" s="179" t="s">
        <v>679</v>
      </c>
      <c r="U1" s="179" t="s">
        <v>679</v>
      </c>
      <c r="V1" s="179" t="s">
        <v>679</v>
      </c>
      <c r="W1" s="179" t="s">
        <v>679</v>
      </c>
      <c r="X1" s="179" t="s">
        <v>679</v>
      </c>
      <c r="Y1" s="179" t="s">
        <v>679</v>
      </c>
      <c r="Z1" s="179" t="s">
        <v>679</v>
      </c>
      <c r="AA1" s="179" t="s">
        <v>679</v>
      </c>
      <c r="AB1" s="179" t="s">
        <v>679</v>
      </c>
      <c r="AC1" s="179" t="s">
        <v>679</v>
      </c>
      <c r="AD1" s="179" t="s">
        <v>679</v>
      </c>
      <c r="AE1" s="179" t="s">
        <v>679</v>
      </c>
      <c r="AF1" s="179" t="s">
        <v>1962</v>
      </c>
      <c r="AG1" s="179" t="s">
        <v>1962</v>
      </c>
      <c r="AH1" s="179" t="s">
        <v>1962</v>
      </c>
      <c r="AI1" s="179" t="s">
        <v>1962</v>
      </c>
    </row>
    <row r="2" spans="1:35" ht="96.6" x14ac:dyDescent="0.25">
      <c r="A2" s="180" t="s">
        <v>676</v>
      </c>
      <c r="B2" s="181" t="s">
        <v>676</v>
      </c>
      <c r="C2" s="179" t="s">
        <v>680</v>
      </c>
      <c r="D2" s="179" t="s">
        <v>680</v>
      </c>
      <c r="E2" s="179" t="s">
        <v>680</v>
      </c>
      <c r="F2" s="179" t="s">
        <v>680</v>
      </c>
      <c r="G2" s="179" t="s">
        <v>680</v>
      </c>
      <c r="H2" s="179" t="s">
        <v>680</v>
      </c>
      <c r="I2" s="179" t="s">
        <v>680</v>
      </c>
      <c r="J2" s="178" t="s">
        <v>1973</v>
      </c>
      <c r="K2" s="179" t="s">
        <v>681</v>
      </c>
      <c r="L2" s="179" t="s">
        <v>1930</v>
      </c>
      <c r="M2" s="179" t="s">
        <v>1931</v>
      </c>
      <c r="N2" s="179" t="s">
        <v>1932</v>
      </c>
      <c r="O2" s="179" t="s">
        <v>1939</v>
      </c>
      <c r="P2" s="179" t="s">
        <v>1940</v>
      </c>
      <c r="Q2" s="179" t="s">
        <v>1933</v>
      </c>
      <c r="R2" s="179" t="s">
        <v>682</v>
      </c>
      <c r="S2" s="179" t="s">
        <v>682</v>
      </c>
      <c r="T2" s="179" t="s">
        <v>682</v>
      </c>
      <c r="U2" s="179" t="s">
        <v>682</v>
      </c>
      <c r="V2" s="179" t="s">
        <v>682</v>
      </c>
      <c r="W2" s="179" t="s">
        <v>682</v>
      </c>
      <c r="X2" s="179" t="s">
        <v>682</v>
      </c>
      <c r="Y2" s="179" t="s">
        <v>682</v>
      </c>
      <c r="Z2" s="179" t="s">
        <v>682</v>
      </c>
      <c r="AA2" s="179" t="s">
        <v>682</v>
      </c>
      <c r="AB2" s="179" t="s">
        <v>682</v>
      </c>
      <c r="AC2" s="179" t="s">
        <v>682</v>
      </c>
      <c r="AD2" s="179" t="s">
        <v>682</v>
      </c>
      <c r="AE2" s="179" t="s">
        <v>1934</v>
      </c>
      <c r="AF2" s="179" t="s">
        <v>1963</v>
      </c>
      <c r="AG2" s="179" t="s">
        <v>1964</v>
      </c>
      <c r="AH2" s="179" t="s">
        <v>1965</v>
      </c>
      <c r="AI2" s="179" t="s">
        <v>1966</v>
      </c>
    </row>
    <row r="3" spans="1:35" ht="41.4" x14ac:dyDescent="0.25">
      <c r="A3" s="180" t="s">
        <v>676</v>
      </c>
      <c r="B3" s="181" t="s">
        <v>676</v>
      </c>
      <c r="C3" s="179" t="s">
        <v>683</v>
      </c>
      <c r="D3" s="179" t="s">
        <v>684</v>
      </c>
      <c r="E3" s="179" t="s">
        <v>685</v>
      </c>
      <c r="F3" s="179" t="s">
        <v>1935</v>
      </c>
      <c r="G3" s="179" t="s">
        <v>1936</v>
      </c>
      <c r="H3" s="179" t="s">
        <v>686</v>
      </c>
      <c r="I3" s="179" t="s">
        <v>1937</v>
      </c>
      <c r="J3" s="178" t="s">
        <v>1974</v>
      </c>
      <c r="K3" s="179" t="s">
        <v>687</v>
      </c>
      <c r="L3" s="179" t="s">
        <v>688</v>
      </c>
      <c r="M3" s="179" t="s">
        <v>688</v>
      </c>
      <c r="N3" s="179" t="s">
        <v>688</v>
      </c>
      <c r="O3" s="179" t="s">
        <v>688</v>
      </c>
      <c r="P3" s="179" t="s">
        <v>688</v>
      </c>
      <c r="Q3" s="179" t="s">
        <v>688</v>
      </c>
      <c r="R3" s="179" t="s">
        <v>688</v>
      </c>
      <c r="S3" s="179" t="s">
        <v>689</v>
      </c>
      <c r="T3" s="179" t="s">
        <v>690</v>
      </c>
      <c r="U3" s="179" t="s">
        <v>691</v>
      </c>
      <c r="V3" s="179" t="s">
        <v>692</v>
      </c>
      <c r="W3" s="179" t="s">
        <v>693</v>
      </c>
      <c r="X3" s="179" t="s">
        <v>694</v>
      </c>
      <c r="Y3" s="179" t="s">
        <v>695</v>
      </c>
      <c r="Z3" s="179" t="s">
        <v>696</v>
      </c>
      <c r="AA3" s="179" t="s">
        <v>697</v>
      </c>
      <c r="AB3" s="179" t="s">
        <v>698</v>
      </c>
      <c r="AC3" s="179" t="s">
        <v>699</v>
      </c>
      <c r="AD3" s="179" t="s">
        <v>700</v>
      </c>
      <c r="AE3" s="179" t="s">
        <v>688</v>
      </c>
      <c r="AF3" s="179" t="s">
        <v>1967</v>
      </c>
      <c r="AG3" s="179" t="s">
        <v>1967</v>
      </c>
      <c r="AH3" s="179" t="s">
        <v>1967</v>
      </c>
      <c r="AI3" s="179" t="s">
        <v>1967</v>
      </c>
    </row>
    <row r="4" spans="1:35" x14ac:dyDescent="0.25">
      <c r="A4" s="180" t="s">
        <v>676</v>
      </c>
      <c r="B4" s="181" t="s">
        <v>676</v>
      </c>
      <c r="C4" s="179" t="s">
        <v>676</v>
      </c>
      <c r="D4" s="179" t="s">
        <v>676</v>
      </c>
      <c r="E4" s="179" t="s">
        <v>676</v>
      </c>
      <c r="F4" s="179" t="s">
        <v>676</v>
      </c>
      <c r="G4" s="179" t="s">
        <v>676</v>
      </c>
      <c r="H4" s="179" t="s">
        <v>676</v>
      </c>
      <c r="I4" s="179" t="s">
        <v>676</v>
      </c>
      <c r="J4" s="179"/>
      <c r="K4" s="179" t="s">
        <v>676</v>
      </c>
      <c r="L4" s="179" t="s">
        <v>676</v>
      </c>
      <c r="M4" s="179" t="s">
        <v>676</v>
      </c>
      <c r="N4" s="179" t="s">
        <v>676</v>
      </c>
      <c r="O4" s="179" t="s">
        <v>676</v>
      </c>
      <c r="P4" s="179" t="s">
        <v>676</v>
      </c>
      <c r="Q4" s="179" t="s">
        <v>676</v>
      </c>
      <c r="R4" s="179" t="s">
        <v>676</v>
      </c>
      <c r="S4" s="179" t="s">
        <v>676</v>
      </c>
      <c r="T4" s="179" t="s">
        <v>676</v>
      </c>
      <c r="U4" s="179" t="s">
        <v>676</v>
      </c>
      <c r="V4" s="179" t="s">
        <v>676</v>
      </c>
      <c r="W4" s="179" t="s">
        <v>676</v>
      </c>
      <c r="X4" s="179" t="s">
        <v>676</v>
      </c>
      <c r="Y4" s="179" t="s">
        <v>676</v>
      </c>
      <c r="Z4" s="179" t="s">
        <v>676</v>
      </c>
      <c r="AA4" s="179" t="s">
        <v>676</v>
      </c>
      <c r="AB4" s="179" t="s">
        <v>676</v>
      </c>
      <c r="AC4" s="179" t="s">
        <v>676</v>
      </c>
      <c r="AD4" s="179" t="s">
        <v>676</v>
      </c>
      <c r="AE4" s="179" t="s">
        <v>676</v>
      </c>
      <c r="AF4" s="179" t="s">
        <v>676</v>
      </c>
      <c r="AG4" s="179" t="s">
        <v>676</v>
      </c>
      <c r="AH4" s="179" t="s">
        <v>676</v>
      </c>
      <c r="AI4" s="179" t="s">
        <v>676</v>
      </c>
    </row>
    <row r="5" spans="1:35" x14ac:dyDescent="0.25">
      <c r="A5" s="69" t="s">
        <v>103</v>
      </c>
      <c r="B5" s="68" t="s">
        <v>121</v>
      </c>
      <c r="C5" s="70" t="s">
        <v>3319</v>
      </c>
      <c r="D5" s="70" t="s">
        <v>3319</v>
      </c>
      <c r="E5" s="70" t="s">
        <v>3319</v>
      </c>
      <c r="F5" s="70" t="s">
        <v>3319</v>
      </c>
      <c r="G5" s="70" t="s">
        <v>3319</v>
      </c>
      <c r="H5" s="70" t="s">
        <v>3319</v>
      </c>
      <c r="I5" s="70" t="s">
        <v>3319</v>
      </c>
      <c r="J5" s="70" t="s">
        <v>3319</v>
      </c>
      <c r="K5" s="70" t="s">
        <v>3319</v>
      </c>
      <c r="L5" s="70" t="s">
        <v>3319</v>
      </c>
      <c r="M5" s="70" t="s">
        <v>3319</v>
      </c>
      <c r="N5" s="70" t="s">
        <v>3319</v>
      </c>
      <c r="O5" s="70" t="s">
        <v>3319</v>
      </c>
      <c r="P5" s="70" t="s">
        <v>3319</v>
      </c>
      <c r="Q5" s="70" t="s">
        <v>3319</v>
      </c>
      <c r="R5" s="70" t="s">
        <v>3319</v>
      </c>
      <c r="S5" s="70" t="s">
        <v>3319</v>
      </c>
      <c r="T5" s="70" t="s">
        <v>3319</v>
      </c>
      <c r="U5" s="70" t="s">
        <v>3319</v>
      </c>
      <c r="V5" s="70" t="s">
        <v>3319</v>
      </c>
      <c r="W5" s="70" t="s">
        <v>3319</v>
      </c>
      <c r="X5" s="70" t="s">
        <v>3319</v>
      </c>
      <c r="Y5" s="70" t="s">
        <v>3319</v>
      </c>
      <c r="Z5" s="70" t="s">
        <v>3319</v>
      </c>
      <c r="AA5" s="70" t="s">
        <v>3319</v>
      </c>
      <c r="AB5" s="70" t="s">
        <v>3319</v>
      </c>
      <c r="AC5" s="70" t="s">
        <v>3319</v>
      </c>
      <c r="AD5" s="70" t="s">
        <v>3319</v>
      </c>
      <c r="AE5" s="70" t="s">
        <v>3319</v>
      </c>
      <c r="AF5" s="70" t="s">
        <v>3319</v>
      </c>
      <c r="AG5" s="70" t="s">
        <v>3319</v>
      </c>
      <c r="AH5" s="70" t="s">
        <v>3319</v>
      </c>
      <c r="AI5" s="70" t="s">
        <v>3319</v>
      </c>
    </row>
    <row r="6" spans="1:35" s="48" customFormat="1" ht="14.4" x14ac:dyDescent="0.3">
      <c r="A6" s="96" t="s">
        <v>1539</v>
      </c>
      <c r="B6" s="98">
        <v>454</v>
      </c>
      <c r="C6" s="99">
        <v>114</v>
      </c>
      <c r="D6" s="99">
        <v>114</v>
      </c>
      <c r="E6" s="99">
        <v>114</v>
      </c>
      <c r="F6" s="100">
        <v>31025</v>
      </c>
      <c r="G6" s="100">
        <v>5378</v>
      </c>
      <c r="H6" s="99">
        <v>74.56</v>
      </c>
      <c r="I6" s="99">
        <v>5.77</v>
      </c>
      <c r="J6" s="99">
        <v>0</v>
      </c>
      <c r="K6" s="99">
        <v>310.73</v>
      </c>
      <c r="L6" s="99">
        <v>0</v>
      </c>
      <c r="M6" s="47">
        <v>49904796</v>
      </c>
      <c r="N6" s="47">
        <v>18290096</v>
      </c>
      <c r="O6" s="47">
        <v>29073094</v>
      </c>
      <c r="P6" s="47">
        <v>6286244</v>
      </c>
      <c r="Q6" s="100">
        <v>80883</v>
      </c>
      <c r="R6" s="47">
        <v>68194892</v>
      </c>
      <c r="S6" s="47">
        <v>8559833</v>
      </c>
      <c r="T6" s="47">
        <v>25435110</v>
      </c>
      <c r="U6" s="47">
        <v>25585329</v>
      </c>
      <c r="V6" s="47">
        <v>274385</v>
      </c>
      <c r="W6" s="47">
        <v>0</v>
      </c>
      <c r="X6" s="47">
        <v>66226</v>
      </c>
      <c r="Y6" s="47">
        <v>109187</v>
      </c>
      <c r="Z6" s="47">
        <v>566236</v>
      </c>
      <c r="AA6" s="47">
        <v>6697505</v>
      </c>
      <c r="AB6" s="47">
        <v>0</v>
      </c>
      <c r="AC6" s="47">
        <v>901081</v>
      </c>
      <c r="AD6" s="47">
        <v>0</v>
      </c>
      <c r="AE6" s="47">
        <v>35359338</v>
      </c>
      <c r="AF6" s="47">
        <v>36320226</v>
      </c>
      <c r="AG6" s="47">
        <v>36687659</v>
      </c>
      <c r="AH6" s="47">
        <v>36602246</v>
      </c>
      <c r="AI6" s="47">
        <v>85413</v>
      </c>
    </row>
    <row r="7" spans="1:35" s="48" customFormat="1" ht="14.4" x14ac:dyDescent="0.3">
      <c r="A7" s="96" t="s">
        <v>701</v>
      </c>
      <c r="B7" s="98">
        <v>1</v>
      </c>
      <c r="C7" s="99">
        <v>140</v>
      </c>
      <c r="D7" s="99">
        <v>140</v>
      </c>
      <c r="E7" s="99">
        <v>140</v>
      </c>
      <c r="F7" s="100">
        <v>29390</v>
      </c>
      <c r="G7" s="100">
        <v>6030</v>
      </c>
      <c r="H7" s="99">
        <v>57.51</v>
      </c>
      <c r="I7" s="99">
        <v>4.87</v>
      </c>
      <c r="J7" s="99">
        <v>0</v>
      </c>
      <c r="K7" s="99">
        <v>692.56</v>
      </c>
      <c r="L7" s="100">
        <v>22519</v>
      </c>
      <c r="M7" s="47">
        <v>73874499</v>
      </c>
      <c r="N7" s="47">
        <v>219797173</v>
      </c>
      <c r="O7" s="47">
        <v>48707355</v>
      </c>
      <c r="P7" s="47">
        <v>82794284</v>
      </c>
      <c r="Q7" s="100">
        <v>60836</v>
      </c>
      <c r="R7" s="47">
        <v>293671672</v>
      </c>
      <c r="S7" s="47">
        <v>40364337</v>
      </c>
      <c r="T7" s="47">
        <v>109737325</v>
      </c>
      <c r="U7" s="47">
        <v>25754984</v>
      </c>
      <c r="V7" s="47">
        <v>3455095</v>
      </c>
      <c r="W7" s="47">
        <v>2328650</v>
      </c>
      <c r="X7" s="47">
        <v>3140223</v>
      </c>
      <c r="Y7" s="47">
        <v>2630134</v>
      </c>
      <c r="Z7" s="47">
        <v>81031243</v>
      </c>
      <c r="AA7" s="47">
        <v>19374958</v>
      </c>
      <c r="AB7" s="47">
        <v>0</v>
      </c>
      <c r="AC7" s="47">
        <v>5582636</v>
      </c>
      <c r="AD7" s="47">
        <v>272087</v>
      </c>
      <c r="AE7" s="47">
        <v>131501639</v>
      </c>
      <c r="AF7" s="47">
        <v>0</v>
      </c>
      <c r="AG7" s="47">
        <v>0</v>
      </c>
      <c r="AH7" s="47">
        <v>0</v>
      </c>
      <c r="AI7" s="47">
        <v>0</v>
      </c>
    </row>
    <row r="8" spans="1:35" s="48" customFormat="1" ht="14.4" x14ac:dyDescent="0.3">
      <c r="A8" s="96" t="s">
        <v>1541</v>
      </c>
      <c r="B8" s="98">
        <v>442</v>
      </c>
      <c r="C8" s="99">
        <v>136</v>
      </c>
      <c r="D8" s="99">
        <v>136</v>
      </c>
      <c r="E8" s="99">
        <v>136</v>
      </c>
      <c r="F8" s="100">
        <v>44527</v>
      </c>
      <c r="G8" s="100">
        <v>2697</v>
      </c>
      <c r="H8" s="99">
        <v>89.7</v>
      </c>
      <c r="I8" s="99">
        <v>16.510000000000002</v>
      </c>
      <c r="J8" s="99">
        <v>0</v>
      </c>
      <c r="K8" s="99">
        <v>335.4</v>
      </c>
      <c r="L8" s="99">
        <v>0</v>
      </c>
      <c r="M8" s="47">
        <v>64160495</v>
      </c>
      <c r="N8" s="47">
        <v>16064164</v>
      </c>
      <c r="O8" s="47">
        <v>38109687</v>
      </c>
      <c r="P8" s="47">
        <v>7620400</v>
      </c>
      <c r="Q8" s="100">
        <v>47970</v>
      </c>
      <c r="R8" s="47">
        <v>80224659</v>
      </c>
      <c r="S8" s="47">
        <v>7111739</v>
      </c>
      <c r="T8" s="47">
        <v>8429276</v>
      </c>
      <c r="U8" s="47">
        <v>47597486</v>
      </c>
      <c r="V8" s="47">
        <v>6276814</v>
      </c>
      <c r="W8" s="47">
        <v>0</v>
      </c>
      <c r="X8" s="47">
        <v>376449</v>
      </c>
      <c r="Y8" s="47">
        <v>0</v>
      </c>
      <c r="Z8" s="47">
        <v>8751124</v>
      </c>
      <c r="AA8" s="47">
        <v>1173635</v>
      </c>
      <c r="AB8" s="47">
        <v>508136</v>
      </c>
      <c r="AC8" s="47">
        <v>0</v>
      </c>
      <c r="AD8" s="47">
        <v>0</v>
      </c>
      <c r="AE8" s="47">
        <v>45730087</v>
      </c>
      <c r="AF8" s="47">
        <v>49524760</v>
      </c>
      <c r="AG8" s="47">
        <v>49524760</v>
      </c>
      <c r="AH8" s="47">
        <v>43059578</v>
      </c>
      <c r="AI8" s="47">
        <v>6465182</v>
      </c>
    </row>
    <row r="9" spans="1:35" s="48" customFormat="1" ht="14.4" x14ac:dyDescent="0.3">
      <c r="A9" s="96" t="s">
        <v>1544</v>
      </c>
      <c r="B9" s="98">
        <v>436</v>
      </c>
      <c r="C9" s="99">
        <v>109</v>
      </c>
      <c r="D9" s="99">
        <v>109</v>
      </c>
      <c r="E9" s="99">
        <v>109</v>
      </c>
      <c r="F9" s="100">
        <v>28086</v>
      </c>
      <c r="G9" s="100">
        <v>1597</v>
      </c>
      <c r="H9" s="99">
        <v>70.59</v>
      </c>
      <c r="I9" s="99">
        <v>17.59</v>
      </c>
      <c r="J9" s="99">
        <v>0</v>
      </c>
      <c r="K9" s="99">
        <v>253.9</v>
      </c>
      <c r="L9" s="99">
        <v>0</v>
      </c>
      <c r="M9" s="47">
        <v>35484241</v>
      </c>
      <c r="N9" s="47">
        <v>16876787</v>
      </c>
      <c r="O9" s="47">
        <v>23657509</v>
      </c>
      <c r="P9" s="47">
        <v>8263965</v>
      </c>
      <c r="Q9" s="100">
        <v>31678</v>
      </c>
      <c r="R9" s="47">
        <v>52361028</v>
      </c>
      <c r="S9" s="47">
        <v>3762823</v>
      </c>
      <c r="T9" s="47">
        <v>7967679</v>
      </c>
      <c r="U9" s="47">
        <v>27582471</v>
      </c>
      <c r="V9" s="47">
        <v>2673511</v>
      </c>
      <c r="W9" s="47">
        <v>0</v>
      </c>
      <c r="X9" s="47">
        <v>9197</v>
      </c>
      <c r="Y9" s="47">
        <v>0</v>
      </c>
      <c r="Z9" s="47">
        <v>5829503</v>
      </c>
      <c r="AA9" s="47">
        <v>4287393</v>
      </c>
      <c r="AB9" s="47">
        <v>248451</v>
      </c>
      <c r="AC9" s="47">
        <v>0</v>
      </c>
      <c r="AD9" s="47">
        <v>0</v>
      </c>
      <c r="AE9" s="47">
        <v>31921474</v>
      </c>
      <c r="AF9" s="47">
        <v>34142269</v>
      </c>
      <c r="AG9" s="47">
        <v>34142269</v>
      </c>
      <c r="AH9" s="47">
        <v>26828297</v>
      </c>
      <c r="AI9" s="47">
        <v>7313972</v>
      </c>
    </row>
    <row r="10" spans="1:35" s="48" customFormat="1" ht="14.4" x14ac:dyDescent="0.3">
      <c r="A10" s="96" t="s">
        <v>1545</v>
      </c>
      <c r="B10" s="98">
        <v>438</v>
      </c>
      <c r="C10" s="99">
        <v>62</v>
      </c>
      <c r="D10" s="99">
        <v>62</v>
      </c>
      <c r="E10" s="99">
        <v>62</v>
      </c>
      <c r="F10" s="100">
        <v>20095</v>
      </c>
      <c r="G10" s="100">
        <v>1297</v>
      </c>
      <c r="H10" s="99">
        <v>88.8</v>
      </c>
      <c r="I10" s="99">
        <v>15.49</v>
      </c>
      <c r="J10" s="99">
        <v>0</v>
      </c>
      <c r="K10" s="99">
        <v>185.9</v>
      </c>
      <c r="L10" s="99">
        <v>0</v>
      </c>
      <c r="M10" s="47">
        <v>25530622</v>
      </c>
      <c r="N10" s="47">
        <v>24080210</v>
      </c>
      <c r="O10" s="47">
        <v>17700579</v>
      </c>
      <c r="P10" s="47">
        <v>11561467</v>
      </c>
      <c r="Q10" s="100">
        <v>41712</v>
      </c>
      <c r="R10" s="47">
        <v>49610832</v>
      </c>
      <c r="S10" s="47">
        <v>4940518</v>
      </c>
      <c r="T10" s="47">
        <v>5371602</v>
      </c>
      <c r="U10" s="47">
        <v>19203248</v>
      </c>
      <c r="V10" s="47">
        <v>1638985</v>
      </c>
      <c r="W10" s="47">
        <v>0</v>
      </c>
      <c r="X10" s="47">
        <v>26316</v>
      </c>
      <c r="Y10" s="47">
        <v>0</v>
      </c>
      <c r="Z10" s="47">
        <v>9282928</v>
      </c>
      <c r="AA10" s="47">
        <v>8190522</v>
      </c>
      <c r="AB10" s="47">
        <v>956713</v>
      </c>
      <c r="AC10" s="47">
        <v>0</v>
      </c>
      <c r="AD10" s="47">
        <v>0</v>
      </c>
      <c r="AE10" s="47">
        <v>29262046</v>
      </c>
      <c r="AF10" s="47">
        <v>30400779</v>
      </c>
      <c r="AG10" s="47">
        <v>30400779</v>
      </c>
      <c r="AH10" s="47">
        <v>22418582</v>
      </c>
      <c r="AI10" s="47">
        <v>7982197</v>
      </c>
    </row>
    <row r="11" spans="1:35" s="48" customFormat="1" ht="14.4" x14ac:dyDescent="0.3">
      <c r="A11" s="96" t="s">
        <v>702</v>
      </c>
      <c r="B11" s="98">
        <v>2</v>
      </c>
      <c r="C11" s="99">
        <v>25</v>
      </c>
      <c r="D11" s="99">
        <v>21</v>
      </c>
      <c r="E11" s="99">
        <v>21</v>
      </c>
      <c r="F11" s="100">
        <v>3711</v>
      </c>
      <c r="G11" s="99">
        <v>526</v>
      </c>
      <c r="H11" s="99">
        <v>48.41</v>
      </c>
      <c r="I11" s="99">
        <v>7.06</v>
      </c>
      <c r="J11" s="99">
        <v>0</v>
      </c>
      <c r="K11" s="99">
        <v>156.54</v>
      </c>
      <c r="L11" s="100">
        <v>10072</v>
      </c>
      <c r="M11" s="47">
        <v>7385926</v>
      </c>
      <c r="N11" s="47">
        <v>86053735</v>
      </c>
      <c r="O11" s="47">
        <v>5935919</v>
      </c>
      <c r="P11" s="47">
        <v>32171624</v>
      </c>
      <c r="Q11" s="100">
        <v>26833</v>
      </c>
      <c r="R11" s="47">
        <v>93439661</v>
      </c>
      <c r="S11" s="47">
        <v>15856469</v>
      </c>
      <c r="T11" s="47">
        <v>27497901</v>
      </c>
      <c r="U11" s="47">
        <v>7814042</v>
      </c>
      <c r="V11" s="47">
        <v>12691417</v>
      </c>
      <c r="W11" s="47">
        <v>517156</v>
      </c>
      <c r="X11" s="47">
        <v>909979</v>
      </c>
      <c r="Y11" s="47">
        <v>1452411</v>
      </c>
      <c r="Z11" s="47">
        <v>22459083</v>
      </c>
      <c r="AA11" s="47">
        <v>2716530</v>
      </c>
      <c r="AB11" s="47">
        <v>0</v>
      </c>
      <c r="AC11" s="47">
        <v>1302292</v>
      </c>
      <c r="AD11" s="47">
        <v>222381</v>
      </c>
      <c r="AE11" s="47">
        <v>38107543</v>
      </c>
      <c r="AF11" s="47">
        <v>0</v>
      </c>
      <c r="AG11" s="47">
        <v>0</v>
      </c>
      <c r="AH11" s="47">
        <v>0</v>
      </c>
      <c r="AI11" s="47">
        <v>0</v>
      </c>
    </row>
    <row r="12" spans="1:35" s="48" customFormat="1" ht="14.4" x14ac:dyDescent="0.3">
      <c r="A12" s="96" t="s">
        <v>703</v>
      </c>
      <c r="B12" s="98">
        <v>5</v>
      </c>
      <c r="C12" s="99">
        <v>107</v>
      </c>
      <c r="D12" s="99">
        <v>107</v>
      </c>
      <c r="E12" s="99">
        <v>107</v>
      </c>
      <c r="F12" s="100">
        <v>18304</v>
      </c>
      <c r="G12" s="100">
        <v>4711</v>
      </c>
      <c r="H12" s="99">
        <v>46.87</v>
      </c>
      <c r="I12" s="99">
        <v>3.89</v>
      </c>
      <c r="J12" s="99">
        <v>0.56000000000000005</v>
      </c>
      <c r="K12" s="99">
        <v>555.63</v>
      </c>
      <c r="L12" s="100">
        <v>21247</v>
      </c>
      <c r="M12" s="47">
        <v>66953155</v>
      </c>
      <c r="N12" s="47">
        <v>202163262</v>
      </c>
      <c r="O12" s="47">
        <v>36150574</v>
      </c>
      <c r="P12" s="47">
        <v>58676820</v>
      </c>
      <c r="Q12" s="100">
        <v>28719</v>
      </c>
      <c r="R12" s="47">
        <v>269116417</v>
      </c>
      <c r="S12" s="47">
        <v>34209246</v>
      </c>
      <c r="T12" s="47">
        <v>97032301</v>
      </c>
      <c r="U12" s="47">
        <v>13781330</v>
      </c>
      <c r="V12" s="47">
        <v>38699935</v>
      </c>
      <c r="W12" s="47">
        <v>1110247</v>
      </c>
      <c r="X12" s="47">
        <v>854498</v>
      </c>
      <c r="Y12" s="47">
        <v>10113125</v>
      </c>
      <c r="Z12" s="47">
        <v>69043331</v>
      </c>
      <c r="AA12" s="47">
        <v>2447994</v>
      </c>
      <c r="AB12" s="47">
        <v>0</v>
      </c>
      <c r="AC12" s="47">
        <v>76733</v>
      </c>
      <c r="AD12" s="47">
        <v>1747677</v>
      </c>
      <c r="AE12" s="47">
        <v>94827394</v>
      </c>
      <c r="AF12" s="47">
        <v>0</v>
      </c>
      <c r="AG12" s="47">
        <v>0</v>
      </c>
      <c r="AH12" s="47">
        <v>0</v>
      </c>
      <c r="AI12" s="47">
        <v>0</v>
      </c>
    </row>
    <row r="13" spans="1:35" s="48" customFormat="1" ht="14.4" x14ac:dyDescent="0.3">
      <c r="A13" s="96" t="s">
        <v>704</v>
      </c>
      <c r="B13" s="98">
        <v>4</v>
      </c>
      <c r="C13" s="99">
        <v>791</v>
      </c>
      <c r="D13" s="99">
        <v>791</v>
      </c>
      <c r="E13" s="99">
        <v>791</v>
      </c>
      <c r="F13" s="100">
        <v>232431</v>
      </c>
      <c r="G13" s="100">
        <v>43233</v>
      </c>
      <c r="H13" s="99">
        <v>80.510000000000005</v>
      </c>
      <c r="I13" s="99">
        <v>5.38</v>
      </c>
      <c r="J13" s="99">
        <v>346.75</v>
      </c>
      <c r="K13" s="101">
        <v>6524.46</v>
      </c>
      <c r="L13" s="100">
        <v>89739</v>
      </c>
      <c r="M13" s="47">
        <v>1354032652</v>
      </c>
      <c r="N13" s="47">
        <v>1683568283</v>
      </c>
      <c r="O13" s="47">
        <v>683838289</v>
      </c>
      <c r="P13" s="47">
        <v>690052990</v>
      </c>
      <c r="Q13" s="100">
        <v>355864</v>
      </c>
      <c r="R13" s="47">
        <v>3037600935</v>
      </c>
      <c r="S13" s="47">
        <v>526034161</v>
      </c>
      <c r="T13" s="47">
        <v>836823507</v>
      </c>
      <c r="U13" s="47">
        <v>454803768</v>
      </c>
      <c r="V13" s="47">
        <v>244218040</v>
      </c>
      <c r="W13" s="47">
        <v>15153684</v>
      </c>
      <c r="X13" s="47">
        <v>14263932</v>
      </c>
      <c r="Y13" s="47">
        <v>96563774</v>
      </c>
      <c r="Z13" s="47">
        <v>764129598</v>
      </c>
      <c r="AA13" s="47">
        <v>66423037</v>
      </c>
      <c r="AB13" s="47">
        <v>0</v>
      </c>
      <c r="AC13" s="47">
        <v>7664631</v>
      </c>
      <c r="AD13" s="47">
        <v>11522803</v>
      </c>
      <c r="AE13" s="47">
        <v>1373891279</v>
      </c>
      <c r="AF13" s="47">
        <v>0</v>
      </c>
      <c r="AG13" s="47">
        <v>0</v>
      </c>
      <c r="AH13" s="47">
        <v>0</v>
      </c>
      <c r="AI13" s="47">
        <v>0</v>
      </c>
    </row>
    <row r="14" spans="1:35" s="48" customFormat="1" ht="14.4" x14ac:dyDescent="0.3">
      <c r="A14" s="96" t="s">
        <v>705</v>
      </c>
      <c r="B14" s="98">
        <v>106</v>
      </c>
      <c r="C14" s="99">
        <v>85</v>
      </c>
      <c r="D14" s="99">
        <v>85</v>
      </c>
      <c r="E14" s="99">
        <v>85</v>
      </c>
      <c r="F14" s="100">
        <v>16639</v>
      </c>
      <c r="G14" s="100">
        <v>3056</v>
      </c>
      <c r="H14" s="99">
        <v>53.63</v>
      </c>
      <c r="I14" s="99">
        <v>5.44</v>
      </c>
      <c r="J14" s="99">
        <v>0</v>
      </c>
      <c r="K14" s="99">
        <v>369.29</v>
      </c>
      <c r="L14" s="100">
        <v>24722</v>
      </c>
      <c r="M14" s="47">
        <v>53147051</v>
      </c>
      <c r="N14" s="47">
        <v>122000287</v>
      </c>
      <c r="O14" s="47">
        <v>30813579</v>
      </c>
      <c r="P14" s="47">
        <v>31758221</v>
      </c>
      <c r="Q14" s="100">
        <v>32918</v>
      </c>
      <c r="R14" s="47">
        <v>175147338</v>
      </c>
      <c r="S14" s="47">
        <v>30316985</v>
      </c>
      <c r="T14" s="47">
        <v>51402972</v>
      </c>
      <c r="U14" s="47">
        <v>22997066</v>
      </c>
      <c r="V14" s="47">
        <v>10206228</v>
      </c>
      <c r="W14" s="47">
        <v>845181</v>
      </c>
      <c r="X14" s="47">
        <v>1141705</v>
      </c>
      <c r="Y14" s="47">
        <v>5165657</v>
      </c>
      <c r="Z14" s="47">
        <v>48914429</v>
      </c>
      <c r="AA14" s="47">
        <v>2426039</v>
      </c>
      <c r="AB14" s="47">
        <v>0</v>
      </c>
      <c r="AC14" s="47">
        <v>853024</v>
      </c>
      <c r="AD14" s="47">
        <v>878052</v>
      </c>
      <c r="AE14" s="47">
        <v>62571800</v>
      </c>
      <c r="AF14" s="47">
        <v>0</v>
      </c>
      <c r="AG14" s="47">
        <v>0</v>
      </c>
      <c r="AH14" s="47">
        <v>0</v>
      </c>
      <c r="AI14" s="47">
        <v>0</v>
      </c>
    </row>
    <row r="15" spans="1:35" s="48" customFormat="1" ht="14.4" x14ac:dyDescent="0.3">
      <c r="A15" s="96" t="s">
        <v>706</v>
      </c>
      <c r="B15" s="98">
        <v>14495</v>
      </c>
      <c r="C15" s="99">
        <v>68</v>
      </c>
      <c r="D15" s="99">
        <v>68</v>
      </c>
      <c r="E15" s="99">
        <v>68</v>
      </c>
      <c r="F15" s="100">
        <v>20027</v>
      </c>
      <c r="G15" s="100">
        <v>3620</v>
      </c>
      <c r="H15" s="99">
        <v>80.69</v>
      </c>
      <c r="I15" s="99">
        <v>5.53</v>
      </c>
      <c r="J15" s="99">
        <v>0</v>
      </c>
      <c r="K15" s="99">
        <v>498.35</v>
      </c>
      <c r="L15" s="100">
        <v>31543</v>
      </c>
      <c r="M15" s="47">
        <v>68989001</v>
      </c>
      <c r="N15" s="47">
        <v>154753161</v>
      </c>
      <c r="O15" s="47">
        <v>41140510</v>
      </c>
      <c r="P15" s="47">
        <v>46875278</v>
      </c>
      <c r="Q15" s="100">
        <v>131924</v>
      </c>
      <c r="R15" s="47">
        <v>223742162</v>
      </c>
      <c r="S15" s="47">
        <v>36064611</v>
      </c>
      <c r="T15" s="47">
        <v>74014506</v>
      </c>
      <c r="U15" s="47">
        <v>21291166</v>
      </c>
      <c r="V15" s="47">
        <v>19258769</v>
      </c>
      <c r="W15" s="47">
        <v>1385532</v>
      </c>
      <c r="X15" s="47">
        <v>1070694</v>
      </c>
      <c r="Y15" s="47">
        <v>5611278</v>
      </c>
      <c r="Z15" s="47">
        <v>60346175</v>
      </c>
      <c r="AA15" s="47">
        <v>2485082</v>
      </c>
      <c r="AB15" s="47">
        <v>0</v>
      </c>
      <c r="AC15" s="47">
        <v>627969</v>
      </c>
      <c r="AD15" s="47">
        <v>1586380</v>
      </c>
      <c r="AE15" s="47">
        <v>88015788</v>
      </c>
      <c r="AF15" s="47">
        <v>0</v>
      </c>
      <c r="AG15" s="47">
        <v>0</v>
      </c>
      <c r="AH15" s="47">
        <v>0</v>
      </c>
      <c r="AI15" s="47">
        <v>0</v>
      </c>
    </row>
    <row r="16" spans="1:35" s="48" customFormat="1" ht="14.4" x14ac:dyDescent="0.3">
      <c r="A16" s="96" t="s">
        <v>707</v>
      </c>
      <c r="B16" s="98">
        <v>6309</v>
      </c>
      <c r="C16" s="99">
        <v>318</v>
      </c>
      <c r="D16" s="99">
        <v>287</v>
      </c>
      <c r="E16" s="99">
        <v>188</v>
      </c>
      <c r="F16" s="100">
        <v>60051</v>
      </c>
      <c r="G16" s="100">
        <v>12458</v>
      </c>
      <c r="H16" s="99">
        <v>87.51</v>
      </c>
      <c r="I16" s="99">
        <v>4.82</v>
      </c>
      <c r="J16" s="99">
        <v>69.239999999999995</v>
      </c>
      <c r="K16" s="101">
        <v>2470.58</v>
      </c>
      <c r="L16" s="100">
        <v>45137</v>
      </c>
      <c r="M16" s="47">
        <v>322699589</v>
      </c>
      <c r="N16" s="47">
        <v>810314399</v>
      </c>
      <c r="O16" s="47">
        <v>169771867</v>
      </c>
      <c r="P16" s="47">
        <v>315545726</v>
      </c>
      <c r="Q16" s="100">
        <v>315696</v>
      </c>
      <c r="R16" s="47">
        <v>1133013988</v>
      </c>
      <c r="S16" s="47">
        <v>68419647</v>
      </c>
      <c r="T16" s="47">
        <v>515261233</v>
      </c>
      <c r="U16" s="47">
        <v>181159905</v>
      </c>
      <c r="V16" s="47">
        <v>28918536</v>
      </c>
      <c r="W16" s="47">
        <v>6470564</v>
      </c>
      <c r="X16" s="47">
        <v>16702589</v>
      </c>
      <c r="Y16" s="47">
        <v>26724346</v>
      </c>
      <c r="Z16" s="47">
        <v>182512287</v>
      </c>
      <c r="AA16" s="47">
        <v>79123179</v>
      </c>
      <c r="AB16" s="47">
        <v>0</v>
      </c>
      <c r="AC16" s="47">
        <v>25618538</v>
      </c>
      <c r="AD16" s="47">
        <v>2103164</v>
      </c>
      <c r="AE16" s="47">
        <v>485317593</v>
      </c>
      <c r="AF16" s="47">
        <v>0</v>
      </c>
      <c r="AG16" s="47">
        <v>0</v>
      </c>
      <c r="AH16" s="47">
        <v>0</v>
      </c>
      <c r="AI16" s="47">
        <v>0</v>
      </c>
    </row>
    <row r="17" spans="1:35" s="48" customFormat="1" ht="14.55" customHeight="1" x14ac:dyDescent="0.3">
      <c r="A17" s="96" t="s">
        <v>708</v>
      </c>
      <c r="B17" s="98">
        <v>98</v>
      </c>
      <c r="C17" s="99">
        <v>102</v>
      </c>
      <c r="D17" s="99">
        <v>102</v>
      </c>
      <c r="E17" s="99">
        <v>102</v>
      </c>
      <c r="F17" s="100">
        <v>23959</v>
      </c>
      <c r="G17" s="100">
        <v>5836</v>
      </c>
      <c r="H17" s="99">
        <v>64.349999999999994</v>
      </c>
      <c r="I17" s="99">
        <v>4.1100000000000003</v>
      </c>
      <c r="J17" s="99">
        <v>0</v>
      </c>
      <c r="K17" s="99">
        <v>644.17999999999995</v>
      </c>
      <c r="L17" s="100">
        <v>29842</v>
      </c>
      <c r="M17" s="47">
        <v>113961711</v>
      </c>
      <c r="N17" s="47">
        <v>189253777</v>
      </c>
      <c r="O17" s="47">
        <v>71236020</v>
      </c>
      <c r="P17" s="47">
        <v>64003835</v>
      </c>
      <c r="Q17" s="100">
        <v>44574</v>
      </c>
      <c r="R17" s="47">
        <v>303215488</v>
      </c>
      <c r="S17" s="47">
        <v>49237892</v>
      </c>
      <c r="T17" s="47">
        <v>103828144</v>
      </c>
      <c r="U17" s="47">
        <v>22426011</v>
      </c>
      <c r="V17" s="47">
        <v>5451931</v>
      </c>
      <c r="W17" s="47">
        <v>2260887</v>
      </c>
      <c r="X17" s="47">
        <v>3306496</v>
      </c>
      <c r="Y17" s="47">
        <v>1103629</v>
      </c>
      <c r="Z17" s="47">
        <v>91814407</v>
      </c>
      <c r="AA17" s="47">
        <v>8565484</v>
      </c>
      <c r="AB17" s="47">
        <v>0</v>
      </c>
      <c r="AC17" s="47">
        <v>14631029</v>
      </c>
      <c r="AD17" s="47">
        <v>589578</v>
      </c>
      <c r="AE17" s="47">
        <v>135239855</v>
      </c>
      <c r="AF17" s="47">
        <v>0</v>
      </c>
      <c r="AG17" s="47">
        <v>0</v>
      </c>
      <c r="AH17" s="47">
        <v>0</v>
      </c>
      <c r="AI17" s="47">
        <v>0</v>
      </c>
    </row>
    <row r="18" spans="1:35" s="48" customFormat="1" ht="14.55" customHeight="1" x14ac:dyDescent="0.3">
      <c r="A18" s="96" t="s">
        <v>709</v>
      </c>
      <c r="B18" s="98">
        <v>53</v>
      </c>
      <c r="C18" s="99">
        <v>58</v>
      </c>
      <c r="D18" s="99">
        <v>58</v>
      </c>
      <c r="E18" s="99">
        <v>57</v>
      </c>
      <c r="F18" s="100">
        <v>14541</v>
      </c>
      <c r="G18" s="100">
        <v>3729</v>
      </c>
      <c r="H18" s="99">
        <v>69.89</v>
      </c>
      <c r="I18" s="99">
        <v>3.9</v>
      </c>
      <c r="J18" s="99">
        <v>0</v>
      </c>
      <c r="K18" s="99">
        <v>556.23</v>
      </c>
      <c r="L18" s="100">
        <v>20966</v>
      </c>
      <c r="M18" s="47">
        <v>62107383</v>
      </c>
      <c r="N18" s="47">
        <v>208379848</v>
      </c>
      <c r="O18" s="47">
        <v>37930267</v>
      </c>
      <c r="P18" s="47">
        <v>80260624</v>
      </c>
      <c r="Q18" s="100">
        <v>59369</v>
      </c>
      <c r="R18" s="47">
        <v>270487231</v>
      </c>
      <c r="S18" s="47">
        <v>34754948</v>
      </c>
      <c r="T18" s="47">
        <v>96134962</v>
      </c>
      <c r="U18" s="47">
        <v>14535248</v>
      </c>
      <c r="V18" s="47">
        <v>4676011</v>
      </c>
      <c r="W18" s="47">
        <v>1682276</v>
      </c>
      <c r="X18" s="47">
        <v>1863166</v>
      </c>
      <c r="Y18" s="47">
        <v>946813</v>
      </c>
      <c r="Z18" s="47">
        <v>94257009</v>
      </c>
      <c r="AA18" s="47">
        <v>5992380</v>
      </c>
      <c r="AB18" s="47">
        <v>0</v>
      </c>
      <c r="AC18" s="47">
        <v>15019946</v>
      </c>
      <c r="AD18" s="47">
        <v>624472</v>
      </c>
      <c r="AE18" s="47">
        <v>118190891</v>
      </c>
      <c r="AF18" s="47">
        <v>0</v>
      </c>
      <c r="AG18" s="47">
        <v>0</v>
      </c>
      <c r="AH18" s="47">
        <v>0</v>
      </c>
      <c r="AI18" s="47">
        <v>0</v>
      </c>
    </row>
    <row r="19" spans="1:35" s="48" customFormat="1" ht="14.55" customHeight="1" x14ac:dyDescent="0.3">
      <c r="A19" s="96" t="s">
        <v>710</v>
      </c>
      <c r="B19" s="98">
        <v>79</v>
      </c>
      <c r="C19" s="99">
        <v>187</v>
      </c>
      <c r="D19" s="99">
        <v>187</v>
      </c>
      <c r="E19" s="99">
        <v>187</v>
      </c>
      <c r="F19" s="100">
        <v>55877</v>
      </c>
      <c r="G19" s="100">
        <v>11724</v>
      </c>
      <c r="H19" s="99">
        <v>81.87</v>
      </c>
      <c r="I19" s="99">
        <v>4.7699999999999996</v>
      </c>
      <c r="J19" s="99">
        <v>0</v>
      </c>
      <c r="K19" s="101">
        <v>1383.77</v>
      </c>
      <c r="L19" s="100">
        <v>39380</v>
      </c>
      <c r="M19" s="47">
        <v>237747192</v>
      </c>
      <c r="N19" s="47">
        <v>510542032</v>
      </c>
      <c r="O19" s="47">
        <v>142132348</v>
      </c>
      <c r="P19" s="47">
        <v>168463977</v>
      </c>
      <c r="Q19" s="100">
        <v>137328</v>
      </c>
      <c r="R19" s="47">
        <v>748289224</v>
      </c>
      <c r="S19" s="47">
        <v>87067888</v>
      </c>
      <c r="T19" s="47">
        <v>337628834</v>
      </c>
      <c r="U19" s="47">
        <v>62462243</v>
      </c>
      <c r="V19" s="47">
        <v>13817726</v>
      </c>
      <c r="W19" s="47">
        <v>5250640</v>
      </c>
      <c r="X19" s="47">
        <v>6770525</v>
      </c>
      <c r="Y19" s="47">
        <v>11610141</v>
      </c>
      <c r="Z19" s="47">
        <v>216994585</v>
      </c>
      <c r="AA19" s="47">
        <v>5420643</v>
      </c>
      <c r="AB19" s="47">
        <v>0</v>
      </c>
      <c r="AC19" s="47">
        <v>0</v>
      </c>
      <c r="AD19" s="47">
        <v>1265999</v>
      </c>
      <c r="AE19" s="47">
        <v>310596325</v>
      </c>
      <c r="AF19" s="47">
        <v>0</v>
      </c>
      <c r="AG19" s="47">
        <v>0</v>
      </c>
      <c r="AH19" s="47">
        <v>0</v>
      </c>
      <c r="AI19" s="47">
        <v>0</v>
      </c>
    </row>
    <row r="20" spans="1:35" s="48" customFormat="1" ht="14.55" customHeight="1" x14ac:dyDescent="0.3">
      <c r="A20" s="96" t="s">
        <v>711</v>
      </c>
      <c r="B20" s="98">
        <v>8702</v>
      </c>
      <c r="C20" s="99">
        <v>807</v>
      </c>
      <c r="D20" s="99">
        <v>807</v>
      </c>
      <c r="E20" s="99">
        <v>799</v>
      </c>
      <c r="F20" s="100">
        <v>241412</v>
      </c>
      <c r="G20" s="100">
        <v>37313</v>
      </c>
      <c r="H20" s="99">
        <v>82.78</v>
      </c>
      <c r="I20" s="99">
        <v>6.47</v>
      </c>
      <c r="J20" s="99">
        <v>724.73</v>
      </c>
      <c r="K20" s="101">
        <v>7945.29</v>
      </c>
      <c r="L20" s="100">
        <v>47780</v>
      </c>
      <c r="M20" s="47">
        <v>1371689869</v>
      </c>
      <c r="N20" s="47">
        <v>2073541407</v>
      </c>
      <c r="O20" s="47">
        <v>853429631</v>
      </c>
      <c r="P20" s="47">
        <v>692261690</v>
      </c>
      <c r="Q20" s="100">
        <v>876757</v>
      </c>
      <c r="R20" s="47">
        <v>3445231276</v>
      </c>
      <c r="S20" s="47">
        <v>441127257</v>
      </c>
      <c r="T20" s="47">
        <v>1054765029</v>
      </c>
      <c r="U20" s="47">
        <v>276381757</v>
      </c>
      <c r="V20" s="47">
        <v>193524047</v>
      </c>
      <c r="W20" s="47">
        <v>10286934</v>
      </c>
      <c r="X20" s="47">
        <v>37410403</v>
      </c>
      <c r="Y20" s="47">
        <v>16547402</v>
      </c>
      <c r="Z20" s="47">
        <v>1214756864</v>
      </c>
      <c r="AA20" s="47">
        <v>32655299</v>
      </c>
      <c r="AB20" s="47">
        <v>5522165</v>
      </c>
      <c r="AC20" s="47">
        <v>155449759</v>
      </c>
      <c r="AD20" s="47">
        <v>6804360</v>
      </c>
      <c r="AE20" s="47">
        <v>1545691321</v>
      </c>
      <c r="AF20" s="47">
        <v>0</v>
      </c>
      <c r="AG20" s="47">
        <v>0</v>
      </c>
      <c r="AH20" s="47">
        <v>0</v>
      </c>
      <c r="AI20" s="47">
        <v>0</v>
      </c>
    </row>
    <row r="21" spans="1:35" s="48" customFormat="1" ht="14.4" x14ac:dyDescent="0.3">
      <c r="A21" s="96" t="s">
        <v>712</v>
      </c>
      <c r="B21" s="98">
        <v>46</v>
      </c>
      <c r="C21" s="99">
        <v>415</v>
      </c>
      <c r="D21" s="99">
        <v>415</v>
      </c>
      <c r="E21" s="99">
        <v>415</v>
      </c>
      <c r="F21" s="100">
        <v>116322</v>
      </c>
      <c r="G21" s="100">
        <v>12798</v>
      </c>
      <c r="H21" s="99">
        <v>76.790000000000006</v>
      </c>
      <c r="I21" s="99">
        <v>9.09</v>
      </c>
      <c r="J21" s="99">
        <v>813.41</v>
      </c>
      <c r="K21" s="101">
        <v>8668.5</v>
      </c>
      <c r="L21" s="100">
        <v>47621</v>
      </c>
      <c r="M21" s="47">
        <v>1426186860</v>
      </c>
      <c r="N21" s="47">
        <v>1415759636</v>
      </c>
      <c r="O21" s="47">
        <v>792410300</v>
      </c>
      <c r="P21" s="47">
        <v>674169187</v>
      </c>
      <c r="Q21" s="100">
        <v>261002</v>
      </c>
      <c r="R21" s="47">
        <v>2841946496</v>
      </c>
      <c r="S21" s="47">
        <v>0</v>
      </c>
      <c r="T21" s="47">
        <v>35746580</v>
      </c>
      <c r="U21" s="47">
        <v>455413867</v>
      </c>
      <c r="V21" s="47">
        <v>311966280</v>
      </c>
      <c r="W21" s="47">
        <v>0</v>
      </c>
      <c r="X21" s="47">
        <v>3960930</v>
      </c>
      <c r="Y21" s="47">
        <v>307425208</v>
      </c>
      <c r="Z21" s="47">
        <v>854488257</v>
      </c>
      <c r="AA21" s="47">
        <v>861083776</v>
      </c>
      <c r="AB21" s="47">
        <v>0</v>
      </c>
      <c r="AC21" s="47">
        <v>394983</v>
      </c>
      <c r="AD21" s="47">
        <v>11466615</v>
      </c>
      <c r="AE21" s="47">
        <v>1466579487</v>
      </c>
      <c r="AF21" s="47">
        <v>0</v>
      </c>
      <c r="AG21" s="47">
        <v>0</v>
      </c>
      <c r="AH21" s="47">
        <v>0</v>
      </c>
      <c r="AI21" s="47">
        <v>0</v>
      </c>
    </row>
    <row r="22" spans="1:35" s="48" customFormat="1" ht="14.4" x14ac:dyDescent="0.3">
      <c r="A22" s="96" t="s">
        <v>713</v>
      </c>
      <c r="B22" s="98">
        <v>3107</v>
      </c>
      <c r="C22" s="99">
        <v>449</v>
      </c>
      <c r="D22" s="99">
        <v>449</v>
      </c>
      <c r="E22" s="99">
        <v>449</v>
      </c>
      <c r="F22" s="100">
        <v>144493</v>
      </c>
      <c r="G22" s="100">
        <v>22667</v>
      </c>
      <c r="H22" s="99">
        <v>88.17</v>
      </c>
      <c r="I22" s="99">
        <v>6.37</v>
      </c>
      <c r="J22" s="99">
        <v>772</v>
      </c>
      <c r="K22" s="101">
        <v>8986</v>
      </c>
      <c r="L22" s="100">
        <v>102300</v>
      </c>
      <c r="M22" s="47">
        <v>1036840024</v>
      </c>
      <c r="N22" s="47">
        <v>2642233514</v>
      </c>
      <c r="O22" s="47">
        <v>540059615</v>
      </c>
      <c r="P22" s="47">
        <v>775118664</v>
      </c>
      <c r="Q22" s="100">
        <v>2162580</v>
      </c>
      <c r="R22" s="47">
        <v>3679073538</v>
      </c>
      <c r="S22" s="47">
        <v>481051215</v>
      </c>
      <c r="T22" s="47">
        <v>581751372</v>
      </c>
      <c r="U22" s="47">
        <v>1011009818</v>
      </c>
      <c r="V22" s="47">
        <v>415956229</v>
      </c>
      <c r="W22" s="47">
        <v>19216178</v>
      </c>
      <c r="X22" s="47">
        <v>40203557</v>
      </c>
      <c r="Y22" s="47">
        <v>24024566</v>
      </c>
      <c r="Z22" s="47">
        <v>421932682</v>
      </c>
      <c r="AA22" s="47">
        <v>274065954</v>
      </c>
      <c r="AB22" s="47">
        <v>0</v>
      </c>
      <c r="AC22" s="47">
        <v>187718047</v>
      </c>
      <c r="AD22" s="47">
        <v>222143920</v>
      </c>
      <c r="AE22" s="47">
        <v>1315178279</v>
      </c>
      <c r="AF22" s="47">
        <v>0</v>
      </c>
      <c r="AG22" s="47">
        <v>0</v>
      </c>
      <c r="AH22" s="47">
        <v>0</v>
      </c>
      <c r="AI22" s="47">
        <v>0</v>
      </c>
    </row>
    <row r="23" spans="1:35" s="48" customFormat="1" ht="14.4" x14ac:dyDescent="0.3">
      <c r="A23" s="96" t="s">
        <v>1546</v>
      </c>
      <c r="B23" s="98">
        <v>443</v>
      </c>
      <c r="C23" s="99">
        <v>102</v>
      </c>
      <c r="D23" s="99">
        <v>102</v>
      </c>
      <c r="E23" s="99">
        <v>102</v>
      </c>
      <c r="F23" s="100">
        <v>32787</v>
      </c>
      <c r="G23" s="100">
        <v>2836</v>
      </c>
      <c r="H23" s="99">
        <v>88.07</v>
      </c>
      <c r="I23" s="99">
        <v>11.56</v>
      </c>
      <c r="J23" s="99">
        <v>0</v>
      </c>
      <c r="K23" s="99">
        <v>266.60000000000002</v>
      </c>
      <c r="L23" s="99">
        <v>0</v>
      </c>
      <c r="M23" s="47">
        <v>54100144</v>
      </c>
      <c r="N23" s="47">
        <v>12510251</v>
      </c>
      <c r="O23" s="47">
        <v>32248876</v>
      </c>
      <c r="P23" s="47">
        <v>5620561</v>
      </c>
      <c r="Q23" s="100">
        <v>36917</v>
      </c>
      <c r="R23" s="47">
        <v>66610395</v>
      </c>
      <c r="S23" s="47">
        <v>0</v>
      </c>
      <c r="T23" s="47">
        <v>8860527</v>
      </c>
      <c r="U23" s="47">
        <v>40679660</v>
      </c>
      <c r="V23" s="47">
        <v>763770</v>
      </c>
      <c r="W23" s="47">
        <v>0</v>
      </c>
      <c r="X23" s="47">
        <v>0</v>
      </c>
      <c r="Y23" s="47">
        <v>0</v>
      </c>
      <c r="Z23" s="47">
        <v>5995463</v>
      </c>
      <c r="AA23" s="47">
        <v>10310975</v>
      </c>
      <c r="AB23" s="47">
        <v>0</v>
      </c>
      <c r="AC23" s="47">
        <v>0</v>
      </c>
      <c r="AD23" s="47">
        <v>0</v>
      </c>
      <c r="AE23" s="47">
        <v>37869437</v>
      </c>
      <c r="AF23" s="47">
        <v>38667858</v>
      </c>
      <c r="AG23" s="47">
        <v>38671137</v>
      </c>
      <c r="AH23" s="47">
        <v>34521491</v>
      </c>
      <c r="AI23" s="47">
        <v>4149646</v>
      </c>
    </row>
    <row r="24" spans="1:35" s="48" customFormat="1" ht="14.55" customHeight="1" x14ac:dyDescent="0.3">
      <c r="A24" s="96" t="s">
        <v>714</v>
      </c>
      <c r="B24" s="98">
        <v>59</v>
      </c>
      <c r="C24" s="99">
        <v>171</v>
      </c>
      <c r="D24" s="99">
        <v>171</v>
      </c>
      <c r="E24" s="99">
        <v>171</v>
      </c>
      <c r="F24" s="100">
        <v>44292</v>
      </c>
      <c r="G24" s="100">
        <v>8495</v>
      </c>
      <c r="H24" s="99">
        <v>70.959999999999994</v>
      </c>
      <c r="I24" s="99">
        <v>5.21</v>
      </c>
      <c r="J24" s="99">
        <v>41.02</v>
      </c>
      <c r="K24" s="101">
        <v>1339.73</v>
      </c>
      <c r="L24" s="100">
        <v>25395</v>
      </c>
      <c r="M24" s="47">
        <v>295998139</v>
      </c>
      <c r="N24" s="47">
        <v>700072415</v>
      </c>
      <c r="O24" s="47">
        <v>124769436</v>
      </c>
      <c r="P24" s="47">
        <v>192499460</v>
      </c>
      <c r="Q24" s="100">
        <v>28631</v>
      </c>
      <c r="R24" s="47">
        <v>996070554</v>
      </c>
      <c r="S24" s="47">
        <v>101334435</v>
      </c>
      <c r="T24" s="47">
        <v>328408707</v>
      </c>
      <c r="U24" s="47">
        <v>39391767</v>
      </c>
      <c r="V24" s="47">
        <v>100596725</v>
      </c>
      <c r="W24" s="47">
        <v>5544508</v>
      </c>
      <c r="X24" s="47">
        <v>8506222</v>
      </c>
      <c r="Y24" s="47">
        <v>40161795</v>
      </c>
      <c r="Z24" s="47">
        <v>290069377</v>
      </c>
      <c r="AA24" s="47">
        <v>75077842</v>
      </c>
      <c r="AB24" s="47">
        <v>0</v>
      </c>
      <c r="AC24" s="47">
        <v>5027241</v>
      </c>
      <c r="AD24" s="47">
        <v>1951935</v>
      </c>
      <c r="AE24" s="47">
        <v>317268896</v>
      </c>
      <c r="AF24" s="47">
        <v>0</v>
      </c>
      <c r="AG24" s="47">
        <v>0</v>
      </c>
      <c r="AH24" s="47">
        <v>0</v>
      </c>
      <c r="AI24" s="47">
        <v>0</v>
      </c>
    </row>
    <row r="25" spans="1:35" s="48" customFormat="1" ht="14.4" x14ac:dyDescent="0.3">
      <c r="A25" s="96" t="s">
        <v>715</v>
      </c>
      <c r="B25" s="98">
        <v>22</v>
      </c>
      <c r="C25" s="99">
        <v>901</v>
      </c>
      <c r="D25" s="99">
        <v>901</v>
      </c>
      <c r="E25" s="99">
        <v>901</v>
      </c>
      <c r="F25" s="100">
        <v>288018</v>
      </c>
      <c r="G25" s="100">
        <v>46597</v>
      </c>
      <c r="H25" s="99">
        <v>87.58</v>
      </c>
      <c r="I25" s="99">
        <v>6.18</v>
      </c>
      <c r="J25" s="99">
        <v>858.41</v>
      </c>
      <c r="K25" s="101">
        <v>9878.8700000000008</v>
      </c>
      <c r="L25" s="100">
        <v>54273</v>
      </c>
      <c r="M25" s="47">
        <v>4453812761</v>
      </c>
      <c r="N25" s="47">
        <v>3777021625</v>
      </c>
      <c r="O25" s="47">
        <v>1592224130</v>
      </c>
      <c r="P25" s="47">
        <v>1002997730</v>
      </c>
      <c r="Q25" s="100">
        <v>714990</v>
      </c>
      <c r="R25" s="47">
        <v>8230834386</v>
      </c>
      <c r="S25" s="47">
        <v>705838706</v>
      </c>
      <c r="T25" s="47">
        <v>2620467955</v>
      </c>
      <c r="U25" s="47">
        <v>222005061</v>
      </c>
      <c r="V25" s="47">
        <v>672932638</v>
      </c>
      <c r="W25" s="47">
        <v>28964034</v>
      </c>
      <c r="X25" s="47">
        <v>108037384</v>
      </c>
      <c r="Y25" s="47">
        <v>362803695</v>
      </c>
      <c r="Z25" s="47">
        <v>2608364187</v>
      </c>
      <c r="AA25" s="47">
        <v>868480284</v>
      </c>
      <c r="AB25" s="47">
        <v>0</v>
      </c>
      <c r="AC25" s="47">
        <v>24246654</v>
      </c>
      <c r="AD25" s="47">
        <v>8693788</v>
      </c>
      <c r="AE25" s="47">
        <v>2595221860</v>
      </c>
      <c r="AF25" s="47">
        <v>0</v>
      </c>
      <c r="AG25" s="47">
        <v>0</v>
      </c>
      <c r="AH25" s="47">
        <v>0</v>
      </c>
      <c r="AI25" s="47">
        <v>0</v>
      </c>
    </row>
    <row r="26" spans="1:35" s="48" customFormat="1" ht="14.4" x14ac:dyDescent="0.3">
      <c r="A26" s="96" t="s">
        <v>716</v>
      </c>
      <c r="B26" s="98">
        <v>3108</v>
      </c>
      <c r="C26" s="99">
        <v>370</v>
      </c>
      <c r="D26" s="99">
        <v>370</v>
      </c>
      <c r="E26" s="99">
        <v>370</v>
      </c>
      <c r="F26" s="100">
        <v>57296</v>
      </c>
      <c r="G26" s="100">
        <v>9458</v>
      </c>
      <c r="H26" s="99">
        <v>42.43</v>
      </c>
      <c r="I26" s="99">
        <v>6.06</v>
      </c>
      <c r="J26" s="99">
        <v>142.93</v>
      </c>
      <c r="K26" s="101">
        <v>3727.17</v>
      </c>
      <c r="L26" s="100">
        <v>69274</v>
      </c>
      <c r="M26" s="47">
        <v>199623853</v>
      </c>
      <c r="N26" s="47">
        <v>666525794</v>
      </c>
      <c r="O26" s="47">
        <v>119593626</v>
      </c>
      <c r="P26" s="47">
        <v>239049461</v>
      </c>
      <c r="Q26" s="100">
        <v>755438</v>
      </c>
      <c r="R26" s="47">
        <v>866149647</v>
      </c>
      <c r="S26" s="47">
        <v>83953407</v>
      </c>
      <c r="T26" s="47">
        <v>115224758</v>
      </c>
      <c r="U26" s="47">
        <v>205726120</v>
      </c>
      <c r="V26" s="47">
        <v>151008208</v>
      </c>
      <c r="W26" s="47">
        <v>3896595</v>
      </c>
      <c r="X26" s="47">
        <v>10586216</v>
      </c>
      <c r="Y26" s="47">
        <v>9876112</v>
      </c>
      <c r="Z26" s="47">
        <v>170569641</v>
      </c>
      <c r="AA26" s="47">
        <v>29987660</v>
      </c>
      <c r="AB26" s="47">
        <v>0</v>
      </c>
      <c r="AC26" s="47">
        <v>54494964</v>
      </c>
      <c r="AD26" s="47">
        <v>30825966</v>
      </c>
      <c r="AE26" s="47">
        <v>358643087</v>
      </c>
      <c r="AF26" s="47">
        <v>0</v>
      </c>
      <c r="AG26" s="47">
        <v>0</v>
      </c>
      <c r="AH26" s="47">
        <v>0</v>
      </c>
      <c r="AI26" s="47">
        <v>0</v>
      </c>
    </row>
    <row r="27" spans="1:35" s="48" customFormat="1" ht="14.55" customHeight="1" x14ac:dyDescent="0.3">
      <c r="A27" s="96" t="s">
        <v>1547</v>
      </c>
      <c r="B27" s="98">
        <v>424</v>
      </c>
      <c r="C27" s="99">
        <v>16</v>
      </c>
      <c r="D27" s="99">
        <v>16</v>
      </c>
      <c r="E27" s="99">
        <v>14</v>
      </c>
      <c r="F27" s="100">
        <v>4555</v>
      </c>
      <c r="G27" s="99">
        <v>137</v>
      </c>
      <c r="H27" s="99">
        <v>89.14</v>
      </c>
      <c r="I27" s="99">
        <v>33.25</v>
      </c>
      <c r="J27" s="99">
        <v>0</v>
      </c>
      <c r="K27" s="99">
        <v>61.31</v>
      </c>
      <c r="L27" s="99">
        <v>0</v>
      </c>
      <c r="M27" s="47">
        <v>11194118</v>
      </c>
      <c r="N27" s="47">
        <v>858365</v>
      </c>
      <c r="O27" s="47">
        <v>6399173</v>
      </c>
      <c r="P27" s="47">
        <v>463197</v>
      </c>
      <c r="Q27" s="100">
        <v>1318</v>
      </c>
      <c r="R27" s="47">
        <v>12052483</v>
      </c>
      <c r="S27" s="47">
        <v>0</v>
      </c>
      <c r="T27" s="47">
        <v>2299125</v>
      </c>
      <c r="U27" s="47">
        <v>0</v>
      </c>
      <c r="V27" s="47">
        <v>5092914</v>
      </c>
      <c r="W27" s="47">
        <v>0</v>
      </c>
      <c r="X27" s="47">
        <v>1423956</v>
      </c>
      <c r="Y27" s="47">
        <v>0</v>
      </c>
      <c r="Z27" s="47">
        <v>0</v>
      </c>
      <c r="AA27" s="47">
        <v>0</v>
      </c>
      <c r="AB27" s="47">
        <v>3236488</v>
      </c>
      <c r="AC27" s="47">
        <v>0</v>
      </c>
      <c r="AD27" s="47">
        <v>0</v>
      </c>
      <c r="AE27" s="47">
        <v>6862370</v>
      </c>
      <c r="AF27" s="47">
        <v>1</v>
      </c>
      <c r="AG27" s="47">
        <v>1</v>
      </c>
      <c r="AH27" s="47">
        <v>0</v>
      </c>
      <c r="AI27" s="47">
        <v>1</v>
      </c>
    </row>
    <row r="28" spans="1:35" s="48" customFormat="1" ht="14.4" x14ac:dyDescent="0.3">
      <c r="A28" s="96" t="s">
        <v>717</v>
      </c>
      <c r="B28" s="98">
        <v>39</v>
      </c>
      <c r="C28" s="99">
        <v>269</v>
      </c>
      <c r="D28" s="99">
        <v>269</v>
      </c>
      <c r="E28" s="99">
        <v>269</v>
      </c>
      <c r="F28" s="100">
        <v>73533</v>
      </c>
      <c r="G28" s="100">
        <v>16983</v>
      </c>
      <c r="H28" s="99">
        <v>74.89</v>
      </c>
      <c r="I28" s="99">
        <v>4.33</v>
      </c>
      <c r="J28" s="99">
        <v>0</v>
      </c>
      <c r="K28" s="101">
        <v>2017.5</v>
      </c>
      <c r="L28" s="100">
        <v>69799</v>
      </c>
      <c r="M28" s="47">
        <v>566996568</v>
      </c>
      <c r="N28" s="47">
        <v>838107385</v>
      </c>
      <c r="O28" s="47">
        <v>319636033</v>
      </c>
      <c r="P28" s="47">
        <v>256502429</v>
      </c>
      <c r="Q28" s="100">
        <v>459904</v>
      </c>
      <c r="R28" s="47">
        <v>1405103953</v>
      </c>
      <c r="S28" s="47">
        <v>153916473</v>
      </c>
      <c r="T28" s="47">
        <v>682874418</v>
      </c>
      <c r="U28" s="47">
        <v>116843891</v>
      </c>
      <c r="V28" s="47">
        <v>54051049</v>
      </c>
      <c r="W28" s="47">
        <v>6387197</v>
      </c>
      <c r="X28" s="47">
        <v>16190663</v>
      </c>
      <c r="Y28" s="47">
        <v>35642697</v>
      </c>
      <c r="Z28" s="47">
        <v>252203079</v>
      </c>
      <c r="AA28" s="47">
        <v>25603402</v>
      </c>
      <c r="AB28" s="47">
        <v>1561840</v>
      </c>
      <c r="AC28" s="47">
        <v>53810325</v>
      </c>
      <c r="AD28" s="47">
        <v>6018919</v>
      </c>
      <c r="AE28" s="47">
        <v>576138462</v>
      </c>
      <c r="AF28" s="47">
        <v>0</v>
      </c>
      <c r="AG28" s="47">
        <v>0</v>
      </c>
      <c r="AH28" s="47">
        <v>0</v>
      </c>
      <c r="AI28" s="47">
        <v>0</v>
      </c>
    </row>
    <row r="29" spans="1:35" s="48" customFormat="1" ht="14.4" x14ac:dyDescent="0.3">
      <c r="A29" s="96" t="s">
        <v>718</v>
      </c>
      <c r="B29" s="98">
        <v>50</v>
      </c>
      <c r="C29" s="99">
        <v>151</v>
      </c>
      <c r="D29" s="99">
        <v>151</v>
      </c>
      <c r="E29" s="99">
        <v>151</v>
      </c>
      <c r="F29" s="100">
        <v>30420</v>
      </c>
      <c r="G29" s="100">
        <v>6663</v>
      </c>
      <c r="H29" s="99">
        <v>55.19</v>
      </c>
      <c r="I29" s="99">
        <v>4.57</v>
      </c>
      <c r="J29" s="99">
        <v>0</v>
      </c>
      <c r="K29" s="99">
        <v>997.76</v>
      </c>
      <c r="L29" s="100">
        <v>31736</v>
      </c>
      <c r="M29" s="47">
        <v>157484873</v>
      </c>
      <c r="N29" s="47">
        <v>452525974</v>
      </c>
      <c r="O29" s="47">
        <v>58431346</v>
      </c>
      <c r="P29" s="47">
        <v>167899948</v>
      </c>
      <c r="Q29" s="100">
        <v>42042</v>
      </c>
      <c r="R29" s="47">
        <v>610010847</v>
      </c>
      <c r="S29" s="47">
        <v>74223679</v>
      </c>
      <c r="T29" s="47">
        <v>226220952</v>
      </c>
      <c r="U29" s="47">
        <v>15709876</v>
      </c>
      <c r="V29" s="47">
        <v>59538722</v>
      </c>
      <c r="W29" s="47">
        <v>2830333</v>
      </c>
      <c r="X29" s="47">
        <v>3035395</v>
      </c>
      <c r="Y29" s="47">
        <v>51401841</v>
      </c>
      <c r="Z29" s="47">
        <v>130754396</v>
      </c>
      <c r="AA29" s="47">
        <v>30778299</v>
      </c>
      <c r="AB29" s="47">
        <v>0</v>
      </c>
      <c r="AC29" s="47">
        <v>13327723</v>
      </c>
      <c r="AD29" s="47">
        <v>2189631</v>
      </c>
      <c r="AE29" s="47">
        <v>226331294</v>
      </c>
      <c r="AF29" s="47">
        <v>0</v>
      </c>
      <c r="AG29" s="47">
        <v>0</v>
      </c>
      <c r="AH29" s="47">
        <v>0</v>
      </c>
      <c r="AI29" s="47">
        <v>0</v>
      </c>
    </row>
    <row r="30" spans="1:35" s="48" customFormat="1" ht="14.4" x14ac:dyDescent="0.3">
      <c r="A30" s="96" t="s">
        <v>1549</v>
      </c>
      <c r="B30" s="98">
        <v>422</v>
      </c>
      <c r="C30" s="99">
        <v>16</v>
      </c>
      <c r="D30" s="99">
        <v>16</v>
      </c>
      <c r="E30" s="99">
        <v>16</v>
      </c>
      <c r="F30" s="100">
        <v>4515</v>
      </c>
      <c r="G30" s="99">
        <v>129</v>
      </c>
      <c r="H30" s="99">
        <v>77.31</v>
      </c>
      <c r="I30" s="99">
        <v>35</v>
      </c>
      <c r="J30" s="99">
        <v>0</v>
      </c>
      <c r="K30" s="99">
        <v>77.22</v>
      </c>
      <c r="L30" s="99">
        <v>0</v>
      </c>
      <c r="M30" s="47">
        <v>14080946</v>
      </c>
      <c r="N30" s="47">
        <v>984921</v>
      </c>
      <c r="O30" s="47">
        <v>5897206</v>
      </c>
      <c r="P30" s="47">
        <v>647987</v>
      </c>
      <c r="Q30" s="100">
        <v>3040</v>
      </c>
      <c r="R30" s="47">
        <v>15065867</v>
      </c>
      <c r="S30" s="47">
        <v>0</v>
      </c>
      <c r="T30" s="47">
        <v>2687237</v>
      </c>
      <c r="U30" s="47">
        <v>0</v>
      </c>
      <c r="V30" s="47">
        <v>4581406</v>
      </c>
      <c r="W30" s="47">
        <v>0</v>
      </c>
      <c r="X30" s="47">
        <v>4413663</v>
      </c>
      <c r="Y30" s="47">
        <v>0</v>
      </c>
      <c r="Z30" s="47">
        <v>0</v>
      </c>
      <c r="AA30" s="47">
        <v>0</v>
      </c>
      <c r="AB30" s="47">
        <v>3383561</v>
      </c>
      <c r="AC30" s="47">
        <v>0</v>
      </c>
      <c r="AD30" s="47">
        <v>0</v>
      </c>
      <c r="AE30" s="47">
        <v>6545193</v>
      </c>
      <c r="AF30" s="47">
        <v>1</v>
      </c>
      <c r="AG30" s="47">
        <v>1</v>
      </c>
      <c r="AH30" s="47">
        <v>0</v>
      </c>
      <c r="AI30" s="47">
        <v>1</v>
      </c>
    </row>
    <row r="31" spans="1:35" s="48" customFormat="1" ht="14.4" x14ac:dyDescent="0.3">
      <c r="A31" s="96" t="s">
        <v>1958</v>
      </c>
      <c r="B31" s="98">
        <v>414</v>
      </c>
      <c r="C31" s="99">
        <v>88</v>
      </c>
      <c r="D31" s="99">
        <v>88</v>
      </c>
      <c r="E31" s="99">
        <v>88</v>
      </c>
      <c r="F31" s="100">
        <v>19711</v>
      </c>
      <c r="G31" s="99">
        <v>353</v>
      </c>
      <c r="H31" s="99">
        <v>61.37</v>
      </c>
      <c r="I31" s="99">
        <v>55.84</v>
      </c>
      <c r="J31" s="99">
        <v>0</v>
      </c>
      <c r="K31" s="99">
        <v>110</v>
      </c>
      <c r="L31" s="99">
        <v>0</v>
      </c>
      <c r="M31" s="47">
        <v>55411759</v>
      </c>
      <c r="N31" s="47">
        <v>0</v>
      </c>
      <c r="O31" s="47">
        <v>22268451</v>
      </c>
      <c r="P31" s="47">
        <v>0</v>
      </c>
      <c r="Q31" s="99">
        <v>0</v>
      </c>
      <c r="R31" s="47">
        <v>55411759</v>
      </c>
      <c r="S31" s="47">
        <v>2013613</v>
      </c>
      <c r="T31" s="47">
        <v>13380881</v>
      </c>
      <c r="U31" s="47">
        <v>7301764</v>
      </c>
      <c r="V31" s="47">
        <v>25146088</v>
      </c>
      <c r="W31" s="47">
        <v>0</v>
      </c>
      <c r="X31" s="47">
        <v>0</v>
      </c>
      <c r="Y31" s="47">
        <v>0</v>
      </c>
      <c r="Z31" s="47">
        <v>7569413</v>
      </c>
      <c r="AA31" s="47">
        <v>0</v>
      </c>
      <c r="AB31" s="47">
        <v>0</v>
      </c>
      <c r="AC31" s="47">
        <v>0</v>
      </c>
      <c r="AD31" s="47">
        <v>0</v>
      </c>
      <c r="AE31" s="47">
        <v>22268451</v>
      </c>
      <c r="AF31" s="47">
        <v>23207715</v>
      </c>
      <c r="AG31" s="47">
        <v>23207715</v>
      </c>
      <c r="AH31" s="47">
        <v>17289764</v>
      </c>
      <c r="AI31" s="47">
        <v>5917951</v>
      </c>
    </row>
    <row r="32" spans="1:35" s="48" customFormat="1" ht="14.4" x14ac:dyDescent="0.3">
      <c r="A32" s="96" t="s">
        <v>719</v>
      </c>
      <c r="B32" s="98">
        <v>51</v>
      </c>
      <c r="C32" s="99">
        <v>30</v>
      </c>
      <c r="D32" s="99">
        <v>30</v>
      </c>
      <c r="E32" s="99">
        <v>30</v>
      </c>
      <c r="F32" s="100">
        <v>10059</v>
      </c>
      <c r="G32" s="100">
        <v>1436</v>
      </c>
      <c r="H32" s="99">
        <v>91.86</v>
      </c>
      <c r="I32" s="99">
        <v>7</v>
      </c>
      <c r="J32" s="99">
        <v>495.38</v>
      </c>
      <c r="K32" s="101">
        <v>5654.15</v>
      </c>
      <c r="L32" s="99">
        <v>0</v>
      </c>
      <c r="M32" s="47">
        <v>110109101</v>
      </c>
      <c r="N32" s="47">
        <v>4159365528</v>
      </c>
      <c r="O32" s="47">
        <v>39467550</v>
      </c>
      <c r="P32" s="47">
        <v>1346613003</v>
      </c>
      <c r="Q32" s="100">
        <v>355763</v>
      </c>
      <c r="R32" s="47">
        <v>4269474629</v>
      </c>
      <c r="S32" s="47">
        <v>426855129</v>
      </c>
      <c r="T32" s="47">
        <v>1565996983</v>
      </c>
      <c r="U32" s="47">
        <v>141770085</v>
      </c>
      <c r="V32" s="47">
        <v>135985487</v>
      </c>
      <c r="W32" s="47">
        <v>653473</v>
      </c>
      <c r="X32" s="47">
        <v>8849169</v>
      </c>
      <c r="Y32" s="47">
        <v>20909288</v>
      </c>
      <c r="Z32" s="47">
        <v>1762000811</v>
      </c>
      <c r="AA32" s="47">
        <v>164632757</v>
      </c>
      <c r="AB32" s="47">
        <v>0</v>
      </c>
      <c r="AC32" s="47">
        <v>21178461</v>
      </c>
      <c r="AD32" s="47">
        <v>20642986</v>
      </c>
      <c r="AE32" s="47">
        <v>1386080553</v>
      </c>
      <c r="AF32" s="47">
        <v>0</v>
      </c>
      <c r="AG32" s="47">
        <v>0</v>
      </c>
      <c r="AH32" s="47">
        <v>0</v>
      </c>
      <c r="AI32" s="47">
        <v>0</v>
      </c>
    </row>
    <row r="33" spans="1:35" s="48" customFormat="1" ht="14.4" x14ac:dyDescent="0.3">
      <c r="A33" s="96" t="s">
        <v>720</v>
      </c>
      <c r="B33" s="98">
        <v>57</v>
      </c>
      <c r="C33" s="99">
        <v>199</v>
      </c>
      <c r="D33" s="99">
        <v>199</v>
      </c>
      <c r="E33" s="99">
        <v>199</v>
      </c>
      <c r="F33" s="100">
        <v>35873</v>
      </c>
      <c r="G33" s="100">
        <v>8712</v>
      </c>
      <c r="H33" s="99">
        <v>49.39</v>
      </c>
      <c r="I33" s="99">
        <v>4.12</v>
      </c>
      <c r="J33" s="99">
        <v>0</v>
      </c>
      <c r="K33" s="101">
        <v>1456.58</v>
      </c>
      <c r="L33" s="100">
        <v>28583</v>
      </c>
      <c r="M33" s="47">
        <v>162232348</v>
      </c>
      <c r="N33" s="47">
        <v>611121121</v>
      </c>
      <c r="O33" s="47">
        <v>92906625</v>
      </c>
      <c r="P33" s="47">
        <v>208030317</v>
      </c>
      <c r="Q33" s="100">
        <v>63315</v>
      </c>
      <c r="R33" s="47">
        <v>773353469</v>
      </c>
      <c r="S33" s="47">
        <v>84313791</v>
      </c>
      <c r="T33" s="47">
        <v>235136008</v>
      </c>
      <c r="U33" s="47">
        <v>17693768</v>
      </c>
      <c r="V33" s="47">
        <v>33358603</v>
      </c>
      <c r="W33" s="47">
        <v>4007813</v>
      </c>
      <c r="X33" s="47">
        <v>9448855</v>
      </c>
      <c r="Y33" s="47">
        <v>13486365</v>
      </c>
      <c r="Z33" s="47">
        <v>277668322</v>
      </c>
      <c r="AA33" s="47">
        <v>75519326</v>
      </c>
      <c r="AB33" s="47">
        <v>0</v>
      </c>
      <c r="AC33" s="47">
        <v>21738439</v>
      </c>
      <c r="AD33" s="47">
        <v>982179</v>
      </c>
      <c r="AE33" s="47">
        <v>300936942</v>
      </c>
      <c r="AF33" s="47">
        <v>0</v>
      </c>
      <c r="AG33" s="47">
        <v>0</v>
      </c>
      <c r="AH33" s="47">
        <v>0</v>
      </c>
      <c r="AI33" s="47">
        <v>0</v>
      </c>
    </row>
    <row r="34" spans="1:35" s="48" customFormat="1" ht="14.55" customHeight="1" x14ac:dyDescent="0.3">
      <c r="A34" s="96" t="s">
        <v>1550</v>
      </c>
      <c r="B34" s="98">
        <v>452</v>
      </c>
      <c r="C34" s="99">
        <v>187</v>
      </c>
      <c r="D34" s="99">
        <v>187</v>
      </c>
      <c r="E34" s="99">
        <v>187</v>
      </c>
      <c r="F34" s="100">
        <v>37183</v>
      </c>
      <c r="G34" s="100">
        <v>2574</v>
      </c>
      <c r="H34" s="99">
        <v>54.48</v>
      </c>
      <c r="I34" s="99">
        <v>14.45</v>
      </c>
      <c r="J34" s="99">
        <v>0</v>
      </c>
      <c r="K34" s="99">
        <v>365</v>
      </c>
      <c r="L34" s="99">
        <v>0</v>
      </c>
      <c r="M34" s="47">
        <v>80045700</v>
      </c>
      <c r="N34" s="47">
        <v>9168693</v>
      </c>
      <c r="O34" s="47">
        <v>60506899</v>
      </c>
      <c r="P34" s="47">
        <v>3590027</v>
      </c>
      <c r="Q34" s="100">
        <v>27975</v>
      </c>
      <c r="R34" s="47">
        <v>89214393</v>
      </c>
      <c r="S34" s="47">
        <v>12736165</v>
      </c>
      <c r="T34" s="47">
        <v>40648508</v>
      </c>
      <c r="U34" s="47">
        <v>6736954</v>
      </c>
      <c r="V34" s="47">
        <v>5456265</v>
      </c>
      <c r="W34" s="47">
        <v>3424965</v>
      </c>
      <c r="X34" s="47">
        <v>0</v>
      </c>
      <c r="Y34" s="47">
        <v>0</v>
      </c>
      <c r="Z34" s="47">
        <v>9065092</v>
      </c>
      <c r="AA34" s="47">
        <v>567048</v>
      </c>
      <c r="AB34" s="47">
        <v>10579396</v>
      </c>
      <c r="AC34" s="47">
        <v>0</v>
      </c>
      <c r="AD34" s="47">
        <v>0</v>
      </c>
      <c r="AE34" s="47">
        <v>64096926</v>
      </c>
      <c r="AF34" s="47">
        <v>64385372</v>
      </c>
      <c r="AG34" s="47">
        <v>64385372</v>
      </c>
      <c r="AH34" s="47">
        <v>53514004</v>
      </c>
      <c r="AI34" s="47">
        <v>10871368</v>
      </c>
    </row>
    <row r="35" spans="1:35" s="48" customFormat="1" ht="14.55" customHeight="1" x14ac:dyDescent="0.3">
      <c r="A35" s="96" t="s">
        <v>1553</v>
      </c>
      <c r="B35" s="98">
        <v>451</v>
      </c>
      <c r="C35" s="99">
        <v>179</v>
      </c>
      <c r="D35" s="99">
        <v>179</v>
      </c>
      <c r="E35" s="99">
        <v>179</v>
      </c>
      <c r="F35" s="100">
        <v>38323</v>
      </c>
      <c r="G35" s="100">
        <v>3081</v>
      </c>
      <c r="H35" s="99">
        <v>58.66</v>
      </c>
      <c r="I35" s="99">
        <v>12.44</v>
      </c>
      <c r="J35" s="99">
        <v>0</v>
      </c>
      <c r="K35" s="99">
        <v>310.19</v>
      </c>
      <c r="L35" s="99">
        <v>0</v>
      </c>
      <c r="M35" s="47">
        <v>89874631</v>
      </c>
      <c r="N35" s="47">
        <v>2301</v>
      </c>
      <c r="O35" s="47">
        <v>68253789</v>
      </c>
      <c r="P35" s="47">
        <v>408</v>
      </c>
      <c r="Q35" s="99">
        <v>1</v>
      </c>
      <c r="R35" s="47">
        <v>89876932</v>
      </c>
      <c r="S35" s="47">
        <v>13415347</v>
      </c>
      <c r="T35" s="47">
        <v>54606542</v>
      </c>
      <c r="U35" s="47">
        <v>2443917</v>
      </c>
      <c r="V35" s="47">
        <v>1970820</v>
      </c>
      <c r="W35" s="47">
        <v>391089</v>
      </c>
      <c r="X35" s="47">
        <v>0</v>
      </c>
      <c r="Y35" s="47">
        <v>0</v>
      </c>
      <c r="Z35" s="47">
        <v>8636554</v>
      </c>
      <c r="AA35" s="47">
        <v>523777</v>
      </c>
      <c r="AB35" s="47">
        <v>7888886</v>
      </c>
      <c r="AC35" s="47">
        <v>0</v>
      </c>
      <c r="AD35" s="47">
        <v>0</v>
      </c>
      <c r="AE35" s="47">
        <v>68254197</v>
      </c>
      <c r="AF35" s="47">
        <v>68360845</v>
      </c>
      <c r="AG35" s="47">
        <v>68360845</v>
      </c>
      <c r="AH35" s="47">
        <v>53732831</v>
      </c>
      <c r="AI35" s="47">
        <v>14628014</v>
      </c>
    </row>
    <row r="36" spans="1:35" s="48" customFormat="1" ht="14.55" customHeight="1" x14ac:dyDescent="0.3">
      <c r="A36" s="96" t="s">
        <v>1554</v>
      </c>
      <c r="B36" s="98">
        <v>453</v>
      </c>
      <c r="C36" s="99">
        <v>53</v>
      </c>
      <c r="D36" s="99">
        <v>53</v>
      </c>
      <c r="E36" s="99">
        <v>53</v>
      </c>
      <c r="F36" s="100">
        <v>18161</v>
      </c>
      <c r="G36" s="100">
        <v>1393</v>
      </c>
      <c r="H36" s="99">
        <v>93.88</v>
      </c>
      <c r="I36" s="99">
        <v>13.04</v>
      </c>
      <c r="J36" s="99">
        <v>0</v>
      </c>
      <c r="K36" s="99">
        <v>155.44999999999999</v>
      </c>
      <c r="L36" s="99">
        <v>0</v>
      </c>
      <c r="M36" s="47">
        <v>40781039</v>
      </c>
      <c r="N36" s="47">
        <v>0</v>
      </c>
      <c r="O36" s="47">
        <v>31619846</v>
      </c>
      <c r="P36" s="47">
        <v>0</v>
      </c>
      <c r="Q36" s="99">
        <v>0</v>
      </c>
      <c r="R36" s="47">
        <v>40781039</v>
      </c>
      <c r="S36" s="47">
        <v>4808687</v>
      </c>
      <c r="T36" s="47">
        <v>28841888</v>
      </c>
      <c r="U36" s="47">
        <v>949265</v>
      </c>
      <c r="V36" s="47">
        <v>936299</v>
      </c>
      <c r="W36" s="47">
        <v>281971</v>
      </c>
      <c r="X36" s="47">
        <v>0</v>
      </c>
      <c r="Y36" s="47">
        <v>0</v>
      </c>
      <c r="Z36" s="47">
        <v>2340998</v>
      </c>
      <c r="AA36" s="47">
        <v>6139</v>
      </c>
      <c r="AB36" s="47">
        <v>2615792</v>
      </c>
      <c r="AC36" s="47">
        <v>0</v>
      </c>
      <c r="AD36" s="47">
        <v>0</v>
      </c>
      <c r="AE36" s="47">
        <v>31619846</v>
      </c>
      <c r="AF36" s="47">
        <v>31697886</v>
      </c>
      <c r="AG36" s="47">
        <v>31697886</v>
      </c>
      <c r="AH36" s="47">
        <v>24322531</v>
      </c>
      <c r="AI36" s="47">
        <v>7375355</v>
      </c>
    </row>
    <row r="37" spans="1:35" s="48" customFormat="1" ht="14.55" customHeight="1" x14ac:dyDescent="0.3">
      <c r="A37" s="96" t="s">
        <v>1555</v>
      </c>
      <c r="B37" s="98">
        <v>447</v>
      </c>
      <c r="C37" s="99">
        <v>110</v>
      </c>
      <c r="D37" s="99">
        <v>110</v>
      </c>
      <c r="E37" s="99">
        <v>110</v>
      </c>
      <c r="F37" s="100">
        <v>25526</v>
      </c>
      <c r="G37" s="100">
        <v>1879</v>
      </c>
      <c r="H37" s="99">
        <v>63.58</v>
      </c>
      <c r="I37" s="99">
        <v>13.58</v>
      </c>
      <c r="J37" s="99">
        <v>0</v>
      </c>
      <c r="K37" s="99">
        <v>232.97</v>
      </c>
      <c r="L37" s="99">
        <v>0</v>
      </c>
      <c r="M37" s="47">
        <v>52921012</v>
      </c>
      <c r="N37" s="47">
        <v>0</v>
      </c>
      <c r="O37" s="47">
        <v>39612897</v>
      </c>
      <c r="P37" s="47">
        <v>0</v>
      </c>
      <c r="Q37" s="99">
        <v>0</v>
      </c>
      <c r="R37" s="47">
        <v>52921012</v>
      </c>
      <c r="S37" s="47">
        <v>9438129</v>
      </c>
      <c r="T37" s="47">
        <v>28141793</v>
      </c>
      <c r="U37" s="47">
        <v>3037705</v>
      </c>
      <c r="V37" s="47">
        <v>4427856</v>
      </c>
      <c r="W37" s="47">
        <v>155018</v>
      </c>
      <c r="X37" s="47">
        <v>0</v>
      </c>
      <c r="Y37" s="47">
        <v>0</v>
      </c>
      <c r="Z37" s="47">
        <v>3979986</v>
      </c>
      <c r="AA37" s="47">
        <v>18908</v>
      </c>
      <c r="AB37" s="47">
        <v>3721617</v>
      </c>
      <c r="AC37" s="47">
        <v>0</v>
      </c>
      <c r="AD37" s="47">
        <v>0</v>
      </c>
      <c r="AE37" s="47">
        <v>39612897</v>
      </c>
      <c r="AF37" s="47">
        <v>39709780</v>
      </c>
      <c r="AG37" s="47">
        <v>39709780</v>
      </c>
      <c r="AH37" s="47">
        <v>33974412</v>
      </c>
      <c r="AI37" s="47">
        <v>5735368</v>
      </c>
    </row>
    <row r="38" spans="1:35" s="48" customFormat="1" ht="14.4" x14ac:dyDescent="0.3">
      <c r="A38" s="96" t="s">
        <v>721</v>
      </c>
      <c r="B38" s="98">
        <v>8</v>
      </c>
      <c r="C38" s="99">
        <v>29</v>
      </c>
      <c r="D38" s="99">
        <v>28</v>
      </c>
      <c r="E38" s="99">
        <v>28</v>
      </c>
      <c r="F38" s="100">
        <v>3251</v>
      </c>
      <c r="G38" s="100">
        <v>1004</v>
      </c>
      <c r="H38" s="99">
        <v>31.81</v>
      </c>
      <c r="I38" s="99">
        <v>3.24</v>
      </c>
      <c r="J38" s="99">
        <v>0</v>
      </c>
      <c r="K38" s="99">
        <v>317.42</v>
      </c>
      <c r="L38" s="100">
        <v>10697</v>
      </c>
      <c r="M38" s="47">
        <v>16485835</v>
      </c>
      <c r="N38" s="47">
        <v>108605821</v>
      </c>
      <c r="O38" s="47">
        <v>13471134</v>
      </c>
      <c r="P38" s="47">
        <v>54650756</v>
      </c>
      <c r="Q38" s="100">
        <v>67262</v>
      </c>
      <c r="R38" s="47">
        <v>125091656</v>
      </c>
      <c r="S38" s="47">
        <v>8002268</v>
      </c>
      <c r="T38" s="47">
        <v>55913313</v>
      </c>
      <c r="U38" s="47">
        <v>13694994</v>
      </c>
      <c r="V38" s="47">
        <v>2535011</v>
      </c>
      <c r="W38" s="47">
        <v>870118</v>
      </c>
      <c r="X38" s="47">
        <v>2221160</v>
      </c>
      <c r="Y38" s="47">
        <v>3415728</v>
      </c>
      <c r="Z38" s="47">
        <v>22465874</v>
      </c>
      <c r="AA38" s="47">
        <v>11528169</v>
      </c>
      <c r="AB38" s="47">
        <v>0</v>
      </c>
      <c r="AC38" s="47">
        <v>4251533</v>
      </c>
      <c r="AD38" s="47">
        <v>193488</v>
      </c>
      <c r="AE38" s="47">
        <v>68121890</v>
      </c>
      <c r="AF38" s="47">
        <v>0</v>
      </c>
      <c r="AG38" s="47">
        <v>0</v>
      </c>
      <c r="AH38" s="47">
        <v>0</v>
      </c>
      <c r="AI38" s="47">
        <v>0</v>
      </c>
    </row>
    <row r="39" spans="1:35" s="48" customFormat="1" ht="14.4" x14ac:dyDescent="0.3">
      <c r="A39" s="96" t="s">
        <v>722</v>
      </c>
      <c r="B39" s="98">
        <v>40</v>
      </c>
      <c r="C39" s="99">
        <v>81</v>
      </c>
      <c r="D39" s="99">
        <v>81</v>
      </c>
      <c r="E39" s="99">
        <v>81</v>
      </c>
      <c r="F39" s="100">
        <v>20245</v>
      </c>
      <c r="G39" s="100">
        <v>5095</v>
      </c>
      <c r="H39" s="99">
        <v>68.48</v>
      </c>
      <c r="I39" s="99">
        <v>3.97</v>
      </c>
      <c r="J39" s="99">
        <v>0</v>
      </c>
      <c r="K39" s="99">
        <v>664.9</v>
      </c>
      <c r="L39" s="100">
        <v>28753</v>
      </c>
      <c r="M39" s="47">
        <v>147256581</v>
      </c>
      <c r="N39" s="47">
        <v>292371037</v>
      </c>
      <c r="O39" s="47">
        <v>70260303</v>
      </c>
      <c r="P39" s="47">
        <v>87786102</v>
      </c>
      <c r="Q39" s="100">
        <v>153219</v>
      </c>
      <c r="R39" s="47">
        <v>439627618</v>
      </c>
      <c r="S39" s="47">
        <v>39202341</v>
      </c>
      <c r="T39" s="47">
        <v>209561821</v>
      </c>
      <c r="U39" s="47">
        <v>23503471</v>
      </c>
      <c r="V39" s="47">
        <v>26086762</v>
      </c>
      <c r="W39" s="47">
        <v>2858008</v>
      </c>
      <c r="X39" s="47">
        <v>4388562</v>
      </c>
      <c r="Y39" s="47">
        <v>15485816</v>
      </c>
      <c r="Z39" s="47">
        <v>90880518</v>
      </c>
      <c r="AA39" s="47">
        <v>8075895</v>
      </c>
      <c r="AB39" s="47">
        <v>294584</v>
      </c>
      <c r="AC39" s="47">
        <v>17433017</v>
      </c>
      <c r="AD39" s="47">
        <v>1856823</v>
      </c>
      <c r="AE39" s="47">
        <v>158046405</v>
      </c>
      <c r="AF39" s="47">
        <v>0</v>
      </c>
      <c r="AG39" s="47">
        <v>0</v>
      </c>
      <c r="AH39" s="47">
        <v>0</v>
      </c>
      <c r="AI39" s="47">
        <v>0</v>
      </c>
    </row>
    <row r="40" spans="1:35" s="48" customFormat="1" ht="14.4" x14ac:dyDescent="0.3">
      <c r="A40" s="96" t="s">
        <v>1556</v>
      </c>
      <c r="B40" s="98">
        <v>407</v>
      </c>
      <c r="C40" s="99">
        <v>112</v>
      </c>
      <c r="D40" s="99">
        <v>112</v>
      </c>
      <c r="E40" s="99">
        <v>112</v>
      </c>
      <c r="F40" s="100">
        <v>22019</v>
      </c>
      <c r="G40" s="99">
        <v>544</v>
      </c>
      <c r="H40" s="99">
        <v>53.86</v>
      </c>
      <c r="I40" s="99">
        <v>40.479999999999997</v>
      </c>
      <c r="J40" s="99">
        <v>7.03</v>
      </c>
      <c r="K40" s="99">
        <v>554.51</v>
      </c>
      <c r="L40" s="99">
        <v>0</v>
      </c>
      <c r="M40" s="47">
        <v>64045197</v>
      </c>
      <c r="N40" s="47">
        <v>28831778</v>
      </c>
      <c r="O40" s="47">
        <v>38693698</v>
      </c>
      <c r="P40" s="47">
        <v>17127570</v>
      </c>
      <c r="Q40" s="100">
        <v>27376</v>
      </c>
      <c r="R40" s="47">
        <v>92876975</v>
      </c>
      <c r="S40" s="47">
        <v>0</v>
      </c>
      <c r="T40" s="47">
        <v>688055</v>
      </c>
      <c r="U40" s="47">
        <v>16742906</v>
      </c>
      <c r="V40" s="47">
        <v>44328464</v>
      </c>
      <c r="W40" s="47">
        <v>0</v>
      </c>
      <c r="X40" s="47">
        <v>111283</v>
      </c>
      <c r="Y40" s="47">
        <v>0</v>
      </c>
      <c r="Z40" s="47">
        <v>19396643</v>
      </c>
      <c r="AA40" s="47">
        <v>11609624</v>
      </c>
      <c r="AB40" s="47">
        <v>0</v>
      </c>
      <c r="AC40" s="47">
        <v>0</v>
      </c>
      <c r="AD40" s="47">
        <v>0</v>
      </c>
      <c r="AE40" s="47">
        <v>55821268</v>
      </c>
      <c r="AF40" s="47">
        <v>81063655</v>
      </c>
      <c r="AG40" s="47">
        <v>81176564</v>
      </c>
      <c r="AH40" s="47">
        <v>71422778</v>
      </c>
      <c r="AI40" s="47">
        <v>9753786</v>
      </c>
    </row>
    <row r="41" spans="1:35" s="48" customFormat="1" ht="14.4" x14ac:dyDescent="0.3">
      <c r="A41" s="96" t="s">
        <v>723</v>
      </c>
      <c r="B41" s="98">
        <v>68</v>
      </c>
      <c r="C41" s="99">
        <v>119</v>
      </c>
      <c r="D41" s="99">
        <v>119</v>
      </c>
      <c r="E41" s="99">
        <v>119</v>
      </c>
      <c r="F41" s="100">
        <v>22909</v>
      </c>
      <c r="G41" s="100">
        <v>4328</v>
      </c>
      <c r="H41" s="99">
        <v>52.74</v>
      </c>
      <c r="I41" s="99">
        <v>5.29</v>
      </c>
      <c r="J41" s="99">
        <v>0.62</v>
      </c>
      <c r="K41" s="99">
        <v>907.46</v>
      </c>
      <c r="L41" s="100">
        <v>35145</v>
      </c>
      <c r="M41" s="47">
        <v>78786093</v>
      </c>
      <c r="N41" s="47">
        <v>318876919</v>
      </c>
      <c r="O41" s="47">
        <v>36073149</v>
      </c>
      <c r="P41" s="47">
        <v>102570301</v>
      </c>
      <c r="Q41" s="100">
        <v>80037</v>
      </c>
      <c r="R41" s="47">
        <v>397663012</v>
      </c>
      <c r="S41" s="47">
        <v>80177170</v>
      </c>
      <c r="T41" s="47">
        <v>93504055</v>
      </c>
      <c r="U41" s="47">
        <v>62550977</v>
      </c>
      <c r="V41" s="47">
        <v>27539068</v>
      </c>
      <c r="W41" s="47">
        <v>3400759</v>
      </c>
      <c r="X41" s="47">
        <v>4453763</v>
      </c>
      <c r="Y41" s="47">
        <v>8122115</v>
      </c>
      <c r="Z41" s="47">
        <v>93899369</v>
      </c>
      <c r="AA41" s="47">
        <v>13763975</v>
      </c>
      <c r="AB41" s="47">
        <v>0</v>
      </c>
      <c r="AC41" s="47">
        <v>8651855</v>
      </c>
      <c r="AD41" s="47">
        <v>1599906</v>
      </c>
      <c r="AE41" s="47">
        <v>138643450</v>
      </c>
      <c r="AF41" s="47">
        <v>0</v>
      </c>
      <c r="AG41" s="47">
        <v>0</v>
      </c>
      <c r="AH41" s="47">
        <v>0</v>
      </c>
      <c r="AI41" s="47">
        <v>0</v>
      </c>
    </row>
    <row r="42" spans="1:35" s="48" customFormat="1" ht="14.55" customHeight="1" x14ac:dyDescent="0.3">
      <c r="A42" s="96" t="s">
        <v>1557</v>
      </c>
      <c r="B42" s="98">
        <v>10665</v>
      </c>
      <c r="C42" s="99">
        <v>71</v>
      </c>
      <c r="D42" s="99">
        <v>71</v>
      </c>
      <c r="E42" s="99">
        <v>71</v>
      </c>
      <c r="F42" s="100">
        <v>22788</v>
      </c>
      <c r="G42" s="100">
        <v>2024</v>
      </c>
      <c r="H42" s="99">
        <v>87.93</v>
      </c>
      <c r="I42" s="99">
        <v>11.26</v>
      </c>
      <c r="J42" s="99">
        <v>0</v>
      </c>
      <c r="K42" s="99">
        <v>169.4</v>
      </c>
      <c r="L42" s="99">
        <v>0</v>
      </c>
      <c r="M42" s="47">
        <v>29625700</v>
      </c>
      <c r="N42" s="47">
        <v>0</v>
      </c>
      <c r="O42" s="47">
        <v>21369117</v>
      </c>
      <c r="P42" s="47">
        <v>0</v>
      </c>
      <c r="Q42" s="99">
        <v>0</v>
      </c>
      <c r="R42" s="47">
        <v>29625700</v>
      </c>
      <c r="S42" s="47">
        <v>5077144</v>
      </c>
      <c r="T42" s="47">
        <v>7866311</v>
      </c>
      <c r="U42" s="47">
        <v>11637600</v>
      </c>
      <c r="V42" s="47">
        <v>777400</v>
      </c>
      <c r="W42" s="47">
        <v>0</v>
      </c>
      <c r="X42" s="47">
        <v>0</v>
      </c>
      <c r="Y42" s="47">
        <v>19500</v>
      </c>
      <c r="Z42" s="47">
        <v>4247745</v>
      </c>
      <c r="AA42" s="47">
        <v>0</v>
      </c>
      <c r="AB42" s="47">
        <v>0</v>
      </c>
      <c r="AC42" s="47">
        <v>0</v>
      </c>
      <c r="AD42" s="47">
        <v>0</v>
      </c>
      <c r="AE42" s="47">
        <v>21369117</v>
      </c>
      <c r="AF42" s="47">
        <v>21523918</v>
      </c>
      <c r="AG42" s="47">
        <v>21523918</v>
      </c>
      <c r="AH42" s="47">
        <v>20584630</v>
      </c>
      <c r="AI42" s="47">
        <v>939288</v>
      </c>
    </row>
    <row r="43" spans="1:35" s="48" customFormat="1" ht="14.4" x14ac:dyDescent="0.3">
      <c r="A43" s="96" t="s">
        <v>724</v>
      </c>
      <c r="B43" s="98">
        <v>14496</v>
      </c>
      <c r="C43" s="99">
        <v>173</v>
      </c>
      <c r="D43" s="99">
        <v>173</v>
      </c>
      <c r="E43" s="99">
        <v>116</v>
      </c>
      <c r="F43" s="100">
        <v>35907</v>
      </c>
      <c r="G43" s="100">
        <v>7866</v>
      </c>
      <c r="H43" s="99">
        <v>84.81</v>
      </c>
      <c r="I43" s="99">
        <v>4.5599999999999996</v>
      </c>
      <c r="J43" s="99">
        <v>9.5399999999999991</v>
      </c>
      <c r="K43" s="99">
        <v>910.13</v>
      </c>
      <c r="L43" s="100">
        <v>62646</v>
      </c>
      <c r="M43" s="47">
        <v>212255130</v>
      </c>
      <c r="N43" s="47">
        <v>473588534</v>
      </c>
      <c r="O43" s="47">
        <v>80191170</v>
      </c>
      <c r="P43" s="47">
        <v>109720211</v>
      </c>
      <c r="Q43" s="100">
        <v>89371</v>
      </c>
      <c r="R43" s="47">
        <v>685843664</v>
      </c>
      <c r="S43" s="47">
        <v>139584262</v>
      </c>
      <c r="T43" s="47">
        <v>202890930</v>
      </c>
      <c r="U43" s="47">
        <v>42803075</v>
      </c>
      <c r="V43" s="47">
        <v>94520010</v>
      </c>
      <c r="W43" s="47">
        <v>3784949</v>
      </c>
      <c r="X43" s="47">
        <v>1760187</v>
      </c>
      <c r="Y43" s="47">
        <v>15759746</v>
      </c>
      <c r="Z43" s="47">
        <v>155703757</v>
      </c>
      <c r="AA43" s="47">
        <v>9054048</v>
      </c>
      <c r="AB43" s="47">
        <v>0</v>
      </c>
      <c r="AC43" s="47">
        <v>15927266</v>
      </c>
      <c r="AD43" s="47">
        <v>4055434</v>
      </c>
      <c r="AE43" s="47">
        <v>189911381</v>
      </c>
      <c r="AF43" s="47">
        <v>0</v>
      </c>
      <c r="AG43" s="47">
        <v>0</v>
      </c>
      <c r="AH43" s="47">
        <v>0</v>
      </c>
      <c r="AI43" s="47">
        <v>0</v>
      </c>
    </row>
    <row r="44" spans="1:35" s="48" customFormat="1" ht="14.4" x14ac:dyDescent="0.3">
      <c r="A44" s="96" t="s">
        <v>1560</v>
      </c>
      <c r="B44" s="98">
        <v>416</v>
      </c>
      <c r="C44" s="99">
        <v>717</v>
      </c>
      <c r="D44" s="99">
        <v>717</v>
      </c>
      <c r="E44" s="99">
        <v>717</v>
      </c>
      <c r="F44" s="100">
        <v>227570</v>
      </c>
      <c r="G44" s="100">
        <v>1131</v>
      </c>
      <c r="H44" s="99">
        <v>86.96</v>
      </c>
      <c r="I44" s="99">
        <v>201.21</v>
      </c>
      <c r="J44" s="99">
        <v>0</v>
      </c>
      <c r="K44" s="101">
        <v>1057.1600000000001</v>
      </c>
      <c r="L44" s="99">
        <v>0</v>
      </c>
      <c r="M44" s="47">
        <v>168036593</v>
      </c>
      <c r="N44" s="47">
        <v>4136838</v>
      </c>
      <c r="O44" s="47">
        <v>114708520</v>
      </c>
      <c r="P44" s="47">
        <v>2980211</v>
      </c>
      <c r="Q44" s="100">
        <v>54280</v>
      </c>
      <c r="R44" s="47">
        <v>172173431</v>
      </c>
      <c r="S44" s="47">
        <v>0</v>
      </c>
      <c r="T44" s="47">
        <v>41901635</v>
      </c>
      <c r="U44" s="47">
        <v>0</v>
      </c>
      <c r="V44" s="47">
        <v>98261130</v>
      </c>
      <c r="W44" s="47">
        <v>0</v>
      </c>
      <c r="X44" s="47">
        <v>26832074</v>
      </c>
      <c r="Y44" s="47">
        <v>0</v>
      </c>
      <c r="Z44" s="47">
        <v>5178592</v>
      </c>
      <c r="AA44" s="47">
        <v>0</v>
      </c>
      <c r="AB44" s="47">
        <v>0</v>
      </c>
      <c r="AC44" s="47">
        <v>0</v>
      </c>
      <c r="AD44" s="47">
        <v>0</v>
      </c>
      <c r="AE44" s="47">
        <v>117688731</v>
      </c>
      <c r="AF44" s="47">
        <v>117665536</v>
      </c>
      <c r="AG44" s="47">
        <v>135347662</v>
      </c>
      <c r="AH44" s="47">
        <v>143666094</v>
      </c>
      <c r="AI44" s="47">
        <v>-8318432</v>
      </c>
    </row>
    <row r="45" spans="1:35" s="48" customFormat="1" ht="14.4" x14ac:dyDescent="0.3">
      <c r="A45" s="96" t="s">
        <v>725</v>
      </c>
      <c r="B45" s="98">
        <v>73</v>
      </c>
      <c r="C45" s="99">
        <v>147</v>
      </c>
      <c r="D45" s="99">
        <v>106</v>
      </c>
      <c r="E45" s="99">
        <v>106</v>
      </c>
      <c r="F45" s="100">
        <v>22314</v>
      </c>
      <c r="G45" s="100">
        <v>4121</v>
      </c>
      <c r="H45" s="99">
        <v>57.67</v>
      </c>
      <c r="I45" s="99">
        <v>5.41</v>
      </c>
      <c r="J45" s="99">
        <v>0</v>
      </c>
      <c r="K45" s="99">
        <v>762.36</v>
      </c>
      <c r="L45" s="100">
        <v>22404</v>
      </c>
      <c r="M45" s="47">
        <v>49036735</v>
      </c>
      <c r="N45" s="47">
        <v>253867968</v>
      </c>
      <c r="O45" s="47">
        <v>24838461</v>
      </c>
      <c r="P45" s="47">
        <v>109898393</v>
      </c>
      <c r="Q45" s="100">
        <v>70138</v>
      </c>
      <c r="R45" s="47">
        <v>302904703</v>
      </c>
      <c r="S45" s="47">
        <v>56845434</v>
      </c>
      <c r="T45" s="47">
        <v>82374221</v>
      </c>
      <c r="U45" s="47">
        <v>25615980</v>
      </c>
      <c r="V45" s="47">
        <v>30947542</v>
      </c>
      <c r="W45" s="47">
        <v>1408076</v>
      </c>
      <c r="X45" s="47">
        <v>5244938</v>
      </c>
      <c r="Y45" s="47">
        <v>5939986</v>
      </c>
      <c r="Z45" s="47">
        <v>84430806</v>
      </c>
      <c r="AA45" s="47">
        <v>4996578</v>
      </c>
      <c r="AB45" s="47">
        <v>0</v>
      </c>
      <c r="AC45" s="47">
        <v>4470155</v>
      </c>
      <c r="AD45" s="47">
        <v>630987</v>
      </c>
      <c r="AE45" s="47">
        <v>134736854</v>
      </c>
      <c r="AF45" s="47">
        <v>0</v>
      </c>
      <c r="AG45" s="47">
        <v>0</v>
      </c>
      <c r="AH45" s="47">
        <v>0</v>
      </c>
      <c r="AI45" s="47">
        <v>0</v>
      </c>
    </row>
    <row r="46" spans="1:35" s="48" customFormat="1" ht="14.4" x14ac:dyDescent="0.3">
      <c r="A46" s="96" t="s">
        <v>726</v>
      </c>
      <c r="B46" s="98">
        <v>77</v>
      </c>
      <c r="C46" s="99">
        <v>205</v>
      </c>
      <c r="D46" s="99">
        <v>205</v>
      </c>
      <c r="E46" s="99">
        <v>199</v>
      </c>
      <c r="F46" s="100">
        <v>28802</v>
      </c>
      <c r="G46" s="100">
        <v>5442</v>
      </c>
      <c r="H46" s="99">
        <v>39.65</v>
      </c>
      <c r="I46" s="99">
        <v>5.29</v>
      </c>
      <c r="J46" s="99">
        <v>0</v>
      </c>
      <c r="K46" s="101">
        <v>1112</v>
      </c>
      <c r="L46" s="100">
        <v>39834</v>
      </c>
      <c r="M46" s="47">
        <v>101800743</v>
      </c>
      <c r="N46" s="47">
        <v>302432832</v>
      </c>
      <c r="O46" s="47">
        <v>72298838</v>
      </c>
      <c r="P46" s="47">
        <v>78958998</v>
      </c>
      <c r="Q46" s="100">
        <v>159543</v>
      </c>
      <c r="R46" s="47">
        <v>404233575</v>
      </c>
      <c r="S46" s="47">
        <v>80532718</v>
      </c>
      <c r="T46" s="47">
        <v>108074665</v>
      </c>
      <c r="U46" s="47">
        <v>71706615</v>
      </c>
      <c r="V46" s="47">
        <v>48020861</v>
      </c>
      <c r="W46" s="47">
        <v>5138034</v>
      </c>
      <c r="X46" s="47">
        <v>5244040</v>
      </c>
      <c r="Y46" s="47">
        <v>13269716</v>
      </c>
      <c r="Z46" s="47">
        <v>60515536</v>
      </c>
      <c r="AA46" s="47">
        <v>10139425</v>
      </c>
      <c r="AB46" s="47">
        <v>0</v>
      </c>
      <c r="AC46" s="47">
        <v>698872</v>
      </c>
      <c r="AD46" s="47">
        <v>893093</v>
      </c>
      <c r="AE46" s="47">
        <v>151257836</v>
      </c>
      <c r="AF46" s="47">
        <v>0</v>
      </c>
      <c r="AG46" s="47">
        <v>0</v>
      </c>
      <c r="AH46" s="47">
        <v>0</v>
      </c>
      <c r="AI46" s="47">
        <v>0</v>
      </c>
    </row>
    <row r="47" spans="1:35" s="48" customFormat="1" ht="14.4" x14ac:dyDescent="0.3">
      <c r="A47" s="96" t="s">
        <v>1562</v>
      </c>
      <c r="B47" s="98">
        <v>16580</v>
      </c>
      <c r="C47" s="99">
        <v>120</v>
      </c>
      <c r="D47" s="99">
        <v>75</v>
      </c>
      <c r="E47" s="99">
        <v>78</v>
      </c>
      <c r="F47" s="100">
        <v>25760</v>
      </c>
      <c r="G47" s="100">
        <v>2003</v>
      </c>
      <c r="H47" s="99">
        <v>90.48</v>
      </c>
      <c r="I47" s="99">
        <v>12.86</v>
      </c>
      <c r="J47" s="99">
        <v>0</v>
      </c>
      <c r="K47" s="99">
        <v>187</v>
      </c>
      <c r="L47" s="99">
        <v>0</v>
      </c>
      <c r="M47" s="47">
        <v>36113459</v>
      </c>
      <c r="N47" s="47">
        <v>2532755</v>
      </c>
      <c r="O47" s="47">
        <v>23945792</v>
      </c>
      <c r="P47" s="47">
        <v>1685306</v>
      </c>
      <c r="Q47" s="100">
        <v>4241</v>
      </c>
      <c r="R47" s="47">
        <v>38646214</v>
      </c>
      <c r="S47" s="47">
        <v>3862807</v>
      </c>
      <c r="T47" s="47">
        <v>8125338</v>
      </c>
      <c r="U47" s="47">
        <v>17937452</v>
      </c>
      <c r="V47" s="47">
        <v>446056</v>
      </c>
      <c r="W47" s="47">
        <v>0</v>
      </c>
      <c r="X47" s="47">
        <v>93686</v>
      </c>
      <c r="Y47" s="47">
        <v>0</v>
      </c>
      <c r="Z47" s="47">
        <v>7807235</v>
      </c>
      <c r="AA47" s="47">
        <v>0</v>
      </c>
      <c r="AB47" s="47">
        <v>194440</v>
      </c>
      <c r="AC47" s="47">
        <v>0</v>
      </c>
      <c r="AD47" s="47">
        <v>179200</v>
      </c>
      <c r="AE47" s="47">
        <v>25631098</v>
      </c>
      <c r="AF47" s="47">
        <v>29181778</v>
      </c>
      <c r="AG47" s="47">
        <v>29185686</v>
      </c>
      <c r="AH47" s="47">
        <v>29108482</v>
      </c>
      <c r="AI47" s="47">
        <v>77204</v>
      </c>
    </row>
    <row r="48" spans="1:35" s="48" customFormat="1" ht="14.4" x14ac:dyDescent="0.3">
      <c r="A48" s="96" t="s">
        <v>761</v>
      </c>
      <c r="B48" s="98">
        <v>138</v>
      </c>
      <c r="C48" s="99">
        <v>218</v>
      </c>
      <c r="D48" s="99">
        <v>218</v>
      </c>
      <c r="E48" s="99">
        <v>218</v>
      </c>
      <c r="F48" s="100">
        <v>52869</v>
      </c>
      <c r="G48" s="100">
        <v>14815</v>
      </c>
      <c r="H48" s="99">
        <v>66.44</v>
      </c>
      <c r="I48" s="99">
        <v>3.57</v>
      </c>
      <c r="J48" s="99">
        <v>0</v>
      </c>
      <c r="K48" s="101">
        <v>1428.83</v>
      </c>
      <c r="L48" s="100">
        <v>39445</v>
      </c>
      <c r="M48" s="47">
        <v>216705545</v>
      </c>
      <c r="N48" s="47">
        <v>442042157</v>
      </c>
      <c r="O48" s="47">
        <v>142577815</v>
      </c>
      <c r="P48" s="47">
        <v>157511716</v>
      </c>
      <c r="Q48" s="100">
        <v>259021</v>
      </c>
      <c r="R48" s="47">
        <v>658747702</v>
      </c>
      <c r="S48" s="47">
        <v>76228415</v>
      </c>
      <c r="T48" s="47">
        <v>188167216</v>
      </c>
      <c r="U48" s="47">
        <v>25815085</v>
      </c>
      <c r="V48" s="47">
        <v>17504094</v>
      </c>
      <c r="W48" s="47">
        <v>4370405</v>
      </c>
      <c r="X48" s="47">
        <v>5016575</v>
      </c>
      <c r="Y48" s="47">
        <v>4181737</v>
      </c>
      <c r="Z48" s="47">
        <v>276557038</v>
      </c>
      <c r="AA48" s="47">
        <v>37905485</v>
      </c>
      <c r="AB48" s="47">
        <v>0</v>
      </c>
      <c r="AC48" s="47">
        <v>21656019</v>
      </c>
      <c r="AD48" s="47">
        <v>1345633</v>
      </c>
      <c r="AE48" s="47">
        <v>300089531</v>
      </c>
      <c r="AF48" s="47">
        <v>0</v>
      </c>
      <c r="AG48" s="47">
        <v>0</v>
      </c>
      <c r="AH48" s="47">
        <v>0</v>
      </c>
      <c r="AI48" s="47">
        <v>0</v>
      </c>
    </row>
    <row r="49" spans="1:35" s="48" customFormat="1" ht="14.4" x14ac:dyDescent="0.3">
      <c r="A49" s="96" t="s">
        <v>727</v>
      </c>
      <c r="B49" s="98">
        <v>6546</v>
      </c>
      <c r="C49" s="99">
        <v>345</v>
      </c>
      <c r="D49" s="99">
        <v>345</v>
      </c>
      <c r="E49" s="99">
        <v>345</v>
      </c>
      <c r="F49" s="100">
        <v>119431</v>
      </c>
      <c r="G49" s="100">
        <v>21448</v>
      </c>
      <c r="H49" s="99">
        <v>94.84</v>
      </c>
      <c r="I49" s="99">
        <v>5.57</v>
      </c>
      <c r="J49" s="99">
        <v>179.85</v>
      </c>
      <c r="K49" s="101">
        <v>3858.29</v>
      </c>
      <c r="L49" s="100">
        <v>61991</v>
      </c>
      <c r="M49" s="47">
        <v>790174393</v>
      </c>
      <c r="N49" s="47">
        <v>1596377569</v>
      </c>
      <c r="O49" s="47">
        <v>485690892</v>
      </c>
      <c r="P49" s="47">
        <v>544743548</v>
      </c>
      <c r="Q49" s="100">
        <v>1280787</v>
      </c>
      <c r="R49" s="47">
        <v>2386551962</v>
      </c>
      <c r="S49" s="47">
        <v>384505145</v>
      </c>
      <c r="T49" s="47">
        <v>858311712</v>
      </c>
      <c r="U49" s="47">
        <v>121882349</v>
      </c>
      <c r="V49" s="47">
        <v>65544736</v>
      </c>
      <c r="W49" s="47">
        <v>12286496</v>
      </c>
      <c r="X49" s="47">
        <v>10852206</v>
      </c>
      <c r="Y49" s="47">
        <v>43790379</v>
      </c>
      <c r="Z49" s="47">
        <v>686494018</v>
      </c>
      <c r="AA49" s="47">
        <v>141162039</v>
      </c>
      <c r="AB49" s="47">
        <v>0</v>
      </c>
      <c r="AC49" s="47">
        <v>57340394</v>
      </c>
      <c r="AD49" s="47">
        <v>4382488</v>
      </c>
      <c r="AE49" s="47">
        <v>1030434440</v>
      </c>
      <c r="AF49" s="47">
        <v>0</v>
      </c>
      <c r="AG49" s="47">
        <v>0</v>
      </c>
      <c r="AH49" s="47">
        <v>0</v>
      </c>
      <c r="AI49" s="47">
        <v>0</v>
      </c>
    </row>
    <row r="50" spans="1:35" s="48" customFormat="1" ht="14.4" x14ac:dyDescent="0.3">
      <c r="A50" s="96" t="s">
        <v>728</v>
      </c>
      <c r="B50" s="98">
        <v>83</v>
      </c>
      <c r="C50" s="99">
        <v>227</v>
      </c>
      <c r="D50" s="99">
        <v>227</v>
      </c>
      <c r="E50" s="99">
        <v>227</v>
      </c>
      <c r="F50" s="100">
        <v>42021</v>
      </c>
      <c r="G50" s="100">
        <v>10422</v>
      </c>
      <c r="H50" s="99">
        <v>50.72</v>
      </c>
      <c r="I50" s="99">
        <v>4.03</v>
      </c>
      <c r="J50" s="99">
        <v>27.83</v>
      </c>
      <c r="K50" s="101">
        <v>1552.96</v>
      </c>
      <c r="L50" s="100">
        <v>54534</v>
      </c>
      <c r="M50" s="47">
        <v>235403510</v>
      </c>
      <c r="N50" s="47">
        <v>432973649</v>
      </c>
      <c r="O50" s="47">
        <v>122533982</v>
      </c>
      <c r="P50" s="47">
        <v>126596034</v>
      </c>
      <c r="Q50" s="100">
        <v>521048</v>
      </c>
      <c r="R50" s="47">
        <v>668377159</v>
      </c>
      <c r="S50" s="47">
        <v>88821929</v>
      </c>
      <c r="T50" s="47">
        <v>154908753</v>
      </c>
      <c r="U50" s="47">
        <v>113590006</v>
      </c>
      <c r="V50" s="47">
        <v>72850259</v>
      </c>
      <c r="W50" s="47">
        <v>4326663</v>
      </c>
      <c r="X50" s="47">
        <v>2515275</v>
      </c>
      <c r="Y50" s="47">
        <v>64744964</v>
      </c>
      <c r="Z50" s="47">
        <v>114639752</v>
      </c>
      <c r="AA50" s="47">
        <v>14620491</v>
      </c>
      <c r="AB50" s="47">
        <v>0</v>
      </c>
      <c r="AC50" s="47">
        <v>25914168</v>
      </c>
      <c r="AD50" s="47">
        <v>11444899</v>
      </c>
      <c r="AE50" s="47">
        <v>249130016</v>
      </c>
      <c r="AF50" s="47">
        <v>0</v>
      </c>
      <c r="AG50" s="47">
        <v>0</v>
      </c>
      <c r="AH50" s="47">
        <v>0</v>
      </c>
      <c r="AI50" s="47">
        <v>0</v>
      </c>
    </row>
    <row r="51" spans="1:35" s="48" customFormat="1" ht="14.4" x14ac:dyDescent="0.3">
      <c r="A51" s="96" t="s">
        <v>1565</v>
      </c>
      <c r="B51" s="98">
        <v>429</v>
      </c>
      <c r="C51" s="99">
        <v>265</v>
      </c>
      <c r="D51" s="99">
        <v>265</v>
      </c>
      <c r="E51" s="99">
        <v>265</v>
      </c>
      <c r="F51" s="100">
        <v>65329</v>
      </c>
      <c r="G51" s="99">
        <v>661</v>
      </c>
      <c r="H51" s="99">
        <v>67.540000000000006</v>
      </c>
      <c r="I51" s="99">
        <v>98.83</v>
      </c>
      <c r="J51" s="99">
        <v>0</v>
      </c>
      <c r="K51" s="99">
        <v>688.17</v>
      </c>
      <c r="L51" s="99">
        <v>0</v>
      </c>
      <c r="M51" s="47">
        <v>129949179</v>
      </c>
      <c r="N51" s="47">
        <v>8006575</v>
      </c>
      <c r="O51" s="47">
        <v>71447481</v>
      </c>
      <c r="P51" s="47">
        <v>905106</v>
      </c>
      <c r="Q51" s="100">
        <v>16895</v>
      </c>
      <c r="R51" s="47">
        <v>137955754</v>
      </c>
      <c r="S51" s="47">
        <v>0</v>
      </c>
      <c r="T51" s="47">
        <v>4817161</v>
      </c>
      <c r="U51" s="47">
        <v>0</v>
      </c>
      <c r="V51" s="47">
        <v>74780281</v>
      </c>
      <c r="W51" s="47">
        <v>0</v>
      </c>
      <c r="X51" s="47">
        <v>33090642</v>
      </c>
      <c r="Y51" s="47">
        <v>0</v>
      </c>
      <c r="Z51" s="47">
        <v>16920986</v>
      </c>
      <c r="AA51" s="47">
        <v>0</v>
      </c>
      <c r="AB51" s="47">
        <v>8346684</v>
      </c>
      <c r="AC51" s="47">
        <v>0</v>
      </c>
      <c r="AD51" s="47">
        <v>0</v>
      </c>
      <c r="AE51" s="47">
        <v>72352587</v>
      </c>
      <c r="AF51" s="47">
        <v>1</v>
      </c>
      <c r="AG51" s="47">
        <v>1</v>
      </c>
      <c r="AH51" s="47">
        <v>0</v>
      </c>
      <c r="AI51" s="47">
        <v>1</v>
      </c>
    </row>
    <row r="52" spans="1:35" s="48" customFormat="1" ht="14.4" x14ac:dyDescent="0.3">
      <c r="A52" s="96" t="s">
        <v>729</v>
      </c>
      <c r="B52" s="98">
        <v>85</v>
      </c>
      <c r="C52" s="99">
        <v>428</v>
      </c>
      <c r="D52" s="99">
        <v>428</v>
      </c>
      <c r="E52" s="99">
        <v>353</v>
      </c>
      <c r="F52" s="100">
        <v>78693</v>
      </c>
      <c r="G52" s="100">
        <v>17777</v>
      </c>
      <c r="H52" s="99">
        <v>61.08</v>
      </c>
      <c r="I52" s="99">
        <v>4.43</v>
      </c>
      <c r="J52" s="99">
        <v>0</v>
      </c>
      <c r="K52" s="101">
        <v>2489.7600000000002</v>
      </c>
      <c r="L52" s="100">
        <v>83429</v>
      </c>
      <c r="M52" s="47">
        <v>466471964</v>
      </c>
      <c r="N52" s="47">
        <v>862570007</v>
      </c>
      <c r="O52" s="47">
        <v>202619468</v>
      </c>
      <c r="P52" s="47">
        <v>248091781</v>
      </c>
      <c r="Q52" s="100">
        <v>159360</v>
      </c>
      <c r="R52" s="47">
        <v>1329041971</v>
      </c>
      <c r="S52" s="47">
        <v>231922145</v>
      </c>
      <c r="T52" s="47">
        <v>368960156</v>
      </c>
      <c r="U52" s="47">
        <v>206049112</v>
      </c>
      <c r="V52" s="47">
        <v>55427308</v>
      </c>
      <c r="W52" s="47">
        <v>6964895</v>
      </c>
      <c r="X52" s="47">
        <v>9908826</v>
      </c>
      <c r="Y52" s="47">
        <v>11248103</v>
      </c>
      <c r="Z52" s="47">
        <v>345450973</v>
      </c>
      <c r="AA52" s="47">
        <v>44232632</v>
      </c>
      <c r="AB52" s="47">
        <v>0</v>
      </c>
      <c r="AC52" s="47">
        <v>38518816</v>
      </c>
      <c r="AD52" s="47">
        <v>10359005</v>
      </c>
      <c r="AE52" s="47">
        <v>450711249</v>
      </c>
      <c r="AF52" s="47">
        <v>0</v>
      </c>
      <c r="AG52" s="47">
        <v>0</v>
      </c>
      <c r="AH52" s="47">
        <v>0</v>
      </c>
      <c r="AI52" s="47">
        <v>0</v>
      </c>
    </row>
    <row r="53" spans="1:35" s="48" customFormat="1" ht="14.4" x14ac:dyDescent="0.3">
      <c r="A53" s="96" t="s">
        <v>730</v>
      </c>
      <c r="B53" s="98">
        <v>133</v>
      </c>
      <c r="C53" s="99">
        <v>79</v>
      </c>
      <c r="D53" s="99">
        <v>67</v>
      </c>
      <c r="E53" s="99">
        <v>67</v>
      </c>
      <c r="F53" s="100">
        <v>17683</v>
      </c>
      <c r="G53" s="100">
        <v>3077</v>
      </c>
      <c r="H53" s="99">
        <v>72.31</v>
      </c>
      <c r="I53" s="99">
        <v>5.75</v>
      </c>
      <c r="J53" s="99">
        <v>0.49</v>
      </c>
      <c r="K53" s="99">
        <v>414.4</v>
      </c>
      <c r="L53" s="100">
        <v>25009</v>
      </c>
      <c r="M53" s="47">
        <v>88080511</v>
      </c>
      <c r="N53" s="47">
        <v>228929040</v>
      </c>
      <c r="O53" s="47">
        <v>30488604</v>
      </c>
      <c r="P53" s="47">
        <v>52094797</v>
      </c>
      <c r="Q53" s="100">
        <v>37698</v>
      </c>
      <c r="R53" s="47">
        <v>317009551</v>
      </c>
      <c r="S53" s="47">
        <v>51137360</v>
      </c>
      <c r="T53" s="47">
        <v>90430242</v>
      </c>
      <c r="U53" s="47">
        <v>17504336</v>
      </c>
      <c r="V53" s="47">
        <v>42299604</v>
      </c>
      <c r="W53" s="47">
        <v>3103845</v>
      </c>
      <c r="X53" s="47">
        <v>4605540</v>
      </c>
      <c r="Y53" s="47">
        <v>5397329</v>
      </c>
      <c r="Z53" s="47">
        <v>88795362</v>
      </c>
      <c r="AA53" s="47">
        <v>2908708</v>
      </c>
      <c r="AB53" s="47">
        <v>0</v>
      </c>
      <c r="AC53" s="47">
        <v>7905110</v>
      </c>
      <c r="AD53" s="47">
        <v>2922115</v>
      </c>
      <c r="AE53" s="47">
        <v>82583401</v>
      </c>
      <c r="AF53" s="47">
        <v>0</v>
      </c>
      <c r="AG53" s="47">
        <v>0</v>
      </c>
      <c r="AH53" s="47">
        <v>0</v>
      </c>
      <c r="AI53" s="47">
        <v>0</v>
      </c>
    </row>
    <row r="54" spans="1:35" s="48" customFormat="1" ht="14.4" x14ac:dyDescent="0.3">
      <c r="A54" s="96" t="s">
        <v>731</v>
      </c>
      <c r="B54" s="98">
        <v>88</v>
      </c>
      <c r="C54" s="99">
        <v>31</v>
      </c>
      <c r="D54" s="99">
        <v>31</v>
      </c>
      <c r="E54" s="99">
        <v>31</v>
      </c>
      <c r="F54" s="100">
        <v>4398</v>
      </c>
      <c r="G54" s="100">
        <v>1364</v>
      </c>
      <c r="H54" s="99">
        <v>38.869999999999997</v>
      </c>
      <c r="I54" s="99">
        <v>3.22</v>
      </c>
      <c r="J54" s="99">
        <v>0</v>
      </c>
      <c r="K54" s="99">
        <v>420.04</v>
      </c>
      <c r="L54" s="100">
        <v>14068</v>
      </c>
      <c r="M54" s="47">
        <v>19803664</v>
      </c>
      <c r="N54" s="47">
        <v>194915974</v>
      </c>
      <c r="O54" s="47">
        <v>18476036</v>
      </c>
      <c r="P54" s="47">
        <v>89324706</v>
      </c>
      <c r="Q54" s="100">
        <v>60466</v>
      </c>
      <c r="R54" s="47">
        <v>214719638</v>
      </c>
      <c r="S54" s="47">
        <v>633280</v>
      </c>
      <c r="T54" s="47">
        <v>90581604</v>
      </c>
      <c r="U54" s="47">
        <v>589056</v>
      </c>
      <c r="V54" s="47">
        <v>33915133</v>
      </c>
      <c r="W54" s="47">
        <v>724426</v>
      </c>
      <c r="X54" s="47">
        <v>5101514</v>
      </c>
      <c r="Y54" s="47">
        <v>1619991</v>
      </c>
      <c r="Z54" s="47">
        <v>28808221</v>
      </c>
      <c r="AA54" s="47">
        <v>51579881</v>
      </c>
      <c r="AB54" s="47">
        <v>0</v>
      </c>
      <c r="AC54" s="47">
        <v>0</v>
      </c>
      <c r="AD54" s="47">
        <v>1166532</v>
      </c>
      <c r="AE54" s="47">
        <v>107800742</v>
      </c>
      <c r="AF54" s="47">
        <v>0</v>
      </c>
      <c r="AG54" s="47">
        <v>0</v>
      </c>
      <c r="AH54" s="47">
        <v>0</v>
      </c>
      <c r="AI54" s="47">
        <v>0</v>
      </c>
    </row>
    <row r="55" spans="1:35" s="48" customFormat="1" ht="14.55" customHeight="1" x14ac:dyDescent="0.3">
      <c r="A55" s="96" t="s">
        <v>732</v>
      </c>
      <c r="B55" s="98">
        <v>89</v>
      </c>
      <c r="C55" s="99">
        <v>41</v>
      </c>
      <c r="D55" s="99">
        <v>41</v>
      </c>
      <c r="E55" s="99">
        <v>41</v>
      </c>
      <c r="F55" s="100">
        <v>4234</v>
      </c>
      <c r="G55" s="100">
        <v>1033</v>
      </c>
      <c r="H55" s="99">
        <v>28.29</v>
      </c>
      <c r="I55" s="99">
        <v>4.0999999999999996</v>
      </c>
      <c r="J55" s="99">
        <v>56.79</v>
      </c>
      <c r="K55" s="99">
        <v>879.62</v>
      </c>
      <c r="L55" s="100">
        <v>19915</v>
      </c>
      <c r="M55" s="47">
        <v>44743253</v>
      </c>
      <c r="N55" s="47">
        <v>507874634</v>
      </c>
      <c r="O55" s="47">
        <v>19650937</v>
      </c>
      <c r="P55" s="47">
        <v>223055136</v>
      </c>
      <c r="Q55" s="100">
        <v>337618</v>
      </c>
      <c r="R55" s="47">
        <v>552617887</v>
      </c>
      <c r="S55" s="47">
        <v>54090578</v>
      </c>
      <c r="T55" s="47">
        <v>155603261</v>
      </c>
      <c r="U55" s="47">
        <v>22278733</v>
      </c>
      <c r="V55" s="47">
        <v>35609185</v>
      </c>
      <c r="W55" s="47">
        <v>2033780</v>
      </c>
      <c r="X55" s="47">
        <v>14151370</v>
      </c>
      <c r="Y55" s="47">
        <v>7669886</v>
      </c>
      <c r="Z55" s="47">
        <v>178251360</v>
      </c>
      <c r="AA55" s="47">
        <v>74990683</v>
      </c>
      <c r="AB55" s="47">
        <v>0</v>
      </c>
      <c r="AC55" s="47">
        <v>6826366</v>
      </c>
      <c r="AD55" s="47">
        <v>1112685</v>
      </c>
      <c r="AE55" s="47">
        <v>242706073</v>
      </c>
      <c r="AF55" s="47">
        <v>0</v>
      </c>
      <c r="AG55" s="47">
        <v>0</v>
      </c>
      <c r="AH55" s="47">
        <v>0</v>
      </c>
      <c r="AI55" s="47">
        <v>0</v>
      </c>
    </row>
    <row r="56" spans="1:35" s="48" customFormat="1" ht="14.4" x14ac:dyDescent="0.3">
      <c r="A56" s="96" t="s">
        <v>733</v>
      </c>
      <c r="B56" s="98">
        <v>91</v>
      </c>
      <c r="C56" s="100">
        <v>1063</v>
      </c>
      <c r="D56" s="100">
        <v>1063</v>
      </c>
      <c r="E56" s="100">
        <v>1063</v>
      </c>
      <c r="F56" s="100">
        <v>339944</v>
      </c>
      <c r="G56" s="100">
        <v>50632</v>
      </c>
      <c r="H56" s="99">
        <v>87.62</v>
      </c>
      <c r="I56" s="99">
        <v>6.71</v>
      </c>
      <c r="J56" s="99">
        <v>930</v>
      </c>
      <c r="K56" s="101">
        <v>13135</v>
      </c>
      <c r="L56" s="100">
        <v>101640</v>
      </c>
      <c r="M56" s="47">
        <v>4926261203</v>
      </c>
      <c r="N56" s="47">
        <v>6197996807</v>
      </c>
      <c r="O56" s="47">
        <v>1579685495</v>
      </c>
      <c r="P56" s="47">
        <v>1785361357</v>
      </c>
      <c r="Q56" s="100">
        <v>833451</v>
      </c>
      <c r="R56" s="47">
        <v>11124258010</v>
      </c>
      <c r="S56" s="47">
        <v>976408393</v>
      </c>
      <c r="T56" s="47">
        <v>3635380703</v>
      </c>
      <c r="U56" s="47">
        <v>323241026</v>
      </c>
      <c r="V56" s="47">
        <v>1193059083</v>
      </c>
      <c r="W56" s="47">
        <v>60388972</v>
      </c>
      <c r="X56" s="47">
        <v>120172950</v>
      </c>
      <c r="Y56" s="47">
        <v>561261486</v>
      </c>
      <c r="Z56" s="47">
        <v>3076347104</v>
      </c>
      <c r="AA56" s="47">
        <v>1100424302</v>
      </c>
      <c r="AB56" s="47">
        <v>0</v>
      </c>
      <c r="AC56" s="47">
        <v>58327976</v>
      </c>
      <c r="AD56" s="47">
        <v>19246015</v>
      </c>
      <c r="AE56" s="47">
        <v>3365046852</v>
      </c>
      <c r="AF56" s="47">
        <v>0</v>
      </c>
      <c r="AG56" s="47">
        <v>0</v>
      </c>
      <c r="AH56" s="47">
        <v>0</v>
      </c>
      <c r="AI56" s="47">
        <v>0</v>
      </c>
    </row>
    <row r="57" spans="1:35" s="48" customFormat="1" ht="14.4" x14ac:dyDescent="0.3">
      <c r="A57" s="96" t="s">
        <v>1566</v>
      </c>
      <c r="B57" s="98">
        <v>445</v>
      </c>
      <c r="C57" s="99">
        <v>392</v>
      </c>
      <c r="D57" s="99">
        <v>289</v>
      </c>
      <c r="E57" s="99">
        <v>289</v>
      </c>
      <c r="F57" s="100">
        <v>77933</v>
      </c>
      <c r="G57" s="100">
        <v>5599</v>
      </c>
      <c r="H57" s="99">
        <v>73.88</v>
      </c>
      <c r="I57" s="99">
        <v>13.92</v>
      </c>
      <c r="J57" s="99">
        <v>56.31</v>
      </c>
      <c r="K57" s="101">
        <v>1495.31</v>
      </c>
      <c r="L57" s="99">
        <v>0</v>
      </c>
      <c r="M57" s="47">
        <v>228728874</v>
      </c>
      <c r="N57" s="47">
        <v>83821213</v>
      </c>
      <c r="O57" s="47">
        <v>103350776</v>
      </c>
      <c r="P57" s="47">
        <v>50342359</v>
      </c>
      <c r="Q57" s="100">
        <v>108330</v>
      </c>
      <c r="R57" s="47">
        <v>312550087</v>
      </c>
      <c r="S57" s="47">
        <v>16571901</v>
      </c>
      <c r="T57" s="47">
        <v>71166675</v>
      </c>
      <c r="U57" s="47">
        <v>21223255</v>
      </c>
      <c r="V57" s="47">
        <v>26190405</v>
      </c>
      <c r="W57" s="47">
        <v>0</v>
      </c>
      <c r="X57" s="47">
        <v>5237294</v>
      </c>
      <c r="Y57" s="47">
        <v>2490349</v>
      </c>
      <c r="Z57" s="47">
        <v>117380865</v>
      </c>
      <c r="AA57" s="47">
        <v>50938188</v>
      </c>
      <c r="AB57" s="47">
        <v>0</v>
      </c>
      <c r="AC57" s="47">
        <v>1121711</v>
      </c>
      <c r="AD57" s="47">
        <v>229444</v>
      </c>
      <c r="AE57" s="47">
        <v>153693135</v>
      </c>
      <c r="AF57" s="47">
        <v>281669000</v>
      </c>
      <c r="AG57" s="47">
        <v>294532000</v>
      </c>
      <c r="AH57" s="47">
        <v>284544000</v>
      </c>
      <c r="AI57" s="47">
        <v>9988000</v>
      </c>
    </row>
    <row r="58" spans="1:35" s="48" customFormat="1" ht="14.4" x14ac:dyDescent="0.3">
      <c r="A58" s="96" t="s">
        <v>734</v>
      </c>
      <c r="B58" s="98">
        <v>3111</v>
      </c>
      <c r="C58" s="99">
        <v>232</v>
      </c>
      <c r="D58" s="99">
        <v>230</v>
      </c>
      <c r="E58" s="99">
        <v>172</v>
      </c>
      <c r="F58" s="100">
        <v>49712</v>
      </c>
      <c r="G58" s="100">
        <v>9166</v>
      </c>
      <c r="H58" s="99">
        <v>79.180000000000007</v>
      </c>
      <c r="I58" s="99">
        <v>5.42</v>
      </c>
      <c r="J58" s="99">
        <v>0</v>
      </c>
      <c r="K58" s="101">
        <v>1169.19</v>
      </c>
      <c r="L58" s="100">
        <v>31357</v>
      </c>
      <c r="M58" s="47">
        <v>166499575</v>
      </c>
      <c r="N58" s="47">
        <v>340375706</v>
      </c>
      <c r="O58" s="47">
        <v>99953661</v>
      </c>
      <c r="P58" s="47">
        <v>115121508</v>
      </c>
      <c r="Q58" s="100">
        <v>394267</v>
      </c>
      <c r="R58" s="47">
        <v>506875281</v>
      </c>
      <c r="S58" s="47">
        <v>77523992</v>
      </c>
      <c r="T58" s="47">
        <v>167429352</v>
      </c>
      <c r="U58" s="47">
        <v>73726557</v>
      </c>
      <c r="V58" s="47">
        <v>8635956</v>
      </c>
      <c r="W58" s="47">
        <v>3062701</v>
      </c>
      <c r="X58" s="47">
        <v>3697529</v>
      </c>
      <c r="Y58" s="47">
        <v>1483540</v>
      </c>
      <c r="Z58" s="47">
        <v>157328013</v>
      </c>
      <c r="AA58" s="47">
        <v>13093125</v>
      </c>
      <c r="AB58" s="47">
        <v>0</v>
      </c>
      <c r="AC58" s="47">
        <v>0</v>
      </c>
      <c r="AD58" s="47">
        <v>894516</v>
      </c>
      <c r="AE58" s="47">
        <v>215075169</v>
      </c>
      <c r="AF58" s="47">
        <v>0</v>
      </c>
      <c r="AG58" s="47">
        <v>0</v>
      </c>
      <c r="AH58" s="47">
        <v>0</v>
      </c>
      <c r="AI58" s="47">
        <v>0</v>
      </c>
    </row>
    <row r="59" spans="1:35" s="48" customFormat="1" ht="14.4" x14ac:dyDescent="0.3">
      <c r="A59" s="96" t="s">
        <v>735</v>
      </c>
      <c r="B59" s="98">
        <v>6547</v>
      </c>
      <c r="C59" s="99">
        <v>321</v>
      </c>
      <c r="D59" s="99">
        <v>291</v>
      </c>
      <c r="E59" s="99">
        <v>291</v>
      </c>
      <c r="F59" s="100">
        <v>47385</v>
      </c>
      <c r="G59" s="100">
        <v>12168</v>
      </c>
      <c r="H59" s="99">
        <v>44.61</v>
      </c>
      <c r="I59" s="99">
        <v>3.89</v>
      </c>
      <c r="J59" s="99">
        <v>0</v>
      </c>
      <c r="K59" s="101">
        <v>1185</v>
      </c>
      <c r="L59" s="100">
        <v>54670</v>
      </c>
      <c r="M59" s="47">
        <v>249229638</v>
      </c>
      <c r="N59" s="47">
        <v>421738520</v>
      </c>
      <c r="O59" s="47">
        <v>120179751</v>
      </c>
      <c r="P59" s="47">
        <v>165481319</v>
      </c>
      <c r="Q59" s="100">
        <v>217970</v>
      </c>
      <c r="R59" s="47">
        <v>670968158</v>
      </c>
      <c r="S59" s="47">
        <v>162097163</v>
      </c>
      <c r="T59" s="47">
        <v>173359663</v>
      </c>
      <c r="U59" s="47">
        <v>136365333</v>
      </c>
      <c r="V59" s="47">
        <v>30379241</v>
      </c>
      <c r="W59" s="47">
        <v>3553143</v>
      </c>
      <c r="X59" s="47">
        <v>6836590</v>
      </c>
      <c r="Y59" s="47">
        <v>12715361</v>
      </c>
      <c r="Z59" s="47">
        <v>116352960</v>
      </c>
      <c r="AA59" s="47">
        <v>26545091</v>
      </c>
      <c r="AB59" s="47">
        <v>92382</v>
      </c>
      <c r="AC59" s="47">
        <v>299694</v>
      </c>
      <c r="AD59" s="47">
        <v>2371537</v>
      </c>
      <c r="AE59" s="47">
        <v>285661070</v>
      </c>
      <c r="AF59" s="47">
        <v>0</v>
      </c>
      <c r="AG59" s="47">
        <v>0</v>
      </c>
      <c r="AH59" s="47">
        <v>0</v>
      </c>
      <c r="AI59" s="47">
        <v>0</v>
      </c>
    </row>
    <row r="60" spans="1:35" s="48" customFormat="1" ht="14.4" x14ac:dyDescent="0.3">
      <c r="A60" s="96" t="s">
        <v>736</v>
      </c>
      <c r="B60" s="98">
        <v>3110</v>
      </c>
      <c r="C60" s="99">
        <v>333</v>
      </c>
      <c r="D60" s="99">
        <v>333</v>
      </c>
      <c r="E60" s="99">
        <v>333</v>
      </c>
      <c r="F60" s="100">
        <v>56416</v>
      </c>
      <c r="G60" s="100">
        <v>10494</v>
      </c>
      <c r="H60" s="99">
        <v>46.29</v>
      </c>
      <c r="I60" s="99">
        <v>5.38</v>
      </c>
      <c r="J60" s="99">
        <v>45.33</v>
      </c>
      <c r="K60" s="101">
        <v>1122.43</v>
      </c>
      <c r="L60" s="100">
        <v>31597</v>
      </c>
      <c r="M60" s="47">
        <v>440410797</v>
      </c>
      <c r="N60" s="47">
        <v>583957037</v>
      </c>
      <c r="O60" s="47">
        <v>119250992</v>
      </c>
      <c r="P60" s="47">
        <v>90277497</v>
      </c>
      <c r="Q60" s="100">
        <v>162042</v>
      </c>
      <c r="R60" s="47">
        <v>1024367834</v>
      </c>
      <c r="S60" s="47">
        <v>151754361</v>
      </c>
      <c r="T60" s="47">
        <v>307049078</v>
      </c>
      <c r="U60" s="47">
        <v>113462270</v>
      </c>
      <c r="V60" s="47">
        <v>101637926</v>
      </c>
      <c r="W60" s="47">
        <v>5364449</v>
      </c>
      <c r="X60" s="47">
        <v>10324396</v>
      </c>
      <c r="Y60" s="47">
        <v>2750993</v>
      </c>
      <c r="Z60" s="47">
        <v>254981732</v>
      </c>
      <c r="AA60" s="47">
        <v>43342233</v>
      </c>
      <c r="AB60" s="47">
        <v>0</v>
      </c>
      <c r="AC60" s="47">
        <v>28513123</v>
      </c>
      <c r="AD60" s="47">
        <v>5187273</v>
      </c>
      <c r="AE60" s="47">
        <v>209528489</v>
      </c>
      <c r="AF60" s="47">
        <v>0</v>
      </c>
      <c r="AG60" s="47">
        <v>0</v>
      </c>
      <c r="AH60" s="47">
        <v>0</v>
      </c>
      <c r="AI60" s="47">
        <v>0</v>
      </c>
    </row>
    <row r="61" spans="1:35" s="48" customFormat="1" ht="14.4" x14ac:dyDescent="0.3">
      <c r="A61" s="96" t="s">
        <v>737</v>
      </c>
      <c r="B61" s="98">
        <v>97</v>
      </c>
      <c r="C61" s="99">
        <v>158</v>
      </c>
      <c r="D61" s="99">
        <v>158</v>
      </c>
      <c r="E61" s="99">
        <v>158</v>
      </c>
      <c r="F61" s="100">
        <v>35316</v>
      </c>
      <c r="G61" s="100">
        <v>9726</v>
      </c>
      <c r="H61" s="99">
        <v>61.24</v>
      </c>
      <c r="I61" s="99">
        <v>3.63</v>
      </c>
      <c r="J61" s="99">
        <v>12.8</v>
      </c>
      <c r="K61" s="101">
        <v>1300.7</v>
      </c>
      <c r="L61" s="100">
        <v>51502</v>
      </c>
      <c r="M61" s="47">
        <v>158726447</v>
      </c>
      <c r="N61" s="47">
        <v>434903841</v>
      </c>
      <c r="O61" s="47">
        <v>81421629</v>
      </c>
      <c r="P61" s="47">
        <v>149727803</v>
      </c>
      <c r="Q61" s="100">
        <v>93876</v>
      </c>
      <c r="R61" s="47">
        <v>593630288</v>
      </c>
      <c r="S61" s="47">
        <v>73202921</v>
      </c>
      <c r="T61" s="47">
        <v>182293419</v>
      </c>
      <c r="U61" s="47">
        <v>14705807</v>
      </c>
      <c r="V61" s="47">
        <v>52926268</v>
      </c>
      <c r="W61" s="47">
        <v>3744243</v>
      </c>
      <c r="X61" s="47">
        <v>6779680</v>
      </c>
      <c r="Y61" s="47">
        <v>3148669</v>
      </c>
      <c r="Z61" s="47">
        <v>140882444</v>
      </c>
      <c r="AA61" s="47">
        <v>95815267</v>
      </c>
      <c r="AB61" s="47">
        <v>0</v>
      </c>
      <c r="AC61" s="47">
        <v>14921815</v>
      </c>
      <c r="AD61" s="47">
        <v>5209755</v>
      </c>
      <c r="AE61" s="47">
        <v>231149432</v>
      </c>
      <c r="AF61" s="47">
        <v>0</v>
      </c>
      <c r="AG61" s="47">
        <v>0</v>
      </c>
      <c r="AH61" s="47">
        <v>0</v>
      </c>
      <c r="AI61" s="47">
        <v>0</v>
      </c>
    </row>
    <row r="62" spans="1:35" s="48" customFormat="1" ht="14.55" customHeight="1" x14ac:dyDescent="0.3">
      <c r="A62" s="96" t="s">
        <v>738</v>
      </c>
      <c r="B62" s="98">
        <v>99</v>
      </c>
      <c r="C62" s="99">
        <v>116</v>
      </c>
      <c r="D62" s="99">
        <v>121</v>
      </c>
      <c r="E62" s="99">
        <v>108</v>
      </c>
      <c r="F62" s="100">
        <v>32699</v>
      </c>
      <c r="G62" s="100">
        <v>6158</v>
      </c>
      <c r="H62" s="99">
        <v>82.95</v>
      </c>
      <c r="I62" s="99">
        <v>5.31</v>
      </c>
      <c r="J62" s="99">
        <v>0</v>
      </c>
      <c r="K62" s="99">
        <v>768.82</v>
      </c>
      <c r="L62" s="100">
        <v>42545</v>
      </c>
      <c r="M62" s="47">
        <v>104197870</v>
      </c>
      <c r="N62" s="47">
        <v>188360806</v>
      </c>
      <c r="O62" s="47">
        <v>67313517</v>
      </c>
      <c r="P62" s="47">
        <v>71743220</v>
      </c>
      <c r="Q62" s="100">
        <v>56334</v>
      </c>
      <c r="R62" s="47">
        <v>292558676</v>
      </c>
      <c r="S62" s="47">
        <v>30079429</v>
      </c>
      <c r="T62" s="47">
        <v>97146745</v>
      </c>
      <c r="U62" s="47">
        <v>24390547</v>
      </c>
      <c r="V62" s="47">
        <v>45112823</v>
      </c>
      <c r="W62" s="47">
        <v>4544518</v>
      </c>
      <c r="X62" s="47">
        <v>693538</v>
      </c>
      <c r="Y62" s="47">
        <v>3812531</v>
      </c>
      <c r="Z62" s="47">
        <v>71846632</v>
      </c>
      <c r="AA62" s="47">
        <v>4614644</v>
      </c>
      <c r="AB62" s="47">
        <v>0</v>
      </c>
      <c r="AC62" s="47">
        <v>9018464</v>
      </c>
      <c r="AD62" s="47">
        <v>1298805</v>
      </c>
      <c r="AE62" s="47">
        <v>139056737</v>
      </c>
      <c r="AF62" s="47">
        <v>0</v>
      </c>
      <c r="AG62" s="47">
        <v>0</v>
      </c>
      <c r="AH62" s="47">
        <v>0</v>
      </c>
      <c r="AI62" s="47">
        <v>0</v>
      </c>
    </row>
    <row r="63" spans="1:35" s="48" customFormat="1" ht="14.4" x14ac:dyDescent="0.3">
      <c r="A63" s="96" t="s">
        <v>739</v>
      </c>
      <c r="B63" s="98">
        <v>100</v>
      </c>
      <c r="C63" s="99">
        <v>252</v>
      </c>
      <c r="D63" s="99">
        <v>236</v>
      </c>
      <c r="E63" s="99">
        <v>236</v>
      </c>
      <c r="F63" s="100">
        <v>58899</v>
      </c>
      <c r="G63" s="100">
        <v>12741</v>
      </c>
      <c r="H63" s="99">
        <v>68.38</v>
      </c>
      <c r="I63" s="99">
        <v>4.62</v>
      </c>
      <c r="J63" s="99">
        <v>73.47</v>
      </c>
      <c r="K63" s="101">
        <v>1554.42</v>
      </c>
      <c r="L63" s="100">
        <v>29042</v>
      </c>
      <c r="M63" s="47">
        <v>203872380</v>
      </c>
      <c r="N63" s="47">
        <v>384691403</v>
      </c>
      <c r="O63" s="47">
        <v>154596553</v>
      </c>
      <c r="P63" s="47">
        <v>163121310</v>
      </c>
      <c r="Q63" s="100">
        <v>293526</v>
      </c>
      <c r="R63" s="47">
        <v>588563783</v>
      </c>
      <c r="S63" s="47">
        <v>79981695</v>
      </c>
      <c r="T63" s="47">
        <v>175616044</v>
      </c>
      <c r="U63" s="47">
        <v>27569975</v>
      </c>
      <c r="V63" s="47">
        <v>34698734</v>
      </c>
      <c r="W63" s="47">
        <v>2011453</v>
      </c>
      <c r="X63" s="47">
        <v>3710725</v>
      </c>
      <c r="Y63" s="47">
        <v>2129138</v>
      </c>
      <c r="Z63" s="47">
        <v>197391329</v>
      </c>
      <c r="AA63" s="47">
        <v>38206795</v>
      </c>
      <c r="AB63" s="47">
        <v>1190171</v>
      </c>
      <c r="AC63" s="47">
        <v>20863590</v>
      </c>
      <c r="AD63" s="47">
        <v>5194134</v>
      </c>
      <c r="AE63" s="47">
        <v>317717863</v>
      </c>
      <c r="AF63" s="47">
        <v>0</v>
      </c>
      <c r="AG63" s="47">
        <v>0</v>
      </c>
      <c r="AH63" s="47">
        <v>0</v>
      </c>
      <c r="AI63" s="47">
        <v>0</v>
      </c>
    </row>
    <row r="64" spans="1:35" s="48" customFormat="1" ht="14.4" x14ac:dyDescent="0.3">
      <c r="A64" s="96" t="s">
        <v>740</v>
      </c>
      <c r="B64" s="98">
        <v>101</v>
      </c>
      <c r="C64" s="99">
        <v>18</v>
      </c>
      <c r="D64" s="99">
        <v>18</v>
      </c>
      <c r="E64" s="99">
        <v>18</v>
      </c>
      <c r="F64" s="100">
        <v>1839</v>
      </c>
      <c r="G64" s="99">
        <v>611</v>
      </c>
      <c r="H64" s="99">
        <v>27.99</v>
      </c>
      <c r="I64" s="99">
        <v>3.01</v>
      </c>
      <c r="J64" s="99">
        <v>0</v>
      </c>
      <c r="K64" s="99">
        <v>249.3</v>
      </c>
      <c r="L64" s="100">
        <v>10005</v>
      </c>
      <c r="M64" s="47">
        <v>11425881</v>
      </c>
      <c r="N64" s="47">
        <v>107539468</v>
      </c>
      <c r="O64" s="47">
        <v>6950791</v>
      </c>
      <c r="P64" s="47">
        <v>60545854</v>
      </c>
      <c r="Q64" s="100">
        <v>42022</v>
      </c>
      <c r="R64" s="47">
        <v>118965349</v>
      </c>
      <c r="S64" s="47">
        <v>1565427</v>
      </c>
      <c r="T64" s="47">
        <v>35868249</v>
      </c>
      <c r="U64" s="47">
        <v>647388</v>
      </c>
      <c r="V64" s="47">
        <v>19606508</v>
      </c>
      <c r="W64" s="47">
        <v>250213</v>
      </c>
      <c r="X64" s="47">
        <v>2517703</v>
      </c>
      <c r="Y64" s="47">
        <v>3552522</v>
      </c>
      <c r="Z64" s="47">
        <v>30593370</v>
      </c>
      <c r="AA64" s="47">
        <v>22175140</v>
      </c>
      <c r="AB64" s="47">
        <v>0</v>
      </c>
      <c r="AC64" s="47">
        <v>1150947</v>
      </c>
      <c r="AD64" s="47">
        <v>1037882</v>
      </c>
      <c r="AE64" s="47">
        <v>67496645</v>
      </c>
      <c r="AF64" s="47">
        <v>0</v>
      </c>
      <c r="AG64" s="47">
        <v>0</v>
      </c>
      <c r="AH64" s="47">
        <v>0</v>
      </c>
      <c r="AI64" s="47">
        <v>0</v>
      </c>
    </row>
    <row r="65" spans="1:35" s="48" customFormat="1" ht="14.55" customHeight="1" x14ac:dyDescent="0.3">
      <c r="A65" s="96" t="s">
        <v>741</v>
      </c>
      <c r="B65" s="98">
        <v>11467</v>
      </c>
      <c r="C65" s="99">
        <v>77</v>
      </c>
      <c r="D65" s="99">
        <v>46</v>
      </c>
      <c r="E65" s="99">
        <v>38</v>
      </c>
      <c r="F65" s="100">
        <v>12426</v>
      </c>
      <c r="G65" s="100">
        <v>1855</v>
      </c>
      <c r="H65" s="99">
        <v>89.59</v>
      </c>
      <c r="I65" s="99">
        <v>6.7</v>
      </c>
      <c r="J65" s="99">
        <v>0</v>
      </c>
      <c r="K65" s="99">
        <v>317.32</v>
      </c>
      <c r="L65" s="100">
        <v>13812</v>
      </c>
      <c r="M65" s="47">
        <v>43339369</v>
      </c>
      <c r="N65" s="47">
        <v>125260652</v>
      </c>
      <c r="O65" s="47">
        <v>22919210</v>
      </c>
      <c r="P65" s="47">
        <v>36550948</v>
      </c>
      <c r="Q65" s="100">
        <v>38643</v>
      </c>
      <c r="R65" s="47">
        <v>168600021</v>
      </c>
      <c r="S65" s="47">
        <v>26099236</v>
      </c>
      <c r="T65" s="47">
        <v>52052502</v>
      </c>
      <c r="U65" s="47">
        <v>6017548</v>
      </c>
      <c r="V65" s="47">
        <v>16082605</v>
      </c>
      <c r="W65" s="47">
        <v>2304357</v>
      </c>
      <c r="X65" s="47">
        <v>1976860</v>
      </c>
      <c r="Y65" s="47">
        <v>7161542</v>
      </c>
      <c r="Z65" s="47">
        <v>49088160</v>
      </c>
      <c r="AA65" s="47">
        <v>2145422</v>
      </c>
      <c r="AB65" s="47">
        <v>0</v>
      </c>
      <c r="AC65" s="47">
        <v>4751440</v>
      </c>
      <c r="AD65" s="47">
        <v>920349</v>
      </c>
      <c r="AE65" s="47">
        <v>59470158</v>
      </c>
      <c r="AF65" s="47">
        <v>0</v>
      </c>
      <c r="AG65" s="47">
        <v>0</v>
      </c>
      <c r="AH65" s="47">
        <v>0</v>
      </c>
      <c r="AI65" s="47">
        <v>0</v>
      </c>
    </row>
    <row r="66" spans="1:35" s="48" customFormat="1" ht="14.4" x14ac:dyDescent="0.3">
      <c r="A66" s="96" t="s">
        <v>742</v>
      </c>
      <c r="B66" s="98">
        <v>103</v>
      </c>
      <c r="C66" s="99">
        <v>118</v>
      </c>
      <c r="D66" s="99">
        <v>118</v>
      </c>
      <c r="E66" s="99">
        <v>85</v>
      </c>
      <c r="F66" s="100">
        <v>13698</v>
      </c>
      <c r="G66" s="100">
        <v>6137</v>
      </c>
      <c r="H66" s="99">
        <v>44.15</v>
      </c>
      <c r="I66" s="99">
        <v>2.23</v>
      </c>
      <c r="J66" s="99">
        <v>0</v>
      </c>
      <c r="K66" s="99">
        <v>831.37</v>
      </c>
      <c r="L66" s="99">
        <v>0</v>
      </c>
      <c r="M66" s="47">
        <v>209999572</v>
      </c>
      <c r="N66" s="47">
        <v>170930765</v>
      </c>
      <c r="O66" s="47">
        <v>140396457</v>
      </c>
      <c r="P66" s="47">
        <v>75645134</v>
      </c>
      <c r="Q66" s="100">
        <v>112733</v>
      </c>
      <c r="R66" s="47">
        <v>380930337</v>
      </c>
      <c r="S66" s="47">
        <v>38836740</v>
      </c>
      <c r="T66" s="47">
        <v>152689828</v>
      </c>
      <c r="U66" s="47">
        <v>4374117</v>
      </c>
      <c r="V66" s="47">
        <v>3384311</v>
      </c>
      <c r="W66" s="47">
        <v>12014278</v>
      </c>
      <c r="X66" s="47">
        <v>603473</v>
      </c>
      <c r="Y66" s="47">
        <v>746121</v>
      </c>
      <c r="Z66" s="47">
        <v>151007330</v>
      </c>
      <c r="AA66" s="47">
        <v>1025762</v>
      </c>
      <c r="AB66" s="47">
        <v>2615862</v>
      </c>
      <c r="AC66" s="47">
        <v>13565671</v>
      </c>
      <c r="AD66" s="47">
        <v>66844</v>
      </c>
      <c r="AE66" s="47">
        <v>216041591</v>
      </c>
      <c r="AF66" s="47">
        <v>0</v>
      </c>
      <c r="AG66" s="47">
        <v>0</v>
      </c>
      <c r="AH66" s="47">
        <v>0</v>
      </c>
      <c r="AI66" s="47">
        <v>0</v>
      </c>
    </row>
    <row r="67" spans="1:35" s="48" customFormat="1" ht="14.55" customHeight="1" x14ac:dyDescent="0.3">
      <c r="A67" s="96" t="s">
        <v>1571</v>
      </c>
      <c r="B67" s="98">
        <v>410</v>
      </c>
      <c r="C67" s="99">
        <v>203</v>
      </c>
      <c r="D67" s="99">
        <v>203</v>
      </c>
      <c r="E67" s="99">
        <v>203</v>
      </c>
      <c r="F67" s="100">
        <v>34980</v>
      </c>
      <c r="G67" s="99">
        <v>901</v>
      </c>
      <c r="H67" s="99">
        <v>47.21</v>
      </c>
      <c r="I67" s="99">
        <v>38.82</v>
      </c>
      <c r="J67" s="99">
        <v>0</v>
      </c>
      <c r="K67" s="99">
        <v>293.33</v>
      </c>
      <c r="L67" s="99">
        <v>0</v>
      </c>
      <c r="M67" s="47">
        <v>99714461</v>
      </c>
      <c r="N67" s="47">
        <v>3567337</v>
      </c>
      <c r="O67" s="47">
        <v>44263149</v>
      </c>
      <c r="P67" s="47">
        <v>1827529</v>
      </c>
      <c r="Q67" s="100">
        <v>6460</v>
      </c>
      <c r="R67" s="47">
        <v>103281798</v>
      </c>
      <c r="S67" s="47">
        <v>17958500</v>
      </c>
      <c r="T67" s="47">
        <v>28958587</v>
      </c>
      <c r="U67" s="47">
        <v>3713517</v>
      </c>
      <c r="V67" s="47">
        <v>33993504</v>
      </c>
      <c r="W67" s="47">
        <v>824990</v>
      </c>
      <c r="X67" s="47">
        <v>1618811</v>
      </c>
      <c r="Y67" s="47">
        <v>4015888</v>
      </c>
      <c r="Z67" s="47">
        <v>10205533</v>
      </c>
      <c r="AA67" s="47">
        <v>1682635</v>
      </c>
      <c r="AB67" s="47">
        <v>0</v>
      </c>
      <c r="AC67" s="47">
        <v>309833</v>
      </c>
      <c r="AD67" s="47">
        <v>0</v>
      </c>
      <c r="AE67" s="47">
        <v>46090678</v>
      </c>
      <c r="AF67" s="47">
        <v>48625062</v>
      </c>
      <c r="AG67" s="47">
        <v>48625062</v>
      </c>
      <c r="AH67" s="47">
        <v>50877442</v>
      </c>
      <c r="AI67" s="47">
        <v>-2252380</v>
      </c>
    </row>
    <row r="68" spans="1:35" s="48" customFormat="1" ht="14.4" x14ac:dyDescent="0.3">
      <c r="A68" s="96" t="s">
        <v>743</v>
      </c>
      <c r="B68" s="98">
        <v>105</v>
      </c>
      <c r="C68" s="99">
        <v>341</v>
      </c>
      <c r="D68" s="99">
        <v>341</v>
      </c>
      <c r="E68" s="99">
        <v>341</v>
      </c>
      <c r="F68" s="100">
        <v>78378</v>
      </c>
      <c r="G68" s="100">
        <v>20072</v>
      </c>
      <c r="H68" s="99">
        <v>62.97</v>
      </c>
      <c r="I68" s="99">
        <v>3.9</v>
      </c>
      <c r="J68" s="99">
        <v>54.28</v>
      </c>
      <c r="K68" s="101">
        <v>2360.11</v>
      </c>
      <c r="L68" s="100">
        <v>46910</v>
      </c>
      <c r="M68" s="47">
        <v>524913734</v>
      </c>
      <c r="N68" s="47">
        <v>1161049591</v>
      </c>
      <c r="O68" s="47">
        <v>224997024</v>
      </c>
      <c r="P68" s="47">
        <v>360076644</v>
      </c>
      <c r="Q68" s="100">
        <v>104231</v>
      </c>
      <c r="R68" s="47">
        <v>1685963325</v>
      </c>
      <c r="S68" s="47">
        <v>137300594</v>
      </c>
      <c r="T68" s="47">
        <v>512233063</v>
      </c>
      <c r="U68" s="47">
        <v>32506745</v>
      </c>
      <c r="V68" s="47">
        <v>74619170</v>
      </c>
      <c r="W68" s="47">
        <v>8168212</v>
      </c>
      <c r="X68" s="47">
        <v>10217326</v>
      </c>
      <c r="Y68" s="47">
        <v>50715888</v>
      </c>
      <c r="Z68" s="47">
        <v>680444480</v>
      </c>
      <c r="AA68" s="47">
        <v>171082154</v>
      </c>
      <c r="AB68" s="47">
        <v>0</v>
      </c>
      <c r="AC68" s="47">
        <v>6609629</v>
      </c>
      <c r="AD68" s="47">
        <v>2066064</v>
      </c>
      <c r="AE68" s="47">
        <v>585073668</v>
      </c>
      <c r="AF68" s="47">
        <v>0</v>
      </c>
      <c r="AG68" s="47">
        <v>0</v>
      </c>
      <c r="AH68" s="47">
        <v>0</v>
      </c>
      <c r="AI68" s="47">
        <v>0</v>
      </c>
    </row>
    <row r="69" spans="1:35" s="48" customFormat="1" ht="14.4" x14ac:dyDescent="0.3">
      <c r="A69" s="96" t="s">
        <v>744</v>
      </c>
      <c r="B69" s="98">
        <v>345</v>
      </c>
      <c r="C69" s="99">
        <v>399</v>
      </c>
      <c r="D69" s="99">
        <v>399</v>
      </c>
      <c r="E69" s="99">
        <v>399</v>
      </c>
      <c r="F69" s="100">
        <v>104310</v>
      </c>
      <c r="G69" s="100">
        <v>18203</v>
      </c>
      <c r="H69" s="99">
        <v>71.62</v>
      </c>
      <c r="I69" s="99">
        <v>5.73</v>
      </c>
      <c r="J69" s="99">
        <v>33.119999999999997</v>
      </c>
      <c r="K69" s="101">
        <v>2378.27</v>
      </c>
      <c r="L69" s="100">
        <v>66475</v>
      </c>
      <c r="M69" s="47">
        <v>588301005</v>
      </c>
      <c r="N69" s="47">
        <v>990697299</v>
      </c>
      <c r="O69" s="47">
        <v>251107899</v>
      </c>
      <c r="P69" s="47">
        <v>227767210</v>
      </c>
      <c r="Q69" s="100">
        <v>93413</v>
      </c>
      <c r="R69" s="47">
        <v>1578998304</v>
      </c>
      <c r="S69" s="47">
        <v>210383894</v>
      </c>
      <c r="T69" s="47">
        <v>487079671</v>
      </c>
      <c r="U69" s="47">
        <v>87335761</v>
      </c>
      <c r="V69" s="47">
        <v>252241062</v>
      </c>
      <c r="W69" s="47">
        <v>4680543</v>
      </c>
      <c r="X69" s="47">
        <v>15346311</v>
      </c>
      <c r="Y69" s="47">
        <v>62450480</v>
      </c>
      <c r="Z69" s="47">
        <v>353203462</v>
      </c>
      <c r="AA69" s="47">
        <v>73939356</v>
      </c>
      <c r="AB69" s="47">
        <v>0</v>
      </c>
      <c r="AC69" s="47">
        <v>26233213</v>
      </c>
      <c r="AD69" s="47">
        <v>6104551</v>
      </c>
      <c r="AE69" s="47">
        <v>478875109</v>
      </c>
      <c r="AF69" s="47">
        <v>0</v>
      </c>
      <c r="AG69" s="47">
        <v>0</v>
      </c>
      <c r="AH69" s="47">
        <v>0</v>
      </c>
      <c r="AI69" s="47">
        <v>0</v>
      </c>
    </row>
    <row r="70" spans="1:35" s="48" customFormat="1" ht="14.4" x14ac:dyDescent="0.3">
      <c r="A70" s="96" t="s">
        <v>745</v>
      </c>
      <c r="B70" s="98">
        <v>3112</v>
      </c>
      <c r="C70" s="99">
        <v>377</v>
      </c>
      <c r="D70" s="99">
        <v>377</v>
      </c>
      <c r="E70" s="99">
        <v>377</v>
      </c>
      <c r="F70" s="100">
        <v>90443</v>
      </c>
      <c r="G70" s="100">
        <v>18872</v>
      </c>
      <c r="H70" s="99">
        <v>65.73</v>
      </c>
      <c r="I70" s="99">
        <v>4.79</v>
      </c>
      <c r="J70" s="99">
        <v>0</v>
      </c>
      <c r="K70" s="101">
        <v>1912.21</v>
      </c>
      <c r="L70" s="100">
        <v>55392</v>
      </c>
      <c r="M70" s="47">
        <v>320961252</v>
      </c>
      <c r="N70" s="47">
        <v>625854556</v>
      </c>
      <c r="O70" s="47">
        <v>171786188</v>
      </c>
      <c r="P70" s="47">
        <v>209848074</v>
      </c>
      <c r="Q70" s="100">
        <v>407050</v>
      </c>
      <c r="R70" s="47">
        <v>946815808</v>
      </c>
      <c r="S70" s="47">
        <v>148146381</v>
      </c>
      <c r="T70" s="47">
        <v>322929581</v>
      </c>
      <c r="U70" s="47">
        <v>65978661</v>
      </c>
      <c r="V70" s="47">
        <v>65902073</v>
      </c>
      <c r="W70" s="47">
        <v>4285881</v>
      </c>
      <c r="X70" s="47">
        <v>5910457</v>
      </c>
      <c r="Y70" s="47">
        <v>9646898</v>
      </c>
      <c r="Z70" s="47">
        <v>256319317</v>
      </c>
      <c r="AA70" s="47">
        <v>39612506</v>
      </c>
      <c r="AB70" s="47">
        <v>0</v>
      </c>
      <c r="AC70" s="47">
        <v>25399072</v>
      </c>
      <c r="AD70" s="47">
        <v>2684981</v>
      </c>
      <c r="AE70" s="47">
        <v>381634262</v>
      </c>
      <c r="AF70" s="47">
        <v>0</v>
      </c>
      <c r="AG70" s="47">
        <v>0</v>
      </c>
      <c r="AH70" s="47">
        <v>0</v>
      </c>
      <c r="AI70" s="47">
        <v>0</v>
      </c>
    </row>
    <row r="71" spans="1:35" s="48" customFormat="1" ht="14.55" customHeight="1" x14ac:dyDescent="0.3">
      <c r="A71" s="96" t="s">
        <v>1576</v>
      </c>
      <c r="B71" s="98">
        <v>430</v>
      </c>
      <c r="C71" s="99">
        <v>70</v>
      </c>
      <c r="D71" s="99">
        <v>70</v>
      </c>
      <c r="E71" s="99">
        <v>70</v>
      </c>
      <c r="F71" s="100">
        <v>21054</v>
      </c>
      <c r="G71" s="99">
        <v>47</v>
      </c>
      <c r="H71" s="99">
        <v>82.4</v>
      </c>
      <c r="I71" s="99">
        <v>447.96</v>
      </c>
      <c r="J71" s="99">
        <v>0</v>
      </c>
      <c r="K71" s="99">
        <v>213.66</v>
      </c>
      <c r="L71" s="99">
        <v>0</v>
      </c>
      <c r="M71" s="47">
        <v>32429393</v>
      </c>
      <c r="N71" s="47">
        <v>0</v>
      </c>
      <c r="O71" s="47">
        <v>28019466</v>
      </c>
      <c r="P71" s="47">
        <v>0</v>
      </c>
      <c r="Q71" s="99">
        <v>0</v>
      </c>
      <c r="R71" s="47">
        <v>32429393</v>
      </c>
      <c r="S71" s="47">
        <v>0</v>
      </c>
      <c r="T71" s="47">
        <v>1463</v>
      </c>
      <c r="U71" s="47">
        <v>0</v>
      </c>
      <c r="V71" s="47">
        <v>31898878</v>
      </c>
      <c r="W71" s="47">
        <v>0</v>
      </c>
      <c r="X71" s="47">
        <v>0</v>
      </c>
      <c r="Y71" s="47">
        <v>0</v>
      </c>
      <c r="Z71" s="47">
        <v>0</v>
      </c>
      <c r="AA71" s="47">
        <v>0</v>
      </c>
      <c r="AB71" s="47">
        <v>529052</v>
      </c>
      <c r="AC71" s="47">
        <v>0</v>
      </c>
      <c r="AD71" s="47">
        <v>0</v>
      </c>
      <c r="AE71" s="47">
        <v>28019466</v>
      </c>
      <c r="AF71" s="47">
        <v>1</v>
      </c>
      <c r="AG71" s="47">
        <v>1</v>
      </c>
      <c r="AH71" s="47">
        <v>0</v>
      </c>
      <c r="AI71" s="47">
        <v>1</v>
      </c>
    </row>
    <row r="72" spans="1:35" s="48" customFormat="1" ht="14.4" x14ac:dyDescent="0.3">
      <c r="A72" s="96" t="s">
        <v>746</v>
      </c>
      <c r="B72" s="98">
        <v>127</v>
      </c>
      <c r="C72" s="99">
        <v>314</v>
      </c>
      <c r="D72" s="99">
        <v>314</v>
      </c>
      <c r="E72" s="99">
        <v>314</v>
      </c>
      <c r="F72" s="100">
        <v>71510</v>
      </c>
      <c r="G72" s="100">
        <v>16957</v>
      </c>
      <c r="H72" s="99">
        <v>62.22</v>
      </c>
      <c r="I72" s="99">
        <v>4.22</v>
      </c>
      <c r="J72" s="99">
        <v>115.29</v>
      </c>
      <c r="K72" s="101">
        <v>1805.64</v>
      </c>
      <c r="L72" s="100">
        <v>44548</v>
      </c>
      <c r="M72" s="47">
        <v>812713581</v>
      </c>
      <c r="N72" s="47">
        <v>1224363727</v>
      </c>
      <c r="O72" s="47">
        <v>179538659</v>
      </c>
      <c r="P72" s="47">
        <v>263606584</v>
      </c>
      <c r="Q72" s="100">
        <v>204925</v>
      </c>
      <c r="R72" s="47">
        <v>2037077308</v>
      </c>
      <c r="S72" s="47">
        <v>551537867</v>
      </c>
      <c r="T72" s="47">
        <v>519834354</v>
      </c>
      <c r="U72" s="47">
        <v>128037891</v>
      </c>
      <c r="V72" s="47">
        <v>171300708</v>
      </c>
      <c r="W72" s="47">
        <v>8431868</v>
      </c>
      <c r="X72" s="47">
        <v>12316449</v>
      </c>
      <c r="Y72" s="47">
        <v>29534655</v>
      </c>
      <c r="Z72" s="47">
        <v>487355406</v>
      </c>
      <c r="AA72" s="47">
        <v>102139898</v>
      </c>
      <c r="AB72" s="47">
        <v>0</v>
      </c>
      <c r="AC72" s="47">
        <v>22870753</v>
      </c>
      <c r="AD72" s="47">
        <v>3717459</v>
      </c>
      <c r="AE72" s="47">
        <v>443145243</v>
      </c>
      <c r="AF72" s="47">
        <v>0</v>
      </c>
      <c r="AG72" s="47">
        <v>0</v>
      </c>
      <c r="AH72" s="47">
        <v>0</v>
      </c>
      <c r="AI72" s="47">
        <v>0</v>
      </c>
    </row>
    <row r="73" spans="1:35" s="48" customFormat="1" ht="14.55" customHeight="1" x14ac:dyDescent="0.3">
      <c r="A73" s="96" t="s">
        <v>747</v>
      </c>
      <c r="B73" s="98">
        <v>6963</v>
      </c>
      <c r="C73" s="99">
        <v>9</v>
      </c>
      <c r="D73" s="99">
        <v>9</v>
      </c>
      <c r="E73" s="99">
        <v>9</v>
      </c>
      <c r="F73" s="99">
        <v>882</v>
      </c>
      <c r="G73" s="99">
        <v>77</v>
      </c>
      <c r="H73" s="99">
        <v>26.85</v>
      </c>
      <c r="I73" s="99">
        <v>11.45</v>
      </c>
      <c r="J73" s="99">
        <v>0</v>
      </c>
      <c r="K73" s="99">
        <v>167.32</v>
      </c>
      <c r="L73" s="99">
        <v>0</v>
      </c>
      <c r="M73" s="47">
        <v>11133010</v>
      </c>
      <c r="N73" s="47">
        <v>21385826</v>
      </c>
      <c r="O73" s="47">
        <v>1351403</v>
      </c>
      <c r="P73" s="47">
        <v>4182231</v>
      </c>
      <c r="Q73" s="100">
        <v>4680</v>
      </c>
      <c r="R73" s="47">
        <v>32518836</v>
      </c>
      <c r="S73" s="47">
        <v>0</v>
      </c>
      <c r="T73" s="47">
        <v>0</v>
      </c>
      <c r="U73" s="47">
        <v>7984385</v>
      </c>
      <c r="V73" s="47">
        <v>5409361</v>
      </c>
      <c r="W73" s="47">
        <v>0</v>
      </c>
      <c r="X73" s="47">
        <v>8285413</v>
      </c>
      <c r="Y73" s="47">
        <v>0</v>
      </c>
      <c r="Z73" s="47">
        <v>10536176</v>
      </c>
      <c r="AA73" s="47">
        <v>0</v>
      </c>
      <c r="AB73" s="47">
        <v>303501</v>
      </c>
      <c r="AC73" s="47">
        <v>0</v>
      </c>
      <c r="AD73" s="47">
        <v>0</v>
      </c>
      <c r="AE73" s="47">
        <v>5533634</v>
      </c>
      <c r="AF73" s="47">
        <v>0</v>
      </c>
      <c r="AG73" s="47">
        <v>0</v>
      </c>
      <c r="AH73" s="47">
        <v>0</v>
      </c>
      <c r="AI73" s="47">
        <v>0</v>
      </c>
    </row>
    <row r="74" spans="1:35" s="48" customFormat="1" ht="14.55" customHeight="1" x14ac:dyDescent="0.3">
      <c r="A74" s="96" t="s">
        <v>748</v>
      </c>
      <c r="B74" s="98">
        <v>11718</v>
      </c>
      <c r="C74" s="99">
        <v>20</v>
      </c>
      <c r="D74" s="99">
        <v>20</v>
      </c>
      <c r="E74" s="99">
        <v>20</v>
      </c>
      <c r="F74" s="99">
        <v>143</v>
      </c>
      <c r="G74" s="99">
        <v>79</v>
      </c>
      <c r="H74" s="99">
        <v>1.96</v>
      </c>
      <c r="I74" s="99">
        <v>1.81</v>
      </c>
      <c r="J74" s="99">
        <v>0</v>
      </c>
      <c r="K74" s="99">
        <v>160.05000000000001</v>
      </c>
      <c r="L74" s="99">
        <v>0</v>
      </c>
      <c r="M74" s="47">
        <v>4478037</v>
      </c>
      <c r="N74" s="47">
        <v>28369684</v>
      </c>
      <c r="O74" s="47">
        <v>1039114</v>
      </c>
      <c r="P74" s="47">
        <v>6583097</v>
      </c>
      <c r="Q74" s="100">
        <v>26698</v>
      </c>
      <c r="R74" s="47">
        <v>32847721</v>
      </c>
      <c r="S74" s="47">
        <v>0</v>
      </c>
      <c r="T74" s="47">
        <v>0</v>
      </c>
      <c r="U74" s="47">
        <v>11633312</v>
      </c>
      <c r="V74" s="47">
        <v>6255531</v>
      </c>
      <c r="W74" s="47">
        <v>0</v>
      </c>
      <c r="X74" s="47">
        <v>1140523</v>
      </c>
      <c r="Y74" s="47">
        <v>0</v>
      </c>
      <c r="Z74" s="47">
        <v>13160974</v>
      </c>
      <c r="AA74" s="47">
        <v>130240</v>
      </c>
      <c r="AB74" s="47">
        <v>527141</v>
      </c>
      <c r="AC74" s="47">
        <v>0</v>
      </c>
      <c r="AD74" s="47">
        <v>0</v>
      </c>
      <c r="AE74" s="47">
        <v>7622211</v>
      </c>
      <c r="AF74" s="47">
        <v>0</v>
      </c>
      <c r="AG74" s="47">
        <v>0</v>
      </c>
      <c r="AH74" s="47">
        <v>0</v>
      </c>
      <c r="AI74" s="47">
        <v>0</v>
      </c>
    </row>
    <row r="75" spans="1:35" s="48" customFormat="1" ht="14.55" customHeight="1" x14ac:dyDescent="0.3">
      <c r="A75" s="96" t="s">
        <v>749</v>
      </c>
      <c r="B75" s="98">
        <v>25</v>
      </c>
      <c r="C75" s="99">
        <v>216</v>
      </c>
      <c r="D75" s="99">
        <v>216</v>
      </c>
      <c r="E75" s="99">
        <v>216</v>
      </c>
      <c r="F75" s="100">
        <v>53719</v>
      </c>
      <c r="G75" s="100">
        <v>11524</v>
      </c>
      <c r="H75" s="99">
        <v>68.14</v>
      </c>
      <c r="I75" s="99">
        <v>4.66</v>
      </c>
      <c r="J75" s="99">
        <v>8.9700000000000006</v>
      </c>
      <c r="K75" s="101">
        <v>1601.18</v>
      </c>
      <c r="L75" s="100">
        <v>51452</v>
      </c>
      <c r="M75" s="47">
        <v>322568265</v>
      </c>
      <c r="N75" s="47">
        <v>581039466</v>
      </c>
      <c r="O75" s="47">
        <v>132189796</v>
      </c>
      <c r="P75" s="47">
        <v>137023280</v>
      </c>
      <c r="Q75" s="100">
        <v>285510</v>
      </c>
      <c r="R75" s="47">
        <v>903607731</v>
      </c>
      <c r="S75" s="47">
        <v>162026669</v>
      </c>
      <c r="T75" s="47">
        <v>245432420</v>
      </c>
      <c r="U75" s="47">
        <v>214064976</v>
      </c>
      <c r="V75" s="47">
        <v>47162352</v>
      </c>
      <c r="W75" s="47">
        <v>6191491</v>
      </c>
      <c r="X75" s="47">
        <v>3065966</v>
      </c>
      <c r="Y75" s="47">
        <v>13419678</v>
      </c>
      <c r="Z75" s="47">
        <v>154270720</v>
      </c>
      <c r="AA75" s="47">
        <v>35781374</v>
      </c>
      <c r="AB75" s="47">
        <v>0</v>
      </c>
      <c r="AC75" s="47">
        <v>17633502</v>
      </c>
      <c r="AD75" s="47">
        <v>4558583</v>
      </c>
      <c r="AE75" s="47">
        <v>269213076</v>
      </c>
      <c r="AF75" s="47">
        <v>0</v>
      </c>
      <c r="AG75" s="47">
        <v>0</v>
      </c>
      <c r="AH75" s="47">
        <v>0</v>
      </c>
      <c r="AI75" s="47">
        <v>0</v>
      </c>
    </row>
    <row r="76" spans="1:35" s="48" customFormat="1" ht="14.4" x14ac:dyDescent="0.3">
      <c r="A76" s="96" t="s">
        <v>1960</v>
      </c>
      <c r="B76" s="98">
        <v>455</v>
      </c>
      <c r="C76" s="99">
        <v>184</v>
      </c>
      <c r="D76" s="99">
        <v>184</v>
      </c>
      <c r="E76" s="99">
        <v>139</v>
      </c>
      <c r="F76" s="100">
        <v>27120</v>
      </c>
      <c r="G76" s="99">
        <v>48</v>
      </c>
      <c r="H76" s="99">
        <v>53.45</v>
      </c>
      <c r="I76" s="99">
        <v>565</v>
      </c>
      <c r="J76" s="99">
        <v>0</v>
      </c>
      <c r="K76" s="99">
        <v>291.77999999999997</v>
      </c>
      <c r="L76" s="99">
        <v>0</v>
      </c>
      <c r="M76" s="47">
        <v>7381756</v>
      </c>
      <c r="N76" s="47">
        <v>0</v>
      </c>
      <c r="O76" s="47">
        <v>1173755</v>
      </c>
      <c r="P76" s="47">
        <v>0</v>
      </c>
      <c r="Q76" s="99">
        <v>0</v>
      </c>
      <c r="R76" s="47">
        <v>7381756</v>
      </c>
      <c r="S76" s="47">
        <v>0</v>
      </c>
      <c r="T76" s="47">
        <v>0</v>
      </c>
      <c r="U76" s="47">
        <v>0</v>
      </c>
      <c r="V76" s="47">
        <v>0</v>
      </c>
      <c r="W76" s="47">
        <v>0</v>
      </c>
      <c r="X76" s="47">
        <v>0</v>
      </c>
      <c r="Y76" s="47">
        <v>0</v>
      </c>
      <c r="Z76" s="47">
        <v>0</v>
      </c>
      <c r="AA76" s="47">
        <v>0</v>
      </c>
      <c r="AB76" s="47">
        <v>7381756</v>
      </c>
      <c r="AC76" s="47">
        <v>0</v>
      </c>
      <c r="AD76" s="47">
        <v>0</v>
      </c>
      <c r="AE76" s="47">
        <v>1173755</v>
      </c>
      <c r="AF76" s="47">
        <v>0</v>
      </c>
      <c r="AG76" s="47">
        <v>0</v>
      </c>
      <c r="AH76" s="47">
        <v>0</v>
      </c>
      <c r="AI76" s="47">
        <v>0</v>
      </c>
    </row>
    <row r="77" spans="1:35" s="48" customFormat="1" ht="14.4" x14ac:dyDescent="0.3">
      <c r="A77" s="96" t="s">
        <v>1961</v>
      </c>
      <c r="B77" s="98">
        <v>456</v>
      </c>
      <c r="C77" s="99">
        <v>105</v>
      </c>
      <c r="D77" s="99">
        <v>105</v>
      </c>
      <c r="E77" s="99">
        <v>105</v>
      </c>
      <c r="F77" s="100">
        <v>36960</v>
      </c>
      <c r="G77" s="99">
        <v>28</v>
      </c>
      <c r="H77" s="99">
        <v>96.44</v>
      </c>
      <c r="I77" s="101">
        <v>1320</v>
      </c>
      <c r="J77" s="99">
        <v>0</v>
      </c>
      <c r="K77" s="99">
        <v>268.36</v>
      </c>
      <c r="L77" s="99">
        <v>0</v>
      </c>
      <c r="M77" s="47">
        <v>6594311</v>
      </c>
      <c r="N77" s="47">
        <v>7301</v>
      </c>
      <c r="O77" s="47">
        <v>5608920</v>
      </c>
      <c r="P77" s="47">
        <v>0</v>
      </c>
      <c r="Q77" s="99">
        <v>100</v>
      </c>
      <c r="R77" s="47">
        <v>6601612</v>
      </c>
      <c r="S77" s="47">
        <v>0</v>
      </c>
      <c r="T77" s="47">
        <v>62001</v>
      </c>
      <c r="U77" s="47">
        <v>0</v>
      </c>
      <c r="V77" s="47">
        <v>0</v>
      </c>
      <c r="W77" s="47">
        <v>0</v>
      </c>
      <c r="X77" s="47">
        <v>0</v>
      </c>
      <c r="Y77" s="47">
        <v>6539611</v>
      </c>
      <c r="Z77" s="47">
        <v>0</v>
      </c>
      <c r="AA77" s="47">
        <v>0</v>
      </c>
      <c r="AB77" s="47">
        <v>0</v>
      </c>
      <c r="AC77" s="47">
        <v>0</v>
      </c>
      <c r="AD77" s="47">
        <v>0</v>
      </c>
      <c r="AE77" s="47">
        <v>5608920</v>
      </c>
      <c r="AF77" s="47">
        <v>3</v>
      </c>
      <c r="AG77" s="47">
        <v>8</v>
      </c>
      <c r="AH77" s="47">
        <v>5</v>
      </c>
      <c r="AI77" s="47">
        <v>3</v>
      </c>
    </row>
    <row r="78" spans="1:35" s="48" customFormat="1" ht="14.55" customHeight="1" x14ac:dyDescent="0.3">
      <c r="A78" s="96" t="s">
        <v>1577</v>
      </c>
      <c r="B78" s="98">
        <v>423</v>
      </c>
      <c r="C78" s="99">
        <v>60</v>
      </c>
      <c r="D78" s="99">
        <v>60</v>
      </c>
      <c r="E78" s="99">
        <v>60</v>
      </c>
      <c r="F78" s="100">
        <v>17689</v>
      </c>
      <c r="G78" s="99">
        <v>234</v>
      </c>
      <c r="H78" s="99">
        <v>80.77</v>
      </c>
      <c r="I78" s="99">
        <v>75.59</v>
      </c>
      <c r="J78" s="99">
        <v>0</v>
      </c>
      <c r="K78" s="99">
        <v>151.18</v>
      </c>
      <c r="L78" s="99">
        <v>0</v>
      </c>
      <c r="M78" s="47">
        <v>24167042</v>
      </c>
      <c r="N78" s="47">
        <v>0</v>
      </c>
      <c r="O78" s="47">
        <v>3553928</v>
      </c>
      <c r="P78" s="47">
        <v>0</v>
      </c>
      <c r="Q78" s="99">
        <v>0</v>
      </c>
      <c r="R78" s="47">
        <v>24167042</v>
      </c>
      <c r="S78" s="47">
        <v>0</v>
      </c>
      <c r="T78" s="47">
        <v>2208197</v>
      </c>
      <c r="U78" s="47">
        <v>0</v>
      </c>
      <c r="V78" s="47">
        <v>1448993</v>
      </c>
      <c r="W78" s="47">
        <v>0</v>
      </c>
      <c r="X78" s="47">
        <v>19030023</v>
      </c>
      <c r="Y78" s="47">
        <v>0</v>
      </c>
      <c r="Z78" s="47">
        <v>0</v>
      </c>
      <c r="AA78" s="47">
        <v>0</v>
      </c>
      <c r="AB78" s="47">
        <v>1479829</v>
      </c>
      <c r="AC78" s="47">
        <v>0</v>
      </c>
      <c r="AD78" s="47">
        <v>0</v>
      </c>
      <c r="AE78" s="47">
        <v>3553928</v>
      </c>
      <c r="AF78" s="47">
        <v>1</v>
      </c>
      <c r="AG78" s="47">
        <v>1</v>
      </c>
      <c r="AH78" s="47">
        <v>0</v>
      </c>
      <c r="AI78" s="47">
        <v>1</v>
      </c>
    </row>
    <row r="79" spans="1:35" s="48" customFormat="1" ht="14.4" x14ac:dyDescent="0.3">
      <c r="A79" s="96" t="s">
        <v>750</v>
      </c>
      <c r="B79" s="98">
        <v>122</v>
      </c>
      <c r="C79" s="99">
        <v>460</v>
      </c>
      <c r="D79" s="99">
        <v>445</v>
      </c>
      <c r="E79" s="99">
        <v>445</v>
      </c>
      <c r="F79" s="100">
        <v>132068</v>
      </c>
      <c r="G79" s="100">
        <v>30486</v>
      </c>
      <c r="H79" s="99">
        <v>81.31</v>
      </c>
      <c r="I79" s="99">
        <v>4.33</v>
      </c>
      <c r="J79" s="99">
        <v>0</v>
      </c>
      <c r="K79" s="101">
        <v>3910</v>
      </c>
      <c r="L79" s="100">
        <v>63944</v>
      </c>
      <c r="M79" s="47">
        <v>601815440</v>
      </c>
      <c r="N79" s="47">
        <v>841914723</v>
      </c>
      <c r="O79" s="47">
        <v>380515774</v>
      </c>
      <c r="P79" s="47">
        <v>314286501</v>
      </c>
      <c r="Q79" s="100">
        <v>541739</v>
      </c>
      <c r="R79" s="47">
        <v>1443730163</v>
      </c>
      <c r="S79" s="47">
        <v>165495377</v>
      </c>
      <c r="T79" s="47">
        <v>529269847</v>
      </c>
      <c r="U79" s="47">
        <v>44203604</v>
      </c>
      <c r="V79" s="47">
        <v>135741742</v>
      </c>
      <c r="W79" s="47">
        <v>11522836</v>
      </c>
      <c r="X79" s="47">
        <v>776011</v>
      </c>
      <c r="Y79" s="47">
        <v>14192297</v>
      </c>
      <c r="Z79" s="47">
        <v>460474964</v>
      </c>
      <c r="AA79" s="47">
        <v>36192269</v>
      </c>
      <c r="AB79" s="47">
        <v>20936735</v>
      </c>
      <c r="AC79" s="47">
        <v>19524757</v>
      </c>
      <c r="AD79" s="47">
        <v>5399724</v>
      </c>
      <c r="AE79" s="47">
        <v>694802275</v>
      </c>
      <c r="AF79" s="47">
        <v>0</v>
      </c>
      <c r="AG79" s="47">
        <v>0</v>
      </c>
      <c r="AH79" s="47">
        <v>0</v>
      </c>
      <c r="AI79" s="47">
        <v>0</v>
      </c>
    </row>
    <row r="80" spans="1:35" s="48" customFormat="1" ht="14.4" x14ac:dyDescent="0.3">
      <c r="A80" s="96" t="s">
        <v>1578</v>
      </c>
      <c r="B80" s="98">
        <v>13125</v>
      </c>
      <c r="C80" s="99">
        <v>144</v>
      </c>
      <c r="D80" s="99">
        <v>144</v>
      </c>
      <c r="E80" s="99">
        <v>144</v>
      </c>
      <c r="F80" s="100">
        <v>50520</v>
      </c>
      <c r="G80" s="100">
        <v>3249</v>
      </c>
      <c r="H80" s="99">
        <v>96.12</v>
      </c>
      <c r="I80" s="99">
        <v>15.55</v>
      </c>
      <c r="J80" s="99">
        <v>0</v>
      </c>
      <c r="K80" s="99">
        <v>315.06</v>
      </c>
      <c r="L80" s="99">
        <v>0</v>
      </c>
      <c r="M80" s="47">
        <v>64979252</v>
      </c>
      <c r="N80" s="47">
        <v>0</v>
      </c>
      <c r="O80" s="47">
        <v>45416728</v>
      </c>
      <c r="P80" s="47">
        <v>0</v>
      </c>
      <c r="Q80" s="99">
        <v>0</v>
      </c>
      <c r="R80" s="47">
        <v>64979252</v>
      </c>
      <c r="S80" s="47">
        <v>5543200</v>
      </c>
      <c r="T80" s="47">
        <v>16814200</v>
      </c>
      <c r="U80" s="47">
        <v>30539480</v>
      </c>
      <c r="V80" s="47">
        <v>3689572</v>
      </c>
      <c r="W80" s="47">
        <v>0</v>
      </c>
      <c r="X80" s="47">
        <v>93600</v>
      </c>
      <c r="Y80" s="47">
        <v>244400</v>
      </c>
      <c r="Z80" s="47">
        <v>4091100</v>
      </c>
      <c r="AA80" s="47">
        <v>3963700</v>
      </c>
      <c r="AB80" s="47">
        <v>0</v>
      </c>
      <c r="AC80" s="47">
        <v>0</v>
      </c>
      <c r="AD80" s="47">
        <v>0</v>
      </c>
      <c r="AE80" s="47">
        <v>45416728</v>
      </c>
      <c r="AF80" s="47">
        <v>50026686</v>
      </c>
      <c r="AG80" s="47">
        <v>50026686</v>
      </c>
      <c r="AH80" s="47">
        <v>34800984</v>
      </c>
      <c r="AI80" s="47">
        <v>15225702</v>
      </c>
    </row>
    <row r="81" spans="1:35" s="48" customFormat="1" ht="14.4" x14ac:dyDescent="0.3">
      <c r="A81" s="96" t="s">
        <v>751</v>
      </c>
      <c r="B81" s="98">
        <v>3113</v>
      </c>
      <c r="C81" s="99">
        <v>852</v>
      </c>
      <c r="D81" s="99">
        <v>699</v>
      </c>
      <c r="E81" s="99">
        <v>522</v>
      </c>
      <c r="F81" s="100">
        <v>163138</v>
      </c>
      <c r="G81" s="100">
        <v>32767</v>
      </c>
      <c r="H81" s="99">
        <v>85.62</v>
      </c>
      <c r="I81" s="99">
        <v>4.9800000000000004</v>
      </c>
      <c r="J81" s="99">
        <v>0</v>
      </c>
      <c r="K81" s="101">
        <v>4465.7700000000004</v>
      </c>
      <c r="L81" s="100">
        <v>128249</v>
      </c>
      <c r="M81" s="47">
        <v>902565141</v>
      </c>
      <c r="N81" s="47">
        <v>1511372162</v>
      </c>
      <c r="O81" s="47">
        <v>343341623</v>
      </c>
      <c r="P81" s="47">
        <v>476566399</v>
      </c>
      <c r="Q81" s="100">
        <v>1039928</v>
      </c>
      <c r="R81" s="47">
        <v>2413937303</v>
      </c>
      <c r="S81" s="47">
        <v>365839908</v>
      </c>
      <c r="T81" s="47">
        <v>877160337</v>
      </c>
      <c r="U81" s="47">
        <v>450075109</v>
      </c>
      <c r="V81" s="47">
        <v>70984641</v>
      </c>
      <c r="W81" s="47">
        <v>19342568</v>
      </c>
      <c r="X81" s="47">
        <v>7774460</v>
      </c>
      <c r="Y81" s="47">
        <v>26159225</v>
      </c>
      <c r="Z81" s="47">
        <v>498196686</v>
      </c>
      <c r="AA81" s="47">
        <v>53834112</v>
      </c>
      <c r="AB81" s="47">
        <v>0</v>
      </c>
      <c r="AC81" s="47">
        <v>33231184</v>
      </c>
      <c r="AD81" s="47">
        <v>11339073</v>
      </c>
      <c r="AE81" s="47">
        <v>819908022</v>
      </c>
      <c r="AF81" s="47">
        <v>0</v>
      </c>
      <c r="AG81" s="47">
        <v>0</v>
      </c>
      <c r="AH81" s="47">
        <v>0</v>
      </c>
      <c r="AI81" s="47">
        <v>0</v>
      </c>
    </row>
    <row r="82" spans="1:35" s="48" customFormat="1" ht="14.4" x14ac:dyDescent="0.3">
      <c r="A82" s="96" t="s">
        <v>1580</v>
      </c>
      <c r="B82" s="98">
        <v>405</v>
      </c>
      <c r="C82" s="99">
        <v>180</v>
      </c>
      <c r="D82" s="99">
        <v>180</v>
      </c>
      <c r="E82" s="99">
        <v>180</v>
      </c>
      <c r="F82" s="100">
        <v>40630</v>
      </c>
      <c r="G82" s="100">
        <v>1052</v>
      </c>
      <c r="H82" s="99">
        <v>61.84</v>
      </c>
      <c r="I82" s="99">
        <v>38.619999999999997</v>
      </c>
      <c r="J82" s="99">
        <v>0</v>
      </c>
      <c r="K82" s="99">
        <v>572.36</v>
      </c>
      <c r="L82" s="99">
        <v>0</v>
      </c>
      <c r="M82" s="47">
        <v>166254708</v>
      </c>
      <c r="N82" s="47">
        <v>0</v>
      </c>
      <c r="O82" s="47">
        <v>68732749</v>
      </c>
      <c r="P82" s="47">
        <v>0</v>
      </c>
      <c r="Q82" s="99">
        <v>0</v>
      </c>
      <c r="R82" s="47">
        <v>166254708</v>
      </c>
      <c r="S82" s="47">
        <v>10761270</v>
      </c>
      <c r="T82" s="47">
        <v>83356061</v>
      </c>
      <c r="U82" s="47">
        <v>3143622</v>
      </c>
      <c r="V82" s="47">
        <v>19673827</v>
      </c>
      <c r="W82" s="47">
        <v>598369</v>
      </c>
      <c r="X82" s="47">
        <v>1944497</v>
      </c>
      <c r="Y82" s="47">
        <v>6666404</v>
      </c>
      <c r="Z82" s="47">
        <v>29646898</v>
      </c>
      <c r="AA82" s="47">
        <v>9926827</v>
      </c>
      <c r="AB82" s="47">
        <v>0</v>
      </c>
      <c r="AC82" s="47">
        <v>305433</v>
      </c>
      <c r="AD82" s="47">
        <v>231500</v>
      </c>
      <c r="AE82" s="47">
        <v>68732749</v>
      </c>
      <c r="AF82" s="47">
        <v>82757000</v>
      </c>
      <c r="AG82" s="47">
        <v>82757000</v>
      </c>
      <c r="AH82" s="47">
        <v>87987000</v>
      </c>
      <c r="AI82" s="47">
        <v>-5230000</v>
      </c>
    </row>
    <row r="83" spans="1:35" s="48" customFormat="1" ht="14.55" customHeight="1" x14ac:dyDescent="0.3">
      <c r="A83" s="96" t="s">
        <v>1581</v>
      </c>
      <c r="B83" s="98">
        <v>450</v>
      </c>
      <c r="C83" s="99">
        <v>132</v>
      </c>
      <c r="D83" s="99">
        <v>132</v>
      </c>
      <c r="E83" s="99">
        <v>132</v>
      </c>
      <c r="F83" s="100">
        <v>44393</v>
      </c>
      <c r="G83" s="100">
        <v>2258</v>
      </c>
      <c r="H83" s="99">
        <v>92.14</v>
      </c>
      <c r="I83" s="99">
        <v>19.66</v>
      </c>
      <c r="J83" s="99">
        <v>26.45</v>
      </c>
      <c r="K83" s="101">
        <v>1064.3900000000001</v>
      </c>
      <c r="L83" s="99">
        <v>0</v>
      </c>
      <c r="M83" s="47">
        <v>168339653</v>
      </c>
      <c r="N83" s="47">
        <v>175425809</v>
      </c>
      <c r="O83" s="47">
        <v>89067028</v>
      </c>
      <c r="P83" s="47">
        <v>57757972</v>
      </c>
      <c r="Q83" s="100">
        <v>368588</v>
      </c>
      <c r="R83" s="47">
        <v>343765462</v>
      </c>
      <c r="S83" s="47">
        <v>30455300</v>
      </c>
      <c r="T83" s="47">
        <v>105295544</v>
      </c>
      <c r="U83" s="47">
        <v>9165594</v>
      </c>
      <c r="V83" s="47">
        <v>31772125</v>
      </c>
      <c r="W83" s="47">
        <v>10955284</v>
      </c>
      <c r="X83" s="47">
        <v>3129759</v>
      </c>
      <c r="Y83" s="47">
        <v>15885907</v>
      </c>
      <c r="Z83" s="47">
        <v>100718042</v>
      </c>
      <c r="AA83" s="47">
        <v>35873185</v>
      </c>
      <c r="AB83" s="47">
        <v>0</v>
      </c>
      <c r="AC83" s="47">
        <v>465389</v>
      </c>
      <c r="AD83" s="47">
        <v>49333</v>
      </c>
      <c r="AE83" s="47">
        <v>146825000</v>
      </c>
      <c r="AF83" s="47">
        <v>164156000</v>
      </c>
      <c r="AG83" s="47">
        <v>169221000</v>
      </c>
      <c r="AH83" s="47">
        <v>180262000</v>
      </c>
      <c r="AI83" s="47">
        <v>-11041000</v>
      </c>
    </row>
    <row r="84" spans="1:35" s="48" customFormat="1" ht="14.55" customHeight="1" x14ac:dyDescent="0.3">
      <c r="A84" s="96" t="s">
        <v>1582</v>
      </c>
      <c r="B84" s="98">
        <v>1471</v>
      </c>
      <c r="C84" s="99">
        <v>60</v>
      </c>
      <c r="D84" s="99">
        <v>60</v>
      </c>
      <c r="E84" s="99">
        <v>60</v>
      </c>
      <c r="F84" s="100">
        <v>15981</v>
      </c>
      <c r="G84" s="100">
        <v>1013</v>
      </c>
      <c r="H84" s="99">
        <v>72.97</v>
      </c>
      <c r="I84" s="99">
        <v>15.78</v>
      </c>
      <c r="J84" s="99">
        <v>0</v>
      </c>
      <c r="K84" s="99">
        <v>386.61</v>
      </c>
      <c r="L84" s="99">
        <v>0</v>
      </c>
      <c r="M84" s="47">
        <v>47825096</v>
      </c>
      <c r="N84" s="47">
        <v>54011590</v>
      </c>
      <c r="O84" s="47">
        <v>30360783</v>
      </c>
      <c r="P84" s="47">
        <v>16957217</v>
      </c>
      <c r="Q84" s="100">
        <v>127189</v>
      </c>
      <c r="R84" s="47">
        <v>101836686</v>
      </c>
      <c r="S84" s="47">
        <v>10564665</v>
      </c>
      <c r="T84" s="47">
        <v>55519293</v>
      </c>
      <c r="U84" s="47">
        <v>2398925</v>
      </c>
      <c r="V84" s="47">
        <v>8088051</v>
      </c>
      <c r="W84" s="47">
        <v>1718272</v>
      </c>
      <c r="X84" s="47">
        <v>411876</v>
      </c>
      <c r="Y84" s="47">
        <v>3923874</v>
      </c>
      <c r="Z84" s="47">
        <v>14438671</v>
      </c>
      <c r="AA84" s="47">
        <v>4707580</v>
      </c>
      <c r="AB84" s="47">
        <v>0</v>
      </c>
      <c r="AC84" s="47">
        <v>62752</v>
      </c>
      <c r="AD84" s="47">
        <v>2727</v>
      </c>
      <c r="AE84" s="47">
        <v>47318000</v>
      </c>
      <c r="AF84" s="47">
        <v>48384000</v>
      </c>
      <c r="AG84" s="47">
        <v>48379000</v>
      </c>
      <c r="AH84" s="47">
        <v>49566000</v>
      </c>
      <c r="AI84" s="47">
        <v>-1187000</v>
      </c>
    </row>
    <row r="85" spans="1:35" s="48" customFormat="1" ht="14.4" x14ac:dyDescent="0.3">
      <c r="A85" s="96" t="s">
        <v>752</v>
      </c>
      <c r="B85" s="98">
        <v>42</v>
      </c>
      <c r="C85" s="99">
        <v>159</v>
      </c>
      <c r="D85" s="99">
        <v>122</v>
      </c>
      <c r="E85" s="99">
        <v>91</v>
      </c>
      <c r="F85" s="100">
        <v>25463</v>
      </c>
      <c r="G85" s="100">
        <v>3799</v>
      </c>
      <c r="H85" s="99">
        <v>76.66</v>
      </c>
      <c r="I85" s="99">
        <v>6.7</v>
      </c>
      <c r="J85" s="99">
        <v>30.83</v>
      </c>
      <c r="K85" s="99">
        <v>642.5</v>
      </c>
      <c r="L85" s="100">
        <v>31782</v>
      </c>
      <c r="M85" s="47">
        <v>63613375</v>
      </c>
      <c r="N85" s="47">
        <v>104109952</v>
      </c>
      <c r="O85" s="47">
        <v>48466258</v>
      </c>
      <c r="P85" s="47">
        <v>40627262</v>
      </c>
      <c r="Q85" s="100">
        <v>65272</v>
      </c>
      <c r="R85" s="47">
        <v>167723327</v>
      </c>
      <c r="S85" s="47">
        <v>26425484</v>
      </c>
      <c r="T85" s="47">
        <v>36016999</v>
      </c>
      <c r="U85" s="47">
        <v>31571277</v>
      </c>
      <c r="V85" s="47">
        <v>29546711</v>
      </c>
      <c r="W85" s="47">
        <v>1559350</v>
      </c>
      <c r="X85" s="47">
        <v>535689</v>
      </c>
      <c r="Y85" s="47">
        <v>1948318</v>
      </c>
      <c r="Z85" s="47">
        <v>30155658</v>
      </c>
      <c r="AA85" s="47">
        <v>3711204</v>
      </c>
      <c r="AB85" s="47">
        <v>0</v>
      </c>
      <c r="AC85" s="47">
        <v>5394022</v>
      </c>
      <c r="AD85" s="47">
        <v>858615</v>
      </c>
      <c r="AE85" s="47">
        <v>89093520</v>
      </c>
      <c r="AF85" s="47">
        <v>0</v>
      </c>
      <c r="AG85" s="47">
        <v>0</v>
      </c>
      <c r="AH85" s="47">
        <v>0</v>
      </c>
      <c r="AI85" s="47">
        <v>0</v>
      </c>
    </row>
    <row r="86" spans="1:35" s="48" customFormat="1" ht="14.55" customHeight="1" x14ac:dyDescent="0.3">
      <c r="A86" s="96" t="s">
        <v>753</v>
      </c>
      <c r="B86" s="98">
        <v>8701</v>
      </c>
      <c r="C86" s="99">
        <v>294</v>
      </c>
      <c r="D86" s="99">
        <v>294</v>
      </c>
      <c r="E86" s="99">
        <v>205</v>
      </c>
      <c r="F86" s="100">
        <v>67998</v>
      </c>
      <c r="G86" s="100">
        <v>14600</v>
      </c>
      <c r="H86" s="99">
        <v>90.88</v>
      </c>
      <c r="I86" s="99">
        <v>4.66</v>
      </c>
      <c r="J86" s="99">
        <v>0</v>
      </c>
      <c r="K86" s="101">
        <v>1209.93</v>
      </c>
      <c r="L86" s="100">
        <v>53628</v>
      </c>
      <c r="M86" s="47">
        <v>302468217</v>
      </c>
      <c r="N86" s="47">
        <v>314020034</v>
      </c>
      <c r="O86" s="47">
        <v>180080908</v>
      </c>
      <c r="P86" s="47">
        <v>116450839</v>
      </c>
      <c r="Q86" s="100">
        <v>68299</v>
      </c>
      <c r="R86" s="47">
        <v>616488251</v>
      </c>
      <c r="S86" s="47">
        <v>92973443</v>
      </c>
      <c r="T86" s="47">
        <v>208950102</v>
      </c>
      <c r="U86" s="47">
        <v>35542988</v>
      </c>
      <c r="V86" s="47">
        <v>79837580</v>
      </c>
      <c r="W86" s="47">
        <v>9566520</v>
      </c>
      <c r="X86" s="47">
        <v>1650758</v>
      </c>
      <c r="Y86" s="47">
        <v>10627254</v>
      </c>
      <c r="Z86" s="47">
        <v>144779106</v>
      </c>
      <c r="AA86" s="47">
        <v>13795559</v>
      </c>
      <c r="AB86" s="47">
        <v>0</v>
      </c>
      <c r="AC86" s="47">
        <v>16685219</v>
      </c>
      <c r="AD86" s="47">
        <v>2079722</v>
      </c>
      <c r="AE86" s="47">
        <v>296531747</v>
      </c>
      <c r="AF86" s="47">
        <v>0</v>
      </c>
      <c r="AG86" s="47">
        <v>0</v>
      </c>
      <c r="AH86" s="47">
        <v>0</v>
      </c>
      <c r="AI86" s="47">
        <v>0</v>
      </c>
    </row>
    <row r="87" spans="1:35" s="48" customFormat="1" ht="14.4" x14ac:dyDescent="0.3">
      <c r="A87" s="96" t="s">
        <v>754</v>
      </c>
      <c r="B87" s="98">
        <v>75</v>
      </c>
      <c r="C87" s="99">
        <v>348</v>
      </c>
      <c r="D87" s="99">
        <v>289</v>
      </c>
      <c r="E87" s="99">
        <v>211</v>
      </c>
      <c r="F87" s="100">
        <v>62155</v>
      </c>
      <c r="G87" s="100">
        <v>13473</v>
      </c>
      <c r="H87" s="99">
        <v>80.709999999999994</v>
      </c>
      <c r="I87" s="99">
        <v>4.6100000000000003</v>
      </c>
      <c r="J87" s="99">
        <v>0</v>
      </c>
      <c r="K87" s="101">
        <v>1319.05</v>
      </c>
      <c r="L87" s="100">
        <v>67236</v>
      </c>
      <c r="M87" s="47">
        <v>236011367</v>
      </c>
      <c r="N87" s="47">
        <v>306278306</v>
      </c>
      <c r="O87" s="47">
        <v>151503002</v>
      </c>
      <c r="P87" s="47">
        <v>119938587</v>
      </c>
      <c r="Q87" s="100">
        <v>120005</v>
      </c>
      <c r="R87" s="47">
        <v>542289673</v>
      </c>
      <c r="S87" s="47">
        <v>72351458</v>
      </c>
      <c r="T87" s="47">
        <v>155665347</v>
      </c>
      <c r="U87" s="47">
        <v>64509714</v>
      </c>
      <c r="V87" s="47">
        <v>76699887</v>
      </c>
      <c r="W87" s="47">
        <v>4339597</v>
      </c>
      <c r="X87" s="47">
        <v>3168869</v>
      </c>
      <c r="Y87" s="47">
        <v>5456812</v>
      </c>
      <c r="Z87" s="47">
        <v>135675997</v>
      </c>
      <c r="AA87" s="47">
        <v>7186418</v>
      </c>
      <c r="AB87" s="47">
        <v>0</v>
      </c>
      <c r="AC87" s="47">
        <v>14874089</v>
      </c>
      <c r="AD87" s="47">
        <v>2361485</v>
      </c>
      <c r="AE87" s="47">
        <v>271441589</v>
      </c>
      <c r="AF87" s="47">
        <v>0</v>
      </c>
      <c r="AG87" s="47">
        <v>0</v>
      </c>
      <c r="AH87" s="47">
        <v>0</v>
      </c>
      <c r="AI87" s="47">
        <v>0</v>
      </c>
    </row>
    <row r="88" spans="1:35" s="48" customFormat="1" ht="14.4" x14ac:dyDescent="0.3">
      <c r="A88" s="96" t="s">
        <v>755</v>
      </c>
      <c r="B88" s="98">
        <v>41</v>
      </c>
      <c r="C88" s="99">
        <v>231</v>
      </c>
      <c r="D88" s="99">
        <v>0</v>
      </c>
      <c r="E88" s="99">
        <v>0</v>
      </c>
      <c r="F88" s="99">
        <v>0</v>
      </c>
      <c r="G88" s="99">
        <v>0</v>
      </c>
      <c r="H88" s="99">
        <v>0</v>
      </c>
      <c r="I88" s="99">
        <v>0</v>
      </c>
      <c r="J88" s="99">
        <v>0</v>
      </c>
      <c r="K88" s="99">
        <v>109.71</v>
      </c>
      <c r="L88" s="99">
        <v>0</v>
      </c>
      <c r="M88" s="47">
        <v>0</v>
      </c>
      <c r="N88" s="47">
        <v>60844249</v>
      </c>
      <c r="O88" s="47">
        <v>0</v>
      </c>
      <c r="P88" s="47">
        <v>24102808</v>
      </c>
      <c r="Q88" s="100">
        <v>9134</v>
      </c>
      <c r="R88" s="47">
        <v>60844249</v>
      </c>
      <c r="S88" s="47">
        <v>7889118</v>
      </c>
      <c r="T88" s="47">
        <v>26370263</v>
      </c>
      <c r="U88" s="47">
        <v>1086133</v>
      </c>
      <c r="V88" s="47">
        <v>4613543</v>
      </c>
      <c r="W88" s="47">
        <v>249018</v>
      </c>
      <c r="X88" s="47">
        <v>46583</v>
      </c>
      <c r="Y88" s="47">
        <v>522565</v>
      </c>
      <c r="Z88" s="47">
        <v>16894234</v>
      </c>
      <c r="AA88" s="47">
        <v>234495</v>
      </c>
      <c r="AB88" s="47">
        <v>0</v>
      </c>
      <c r="AC88" s="47">
        <v>2889534</v>
      </c>
      <c r="AD88" s="47">
        <v>48763</v>
      </c>
      <c r="AE88" s="47">
        <v>24102808</v>
      </c>
      <c r="AF88" s="47">
        <v>0</v>
      </c>
      <c r="AG88" s="47">
        <v>0</v>
      </c>
      <c r="AH88" s="47">
        <v>0</v>
      </c>
      <c r="AI88" s="47">
        <v>0</v>
      </c>
    </row>
    <row r="89" spans="1:35" s="48" customFormat="1" ht="14.4" x14ac:dyDescent="0.3">
      <c r="A89" s="96" t="s">
        <v>756</v>
      </c>
      <c r="B89" s="98">
        <v>114</v>
      </c>
      <c r="C89" s="99">
        <v>211</v>
      </c>
      <c r="D89" s="99">
        <v>206</v>
      </c>
      <c r="E89" s="99">
        <v>187</v>
      </c>
      <c r="F89" s="100">
        <v>50857</v>
      </c>
      <c r="G89" s="100">
        <v>9514</v>
      </c>
      <c r="H89" s="99">
        <v>74.510000000000005</v>
      </c>
      <c r="I89" s="99">
        <v>5.35</v>
      </c>
      <c r="J89" s="99">
        <v>0</v>
      </c>
      <c r="K89" s="101">
        <v>1127.6600000000001</v>
      </c>
      <c r="L89" s="100">
        <v>44963</v>
      </c>
      <c r="M89" s="47">
        <v>246731757</v>
      </c>
      <c r="N89" s="47">
        <v>539292430</v>
      </c>
      <c r="O89" s="47">
        <v>127618037</v>
      </c>
      <c r="P89" s="47">
        <v>187702913</v>
      </c>
      <c r="Q89" s="100">
        <v>175034</v>
      </c>
      <c r="R89" s="47">
        <v>786024187</v>
      </c>
      <c r="S89" s="47">
        <v>128336770</v>
      </c>
      <c r="T89" s="47">
        <v>293152213</v>
      </c>
      <c r="U89" s="47">
        <v>49914951</v>
      </c>
      <c r="V89" s="47">
        <v>83838489</v>
      </c>
      <c r="W89" s="47">
        <v>5804395</v>
      </c>
      <c r="X89" s="47">
        <v>949676</v>
      </c>
      <c r="Y89" s="47">
        <v>6453652</v>
      </c>
      <c r="Z89" s="47">
        <v>190991141</v>
      </c>
      <c r="AA89" s="47">
        <v>7008081</v>
      </c>
      <c r="AB89" s="47">
        <v>0</v>
      </c>
      <c r="AC89" s="47">
        <v>18203019</v>
      </c>
      <c r="AD89" s="47">
        <v>1371800</v>
      </c>
      <c r="AE89" s="47">
        <v>315320950</v>
      </c>
      <c r="AF89" s="47">
        <v>0</v>
      </c>
      <c r="AG89" s="47">
        <v>0</v>
      </c>
      <c r="AH89" s="47">
        <v>0</v>
      </c>
      <c r="AI89" s="47">
        <v>0</v>
      </c>
    </row>
    <row r="90" spans="1:35" s="48" customFormat="1" ht="14.55" customHeight="1" x14ac:dyDescent="0.3">
      <c r="A90" s="96" t="s">
        <v>757</v>
      </c>
      <c r="B90" s="98">
        <v>126</v>
      </c>
      <c r="C90" s="99">
        <v>328</v>
      </c>
      <c r="D90" s="99">
        <v>320</v>
      </c>
      <c r="E90" s="99">
        <v>226</v>
      </c>
      <c r="F90" s="100">
        <v>80132</v>
      </c>
      <c r="G90" s="100">
        <v>13638</v>
      </c>
      <c r="H90" s="99">
        <v>97.14</v>
      </c>
      <c r="I90" s="99">
        <v>5.88</v>
      </c>
      <c r="J90" s="99">
        <v>188.2</v>
      </c>
      <c r="K90" s="101">
        <v>1771.83</v>
      </c>
      <c r="L90" s="100">
        <v>26059</v>
      </c>
      <c r="M90" s="47">
        <v>484472855</v>
      </c>
      <c r="N90" s="47">
        <v>319111714</v>
      </c>
      <c r="O90" s="47">
        <v>296225256</v>
      </c>
      <c r="P90" s="47">
        <v>126108311</v>
      </c>
      <c r="Q90" s="100">
        <v>127584</v>
      </c>
      <c r="R90" s="47">
        <v>803584569</v>
      </c>
      <c r="S90" s="47">
        <v>112714774</v>
      </c>
      <c r="T90" s="47">
        <v>266101870</v>
      </c>
      <c r="U90" s="47">
        <v>48892602</v>
      </c>
      <c r="V90" s="47">
        <v>94966678</v>
      </c>
      <c r="W90" s="47">
        <v>4474400</v>
      </c>
      <c r="X90" s="47">
        <v>2846566</v>
      </c>
      <c r="Y90" s="47">
        <v>19695229</v>
      </c>
      <c r="Z90" s="47">
        <v>220412925</v>
      </c>
      <c r="AA90" s="47">
        <v>8060957</v>
      </c>
      <c r="AB90" s="47">
        <v>0</v>
      </c>
      <c r="AC90" s="47">
        <v>23397142</v>
      </c>
      <c r="AD90" s="47">
        <v>2021426</v>
      </c>
      <c r="AE90" s="47">
        <v>422333567</v>
      </c>
      <c r="AF90" s="47">
        <v>0</v>
      </c>
      <c r="AG90" s="47">
        <v>0</v>
      </c>
      <c r="AH90" s="47">
        <v>0</v>
      </c>
      <c r="AI90" s="47">
        <v>0</v>
      </c>
    </row>
    <row r="91" spans="1:35" s="48" customFormat="1" ht="14.4" x14ac:dyDescent="0.3">
      <c r="A91" s="96" t="s">
        <v>758</v>
      </c>
      <c r="B91" s="98">
        <v>129</v>
      </c>
      <c r="C91" s="99">
        <v>153</v>
      </c>
      <c r="D91" s="99">
        <v>153</v>
      </c>
      <c r="E91" s="99">
        <v>153</v>
      </c>
      <c r="F91" s="100">
        <v>34377</v>
      </c>
      <c r="G91" s="100">
        <v>7990</v>
      </c>
      <c r="H91" s="99">
        <v>61.56</v>
      </c>
      <c r="I91" s="99">
        <v>4.3</v>
      </c>
      <c r="J91" s="99">
        <v>0</v>
      </c>
      <c r="K91" s="101">
        <v>1086.76</v>
      </c>
      <c r="L91" s="100">
        <v>44893</v>
      </c>
      <c r="M91" s="47">
        <v>124160464</v>
      </c>
      <c r="N91" s="47">
        <v>318075866</v>
      </c>
      <c r="O91" s="47">
        <v>68084541</v>
      </c>
      <c r="P91" s="47">
        <v>142980232</v>
      </c>
      <c r="Q91" s="100">
        <v>107693</v>
      </c>
      <c r="R91" s="47">
        <v>442236330</v>
      </c>
      <c r="S91" s="47">
        <v>49464148</v>
      </c>
      <c r="T91" s="47">
        <v>166614660</v>
      </c>
      <c r="U91" s="47">
        <v>43571546</v>
      </c>
      <c r="V91" s="47">
        <v>24157389</v>
      </c>
      <c r="W91" s="47">
        <v>3324847</v>
      </c>
      <c r="X91" s="47">
        <v>3609370</v>
      </c>
      <c r="Y91" s="47">
        <v>3025291</v>
      </c>
      <c r="Z91" s="47">
        <v>42329461</v>
      </c>
      <c r="AA91" s="47">
        <v>89915417</v>
      </c>
      <c r="AB91" s="47">
        <v>0</v>
      </c>
      <c r="AC91" s="47">
        <v>15669973</v>
      </c>
      <c r="AD91" s="47">
        <v>554228</v>
      </c>
      <c r="AE91" s="47">
        <v>211064773</v>
      </c>
      <c r="AF91" s="47">
        <v>0</v>
      </c>
      <c r="AG91" s="47">
        <v>0</v>
      </c>
      <c r="AH91" s="47">
        <v>0</v>
      </c>
      <c r="AI91" s="47">
        <v>0</v>
      </c>
    </row>
    <row r="92" spans="1:35" s="48" customFormat="1" ht="14.4" x14ac:dyDescent="0.3">
      <c r="A92" s="96" t="s">
        <v>1584</v>
      </c>
      <c r="B92" s="98">
        <v>13237</v>
      </c>
      <c r="C92" s="99">
        <v>108</v>
      </c>
      <c r="D92" s="99">
        <v>108</v>
      </c>
      <c r="E92" s="99">
        <v>108</v>
      </c>
      <c r="F92" s="100">
        <v>30870</v>
      </c>
      <c r="G92" s="100">
        <v>3680</v>
      </c>
      <c r="H92" s="99">
        <v>78.31</v>
      </c>
      <c r="I92" s="99">
        <v>8.39</v>
      </c>
      <c r="J92" s="99">
        <v>0</v>
      </c>
      <c r="K92" s="99">
        <v>234.9</v>
      </c>
      <c r="L92" s="99">
        <v>0</v>
      </c>
      <c r="M92" s="47">
        <v>51367836</v>
      </c>
      <c r="N92" s="47">
        <v>0</v>
      </c>
      <c r="O92" s="47">
        <v>28922223</v>
      </c>
      <c r="P92" s="47">
        <v>0</v>
      </c>
      <c r="Q92" s="99">
        <v>0</v>
      </c>
      <c r="R92" s="47">
        <v>51367836</v>
      </c>
      <c r="S92" s="47">
        <v>2529288</v>
      </c>
      <c r="T92" s="47">
        <v>3612555</v>
      </c>
      <c r="U92" s="47">
        <v>24447562</v>
      </c>
      <c r="V92" s="47">
        <v>665602</v>
      </c>
      <c r="W92" s="47">
        <v>0</v>
      </c>
      <c r="X92" s="47">
        <v>0</v>
      </c>
      <c r="Y92" s="47">
        <v>0</v>
      </c>
      <c r="Z92" s="47">
        <v>8148633</v>
      </c>
      <c r="AA92" s="47">
        <v>11964196</v>
      </c>
      <c r="AB92" s="47">
        <v>0</v>
      </c>
      <c r="AC92" s="47">
        <v>0</v>
      </c>
      <c r="AD92" s="47">
        <v>0</v>
      </c>
      <c r="AE92" s="47">
        <v>28922223</v>
      </c>
      <c r="AF92" s="47">
        <v>30451081</v>
      </c>
      <c r="AG92" s="47">
        <v>35290586</v>
      </c>
      <c r="AH92" s="47">
        <v>34689898</v>
      </c>
      <c r="AI92" s="47">
        <v>600688</v>
      </c>
    </row>
    <row r="93" spans="1:35" s="48" customFormat="1" ht="14.4" x14ac:dyDescent="0.3">
      <c r="A93" s="96" t="s">
        <v>1586</v>
      </c>
      <c r="B93" s="98">
        <v>427</v>
      </c>
      <c r="C93" s="99">
        <v>45</v>
      </c>
      <c r="D93" s="99">
        <v>45</v>
      </c>
      <c r="E93" s="99">
        <v>45</v>
      </c>
      <c r="F93" s="100">
        <v>16043</v>
      </c>
      <c r="G93" s="99">
        <v>40</v>
      </c>
      <c r="H93" s="99">
        <v>97.67</v>
      </c>
      <c r="I93" s="99">
        <v>401.08</v>
      </c>
      <c r="J93" s="99">
        <v>0</v>
      </c>
      <c r="K93" s="99">
        <v>194.15</v>
      </c>
      <c r="L93" s="99">
        <v>0</v>
      </c>
      <c r="M93" s="47">
        <v>22918803</v>
      </c>
      <c r="N93" s="47">
        <v>0</v>
      </c>
      <c r="O93" s="47">
        <v>2443155</v>
      </c>
      <c r="P93" s="47">
        <v>0</v>
      </c>
      <c r="Q93" s="99">
        <v>0</v>
      </c>
      <c r="R93" s="47">
        <v>22918803</v>
      </c>
      <c r="S93" s="47">
        <v>0</v>
      </c>
      <c r="T93" s="47">
        <v>730620</v>
      </c>
      <c r="U93" s="47">
        <v>0</v>
      </c>
      <c r="V93" s="47">
        <v>2482505</v>
      </c>
      <c r="W93" s="47">
        <v>0</v>
      </c>
      <c r="X93" s="47">
        <v>19508522</v>
      </c>
      <c r="Y93" s="47">
        <v>0</v>
      </c>
      <c r="Z93" s="47">
        <v>0</v>
      </c>
      <c r="AA93" s="47">
        <v>0</v>
      </c>
      <c r="AB93" s="47">
        <v>197156</v>
      </c>
      <c r="AC93" s="47">
        <v>0</v>
      </c>
      <c r="AD93" s="47">
        <v>0</v>
      </c>
      <c r="AE93" s="47">
        <v>2443155</v>
      </c>
      <c r="AF93" s="47">
        <v>1</v>
      </c>
      <c r="AG93" s="47">
        <v>1</v>
      </c>
      <c r="AH93" s="47">
        <v>0</v>
      </c>
      <c r="AI93" s="47">
        <v>1</v>
      </c>
    </row>
    <row r="94" spans="1:35" s="48" customFormat="1" ht="14.4" x14ac:dyDescent="0.3">
      <c r="A94" s="96" t="s">
        <v>1587</v>
      </c>
      <c r="B94" s="98">
        <v>431</v>
      </c>
      <c r="C94" s="99">
        <v>540</v>
      </c>
      <c r="D94" s="99">
        <v>540</v>
      </c>
      <c r="E94" s="99">
        <v>381</v>
      </c>
      <c r="F94" s="100">
        <v>106459</v>
      </c>
      <c r="G94" s="99">
        <v>516</v>
      </c>
      <c r="H94" s="99">
        <v>76.55</v>
      </c>
      <c r="I94" s="99">
        <v>206.32</v>
      </c>
      <c r="J94" s="99">
        <v>0</v>
      </c>
      <c r="K94" s="99">
        <v>885.74</v>
      </c>
      <c r="L94" s="99">
        <v>0</v>
      </c>
      <c r="M94" s="47">
        <v>151255042</v>
      </c>
      <c r="N94" s="47">
        <v>0</v>
      </c>
      <c r="O94" s="47">
        <v>104227820</v>
      </c>
      <c r="P94" s="47">
        <v>0</v>
      </c>
      <c r="Q94" s="99">
        <v>0</v>
      </c>
      <c r="R94" s="47">
        <v>151255042</v>
      </c>
      <c r="S94" s="47">
        <v>0</v>
      </c>
      <c r="T94" s="47">
        <v>2243743</v>
      </c>
      <c r="U94" s="47">
        <v>0</v>
      </c>
      <c r="V94" s="47">
        <v>114437843</v>
      </c>
      <c r="W94" s="47">
        <v>0</v>
      </c>
      <c r="X94" s="47">
        <v>20301188</v>
      </c>
      <c r="Y94" s="47">
        <v>0</v>
      </c>
      <c r="Z94" s="47">
        <v>14056178</v>
      </c>
      <c r="AA94" s="47">
        <v>0</v>
      </c>
      <c r="AB94" s="47">
        <v>216090</v>
      </c>
      <c r="AC94" s="47">
        <v>0</v>
      </c>
      <c r="AD94" s="47">
        <v>0</v>
      </c>
      <c r="AE94" s="47">
        <v>104227820</v>
      </c>
      <c r="AF94" s="47">
        <v>1</v>
      </c>
      <c r="AG94" s="47">
        <v>1</v>
      </c>
      <c r="AH94" s="47">
        <v>0</v>
      </c>
      <c r="AI94" s="47">
        <v>1</v>
      </c>
    </row>
    <row r="95" spans="1:35" s="48" customFormat="1" ht="14.4" x14ac:dyDescent="0.3">
      <c r="A95" s="96" t="s">
        <v>759</v>
      </c>
      <c r="B95" s="98">
        <v>104</v>
      </c>
      <c r="C95" s="99">
        <v>439</v>
      </c>
      <c r="D95" s="99">
        <v>428</v>
      </c>
      <c r="E95" s="99">
        <v>288</v>
      </c>
      <c r="F95" s="100">
        <v>105882</v>
      </c>
      <c r="G95" s="100">
        <v>17438</v>
      </c>
      <c r="H95" s="99">
        <v>100.72</v>
      </c>
      <c r="I95" s="99">
        <v>6.07</v>
      </c>
      <c r="J95" s="99">
        <v>382.66</v>
      </c>
      <c r="K95" s="101">
        <v>4590.55</v>
      </c>
      <c r="L95" s="100">
        <v>37753</v>
      </c>
      <c r="M95" s="47">
        <v>1100774774</v>
      </c>
      <c r="N95" s="47">
        <v>1304950327</v>
      </c>
      <c r="O95" s="47">
        <v>518629030</v>
      </c>
      <c r="P95" s="47">
        <v>477456201</v>
      </c>
      <c r="Q95" s="100">
        <v>374679</v>
      </c>
      <c r="R95" s="47">
        <v>2405725101</v>
      </c>
      <c r="S95" s="47">
        <v>266305334</v>
      </c>
      <c r="T95" s="47">
        <v>585840066</v>
      </c>
      <c r="U95" s="47">
        <v>461969434</v>
      </c>
      <c r="V95" s="47">
        <v>122250153</v>
      </c>
      <c r="W95" s="47">
        <v>9057030</v>
      </c>
      <c r="X95" s="47">
        <v>17145495</v>
      </c>
      <c r="Y95" s="47">
        <v>39840565</v>
      </c>
      <c r="Z95" s="47">
        <v>764709822</v>
      </c>
      <c r="AA95" s="47">
        <v>52550625</v>
      </c>
      <c r="AB95" s="47">
        <v>0</v>
      </c>
      <c r="AC95" s="47">
        <v>53153096</v>
      </c>
      <c r="AD95" s="47">
        <v>32903481</v>
      </c>
      <c r="AE95" s="47">
        <v>996085231</v>
      </c>
      <c r="AF95" s="47">
        <v>0</v>
      </c>
      <c r="AG95" s="47">
        <v>0</v>
      </c>
      <c r="AH95" s="47">
        <v>0</v>
      </c>
      <c r="AI95" s="47">
        <v>0</v>
      </c>
    </row>
    <row r="96" spans="1:35" s="48" customFormat="1" ht="14.4" x14ac:dyDescent="0.3">
      <c r="A96" s="96" t="s">
        <v>760</v>
      </c>
      <c r="B96" s="98">
        <v>3115</v>
      </c>
      <c r="C96" s="99">
        <v>818</v>
      </c>
      <c r="D96" s="99">
        <v>818</v>
      </c>
      <c r="E96" s="99">
        <v>793</v>
      </c>
      <c r="F96" s="100">
        <v>244037</v>
      </c>
      <c r="G96" s="100">
        <v>39789</v>
      </c>
      <c r="H96" s="99">
        <v>84.31</v>
      </c>
      <c r="I96" s="99">
        <v>6.13</v>
      </c>
      <c r="J96" s="99">
        <v>532.88</v>
      </c>
      <c r="K96" s="101">
        <v>7901.26</v>
      </c>
      <c r="L96" s="100">
        <v>108168</v>
      </c>
      <c r="M96" s="47">
        <v>2561886588</v>
      </c>
      <c r="N96" s="47">
        <v>3396524449</v>
      </c>
      <c r="O96" s="47">
        <v>906082736</v>
      </c>
      <c r="P96" s="47">
        <v>897734383</v>
      </c>
      <c r="Q96" s="100">
        <v>940820</v>
      </c>
      <c r="R96" s="47">
        <v>5958411037</v>
      </c>
      <c r="S96" s="47">
        <v>837254337</v>
      </c>
      <c r="T96" s="47">
        <v>1685909485</v>
      </c>
      <c r="U96" s="47">
        <v>248015332</v>
      </c>
      <c r="V96" s="47">
        <v>1059566774</v>
      </c>
      <c r="W96" s="47">
        <v>22055242</v>
      </c>
      <c r="X96" s="47">
        <v>40087469</v>
      </c>
      <c r="Y96" s="47">
        <v>117332388</v>
      </c>
      <c r="Z96" s="47">
        <v>1605879392</v>
      </c>
      <c r="AA96" s="47">
        <v>202859718</v>
      </c>
      <c r="AB96" s="47">
        <v>0</v>
      </c>
      <c r="AC96" s="47">
        <v>115898558</v>
      </c>
      <c r="AD96" s="47">
        <v>23552342</v>
      </c>
      <c r="AE96" s="47">
        <v>1803817119</v>
      </c>
      <c r="AF96" s="47">
        <v>0</v>
      </c>
      <c r="AG96" s="47">
        <v>0</v>
      </c>
      <c r="AH96" s="47">
        <v>0</v>
      </c>
      <c r="AI96" s="47">
        <v>0</v>
      </c>
    </row>
    <row r="97" spans="1:35" s="48" customFormat="1" ht="14.55" customHeight="1" x14ac:dyDescent="0.3">
      <c r="A97" s="96" t="s">
        <v>1588</v>
      </c>
      <c r="B97" s="98">
        <v>6749</v>
      </c>
      <c r="C97" s="99">
        <v>90</v>
      </c>
      <c r="D97" s="99">
        <v>90</v>
      </c>
      <c r="E97" s="99">
        <v>90</v>
      </c>
      <c r="F97" s="100">
        <v>21762</v>
      </c>
      <c r="G97" s="99">
        <v>622</v>
      </c>
      <c r="H97" s="99">
        <v>66.25</v>
      </c>
      <c r="I97" s="99">
        <v>34.99</v>
      </c>
      <c r="J97" s="99">
        <v>0</v>
      </c>
      <c r="K97" s="99">
        <v>132.4</v>
      </c>
      <c r="L97" s="99">
        <v>0</v>
      </c>
      <c r="M97" s="47">
        <v>148629974</v>
      </c>
      <c r="N97" s="47">
        <v>0</v>
      </c>
      <c r="O97" s="47">
        <v>27903292</v>
      </c>
      <c r="P97" s="47">
        <v>0</v>
      </c>
      <c r="Q97" s="99">
        <v>0</v>
      </c>
      <c r="R97" s="47">
        <v>148629974</v>
      </c>
      <c r="S97" s="47">
        <v>26439811</v>
      </c>
      <c r="T97" s="47">
        <v>44486461</v>
      </c>
      <c r="U97" s="47">
        <v>16484465</v>
      </c>
      <c r="V97" s="47">
        <v>43202793</v>
      </c>
      <c r="W97" s="47">
        <v>0</v>
      </c>
      <c r="X97" s="47">
        <v>0</v>
      </c>
      <c r="Y97" s="47">
        <v>0</v>
      </c>
      <c r="Z97" s="47">
        <v>18016444</v>
      </c>
      <c r="AA97" s="47">
        <v>0</v>
      </c>
      <c r="AB97" s="47">
        <v>0</v>
      </c>
      <c r="AC97" s="47">
        <v>0</v>
      </c>
      <c r="AD97" s="47">
        <v>0</v>
      </c>
      <c r="AE97" s="47">
        <v>27903292</v>
      </c>
      <c r="AF97" s="47">
        <v>30267989</v>
      </c>
      <c r="AG97" s="47">
        <v>30267989</v>
      </c>
      <c r="AH97" s="47">
        <v>29038081</v>
      </c>
      <c r="AI97" s="47">
        <v>1229908</v>
      </c>
    </row>
    <row r="98" spans="1:35" s="48" customFormat="1" ht="14.55" customHeight="1" x14ac:dyDescent="0.3">
      <c r="A98" s="96" t="s">
        <v>1590</v>
      </c>
      <c r="B98" s="98">
        <v>408</v>
      </c>
      <c r="C98" s="99">
        <v>77</v>
      </c>
      <c r="D98" s="99">
        <v>77</v>
      </c>
      <c r="E98" s="99">
        <v>77</v>
      </c>
      <c r="F98" s="100">
        <v>21143</v>
      </c>
      <c r="G98" s="99">
        <v>340</v>
      </c>
      <c r="H98" s="99">
        <v>75.23</v>
      </c>
      <c r="I98" s="99">
        <v>62.19</v>
      </c>
      <c r="J98" s="99">
        <v>0</v>
      </c>
      <c r="K98" s="99">
        <v>124.9</v>
      </c>
      <c r="L98" s="99">
        <v>0</v>
      </c>
      <c r="M98" s="47">
        <v>335364153</v>
      </c>
      <c r="N98" s="47">
        <v>0</v>
      </c>
      <c r="O98" s="47">
        <v>23235584</v>
      </c>
      <c r="P98" s="47">
        <v>0</v>
      </c>
      <c r="Q98" s="99">
        <v>0</v>
      </c>
      <c r="R98" s="47">
        <v>335364153</v>
      </c>
      <c r="S98" s="47">
        <v>57492659</v>
      </c>
      <c r="T98" s="47">
        <v>69274881</v>
      </c>
      <c r="U98" s="47">
        <v>17196167</v>
      </c>
      <c r="V98" s="47">
        <v>154939964</v>
      </c>
      <c r="W98" s="47">
        <v>0</v>
      </c>
      <c r="X98" s="47">
        <v>0</v>
      </c>
      <c r="Y98" s="47">
        <v>0</v>
      </c>
      <c r="Z98" s="47">
        <v>0</v>
      </c>
      <c r="AA98" s="47">
        <v>36460482</v>
      </c>
      <c r="AB98" s="47">
        <v>0</v>
      </c>
      <c r="AC98" s="47">
        <v>0</v>
      </c>
      <c r="AD98" s="47">
        <v>0</v>
      </c>
      <c r="AE98" s="47">
        <v>23235584</v>
      </c>
      <c r="AF98" s="47">
        <v>25877728</v>
      </c>
      <c r="AG98" s="47">
        <v>25877728</v>
      </c>
      <c r="AH98" s="47">
        <v>26867986</v>
      </c>
      <c r="AI98" s="47">
        <v>-990258</v>
      </c>
    </row>
    <row r="99" spans="1:35" s="48" customFormat="1" ht="14.4" x14ac:dyDescent="0.3">
      <c r="A99" s="96" t="s">
        <v>1591</v>
      </c>
      <c r="B99" s="98">
        <v>8880</v>
      </c>
      <c r="C99" s="99">
        <v>51</v>
      </c>
      <c r="D99" s="99">
        <v>51</v>
      </c>
      <c r="E99" s="99">
        <v>51</v>
      </c>
      <c r="F99" s="100">
        <v>16659</v>
      </c>
      <c r="G99" s="99">
        <v>519</v>
      </c>
      <c r="H99" s="99">
        <v>89.49</v>
      </c>
      <c r="I99" s="99">
        <v>32.1</v>
      </c>
      <c r="J99" s="99">
        <v>0</v>
      </c>
      <c r="K99" s="99">
        <v>311.16000000000003</v>
      </c>
      <c r="L99" s="99">
        <v>0</v>
      </c>
      <c r="M99" s="47">
        <v>40624811</v>
      </c>
      <c r="N99" s="47">
        <v>0</v>
      </c>
      <c r="O99" s="47">
        <v>18536023</v>
      </c>
      <c r="P99" s="47">
        <v>0</v>
      </c>
      <c r="Q99" s="99">
        <v>0</v>
      </c>
      <c r="R99" s="47">
        <v>40624811</v>
      </c>
      <c r="S99" s="47">
        <v>2510023</v>
      </c>
      <c r="T99" s="47">
        <v>2873143</v>
      </c>
      <c r="U99" s="47">
        <v>7509439</v>
      </c>
      <c r="V99" s="47">
        <v>0</v>
      </c>
      <c r="W99" s="47">
        <v>0</v>
      </c>
      <c r="X99" s="47">
        <v>101543</v>
      </c>
      <c r="Y99" s="47">
        <v>4840045</v>
      </c>
      <c r="Z99" s="47">
        <v>22790618</v>
      </c>
      <c r="AA99" s="47">
        <v>0</v>
      </c>
      <c r="AB99" s="47">
        <v>0</v>
      </c>
      <c r="AC99" s="47">
        <v>0</v>
      </c>
      <c r="AD99" s="47">
        <v>0</v>
      </c>
      <c r="AE99" s="47">
        <v>18536023</v>
      </c>
      <c r="AF99" s="47">
        <v>44354596</v>
      </c>
      <c r="AG99" s="47">
        <v>44351944</v>
      </c>
      <c r="AH99" s="47">
        <v>39808862</v>
      </c>
      <c r="AI99" s="47">
        <v>4543082</v>
      </c>
    </row>
    <row r="100" spans="1:35" s="48" customFormat="1" ht="14.55" customHeight="1" x14ac:dyDescent="0.3">
      <c r="A100" s="96" t="s">
        <v>1593</v>
      </c>
      <c r="B100" s="98">
        <v>14491</v>
      </c>
      <c r="C100" s="99">
        <v>120</v>
      </c>
      <c r="D100" s="99">
        <v>120</v>
      </c>
      <c r="E100" s="99">
        <v>120</v>
      </c>
      <c r="F100" s="100">
        <v>9864</v>
      </c>
      <c r="G100" s="99">
        <v>825</v>
      </c>
      <c r="H100" s="99">
        <v>22.52</v>
      </c>
      <c r="I100" s="99">
        <v>11.96</v>
      </c>
      <c r="J100" s="99">
        <v>0</v>
      </c>
      <c r="K100" s="99">
        <v>150.33000000000001</v>
      </c>
      <c r="L100" s="99">
        <v>0</v>
      </c>
      <c r="M100" s="47">
        <v>21908015</v>
      </c>
      <c r="N100" s="47">
        <v>922075</v>
      </c>
      <c r="O100" s="47">
        <v>11204867</v>
      </c>
      <c r="P100" s="47">
        <v>405466</v>
      </c>
      <c r="Q100" s="100">
        <v>1499</v>
      </c>
      <c r="R100" s="47">
        <v>22830090</v>
      </c>
      <c r="S100" s="47">
        <v>821000</v>
      </c>
      <c r="T100" s="47">
        <v>1603800</v>
      </c>
      <c r="U100" s="47">
        <v>14141865</v>
      </c>
      <c r="V100" s="47">
        <v>348375</v>
      </c>
      <c r="W100" s="47">
        <v>0</v>
      </c>
      <c r="X100" s="47">
        <v>0</v>
      </c>
      <c r="Y100" s="47">
        <v>138375</v>
      </c>
      <c r="Z100" s="47">
        <v>5764650</v>
      </c>
      <c r="AA100" s="47">
        <v>12025</v>
      </c>
      <c r="AB100" s="47">
        <v>0</v>
      </c>
      <c r="AC100" s="47">
        <v>0</v>
      </c>
      <c r="AD100" s="47">
        <v>0</v>
      </c>
      <c r="AE100" s="47">
        <v>11610333</v>
      </c>
      <c r="AF100" s="47">
        <v>12205124</v>
      </c>
      <c r="AG100" s="47">
        <v>12205124</v>
      </c>
      <c r="AH100" s="47">
        <v>26050962</v>
      </c>
      <c r="AI100" s="47">
        <v>-13845838</v>
      </c>
    </row>
    <row r="101" spans="1:35" s="48" customFormat="1" ht="14.4" x14ac:dyDescent="0.3">
      <c r="A101" s="96" t="s">
        <v>1596</v>
      </c>
      <c r="B101" s="98">
        <v>432</v>
      </c>
      <c r="C101" s="99">
        <v>87</v>
      </c>
      <c r="D101" s="99">
        <v>87</v>
      </c>
      <c r="E101" s="99">
        <v>87</v>
      </c>
      <c r="F101" s="100">
        <v>25619</v>
      </c>
      <c r="G101" s="99">
        <v>31</v>
      </c>
      <c r="H101" s="99">
        <v>80.680000000000007</v>
      </c>
      <c r="I101" s="99">
        <v>826.42</v>
      </c>
      <c r="J101" s="99">
        <v>0</v>
      </c>
      <c r="K101" s="99">
        <v>249.55</v>
      </c>
      <c r="L101" s="99">
        <v>0</v>
      </c>
      <c r="M101" s="47">
        <v>34922924</v>
      </c>
      <c r="N101" s="47">
        <v>0</v>
      </c>
      <c r="O101" s="47">
        <v>29882847</v>
      </c>
      <c r="P101" s="47">
        <v>0</v>
      </c>
      <c r="Q101" s="99">
        <v>0</v>
      </c>
      <c r="R101" s="47">
        <v>34922924</v>
      </c>
      <c r="S101" s="47">
        <v>0</v>
      </c>
      <c r="T101" s="47">
        <v>279397</v>
      </c>
      <c r="U101" s="47">
        <v>0</v>
      </c>
      <c r="V101" s="47">
        <v>34219053</v>
      </c>
      <c r="W101" s="47">
        <v>0</v>
      </c>
      <c r="X101" s="47">
        <v>59142</v>
      </c>
      <c r="Y101" s="47">
        <v>0</v>
      </c>
      <c r="Z101" s="47">
        <v>365332</v>
      </c>
      <c r="AA101" s="47">
        <v>0</v>
      </c>
      <c r="AB101" s="47">
        <v>0</v>
      </c>
      <c r="AC101" s="47">
        <v>0</v>
      </c>
      <c r="AD101" s="47">
        <v>0</v>
      </c>
      <c r="AE101" s="47">
        <v>29882847</v>
      </c>
      <c r="AF101" s="47">
        <v>1</v>
      </c>
      <c r="AG101" s="47">
        <v>1</v>
      </c>
      <c r="AH101" s="47">
        <v>0</v>
      </c>
      <c r="AI101" s="47">
        <v>1</v>
      </c>
    </row>
    <row r="102" spans="1:35" s="48" customFormat="1" ht="14.55" customHeight="1" x14ac:dyDescent="0.3">
      <c r="A102" s="96" t="s">
        <v>1597</v>
      </c>
      <c r="B102" s="98">
        <v>437</v>
      </c>
      <c r="C102" s="99">
        <v>120</v>
      </c>
      <c r="D102" s="99">
        <v>120</v>
      </c>
      <c r="E102" s="99">
        <v>120</v>
      </c>
      <c r="F102" s="100">
        <v>32543</v>
      </c>
      <c r="G102" s="100">
        <v>2590</v>
      </c>
      <c r="H102" s="99">
        <v>74.3</v>
      </c>
      <c r="I102" s="99">
        <v>12.56</v>
      </c>
      <c r="J102" s="99">
        <v>0</v>
      </c>
      <c r="K102" s="99">
        <v>264.60000000000002</v>
      </c>
      <c r="L102" s="99">
        <v>0</v>
      </c>
      <c r="M102" s="47">
        <v>49244791</v>
      </c>
      <c r="N102" s="47">
        <v>7940003</v>
      </c>
      <c r="O102" s="47">
        <v>28869325</v>
      </c>
      <c r="P102" s="47">
        <v>3998624</v>
      </c>
      <c r="Q102" s="100">
        <v>12850</v>
      </c>
      <c r="R102" s="47">
        <v>57184794</v>
      </c>
      <c r="S102" s="47">
        <v>5692842</v>
      </c>
      <c r="T102" s="47">
        <v>12708297</v>
      </c>
      <c r="U102" s="47">
        <v>24490327</v>
      </c>
      <c r="V102" s="47">
        <v>687190</v>
      </c>
      <c r="W102" s="47">
        <v>0</v>
      </c>
      <c r="X102" s="47">
        <v>47004</v>
      </c>
      <c r="Y102" s="47">
        <v>0</v>
      </c>
      <c r="Z102" s="47">
        <v>8426325</v>
      </c>
      <c r="AA102" s="47">
        <v>5132809</v>
      </c>
      <c r="AB102" s="47">
        <v>0</v>
      </c>
      <c r="AC102" s="47">
        <v>0</v>
      </c>
      <c r="AD102" s="47">
        <v>0</v>
      </c>
      <c r="AE102" s="47">
        <v>32867949</v>
      </c>
      <c r="AF102" s="47">
        <v>35067393</v>
      </c>
      <c r="AG102" s="47">
        <v>35067393</v>
      </c>
      <c r="AH102" s="47">
        <v>27819920</v>
      </c>
      <c r="AI102" s="47">
        <v>7247473</v>
      </c>
    </row>
    <row r="103" spans="1:35" s="48" customFormat="1" ht="14.55" customHeight="1" x14ac:dyDescent="0.3">
      <c r="A103" s="96" t="s">
        <v>1598</v>
      </c>
      <c r="B103" s="98">
        <v>449</v>
      </c>
      <c r="C103" s="99">
        <v>60</v>
      </c>
      <c r="D103" s="99">
        <v>60</v>
      </c>
      <c r="E103" s="99">
        <v>60</v>
      </c>
      <c r="F103" s="100">
        <v>16156</v>
      </c>
      <c r="G103" s="99">
        <v>838</v>
      </c>
      <c r="H103" s="99">
        <v>73.77</v>
      </c>
      <c r="I103" s="99">
        <v>19.28</v>
      </c>
      <c r="J103" s="99">
        <v>0</v>
      </c>
      <c r="K103" s="99">
        <v>188.73</v>
      </c>
      <c r="L103" s="99">
        <v>0</v>
      </c>
      <c r="M103" s="47">
        <v>59866759</v>
      </c>
      <c r="N103" s="47">
        <v>8685484</v>
      </c>
      <c r="O103" s="47">
        <v>25264128</v>
      </c>
      <c r="P103" s="47">
        <v>3926951</v>
      </c>
      <c r="Q103" s="100">
        <v>23287</v>
      </c>
      <c r="R103" s="47">
        <v>68552243</v>
      </c>
      <c r="S103" s="47">
        <v>7404058</v>
      </c>
      <c r="T103" s="47">
        <v>40136445</v>
      </c>
      <c r="U103" s="47">
        <v>5292306</v>
      </c>
      <c r="V103" s="47">
        <v>667223</v>
      </c>
      <c r="W103" s="47">
        <v>1095814</v>
      </c>
      <c r="X103" s="47">
        <v>37419</v>
      </c>
      <c r="Y103" s="47">
        <v>0</v>
      </c>
      <c r="Z103" s="47">
        <v>13553872</v>
      </c>
      <c r="AA103" s="47">
        <v>365106</v>
      </c>
      <c r="AB103" s="47">
        <v>0</v>
      </c>
      <c r="AC103" s="47">
        <v>0</v>
      </c>
      <c r="AD103" s="47">
        <v>0</v>
      </c>
      <c r="AE103" s="47">
        <v>29191079</v>
      </c>
      <c r="AF103" s="47">
        <v>30809953</v>
      </c>
      <c r="AG103" s="47">
        <v>30809953</v>
      </c>
      <c r="AH103" s="47">
        <v>30354278</v>
      </c>
      <c r="AI103" s="47">
        <v>455675</v>
      </c>
    </row>
    <row r="104" spans="1:35" s="48" customFormat="1" ht="14.55" customHeight="1" x14ac:dyDescent="0.3">
      <c r="A104" s="96" t="s">
        <v>1600</v>
      </c>
      <c r="B104" s="98">
        <v>4062</v>
      </c>
      <c r="C104" s="99">
        <v>88</v>
      </c>
      <c r="D104" s="99">
        <v>88</v>
      </c>
      <c r="E104" s="99">
        <v>88</v>
      </c>
      <c r="F104" s="100">
        <v>16105</v>
      </c>
      <c r="G104" s="100">
        <v>1052</v>
      </c>
      <c r="H104" s="99">
        <v>50.14</v>
      </c>
      <c r="I104" s="99">
        <v>15.31</v>
      </c>
      <c r="J104" s="99">
        <v>0</v>
      </c>
      <c r="K104" s="99">
        <v>169.63</v>
      </c>
      <c r="L104" s="99">
        <v>0</v>
      </c>
      <c r="M104" s="47">
        <v>54692249</v>
      </c>
      <c r="N104" s="47">
        <v>3669958</v>
      </c>
      <c r="O104" s="47">
        <v>27248450</v>
      </c>
      <c r="P104" s="47">
        <v>910133</v>
      </c>
      <c r="Q104" s="100">
        <v>10597</v>
      </c>
      <c r="R104" s="47">
        <v>58362207</v>
      </c>
      <c r="S104" s="47">
        <v>5681642</v>
      </c>
      <c r="T104" s="47">
        <v>39806619</v>
      </c>
      <c r="U104" s="47">
        <v>755602</v>
      </c>
      <c r="V104" s="47">
        <v>1085519</v>
      </c>
      <c r="W104" s="47">
        <v>707103</v>
      </c>
      <c r="X104" s="47">
        <v>3567</v>
      </c>
      <c r="Y104" s="47">
        <v>0</v>
      </c>
      <c r="Z104" s="47">
        <v>10200843</v>
      </c>
      <c r="AA104" s="47">
        <v>121312</v>
      </c>
      <c r="AB104" s="47">
        <v>0</v>
      </c>
      <c r="AC104" s="47">
        <v>0</v>
      </c>
      <c r="AD104" s="47">
        <v>0</v>
      </c>
      <c r="AE104" s="47">
        <v>28158583</v>
      </c>
      <c r="AF104" s="47">
        <v>29651448</v>
      </c>
      <c r="AG104" s="47">
        <v>29651448</v>
      </c>
      <c r="AH104" s="47">
        <v>25465857</v>
      </c>
      <c r="AI104" s="47">
        <v>4185591</v>
      </c>
    </row>
    <row r="105" spans="1:35" s="48" customFormat="1" ht="14.4" x14ac:dyDescent="0.3">
      <c r="A105" s="96" t="s">
        <v>1602</v>
      </c>
      <c r="B105" s="98">
        <v>428</v>
      </c>
      <c r="C105" s="99">
        <v>290</v>
      </c>
      <c r="D105" s="99">
        <v>290</v>
      </c>
      <c r="E105" s="99">
        <v>290</v>
      </c>
      <c r="F105" s="100">
        <v>91400</v>
      </c>
      <c r="G105" s="99">
        <v>515</v>
      </c>
      <c r="H105" s="99">
        <v>86.35</v>
      </c>
      <c r="I105" s="99">
        <v>177.48</v>
      </c>
      <c r="J105" s="99">
        <v>0</v>
      </c>
      <c r="K105" s="99">
        <v>799.55</v>
      </c>
      <c r="L105" s="99">
        <v>0</v>
      </c>
      <c r="M105" s="47">
        <v>140490647</v>
      </c>
      <c r="N105" s="47">
        <v>0</v>
      </c>
      <c r="O105" s="47">
        <v>25972998</v>
      </c>
      <c r="P105" s="47">
        <v>0</v>
      </c>
      <c r="Q105" s="99">
        <v>0</v>
      </c>
      <c r="R105" s="47">
        <v>140490647</v>
      </c>
      <c r="S105" s="47">
        <v>0</v>
      </c>
      <c r="T105" s="47">
        <v>4093869</v>
      </c>
      <c r="U105" s="47">
        <v>0</v>
      </c>
      <c r="V105" s="47">
        <v>17640413</v>
      </c>
      <c r="W105" s="47">
        <v>0</v>
      </c>
      <c r="X105" s="47">
        <v>106696518</v>
      </c>
      <c r="Y105" s="47">
        <v>0</v>
      </c>
      <c r="Z105" s="47">
        <v>0</v>
      </c>
      <c r="AA105" s="47">
        <v>0</v>
      </c>
      <c r="AB105" s="47">
        <v>12059847</v>
      </c>
      <c r="AC105" s="47">
        <v>0</v>
      </c>
      <c r="AD105" s="47">
        <v>0</v>
      </c>
      <c r="AE105" s="47">
        <v>25972998</v>
      </c>
      <c r="AF105" s="47">
        <v>1</v>
      </c>
      <c r="AG105" s="47">
        <v>1</v>
      </c>
      <c r="AH105" s="47">
        <v>0</v>
      </c>
      <c r="AI105" s="47">
        <v>1</v>
      </c>
    </row>
  </sheetData>
  <phoneticPr fontId="7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98260-05A4-4007-AE09-F8523AB1D68B}">
  <sheetPr codeName="Sheet25">
    <tabColor theme="9" tint="0.59999389629810485"/>
  </sheetPr>
  <dimension ref="A1:AI105"/>
  <sheetViews>
    <sheetView topLeftCell="A82" zoomScale="52" zoomScaleNormal="100" workbookViewId="0">
      <selection activeCell="C16" sqref="C16"/>
    </sheetView>
  </sheetViews>
  <sheetFormatPr defaultColWidth="8.77734375" defaultRowHeight="14.4" x14ac:dyDescent="0.3"/>
  <cols>
    <col min="1" max="1" width="63" style="48" bestFit="1" customWidth="1"/>
    <col min="2" max="2" width="8.44140625" style="48" customWidth="1"/>
    <col min="3" max="30" width="22.44140625" style="48" customWidth="1"/>
    <col min="31" max="31" width="22.77734375" style="48" customWidth="1"/>
    <col min="32" max="34" width="12.77734375" style="48" bestFit="1" customWidth="1"/>
    <col min="35" max="35" width="12.21875" style="48" bestFit="1" customWidth="1"/>
    <col min="36" max="16384" width="8.77734375" style="48"/>
  </cols>
  <sheetData>
    <row r="1" spans="1:35" ht="51" customHeight="1" x14ac:dyDescent="0.3">
      <c r="A1" s="96" t="s">
        <v>676</v>
      </c>
      <c r="B1" s="97" t="s">
        <v>676</v>
      </c>
      <c r="C1" s="65" t="s">
        <v>677</v>
      </c>
      <c r="D1" s="65" t="s">
        <v>677</v>
      </c>
      <c r="E1" s="65" t="s">
        <v>677</v>
      </c>
      <c r="F1" s="65" t="s">
        <v>677</v>
      </c>
      <c r="G1" s="65" t="s">
        <v>677</v>
      </c>
      <c r="H1" s="65" t="s">
        <v>677</v>
      </c>
      <c r="I1" s="65" t="s">
        <v>677</v>
      </c>
      <c r="J1" s="65" t="s">
        <v>678</v>
      </c>
      <c r="K1" s="65" t="s">
        <v>678</v>
      </c>
      <c r="L1" s="65" t="s">
        <v>679</v>
      </c>
      <c r="M1" s="65" t="s">
        <v>679</v>
      </c>
      <c r="N1" s="65" t="s">
        <v>679</v>
      </c>
      <c r="O1" s="65" t="s">
        <v>679</v>
      </c>
      <c r="P1" s="65" t="s">
        <v>679</v>
      </c>
      <c r="Q1" s="65" t="s">
        <v>679</v>
      </c>
      <c r="R1" s="65" t="s">
        <v>679</v>
      </c>
      <c r="S1" s="65" t="s">
        <v>679</v>
      </c>
      <c r="T1" s="65" t="s">
        <v>679</v>
      </c>
      <c r="U1" s="65" t="s">
        <v>679</v>
      </c>
      <c r="V1" s="65" t="s">
        <v>679</v>
      </c>
      <c r="W1" s="65" t="s">
        <v>679</v>
      </c>
      <c r="X1" s="65" t="s">
        <v>679</v>
      </c>
      <c r="Y1" s="65" t="s">
        <v>679</v>
      </c>
      <c r="Z1" s="65" t="s">
        <v>679</v>
      </c>
      <c r="AA1" s="65" t="s">
        <v>679</v>
      </c>
      <c r="AB1" s="65" t="s">
        <v>679</v>
      </c>
      <c r="AC1" s="65" t="s">
        <v>679</v>
      </c>
      <c r="AD1" s="65" t="s">
        <v>679</v>
      </c>
      <c r="AE1" s="65" t="s">
        <v>679</v>
      </c>
      <c r="AF1" s="102" t="s">
        <v>1962</v>
      </c>
      <c r="AG1" s="102" t="s">
        <v>1962</v>
      </c>
      <c r="AH1" s="102" t="s">
        <v>1962</v>
      </c>
      <c r="AI1" s="102" t="s">
        <v>1962</v>
      </c>
    </row>
    <row r="2" spans="1:35" ht="102" customHeight="1" x14ac:dyDescent="0.3">
      <c r="A2" s="67" t="s">
        <v>676</v>
      </c>
      <c r="B2" s="66" t="s">
        <v>676</v>
      </c>
      <c r="C2" s="65" t="s">
        <v>680</v>
      </c>
      <c r="D2" s="65" t="s">
        <v>680</v>
      </c>
      <c r="E2" s="65" t="s">
        <v>680</v>
      </c>
      <c r="F2" s="65" t="s">
        <v>680</v>
      </c>
      <c r="G2" s="65" t="s">
        <v>680</v>
      </c>
      <c r="H2" s="65" t="s">
        <v>680</v>
      </c>
      <c r="I2" s="65" t="s">
        <v>680</v>
      </c>
      <c r="J2" s="65" t="s">
        <v>1973</v>
      </c>
      <c r="K2" s="65" t="s">
        <v>681</v>
      </c>
      <c r="L2" s="65" t="s">
        <v>1930</v>
      </c>
      <c r="M2" s="65" t="s">
        <v>1931</v>
      </c>
      <c r="N2" s="65" t="s">
        <v>1932</v>
      </c>
      <c r="O2" s="65" t="s">
        <v>1939</v>
      </c>
      <c r="P2" s="65" t="s">
        <v>1940</v>
      </c>
      <c r="Q2" s="65" t="s">
        <v>1933</v>
      </c>
      <c r="R2" s="65" t="s">
        <v>682</v>
      </c>
      <c r="S2" s="65" t="s">
        <v>682</v>
      </c>
      <c r="T2" s="65" t="s">
        <v>682</v>
      </c>
      <c r="U2" s="65" t="s">
        <v>682</v>
      </c>
      <c r="V2" s="65" t="s">
        <v>682</v>
      </c>
      <c r="W2" s="65" t="s">
        <v>682</v>
      </c>
      <c r="X2" s="65" t="s">
        <v>682</v>
      </c>
      <c r="Y2" s="65" t="s">
        <v>682</v>
      </c>
      <c r="Z2" s="65" t="s">
        <v>682</v>
      </c>
      <c r="AA2" s="65" t="s">
        <v>682</v>
      </c>
      <c r="AB2" s="65" t="s">
        <v>682</v>
      </c>
      <c r="AC2" s="65" t="s">
        <v>682</v>
      </c>
      <c r="AD2" s="65" t="s">
        <v>682</v>
      </c>
      <c r="AE2" s="65" t="s">
        <v>1934</v>
      </c>
      <c r="AF2" s="102" t="s">
        <v>1963</v>
      </c>
      <c r="AG2" s="102" t="s">
        <v>1964</v>
      </c>
      <c r="AH2" s="102" t="s">
        <v>1965</v>
      </c>
      <c r="AI2" s="102" t="s">
        <v>1966</v>
      </c>
    </row>
    <row r="3" spans="1:35" ht="89.25" customHeight="1" x14ac:dyDescent="0.3">
      <c r="A3" s="67" t="s">
        <v>676</v>
      </c>
      <c r="B3" s="66" t="s">
        <v>676</v>
      </c>
      <c r="C3" s="65" t="s">
        <v>683</v>
      </c>
      <c r="D3" s="65" t="s">
        <v>684</v>
      </c>
      <c r="E3" s="65" t="s">
        <v>685</v>
      </c>
      <c r="F3" s="65" t="s">
        <v>1935</v>
      </c>
      <c r="G3" s="65" t="s">
        <v>1936</v>
      </c>
      <c r="H3" s="65" t="s">
        <v>686</v>
      </c>
      <c r="I3" s="65" t="s">
        <v>1937</v>
      </c>
      <c r="J3" s="65" t="s">
        <v>1974</v>
      </c>
      <c r="K3" s="65" t="s">
        <v>687</v>
      </c>
      <c r="L3" s="65" t="s">
        <v>688</v>
      </c>
      <c r="M3" s="65" t="s">
        <v>688</v>
      </c>
      <c r="N3" s="65" t="s">
        <v>688</v>
      </c>
      <c r="O3" s="65" t="s">
        <v>688</v>
      </c>
      <c r="P3" s="65" t="s">
        <v>688</v>
      </c>
      <c r="Q3" s="65" t="s">
        <v>688</v>
      </c>
      <c r="R3" s="65" t="s">
        <v>688</v>
      </c>
      <c r="S3" s="65" t="s">
        <v>689</v>
      </c>
      <c r="T3" s="65" t="s">
        <v>690</v>
      </c>
      <c r="U3" s="65" t="s">
        <v>691</v>
      </c>
      <c r="V3" s="65" t="s">
        <v>692</v>
      </c>
      <c r="W3" s="65" t="s">
        <v>693</v>
      </c>
      <c r="X3" s="65" t="s">
        <v>694</v>
      </c>
      <c r="Y3" s="65" t="s">
        <v>695</v>
      </c>
      <c r="Z3" s="65" t="s">
        <v>696</v>
      </c>
      <c r="AA3" s="65" t="s">
        <v>697</v>
      </c>
      <c r="AB3" s="65" t="s">
        <v>698</v>
      </c>
      <c r="AC3" s="65" t="s">
        <v>699</v>
      </c>
      <c r="AD3" s="65" t="s">
        <v>700</v>
      </c>
      <c r="AE3" s="65" t="s">
        <v>688</v>
      </c>
      <c r="AF3" s="102" t="s">
        <v>1967</v>
      </c>
      <c r="AG3" s="102" t="s">
        <v>1967</v>
      </c>
      <c r="AH3" s="102" t="s">
        <v>1967</v>
      </c>
      <c r="AI3" s="102" t="s">
        <v>1967</v>
      </c>
    </row>
    <row r="4" spans="1:35" ht="14.55" customHeight="1" x14ac:dyDescent="0.3">
      <c r="A4" s="96"/>
      <c r="B4" s="98"/>
      <c r="C4" s="99"/>
      <c r="D4" s="99"/>
      <c r="E4" s="99"/>
      <c r="F4" s="100"/>
      <c r="G4" s="100"/>
      <c r="H4" s="99"/>
      <c r="I4" s="99"/>
      <c r="J4" s="99"/>
      <c r="K4" s="99"/>
      <c r="L4" s="100"/>
      <c r="M4" s="47"/>
      <c r="N4" s="47"/>
      <c r="O4" s="47"/>
      <c r="P4" s="47"/>
      <c r="Q4" s="100"/>
      <c r="R4" s="47"/>
      <c r="S4" s="47"/>
      <c r="T4" s="47"/>
      <c r="U4" s="47"/>
      <c r="V4" s="47"/>
      <c r="W4" s="47"/>
      <c r="X4" s="47"/>
      <c r="Y4" s="47"/>
      <c r="Z4" s="47"/>
      <c r="AA4" s="47"/>
      <c r="AB4" s="47"/>
      <c r="AC4" s="47"/>
      <c r="AD4" s="47"/>
      <c r="AE4" s="47"/>
      <c r="AF4" s="47"/>
      <c r="AG4" s="47"/>
      <c r="AH4" s="47"/>
      <c r="AI4" s="47"/>
    </row>
    <row r="5" spans="1:35" ht="14.55" customHeight="1" x14ac:dyDescent="0.3">
      <c r="A5" s="69" t="s">
        <v>103</v>
      </c>
      <c r="B5" s="68" t="s">
        <v>121</v>
      </c>
      <c r="C5" s="70" t="s">
        <v>3320</v>
      </c>
      <c r="D5" s="70" t="s">
        <v>3320</v>
      </c>
      <c r="E5" s="70" t="s">
        <v>3320</v>
      </c>
      <c r="F5" s="70" t="s">
        <v>3320</v>
      </c>
      <c r="G5" s="70" t="s">
        <v>3320</v>
      </c>
      <c r="H5" s="70" t="s">
        <v>3320</v>
      </c>
      <c r="I5" s="70" t="s">
        <v>3320</v>
      </c>
      <c r="J5" s="70" t="s">
        <v>3320</v>
      </c>
      <c r="K5" s="70" t="s">
        <v>3320</v>
      </c>
      <c r="L5" s="70" t="s">
        <v>3320</v>
      </c>
      <c r="M5" s="70" t="s">
        <v>3320</v>
      </c>
      <c r="N5" s="70" t="s">
        <v>3320</v>
      </c>
      <c r="O5" s="70" t="s">
        <v>3320</v>
      </c>
      <c r="P5" s="70" t="s">
        <v>3320</v>
      </c>
      <c r="Q5" s="70" t="s">
        <v>3320</v>
      </c>
      <c r="R5" s="70" t="s">
        <v>3320</v>
      </c>
      <c r="S5" s="70" t="s">
        <v>3320</v>
      </c>
      <c r="T5" s="70" t="s">
        <v>3320</v>
      </c>
      <c r="U5" s="70" t="s">
        <v>3320</v>
      </c>
      <c r="V5" s="70" t="s">
        <v>3320</v>
      </c>
      <c r="W5" s="70" t="s">
        <v>3320</v>
      </c>
      <c r="X5" s="70" t="s">
        <v>3320</v>
      </c>
      <c r="Y5" s="70" t="s">
        <v>3320</v>
      </c>
      <c r="Z5" s="70" t="s">
        <v>3320</v>
      </c>
      <c r="AA5" s="70" t="s">
        <v>3320</v>
      </c>
      <c r="AB5" s="70" t="s">
        <v>3320</v>
      </c>
      <c r="AC5" s="70" t="s">
        <v>3320</v>
      </c>
      <c r="AD5" s="70" t="s">
        <v>3320</v>
      </c>
      <c r="AE5" s="70" t="s">
        <v>3320</v>
      </c>
      <c r="AF5" s="70" t="s">
        <v>3320</v>
      </c>
      <c r="AG5" s="70" t="s">
        <v>3320</v>
      </c>
      <c r="AH5" s="70" t="s">
        <v>3320</v>
      </c>
      <c r="AI5" s="70" t="s">
        <v>3320</v>
      </c>
    </row>
    <row r="6" spans="1:35" x14ac:dyDescent="0.3">
      <c r="A6" s="96" t="s">
        <v>1539</v>
      </c>
      <c r="B6" s="98">
        <v>454</v>
      </c>
      <c r="C6" s="99">
        <v>114</v>
      </c>
      <c r="D6" s="99">
        <v>114</v>
      </c>
      <c r="E6" s="99">
        <v>114</v>
      </c>
      <c r="F6" s="100">
        <v>34013</v>
      </c>
      <c r="G6" s="100">
        <v>5887</v>
      </c>
      <c r="H6" s="99">
        <v>81.52</v>
      </c>
      <c r="I6" s="99">
        <v>5.78</v>
      </c>
      <c r="J6" s="99">
        <v>0</v>
      </c>
      <c r="K6" s="99">
        <v>340.11</v>
      </c>
      <c r="L6" s="99">
        <v>0</v>
      </c>
      <c r="M6" s="47">
        <v>50965051</v>
      </c>
      <c r="N6" s="47">
        <v>17351594</v>
      </c>
      <c r="O6" s="47">
        <v>30726456</v>
      </c>
      <c r="P6" s="47">
        <v>6373227</v>
      </c>
      <c r="Q6" s="100">
        <v>77859</v>
      </c>
      <c r="R6" s="47">
        <v>68316645</v>
      </c>
      <c r="S6" s="47">
        <v>7670272</v>
      </c>
      <c r="T6" s="47">
        <v>26552243</v>
      </c>
      <c r="U6" s="47">
        <v>23873171</v>
      </c>
      <c r="V6" s="47">
        <v>546407</v>
      </c>
      <c r="W6" s="47">
        <v>0</v>
      </c>
      <c r="X6" s="47">
        <v>76100</v>
      </c>
      <c r="Y6" s="47">
        <v>76755</v>
      </c>
      <c r="Z6" s="47">
        <v>707911</v>
      </c>
      <c r="AA6" s="47">
        <v>7501143</v>
      </c>
      <c r="AB6" s="47">
        <v>0</v>
      </c>
      <c r="AC6" s="47">
        <v>1312643</v>
      </c>
      <c r="AD6" s="47">
        <v>0</v>
      </c>
      <c r="AE6" s="47">
        <v>37099683</v>
      </c>
      <c r="AF6" s="47">
        <v>39674333</v>
      </c>
      <c r="AG6" s="47">
        <v>39687168</v>
      </c>
      <c r="AH6" s="47">
        <v>38370306</v>
      </c>
      <c r="AI6" s="47">
        <v>1316862</v>
      </c>
    </row>
    <row r="7" spans="1:35" x14ac:dyDescent="0.3">
      <c r="A7" s="96" t="s">
        <v>701</v>
      </c>
      <c r="B7" s="98">
        <v>1</v>
      </c>
      <c r="C7" s="99">
        <v>140</v>
      </c>
      <c r="D7" s="99">
        <v>140</v>
      </c>
      <c r="E7" s="99">
        <v>140</v>
      </c>
      <c r="F7" s="100">
        <v>27693</v>
      </c>
      <c r="G7" s="100">
        <v>6147</v>
      </c>
      <c r="H7" s="99">
        <v>54.05</v>
      </c>
      <c r="I7" s="99">
        <v>4.51</v>
      </c>
      <c r="J7" s="99">
        <v>0</v>
      </c>
      <c r="K7" s="99">
        <v>707.65</v>
      </c>
      <c r="L7" s="100">
        <v>22221</v>
      </c>
      <c r="M7" s="47">
        <v>70272477</v>
      </c>
      <c r="N7" s="47">
        <v>182781588</v>
      </c>
      <c r="O7" s="47">
        <v>45507367</v>
      </c>
      <c r="P7" s="47">
        <v>69645618</v>
      </c>
      <c r="Q7" s="100">
        <v>57903</v>
      </c>
      <c r="R7" s="47">
        <v>253054065</v>
      </c>
      <c r="S7" s="47">
        <v>30839567</v>
      </c>
      <c r="T7" s="47">
        <v>97599748</v>
      </c>
      <c r="U7" s="47">
        <v>22197773</v>
      </c>
      <c r="V7" s="47">
        <v>2783643</v>
      </c>
      <c r="W7" s="47">
        <v>1897831</v>
      </c>
      <c r="X7" s="47">
        <v>2059611</v>
      </c>
      <c r="Y7" s="47">
        <v>2178956</v>
      </c>
      <c r="Z7" s="47">
        <v>72801963</v>
      </c>
      <c r="AA7" s="47">
        <v>15200438</v>
      </c>
      <c r="AB7" s="47">
        <v>0</v>
      </c>
      <c r="AC7" s="47">
        <v>5031175</v>
      </c>
      <c r="AD7" s="47">
        <v>463360</v>
      </c>
      <c r="AE7" s="47">
        <v>115152985</v>
      </c>
      <c r="AF7" s="47">
        <v>0</v>
      </c>
      <c r="AG7" s="47">
        <v>0</v>
      </c>
      <c r="AH7" s="47">
        <v>0</v>
      </c>
      <c r="AI7" s="47">
        <v>0</v>
      </c>
    </row>
    <row r="8" spans="1:35" ht="14.55" customHeight="1" x14ac:dyDescent="0.3">
      <c r="A8" s="96" t="s">
        <v>1541</v>
      </c>
      <c r="B8" s="98">
        <v>442</v>
      </c>
      <c r="C8" s="99">
        <v>136</v>
      </c>
      <c r="D8" s="99">
        <v>136</v>
      </c>
      <c r="E8" s="99">
        <v>136</v>
      </c>
      <c r="F8" s="100">
        <v>45559</v>
      </c>
      <c r="G8" s="100">
        <v>2682</v>
      </c>
      <c r="H8" s="99">
        <v>91.53</v>
      </c>
      <c r="I8" s="99">
        <v>16.989999999999998</v>
      </c>
      <c r="J8" s="99">
        <v>0</v>
      </c>
      <c r="K8" s="99">
        <v>349.8</v>
      </c>
      <c r="L8" s="99">
        <v>0</v>
      </c>
      <c r="M8" s="47">
        <v>65105529</v>
      </c>
      <c r="N8" s="47">
        <v>14293348</v>
      </c>
      <c r="O8" s="47">
        <v>38635034</v>
      </c>
      <c r="P8" s="47">
        <v>5726364</v>
      </c>
      <c r="Q8" s="100">
        <v>50968</v>
      </c>
      <c r="R8" s="47">
        <v>79398877</v>
      </c>
      <c r="S8" s="47">
        <v>8529653</v>
      </c>
      <c r="T8" s="47">
        <v>8552444</v>
      </c>
      <c r="U8" s="47">
        <v>47324623</v>
      </c>
      <c r="V8" s="47">
        <v>6901023</v>
      </c>
      <c r="W8" s="47">
        <v>0</v>
      </c>
      <c r="X8" s="47">
        <v>48845</v>
      </c>
      <c r="Y8" s="47">
        <v>0</v>
      </c>
      <c r="Z8" s="47">
        <v>7552264</v>
      </c>
      <c r="AA8" s="47">
        <v>449063</v>
      </c>
      <c r="AB8" s="47">
        <v>40962</v>
      </c>
      <c r="AC8" s="47">
        <v>0</v>
      </c>
      <c r="AD8" s="47">
        <v>0</v>
      </c>
      <c r="AE8" s="47">
        <v>44361398</v>
      </c>
      <c r="AF8" s="47">
        <v>45184722</v>
      </c>
      <c r="AG8" s="47">
        <v>45184722</v>
      </c>
      <c r="AH8" s="47">
        <v>41098494</v>
      </c>
      <c r="AI8" s="47">
        <v>4086228</v>
      </c>
    </row>
    <row r="9" spans="1:35" ht="14.55" customHeight="1" x14ac:dyDescent="0.3">
      <c r="A9" s="96" t="s">
        <v>1544</v>
      </c>
      <c r="B9" s="98">
        <v>436</v>
      </c>
      <c r="C9" s="99">
        <v>103</v>
      </c>
      <c r="D9" s="99">
        <v>103</v>
      </c>
      <c r="E9" s="99">
        <v>103</v>
      </c>
      <c r="F9" s="100">
        <v>35000</v>
      </c>
      <c r="G9" s="100">
        <v>2188</v>
      </c>
      <c r="H9" s="99">
        <v>92.84</v>
      </c>
      <c r="I9" s="99">
        <v>16</v>
      </c>
      <c r="J9" s="99">
        <v>0</v>
      </c>
      <c r="K9" s="99">
        <v>290.3</v>
      </c>
      <c r="L9" s="99">
        <v>0</v>
      </c>
      <c r="M9" s="47">
        <v>44193323</v>
      </c>
      <c r="N9" s="47">
        <v>17176686</v>
      </c>
      <c r="O9" s="47">
        <v>31316935</v>
      </c>
      <c r="P9" s="47">
        <v>7193646</v>
      </c>
      <c r="Q9" s="100">
        <v>31700</v>
      </c>
      <c r="R9" s="47">
        <v>61370009</v>
      </c>
      <c r="S9" s="47">
        <v>3887915</v>
      </c>
      <c r="T9" s="47">
        <v>10155877</v>
      </c>
      <c r="U9" s="47">
        <v>34656270</v>
      </c>
      <c r="V9" s="47">
        <v>2931738</v>
      </c>
      <c r="W9" s="47">
        <v>0</v>
      </c>
      <c r="X9" s="47">
        <v>22451</v>
      </c>
      <c r="Y9" s="47">
        <v>0</v>
      </c>
      <c r="Z9" s="47">
        <v>5697447</v>
      </c>
      <c r="AA9" s="47">
        <v>3754622</v>
      </c>
      <c r="AB9" s="47">
        <v>263689</v>
      </c>
      <c r="AC9" s="47">
        <v>0</v>
      </c>
      <c r="AD9" s="47">
        <v>0</v>
      </c>
      <c r="AE9" s="47">
        <v>38510581</v>
      </c>
      <c r="AF9" s="47">
        <v>39870984</v>
      </c>
      <c r="AG9" s="47">
        <v>39870984</v>
      </c>
      <c r="AH9" s="47">
        <v>29089795</v>
      </c>
      <c r="AI9" s="47">
        <v>10781189</v>
      </c>
    </row>
    <row r="10" spans="1:35" ht="14.55" customHeight="1" x14ac:dyDescent="0.3">
      <c r="A10" s="96" t="s">
        <v>1545</v>
      </c>
      <c r="B10" s="98">
        <v>438</v>
      </c>
      <c r="C10" s="99">
        <v>66</v>
      </c>
      <c r="D10" s="99">
        <v>66</v>
      </c>
      <c r="E10" s="99">
        <v>66</v>
      </c>
      <c r="F10" s="100">
        <v>21988</v>
      </c>
      <c r="G10" s="100">
        <v>1592</v>
      </c>
      <c r="H10" s="99">
        <v>91.03</v>
      </c>
      <c r="I10" s="99">
        <v>13.81</v>
      </c>
      <c r="J10" s="99">
        <v>0</v>
      </c>
      <c r="K10" s="99">
        <v>188.3</v>
      </c>
      <c r="L10" s="99">
        <v>0</v>
      </c>
      <c r="M10" s="47">
        <v>27827055</v>
      </c>
      <c r="N10" s="47">
        <v>16358715</v>
      </c>
      <c r="O10" s="47">
        <v>20080563</v>
      </c>
      <c r="P10" s="47">
        <v>7395400</v>
      </c>
      <c r="Q10" s="100">
        <v>23372</v>
      </c>
      <c r="R10" s="47">
        <v>44185770</v>
      </c>
      <c r="S10" s="47">
        <v>6193135</v>
      </c>
      <c r="T10" s="47">
        <v>6311462</v>
      </c>
      <c r="U10" s="47">
        <v>17878580</v>
      </c>
      <c r="V10" s="47">
        <v>1346502</v>
      </c>
      <c r="W10" s="47">
        <v>0</v>
      </c>
      <c r="X10" s="47">
        <v>36048</v>
      </c>
      <c r="Y10" s="47">
        <v>0</v>
      </c>
      <c r="Z10" s="47">
        <v>6612522</v>
      </c>
      <c r="AA10" s="47">
        <v>5336635</v>
      </c>
      <c r="AB10" s="47">
        <v>470886</v>
      </c>
      <c r="AC10" s="47">
        <v>0</v>
      </c>
      <c r="AD10" s="47">
        <v>0</v>
      </c>
      <c r="AE10" s="47">
        <v>27475963</v>
      </c>
      <c r="AF10" s="47">
        <v>27958739</v>
      </c>
      <c r="AG10" s="47">
        <v>27958739</v>
      </c>
      <c r="AH10" s="47">
        <v>21251994</v>
      </c>
      <c r="AI10" s="47">
        <v>6706745</v>
      </c>
    </row>
    <row r="11" spans="1:35" ht="14.55" customHeight="1" x14ac:dyDescent="0.3">
      <c r="A11" s="96" t="s">
        <v>702</v>
      </c>
      <c r="B11" s="98">
        <v>2</v>
      </c>
      <c r="C11" s="99">
        <v>25</v>
      </c>
      <c r="D11" s="99">
        <v>21</v>
      </c>
      <c r="E11" s="99">
        <v>21</v>
      </c>
      <c r="F11" s="100">
        <v>3446</v>
      </c>
      <c r="G11" s="99">
        <v>509</v>
      </c>
      <c r="H11" s="99">
        <v>44.83</v>
      </c>
      <c r="I11" s="99">
        <v>6.77</v>
      </c>
      <c r="J11" s="99">
        <v>0</v>
      </c>
      <c r="K11" s="99">
        <v>152.87</v>
      </c>
      <c r="L11" s="100">
        <v>9823</v>
      </c>
      <c r="M11" s="47">
        <v>6956807</v>
      </c>
      <c r="N11" s="47">
        <v>75898947</v>
      </c>
      <c r="O11" s="47">
        <v>6964290</v>
      </c>
      <c r="P11" s="47">
        <v>26388318</v>
      </c>
      <c r="Q11" s="100">
        <v>27304</v>
      </c>
      <c r="R11" s="47">
        <v>82855754</v>
      </c>
      <c r="S11" s="47">
        <v>12575870</v>
      </c>
      <c r="T11" s="47">
        <v>26176981</v>
      </c>
      <c r="U11" s="47">
        <v>5676702</v>
      </c>
      <c r="V11" s="47">
        <v>11168259</v>
      </c>
      <c r="W11" s="47">
        <v>426013</v>
      </c>
      <c r="X11" s="47">
        <v>828906</v>
      </c>
      <c r="Y11" s="47">
        <v>940553</v>
      </c>
      <c r="Z11" s="47">
        <v>21838477</v>
      </c>
      <c r="AA11" s="47">
        <v>992355</v>
      </c>
      <c r="AB11" s="47">
        <v>0</v>
      </c>
      <c r="AC11" s="47">
        <v>1938389</v>
      </c>
      <c r="AD11" s="47">
        <v>293249</v>
      </c>
      <c r="AE11" s="47">
        <v>33352608</v>
      </c>
      <c r="AF11" s="47">
        <v>0</v>
      </c>
      <c r="AG11" s="47">
        <v>0</v>
      </c>
      <c r="AH11" s="47">
        <v>0</v>
      </c>
      <c r="AI11" s="47">
        <v>0</v>
      </c>
    </row>
    <row r="12" spans="1:35" ht="14.55" customHeight="1" x14ac:dyDescent="0.3">
      <c r="A12" s="96" t="s">
        <v>703</v>
      </c>
      <c r="B12" s="98">
        <v>5</v>
      </c>
      <c r="C12" s="99">
        <v>107</v>
      </c>
      <c r="D12" s="99">
        <v>107</v>
      </c>
      <c r="E12" s="99">
        <v>107</v>
      </c>
      <c r="F12" s="100">
        <v>17118</v>
      </c>
      <c r="G12" s="100">
        <v>4475</v>
      </c>
      <c r="H12" s="99">
        <v>43.71</v>
      </c>
      <c r="I12" s="99">
        <v>3.83</v>
      </c>
      <c r="J12" s="99">
        <v>0</v>
      </c>
      <c r="K12" s="99">
        <v>525.04999999999995</v>
      </c>
      <c r="L12" s="100">
        <v>21321</v>
      </c>
      <c r="M12" s="47">
        <v>61261873</v>
      </c>
      <c r="N12" s="47">
        <v>181983536</v>
      </c>
      <c r="O12" s="47">
        <v>34591226</v>
      </c>
      <c r="P12" s="47">
        <v>51215908</v>
      </c>
      <c r="Q12" s="100">
        <v>28653</v>
      </c>
      <c r="R12" s="47">
        <v>243245409</v>
      </c>
      <c r="S12" s="47">
        <v>23202878</v>
      </c>
      <c r="T12" s="47">
        <v>99317882</v>
      </c>
      <c r="U12" s="47">
        <v>11507202</v>
      </c>
      <c r="V12" s="47">
        <v>34802379</v>
      </c>
      <c r="W12" s="47">
        <v>1505406</v>
      </c>
      <c r="X12" s="47">
        <v>1246527</v>
      </c>
      <c r="Y12" s="47">
        <v>8617342</v>
      </c>
      <c r="Z12" s="47">
        <v>59215311</v>
      </c>
      <c r="AA12" s="47">
        <v>2117424</v>
      </c>
      <c r="AB12" s="47">
        <v>0</v>
      </c>
      <c r="AC12" s="47">
        <v>174662</v>
      </c>
      <c r="AD12" s="47">
        <v>1538396</v>
      </c>
      <c r="AE12" s="47">
        <v>85807134</v>
      </c>
      <c r="AF12" s="47">
        <v>0</v>
      </c>
      <c r="AG12" s="47">
        <v>0</v>
      </c>
      <c r="AH12" s="47">
        <v>0</v>
      </c>
      <c r="AI12" s="47">
        <v>0</v>
      </c>
    </row>
    <row r="13" spans="1:35" ht="14.55" customHeight="1" x14ac:dyDescent="0.3">
      <c r="A13" s="96" t="s">
        <v>704</v>
      </c>
      <c r="B13" s="98">
        <v>4</v>
      </c>
      <c r="C13" s="99">
        <v>791</v>
      </c>
      <c r="D13" s="99">
        <v>791</v>
      </c>
      <c r="E13" s="99">
        <v>791</v>
      </c>
      <c r="F13" s="100">
        <v>214348</v>
      </c>
      <c r="G13" s="100">
        <v>40750</v>
      </c>
      <c r="H13" s="99">
        <v>74.040000000000006</v>
      </c>
      <c r="I13" s="99">
        <v>5.26</v>
      </c>
      <c r="J13" s="99">
        <v>358.28</v>
      </c>
      <c r="K13" s="101">
        <v>6533.49</v>
      </c>
      <c r="L13" s="100">
        <v>95922</v>
      </c>
      <c r="M13" s="47">
        <v>1186473379</v>
      </c>
      <c r="N13" s="47">
        <v>1489915048</v>
      </c>
      <c r="O13" s="47">
        <v>618882084</v>
      </c>
      <c r="P13" s="47">
        <v>597255431</v>
      </c>
      <c r="Q13" s="100">
        <v>343851</v>
      </c>
      <c r="R13" s="47">
        <v>2676388427</v>
      </c>
      <c r="S13" s="47">
        <v>424868589</v>
      </c>
      <c r="T13" s="47">
        <v>776435826</v>
      </c>
      <c r="U13" s="47">
        <v>400273337</v>
      </c>
      <c r="V13" s="47">
        <v>194907167</v>
      </c>
      <c r="W13" s="47">
        <v>16435615</v>
      </c>
      <c r="X13" s="47">
        <v>9966568</v>
      </c>
      <c r="Y13" s="47">
        <v>80150845</v>
      </c>
      <c r="Z13" s="47">
        <v>707153056</v>
      </c>
      <c r="AA13" s="47">
        <v>45839928</v>
      </c>
      <c r="AB13" s="47">
        <v>0</v>
      </c>
      <c r="AC13" s="47">
        <v>7119940</v>
      </c>
      <c r="AD13" s="47">
        <v>13237556</v>
      </c>
      <c r="AE13" s="47">
        <v>1216137515</v>
      </c>
      <c r="AF13" s="47">
        <v>0</v>
      </c>
      <c r="AG13" s="47">
        <v>0</v>
      </c>
      <c r="AH13" s="47">
        <v>0</v>
      </c>
      <c r="AI13" s="47">
        <v>0</v>
      </c>
    </row>
    <row r="14" spans="1:35" x14ac:dyDescent="0.3">
      <c r="A14" s="96" t="s">
        <v>705</v>
      </c>
      <c r="B14" s="98">
        <v>106</v>
      </c>
      <c r="C14" s="99">
        <v>91</v>
      </c>
      <c r="D14" s="99">
        <v>91</v>
      </c>
      <c r="E14" s="99">
        <v>91</v>
      </c>
      <c r="F14" s="100">
        <v>14182</v>
      </c>
      <c r="G14" s="100">
        <v>2387</v>
      </c>
      <c r="H14" s="99">
        <v>42.58</v>
      </c>
      <c r="I14" s="99">
        <v>5.94</v>
      </c>
      <c r="J14" s="99">
        <v>0</v>
      </c>
      <c r="K14" s="99">
        <v>363.51</v>
      </c>
      <c r="L14" s="100">
        <v>23280</v>
      </c>
      <c r="M14" s="47">
        <v>40196461</v>
      </c>
      <c r="N14" s="47">
        <v>89380305</v>
      </c>
      <c r="O14" s="47">
        <v>24657533</v>
      </c>
      <c r="P14" s="47">
        <v>22512739</v>
      </c>
      <c r="Q14" s="100">
        <v>28316</v>
      </c>
      <c r="R14" s="47">
        <v>129576766</v>
      </c>
      <c r="S14" s="47">
        <v>20604661</v>
      </c>
      <c r="T14" s="47">
        <v>43044456</v>
      </c>
      <c r="U14" s="47">
        <v>17405921</v>
      </c>
      <c r="V14" s="47">
        <v>7021591</v>
      </c>
      <c r="W14" s="47">
        <v>658630</v>
      </c>
      <c r="X14" s="47">
        <v>1492466</v>
      </c>
      <c r="Y14" s="47">
        <v>2863847</v>
      </c>
      <c r="Z14" s="47">
        <v>33327008</v>
      </c>
      <c r="AA14" s="47">
        <v>1708044</v>
      </c>
      <c r="AB14" s="47">
        <v>0</v>
      </c>
      <c r="AC14" s="47">
        <v>629984</v>
      </c>
      <c r="AD14" s="47">
        <v>820158</v>
      </c>
      <c r="AE14" s="47">
        <v>47170272</v>
      </c>
      <c r="AF14" s="47">
        <v>0</v>
      </c>
      <c r="AG14" s="47">
        <v>0</v>
      </c>
      <c r="AH14" s="47">
        <v>0</v>
      </c>
      <c r="AI14" s="47">
        <v>0</v>
      </c>
    </row>
    <row r="15" spans="1:35" ht="14.55" customHeight="1" x14ac:dyDescent="0.3">
      <c r="A15" s="96" t="s">
        <v>706</v>
      </c>
      <c r="B15" s="98">
        <v>14495</v>
      </c>
      <c r="C15" s="99">
        <v>74</v>
      </c>
      <c r="D15" s="99">
        <v>74</v>
      </c>
      <c r="E15" s="99">
        <v>74</v>
      </c>
      <c r="F15" s="100">
        <v>17069</v>
      </c>
      <c r="G15" s="100">
        <v>3350</v>
      </c>
      <c r="H15" s="99">
        <v>63.02</v>
      </c>
      <c r="I15" s="99">
        <v>5.0999999999999996</v>
      </c>
      <c r="J15" s="99">
        <v>0</v>
      </c>
      <c r="K15" s="99">
        <v>529.34</v>
      </c>
      <c r="L15" s="100">
        <v>31749</v>
      </c>
      <c r="M15" s="47">
        <v>57059099</v>
      </c>
      <c r="N15" s="47">
        <v>146719171</v>
      </c>
      <c r="O15" s="47">
        <v>33425151</v>
      </c>
      <c r="P15" s="47">
        <v>45282449</v>
      </c>
      <c r="Q15" s="100">
        <v>114290</v>
      </c>
      <c r="R15" s="47">
        <v>203778270</v>
      </c>
      <c r="S15" s="47">
        <v>28122996</v>
      </c>
      <c r="T15" s="47">
        <v>70178381</v>
      </c>
      <c r="U15" s="47">
        <v>19229471</v>
      </c>
      <c r="V15" s="47">
        <v>18593871</v>
      </c>
      <c r="W15" s="47">
        <v>1442255</v>
      </c>
      <c r="X15" s="47">
        <v>1269309</v>
      </c>
      <c r="Y15" s="47">
        <v>4633039</v>
      </c>
      <c r="Z15" s="47">
        <v>55400256</v>
      </c>
      <c r="AA15" s="47">
        <v>2310674</v>
      </c>
      <c r="AB15" s="47">
        <v>0</v>
      </c>
      <c r="AC15" s="47">
        <v>759488</v>
      </c>
      <c r="AD15" s="47">
        <v>1838530</v>
      </c>
      <c r="AE15" s="47">
        <v>78707600</v>
      </c>
      <c r="AF15" s="47">
        <v>0</v>
      </c>
      <c r="AG15" s="47">
        <v>0</v>
      </c>
      <c r="AH15" s="47">
        <v>0</v>
      </c>
      <c r="AI15" s="47">
        <v>0</v>
      </c>
    </row>
    <row r="16" spans="1:35" ht="14.55" customHeight="1" x14ac:dyDescent="0.3">
      <c r="A16" s="96" t="s">
        <v>707</v>
      </c>
      <c r="B16" s="98">
        <v>6309</v>
      </c>
      <c r="C16" s="99">
        <v>318</v>
      </c>
      <c r="D16" s="99">
        <v>292</v>
      </c>
      <c r="E16" s="99">
        <v>187</v>
      </c>
      <c r="F16" s="100">
        <v>61997</v>
      </c>
      <c r="G16" s="100">
        <v>13157</v>
      </c>
      <c r="H16" s="99">
        <v>90.58</v>
      </c>
      <c r="I16" s="99">
        <v>4.71</v>
      </c>
      <c r="J16" s="99">
        <v>68.14</v>
      </c>
      <c r="K16" s="101">
        <v>2470.87</v>
      </c>
      <c r="L16" s="100">
        <v>40870</v>
      </c>
      <c r="M16" s="47">
        <v>314699859</v>
      </c>
      <c r="N16" s="47">
        <v>677551131</v>
      </c>
      <c r="O16" s="47">
        <v>164353520</v>
      </c>
      <c r="P16" s="47">
        <v>261005061</v>
      </c>
      <c r="Q16" s="100">
        <v>247671</v>
      </c>
      <c r="R16" s="47">
        <v>992250990</v>
      </c>
      <c r="S16" s="47">
        <v>48943043</v>
      </c>
      <c r="T16" s="47">
        <v>479497267</v>
      </c>
      <c r="U16" s="47">
        <v>147841723</v>
      </c>
      <c r="V16" s="47">
        <v>27183353</v>
      </c>
      <c r="W16" s="47">
        <v>5770590</v>
      </c>
      <c r="X16" s="47">
        <v>18430905</v>
      </c>
      <c r="Y16" s="47">
        <v>17177722</v>
      </c>
      <c r="Z16" s="47">
        <v>153691640</v>
      </c>
      <c r="AA16" s="47">
        <v>68754230</v>
      </c>
      <c r="AB16" s="47">
        <v>0</v>
      </c>
      <c r="AC16" s="47">
        <v>21532213</v>
      </c>
      <c r="AD16" s="47">
        <v>3428304</v>
      </c>
      <c r="AE16" s="47">
        <v>425358581</v>
      </c>
      <c r="AF16" s="47">
        <v>0</v>
      </c>
      <c r="AG16" s="47">
        <v>0</v>
      </c>
      <c r="AH16" s="47">
        <v>0</v>
      </c>
      <c r="AI16" s="47">
        <v>0</v>
      </c>
    </row>
    <row r="17" spans="1:35" ht="14.55" customHeight="1" x14ac:dyDescent="0.3">
      <c r="A17" s="96" t="s">
        <v>708</v>
      </c>
      <c r="B17" s="98">
        <v>98</v>
      </c>
      <c r="C17" s="99">
        <v>102</v>
      </c>
      <c r="D17" s="99">
        <v>102</v>
      </c>
      <c r="E17" s="99">
        <v>78</v>
      </c>
      <c r="F17" s="100">
        <v>22234</v>
      </c>
      <c r="G17" s="100">
        <v>5723</v>
      </c>
      <c r="H17" s="99">
        <v>77.88</v>
      </c>
      <c r="I17" s="99">
        <v>3.89</v>
      </c>
      <c r="J17" s="99">
        <v>0</v>
      </c>
      <c r="K17" s="99">
        <v>608.07000000000005</v>
      </c>
      <c r="L17" s="100">
        <v>26926</v>
      </c>
      <c r="M17" s="47">
        <v>101836073</v>
      </c>
      <c r="N17" s="47">
        <v>145609345</v>
      </c>
      <c r="O17" s="47">
        <v>65987761</v>
      </c>
      <c r="P17" s="47">
        <v>49018553</v>
      </c>
      <c r="Q17" s="100">
        <v>37816</v>
      </c>
      <c r="R17" s="47">
        <v>247445418</v>
      </c>
      <c r="S17" s="47">
        <v>35023632</v>
      </c>
      <c r="T17" s="47">
        <v>92303665</v>
      </c>
      <c r="U17" s="47">
        <v>15585817</v>
      </c>
      <c r="V17" s="47">
        <v>4992008</v>
      </c>
      <c r="W17" s="47">
        <v>2046089</v>
      </c>
      <c r="X17" s="47">
        <v>2135495</v>
      </c>
      <c r="Y17" s="47">
        <v>604690</v>
      </c>
      <c r="Z17" s="47">
        <v>74147552</v>
      </c>
      <c r="AA17" s="47">
        <v>7609406</v>
      </c>
      <c r="AB17" s="47">
        <v>0</v>
      </c>
      <c r="AC17" s="47">
        <v>12124073</v>
      </c>
      <c r="AD17" s="47">
        <v>872991</v>
      </c>
      <c r="AE17" s="47">
        <v>115006314</v>
      </c>
      <c r="AF17" s="47">
        <v>0</v>
      </c>
      <c r="AG17" s="47">
        <v>0</v>
      </c>
      <c r="AH17" s="47">
        <v>0</v>
      </c>
      <c r="AI17" s="47">
        <v>0</v>
      </c>
    </row>
    <row r="18" spans="1:35" x14ac:dyDescent="0.3">
      <c r="A18" s="96" t="s">
        <v>709</v>
      </c>
      <c r="B18" s="98">
        <v>53</v>
      </c>
      <c r="C18" s="99">
        <v>58</v>
      </c>
      <c r="D18" s="99">
        <v>58</v>
      </c>
      <c r="E18" s="99">
        <v>57</v>
      </c>
      <c r="F18" s="100">
        <v>11287</v>
      </c>
      <c r="G18" s="100">
        <v>3008</v>
      </c>
      <c r="H18" s="99">
        <v>54.1</v>
      </c>
      <c r="I18" s="99">
        <v>3.75</v>
      </c>
      <c r="J18" s="99">
        <v>0</v>
      </c>
      <c r="K18" s="99">
        <v>543.01</v>
      </c>
      <c r="L18" s="100">
        <v>15567</v>
      </c>
      <c r="M18" s="47">
        <v>45986282</v>
      </c>
      <c r="N18" s="47">
        <v>156057385</v>
      </c>
      <c r="O18" s="47">
        <v>29066008</v>
      </c>
      <c r="P18" s="47">
        <v>62268301</v>
      </c>
      <c r="Q18" s="100">
        <v>57969</v>
      </c>
      <c r="R18" s="47">
        <v>202043667</v>
      </c>
      <c r="S18" s="47">
        <v>23816800</v>
      </c>
      <c r="T18" s="47">
        <v>73746801</v>
      </c>
      <c r="U18" s="47">
        <v>9787196</v>
      </c>
      <c r="V18" s="47">
        <v>2782226</v>
      </c>
      <c r="W18" s="47">
        <v>2596581</v>
      </c>
      <c r="X18" s="47">
        <v>1528796</v>
      </c>
      <c r="Y18" s="47">
        <v>481007</v>
      </c>
      <c r="Z18" s="47">
        <v>71304912</v>
      </c>
      <c r="AA18" s="47">
        <v>4424677</v>
      </c>
      <c r="AB18" s="47">
        <v>0</v>
      </c>
      <c r="AC18" s="47">
        <v>11404316</v>
      </c>
      <c r="AD18" s="47">
        <v>170355</v>
      </c>
      <c r="AE18" s="47">
        <v>91334309</v>
      </c>
      <c r="AF18" s="47">
        <v>0</v>
      </c>
      <c r="AG18" s="47">
        <v>0</v>
      </c>
      <c r="AH18" s="47">
        <v>0</v>
      </c>
      <c r="AI18" s="47">
        <v>0</v>
      </c>
    </row>
    <row r="19" spans="1:35" ht="14.55" customHeight="1" x14ac:dyDescent="0.3">
      <c r="A19" s="96" t="s">
        <v>710</v>
      </c>
      <c r="B19" s="98">
        <v>79</v>
      </c>
      <c r="C19" s="99">
        <v>183</v>
      </c>
      <c r="D19" s="99">
        <v>183</v>
      </c>
      <c r="E19" s="99">
        <v>183</v>
      </c>
      <c r="F19" s="100">
        <v>53182</v>
      </c>
      <c r="G19" s="100">
        <v>11739</v>
      </c>
      <c r="H19" s="99">
        <v>79.400000000000006</v>
      </c>
      <c r="I19" s="99">
        <v>4.53</v>
      </c>
      <c r="J19" s="99">
        <v>0</v>
      </c>
      <c r="K19" s="101">
        <v>1400.76</v>
      </c>
      <c r="L19" s="100">
        <v>38360</v>
      </c>
      <c r="M19" s="47">
        <v>234241647</v>
      </c>
      <c r="N19" s="47">
        <v>438652535</v>
      </c>
      <c r="O19" s="47">
        <v>134860433</v>
      </c>
      <c r="P19" s="47">
        <v>143107005</v>
      </c>
      <c r="Q19" s="100">
        <v>115801</v>
      </c>
      <c r="R19" s="47">
        <v>672894182</v>
      </c>
      <c r="S19" s="47">
        <v>69365696</v>
      </c>
      <c r="T19" s="47">
        <v>305973437</v>
      </c>
      <c r="U19" s="47">
        <v>55946042</v>
      </c>
      <c r="V19" s="47">
        <v>14772565</v>
      </c>
      <c r="W19" s="47">
        <v>4065414</v>
      </c>
      <c r="X19" s="47">
        <v>5799496</v>
      </c>
      <c r="Y19" s="47">
        <v>9804306</v>
      </c>
      <c r="Z19" s="47">
        <v>200118090</v>
      </c>
      <c r="AA19" s="47">
        <v>5944493</v>
      </c>
      <c r="AB19" s="47">
        <v>0</v>
      </c>
      <c r="AC19" s="47">
        <v>0</v>
      </c>
      <c r="AD19" s="47">
        <v>1104643</v>
      </c>
      <c r="AE19" s="47">
        <v>277967438</v>
      </c>
      <c r="AF19" s="47">
        <v>0</v>
      </c>
      <c r="AG19" s="47">
        <v>0</v>
      </c>
      <c r="AH19" s="47">
        <v>0</v>
      </c>
      <c r="AI19" s="47">
        <v>0</v>
      </c>
    </row>
    <row r="20" spans="1:35" ht="14.55" customHeight="1" x14ac:dyDescent="0.3">
      <c r="A20" s="96" t="s">
        <v>711</v>
      </c>
      <c r="B20" s="98">
        <v>8702</v>
      </c>
      <c r="C20" s="99">
        <v>783</v>
      </c>
      <c r="D20" s="99">
        <v>783</v>
      </c>
      <c r="E20" s="99">
        <v>740</v>
      </c>
      <c r="F20" s="100">
        <v>222413</v>
      </c>
      <c r="G20" s="100">
        <v>36279</v>
      </c>
      <c r="H20" s="99">
        <v>82.12</v>
      </c>
      <c r="I20" s="99">
        <v>6.13</v>
      </c>
      <c r="J20" s="99">
        <v>688.21</v>
      </c>
      <c r="K20" s="101">
        <v>8879.14</v>
      </c>
      <c r="L20" s="100">
        <v>63923</v>
      </c>
      <c r="M20" s="47">
        <v>1186027965</v>
      </c>
      <c r="N20" s="47">
        <v>1759146458</v>
      </c>
      <c r="O20" s="47">
        <v>755109525</v>
      </c>
      <c r="P20" s="47">
        <v>577496861</v>
      </c>
      <c r="Q20" s="100">
        <v>549790</v>
      </c>
      <c r="R20" s="47">
        <v>2945174423</v>
      </c>
      <c r="S20" s="47">
        <v>349330857</v>
      </c>
      <c r="T20" s="47">
        <v>886234110</v>
      </c>
      <c r="U20" s="47">
        <v>239388084</v>
      </c>
      <c r="V20" s="47">
        <v>151725057</v>
      </c>
      <c r="W20" s="47">
        <v>9861663</v>
      </c>
      <c r="X20" s="47">
        <v>31964320</v>
      </c>
      <c r="Y20" s="47">
        <v>13664333</v>
      </c>
      <c r="Z20" s="47">
        <v>1078102997</v>
      </c>
      <c r="AA20" s="47">
        <v>29710401</v>
      </c>
      <c r="AB20" s="47">
        <v>8365120</v>
      </c>
      <c r="AC20" s="47">
        <v>140248750</v>
      </c>
      <c r="AD20" s="47">
        <v>6578731</v>
      </c>
      <c r="AE20" s="47">
        <v>1332606386</v>
      </c>
      <c r="AF20" s="47">
        <v>0</v>
      </c>
      <c r="AG20" s="47">
        <v>0</v>
      </c>
      <c r="AH20" s="47">
        <v>0</v>
      </c>
      <c r="AI20" s="47">
        <v>0</v>
      </c>
    </row>
    <row r="21" spans="1:35" x14ac:dyDescent="0.3">
      <c r="A21" s="96" t="s">
        <v>712</v>
      </c>
      <c r="B21" s="98">
        <v>46</v>
      </c>
      <c r="C21" s="99">
        <v>415</v>
      </c>
      <c r="D21" s="99">
        <v>415</v>
      </c>
      <c r="E21" s="99">
        <v>415</v>
      </c>
      <c r="F21" s="100">
        <v>107191</v>
      </c>
      <c r="G21" s="100">
        <v>12514</v>
      </c>
      <c r="H21" s="99">
        <v>70.569999999999993</v>
      </c>
      <c r="I21" s="99">
        <v>8.57</v>
      </c>
      <c r="J21" s="99">
        <v>703.26</v>
      </c>
      <c r="K21" s="101">
        <v>7944.8</v>
      </c>
      <c r="L21" s="100">
        <v>47536</v>
      </c>
      <c r="M21" s="47">
        <v>1240917461</v>
      </c>
      <c r="N21" s="47">
        <v>1125612058</v>
      </c>
      <c r="O21" s="47">
        <v>713340050</v>
      </c>
      <c r="P21" s="47">
        <v>552899069</v>
      </c>
      <c r="Q21" s="100">
        <v>216710</v>
      </c>
      <c r="R21" s="47">
        <v>2366529519</v>
      </c>
      <c r="S21" s="47">
        <v>0</v>
      </c>
      <c r="T21" s="47">
        <v>27862781</v>
      </c>
      <c r="U21" s="47">
        <v>392599425</v>
      </c>
      <c r="V21" s="47">
        <v>264101288</v>
      </c>
      <c r="W21" s="47">
        <v>0</v>
      </c>
      <c r="X21" s="47">
        <v>4669110</v>
      </c>
      <c r="Y21" s="47">
        <v>234045214</v>
      </c>
      <c r="Z21" s="47">
        <v>724862576</v>
      </c>
      <c r="AA21" s="47">
        <v>708097420</v>
      </c>
      <c r="AB21" s="47">
        <v>0</v>
      </c>
      <c r="AC21" s="47">
        <v>7336787</v>
      </c>
      <c r="AD21" s="47">
        <v>2954918</v>
      </c>
      <c r="AE21" s="47">
        <v>1266239119</v>
      </c>
      <c r="AF21" s="47">
        <v>0</v>
      </c>
      <c r="AG21" s="47">
        <v>0</v>
      </c>
      <c r="AH21" s="47">
        <v>0</v>
      </c>
      <c r="AI21" s="47">
        <v>0</v>
      </c>
    </row>
    <row r="22" spans="1:35" x14ac:dyDescent="0.3">
      <c r="A22" s="96" t="s">
        <v>713</v>
      </c>
      <c r="B22" s="98">
        <v>3107</v>
      </c>
      <c r="C22" s="99">
        <v>420</v>
      </c>
      <c r="D22" s="99">
        <v>420</v>
      </c>
      <c r="E22" s="99">
        <v>420</v>
      </c>
      <c r="F22" s="100">
        <v>137159</v>
      </c>
      <c r="G22" s="100">
        <v>21754</v>
      </c>
      <c r="H22" s="99">
        <v>89.23</v>
      </c>
      <c r="I22" s="99">
        <v>6.31</v>
      </c>
      <c r="J22" s="99">
        <v>577</v>
      </c>
      <c r="K22" s="101">
        <v>8346</v>
      </c>
      <c r="L22" s="100">
        <v>165058</v>
      </c>
      <c r="M22" s="47">
        <v>931742140</v>
      </c>
      <c r="N22" s="47">
        <v>2304278066</v>
      </c>
      <c r="O22" s="47">
        <v>482168596</v>
      </c>
      <c r="P22" s="47">
        <v>661922762</v>
      </c>
      <c r="Q22" s="100">
        <v>1770002</v>
      </c>
      <c r="R22" s="47">
        <v>3236020206</v>
      </c>
      <c r="S22" s="47">
        <v>376731833</v>
      </c>
      <c r="T22" s="47">
        <v>544422027</v>
      </c>
      <c r="U22" s="47">
        <v>853096995</v>
      </c>
      <c r="V22" s="47">
        <v>350997108</v>
      </c>
      <c r="W22" s="47">
        <v>17504867</v>
      </c>
      <c r="X22" s="47">
        <v>81266606</v>
      </c>
      <c r="Y22" s="47">
        <v>18599706</v>
      </c>
      <c r="Z22" s="47">
        <v>350524149</v>
      </c>
      <c r="AA22" s="47">
        <v>240357832</v>
      </c>
      <c r="AB22" s="47">
        <v>0</v>
      </c>
      <c r="AC22" s="47">
        <v>177634178</v>
      </c>
      <c r="AD22" s="47">
        <v>224884905</v>
      </c>
      <c r="AE22" s="47">
        <v>1144091358</v>
      </c>
      <c r="AF22" s="47">
        <v>0</v>
      </c>
      <c r="AG22" s="47">
        <v>0</v>
      </c>
      <c r="AH22" s="47">
        <v>0</v>
      </c>
      <c r="AI22" s="47">
        <v>0</v>
      </c>
    </row>
    <row r="23" spans="1:35" x14ac:dyDescent="0.3">
      <c r="A23" s="96" t="s">
        <v>1546</v>
      </c>
      <c r="B23" s="98">
        <v>443</v>
      </c>
      <c r="C23" s="99">
        <v>102</v>
      </c>
      <c r="D23" s="99">
        <v>102</v>
      </c>
      <c r="E23" s="99">
        <v>102</v>
      </c>
      <c r="F23" s="100">
        <v>34478</v>
      </c>
      <c r="G23" s="100">
        <v>3556</v>
      </c>
      <c r="H23" s="99">
        <v>92.36</v>
      </c>
      <c r="I23" s="99">
        <v>9.6999999999999993</v>
      </c>
      <c r="J23" s="99">
        <v>0</v>
      </c>
      <c r="K23" s="99">
        <v>259.39999999999998</v>
      </c>
      <c r="L23" s="99">
        <v>0</v>
      </c>
      <c r="M23" s="47">
        <v>56664357</v>
      </c>
      <c r="N23" s="47">
        <v>9807619</v>
      </c>
      <c r="O23" s="47">
        <v>32656348</v>
      </c>
      <c r="P23" s="47">
        <v>4027258</v>
      </c>
      <c r="Q23" s="100">
        <v>33814</v>
      </c>
      <c r="R23" s="47">
        <v>66471976</v>
      </c>
      <c r="S23" s="47">
        <v>0</v>
      </c>
      <c r="T23" s="47">
        <v>12907860</v>
      </c>
      <c r="U23" s="47">
        <v>37555124</v>
      </c>
      <c r="V23" s="47">
        <v>492103</v>
      </c>
      <c r="W23" s="47">
        <v>0</v>
      </c>
      <c r="X23" s="47">
        <v>5951</v>
      </c>
      <c r="Y23" s="47">
        <v>0</v>
      </c>
      <c r="Z23" s="47">
        <v>6873210</v>
      </c>
      <c r="AA23" s="47">
        <v>8637728</v>
      </c>
      <c r="AB23" s="47">
        <v>0</v>
      </c>
      <c r="AC23" s="47">
        <v>0</v>
      </c>
      <c r="AD23" s="47">
        <v>0</v>
      </c>
      <c r="AE23" s="47">
        <v>36683606</v>
      </c>
      <c r="AF23" s="47">
        <v>36683606</v>
      </c>
      <c r="AG23" s="47">
        <v>36838225</v>
      </c>
      <c r="AH23" s="47">
        <v>32900155</v>
      </c>
      <c r="AI23" s="47">
        <v>3938070</v>
      </c>
    </row>
    <row r="24" spans="1:35" ht="14.55" customHeight="1" x14ac:dyDescent="0.3">
      <c r="A24" s="96" t="s">
        <v>714</v>
      </c>
      <c r="B24" s="98">
        <v>59</v>
      </c>
      <c r="C24" s="99">
        <v>171</v>
      </c>
      <c r="D24" s="99">
        <v>171</v>
      </c>
      <c r="E24" s="99">
        <v>171</v>
      </c>
      <c r="F24" s="100">
        <v>42875</v>
      </c>
      <c r="G24" s="100">
        <v>8812</v>
      </c>
      <c r="H24" s="99">
        <v>68.510000000000005</v>
      </c>
      <c r="I24" s="99">
        <v>4.87</v>
      </c>
      <c r="J24" s="99">
        <v>40.840000000000003</v>
      </c>
      <c r="K24" s="101">
        <v>1288.49</v>
      </c>
      <c r="L24" s="100">
        <v>23892</v>
      </c>
      <c r="M24" s="47">
        <v>277013643</v>
      </c>
      <c r="N24" s="47">
        <v>549091043</v>
      </c>
      <c r="O24" s="47">
        <v>123116983</v>
      </c>
      <c r="P24" s="47">
        <v>154125831</v>
      </c>
      <c r="Q24" s="100">
        <v>27159</v>
      </c>
      <c r="R24" s="47">
        <v>826104686</v>
      </c>
      <c r="S24" s="47">
        <v>73200247</v>
      </c>
      <c r="T24" s="47">
        <v>298024595</v>
      </c>
      <c r="U24" s="47">
        <v>34096446</v>
      </c>
      <c r="V24" s="47">
        <v>77347675</v>
      </c>
      <c r="W24" s="47">
        <v>4955520</v>
      </c>
      <c r="X24" s="47">
        <v>8750587</v>
      </c>
      <c r="Y24" s="47">
        <v>29195066</v>
      </c>
      <c r="Z24" s="47">
        <v>237102234</v>
      </c>
      <c r="AA24" s="47">
        <v>56632326</v>
      </c>
      <c r="AB24" s="47">
        <v>0</v>
      </c>
      <c r="AC24" s="47">
        <v>4649715</v>
      </c>
      <c r="AD24" s="47">
        <v>2150275</v>
      </c>
      <c r="AE24" s="47">
        <v>277242814</v>
      </c>
      <c r="AF24" s="47">
        <v>0</v>
      </c>
      <c r="AG24" s="47">
        <v>0</v>
      </c>
      <c r="AH24" s="47">
        <v>0</v>
      </c>
      <c r="AI24" s="47">
        <v>0</v>
      </c>
    </row>
    <row r="25" spans="1:35" x14ac:dyDescent="0.3">
      <c r="A25" s="96" t="s">
        <v>715</v>
      </c>
      <c r="B25" s="98">
        <v>22</v>
      </c>
      <c r="C25" s="99">
        <v>891</v>
      </c>
      <c r="D25" s="99">
        <v>891</v>
      </c>
      <c r="E25" s="99">
        <v>891</v>
      </c>
      <c r="F25" s="100">
        <v>262321</v>
      </c>
      <c r="G25" s="100">
        <v>43260</v>
      </c>
      <c r="H25" s="99">
        <v>80.44</v>
      </c>
      <c r="I25" s="99">
        <v>6.06</v>
      </c>
      <c r="J25" s="99">
        <v>836.82</v>
      </c>
      <c r="K25" s="101">
        <v>9541.0499999999993</v>
      </c>
      <c r="L25" s="100">
        <v>51803</v>
      </c>
      <c r="M25" s="47">
        <v>3919288166</v>
      </c>
      <c r="N25" s="47">
        <v>3033974723</v>
      </c>
      <c r="O25" s="47">
        <v>1384724810</v>
      </c>
      <c r="P25" s="47">
        <v>835684461</v>
      </c>
      <c r="Q25" s="100">
        <v>615174</v>
      </c>
      <c r="R25" s="47">
        <v>6953262889</v>
      </c>
      <c r="S25" s="47">
        <v>526338070</v>
      </c>
      <c r="T25" s="47">
        <v>2271066885</v>
      </c>
      <c r="U25" s="47">
        <v>203005954</v>
      </c>
      <c r="V25" s="47">
        <v>599446901</v>
      </c>
      <c r="W25" s="47">
        <v>23527974</v>
      </c>
      <c r="X25" s="47">
        <v>122610881</v>
      </c>
      <c r="Y25" s="47">
        <v>252222393</v>
      </c>
      <c r="Z25" s="47">
        <v>2176918252</v>
      </c>
      <c r="AA25" s="47">
        <v>735187190</v>
      </c>
      <c r="AB25" s="47">
        <v>0</v>
      </c>
      <c r="AC25" s="47">
        <v>34058074</v>
      </c>
      <c r="AD25" s="47">
        <v>8880315</v>
      </c>
      <c r="AE25" s="47">
        <v>2220409271</v>
      </c>
      <c r="AF25" s="47">
        <v>0</v>
      </c>
      <c r="AG25" s="47">
        <v>0</v>
      </c>
      <c r="AH25" s="47">
        <v>0</v>
      </c>
      <c r="AI25" s="47">
        <v>0</v>
      </c>
    </row>
    <row r="26" spans="1:35" x14ac:dyDescent="0.3">
      <c r="A26" s="96" t="s">
        <v>716</v>
      </c>
      <c r="B26" s="98">
        <v>3108</v>
      </c>
      <c r="C26" s="99">
        <v>370</v>
      </c>
      <c r="D26" s="99">
        <v>370</v>
      </c>
      <c r="E26" s="99">
        <v>370</v>
      </c>
      <c r="F26" s="100">
        <v>55348</v>
      </c>
      <c r="G26" s="100">
        <v>9836</v>
      </c>
      <c r="H26" s="99">
        <v>40.869999999999997</v>
      </c>
      <c r="I26" s="99">
        <v>5.63</v>
      </c>
      <c r="J26" s="99">
        <v>140.62</v>
      </c>
      <c r="K26" s="101">
        <v>3671.61</v>
      </c>
      <c r="L26" s="100">
        <v>85136</v>
      </c>
      <c r="M26" s="47">
        <v>185297291</v>
      </c>
      <c r="N26" s="47">
        <v>641566942</v>
      </c>
      <c r="O26" s="47">
        <v>114584536</v>
      </c>
      <c r="P26" s="47">
        <v>200780810</v>
      </c>
      <c r="Q26" s="100">
        <v>721000</v>
      </c>
      <c r="R26" s="47">
        <v>826864233</v>
      </c>
      <c r="S26" s="47">
        <v>77104429</v>
      </c>
      <c r="T26" s="47">
        <v>122943126</v>
      </c>
      <c r="U26" s="47">
        <v>189448970</v>
      </c>
      <c r="V26" s="47">
        <v>144096005</v>
      </c>
      <c r="W26" s="47">
        <v>4566296</v>
      </c>
      <c r="X26" s="47">
        <v>16219574</v>
      </c>
      <c r="Y26" s="47">
        <v>4556203</v>
      </c>
      <c r="Z26" s="47">
        <v>162092800</v>
      </c>
      <c r="AA26" s="47">
        <v>27047260</v>
      </c>
      <c r="AB26" s="47">
        <v>0</v>
      </c>
      <c r="AC26" s="47">
        <v>55012704</v>
      </c>
      <c r="AD26" s="47">
        <v>23776866</v>
      </c>
      <c r="AE26" s="47">
        <v>315365346</v>
      </c>
      <c r="AF26" s="47">
        <v>0</v>
      </c>
      <c r="AG26" s="47">
        <v>0</v>
      </c>
      <c r="AH26" s="47">
        <v>0</v>
      </c>
      <c r="AI26" s="47">
        <v>0</v>
      </c>
    </row>
    <row r="27" spans="1:35" x14ac:dyDescent="0.3">
      <c r="A27" s="96" t="s">
        <v>1547</v>
      </c>
      <c r="B27" s="98">
        <v>424</v>
      </c>
      <c r="C27" s="99">
        <v>16</v>
      </c>
      <c r="D27" s="99">
        <v>16</v>
      </c>
      <c r="E27" s="99">
        <v>16</v>
      </c>
      <c r="F27" s="100">
        <v>5381</v>
      </c>
      <c r="G27" s="99">
        <v>206</v>
      </c>
      <c r="H27" s="99">
        <v>91.89</v>
      </c>
      <c r="I27" s="99">
        <v>26.12</v>
      </c>
      <c r="J27" s="99">
        <v>0</v>
      </c>
      <c r="K27" s="99">
        <v>60.51</v>
      </c>
      <c r="L27" s="99">
        <v>0</v>
      </c>
      <c r="M27" s="47">
        <v>9782305</v>
      </c>
      <c r="N27" s="47">
        <v>1095787</v>
      </c>
      <c r="O27" s="47">
        <v>5846562</v>
      </c>
      <c r="P27" s="47">
        <v>618403</v>
      </c>
      <c r="Q27" s="100">
        <v>1909</v>
      </c>
      <c r="R27" s="47">
        <v>10878092</v>
      </c>
      <c r="S27" s="47">
        <v>0</v>
      </c>
      <c r="T27" s="47">
        <v>2483141</v>
      </c>
      <c r="U27" s="47">
        <v>0</v>
      </c>
      <c r="V27" s="47">
        <v>5377314</v>
      </c>
      <c r="W27" s="47">
        <v>0</v>
      </c>
      <c r="X27" s="47">
        <v>1862107</v>
      </c>
      <c r="Y27" s="47">
        <v>0</v>
      </c>
      <c r="Z27" s="47">
        <v>0</v>
      </c>
      <c r="AA27" s="47">
        <v>0</v>
      </c>
      <c r="AB27" s="47">
        <v>1155530</v>
      </c>
      <c r="AC27" s="47">
        <v>0</v>
      </c>
      <c r="AD27" s="47">
        <v>0</v>
      </c>
      <c r="AE27" s="47">
        <v>6464965</v>
      </c>
      <c r="AF27" s="47">
        <v>1</v>
      </c>
      <c r="AG27" s="47">
        <v>1</v>
      </c>
      <c r="AH27" s="47">
        <v>0</v>
      </c>
      <c r="AI27" s="47">
        <v>1</v>
      </c>
    </row>
    <row r="28" spans="1:35" ht="14.55" customHeight="1" x14ac:dyDescent="0.3">
      <c r="A28" s="96" t="s">
        <v>717</v>
      </c>
      <c r="B28" s="98">
        <v>39</v>
      </c>
      <c r="C28" s="99">
        <v>269</v>
      </c>
      <c r="D28" s="99">
        <v>269</v>
      </c>
      <c r="E28" s="99">
        <v>269</v>
      </c>
      <c r="F28" s="100">
        <v>67239</v>
      </c>
      <c r="G28" s="100">
        <v>15753</v>
      </c>
      <c r="H28" s="99">
        <v>68.290000000000006</v>
      </c>
      <c r="I28" s="99">
        <v>4.2699999999999996</v>
      </c>
      <c r="J28" s="99">
        <v>0.6</v>
      </c>
      <c r="K28" s="101">
        <v>2055.1</v>
      </c>
      <c r="L28" s="100">
        <v>65198</v>
      </c>
      <c r="M28" s="47">
        <v>495737274</v>
      </c>
      <c r="N28" s="47">
        <v>716838572</v>
      </c>
      <c r="O28" s="47">
        <v>266812531</v>
      </c>
      <c r="P28" s="47">
        <v>253515183</v>
      </c>
      <c r="Q28" s="100">
        <v>117524</v>
      </c>
      <c r="R28" s="47">
        <v>1212575846</v>
      </c>
      <c r="S28" s="47">
        <v>120660797</v>
      </c>
      <c r="T28" s="47">
        <v>597106983</v>
      </c>
      <c r="U28" s="47">
        <v>119590585</v>
      </c>
      <c r="V28" s="47">
        <v>39630477</v>
      </c>
      <c r="W28" s="47">
        <v>5872149</v>
      </c>
      <c r="X28" s="47">
        <v>8405788</v>
      </c>
      <c r="Y28" s="47">
        <v>21639268</v>
      </c>
      <c r="Z28" s="47">
        <v>205212548</v>
      </c>
      <c r="AA28" s="47">
        <v>36567807</v>
      </c>
      <c r="AB28" s="47">
        <v>1441593</v>
      </c>
      <c r="AC28" s="47">
        <v>45242710</v>
      </c>
      <c r="AD28" s="47">
        <v>11205141</v>
      </c>
      <c r="AE28" s="47">
        <v>520327714</v>
      </c>
      <c r="AF28" s="47">
        <v>0</v>
      </c>
      <c r="AG28" s="47">
        <v>0</v>
      </c>
      <c r="AH28" s="47">
        <v>0</v>
      </c>
      <c r="AI28" s="47">
        <v>0</v>
      </c>
    </row>
    <row r="29" spans="1:35" ht="14.55" customHeight="1" x14ac:dyDescent="0.3">
      <c r="A29" s="96" t="s">
        <v>856</v>
      </c>
      <c r="B29" s="98">
        <v>50</v>
      </c>
      <c r="C29" s="99">
        <v>151</v>
      </c>
      <c r="D29" s="99">
        <v>151</v>
      </c>
      <c r="E29" s="99">
        <v>151</v>
      </c>
      <c r="F29" s="100">
        <v>27983</v>
      </c>
      <c r="G29" s="100">
        <v>6419</v>
      </c>
      <c r="H29" s="99">
        <v>50.63</v>
      </c>
      <c r="I29" s="99">
        <v>4.3600000000000003</v>
      </c>
      <c r="J29" s="99">
        <v>2.29</v>
      </c>
      <c r="K29" s="99">
        <v>995.98</v>
      </c>
      <c r="L29" s="100">
        <v>28951</v>
      </c>
      <c r="M29" s="47">
        <v>136385903</v>
      </c>
      <c r="N29" s="47">
        <v>354918959</v>
      </c>
      <c r="O29" s="47">
        <v>51558502</v>
      </c>
      <c r="P29" s="47">
        <v>133990633</v>
      </c>
      <c r="Q29" s="100">
        <v>40818</v>
      </c>
      <c r="R29" s="47">
        <v>491304862</v>
      </c>
      <c r="S29" s="47">
        <v>48674787</v>
      </c>
      <c r="T29" s="47">
        <v>184601341</v>
      </c>
      <c r="U29" s="47">
        <v>12070024</v>
      </c>
      <c r="V29" s="47">
        <v>44664334</v>
      </c>
      <c r="W29" s="47">
        <v>2806816</v>
      </c>
      <c r="X29" s="47">
        <v>1727678</v>
      </c>
      <c r="Y29" s="47">
        <v>40801712</v>
      </c>
      <c r="Z29" s="47">
        <v>120678606</v>
      </c>
      <c r="AA29" s="47">
        <v>21728909</v>
      </c>
      <c r="AB29" s="47">
        <v>0</v>
      </c>
      <c r="AC29" s="47">
        <v>13109740</v>
      </c>
      <c r="AD29" s="47">
        <v>440915</v>
      </c>
      <c r="AE29" s="47">
        <v>185549135</v>
      </c>
      <c r="AF29" s="47">
        <v>0</v>
      </c>
      <c r="AG29" s="47">
        <v>0</v>
      </c>
      <c r="AH29" s="47">
        <v>0</v>
      </c>
      <c r="AI29" s="47">
        <v>0</v>
      </c>
    </row>
    <row r="30" spans="1:35" ht="14.55" customHeight="1" x14ac:dyDescent="0.3">
      <c r="A30" s="96" t="s">
        <v>1549</v>
      </c>
      <c r="B30" s="98">
        <v>422</v>
      </c>
      <c r="C30" s="99">
        <v>16</v>
      </c>
      <c r="D30" s="99">
        <v>16</v>
      </c>
      <c r="E30" s="99">
        <v>16</v>
      </c>
      <c r="F30" s="100">
        <v>5031</v>
      </c>
      <c r="G30" s="99">
        <v>128</v>
      </c>
      <c r="H30" s="99">
        <v>85.91</v>
      </c>
      <c r="I30" s="99">
        <v>39.299999999999997</v>
      </c>
      <c r="J30" s="99">
        <v>0</v>
      </c>
      <c r="K30" s="99">
        <v>76.38</v>
      </c>
      <c r="L30" s="99">
        <v>0</v>
      </c>
      <c r="M30" s="47">
        <v>9441936</v>
      </c>
      <c r="N30" s="47">
        <v>1323431</v>
      </c>
      <c r="O30" s="47">
        <v>5970653</v>
      </c>
      <c r="P30" s="47">
        <v>968120</v>
      </c>
      <c r="Q30" s="100">
        <v>3592</v>
      </c>
      <c r="R30" s="47">
        <v>10765367</v>
      </c>
      <c r="S30" s="47">
        <v>0</v>
      </c>
      <c r="T30" s="47">
        <v>2350882</v>
      </c>
      <c r="U30" s="47">
        <v>0</v>
      </c>
      <c r="V30" s="47">
        <v>5915498</v>
      </c>
      <c r="W30" s="47">
        <v>0</v>
      </c>
      <c r="X30" s="47">
        <v>1168593</v>
      </c>
      <c r="Y30" s="47">
        <v>0</v>
      </c>
      <c r="Z30" s="47">
        <v>0</v>
      </c>
      <c r="AA30" s="47">
        <v>0</v>
      </c>
      <c r="AB30" s="47">
        <v>1330394</v>
      </c>
      <c r="AC30" s="47">
        <v>0</v>
      </c>
      <c r="AD30" s="47">
        <v>0</v>
      </c>
      <c r="AE30" s="47">
        <v>6938773</v>
      </c>
      <c r="AF30" s="47">
        <v>1</v>
      </c>
      <c r="AG30" s="47">
        <v>1</v>
      </c>
      <c r="AH30" s="47">
        <v>0</v>
      </c>
      <c r="AI30" s="47">
        <v>1</v>
      </c>
    </row>
    <row r="31" spans="1:35" x14ac:dyDescent="0.3">
      <c r="A31" s="96" t="s">
        <v>719</v>
      </c>
      <c r="B31" s="98">
        <v>51</v>
      </c>
      <c r="C31" s="99">
        <v>30</v>
      </c>
      <c r="D31" s="99">
        <v>30</v>
      </c>
      <c r="E31" s="99">
        <v>30</v>
      </c>
      <c r="F31" s="100">
        <v>9385</v>
      </c>
      <c r="G31" s="100">
        <v>1420</v>
      </c>
      <c r="H31" s="99">
        <v>85.47</v>
      </c>
      <c r="I31" s="99">
        <v>6.61</v>
      </c>
      <c r="J31" s="99">
        <v>517.24</v>
      </c>
      <c r="K31" s="101">
        <v>5307.36</v>
      </c>
      <c r="L31" s="99">
        <v>0</v>
      </c>
      <c r="M31" s="47">
        <v>99356085</v>
      </c>
      <c r="N31" s="47">
        <v>3540781733</v>
      </c>
      <c r="O31" s="47">
        <v>37023045</v>
      </c>
      <c r="P31" s="47">
        <v>1126372561</v>
      </c>
      <c r="Q31" s="100">
        <v>290258</v>
      </c>
      <c r="R31" s="47">
        <v>3640137818</v>
      </c>
      <c r="S31" s="47">
        <v>312126104</v>
      </c>
      <c r="T31" s="47">
        <v>1327060450</v>
      </c>
      <c r="U31" s="47">
        <v>121264910</v>
      </c>
      <c r="V31" s="47">
        <v>108587762</v>
      </c>
      <c r="W31" s="47">
        <v>3096948</v>
      </c>
      <c r="X31" s="47">
        <v>10313059</v>
      </c>
      <c r="Y31" s="47">
        <v>29059714</v>
      </c>
      <c r="Z31" s="47">
        <v>1556997406</v>
      </c>
      <c r="AA31" s="47">
        <v>126935798</v>
      </c>
      <c r="AB31" s="47">
        <v>0</v>
      </c>
      <c r="AC31" s="47">
        <v>18919699</v>
      </c>
      <c r="AD31" s="47">
        <v>25775968</v>
      </c>
      <c r="AE31" s="47">
        <v>1163395606</v>
      </c>
      <c r="AF31" s="47">
        <v>0</v>
      </c>
      <c r="AG31" s="47">
        <v>0</v>
      </c>
      <c r="AH31" s="47">
        <v>0</v>
      </c>
      <c r="AI31" s="47">
        <v>0</v>
      </c>
    </row>
    <row r="32" spans="1:35" ht="14.55" customHeight="1" x14ac:dyDescent="0.3">
      <c r="A32" s="96" t="s">
        <v>720</v>
      </c>
      <c r="B32" s="98">
        <v>57</v>
      </c>
      <c r="C32" s="99">
        <v>199</v>
      </c>
      <c r="D32" s="99">
        <v>199</v>
      </c>
      <c r="E32" s="99">
        <v>199</v>
      </c>
      <c r="F32" s="100">
        <v>36510</v>
      </c>
      <c r="G32" s="100">
        <v>8413</v>
      </c>
      <c r="H32" s="99">
        <v>50.13</v>
      </c>
      <c r="I32" s="99">
        <v>4.34</v>
      </c>
      <c r="J32" s="99">
        <v>0</v>
      </c>
      <c r="K32" s="101">
        <v>1400.65</v>
      </c>
      <c r="L32" s="100">
        <v>26109</v>
      </c>
      <c r="M32" s="47">
        <v>150307799</v>
      </c>
      <c r="N32" s="47">
        <v>488841997</v>
      </c>
      <c r="O32" s="47">
        <v>80935130</v>
      </c>
      <c r="P32" s="47">
        <v>159463126</v>
      </c>
      <c r="Q32" s="100">
        <v>67207</v>
      </c>
      <c r="R32" s="47">
        <v>639149796</v>
      </c>
      <c r="S32" s="47">
        <v>75601311</v>
      </c>
      <c r="T32" s="47">
        <v>198392376</v>
      </c>
      <c r="U32" s="47">
        <v>13816596</v>
      </c>
      <c r="V32" s="47">
        <v>24498446</v>
      </c>
      <c r="W32" s="47">
        <v>4449826</v>
      </c>
      <c r="X32" s="47">
        <v>11311372</v>
      </c>
      <c r="Y32" s="47">
        <v>13940399</v>
      </c>
      <c r="Z32" s="47">
        <v>224985670</v>
      </c>
      <c r="AA32" s="47">
        <v>54932163</v>
      </c>
      <c r="AB32" s="47">
        <v>0</v>
      </c>
      <c r="AC32" s="47">
        <v>16531463</v>
      </c>
      <c r="AD32" s="47">
        <v>690174</v>
      </c>
      <c r="AE32" s="47">
        <v>240398256</v>
      </c>
      <c r="AF32" s="47">
        <v>0</v>
      </c>
      <c r="AG32" s="47">
        <v>0</v>
      </c>
      <c r="AH32" s="47">
        <v>0</v>
      </c>
      <c r="AI32" s="47">
        <v>0</v>
      </c>
    </row>
    <row r="33" spans="1:35" ht="14.55" customHeight="1" x14ac:dyDescent="0.3">
      <c r="A33" s="96" t="s">
        <v>1550</v>
      </c>
      <c r="B33" s="98">
        <v>452</v>
      </c>
      <c r="C33" s="99">
        <v>187</v>
      </c>
      <c r="D33" s="99">
        <v>187</v>
      </c>
      <c r="E33" s="99">
        <v>187</v>
      </c>
      <c r="F33" s="100">
        <v>36543</v>
      </c>
      <c r="G33" s="100">
        <v>2557</v>
      </c>
      <c r="H33" s="99">
        <v>53.39</v>
      </c>
      <c r="I33" s="99">
        <v>14.29</v>
      </c>
      <c r="J33" s="99">
        <v>0</v>
      </c>
      <c r="K33" s="99">
        <v>353.77</v>
      </c>
      <c r="L33" s="99">
        <v>0</v>
      </c>
      <c r="M33" s="47">
        <v>73974128</v>
      </c>
      <c r="N33" s="47">
        <v>8346214</v>
      </c>
      <c r="O33" s="47">
        <v>57935081</v>
      </c>
      <c r="P33" s="47">
        <v>3332063</v>
      </c>
      <c r="Q33" s="100">
        <v>26906</v>
      </c>
      <c r="R33" s="47">
        <v>82320342</v>
      </c>
      <c r="S33" s="47">
        <v>9160328</v>
      </c>
      <c r="T33" s="47">
        <v>41655925</v>
      </c>
      <c r="U33" s="47">
        <v>7866483</v>
      </c>
      <c r="V33" s="47">
        <v>3918924</v>
      </c>
      <c r="W33" s="47">
        <v>3136135</v>
      </c>
      <c r="X33" s="47">
        <v>0</v>
      </c>
      <c r="Y33" s="47">
        <v>0</v>
      </c>
      <c r="Z33" s="47">
        <v>8622046</v>
      </c>
      <c r="AA33" s="47">
        <v>0</v>
      </c>
      <c r="AB33" s="47">
        <v>7960501</v>
      </c>
      <c r="AC33" s="47">
        <v>0</v>
      </c>
      <c r="AD33" s="47">
        <v>0</v>
      </c>
      <c r="AE33" s="47">
        <v>61267144</v>
      </c>
      <c r="AF33" s="47">
        <v>61851312</v>
      </c>
      <c r="AG33" s="47">
        <v>61851312</v>
      </c>
      <c r="AH33" s="47">
        <v>51649346</v>
      </c>
      <c r="AI33" s="47">
        <v>10201966</v>
      </c>
    </row>
    <row r="34" spans="1:35" ht="14.55" customHeight="1" x14ac:dyDescent="0.3">
      <c r="A34" s="96" t="s">
        <v>2667</v>
      </c>
      <c r="B34" s="98">
        <v>447</v>
      </c>
      <c r="C34" s="99">
        <v>110</v>
      </c>
      <c r="D34" s="99">
        <v>110</v>
      </c>
      <c r="E34" s="99">
        <v>110</v>
      </c>
      <c r="F34" s="100">
        <v>27786</v>
      </c>
      <c r="G34" s="100">
        <v>2127</v>
      </c>
      <c r="H34" s="99">
        <v>69.02</v>
      </c>
      <c r="I34" s="99">
        <v>13.06</v>
      </c>
      <c r="J34" s="99">
        <v>0</v>
      </c>
      <c r="K34" s="99">
        <v>241.45</v>
      </c>
      <c r="L34" s="99">
        <v>0</v>
      </c>
      <c r="M34" s="47">
        <v>55959361</v>
      </c>
      <c r="N34" s="47">
        <v>667497</v>
      </c>
      <c r="O34" s="47">
        <v>43272934</v>
      </c>
      <c r="P34" s="47">
        <v>304995</v>
      </c>
      <c r="Q34" s="100">
        <v>2918</v>
      </c>
      <c r="R34" s="47">
        <v>56626858</v>
      </c>
      <c r="S34" s="47">
        <v>7214273</v>
      </c>
      <c r="T34" s="47">
        <v>33444674</v>
      </c>
      <c r="U34" s="47">
        <v>3487124</v>
      </c>
      <c r="V34" s="47">
        <v>4836717</v>
      </c>
      <c r="W34" s="47">
        <v>236373</v>
      </c>
      <c r="X34" s="47">
        <v>0</v>
      </c>
      <c r="Y34" s="47">
        <v>0</v>
      </c>
      <c r="Z34" s="47">
        <v>4187580</v>
      </c>
      <c r="AA34" s="47">
        <v>0</v>
      </c>
      <c r="AB34" s="47">
        <v>3220117</v>
      </c>
      <c r="AC34" s="47">
        <v>0</v>
      </c>
      <c r="AD34" s="47">
        <v>0</v>
      </c>
      <c r="AE34" s="47">
        <v>43577929</v>
      </c>
      <c r="AF34" s="47">
        <v>43705544</v>
      </c>
      <c r="AG34" s="47">
        <v>43705544</v>
      </c>
      <c r="AH34" s="47">
        <v>35139270</v>
      </c>
      <c r="AI34" s="47">
        <v>8566274</v>
      </c>
    </row>
    <row r="35" spans="1:35" ht="14.55" customHeight="1" x14ac:dyDescent="0.3">
      <c r="A35" s="96" t="s">
        <v>1553</v>
      </c>
      <c r="B35" s="98">
        <v>451</v>
      </c>
      <c r="C35" s="99">
        <v>179</v>
      </c>
      <c r="D35" s="99">
        <v>179</v>
      </c>
      <c r="E35" s="99">
        <v>179</v>
      </c>
      <c r="F35" s="100">
        <v>36453</v>
      </c>
      <c r="G35" s="100">
        <v>2769</v>
      </c>
      <c r="H35" s="99">
        <v>55.64</v>
      </c>
      <c r="I35" s="99">
        <v>13.16</v>
      </c>
      <c r="J35" s="99">
        <v>0</v>
      </c>
      <c r="K35" s="99">
        <v>308.62</v>
      </c>
      <c r="L35" s="99">
        <v>0</v>
      </c>
      <c r="M35" s="47">
        <v>82547635</v>
      </c>
      <c r="N35" s="47">
        <v>956729</v>
      </c>
      <c r="O35" s="47">
        <v>61754021</v>
      </c>
      <c r="P35" s="47">
        <v>376577</v>
      </c>
      <c r="Q35" s="100">
        <v>3520</v>
      </c>
      <c r="R35" s="47">
        <v>83504364</v>
      </c>
      <c r="S35" s="47">
        <v>10089735</v>
      </c>
      <c r="T35" s="47">
        <v>52568373</v>
      </c>
      <c r="U35" s="47">
        <v>3307993</v>
      </c>
      <c r="V35" s="47">
        <v>1790539</v>
      </c>
      <c r="W35" s="47">
        <v>783981</v>
      </c>
      <c r="X35" s="47">
        <v>0</v>
      </c>
      <c r="Y35" s="47">
        <v>0</v>
      </c>
      <c r="Z35" s="47">
        <v>8155815</v>
      </c>
      <c r="AA35" s="47">
        <v>728352</v>
      </c>
      <c r="AB35" s="47">
        <v>6079576</v>
      </c>
      <c r="AC35" s="47">
        <v>0</v>
      </c>
      <c r="AD35" s="47">
        <v>0</v>
      </c>
      <c r="AE35" s="47">
        <v>62130598</v>
      </c>
      <c r="AF35" s="47">
        <v>62191485</v>
      </c>
      <c r="AG35" s="47">
        <v>62191485</v>
      </c>
      <c r="AH35" s="47">
        <v>51563572</v>
      </c>
      <c r="AI35" s="47">
        <v>10627913</v>
      </c>
    </row>
    <row r="36" spans="1:35" ht="14.55" customHeight="1" x14ac:dyDescent="0.3">
      <c r="A36" s="96" t="s">
        <v>1554</v>
      </c>
      <c r="B36" s="98">
        <v>453</v>
      </c>
      <c r="C36" s="99">
        <v>53</v>
      </c>
      <c r="D36" s="99">
        <v>53</v>
      </c>
      <c r="E36" s="99">
        <v>53</v>
      </c>
      <c r="F36" s="100">
        <v>17574</v>
      </c>
      <c r="G36" s="100">
        <v>1303</v>
      </c>
      <c r="H36" s="99">
        <v>90.6</v>
      </c>
      <c r="I36" s="99">
        <v>13.49</v>
      </c>
      <c r="J36" s="99">
        <v>0</v>
      </c>
      <c r="K36" s="99">
        <v>163.16999999999999</v>
      </c>
      <c r="L36" s="99">
        <v>0</v>
      </c>
      <c r="M36" s="47">
        <v>37974335</v>
      </c>
      <c r="N36" s="47">
        <v>410954</v>
      </c>
      <c r="O36" s="47">
        <v>28626535</v>
      </c>
      <c r="P36" s="47">
        <v>183405</v>
      </c>
      <c r="Q36" s="100">
        <v>1868</v>
      </c>
      <c r="R36" s="47">
        <v>38385289</v>
      </c>
      <c r="S36" s="47">
        <v>3784323</v>
      </c>
      <c r="T36" s="47">
        <v>26519287</v>
      </c>
      <c r="U36" s="47">
        <v>1703809</v>
      </c>
      <c r="V36" s="47">
        <v>1033715</v>
      </c>
      <c r="W36" s="47">
        <v>163412</v>
      </c>
      <c r="X36" s="47">
        <v>0</v>
      </c>
      <c r="Y36" s="47">
        <v>0</v>
      </c>
      <c r="Z36" s="47">
        <v>2700867</v>
      </c>
      <c r="AA36" s="47">
        <v>53519</v>
      </c>
      <c r="AB36" s="47">
        <v>2426357</v>
      </c>
      <c r="AC36" s="47">
        <v>0</v>
      </c>
      <c r="AD36" s="47">
        <v>0</v>
      </c>
      <c r="AE36" s="47">
        <v>28809940</v>
      </c>
      <c r="AF36" s="47">
        <v>28855703</v>
      </c>
      <c r="AG36" s="47">
        <v>28855703</v>
      </c>
      <c r="AH36" s="47">
        <v>23384843</v>
      </c>
      <c r="AI36" s="47">
        <v>5470860</v>
      </c>
    </row>
    <row r="37" spans="1:35" x14ac:dyDescent="0.3">
      <c r="A37" s="96" t="s">
        <v>721</v>
      </c>
      <c r="B37" s="98">
        <v>8</v>
      </c>
      <c r="C37" s="99">
        <v>29</v>
      </c>
      <c r="D37" s="99">
        <v>28</v>
      </c>
      <c r="E37" s="99">
        <v>28</v>
      </c>
      <c r="F37" s="100">
        <v>3034</v>
      </c>
      <c r="G37" s="99">
        <v>947</v>
      </c>
      <c r="H37" s="99">
        <v>29.61</v>
      </c>
      <c r="I37" s="99">
        <v>3.2</v>
      </c>
      <c r="J37" s="99">
        <v>0</v>
      </c>
      <c r="K37" s="99">
        <v>291.25</v>
      </c>
      <c r="L37" s="100">
        <v>10410</v>
      </c>
      <c r="M37" s="47">
        <v>15777860</v>
      </c>
      <c r="N37" s="47">
        <v>91397023</v>
      </c>
      <c r="O37" s="47">
        <v>12430272</v>
      </c>
      <c r="P37" s="47">
        <v>46733995</v>
      </c>
      <c r="Q37" s="100">
        <v>59406</v>
      </c>
      <c r="R37" s="47">
        <v>107174883</v>
      </c>
      <c r="S37" s="47">
        <v>5889035</v>
      </c>
      <c r="T37" s="47">
        <v>48360691</v>
      </c>
      <c r="U37" s="47">
        <v>10580334</v>
      </c>
      <c r="V37" s="47">
        <v>2234992</v>
      </c>
      <c r="W37" s="47">
        <v>858799</v>
      </c>
      <c r="X37" s="47">
        <v>2209929</v>
      </c>
      <c r="Y37" s="47">
        <v>2015539</v>
      </c>
      <c r="Z37" s="47">
        <v>21673264</v>
      </c>
      <c r="AA37" s="47">
        <v>9843867</v>
      </c>
      <c r="AB37" s="47">
        <v>0</v>
      </c>
      <c r="AC37" s="47">
        <v>3257686</v>
      </c>
      <c r="AD37" s="47">
        <v>250747</v>
      </c>
      <c r="AE37" s="47">
        <v>59164267</v>
      </c>
      <c r="AF37" s="47">
        <v>0</v>
      </c>
      <c r="AG37" s="47">
        <v>0</v>
      </c>
      <c r="AH37" s="47">
        <v>0</v>
      </c>
      <c r="AI37" s="47">
        <v>0</v>
      </c>
    </row>
    <row r="38" spans="1:35" ht="14.55" customHeight="1" x14ac:dyDescent="0.3">
      <c r="A38" s="96" t="s">
        <v>722</v>
      </c>
      <c r="B38" s="98">
        <v>40</v>
      </c>
      <c r="C38" s="99">
        <v>103</v>
      </c>
      <c r="D38" s="99">
        <v>103</v>
      </c>
      <c r="E38" s="99">
        <v>103</v>
      </c>
      <c r="F38" s="100">
        <v>21588</v>
      </c>
      <c r="G38" s="100">
        <v>5381</v>
      </c>
      <c r="H38" s="99">
        <v>57.27</v>
      </c>
      <c r="I38" s="99">
        <v>4.01</v>
      </c>
      <c r="J38" s="99">
        <v>0.2</v>
      </c>
      <c r="K38" s="99">
        <v>720.7</v>
      </c>
      <c r="L38" s="100">
        <v>26749</v>
      </c>
      <c r="M38" s="47">
        <v>129036763</v>
      </c>
      <c r="N38" s="47">
        <v>273958888</v>
      </c>
      <c r="O38" s="47">
        <v>55660048</v>
      </c>
      <c r="P38" s="47">
        <v>97124357</v>
      </c>
      <c r="Q38" s="100">
        <v>37971</v>
      </c>
      <c r="R38" s="47">
        <v>402995651</v>
      </c>
      <c r="S38" s="47">
        <v>32825050</v>
      </c>
      <c r="T38" s="47">
        <v>199044738</v>
      </c>
      <c r="U38" s="47">
        <v>25414445</v>
      </c>
      <c r="V38" s="47">
        <v>21782811</v>
      </c>
      <c r="W38" s="47">
        <v>3048181</v>
      </c>
      <c r="X38" s="47">
        <v>1479598</v>
      </c>
      <c r="Y38" s="47">
        <v>10885706</v>
      </c>
      <c r="Z38" s="47">
        <v>77459119</v>
      </c>
      <c r="AA38" s="47">
        <v>11821348</v>
      </c>
      <c r="AB38" s="47">
        <v>901675</v>
      </c>
      <c r="AC38" s="47">
        <v>15106168</v>
      </c>
      <c r="AD38" s="47">
        <v>3226812</v>
      </c>
      <c r="AE38" s="47">
        <v>152784405</v>
      </c>
      <c r="AF38" s="47">
        <v>0</v>
      </c>
      <c r="AG38" s="47">
        <v>0</v>
      </c>
      <c r="AH38" s="47">
        <v>0</v>
      </c>
      <c r="AI38" s="47">
        <v>0</v>
      </c>
    </row>
    <row r="39" spans="1:35" ht="14.55" customHeight="1" x14ac:dyDescent="0.3">
      <c r="A39" s="96" t="s">
        <v>1556</v>
      </c>
      <c r="B39" s="98">
        <v>407</v>
      </c>
      <c r="C39" s="99">
        <v>112</v>
      </c>
      <c r="D39" s="99">
        <v>112</v>
      </c>
      <c r="E39" s="99">
        <v>112</v>
      </c>
      <c r="F39" s="100">
        <v>23461</v>
      </c>
      <c r="G39" s="99">
        <v>642</v>
      </c>
      <c r="H39" s="99">
        <v>57.23</v>
      </c>
      <c r="I39" s="99">
        <v>36.54</v>
      </c>
      <c r="J39" s="99">
        <v>3.95</v>
      </c>
      <c r="K39" s="99">
        <v>540.5</v>
      </c>
      <c r="L39" s="99">
        <v>0</v>
      </c>
      <c r="M39" s="47">
        <v>59107606</v>
      </c>
      <c r="N39" s="47">
        <v>26155932</v>
      </c>
      <c r="O39" s="47">
        <v>36366525</v>
      </c>
      <c r="P39" s="47">
        <v>15960393</v>
      </c>
      <c r="Q39" s="100">
        <v>31146</v>
      </c>
      <c r="R39" s="47">
        <v>85263538</v>
      </c>
      <c r="S39" s="47">
        <v>0</v>
      </c>
      <c r="T39" s="47">
        <v>277185</v>
      </c>
      <c r="U39" s="47">
        <v>16654683</v>
      </c>
      <c r="V39" s="47">
        <v>38523396</v>
      </c>
      <c r="W39" s="47">
        <v>0</v>
      </c>
      <c r="X39" s="47">
        <v>67824</v>
      </c>
      <c r="Y39" s="47">
        <v>0</v>
      </c>
      <c r="Z39" s="47">
        <v>17839328</v>
      </c>
      <c r="AA39" s="47">
        <v>11901122</v>
      </c>
      <c r="AB39" s="47">
        <v>0</v>
      </c>
      <c r="AC39" s="47">
        <v>0</v>
      </c>
      <c r="AD39" s="47">
        <v>0</v>
      </c>
      <c r="AE39" s="47">
        <v>52326918</v>
      </c>
      <c r="AF39" s="47">
        <v>66865797</v>
      </c>
      <c r="AG39" s="47">
        <v>66975924</v>
      </c>
      <c r="AH39" s="47">
        <v>64800504</v>
      </c>
      <c r="AI39" s="47">
        <v>2175420</v>
      </c>
    </row>
    <row r="40" spans="1:35" ht="14.55" customHeight="1" x14ac:dyDescent="0.3">
      <c r="A40" s="96" t="s">
        <v>723</v>
      </c>
      <c r="B40" s="98">
        <v>68</v>
      </c>
      <c r="C40" s="99">
        <v>119</v>
      </c>
      <c r="D40" s="99">
        <v>119</v>
      </c>
      <c r="E40" s="99">
        <v>119</v>
      </c>
      <c r="F40" s="100">
        <v>20494</v>
      </c>
      <c r="G40" s="100">
        <v>3995</v>
      </c>
      <c r="H40" s="99">
        <v>47.05</v>
      </c>
      <c r="I40" s="99">
        <v>5.13</v>
      </c>
      <c r="J40" s="99">
        <v>1.1200000000000001</v>
      </c>
      <c r="K40" s="99">
        <v>858.09</v>
      </c>
      <c r="L40" s="100">
        <v>33502</v>
      </c>
      <c r="M40" s="47">
        <v>75054404</v>
      </c>
      <c r="N40" s="47">
        <v>271429084</v>
      </c>
      <c r="O40" s="47">
        <v>40951617</v>
      </c>
      <c r="P40" s="47">
        <v>81572226</v>
      </c>
      <c r="Q40" s="100">
        <v>73015</v>
      </c>
      <c r="R40" s="47">
        <v>346483488</v>
      </c>
      <c r="S40" s="47">
        <v>65297114</v>
      </c>
      <c r="T40" s="47">
        <v>86245416</v>
      </c>
      <c r="U40" s="47">
        <v>51632246</v>
      </c>
      <c r="V40" s="47">
        <v>23344237</v>
      </c>
      <c r="W40" s="47">
        <v>3130945</v>
      </c>
      <c r="X40" s="47">
        <v>5200081</v>
      </c>
      <c r="Y40" s="47">
        <v>5117500</v>
      </c>
      <c r="Z40" s="47">
        <v>84358566</v>
      </c>
      <c r="AA40" s="47">
        <v>11062492</v>
      </c>
      <c r="AB40" s="47">
        <v>0</v>
      </c>
      <c r="AC40" s="47">
        <v>10034015</v>
      </c>
      <c r="AD40" s="47">
        <v>1060876</v>
      </c>
      <c r="AE40" s="47">
        <v>122523843</v>
      </c>
      <c r="AF40" s="47">
        <v>0</v>
      </c>
      <c r="AG40" s="47">
        <v>0</v>
      </c>
      <c r="AH40" s="47">
        <v>0</v>
      </c>
      <c r="AI40" s="47">
        <v>0</v>
      </c>
    </row>
    <row r="41" spans="1:35" x14ac:dyDescent="0.3">
      <c r="A41" s="96" t="s">
        <v>1557</v>
      </c>
      <c r="B41" s="98">
        <v>10665</v>
      </c>
      <c r="C41" s="99">
        <v>71</v>
      </c>
      <c r="D41" s="99">
        <v>71</v>
      </c>
      <c r="E41" s="99">
        <v>71</v>
      </c>
      <c r="F41" s="100">
        <v>21653</v>
      </c>
      <c r="G41" s="100">
        <v>1688</v>
      </c>
      <c r="H41" s="99">
        <v>83.33</v>
      </c>
      <c r="I41" s="99">
        <v>12.83</v>
      </c>
      <c r="J41" s="99">
        <v>0</v>
      </c>
      <c r="K41" s="99">
        <v>180.21</v>
      </c>
      <c r="L41" s="99">
        <v>0</v>
      </c>
      <c r="M41" s="47">
        <v>28130700</v>
      </c>
      <c r="N41" s="47">
        <v>0</v>
      </c>
      <c r="O41" s="47">
        <v>20014079</v>
      </c>
      <c r="P41" s="47">
        <v>0</v>
      </c>
      <c r="Q41" s="99">
        <v>0</v>
      </c>
      <c r="R41" s="47">
        <v>28130700</v>
      </c>
      <c r="S41" s="47">
        <v>4396636</v>
      </c>
      <c r="T41" s="47">
        <v>7230899</v>
      </c>
      <c r="U41" s="47">
        <v>10089357</v>
      </c>
      <c r="V41" s="47">
        <v>2185300</v>
      </c>
      <c r="W41" s="47">
        <v>0</v>
      </c>
      <c r="X41" s="47">
        <v>0</v>
      </c>
      <c r="Y41" s="47">
        <v>0</v>
      </c>
      <c r="Z41" s="47">
        <v>4228508</v>
      </c>
      <c r="AA41" s="47">
        <v>0</v>
      </c>
      <c r="AB41" s="47">
        <v>0</v>
      </c>
      <c r="AC41" s="47">
        <v>0</v>
      </c>
      <c r="AD41" s="47">
        <v>0</v>
      </c>
      <c r="AE41" s="47">
        <v>20014079</v>
      </c>
      <c r="AF41" s="47">
        <v>20302796</v>
      </c>
      <c r="AG41" s="47">
        <v>20302796</v>
      </c>
      <c r="AH41" s="47">
        <v>19995727</v>
      </c>
      <c r="AI41" s="47">
        <v>307069</v>
      </c>
    </row>
    <row r="42" spans="1:35" ht="14.55" customHeight="1" x14ac:dyDescent="0.3">
      <c r="A42" s="96" t="s">
        <v>724</v>
      </c>
      <c r="B42" s="98">
        <v>14496</v>
      </c>
      <c r="C42" s="99">
        <v>173</v>
      </c>
      <c r="D42" s="99">
        <v>173</v>
      </c>
      <c r="E42" s="99">
        <v>116</v>
      </c>
      <c r="F42" s="100">
        <v>33383</v>
      </c>
      <c r="G42" s="100">
        <v>7466</v>
      </c>
      <c r="H42" s="99">
        <v>78.63</v>
      </c>
      <c r="I42" s="99">
        <v>4.47</v>
      </c>
      <c r="J42" s="99">
        <v>10.29</v>
      </c>
      <c r="K42" s="99">
        <v>942.92</v>
      </c>
      <c r="L42" s="100">
        <v>64041</v>
      </c>
      <c r="M42" s="47">
        <v>190743767</v>
      </c>
      <c r="N42" s="47">
        <v>413085410</v>
      </c>
      <c r="O42" s="47">
        <v>71323610</v>
      </c>
      <c r="P42" s="47">
        <v>98280195</v>
      </c>
      <c r="Q42" s="100">
        <v>87580</v>
      </c>
      <c r="R42" s="47">
        <v>603829177</v>
      </c>
      <c r="S42" s="47">
        <v>116539728</v>
      </c>
      <c r="T42" s="47">
        <v>180378333</v>
      </c>
      <c r="U42" s="47">
        <v>37700775</v>
      </c>
      <c r="V42" s="47">
        <v>80330809</v>
      </c>
      <c r="W42" s="47">
        <v>3611114</v>
      </c>
      <c r="X42" s="47">
        <v>677687</v>
      </c>
      <c r="Y42" s="47">
        <v>13207232</v>
      </c>
      <c r="Z42" s="47">
        <v>139435237</v>
      </c>
      <c r="AA42" s="47">
        <v>9515924</v>
      </c>
      <c r="AB42" s="47">
        <v>0</v>
      </c>
      <c r="AC42" s="47">
        <v>15799677</v>
      </c>
      <c r="AD42" s="47">
        <v>6632661</v>
      </c>
      <c r="AE42" s="47">
        <v>169603805</v>
      </c>
      <c r="AF42" s="47">
        <v>0</v>
      </c>
      <c r="AG42" s="47">
        <v>0</v>
      </c>
      <c r="AH42" s="47">
        <v>0</v>
      </c>
      <c r="AI42" s="47">
        <v>0</v>
      </c>
    </row>
    <row r="43" spans="1:35" ht="14.55" customHeight="1" x14ac:dyDescent="0.3">
      <c r="A43" s="96" t="s">
        <v>1560</v>
      </c>
      <c r="B43" s="98">
        <v>416</v>
      </c>
      <c r="C43" s="99">
        <v>717</v>
      </c>
      <c r="D43" s="99">
        <v>717</v>
      </c>
      <c r="E43" s="99">
        <v>717</v>
      </c>
      <c r="F43" s="100">
        <v>229785</v>
      </c>
      <c r="G43" s="100">
        <v>1185</v>
      </c>
      <c r="H43" s="99">
        <v>87.56</v>
      </c>
      <c r="I43" s="99">
        <v>193.91</v>
      </c>
      <c r="J43" s="99">
        <v>0</v>
      </c>
      <c r="K43" s="101">
        <v>1109.6099999999999</v>
      </c>
      <c r="L43" s="99">
        <v>0</v>
      </c>
      <c r="M43" s="47">
        <v>167716718</v>
      </c>
      <c r="N43" s="47">
        <v>5552309</v>
      </c>
      <c r="O43" s="47">
        <v>114833807</v>
      </c>
      <c r="P43" s="47">
        <v>3006725</v>
      </c>
      <c r="Q43" s="100">
        <v>53217</v>
      </c>
      <c r="R43" s="47">
        <v>173269027</v>
      </c>
      <c r="S43" s="47">
        <v>0</v>
      </c>
      <c r="T43" s="47">
        <v>44050446</v>
      </c>
      <c r="U43" s="47">
        <v>0</v>
      </c>
      <c r="V43" s="47">
        <v>96858611</v>
      </c>
      <c r="W43" s="47">
        <v>0</v>
      </c>
      <c r="X43" s="47">
        <v>26242224</v>
      </c>
      <c r="Y43" s="47">
        <v>0</v>
      </c>
      <c r="Z43" s="47">
        <v>5983581</v>
      </c>
      <c r="AA43" s="47">
        <v>134165</v>
      </c>
      <c r="AB43" s="47">
        <v>0</v>
      </c>
      <c r="AC43" s="47">
        <v>0</v>
      </c>
      <c r="AD43" s="47">
        <v>0</v>
      </c>
      <c r="AE43" s="47">
        <v>117840532</v>
      </c>
      <c r="AF43" s="47">
        <v>120246738</v>
      </c>
      <c r="AG43" s="47">
        <v>135964933</v>
      </c>
      <c r="AH43" s="47">
        <v>139328338</v>
      </c>
      <c r="AI43" s="47">
        <v>-3363405</v>
      </c>
    </row>
    <row r="44" spans="1:35" ht="14.55" customHeight="1" x14ac:dyDescent="0.3">
      <c r="A44" s="96" t="s">
        <v>725</v>
      </c>
      <c r="B44" s="98">
        <v>73</v>
      </c>
      <c r="C44" s="99">
        <v>147</v>
      </c>
      <c r="D44" s="99">
        <v>99</v>
      </c>
      <c r="E44" s="99">
        <v>99</v>
      </c>
      <c r="F44" s="100">
        <v>22147</v>
      </c>
      <c r="G44" s="100">
        <v>4357</v>
      </c>
      <c r="H44" s="99">
        <v>61.12</v>
      </c>
      <c r="I44" s="99">
        <v>5.08</v>
      </c>
      <c r="J44" s="99">
        <v>0</v>
      </c>
      <c r="K44" s="99">
        <v>738.91</v>
      </c>
      <c r="L44" s="100">
        <v>22871</v>
      </c>
      <c r="M44" s="47">
        <v>52885190</v>
      </c>
      <c r="N44" s="47">
        <v>236379564</v>
      </c>
      <c r="O44" s="47">
        <v>32570317</v>
      </c>
      <c r="P44" s="47">
        <v>93503084</v>
      </c>
      <c r="Q44" s="100">
        <v>72038</v>
      </c>
      <c r="R44" s="47">
        <v>289264754</v>
      </c>
      <c r="S44" s="47">
        <v>47728054</v>
      </c>
      <c r="T44" s="47">
        <v>81793987</v>
      </c>
      <c r="U44" s="47">
        <v>22632718</v>
      </c>
      <c r="V44" s="47">
        <v>26965412</v>
      </c>
      <c r="W44" s="47">
        <v>1840263</v>
      </c>
      <c r="X44" s="47">
        <v>5708263</v>
      </c>
      <c r="Y44" s="47">
        <v>3645780</v>
      </c>
      <c r="Z44" s="47">
        <v>88327783</v>
      </c>
      <c r="AA44" s="47">
        <v>2107845</v>
      </c>
      <c r="AB44" s="47">
        <v>0</v>
      </c>
      <c r="AC44" s="47">
        <v>7809223</v>
      </c>
      <c r="AD44" s="47">
        <v>705426</v>
      </c>
      <c r="AE44" s="47">
        <v>126073401</v>
      </c>
      <c r="AF44" s="47">
        <v>0</v>
      </c>
      <c r="AG44" s="47">
        <v>0</v>
      </c>
      <c r="AH44" s="47">
        <v>0</v>
      </c>
      <c r="AI44" s="47">
        <v>0</v>
      </c>
    </row>
    <row r="45" spans="1:35" ht="14.55" customHeight="1" x14ac:dyDescent="0.3">
      <c r="A45" s="96" t="s">
        <v>726</v>
      </c>
      <c r="B45" s="98">
        <v>77</v>
      </c>
      <c r="C45" s="99">
        <v>198</v>
      </c>
      <c r="D45" s="99">
        <v>192</v>
      </c>
      <c r="E45" s="99">
        <v>185</v>
      </c>
      <c r="F45" s="100">
        <v>24518</v>
      </c>
      <c r="G45" s="100">
        <v>5488</v>
      </c>
      <c r="H45" s="99">
        <v>36.21</v>
      </c>
      <c r="I45" s="99">
        <v>4.47</v>
      </c>
      <c r="J45" s="99">
        <v>0</v>
      </c>
      <c r="K45" s="101">
        <v>1119</v>
      </c>
      <c r="L45" s="100">
        <v>43532</v>
      </c>
      <c r="M45" s="47">
        <v>84348773</v>
      </c>
      <c r="N45" s="47">
        <v>257888940</v>
      </c>
      <c r="O45" s="47">
        <v>56641740</v>
      </c>
      <c r="P45" s="47">
        <v>81937617</v>
      </c>
      <c r="Q45" s="100">
        <v>141893</v>
      </c>
      <c r="R45" s="47">
        <v>342237713</v>
      </c>
      <c r="S45" s="47">
        <v>63150147</v>
      </c>
      <c r="T45" s="47">
        <v>94084819</v>
      </c>
      <c r="U45" s="47">
        <v>50540112</v>
      </c>
      <c r="V45" s="47">
        <v>44304962</v>
      </c>
      <c r="W45" s="47">
        <v>3193851</v>
      </c>
      <c r="X45" s="47">
        <v>4590699</v>
      </c>
      <c r="Y45" s="47">
        <v>8807313</v>
      </c>
      <c r="Z45" s="47">
        <v>59168908</v>
      </c>
      <c r="AA45" s="47">
        <v>6425367</v>
      </c>
      <c r="AB45" s="47">
        <v>0</v>
      </c>
      <c r="AC45" s="47">
        <v>6774497</v>
      </c>
      <c r="AD45" s="47">
        <v>1197038</v>
      </c>
      <c r="AE45" s="47">
        <v>138579357</v>
      </c>
      <c r="AF45" s="47">
        <v>0</v>
      </c>
      <c r="AG45" s="47">
        <v>0</v>
      </c>
      <c r="AH45" s="47">
        <v>0</v>
      </c>
      <c r="AI45" s="47">
        <v>0</v>
      </c>
    </row>
    <row r="46" spans="1:35" ht="14.55" customHeight="1" x14ac:dyDescent="0.3">
      <c r="A46" s="96" t="s">
        <v>1562</v>
      </c>
      <c r="B46" s="98">
        <v>16580</v>
      </c>
      <c r="C46" s="99">
        <v>111</v>
      </c>
      <c r="D46" s="99">
        <v>100</v>
      </c>
      <c r="E46" s="99">
        <v>82</v>
      </c>
      <c r="F46" s="100">
        <v>27974</v>
      </c>
      <c r="G46" s="100">
        <v>2151</v>
      </c>
      <c r="H46" s="99">
        <v>93.21</v>
      </c>
      <c r="I46" s="99">
        <v>13.01</v>
      </c>
      <c r="J46" s="99">
        <v>0</v>
      </c>
      <c r="K46" s="99">
        <v>207</v>
      </c>
      <c r="L46" s="99">
        <v>0</v>
      </c>
      <c r="M46" s="47">
        <v>39515800</v>
      </c>
      <c r="N46" s="47">
        <v>1987757</v>
      </c>
      <c r="O46" s="47">
        <v>26952411</v>
      </c>
      <c r="P46" s="47">
        <v>1062846</v>
      </c>
      <c r="Q46" s="100">
        <v>3980</v>
      </c>
      <c r="R46" s="47">
        <v>41503557</v>
      </c>
      <c r="S46" s="47">
        <v>3776188</v>
      </c>
      <c r="T46" s="47">
        <v>7606329</v>
      </c>
      <c r="U46" s="47">
        <v>20278354</v>
      </c>
      <c r="V46" s="47">
        <v>681892</v>
      </c>
      <c r="W46" s="47">
        <v>0</v>
      </c>
      <c r="X46" s="47">
        <v>162685</v>
      </c>
      <c r="Y46" s="47">
        <v>0</v>
      </c>
      <c r="Z46" s="47">
        <v>7984112</v>
      </c>
      <c r="AA46" s="47">
        <v>200792</v>
      </c>
      <c r="AB46" s="47">
        <v>813205</v>
      </c>
      <c r="AC46" s="47">
        <v>0</v>
      </c>
      <c r="AD46" s="47">
        <v>0</v>
      </c>
      <c r="AE46" s="47">
        <v>28015257</v>
      </c>
      <c r="AF46" s="47">
        <v>28911224</v>
      </c>
      <c r="AG46" s="47">
        <v>28914425</v>
      </c>
      <c r="AH46" s="47">
        <v>27267771</v>
      </c>
      <c r="AI46" s="47">
        <v>1646654</v>
      </c>
    </row>
    <row r="47" spans="1:35" x14ac:dyDescent="0.3">
      <c r="A47" s="96" t="s">
        <v>2668</v>
      </c>
      <c r="B47" s="98">
        <v>414</v>
      </c>
      <c r="C47" s="99">
        <v>88</v>
      </c>
      <c r="D47" s="99">
        <v>88</v>
      </c>
      <c r="E47" s="99">
        <v>88</v>
      </c>
      <c r="F47" s="100">
        <v>19371</v>
      </c>
      <c r="G47" s="99">
        <v>252</v>
      </c>
      <c r="H47" s="99">
        <v>60.14</v>
      </c>
      <c r="I47" s="99">
        <v>76.87</v>
      </c>
      <c r="J47" s="99">
        <v>0</v>
      </c>
      <c r="K47" s="99">
        <v>104.89</v>
      </c>
      <c r="L47" s="99">
        <v>0</v>
      </c>
      <c r="M47" s="47">
        <v>51274532</v>
      </c>
      <c r="N47" s="47">
        <v>0</v>
      </c>
      <c r="O47" s="47">
        <v>20232049</v>
      </c>
      <c r="P47" s="47">
        <v>0</v>
      </c>
      <c r="Q47" s="99">
        <v>0</v>
      </c>
      <c r="R47" s="47">
        <v>51274532</v>
      </c>
      <c r="S47" s="47">
        <v>1513139</v>
      </c>
      <c r="T47" s="47">
        <v>14144432</v>
      </c>
      <c r="U47" s="47">
        <v>6122075</v>
      </c>
      <c r="V47" s="47">
        <v>24202882</v>
      </c>
      <c r="W47" s="47">
        <v>0</v>
      </c>
      <c r="X47" s="47">
        <v>0</v>
      </c>
      <c r="Y47" s="47">
        <v>0</v>
      </c>
      <c r="Z47" s="47">
        <v>5292004</v>
      </c>
      <c r="AA47" s="47">
        <v>0</v>
      </c>
      <c r="AB47" s="47">
        <v>0</v>
      </c>
      <c r="AC47" s="47">
        <v>0</v>
      </c>
      <c r="AD47" s="47">
        <v>0</v>
      </c>
      <c r="AE47" s="47">
        <v>20232049</v>
      </c>
      <c r="AF47" s="47">
        <v>21777289</v>
      </c>
      <c r="AG47" s="47">
        <v>21777289</v>
      </c>
      <c r="AH47" s="47">
        <v>16537109</v>
      </c>
      <c r="AI47" s="47">
        <v>5240180</v>
      </c>
    </row>
    <row r="48" spans="1:35" x14ac:dyDescent="0.3">
      <c r="A48" s="96" t="s">
        <v>761</v>
      </c>
      <c r="B48" s="98">
        <v>138</v>
      </c>
      <c r="C48" s="99">
        <v>224</v>
      </c>
      <c r="D48" s="99">
        <v>224</v>
      </c>
      <c r="E48" s="99">
        <v>220</v>
      </c>
      <c r="F48" s="100">
        <v>49271</v>
      </c>
      <c r="G48" s="100">
        <v>13960</v>
      </c>
      <c r="H48" s="99">
        <v>61.19</v>
      </c>
      <c r="I48" s="99">
        <v>3.53</v>
      </c>
      <c r="J48" s="99">
        <v>0</v>
      </c>
      <c r="K48" s="101">
        <v>1424</v>
      </c>
      <c r="L48" s="100">
        <v>39445</v>
      </c>
      <c r="M48" s="47">
        <v>186935773</v>
      </c>
      <c r="N48" s="47">
        <v>351455011</v>
      </c>
      <c r="O48" s="47">
        <v>130488479</v>
      </c>
      <c r="P48" s="47">
        <v>130167682</v>
      </c>
      <c r="Q48" s="100">
        <v>258836</v>
      </c>
      <c r="R48" s="47">
        <v>538390784</v>
      </c>
      <c r="S48" s="47">
        <v>59018668</v>
      </c>
      <c r="T48" s="47">
        <v>158921227</v>
      </c>
      <c r="U48" s="47">
        <v>20613773</v>
      </c>
      <c r="V48" s="47">
        <v>12543371</v>
      </c>
      <c r="W48" s="47">
        <v>3857805</v>
      </c>
      <c r="X48" s="47">
        <v>2966018</v>
      </c>
      <c r="Y48" s="47">
        <v>2454082</v>
      </c>
      <c r="Z48" s="47">
        <v>229190763</v>
      </c>
      <c r="AA48" s="47">
        <v>30118877</v>
      </c>
      <c r="AB48" s="47">
        <v>0</v>
      </c>
      <c r="AC48" s="47">
        <v>16910297</v>
      </c>
      <c r="AD48" s="47">
        <v>1795903</v>
      </c>
      <c r="AE48" s="47">
        <v>260656161</v>
      </c>
      <c r="AF48" s="47">
        <v>0</v>
      </c>
      <c r="AG48" s="47">
        <v>0</v>
      </c>
      <c r="AH48" s="47">
        <v>0</v>
      </c>
      <c r="AI48" s="47">
        <v>0</v>
      </c>
    </row>
    <row r="49" spans="1:35" ht="14.55" customHeight="1" x14ac:dyDescent="0.3">
      <c r="A49" s="96" t="s">
        <v>727</v>
      </c>
      <c r="B49" s="98">
        <v>6546</v>
      </c>
      <c r="C49" s="99">
        <v>345</v>
      </c>
      <c r="D49" s="99">
        <v>345</v>
      </c>
      <c r="E49" s="99">
        <v>345</v>
      </c>
      <c r="F49" s="100">
        <v>116121</v>
      </c>
      <c r="G49" s="100">
        <v>21448</v>
      </c>
      <c r="H49" s="99">
        <v>91.96</v>
      </c>
      <c r="I49" s="99">
        <v>5.41</v>
      </c>
      <c r="J49" s="99">
        <v>167.89</v>
      </c>
      <c r="K49" s="101">
        <v>3837.29</v>
      </c>
      <c r="L49" s="100">
        <v>58993</v>
      </c>
      <c r="M49" s="47">
        <v>732227293</v>
      </c>
      <c r="N49" s="47">
        <v>1406442235</v>
      </c>
      <c r="O49" s="47">
        <v>450064809</v>
      </c>
      <c r="P49" s="47">
        <v>481717289</v>
      </c>
      <c r="Q49" s="100">
        <v>770340</v>
      </c>
      <c r="R49" s="47">
        <v>2138669528</v>
      </c>
      <c r="S49" s="47">
        <v>334558929</v>
      </c>
      <c r="T49" s="47">
        <v>798339003</v>
      </c>
      <c r="U49" s="47">
        <v>121917094</v>
      </c>
      <c r="V49" s="47">
        <v>49937557</v>
      </c>
      <c r="W49" s="47">
        <v>11717752</v>
      </c>
      <c r="X49" s="47">
        <v>7971130</v>
      </c>
      <c r="Y49" s="47">
        <v>34973139</v>
      </c>
      <c r="Z49" s="47">
        <v>603266430</v>
      </c>
      <c r="AA49" s="47">
        <v>117821697</v>
      </c>
      <c r="AB49" s="47">
        <v>0</v>
      </c>
      <c r="AC49" s="47">
        <v>53769783</v>
      </c>
      <c r="AD49" s="47">
        <v>4397014</v>
      </c>
      <c r="AE49" s="47">
        <v>931782098</v>
      </c>
      <c r="AF49" s="47">
        <v>0</v>
      </c>
      <c r="AG49" s="47">
        <v>0</v>
      </c>
      <c r="AH49" s="47">
        <v>0</v>
      </c>
      <c r="AI49" s="47">
        <v>0</v>
      </c>
    </row>
    <row r="50" spans="1:35" ht="14.55" customHeight="1" x14ac:dyDescent="0.3">
      <c r="A50" s="96" t="s">
        <v>728</v>
      </c>
      <c r="B50" s="98">
        <v>83</v>
      </c>
      <c r="C50" s="99">
        <v>227</v>
      </c>
      <c r="D50" s="99">
        <v>227</v>
      </c>
      <c r="E50" s="99">
        <v>227</v>
      </c>
      <c r="F50" s="100">
        <v>41717</v>
      </c>
      <c r="G50" s="100">
        <v>10908</v>
      </c>
      <c r="H50" s="99">
        <v>50.21</v>
      </c>
      <c r="I50" s="99">
        <v>3.82</v>
      </c>
      <c r="J50" s="99">
        <v>28.12</v>
      </c>
      <c r="K50" s="101">
        <v>1544.52</v>
      </c>
      <c r="L50" s="100">
        <v>53398</v>
      </c>
      <c r="M50" s="47">
        <v>199504115</v>
      </c>
      <c r="N50" s="47">
        <v>327761046</v>
      </c>
      <c r="O50" s="47">
        <v>110866816</v>
      </c>
      <c r="P50" s="47">
        <v>86658805</v>
      </c>
      <c r="Q50" s="100">
        <v>272553</v>
      </c>
      <c r="R50" s="47">
        <v>527265161</v>
      </c>
      <c r="S50" s="47">
        <v>58601219</v>
      </c>
      <c r="T50" s="47">
        <v>140435422</v>
      </c>
      <c r="U50" s="47">
        <v>90451199</v>
      </c>
      <c r="V50" s="47">
        <v>53208843</v>
      </c>
      <c r="W50" s="47">
        <v>4159178</v>
      </c>
      <c r="X50" s="47">
        <v>4136387</v>
      </c>
      <c r="Y50" s="47">
        <v>18610144</v>
      </c>
      <c r="Z50" s="47">
        <v>98836971</v>
      </c>
      <c r="AA50" s="47">
        <v>22499775</v>
      </c>
      <c r="AB50" s="47">
        <v>0</v>
      </c>
      <c r="AC50" s="47">
        <v>23713925</v>
      </c>
      <c r="AD50" s="47">
        <v>12612098</v>
      </c>
      <c r="AE50" s="47">
        <v>197525621</v>
      </c>
      <c r="AF50" s="47">
        <v>0</v>
      </c>
      <c r="AG50" s="47">
        <v>0</v>
      </c>
      <c r="AH50" s="47">
        <v>0</v>
      </c>
      <c r="AI50" s="47">
        <v>0</v>
      </c>
    </row>
    <row r="51" spans="1:35" ht="14.55" customHeight="1" x14ac:dyDescent="0.3">
      <c r="A51" s="96" t="s">
        <v>1565</v>
      </c>
      <c r="B51" s="98">
        <v>429</v>
      </c>
      <c r="C51" s="99">
        <v>260</v>
      </c>
      <c r="D51" s="99">
        <v>260</v>
      </c>
      <c r="E51" s="99">
        <v>260</v>
      </c>
      <c r="F51" s="100">
        <v>78757</v>
      </c>
      <c r="G51" s="99">
        <v>992</v>
      </c>
      <c r="H51" s="99">
        <v>82.76</v>
      </c>
      <c r="I51" s="99">
        <v>79.39</v>
      </c>
      <c r="J51" s="99">
        <v>0</v>
      </c>
      <c r="K51" s="99">
        <v>658.09</v>
      </c>
      <c r="L51" s="99">
        <v>0</v>
      </c>
      <c r="M51" s="47">
        <v>120959438</v>
      </c>
      <c r="N51" s="47">
        <v>7817236</v>
      </c>
      <c r="O51" s="47">
        <v>71565549</v>
      </c>
      <c r="P51" s="47">
        <v>1040909</v>
      </c>
      <c r="Q51" s="100">
        <v>16912</v>
      </c>
      <c r="R51" s="47">
        <v>128776674</v>
      </c>
      <c r="S51" s="47">
        <v>0</v>
      </c>
      <c r="T51" s="47">
        <v>4255199</v>
      </c>
      <c r="U51" s="47">
        <v>0</v>
      </c>
      <c r="V51" s="47">
        <v>74127217</v>
      </c>
      <c r="W51" s="47">
        <v>0</v>
      </c>
      <c r="X51" s="47">
        <v>24985437</v>
      </c>
      <c r="Y51" s="47">
        <v>0</v>
      </c>
      <c r="Z51" s="47">
        <v>17481228</v>
      </c>
      <c r="AA51" s="47">
        <v>0</v>
      </c>
      <c r="AB51" s="47">
        <v>7927593</v>
      </c>
      <c r="AC51" s="47">
        <v>0</v>
      </c>
      <c r="AD51" s="47">
        <v>0</v>
      </c>
      <c r="AE51" s="47">
        <v>72606458</v>
      </c>
      <c r="AF51" s="47">
        <v>1</v>
      </c>
      <c r="AG51" s="47">
        <v>1</v>
      </c>
      <c r="AH51" s="47">
        <v>0</v>
      </c>
      <c r="AI51" s="47">
        <v>1</v>
      </c>
    </row>
    <row r="52" spans="1:35" x14ac:dyDescent="0.3">
      <c r="A52" s="96" t="s">
        <v>729</v>
      </c>
      <c r="B52" s="98">
        <v>85</v>
      </c>
      <c r="C52" s="99">
        <v>445</v>
      </c>
      <c r="D52" s="99">
        <v>445</v>
      </c>
      <c r="E52" s="99">
        <v>353</v>
      </c>
      <c r="F52" s="100">
        <v>77460</v>
      </c>
      <c r="G52" s="100">
        <v>18492</v>
      </c>
      <c r="H52" s="99">
        <v>59.95</v>
      </c>
      <c r="I52" s="99">
        <v>4.1900000000000004</v>
      </c>
      <c r="J52" s="99">
        <v>0</v>
      </c>
      <c r="K52" s="101">
        <v>2507.7199999999998</v>
      </c>
      <c r="L52" s="100">
        <v>80726</v>
      </c>
      <c r="M52" s="47">
        <v>400813642</v>
      </c>
      <c r="N52" s="47">
        <v>775030934</v>
      </c>
      <c r="O52" s="47">
        <v>182198431</v>
      </c>
      <c r="P52" s="47">
        <v>226465732</v>
      </c>
      <c r="Q52" s="100">
        <v>136594</v>
      </c>
      <c r="R52" s="47">
        <v>1175844576</v>
      </c>
      <c r="S52" s="47">
        <v>189531434</v>
      </c>
      <c r="T52" s="47">
        <v>348757018</v>
      </c>
      <c r="U52" s="47">
        <v>183142320</v>
      </c>
      <c r="V52" s="47">
        <v>48209916</v>
      </c>
      <c r="W52" s="47">
        <v>5824071</v>
      </c>
      <c r="X52" s="47">
        <v>2136159</v>
      </c>
      <c r="Y52" s="47">
        <v>9646642</v>
      </c>
      <c r="Z52" s="47">
        <v>304178560</v>
      </c>
      <c r="AA52" s="47">
        <v>42621303</v>
      </c>
      <c r="AB52" s="47">
        <v>0</v>
      </c>
      <c r="AC52" s="47">
        <v>31978295</v>
      </c>
      <c r="AD52" s="47">
        <v>9818858</v>
      </c>
      <c r="AE52" s="47">
        <v>408664163</v>
      </c>
      <c r="AF52" s="47">
        <v>0</v>
      </c>
      <c r="AG52" s="47">
        <v>0</v>
      </c>
      <c r="AH52" s="47">
        <v>0</v>
      </c>
      <c r="AI52" s="47">
        <v>0</v>
      </c>
    </row>
    <row r="53" spans="1:35" ht="14.55" customHeight="1" x14ac:dyDescent="0.3">
      <c r="A53" s="96" t="s">
        <v>2666</v>
      </c>
      <c r="B53" s="98">
        <v>133</v>
      </c>
      <c r="C53" s="99">
        <v>79</v>
      </c>
      <c r="D53" s="99">
        <v>67</v>
      </c>
      <c r="E53" s="99">
        <v>67</v>
      </c>
      <c r="F53" s="100">
        <v>16466</v>
      </c>
      <c r="G53" s="100">
        <v>3151</v>
      </c>
      <c r="H53" s="99">
        <v>67.150000000000006</v>
      </c>
      <c r="I53" s="99">
        <v>5.23</v>
      </c>
      <c r="J53" s="99">
        <v>0.3</v>
      </c>
      <c r="K53" s="99">
        <v>402.4</v>
      </c>
      <c r="L53" s="100">
        <v>22678</v>
      </c>
      <c r="M53" s="47">
        <v>79868798</v>
      </c>
      <c r="N53" s="47">
        <v>185538577</v>
      </c>
      <c r="O53" s="47">
        <v>25736891</v>
      </c>
      <c r="P53" s="47">
        <v>39477291</v>
      </c>
      <c r="Q53" s="100">
        <v>24204</v>
      </c>
      <c r="R53" s="47">
        <v>265407375</v>
      </c>
      <c r="S53" s="47">
        <v>41304290</v>
      </c>
      <c r="T53" s="47">
        <v>78777691</v>
      </c>
      <c r="U53" s="47">
        <v>14242723</v>
      </c>
      <c r="V53" s="47">
        <v>34572960</v>
      </c>
      <c r="W53" s="47">
        <v>2715554</v>
      </c>
      <c r="X53" s="47">
        <v>1626666</v>
      </c>
      <c r="Y53" s="47">
        <v>3554945</v>
      </c>
      <c r="Z53" s="47">
        <v>72473774</v>
      </c>
      <c r="AA53" s="47">
        <v>2851064</v>
      </c>
      <c r="AB53" s="47">
        <v>0</v>
      </c>
      <c r="AC53" s="47">
        <v>7739932</v>
      </c>
      <c r="AD53" s="47">
        <v>5547776</v>
      </c>
      <c r="AE53" s="47">
        <v>65214182</v>
      </c>
      <c r="AF53" s="47">
        <v>0</v>
      </c>
      <c r="AG53" s="47">
        <v>0</v>
      </c>
      <c r="AH53" s="47">
        <v>0</v>
      </c>
      <c r="AI53" s="47">
        <v>0</v>
      </c>
    </row>
    <row r="54" spans="1:35" ht="14.55" customHeight="1" x14ac:dyDescent="0.3">
      <c r="A54" s="96" t="s">
        <v>731</v>
      </c>
      <c r="B54" s="98">
        <v>88</v>
      </c>
      <c r="C54" s="99">
        <v>31</v>
      </c>
      <c r="D54" s="99">
        <v>31</v>
      </c>
      <c r="E54" s="99">
        <v>31</v>
      </c>
      <c r="F54" s="100">
        <v>4673</v>
      </c>
      <c r="G54" s="100">
        <v>1056</v>
      </c>
      <c r="H54" s="99">
        <v>41.19</v>
      </c>
      <c r="I54" s="99">
        <v>4.43</v>
      </c>
      <c r="J54" s="99">
        <v>0</v>
      </c>
      <c r="K54" s="99">
        <v>384.32</v>
      </c>
      <c r="L54" s="100">
        <v>12254</v>
      </c>
      <c r="M54" s="47">
        <v>18874649</v>
      </c>
      <c r="N54" s="47">
        <v>149360059</v>
      </c>
      <c r="O54" s="47">
        <v>16831625</v>
      </c>
      <c r="P54" s="47">
        <v>76409958</v>
      </c>
      <c r="Q54" s="100">
        <v>55615</v>
      </c>
      <c r="R54" s="47">
        <v>168234708</v>
      </c>
      <c r="S54" s="47">
        <v>239092</v>
      </c>
      <c r="T54" s="47">
        <v>70584658</v>
      </c>
      <c r="U54" s="47">
        <v>734416</v>
      </c>
      <c r="V54" s="47">
        <v>27185668</v>
      </c>
      <c r="W54" s="47">
        <v>673072</v>
      </c>
      <c r="X54" s="47">
        <v>3600894</v>
      </c>
      <c r="Y54" s="47">
        <v>1397949</v>
      </c>
      <c r="Z54" s="47">
        <v>23869260</v>
      </c>
      <c r="AA54" s="47">
        <v>38593964</v>
      </c>
      <c r="AB54" s="47">
        <v>0</v>
      </c>
      <c r="AC54" s="47">
        <v>0</v>
      </c>
      <c r="AD54" s="47">
        <v>1355735</v>
      </c>
      <c r="AE54" s="47">
        <v>93241583</v>
      </c>
      <c r="AF54" s="47">
        <v>0</v>
      </c>
      <c r="AG54" s="47">
        <v>0</v>
      </c>
      <c r="AH54" s="47">
        <v>0</v>
      </c>
      <c r="AI54" s="47">
        <v>0</v>
      </c>
    </row>
    <row r="55" spans="1:35" ht="14.55" customHeight="1" x14ac:dyDescent="0.3">
      <c r="A55" s="96" t="s">
        <v>732</v>
      </c>
      <c r="B55" s="98">
        <v>89</v>
      </c>
      <c r="C55" s="99">
        <v>41</v>
      </c>
      <c r="D55" s="99">
        <v>41</v>
      </c>
      <c r="E55" s="99">
        <v>41</v>
      </c>
      <c r="F55" s="100">
        <v>4192</v>
      </c>
      <c r="G55" s="100">
        <v>1047</v>
      </c>
      <c r="H55" s="99">
        <v>27.94</v>
      </c>
      <c r="I55" s="99">
        <v>4</v>
      </c>
      <c r="J55" s="99">
        <v>57.69</v>
      </c>
      <c r="K55" s="99">
        <v>864.16</v>
      </c>
      <c r="L55" s="100">
        <v>18741</v>
      </c>
      <c r="M55" s="47">
        <v>43819016</v>
      </c>
      <c r="N55" s="47">
        <v>396023843</v>
      </c>
      <c r="O55" s="47">
        <v>18858074</v>
      </c>
      <c r="P55" s="47">
        <v>170433924</v>
      </c>
      <c r="Q55" s="100">
        <v>283158</v>
      </c>
      <c r="R55" s="47">
        <v>439842859</v>
      </c>
      <c r="S55" s="47">
        <v>39200876</v>
      </c>
      <c r="T55" s="47">
        <v>130213077</v>
      </c>
      <c r="U55" s="47">
        <v>15262758</v>
      </c>
      <c r="V55" s="47">
        <v>26948047</v>
      </c>
      <c r="W55" s="47">
        <v>1795829</v>
      </c>
      <c r="X55" s="47">
        <v>10797963</v>
      </c>
      <c r="Y55" s="47">
        <v>4071712</v>
      </c>
      <c r="Z55" s="47">
        <v>145363465</v>
      </c>
      <c r="AA55" s="47">
        <v>59628404</v>
      </c>
      <c r="AB55" s="47">
        <v>0</v>
      </c>
      <c r="AC55" s="47">
        <v>5590945</v>
      </c>
      <c r="AD55" s="47">
        <v>969783</v>
      </c>
      <c r="AE55" s="47">
        <v>189291998</v>
      </c>
      <c r="AF55" s="47">
        <v>0</v>
      </c>
      <c r="AG55" s="47">
        <v>0</v>
      </c>
      <c r="AH55" s="47">
        <v>0</v>
      </c>
      <c r="AI55" s="47">
        <v>0</v>
      </c>
    </row>
    <row r="56" spans="1:35" ht="14.55" customHeight="1" x14ac:dyDescent="0.3">
      <c r="A56" s="96" t="s">
        <v>733</v>
      </c>
      <c r="B56" s="98">
        <v>91</v>
      </c>
      <c r="C56" s="100">
        <v>1063</v>
      </c>
      <c r="D56" s="100">
        <v>1063</v>
      </c>
      <c r="E56" s="100">
        <v>1063</v>
      </c>
      <c r="F56" s="100">
        <v>319649</v>
      </c>
      <c r="G56" s="100">
        <v>50632</v>
      </c>
      <c r="H56" s="99">
        <v>82.16</v>
      </c>
      <c r="I56" s="99">
        <v>6.31</v>
      </c>
      <c r="J56" s="99">
        <v>896.69</v>
      </c>
      <c r="K56" s="101">
        <v>12751.19</v>
      </c>
      <c r="L56" s="100">
        <v>98624</v>
      </c>
      <c r="M56" s="47">
        <v>4445717680</v>
      </c>
      <c r="N56" s="47">
        <v>5209736531</v>
      </c>
      <c r="O56" s="47">
        <v>1472803718</v>
      </c>
      <c r="P56" s="47">
        <v>1472667353</v>
      </c>
      <c r="Q56" s="100">
        <v>774874</v>
      </c>
      <c r="R56" s="47">
        <v>9655454211</v>
      </c>
      <c r="S56" s="47">
        <v>3259366153</v>
      </c>
      <c r="T56" s="47">
        <v>750873941</v>
      </c>
      <c r="U56" s="47">
        <v>315439597</v>
      </c>
      <c r="V56" s="47">
        <v>1037769309</v>
      </c>
      <c r="W56" s="47">
        <v>50505207</v>
      </c>
      <c r="X56" s="47">
        <v>112302895</v>
      </c>
      <c r="Y56" s="47">
        <v>357204429</v>
      </c>
      <c r="Z56" s="47">
        <v>2776795286</v>
      </c>
      <c r="AA56" s="47">
        <v>917103869</v>
      </c>
      <c r="AB56" s="47">
        <v>0</v>
      </c>
      <c r="AC56" s="47">
        <v>58249762</v>
      </c>
      <c r="AD56" s="47">
        <v>19843763</v>
      </c>
      <c r="AE56" s="47">
        <v>2945471071</v>
      </c>
      <c r="AF56" s="47">
        <v>0</v>
      </c>
      <c r="AG56" s="47">
        <v>0</v>
      </c>
      <c r="AH56" s="47">
        <v>0</v>
      </c>
      <c r="AI56" s="47">
        <v>0</v>
      </c>
    </row>
    <row r="57" spans="1:35" ht="14.55" customHeight="1" x14ac:dyDescent="0.3">
      <c r="A57" s="96" t="s">
        <v>1566</v>
      </c>
      <c r="B57" s="98">
        <v>445</v>
      </c>
      <c r="C57" s="99">
        <v>324</v>
      </c>
      <c r="D57" s="99">
        <v>219</v>
      </c>
      <c r="E57" s="99">
        <v>219</v>
      </c>
      <c r="F57" s="100">
        <v>68837</v>
      </c>
      <c r="G57" s="100">
        <v>5268</v>
      </c>
      <c r="H57" s="99">
        <v>85.88</v>
      </c>
      <c r="I57" s="99">
        <v>13.07</v>
      </c>
      <c r="J57" s="99">
        <v>51.43</v>
      </c>
      <c r="K57" s="101">
        <v>1417.7</v>
      </c>
      <c r="L57" s="99">
        <v>0</v>
      </c>
      <c r="M57" s="47">
        <v>201426824</v>
      </c>
      <c r="N57" s="47">
        <v>80092215</v>
      </c>
      <c r="O57" s="47">
        <v>88771005</v>
      </c>
      <c r="P57" s="47">
        <v>44916599</v>
      </c>
      <c r="Q57" s="100">
        <v>102366</v>
      </c>
      <c r="R57" s="47">
        <v>281519039</v>
      </c>
      <c r="S57" s="47">
        <v>11794077</v>
      </c>
      <c r="T57" s="47">
        <v>65637200</v>
      </c>
      <c r="U57" s="47">
        <v>16261573</v>
      </c>
      <c r="V57" s="47">
        <v>19817799</v>
      </c>
      <c r="W57" s="47">
        <v>0</v>
      </c>
      <c r="X57" s="47">
        <v>4234427</v>
      </c>
      <c r="Y57" s="47">
        <v>2313674</v>
      </c>
      <c r="Z57" s="47">
        <v>110915056</v>
      </c>
      <c r="AA57" s="47">
        <v>49238540</v>
      </c>
      <c r="AB57" s="47">
        <v>0</v>
      </c>
      <c r="AC57" s="47">
        <v>967046</v>
      </c>
      <c r="AD57" s="47">
        <v>339647</v>
      </c>
      <c r="AE57" s="47">
        <v>133687604</v>
      </c>
      <c r="AF57" s="47">
        <v>259114000</v>
      </c>
      <c r="AG57" s="47">
        <v>261043000</v>
      </c>
      <c r="AH57" s="47">
        <v>266705000</v>
      </c>
      <c r="AI57" s="47">
        <v>-5662000</v>
      </c>
    </row>
    <row r="58" spans="1:35" ht="14.55" customHeight="1" x14ac:dyDescent="0.3">
      <c r="A58" s="96" t="s">
        <v>734</v>
      </c>
      <c r="B58" s="98">
        <v>3111</v>
      </c>
      <c r="C58" s="99">
        <v>232</v>
      </c>
      <c r="D58" s="99">
        <v>230</v>
      </c>
      <c r="E58" s="99">
        <v>172</v>
      </c>
      <c r="F58" s="100">
        <v>50329</v>
      </c>
      <c r="G58" s="100">
        <v>9193</v>
      </c>
      <c r="H58" s="99">
        <v>79.95</v>
      </c>
      <c r="I58" s="99">
        <v>5.47</v>
      </c>
      <c r="J58" s="99">
        <v>0</v>
      </c>
      <c r="K58" s="101">
        <v>1264.75</v>
      </c>
      <c r="L58" s="100">
        <v>31644</v>
      </c>
      <c r="M58" s="47">
        <v>160904696</v>
      </c>
      <c r="N58" s="47">
        <v>303979936</v>
      </c>
      <c r="O58" s="47">
        <v>99910761</v>
      </c>
      <c r="P58" s="47">
        <v>96899787</v>
      </c>
      <c r="Q58" s="100">
        <v>333652</v>
      </c>
      <c r="R58" s="47">
        <v>464884632</v>
      </c>
      <c r="S58" s="47">
        <v>65130348</v>
      </c>
      <c r="T58" s="47">
        <v>159593334</v>
      </c>
      <c r="U58" s="47">
        <v>54195229</v>
      </c>
      <c r="V58" s="47">
        <v>15201020</v>
      </c>
      <c r="W58" s="47">
        <v>2946698</v>
      </c>
      <c r="X58" s="47">
        <v>3588447</v>
      </c>
      <c r="Y58" s="47">
        <v>1449909</v>
      </c>
      <c r="Z58" s="47">
        <v>149497758</v>
      </c>
      <c r="AA58" s="47">
        <v>12261044</v>
      </c>
      <c r="AB58" s="47">
        <v>0</v>
      </c>
      <c r="AC58" s="47">
        <v>0</v>
      </c>
      <c r="AD58" s="47">
        <v>1020845</v>
      </c>
      <c r="AE58" s="47">
        <v>196810548</v>
      </c>
      <c r="AF58" s="47">
        <v>0</v>
      </c>
      <c r="AG58" s="47">
        <v>0</v>
      </c>
      <c r="AH58" s="47">
        <v>0</v>
      </c>
      <c r="AI58" s="47">
        <v>0</v>
      </c>
    </row>
    <row r="59" spans="1:35" ht="14.55" customHeight="1" x14ac:dyDescent="0.3">
      <c r="A59" s="96" t="s">
        <v>735</v>
      </c>
      <c r="B59" s="98">
        <v>6547</v>
      </c>
      <c r="C59" s="99">
        <v>395</v>
      </c>
      <c r="D59" s="99">
        <v>395</v>
      </c>
      <c r="E59" s="99">
        <v>395</v>
      </c>
      <c r="F59" s="100">
        <v>66888</v>
      </c>
      <c r="G59" s="100">
        <v>14954</v>
      </c>
      <c r="H59" s="99">
        <v>46.27</v>
      </c>
      <c r="I59" s="99">
        <v>4.47</v>
      </c>
      <c r="J59" s="99">
        <v>0</v>
      </c>
      <c r="K59" s="101">
        <v>1384</v>
      </c>
      <c r="L59" s="100">
        <v>60033</v>
      </c>
      <c r="M59" s="47">
        <v>279882061</v>
      </c>
      <c r="N59" s="47">
        <v>389473294</v>
      </c>
      <c r="O59" s="47">
        <v>141803689</v>
      </c>
      <c r="P59" s="47">
        <v>140557884</v>
      </c>
      <c r="Q59" s="100">
        <v>190497</v>
      </c>
      <c r="R59" s="47">
        <v>669355355</v>
      </c>
      <c r="S59" s="47">
        <v>144059716</v>
      </c>
      <c r="T59" s="47">
        <v>185943070</v>
      </c>
      <c r="U59" s="47">
        <v>148317729</v>
      </c>
      <c r="V59" s="47">
        <v>31322133</v>
      </c>
      <c r="W59" s="47">
        <v>3344143</v>
      </c>
      <c r="X59" s="47">
        <v>10237603</v>
      </c>
      <c r="Y59" s="47">
        <v>8857981</v>
      </c>
      <c r="Z59" s="47">
        <v>96931843</v>
      </c>
      <c r="AA59" s="47">
        <v>37296649</v>
      </c>
      <c r="AB59" s="47">
        <v>720151</v>
      </c>
      <c r="AC59" s="47">
        <v>358220</v>
      </c>
      <c r="AD59" s="47">
        <v>1966117</v>
      </c>
      <c r="AE59" s="47">
        <v>282361573</v>
      </c>
      <c r="AF59" s="47">
        <v>0</v>
      </c>
      <c r="AG59" s="47">
        <v>0</v>
      </c>
      <c r="AH59" s="47">
        <v>0</v>
      </c>
      <c r="AI59" s="47">
        <v>0</v>
      </c>
    </row>
    <row r="60" spans="1:35" ht="14.55" customHeight="1" x14ac:dyDescent="0.3">
      <c r="A60" s="96" t="s">
        <v>736</v>
      </c>
      <c r="B60" s="98">
        <v>3110</v>
      </c>
      <c r="C60" s="99">
        <v>351</v>
      </c>
      <c r="D60" s="99">
        <v>351</v>
      </c>
      <c r="E60" s="99">
        <v>351</v>
      </c>
      <c r="F60" s="100">
        <v>60936</v>
      </c>
      <c r="G60" s="100">
        <v>12118</v>
      </c>
      <c r="H60" s="99">
        <v>47.56</v>
      </c>
      <c r="I60" s="99">
        <v>5.03</v>
      </c>
      <c r="J60" s="99">
        <v>45.5</v>
      </c>
      <c r="K60" s="101">
        <v>1337</v>
      </c>
      <c r="L60" s="100">
        <v>49837</v>
      </c>
      <c r="M60" s="47">
        <v>434421183</v>
      </c>
      <c r="N60" s="47">
        <v>737150637</v>
      </c>
      <c r="O60" s="47">
        <v>132167877</v>
      </c>
      <c r="P60" s="47">
        <v>130990928</v>
      </c>
      <c r="Q60" s="100">
        <v>237703</v>
      </c>
      <c r="R60" s="47">
        <v>1171571820</v>
      </c>
      <c r="S60" s="47">
        <v>147850269</v>
      </c>
      <c r="T60" s="47">
        <v>363338286</v>
      </c>
      <c r="U60" s="47">
        <v>119179048</v>
      </c>
      <c r="V60" s="47">
        <v>115021609</v>
      </c>
      <c r="W60" s="47">
        <v>10271384</v>
      </c>
      <c r="X60" s="47">
        <v>16464867</v>
      </c>
      <c r="Y60" s="47">
        <v>5073814</v>
      </c>
      <c r="Z60" s="47">
        <v>301822178</v>
      </c>
      <c r="AA60" s="47">
        <v>59693133</v>
      </c>
      <c r="AB60" s="47">
        <v>0</v>
      </c>
      <c r="AC60" s="47">
        <v>26458082</v>
      </c>
      <c r="AD60" s="47">
        <v>6399150</v>
      </c>
      <c r="AE60" s="47">
        <v>263158805</v>
      </c>
      <c r="AF60" s="47">
        <v>0</v>
      </c>
      <c r="AG60" s="47">
        <v>0</v>
      </c>
      <c r="AH60" s="47">
        <v>0</v>
      </c>
      <c r="AI60" s="47">
        <v>0</v>
      </c>
    </row>
    <row r="61" spans="1:35" x14ac:dyDescent="0.3">
      <c r="A61" s="96" t="s">
        <v>737</v>
      </c>
      <c r="B61" s="98">
        <v>97</v>
      </c>
      <c r="C61" s="99">
        <v>158</v>
      </c>
      <c r="D61" s="99">
        <v>158</v>
      </c>
      <c r="E61" s="99">
        <v>158</v>
      </c>
      <c r="F61" s="100">
        <v>34219</v>
      </c>
      <c r="G61" s="100">
        <v>9592</v>
      </c>
      <c r="H61" s="99">
        <v>59.17</v>
      </c>
      <c r="I61" s="99">
        <v>3.57</v>
      </c>
      <c r="J61" s="99">
        <v>11.48</v>
      </c>
      <c r="K61" s="101">
        <v>1322.58</v>
      </c>
      <c r="L61" s="100">
        <v>50697</v>
      </c>
      <c r="M61" s="47">
        <v>144254957</v>
      </c>
      <c r="N61" s="47">
        <v>363823029</v>
      </c>
      <c r="O61" s="47">
        <v>76841008</v>
      </c>
      <c r="P61" s="47">
        <v>126671887</v>
      </c>
      <c r="Q61" s="100">
        <v>100198</v>
      </c>
      <c r="R61" s="47">
        <v>508077986</v>
      </c>
      <c r="S61" s="47">
        <v>57270588</v>
      </c>
      <c r="T61" s="47">
        <v>166428799</v>
      </c>
      <c r="U61" s="47">
        <v>13299603</v>
      </c>
      <c r="V61" s="47">
        <v>39903204</v>
      </c>
      <c r="W61" s="47">
        <v>4181032</v>
      </c>
      <c r="X61" s="47">
        <v>7136830</v>
      </c>
      <c r="Y61" s="47">
        <v>1955289</v>
      </c>
      <c r="Z61" s="47">
        <v>137474985</v>
      </c>
      <c r="AA61" s="47">
        <v>63378075</v>
      </c>
      <c r="AB61" s="47">
        <v>0</v>
      </c>
      <c r="AC61" s="47">
        <v>13446678</v>
      </c>
      <c r="AD61" s="47">
        <v>3602903</v>
      </c>
      <c r="AE61" s="47">
        <v>203512895</v>
      </c>
      <c r="AF61" s="47">
        <v>0</v>
      </c>
      <c r="AG61" s="47">
        <v>0</v>
      </c>
      <c r="AH61" s="47">
        <v>0</v>
      </c>
      <c r="AI61" s="47">
        <v>0</v>
      </c>
    </row>
    <row r="62" spans="1:35" ht="14.55" customHeight="1" x14ac:dyDescent="0.3">
      <c r="A62" s="96" t="s">
        <v>738</v>
      </c>
      <c r="B62" s="98">
        <v>99</v>
      </c>
      <c r="C62" s="99">
        <v>112</v>
      </c>
      <c r="D62" s="99">
        <v>117</v>
      </c>
      <c r="E62" s="99">
        <v>101</v>
      </c>
      <c r="F62" s="100">
        <v>29468</v>
      </c>
      <c r="G62" s="100">
        <v>5566</v>
      </c>
      <c r="H62" s="99">
        <v>79.72</v>
      </c>
      <c r="I62" s="99">
        <v>5.29</v>
      </c>
      <c r="J62" s="99">
        <v>0</v>
      </c>
      <c r="K62" s="99">
        <v>726.8</v>
      </c>
      <c r="L62" s="100">
        <v>35772</v>
      </c>
      <c r="M62" s="47">
        <v>85864409</v>
      </c>
      <c r="N62" s="47">
        <v>145293950</v>
      </c>
      <c r="O62" s="47">
        <v>60027075</v>
      </c>
      <c r="P62" s="47">
        <v>55299083</v>
      </c>
      <c r="Q62" s="100">
        <v>45750</v>
      </c>
      <c r="R62" s="47">
        <v>231158359</v>
      </c>
      <c r="S62" s="47">
        <v>17443603</v>
      </c>
      <c r="T62" s="47">
        <v>93453596</v>
      </c>
      <c r="U62" s="47">
        <v>16459820</v>
      </c>
      <c r="V62" s="47">
        <v>34031517</v>
      </c>
      <c r="W62" s="47">
        <v>3532693</v>
      </c>
      <c r="X62" s="47">
        <v>1171624</v>
      </c>
      <c r="Y62" s="47">
        <v>2355412</v>
      </c>
      <c r="Z62" s="47">
        <v>52689553</v>
      </c>
      <c r="AA62" s="47">
        <v>3009981</v>
      </c>
      <c r="AB62" s="47">
        <v>0</v>
      </c>
      <c r="AC62" s="47">
        <v>5132367</v>
      </c>
      <c r="AD62" s="47">
        <v>1878193</v>
      </c>
      <c r="AE62" s="47">
        <v>115326158</v>
      </c>
      <c r="AF62" s="47">
        <v>0</v>
      </c>
      <c r="AG62" s="47">
        <v>0</v>
      </c>
      <c r="AH62" s="47">
        <v>0</v>
      </c>
      <c r="AI62" s="47">
        <v>0</v>
      </c>
    </row>
    <row r="63" spans="1:35" ht="14.55" customHeight="1" x14ac:dyDescent="0.3">
      <c r="A63" s="96" t="s">
        <v>739</v>
      </c>
      <c r="B63" s="98">
        <v>100</v>
      </c>
      <c r="C63" s="99">
        <v>252</v>
      </c>
      <c r="D63" s="99">
        <v>243</v>
      </c>
      <c r="E63" s="99">
        <v>243</v>
      </c>
      <c r="F63" s="100">
        <v>55383</v>
      </c>
      <c r="G63" s="100">
        <v>12337</v>
      </c>
      <c r="H63" s="99">
        <v>62.27</v>
      </c>
      <c r="I63" s="99">
        <v>4.49</v>
      </c>
      <c r="J63" s="99">
        <v>73.58</v>
      </c>
      <c r="K63" s="101">
        <v>1563.27</v>
      </c>
      <c r="L63" s="100">
        <v>28366</v>
      </c>
      <c r="M63" s="47">
        <v>185278851</v>
      </c>
      <c r="N63" s="47">
        <v>336394133</v>
      </c>
      <c r="O63" s="47">
        <v>141459026</v>
      </c>
      <c r="P63" s="47">
        <v>141948638</v>
      </c>
      <c r="Q63" s="100">
        <v>270498</v>
      </c>
      <c r="R63" s="47">
        <v>521672984</v>
      </c>
      <c r="S63" s="47">
        <v>67980281</v>
      </c>
      <c r="T63" s="47">
        <v>157868252</v>
      </c>
      <c r="U63" s="47">
        <v>22422446</v>
      </c>
      <c r="V63" s="47">
        <v>26446464</v>
      </c>
      <c r="W63" s="47">
        <v>2189756</v>
      </c>
      <c r="X63" s="47">
        <v>3810090</v>
      </c>
      <c r="Y63" s="47">
        <v>2153574</v>
      </c>
      <c r="Z63" s="47">
        <v>182633560</v>
      </c>
      <c r="AA63" s="47">
        <v>33377741</v>
      </c>
      <c r="AB63" s="47">
        <v>1016077</v>
      </c>
      <c r="AC63" s="47">
        <v>18797087</v>
      </c>
      <c r="AD63" s="47">
        <v>2977656</v>
      </c>
      <c r="AE63" s="47">
        <v>283407664</v>
      </c>
      <c r="AF63" s="47">
        <v>0</v>
      </c>
      <c r="AG63" s="47">
        <v>0</v>
      </c>
      <c r="AH63" s="47">
        <v>0</v>
      </c>
      <c r="AI63" s="47">
        <v>0</v>
      </c>
    </row>
    <row r="64" spans="1:35" x14ac:dyDescent="0.3">
      <c r="A64" s="96" t="s">
        <v>740</v>
      </c>
      <c r="B64" s="98">
        <v>101</v>
      </c>
      <c r="C64" s="99">
        <v>18</v>
      </c>
      <c r="D64" s="99">
        <v>18</v>
      </c>
      <c r="E64" s="99">
        <v>18</v>
      </c>
      <c r="F64" s="100">
        <v>2048</v>
      </c>
      <c r="G64" s="99">
        <v>583</v>
      </c>
      <c r="H64" s="99">
        <v>31.09</v>
      </c>
      <c r="I64" s="99">
        <v>3.51</v>
      </c>
      <c r="J64" s="99">
        <v>0</v>
      </c>
      <c r="K64" s="99">
        <v>238.12</v>
      </c>
      <c r="L64" s="100">
        <v>7775</v>
      </c>
      <c r="M64" s="47">
        <v>9545751</v>
      </c>
      <c r="N64" s="47">
        <v>79675148</v>
      </c>
      <c r="O64" s="47">
        <v>6156014</v>
      </c>
      <c r="P64" s="47">
        <v>45560265</v>
      </c>
      <c r="Q64" s="100">
        <v>34543</v>
      </c>
      <c r="R64" s="47">
        <v>89220899</v>
      </c>
      <c r="S64" s="47">
        <v>1579704</v>
      </c>
      <c r="T64" s="47">
        <v>26817558</v>
      </c>
      <c r="U64" s="47">
        <v>395347</v>
      </c>
      <c r="V64" s="47">
        <v>12605380</v>
      </c>
      <c r="W64" s="47">
        <v>673876</v>
      </c>
      <c r="X64" s="47">
        <v>2507518</v>
      </c>
      <c r="Y64" s="47">
        <v>1932066</v>
      </c>
      <c r="Z64" s="47">
        <v>26601898</v>
      </c>
      <c r="AA64" s="47">
        <v>12731281</v>
      </c>
      <c r="AB64" s="47">
        <v>0</v>
      </c>
      <c r="AC64" s="47">
        <v>2291984</v>
      </c>
      <c r="AD64" s="47">
        <v>1084287</v>
      </c>
      <c r="AE64" s="47">
        <v>51716279</v>
      </c>
      <c r="AF64" s="47">
        <v>0</v>
      </c>
      <c r="AG64" s="47">
        <v>0</v>
      </c>
      <c r="AH64" s="47">
        <v>0</v>
      </c>
      <c r="AI64" s="47">
        <v>0</v>
      </c>
    </row>
    <row r="65" spans="1:35" x14ac:dyDescent="0.3">
      <c r="A65" s="96" t="s">
        <v>741</v>
      </c>
      <c r="B65" s="98">
        <v>11467</v>
      </c>
      <c r="C65" s="99">
        <v>77</v>
      </c>
      <c r="D65" s="99">
        <v>46</v>
      </c>
      <c r="E65" s="99">
        <v>39</v>
      </c>
      <c r="F65" s="100">
        <v>10523</v>
      </c>
      <c r="G65" s="100">
        <v>1637</v>
      </c>
      <c r="H65" s="99">
        <v>73.72</v>
      </c>
      <c r="I65" s="99">
        <v>6.43</v>
      </c>
      <c r="J65" s="99">
        <v>0</v>
      </c>
      <c r="K65" s="99">
        <v>318.13</v>
      </c>
      <c r="L65" s="100">
        <v>11013</v>
      </c>
      <c r="M65" s="47">
        <v>36140181</v>
      </c>
      <c r="N65" s="47">
        <v>100689158</v>
      </c>
      <c r="O65" s="47">
        <v>19396154</v>
      </c>
      <c r="P65" s="47">
        <v>28245570</v>
      </c>
      <c r="Q65" s="100">
        <v>33273</v>
      </c>
      <c r="R65" s="47">
        <v>136829339</v>
      </c>
      <c r="S65" s="47">
        <v>16990483</v>
      </c>
      <c r="T65" s="47">
        <v>49250605</v>
      </c>
      <c r="U65" s="47">
        <v>4208584</v>
      </c>
      <c r="V65" s="47">
        <v>13385404</v>
      </c>
      <c r="W65" s="47">
        <v>1989163</v>
      </c>
      <c r="X65" s="47">
        <v>1747766</v>
      </c>
      <c r="Y65" s="47">
        <v>5456601</v>
      </c>
      <c r="Z65" s="47">
        <v>38373784</v>
      </c>
      <c r="AA65" s="47">
        <v>1048722</v>
      </c>
      <c r="AB65" s="47">
        <v>0</v>
      </c>
      <c r="AC65" s="47">
        <v>3499463</v>
      </c>
      <c r="AD65" s="47">
        <v>878764</v>
      </c>
      <c r="AE65" s="47">
        <v>47641724</v>
      </c>
      <c r="AF65" s="47">
        <v>0</v>
      </c>
      <c r="AG65" s="47">
        <v>0</v>
      </c>
      <c r="AH65" s="47">
        <v>0</v>
      </c>
      <c r="AI65" s="47">
        <v>0</v>
      </c>
    </row>
    <row r="66" spans="1:35" x14ac:dyDescent="0.3">
      <c r="A66" s="96" t="s">
        <v>742</v>
      </c>
      <c r="B66" s="98">
        <v>103</v>
      </c>
      <c r="C66" s="99">
        <v>118</v>
      </c>
      <c r="D66" s="99">
        <v>118</v>
      </c>
      <c r="E66" s="99">
        <v>98</v>
      </c>
      <c r="F66" s="100">
        <v>15885</v>
      </c>
      <c r="G66" s="100">
        <v>6925</v>
      </c>
      <c r="H66" s="99">
        <v>44.29</v>
      </c>
      <c r="I66" s="99">
        <v>2.29</v>
      </c>
      <c r="J66" s="99">
        <v>0</v>
      </c>
      <c r="K66" s="99">
        <v>862.8</v>
      </c>
      <c r="L66" s="99">
        <v>0</v>
      </c>
      <c r="M66" s="47">
        <v>228670797</v>
      </c>
      <c r="N66" s="47">
        <v>116273721</v>
      </c>
      <c r="O66" s="47">
        <v>146104397</v>
      </c>
      <c r="P66" s="47">
        <v>42932040</v>
      </c>
      <c r="Q66" s="100">
        <v>90103</v>
      </c>
      <c r="R66" s="47">
        <v>344944518</v>
      </c>
      <c r="S66" s="47">
        <v>29816223</v>
      </c>
      <c r="T66" s="47">
        <v>140443782</v>
      </c>
      <c r="U66" s="47">
        <v>9173082</v>
      </c>
      <c r="V66" s="47">
        <v>3090543</v>
      </c>
      <c r="W66" s="47">
        <v>12582096</v>
      </c>
      <c r="X66" s="47">
        <v>440227</v>
      </c>
      <c r="Y66" s="47">
        <v>937556</v>
      </c>
      <c r="Z66" s="47">
        <v>137673610</v>
      </c>
      <c r="AA66" s="47">
        <v>2395157</v>
      </c>
      <c r="AB66" s="47">
        <v>2493199</v>
      </c>
      <c r="AC66" s="47">
        <v>5882731</v>
      </c>
      <c r="AD66" s="47">
        <v>16312</v>
      </c>
      <c r="AE66" s="47">
        <v>189036437</v>
      </c>
      <c r="AF66" s="47">
        <v>0</v>
      </c>
      <c r="AG66" s="47">
        <v>0</v>
      </c>
      <c r="AH66" s="47">
        <v>0</v>
      </c>
      <c r="AI66" s="47">
        <v>0</v>
      </c>
    </row>
    <row r="67" spans="1:35" x14ac:dyDescent="0.3">
      <c r="A67" s="96" t="s">
        <v>1571</v>
      </c>
      <c r="B67" s="98">
        <v>410</v>
      </c>
      <c r="C67" s="99">
        <v>203</v>
      </c>
      <c r="D67" s="99">
        <v>203</v>
      </c>
      <c r="E67" s="99">
        <v>203</v>
      </c>
      <c r="F67" s="100">
        <v>40694</v>
      </c>
      <c r="G67" s="100">
        <v>1437</v>
      </c>
      <c r="H67" s="99">
        <v>54.77</v>
      </c>
      <c r="I67" s="99">
        <v>28.32</v>
      </c>
      <c r="J67" s="99">
        <v>0</v>
      </c>
      <c r="K67" s="99">
        <v>339.31</v>
      </c>
      <c r="L67" s="99">
        <v>0</v>
      </c>
      <c r="M67" s="47">
        <v>114064171</v>
      </c>
      <c r="N67" s="47">
        <v>1999202</v>
      </c>
      <c r="O67" s="47">
        <v>54847461</v>
      </c>
      <c r="P67" s="47">
        <v>691538</v>
      </c>
      <c r="Q67" s="100">
        <v>5804</v>
      </c>
      <c r="R67" s="47">
        <v>116063373</v>
      </c>
      <c r="S67" s="47">
        <v>15376525</v>
      </c>
      <c r="T67" s="47">
        <v>37353230</v>
      </c>
      <c r="U67" s="47">
        <v>6927633</v>
      </c>
      <c r="V67" s="47">
        <v>36298582</v>
      </c>
      <c r="W67" s="47">
        <v>641270</v>
      </c>
      <c r="X67" s="47">
        <v>464849</v>
      </c>
      <c r="Y67" s="47">
        <v>2692744</v>
      </c>
      <c r="Z67" s="47">
        <v>12993090</v>
      </c>
      <c r="AA67" s="47">
        <v>2729889</v>
      </c>
      <c r="AB67" s="47">
        <v>0</v>
      </c>
      <c r="AC67" s="47">
        <v>585561</v>
      </c>
      <c r="AD67" s="47">
        <v>0</v>
      </c>
      <c r="AE67" s="47">
        <v>55538999</v>
      </c>
      <c r="AF67" s="47">
        <v>57978454</v>
      </c>
      <c r="AG67" s="47">
        <v>57978454</v>
      </c>
      <c r="AH67" s="47">
        <v>52447667</v>
      </c>
      <c r="AI67" s="47">
        <v>5530787</v>
      </c>
    </row>
    <row r="68" spans="1:35" ht="14.55" customHeight="1" x14ac:dyDescent="0.3">
      <c r="A68" s="96" t="s">
        <v>743</v>
      </c>
      <c r="B68" s="98">
        <v>105</v>
      </c>
      <c r="C68" s="99">
        <v>341</v>
      </c>
      <c r="D68" s="99">
        <v>341</v>
      </c>
      <c r="E68" s="99">
        <v>341</v>
      </c>
      <c r="F68" s="100">
        <v>70966</v>
      </c>
      <c r="G68" s="100">
        <v>19174</v>
      </c>
      <c r="H68" s="99">
        <v>56.86</v>
      </c>
      <c r="I68" s="99">
        <v>3.7</v>
      </c>
      <c r="J68" s="99">
        <v>51.5</v>
      </c>
      <c r="K68" s="101">
        <v>2225.9699999999998</v>
      </c>
      <c r="L68" s="100">
        <v>41660</v>
      </c>
      <c r="M68" s="47">
        <v>455784299</v>
      </c>
      <c r="N68" s="47">
        <v>922076850</v>
      </c>
      <c r="O68" s="47">
        <v>207539131</v>
      </c>
      <c r="P68" s="47">
        <v>272054136</v>
      </c>
      <c r="Q68" s="100">
        <v>97859</v>
      </c>
      <c r="R68" s="47">
        <v>1377861149</v>
      </c>
      <c r="S68" s="47">
        <v>103847415</v>
      </c>
      <c r="T68" s="47">
        <v>422642637</v>
      </c>
      <c r="U68" s="47">
        <v>23204244</v>
      </c>
      <c r="V68" s="47">
        <v>56527606</v>
      </c>
      <c r="W68" s="47">
        <v>8029784</v>
      </c>
      <c r="X68" s="47">
        <v>9802278</v>
      </c>
      <c r="Y68" s="47">
        <v>39499986</v>
      </c>
      <c r="Z68" s="47">
        <v>569183393</v>
      </c>
      <c r="AA68" s="47">
        <v>136026821</v>
      </c>
      <c r="AB68" s="47">
        <v>0</v>
      </c>
      <c r="AC68" s="47">
        <v>7380402</v>
      </c>
      <c r="AD68" s="47">
        <v>1716583</v>
      </c>
      <c r="AE68" s="47">
        <v>479593267</v>
      </c>
      <c r="AF68" s="47">
        <v>0</v>
      </c>
      <c r="AG68" s="47">
        <v>0</v>
      </c>
      <c r="AH68" s="47">
        <v>0</v>
      </c>
      <c r="AI68" s="47">
        <v>0</v>
      </c>
    </row>
    <row r="69" spans="1:35" ht="14.55" customHeight="1" x14ac:dyDescent="0.3">
      <c r="A69" s="96" t="s">
        <v>744</v>
      </c>
      <c r="B69" s="98">
        <v>345</v>
      </c>
      <c r="C69" s="99">
        <v>398</v>
      </c>
      <c r="D69" s="99">
        <v>398</v>
      </c>
      <c r="E69" s="99">
        <v>398</v>
      </c>
      <c r="F69" s="100">
        <v>99380</v>
      </c>
      <c r="G69" s="100">
        <v>17675</v>
      </c>
      <c r="H69" s="99">
        <v>68.22</v>
      </c>
      <c r="I69" s="99">
        <v>5.62</v>
      </c>
      <c r="J69" s="99">
        <v>30.17</v>
      </c>
      <c r="K69" s="101">
        <v>2360.11</v>
      </c>
      <c r="L69" s="100">
        <v>70338</v>
      </c>
      <c r="M69" s="47">
        <v>540851492</v>
      </c>
      <c r="N69" s="47">
        <v>818708440</v>
      </c>
      <c r="O69" s="47">
        <v>230636594</v>
      </c>
      <c r="P69" s="47">
        <v>191223137</v>
      </c>
      <c r="Q69" s="100">
        <v>93177</v>
      </c>
      <c r="R69" s="47">
        <v>1359559932</v>
      </c>
      <c r="S69" s="47">
        <v>160869519</v>
      </c>
      <c r="T69" s="47">
        <v>449187883</v>
      </c>
      <c r="U69" s="47">
        <v>74129541</v>
      </c>
      <c r="V69" s="47">
        <v>216906058</v>
      </c>
      <c r="W69" s="47">
        <v>4109883</v>
      </c>
      <c r="X69" s="47">
        <v>15905493</v>
      </c>
      <c r="Y69" s="47">
        <v>47198740</v>
      </c>
      <c r="Z69" s="47">
        <v>300898557</v>
      </c>
      <c r="AA69" s="47">
        <v>60092963</v>
      </c>
      <c r="AB69" s="47">
        <v>0</v>
      </c>
      <c r="AC69" s="47">
        <v>22517396</v>
      </c>
      <c r="AD69" s="47">
        <v>7743899</v>
      </c>
      <c r="AE69" s="47">
        <v>421859731</v>
      </c>
      <c r="AF69" s="47">
        <v>0</v>
      </c>
      <c r="AG69" s="47">
        <v>0</v>
      </c>
      <c r="AH69" s="47">
        <v>0</v>
      </c>
      <c r="AI69" s="47">
        <v>0</v>
      </c>
    </row>
    <row r="70" spans="1:35" ht="14.55" customHeight="1" x14ac:dyDescent="0.3">
      <c r="A70" s="96" t="s">
        <v>745</v>
      </c>
      <c r="B70" s="98">
        <v>3112</v>
      </c>
      <c r="C70" s="99">
        <v>404</v>
      </c>
      <c r="D70" s="99">
        <v>404</v>
      </c>
      <c r="E70" s="99">
        <v>353</v>
      </c>
      <c r="F70" s="100">
        <v>93363</v>
      </c>
      <c r="G70" s="100">
        <v>19181</v>
      </c>
      <c r="H70" s="99">
        <v>72.260000000000005</v>
      </c>
      <c r="I70" s="99">
        <v>4.87</v>
      </c>
      <c r="J70" s="99">
        <v>0</v>
      </c>
      <c r="K70" s="101">
        <v>1940.53</v>
      </c>
      <c r="L70" s="100">
        <v>53386</v>
      </c>
      <c r="M70" s="47">
        <v>314400834</v>
      </c>
      <c r="N70" s="47">
        <v>539861476</v>
      </c>
      <c r="O70" s="47">
        <v>202104731</v>
      </c>
      <c r="P70" s="47">
        <v>156319974</v>
      </c>
      <c r="Q70" s="100">
        <v>406758</v>
      </c>
      <c r="R70" s="47">
        <v>854262310</v>
      </c>
      <c r="S70" s="47">
        <v>124072705</v>
      </c>
      <c r="T70" s="47">
        <v>309226011</v>
      </c>
      <c r="U70" s="47">
        <v>56330426</v>
      </c>
      <c r="V70" s="47">
        <v>53646141</v>
      </c>
      <c r="W70" s="47">
        <v>4560086</v>
      </c>
      <c r="X70" s="47">
        <v>4945147</v>
      </c>
      <c r="Y70" s="47">
        <v>7376920</v>
      </c>
      <c r="Z70" s="47">
        <v>233016713</v>
      </c>
      <c r="AA70" s="47">
        <v>38083572</v>
      </c>
      <c r="AB70" s="47">
        <v>0</v>
      </c>
      <c r="AC70" s="47">
        <v>19900751</v>
      </c>
      <c r="AD70" s="47">
        <v>3103838</v>
      </c>
      <c r="AE70" s="47">
        <v>358424705</v>
      </c>
      <c r="AF70" s="47">
        <v>0</v>
      </c>
      <c r="AG70" s="47">
        <v>0</v>
      </c>
      <c r="AH70" s="47">
        <v>0</v>
      </c>
      <c r="AI70" s="47">
        <v>0</v>
      </c>
    </row>
    <row r="71" spans="1:35" ht="14.55" customHeight="1" x14ac:dyDescent="0.3">
      <c r="A71" s="96" t="s">
        <v>1576</v>
      </c>
      <c r="B71" s="98">
        <v>430</v>
      </c>
      <c r="C71" s="99">
        <v>70</v>
      </c>
      <c r="D71" s="99">
        <v>70</v>
      </c>
      <c r="E71" s="99">
        <v>70</v>
      </c>
      <c r="F71" s="100">
        <v>20695</v>
      </c>
      <c r="G71" s="99">
        <v>46</v>
      </c>
      <c r="H71" s="99">
        <v>80.78</v>
      </c>
      <c r="I71" s="99">
        <v>449.89</v>
      </c>
      <c r="J71" s="99">
        <v>0</v>
      </c>
      <c r="K71" s="99">
        <v>213.57</v>
      </c>
      <c r="L71" s="99">
        <v>0</v>
      </c>
      <c r="M71" s="47">
        <v>33822643</v>
      </c>
      <c r="N71" s="47">
        <v>0</v>
      </c>
      <c r="O71" s="47">
        <v>29128834</v>
      </c>
      <c r="P71" s="47">
        <v>0</v>
      </c>
      <c r="Q71" s="99">
        <v>0</v>
      </c>
      <c r="R71" s="47">
        <v>33822643</v>
      </c>
      <c r="S71" s="47">
        <v>0</v>
      </c>
      <c r="T71" s="47">
        <v>803</v>
      </c>
      <c r="U71" s="47">
        <v>0</v>
      </c>
      <c r="V71" s="47">
        <v>33333466</v>
      </c>
      <c r="W71" s="47">
        <v>0</v>
      </c>
      <c r="X71" s="47">
        <v>60831</v>
      </c>
      <c r="Y71" s="47">
        <v>0</v>
      </c>
      <c r="Z71" s="47">
        <v>9118</v>
      </c>
      <c r="AA71" s="47">
        <v>0</v>
      </c>
      <c r="AB71" s="47">
        <v>418425</v>
      </c>
      <c r="AC71" s="47">
        <v>0</v>
      </c>
      <c r="AD71" s="47">
        <v>0</v>
      </c>
      <c r="AE71" s="47">
        <v>29128834</v>
      </c>
      <c r="AF71" s="47">
        <v>1</v>
      </c>
      <c r="AG71" s="47">
        <v>1</v>
      </c>
      <c r="AH71" s="47">
        <v>0</v>
      </c>
      <c r="AI71" s="47">
        <v>1</v>
      </c>
    </row>
    <row r="72" spans="1:35" ht="14.55" customHeight="1" x14ac:dyDescent="0.3">
      <c r="A72" s="96" t="s">
        <v>746</v>
      </c>
      <c r="B72" s="98">
        <v>127</v>
      </c>
      <c r="C72" s="99">
        <v>333</v>
      </c>
      <c r="D72" s="99">
        <v>303</v>
      </c>
      <c r="E72" s="99">
        <v>303</v>
      </c>
      <c r="F72" s="100">
        <v>73696</v>
      </c>
      <c r="G72" s="100">
        <v>19432</v>
      </c>
      <c r="H72" s="99">
        <v>66.64</v>
      </c>
      <c r="I72" s="99">
        <v>3.79</v>
      </c>
      <c r="J72" s="99">
        <v>112.57</v>
      </c>
      <c r="K72" s="101">
        <v>1970.93</v>
      </c>
      <c r="L72" s="100">
        <v>62400</v>
      </c>
      <c r="M72" s="47">
        <v>876884912</v>
      </c>
      <c r="N72" s="47">
        <v>1399162731</v>
      </c>
      <c r="O72" s="47">
        <v>215849886</v>
      </c>
      <c r="P72" s="47">
        <v>286072309</v>
      </c>
      <c r="Q72" s="100">
        <v>261642</v>
      </c>
      <c r="R72" s="47">
        <v>2276047643</v>
      </c>
      <c r="S72" s="47">
        <v>578795443</v>
      </c>
      <c r="T72" s="47">
        <v>619264009</v>
      </c>
      <c r="U72" s="47">
        <v>132660336</v>
      </c>
      <c r="V72" s="47">
        <v>196479588</v>
      </c>
      <c r="W72" s="47">
        <v>13099518</v>
      </c>
      <c r="X72" s="47">
        <v>16236623</v>
      </c>
      <c r="Y72" s="47">
        <v>15400282</v>
      </c>
      <c r="Z72" s="47">
        <v>553334323</v>
      </c>
      <c r="AA72" s="47">
        <v>125311968</v>
      </c>
      <c r="AB72" s="47">
        <v>0</v>
      </c>
      <c r="AC72" s="47">
        <v>19575380</v>
      </c>
      <c r="AD72" s="47">
        <v>5890173</v>
      </c>
      <c r="AE72" s="47">
        <v>501922195</v>
      </c>
      <c r="AF72" s="47">
        <v>0</v>
      </c>
      <c r="AG72" s="47">
        <v>0</v>
      </c>
      <c r="AH72" s="47">
        <v>0</v>
      </c>
      <c r="AI72" s="47">
        <v>0</v>
      </c>
    </row>
    <row r="73" spans="1:35" ht="14.55" customHeight="1" x14ac:dyDescent="0.3">
      <c r="A73" s="96" t="s">
        <v>747</v>
      </c>
      <c r="B73" s="98">
        <v>6963</v>
      </c>
      <c r="C73" s="99">
        <v>30</v>
      </c>
      <c r="D73" s="99">
        <v>30</v>
      </c>
      <c r="E73" s="99">
        <v>30</v>
      </c>
      <c r="F73" s="99">
        <v>926</v>
      </c>
      <c r="G73" s="99">
        <v>109</v>
      </c>
      <c r="H73" s="99">
        <v>8.43</v>
      </c>
      <c r="I73" s="99">
        <v>8.5</v>
      </c>
      <c r="J73" s="99">
        <v>0</v>
      </c>
      <c r="K73" s="99">
        <v>167.32</v>
      </c>
      <c r="L73" s="99">
        <v>0</v>
      </c>
      <c r="M73" s="47">
        <v>13822107</v>
      </c>
      <c r="N73" s="47">
        <v>11767443</v>
      </c>
      <c r="O73" s="47">
        <v>2343491</v>
      </c>
      <c r="P73" s="47">
        <v>2078675</v>
      </c>
      <c r="Q73" s="100">
        <v>6543</v>
      </c>
      <c r="R73" s="47">
        <v>25589550</v>
      </c>
      <c r="S73" s="47">
        <v>0</v>
      </c>
      <c r="T73" s="47">
        <v>0</v>
      </c>
      <c r="U73" s="47">
        <v>6713311</v>
      </c>
      <c r="V73" s="47">
        <v>4153114</v>
      </c>
      <c r="W73" s="47">
        <v>0</v>
      </c>
      <c r="X73" s="47">
        <v>5432961</v>
      </c>
      <c r="Y73" s="47">
        <v>0</v>
      </c>
      <c r="Z73" s="47">
        <v>8868533</v>
      </c>
      <c r="AA73" s="47">
        <v>166382</v>
      </c>
      <c r="AB73" s="47">
        <v>255249</v>
      </c>
      <c r="AC73" s="47">
        <v>0</v>
      </c>
      <c r="AD73" s="47">
        <v>0</v>
      </c>
      <c r="AE73" s="47">
        <v>4422166</v>
      </c>
      <c r="AF73" s="47">
        <v>0</v>
      </c>
      <c r="AG73" s="47">
        <v>0</v>
      </c>
      <c r="AH73" s="47">
        <v>0</v>
      </c>
      <c r="AI73" s="47">
        <v>0</v>
      </c>
    </row>
    <row r="74" spans="1:35" ht="14.55" customHeight="1" x14ac:dyDescent="0.3">
      <c r="A74" s="96" t="s">
        <v>748</v>
      </c>
      <c r="B74" s="98">
        <v>11718</v>
      </c>
      <c r="C74" s="99">
        <v>40</v>
      </c>
      <c r="D74" s="99">
        <v>40</v>
      </c>
      <c r="E74" s="99">
        <v>40</v>
      </c>
      <c r="F74" s="99">
        <v>320</v>
      </c>
      <c r="G74" s="99">
        <v>67</v>
      </c>
      <c r="H74" s="99">
        <v>2.19</v>
      </c>
      <c r="I74" s="99">
        <v>4.78</v>
      </c>
      <c r="J74" s="99">
        <v>0</v>
      </c>
      <c r="K74" s="99">
        <v>160.05000000000001</v>
      </c>
      <c r="L74" s="99">
        <v>0</v>
      </c>
      <c r="M74" s="47">
        <v>8629593</v>
      </c>
      <c r="N74" s="47">
        <v>13663047</v>
      </c>
      <c r="O74" s="47">
        <v>1937060</v>
      </c>
      <c r="P74" s="47">
        <v>3304150</v>
      </c>
      <c r="Q74" s="100">
        <v>17124</v>
      </c>
      <c r="R74" s="47">
        <v>22292640</v>
      </c>
      <c r="S74" s="47">
        <v>0</v>
      </c>
      <c r="T74" s="47">
        <v>0</v>
      </c>
      <c r="U74" s="47">
        <v>7553292</v>
      </c>
      <c r="V74" s="47">
        <v>3300233</v>
      </c>
      <c r="W74" s="47">
        <v>0</v>
      </c>
      <c r="X74" s="47">
        <v>1197797</v>
      </c>
      <c r="Y74" s="47">
        <v>0</v>
      </c>
      <c r="Z74" s="47">
        <v>9877364</v>
      </c>
      <c r="AA74" s="47">
        <v>45176</v>
      </c>
      <c r="AB74" s="47">
        <v>318778</v>
      </c>
      <c r="AC74" s="47">
        <v>0</v>
      </c>
      <c r="AD74" s="47">
        <v>0</v>
      </c>
      <c r="AE74" s="47">
        <v>5241210</v>
      </c>
      <c r="AF74" s="47">
        <v>0</v>
      </c>
      <c r="AG74" s="47">
        <v>0</v>
      </c>
      <c r="AH74" s="47">
        <v>0</v>
      </c>
      <c r="AI74" s="47">
        <v>0</v>
      </c>
    </row>
    <row r="75" spans="1:35" ht="14.55" customHeight="1" x14ac:dyDescent="0.3">
      <c r="A75" s="96" t="s">
        <v>749</v>
      </c>
      <c r="B75" s="98">
        <v>25</v>
      </c>
      <c r="C75" s="99">
        <v>216</v>
      </c>
      <c r="D75" s="99">
        <v>216</v>
      </c>
      <c r="E75" s="99">
        <v>216</v>
      </c>
      <c r="F75" s="100">
        <v>52444</v>
      </c>
      <c r="G75" s="100">
        <v>11404</v>
      </c>
      <c r="H75" s="99">
        <v>66.34</v>
      </c>
      <c r="I75" s="99">
        <v>4.5999999999999996</v>
      </c>
      <c r="J75" s="99">
        <v>9.16</v>
      </c>
      <c r="K75" s="101">
        <v>1506.8</v>
      </c>
      <c r="L75" s="100">
        <v>49142</v>
      </c>
      <c r="M75" s="47">
        <v>305349540</v>
      </c>
      <c r="N75" s="47">
        <v>500300033</v>
      </c>
      <c r="O75" s="47">
        <v>126774692</v>
      </c>
      <c r="P75" s="47">
        <v>113765414</v>
      </c>
      <c r="Q75" s="100">
        <v>180310</v>
      </c>
      <c r="R75" s="47">
        <v>805649573</v>
      </c>
      <c r="S75" s="47">
        <v>132787181</v>
      </c>
      <c r="T75" s="47">
        <v>232714613</v>
      </c>
      <c r="U75" s="47">
        <v>190332693</v>
      </c>
      <c r="V75" s="47">
        <v>39585873</v>
      </c>
      <c r="W75" s="47">
        <v>5358500</v>
      </c>
      <c r="X75" s="47">
        <v>1716971</v>
      </c>
      <c r="Y75" s="47">
        <v>10350484</v>
      </c>
      <c r="Z75" s="47">
        <v>132813230</v>
      </c>
      <c r="AA75" s="47">
        <v>33590793</v>
      </c>
      <c r="AB75" s="47">
        <v>0</v>
      </c>
      <c r="AC75" s="47">
        <v>18741305</v>
      </c>
      <c r="AD75" s="47">
        <v>7657930</v>
      </c>
      <c r="AE75" s="47">
        <v>240540106</v>
      </c>
      <c r="AF75" s="47">
        <v>0</v>
      </c>
      <c r="AG75" s="47">
        <v>0</v>
      </c>
      <c r="AH75" s="47">
        <v>0</v>
      </c>
      <c r="AI75" s="47">
        <v>0</v>
      </c>
    </row>
    <row r="76" spans="1:35" ht="14.55" customHeight="1" x14ac:dyDescent="0.3">
      <c r="A76" s="96" t="s">
        <v>1960</v>
      </c>
      <c r="B76" s="98">
        <v>455</v>
      </c>
      <c r="C76" s="99">
        <v>184</v>
      </c>
      <c r="D76" s="99">
        <v>184</v>
      </c>
      <c r="E76" s="99">
        <v>139</v>
      </c>
      <c r="F76" s="100">
        <v>43225</v>
      </c>
      <c r="G76" s="99">
        <v>77</v>
      </c>
      <c r="H76" s="99">
        <v>84.96</v>
      </c>
      <c r="I76" s="99">
        <v>561.36</v>
      </c>
      <c r="J76" s="99">
        <v>0</v>
      </c>
      <c r="K76" s="99">
        <v>304.54000000000002</v>
      </c>
      <c r="L76" s="99">
        <v>0</v>
      </c>
      <c r="M76" s="47">
        <v>11865176</v>
      </c>
      <c r="N76" s="47">
        <v>0</v>
      </c>
      <c r="O76" s="47">
        <v>1744074</v>
      </c>
      <c r="P76" s="47">
        <v>0</v>
      </c>
      <c r="Q76" s="99">
        <v>0</v>
      </c>
      <c r="R76" s="47">
        <v>11865176</v>
      </c>
      <c r="S76" s="47">
        <v>0</v>
      </c>
      <c r="T76" s="47">
        <v>0</v>
      </c>
      <c r="U76" s="47">
        <v>0</v>
      </c>
      <c r="V76" s="47">
        <v>0</v>
      </c>
      <c r="W76" s="47">
        <v>0</v>
      </c>
      <c r="X76" s="47">
        <v>0</v>
      </c>
      <c r="Y76" s="47">
        <v>0</v>
      </c>
      <c r="Z76" s="47">
        <v>0</v>
      </c>
      <c r="AA76" s="47">
        <v>0</v>
      </c>
      <c r="AB76" s="47">
        <v>11865176</v>
      </c>
      <c r="AC76" s="47">
        <v>0</v>
      </c>
      <c r="AD76" s="47">
        <v>0</v>
      </c>
      <c r="AE76" s="47">
        <v>1744074</v>
      </c>
      <c r="AF76" s="47">
        <v>0</v>
      </c>
      <c r="AG76" s="47">
        <v>0</v>
      </c>
      <c r="AH76" s="47">
        <v>0</v>
      </c>
      <c r="AI76" s="47">
        <v>0</v>
      </c>
    </row>
    <row r="77" spans="1:35" ht="14.55" customHeight="1" x14ac:dyDescent="0.3">
      <c r="A77" s="96" t="s">
        <v>1961</v>
      </c>
      <c r="B77" s="98">
        <v>456</v>
      </c>
      <c r="C77" s="99">
        <v>201</v>
      </c>
      <c r="D77" s="99">
        <v>201</v>
      </c>
      <c r="E77" s="99">
        <v>201</v>
      </c>
      <c r="F77" s="100">
        <v>73479</v>
      </c>
      <c r="G77" s="99">
        <v>197</v>
      </c>
      <c r="H77" s="99">
        <v>99.88</v>
      </c>
      <c r="I77" s="99">
        <v>372.99</v>
      </c>
      <c r="J77" s="99">
        <v>0</v>
      </c>
      <c r="K77" s="99">
        <v>281.31</v>
      </c>
      <c r="L77" s="99">
        <v>0</v>
      </c>
      <c r="M77" s="47">
        <v>13323103</v>
      </c>
      <c r="N77" s="47">
        <v>548408</v>
      </c>
      <c r="O77" s="47">
        <v>10526882</v>
      </c>
      <c r="P77" s="47">
        <v>0</v>
      </c>
      <c r="Q77" s="100">
        <v>8730</v>
      </c>
      <c r="R77" s="47">
        <v>13871511</v>
      </c>
      <c r="S77" s="47">
        <v>0</v>
      </c>
      <c r="T77" s="47">
        <v>337315</v>
      </c>
      <c r="U77" s="47">
        <v>0</v>
      </c>
      <c r="V77" s="47">
        <v>0</v>
      </c>
      <c r="W77" s="47">
        <v>0</v>
      </c>
      <c r="X77" s="47">
        <v>0</v>
      </c>
      <c r="Y77" s="47">
        <v>13534196</v>
      </c>
      <c r="Z77" s="47">
        <v>0</v>
      </c>
      <c r="AA77" s="47">
        <v>0</v>
      </c>
      <c r="AB77" s="47">
        <v>0</v>
      </c>
      <c r="AC77" s="47">
        <v>0</v>
      </c>
      <c r="AD77" s="47">
        <v>0</v>
      </c>
      <c r="AE77" s="47">
        <v>10526882</v>
      </c>
      <c r="AF77" s="47">
        <v>3</v>
      </c>
      <c r="AG77" s="47">
        <v>8</v>
      </c>
      <c r="AH77" s="47">
        <v>5</v>
      </c>
      <c r="AI77" s="47">
        <v>3</v>
      </c>
    </row>
    <row r="78" spans="1:35" ht="14.55" customHeight="1" x14ac:dyDescent="0.3">
      <c r="A78" s="96" t="s">
        <v>1577</v>
      </c>
      <c r="B78" s="98">
        <v>423</v>
      </c>
      <c r="C78" s="99">
        <v>60</v>
      </c>
      <c r="D78" s="99">
        <v>60</v>
      </c>
      <c r="E78" s="99">
        <v>60</v>
      </c>
      <c r="F78" s="100">
        <v>20670</v>
      </c>
      <c r="G78" s="99">
        <v>230</v>
      </c>
      <c r="H78" s="99">
        <v>94.13</v>
      </c>
      <c r="I78" s="99">
        <v>89.87</v>
      </c>
      <c r="J78" s="99">
        <v>0</v>
      </c>
      <c r="K78" s="99">
        <v>155.82</v>
      </c>
      <c r="L78" s="99">
        <v>0</v>
      </c>
      <c r="M78" s="47">
        <v>24649434</v>
      </c>
      <c r="N78" s="47">
        <v>0</v>
      </c>
      <c r="O78" s="47">
        <v>3330436</v>
      </c>
      <c r="P78" s="47">
        <v>0</v>
      </c>
      <c r="Q78" s="99">
        <v>0</v>
      </c>
      <c r="R78" s="47">
        <v>24649434</v>
      </c>
      <c r="S78" s="47">
        <v>0</v>
      </c>
      <c r="T78" s="47">
        <v>1896111</v>
      </c>
      <c r="U78" s="47">
        <v>0</v>
      </c>
      <c r="V78" s="47">
        <v>1947934</v>
      </c>
      <c r="W78" s="47">
        <v>0</v>
      </c>
      <c r="X78" s="47">
        <v>20239775</v>
      </c>
      <c r="Y78" s="47">
        <v>0</v>
      </c>
      <c r="Z78" s="47">
        <v>0</v>
      </c>
      <c r="AA78" s="47">
        <v>0</v>
      </c>
      <c r="AB78" s="47">
        <v>565614</v>
      </c>
      <c r="AC78" s="47">
        <v>0</v>
      </c>
      <c r="AD78" s="47">
        <v>0</v>
      </c>
      <c r="AE78" s="47">
        <v>3330436</v>
      </c>
      <c r="AF78" s="47">
        <v>1</v>
      </c>
      <c r="AG78" s="47">
        <v>1</v>
      </c>
      <c r="AH78" s="47">
        <v>0</v>
      </c>
      <c r="AI78" s="47">
        <v>1</v>
      </c>
    </row>
    <row r="79" spans="1:35" ht="14.55" customHeight="1" x14ac:dyDescent="0.3">
      <c r="A79" s="96" t="s">
        <v>750</v>
      </c>
      <c r="B79" s="98">
        <v>122</v>
      </c>
      <c r="C79" s="99">
        <v>460</v>
      </c>
      <c r="D79" s="99">
        <v>455</v>
      </c>
      <c r="E79" s="99">
        <v>455</v>
      </c>
      <c r="F79" s="100">
        <v>126464</v>
      </c>
      <c r="G79" s="100">
        <v>28663</v>
      </c>
      <c r="H79" s="99">
        <v>75.94</v>
      </c>
      <c r="I79" s="99">
        <v>4.41</v>
      </c>
      <c r="J79" s="99">
        <v>0</v>
      </c>
      <c r="K79" s="101">
        <v>3889</v>
      </c>
      <c r="L79" s="100">
        <v>57607</v>
      </c>
      <c r="M79" s="47">
        <v>547760909</v>
      </c>
      <c r="N79" s="47">
        <v>691768952</v>
      </c>
      <c r="O79" s="47">
        <v>333498243</v>
      </c>
      <c r="P79" s="47">
        <v>267074418</v>
      </c>
      <c r="Q79" s="100">
        <v>453733</v>
      </c>
      <c r="R79" s="47">
        <v>1239529861</v>
      </c>
      <c r="S79" s="47">
        <v>128498519</v>
      </c>
      <c r="T79" s="47">
        <v>481430996</v>
      </c>
      <c r="U79" s="47">
        <v>35016593</v>
      </c>
      <c r="V79" s="47">
        <v>108241808</v>
      </c>
      <c r="W79" s="47">
        <v>10280412</v>
      </c>
      <c r="X79" s="47">
        <v>3478464</v>
      </c>
      <c r="Y79" s="47">
        <v>7181974</v>
      </c>
      <c r="Z79" s="47">
        <v>391539357</v>
      </c>
      <c r="AA79" s="47">
        <v>33855298</v>
      </c>
      <c r="AB79" s="47">
        <v>17746312</v>
      </c>
      <c r="AC79" s="47">
        <v>18604907</v>
      </c>
      <c r="AD79" s="47">
        <v>3655221</v>
      </c>
      <c r="AE79" s="47">
        <v>600572661</v>
      </c>
      <c r="AF79" s="47">
        <v>0</v>
      </c>
      <c r="AG79" s="47">
        <v>0</v>
      </c>
      <c r="AH79" s="47">
        <v>0</v>
      </c>
      <c r="AI79" s="47">
        <v>0</v>
      </c>
    </row>
    <row r="80" spans="1:35" x14ac:dyDescent="0.3">
      <c r="A80" s="96" t="s">
        <v>1578</v>
      </c>
      <c r="B80" s="98">
        <v>13125</v>
      </c>
      <c r="C80" s="99">
        <v>144</v>
      </c>
      <c r="D80" s="99">
        <v>144</v>
      </c>
      <c r="E80" s="99">
        <v>144</v>
      </c>
      <c r="F80" s="100">
        <v>49051</v>
      </c>
      <c r="G80" s="100">
        <v>3753</v>
      </c>
      <c r="H80" s="99">
        <v>93.07</v>
      </c>
      <c r="I80" s="99">
        <v>13.07</v>
      </c>
      <c r="J80" s="99">
        <v>0</v>
      </c>
      <c r="K80" s="99">
        <v>321.62</v>
      </c>
      <c r="L80" s="99">
        <v>0</v>
      </c>
      <c r="M80" s="47">
        <v>60714475</v>
      </c>
      <c r="N80" s="47">
        <v>0</v>
      </c>
      <c r="O80" s="47">
        <v>43929065</v>
      </c>
      <c r="P80" s="47">
        <v>0</v>
      </c>
      <c r="Q80" s="99">
        <v>0</v>
      </c>
      <c r="R80" s="47">
        <v>60714475</v>
      </c>
      <c r="S80" s="47">
        <v>4947500</v>
      </c>
      <c r="T80" s="47">
        <v>17563500</v>
      </c>
      <c r="U80" s="47">
        <v>29431584</v>
      </c>
      <c r="V80" s="47">
        <v>1974791</v>
      </c>
      <c r="W80" s="47">
        <v>0</v>
      </c>
      <c r="X80" s="47">
        <v>35000</v>
      </c>
      <c r="Y80" s="47">
        <v>93600</v>
      </c>
      <c r="Z80" s="47">
        <v>2981900</v>
      </c>
      <c r="AA80" s="47">
        <v>3686600</v>
      </c>
      <c r="AB80" s="47">
        <v>0</v>
      </c>
      <c r="AC80" s="47">
        <v>0</v>
      </c>
      <c r="AD80" s="47">
        <v>0</v>
      </c>
      <c r="AE80" s="47">
        <v>43929065</v>
      </c>
      <c r="AF80" s="47">
        <v>44554335</v>
      </c>
      <c r="AG80" s="47">
        <v>44554335</v>
      </c>
      <c r="AH80" s="47">
        <v>34258876</v>
      </c>
      <c r="AI80" s="47">
        <v>10295459</v>
      </c>
    </row>
    <row r="81" spans="1:35" ht="14.55" customHeight="1" x14ac:dyDescent="0.3">
      <c r="A81" s="96" t="s">
        <v>751</v>
      </c>
      <c r="B81" s="98">
        <v>3113</v>
      </c>
      <c r="C81" s="99">
        <v>867</v>
      </c>
      <c r="D81" s="99">
        <v>867</v>
      </c>
      <c r="E81" s="99">
        <v>439</v>
      </c>
      <c r="F81" s="100">
        <v>161376</v>
      </c>
      <c r="G81" s="100">
        <v>34959</v>
      </c>
      <c r="H81" s="99">
        <v>100.44</v>
      </c>
      <c r="I81" s="99">
        <v>4.62</v>
      </c>
      <c r="J81" s="99">
        <v>0</v>
      </c>
      <c r="K81" s="101">
        <v>4413.46</v>
      </c>
      <c r="L81" s="100">
        <v>130501</v>
      </c>
      <c r="M81" s="47">
        <v>829139426</v>
      </c>
      <c r="N81" s="47">
        <v>1247727218</v>
      </c>
      <c r="O81" s="47">
        <v>350600146</v>
      </c>
      <c r="P81" s="47">
        <v>416518294</v>
      </c>
      <c r="Q81" s="100">
        <v>818486</v>
      </c>
      <c r="R81" s="47">
        <v>2076866644</v>
      </c>
      <c r="S81" s="47">
        <v>282670088</v>
      </c>
      <c r="T81" s="47">
        <v>808101794</v>
      </c>
      <c r="U81" s="47">
        <v>389868062</v>
      </c>
      <c r="V81" s="47">
        <v>58595703</v>
      </c>
      <c r="W81" s="47">
        <v>15607899</v>
      </c>
      <c r="X81" s="47">
        <v>10121396</v>
      </c>
      <c r="Y81" s="47">
        <v>20167591</v>
      </c>
      <c r="Z81" s="47">
        <v>418230316</v>
      </c>
      <c r="AA81" s="47">
        <v>31278864</v>
      </c>
      <c r="AB81" s="47">
        <v>0</v>
      </c>
      <c r="AC81" s="47">
        <v>28006291</v>
      </c>
      <c r="AD81" s="47">
        <v>14218640</v>
      </c>
      <c r="AE81" s="47">
        <v>767118440</v>
      </c>
      <c r="AF81" s="47">
        <v>0</v>
      </c>
      <c r="AG81" s="47">
        <v>0</v>
      </c>
      <c r="AH81" s="47">
        <v>0</v>
      </c>
      <c r="AI81" s="47">
        <v>0</v>
      </c>
    </row>
    <row r="82" spans="1:35" ht="14.55" customHeight="1" x14ac:dyDescent="0.3">
      <c r="A82" s="96" t="s">
        <v>1580</v>
      </c>
      <c r="B82" s="98">
        <v>405</v>
      </c>
      <c r="C82" s="99">
        <v>180</v>
      </c>
      <c r="D82" s="99">
        <v>180</v>
      </c>
      <c r="E82" s="99">
        <v>180</v>
      </c>
      <c r="F82" s="100">
        <v>40716</v>
      </c>
      <c r="G82" s="100">
        <v>1151</v>
      </c>
      <c r="H82" s="99">
        <v>61.8</v>
      </c>
      <c r="I82" s="99">
        <v>35.369999999999997</v>
      </c>
      <c r="J82" s="99">
        <v>0</v>
      </c>
      <c r="K82" s="99">
        <v>565.30999999999995</v>
      </c>
      <c r="L82" s="99">
        <v>0</v>
      </c>
      <c r="M82" s="47">
        <v>157967575</v>
      </c>
      <c r="N82" s="47">
        <v>0</v>
      </c>
      <c r="O82" s="47">
        <v>63514376</v>
      </c>
      <c r="P82" s="47">
        <v>0</v>
      </c>
      <c r="Q82" s="99">
        <v>0</v>
      </c>
      <c r="R82" s="47">
        <v>157967575</v>
      </c>
      <c r="S82" s="47">
        <v>20441385</v>
      </c>
      <c r="T82" s="47">
        <v>75553136</v>
      </c>
      <c r="U82" s="47">
        <v>3314756</v>
      </c>
      <c r="V82" s="47">
        <v>14863307</v>
      </c>
      <c r="W82" s="47">
        <v>1494135</v>
      </c>
      <c r="X82" s="47">
        <v>789693</v>
      </c>
      <c r="Y82" s="47">
        <v>5843506</v>
      </c>
      <c r="Z82" s="47">
        <v>24176342</v>
      </c>
      <c r="AA82" s="47">
        <v>9983751</v>
      </c>
      <c r="AB82" s="47">
        <v>0</v>
      </c>
      <c r="AC82" s="47">
        <v>1507564</v>
      </c>
      <c r="AD82" s="47">
        <v>0</v>
      </c>
      <c r="AE82" s="47">
        <v>63514376</v>
      </c>
      <c r="AF82" s="47">
        <v>88132000</v>
      </c>
      <c r="AG82" s="47">
        <v>88132000</v>
      </c>
      <c r="AH82" s="47">
        <v>108349000</v>
      </c>
      <c r="AI82" s="47">
        <v>-20217000</v>
      </c>
    </row>
    <row r="83" spans="1:35" ht="14.55" customHeight="1" x14ac:dyDescent="0.3">
      <c r="A83" s="96" t="s">
        <v>1581</v>
      </c>
      <c r="B83" s="98">
        <v>450</v>
      </c>
      <c r="C83" s="99">
        <v>132</v>
      </c>
      <c r="D83" s="99">
        <v>132</v>
      </c>
      <c r="E83" s="99">
        <v>132</v>
      </c>
      <c r="F83" s="100">
        <v>44702</v>
      </c>
      <c r="G83" s="100">
        <v>2125</v>
      </c>
      <c r="H83" s="99">
        <v>92.53</v>
      </c>
      <c r="I83" s="99">
        <v>21.04</v>
      </c>
      <c r="J83" s="99">
        <v>26.52</v>
      </c>
      <c r="K83" s="101">
        <v>1039.73</v>
      </c>
      <c r="L83" s="99">
        <v>0</v>
      </c>
      <c r="M83" s="47">
        <v>167826145</v>
      </c>
      <c r="N83" s="47">
        <v>130217742</v>
      </c>
      <c r="O83" s="47">
        <v>87428877</v>
      </c>
      <c r="P83" s="47">
        <v>43706137</v>
      </c>
      <c r="Q83" s="100">
        <v>284348</v>
      </c>
      <c r="R83" s="47">
        <v>298043887</v>
      </c>
      <c r="S83" s="47">
        <v>21934434</v>
      </c>
      <c r="T83" s="47">
        <v>96885575</v>
      </c>
      <c r="U83" s="47">
        <v>7285565</v>
      </c>
      <c r="V83" s="47">
        <v>22534578</v>
      </c>
      <c r="W83" s="47">
        <v>9915818</v>
      </c>
      <c r="X83" s="47">
        <v>3299196</v>
      </c>
      <c r="Y83" s="47">
        <v>10897369</v>
      </c>
      <c r="Z83" s="47">
        <v>91057032</v>
      </c>
      <c r="AA83" s="47">
        <v>32696756</v>
      </c>
      <c r="AB83" s="47">
        <v>0</v>
      </c>
      <c r="AC83" s="47">
        <v>1470606</v>
      </c>
      <c r="AD83" s="47">
        <v>66958</v>
      </c>
      <c r="AE83" s="47">
        <v>131135014</v>
      </c>
      <c r="AF83" s="47">
        <v>150769000</v>
      </c>
      <c r="AG83" s="47">
        <v>150791000</v>
      </c>
      <c r="AH83" s="47">
        <v>172996000</v>
      </c>
      <c r="AI83" s="47">
        <v>-22205000</v>
      </c>
    </row>
    <row r="84" spans="1:35" ht="14.55" customHeight="1" x14ac:dyDescent="0.3">
      <c r="A84" s="96" t="s">
        <v>1582</v>
      </c>
      <c r="B84" s="98">
        <v>1471</v>
      </c>
      <c r="C84" s="99">
        <v>60</v>
      </c>
      <c r="D84" s="99">
        <v>60</v>
      </c>
      <c r="E84" s="99">
        <v>60</v>
      </c>
      <c r="F84" s="100">
        <v>15311</v>
      </c>
      <c r="G84" s="100">
        <v>1038</v>
      </c>
      <c r="H84" s="99">
        <v>69.72</v>
      </c>
      <c r="I84" s="99">
        <v>14.75</v>
      </c>
      <c r="J84" s="99">
        <v>0</v>
      </c>
      <c r="K84" s="99">
        <v>357.41</v>
      </c>
      <c r="L84" s="99">
        <v>0</v>
      </c>
      <c r="M84" s="47">
        <v>45495818</v>
      </c>
      <c r="N84" s="47">
        <v>40664086</v>
      </c>
      <c r="O84" s="47">
        <v>28874026</v>
      </c>
      <c r="P84" s="47">
        <v>13006974</v>
      </c>
      <c r="Q84" s="100">
        <v>97759</v>
      </c>
      <c r="R84" s="47">
        <v>86159904</v>
      </c>
      <c r="S84" s="47">
        <v>7588746</v>
      </c>
      <c r="T84" s="47">
        <v>49588796</v>
      </c>
      <c r="U84" s="47">
        <v>1546407</v>
      </c>
      <c r="V84" s="47">
        <v>5720819</v>
      </c>
      <c r="W84" s="47">
        <v>1324167</v>
      </c>
      <c r="X84" s="47">
        <v>257239</v>
      </c>
      <c r="Y84" s="47">
        <v>2913684</v>
      </c>
      <c r="Z84" s="47">
        <v>13480638</v>
      </c>
      <c r="AA84" s="47">
        <v>3615567</v>
      </c>
      <c r="AB84" s="47">
        <v>0</v>
      </c>
      <c r="AC84" s="47">
        <v>123841</v>
      </c>
      <c r="AD84" s="47">
        <v>0</v>
      </c>
      <c r="AE84" s="47">
        <v>41881000</v>
      </c>
      <c r="AF84" s="47">
        <v>43109000</v>
      </c>
      <c r="AG84" s="47">
        <v>43201000</v>
      </c>
      <c r="AH84" s="47">
        <v>47218000</v>
      </c>
      <c r="AI84" s="47">
        <v>-4017000</v>
      </c>
    </row>
    <row r="85" spans="1:35" ht="14.55" customHeight="1" x14ac:dyDescent="0.3">
      <c r="A85" s="96" t="s">
        <v>752</v>
      </c>
      <c r="B85" s="98">
        <v>42</v>
      </c>
      <c r="C85" s="99">
        <v>159</v>
      </c>
      <c r="D85" s="99">
        <v>122</v>
      </c>
      <c r="E85" s="99">
        <v>91</v>
      </c>
      <c r="F85" s="100">
        <v>28874</v>
      </c>
      <c r="G85" s="100">
        <v>4302</v>
      </c>
      <c r="H85" s="99">
        <v>86.69</v>
      </c>
      <c r="I85" s="99">
        <v>6.71</v>
      </c>
      <c r="J85" s="99">
        <v>32.51</v>
      </c>
      <c r="K85" s="99">
        <v>708.29</v>
      </c>
      <c r="L85" s="100">
        <v>37617</v>
      </c>
      <c r="M85" s="47">
        <v>71422506</v>
      </c>
      <c r="N85" s="47">
        <v>103950994</v>
      </c>
      <c r="O85" s="47">
        <v>61520663</v>
      </c>
      <c r="P85" s="47">
        <v>38643076</v>
      </c>
      <c r="Q85" s="100">
        <v>66670</v>
      </c>
      <c r="R85" s="47">
        <v>175373500</v>
      </c>
      <c r="S85" s="47">
        <v>27470655</v>
      </c>
      <c r="T85" s="47">
        <v>42506071</v>
      </c>
      <c r="U85" s="47">
        <v>33748160</v>
      </c>
      <c r="V85" s="47">
        <v>28733456</v>
      </c>
      <c r="W85" s="47">
        <v>1365308</v>
      </c>
      <c r="X85" s="47">
        <v>664058</v>
      </c>
      <c r="Y85" s="47">
        <v>1241549</v>
      </c>
      <c r="Z85" s="47">
        <v>29292552</v>
      </c>
      <c r="AA85" s="47">
        <v>3470978</v>
      </c>
      <c r="AB85" s="47">
        <v>0</v>
      </c>
      <c r="AC85" s="47">
        <v>5085481</v>
      </c>
      <c r="AD85" s="47">
        <v>1795232</v>
      </c>
      <c r="AE85" s="47">
        <v>100163739</v>
      </c>
      <c r="AF85" s="47">
        <v>0</v>
      </c>
      <c r="AG85" s="47">
        <v>0</v>
      </c>
      <c r="AH85" s="47">
        <v>0</v>
      </c>
      <c r="AI85" s="47">
        <v>0</v>
      </c>
    </row>
    <row r="86" spans="1:35" ht="14.55" customHeight="1" x14ac:dyDescent="0.3">
      <c r="A86" s="96" t="s">
        <v>753</v>
      </c>
      <c r="B86" s="98">
        <v>8701</v>
      </c>
      <c r="C86" s="99">
        <v>294</v>
      </c>
      <c r="D86" s="99">
        <v>294</v>
      </c>
      <c r="E86" s="99">
        <v>237</v>
      </c>
      <c r="F86" s="100">
        <v>67833</v>
      </c>
      <c r="G86" s="100">
        <v>14931</v>
      </c>
      <c r="H86" s="99">
        <v>78.2</v>
      </c>
      <c r="I86" s="99">
        <v>4.54</v>
      </c>
      <c r="J86" s="99">
        <v>0</v>
      </c>
      <c r="K86" s="101">
        <v>1200.8499999999999</v>
      </c>
      <c r="L86" s="100">
        <v>50914</v>
      </c>
      <c r="M86" s="47">
        <v>266514193</v>
      </c>
      <c r="N86" s="47">
        <v>264251585</v>
      </c>
      <c r="O86" s="47">
        <v>172104618</v>
      </c>
      <c r="P86" s="47">
        <v>95614617</v>
      </c>
      <c r="Q86" s="100">
        <v>61902</v>
      </c>
      <c r="R86" s="47">
        <v>530765778</v>
      </c>
      <c r="S86" s="47">
        <v>67156927</v>
      </c>
      <c r="T86" s="47">
        <v>188149028</v>
      </c>
      <c r="U86" s="47">
        <v>34091387</v>
      </c>
      <c r="V86" s="47">
        <v>67508355</v>
      </c>
      <c r="W86" s="47">
        <v>8011478</v>
      </c>
      <c r="X86" s="47">
        <v>1947240</v>
      </c>
      <c r="Y86" s="47">
        <v>11275167</v>
      </c>
      <c r="Z86" s="47">
        <v>127892389</v>
      </c>
      <c r="AA86" s="47">
        <v>8288788</v>
      </c>
      <c r="AB86" s="47">
        <v>0</v>
      </c>
      <c r="AC86" s="47">
        <v>14080002</v>
      </c>
      <c r="AD86" s="47">
        <v>2365017</v>
      </c>
      <c r="AE86" s="47">
        <v>267719235</v>
      </c>
      <c r="AF86" s="47">
        <v>0</v>
      </c>
      <c r="AG86" s="47">
        <v>0</v>
      </c>
      <c r="AH86" s="47">
        <v>0</v>
      </c>
      <c r="AI86" s="47">
        <v>0</v>
      </c>
    </row>
    <row r="87" spans="1:35" ht="14.55" customHeight="1" x14ac:dyDescent="0.3">
      <c r="A87" s="96" t="s">
        <v>754</v>
      </c>
      <c r="B87" s="98">
        <v>75</v>
      </c>
      <c r="C87" s="99">
        <v>353</v>
      </c>
      <c r="D87" s="99">
        <v>287</v>
      </c>
      <c r="E87" s="99">
        <v>231</v>
      </c>
      <c r="F87" s="100">
        <v>61809</v>
      </c>
      <c r="G87" s="100">
        <v>12769</v>
      </c>
      <c r="H87" s="99">
        <v>73.11</v>
      </c>
      <c r="I87" s="99">
        <v>4.84</v>
      </c>
      <c r="J87" s="99">
        <v>0</v>
      </c>
      <c r="K87" s="101">
        <v>1294.77</v>
      </c>
      <c r="L87" s="100">
        <v>60401</v>
      </c>
      <c r="M87" s="47">
        <v>216670736</v>
      </c>
      <c r="N87" s="47">
        <v>260795341</v>
      </c>
      <c r="O87" s="47">
        <v>137825932</v>
      </c>
      <c r="P87" s="47">
        <v>99389830</v>
      </c>
      <c r="Q87" s="100">
        <v>109602</v>
      </c>
      <c r="R87" s="47">
        <v>477466077</v>
      </c>
      <c r="S87" s="47">
        <v>57133758</v>
      </c>
      <c r="T87" s="47">
        <v>151118609</v>
      </c>
      <c r="U87" s="47">
        <v>54389746</v>
      </c>
      <c r="V87" s="47">
        <v>63345097</v>
      </c>
      <c r="W87" s="47">
        <v>3684112</v>
      </c>
      <c r="X87" s="47">
        <v>2697988</v>
      </c>
      <c r="Y87" s="47">
        <v>4611104</v>
      </c>
      <c r="Z87" s="47">
        <v>121591403</v>
      </c>
      <c r="AA87" s="47">
        <v>5031302</v>
      </c>
      <c r="AB87" s="47">
        <v>0</v>
      </c>
      <c r="AC87" s="47">
        <v>10809123</v>
      </c>
      <c r="AD87" s="47">
        <v>3053835</v>
      </c>
      <c r="AE87" s="47">
        <v>237215762</v>
      </c>
      <c r="AF87" s="47">
        <v>0</v>
      </c>
      <c r="AG87" s="47">
        <v>0</v>
      </c>
      <c r="AH87" s="47">
        <v>0</v>
      </c>
      <c r="AI87" s="47">
        <v>0</v>
      </c>
    </row>
    <row r="88" spans="1:35" ht="14.55" customHeight="1" x14ac:dyDescent="0.3">
      <c r="A88" s="96" t="s">
        <v>755</v>
      </c>
      <c r="B88" s="98">
        <v>41</v>
      </c>
      <c r="C88" s="99">
        <v>231</v>
      </c>
      <c r="D88" s="99">
        <v>226</v>
      </c>
      <c r="E88" s="99">
        <v>185</v>
      </c>
      <c r="F88" s="100">
        <v>27330</v>
      </c>
      <c r="G88" s="100">
        <v>4952</v>
      </c>
      <c r="H88" s="99">
        <v>40.36</v>
      </c>
      <c r="I88" s="99">
        <v>5.52</v>
      </c>
      <c r="J88" s="99">
        <v>0</v>
      </c>
      <c r="K88" s="99">
        <v>527.29</v>
      </c>
      <c r="L88" s="100">
        <v>15216</v>
      </c>
      <c r="M88" s="47">
        <v>72479921</v>
      </c>
      <c r="N88" s="47">
        <v>120440677</v>
      </c>
      <c r="O88" s="47">
        <v>54225918</v>
      </c>
      <c r="P88" s="47">
        <v>42199292</v>
      </c>
      <c r="Q88" s="100">
        <v>29210</v>
      </c>
      <c r="R88" s="47">
        <v>192920598</v>
      </c>
      <c r="S88" s="47">
        <v>23078543</v>
      </c>
      <c r="T88" s="47">
        <v>72008474</v>
      </c>
      <c r="U88" s="47">
        <v>11270767</v>
      </c>
      <c r="V88" s="47">
        <v>15626598</v>
      </c>
      <c r="W88" s="47">
        <v>1979263</v>
      </c>
      <c r="X88" s="47">
        <v>848115</v>
      </c>
      <c r="Y88" s="47">
        <v>2401630</v>
      </c>
      <c r="Z88" s="47">
        <v>58764379</v>
      </c>
      <c r="AA88" s="47">
        <v>1310664</v>
      </c>
      <c r="AB88" s="47">
        <v>0</v>
      </c>
      <c r="AC88" s="47">
        <v>5013656</v>
      </c>
      <c r="AD88" s="47">
        <v>618509</v>
      </c>
      <c r="AE88" s="47">
        <v>96425210</v>
      </c>
      <c r="AF88" s="47">
        <v>0</v>
      </c>
      <c r="AG88" s="47">
        <v>0</v>
      </c>
      <c r="AH88" s="47">
        <v>0</v>
      </c>
      <c r="AI88" s="47">
        <v>0</v>
      </c>
    </row>
    <row r="89" spans="1:35" ht="14.55" customHeight="1" x14ac:dyDescent="0.3">
      <c r="A89" s="96" t="s">
        <v>756</v>
      </c>
      <c r="B89" s="98">
        <v>114</v>
      </c>
      <c r="C89" s="99">
        <v>211</v>
      </c>
      <c r="D89" s="99">
        <v>206</v>
      </c>
      <c r="E89" s="99">
        <v>187</v>
      </c>
      <c r="F89" s="100">
        <v>47346</v>
      </c>
      <c r="G89" s="100">
        <v>9244</v>
      </c>
      <c r="H89" s="99">
        <v>69.180000000000007</v>
      </c>
      <c r="I89" s="99">
        <v>5.12</v>
      </c>
      <c r="J89" s="99">
        <v>0</v>
      </c>
      <c r="K89" s="101">
        <v>1096.73</v>
      </c>
      <c r="L89" s="100">
        <v>40381</v>
      </c>
      <c r="M89" s="47">
        <v>206363251</v>
      </c>
      <c r="N89" s="47">
        <v>446468943</v>
      </c>
      <c r="O89" s="47">
        <v>110432982</v>
      </c>
      <c r="P89" s="47">
        <v>157161289</v>
      </c>
      <c r="Q89" s="100">
        <v>156185</v>
      </c>
      <c r="R89" s="47">
        <v>652832194</v>
      </c>
      <c r="S89" s="47">
        <v>90270601</v>
      </c>
      <c r="T89" s="47">
        <v>258436604</v>
      </c>
      <c r="U89" s="47">
        <v>42806688</v>
      </c>
      <c r="V89" s="47">
        <v>66940164</v>
      </c>
      <c r="W89" s="47">
        <v>5840399</v>
      </c>
      <c r="X89" s="47">
        <v>716675</v>
      </c>
      <c r="Y89" s="47">
        <v>4917342</v>
      </c>
      <c r="Z89" s="47">
        <v>162410719</v>
      </c>
      <c r="AA89" s="47">
        <v>4792540</v>
      </c>
      <c r="AB89" s="47">
        <v>0</v>
      </c>
      <c r="AC89" s="47">
        <v>12728855</v>
      </c>
      <c r="AD89" s="47">
        <v>2971607</v>
      </c>
      <c r="AE89" s="47">
        <v>267594271</v>
      </c>
      <c r="AF89" s="47">
        <v>0</v>
      </c>
      <c r="AG89" s="47">
        <v>0</v>
      </c>
      <c r="AH89" s="47">
        <v>0</v>
      </c>
      <c r="AI89" s="47">
        <v>0</v>
      </c>
    </row>
    <row r="90" spans="1:35" ht="14.55" customHeight="1" x14ac:dyDescent="0.3">
      <c r="A90" s="96" t="s">
        <v>757</v>
      </c>
      <c r="B90" s="98">
        <v>126</v>
      </c>
      <c r="C90" s="99">
        <v>312</v>
      </c>
      <c r="D90" s="99">
        <v>300</v>
      </c>
      <c r="E90" s="99">
        <v>218</v>
      </c>
      <c r="F90" s="100">
        <v>73939</v>
      </c>
      <c r="G90" s="100">
        <v>13069</v>
      </c>
      <c r="H90" s="99">
        <v>92.67</v>
      </c>
      <c r="I90" s="99">
        <v>5.66</v>
      </c>
      <c r="J90" s="99">
        <v>186.08</v>
      </c>
      <c r="K90" s="101">
        <v>1726.65</v>
      </c>
      <c r="L90" s="100">
        <v>23715</v>
      </c>
      <c r="M90" s="47">
        <v>415042098</v>
      </c>
      <c r="N90" s="47">
        <v>265015114</v>
      </c>
      <c r="O90" s="47">
        <v>266055242</v>
      </c>
      <c r="P90" s="47">
        <v>105328390</v>
      </c>
      <c r="Q90" s="100">
        <v>116854</v>
      </c>
      <c r="R90" s="47">
        <v>680057212</v>
      </c>
      <c r="S90" s="47">
        <v>78242887</v>
      </c>
      <c r="T90" s="47">
        <v>241890763</v>
      </c>
      <c r="U90" s="47">
        <v>41419468</v>
      </c>
      <c r="V90" s="47">
        <v>77348169</v>
      </c>
      <c r="W90" s="47">
        <v>5189022</v>
      </c>
      <c r="X90" s="47">
        <v>2892760</v>
      </c>
      <c r="Y90" s="47">
        <v>16404858</v>
      </c>
      <c r="Z90" s="47">
        <v>192312936</v>
      </c>
      <c r="AA90" s="47">
        <v>4833596</v>
      </c>
      <c r="AB90" s="47">
        <v>0</v>
      </c>
      <c r="AC90" s="47">
        <v>16227828</v>
      </c>
      <c r="AD90" s="47">
        <v>3294925</v>
      </c>
      <c r="AE90" s="47">
        <v>371383632</v>
      </c>
      <c r="AF90" s="47">
        <v>0</v>
      </c>
      <c r="AG90" s="47">
        <v>0</v>
      </c>
      <c r="AH90" s="47">
        <v>0</v>
      </c>
      <c r="AI90" s="47">
        <v>0</v>
      </c>
    </row>
    <row r="91" spans="1:35" x14ac:dyDescent="0.3">
      <c r="A91" s="96" t="s">
        <v>758</v>
      </c>
      <c r="B91" s="98">
        <v>129</v>
      </c>
      <c r="C91" s="99">
        <v>153</v>
      </c>
      <c r="D91" s="99">
        <v>153</v>
      </c>
      <c r="E91" s="99">
        <v>153</v>
      </c>
      <c r="F91" s="100">
        <v>30333</v>
      </c>
      <c r="G91" s="100">
        <v>7410</v>
      </c>
      <c r="H91" s="99">
        <v>54.17</v>
      </c>
      <c r="I91" s="99">
        <v>4.09</v>
      </c>
      <c r="J91" s="99">
        <v>0</v>
      </c>
      <c r="K91" s="101">
        <v>1113.31</v>
      </c>
      <c r="L91" s="100">
        <v>42001</v>
      </c>
      <c r="M91" s="47">
        <v>104922920</v>
      </c>
      <c r="N91" s="47">
        <v>271410380</v>
      </c>
      <c r="O91" s="47">
        <v>57681157</v>
      </c>
      <c r="P91" s="47">
        <v>132678867</v>
      </c>
      <c r="Q91" s="100">
        <v>96236</v>
      </c>
      <c r="R91" s="47">
        <v>376333300</v>
      </c>
      <c r="S91" s="47">
        <v>31872808</v>
      </c>
      <c r="T91" s="47">
        <v>151684058</v>
      </c>
      <c r="U91" s="47">
        <v>37067646</v>
      </c>
      <c r="V91" s="47">
        <v>21801911</v>
      </c>
      <c r="W91" s="47">
        <v>3555097</v>
      </c>
      <c r="X91" s="47">
        <v>3772580</v>
      </c>
      <c r="Y91" s="47">
        <v>2613403</v>
      </c>
      <c r="Z91" s="47">
        <v>38989024</v>
      </c>
      <c r="AA91" s="47">
        <v>68844330</v>
      </c>
      <c r="AB91" s="47">
        <v>0</v>
      </c>
      <c r="AC91" s="47">
        <v>15343620</v>
      </c>
      <c r="AD91" s="47">
        <v>788823</v>
      </c>
      <c r="AE91" s="47">
        <v>190360024</v>
      </c>
      <c r="AF91" s="47">
        <v>0</v>
      </c>
      <c r="AG91" s="47">
        <v>0</v>
      </c>
      <c r="AH91" s="47">
        <v>0</v>
      </c>
      <c r="AI91" s="47">
        <v>0</v>
      </c>
    </row>
    <row r="92" spans="1:35" x14ac:dyDescent="0.3">
      <c r="A92" s="96" t="s">
        <v>1584</v>
      </c>
      <c r="B92" s="98">
        <v>13237</v>
      </c>
      <c r="C92" s="99">
        <v>108</v>
      </c>
      <c r="D92" s="99">
        <v>108</v>
      </c>
      <c r="E92" s="99">
        <v>108</v>
      </c>
      <c r="F92" s="100">
        <v>35124</v>
      </c>
      <c r="G92" s="100">
        <v>4052</v>
      </c>
      <c r="H92" s="99">
        <v>88.86</v>
      </c>
      <c r="I92" s="99">
        <v>8.67</v>
      </c>
      <c r="J92" s="99">
        <v>0</v>
      </c>
      <c r="K92" s="99">
        <v>225.3</v>
      </c>
      <c r="L92" s="99">
        <v>0</v>
      </c>
      <c r="M92" s="47">
        <v>59025783</v>
      </c>
      <c r="N92" s="47">
        <v>0</v>
      </c>
      <c r="O92" s="47">
        <v>30287269</v>
      </c>
      <c r="P92" s="47">
        <v>0</v>
      </c>
      <c r="Q92" s="99">
        <v>0</v>
      </c>
      <c r="R92" s="47">
        <v>59025783</v>
      </c>
      <c r="S92" s="47">
        <v>3930683</v>
      </c>
      <c r="T92" s="47">
        <v>7274872</v>
      </c>
      <c r="U92" s="47">
        <v>27066088</v>
      </c>
      <c r="V92" s="47">
        <v>690684</v>
      </c>
      <c r="W92" s="47">
        <v>0</v>
      </c>
      <c r="X92" s="47">
        <v>0</v>
      </c>
      <c r="Y92" s="47">
        <v>0</v>
      </c>
      <c r="Z92" s="47">
        <v>11151779</v>
      </c>
      <c r="AA92" s="47">
        <v>8911677</v>
      </c>
      <c r="AB92" s="47">
        <v>0</v>
      </c>
      <c r="AC92" s="47">
        <v>0</v>
      </c>
      <c r="AD92" s="47">
        <v>0</v>
      </c>
      <c r="AE92" s="47">
        <v>30287269</v>
      </c>
      <c r="AF92" s="47">
        <v>32238450</v>
      </c>
      <c r="AG92" s="47">
        <v>32238450</v>
      </c>
      <c r="AH92" s="47">
        <v>31482106</v>
      </c>
      <c r="AI92" s="47">
        <v>756344</v>
      </c>
    </row>
    <row r="93" spans="1:35" ht="14.55" customHeight="1" x14ac:dyDescent="0.3">
      <c r="A93" s="96" t="s">
        <v>1586</v>
      </c>
      <c r="B93" s="98">
        <v>427</v>
      </c>
      <c r="C93" s="99">
        <v>45</v>
      </c>
      <c r="D93" s="99">
        <v>45</v>
      </c>
      <c r="E93" s="99">
        <v>45</v>
      </c>
      <c r="F93" s="100">
        <v>16294</v>
      </c>
      <c r="G93" s="99">
        <v>27</v>
      </c>
      <c r="H93" s="99">
        <v>98.93</v>
      </c>
      <c r="I93" s="99">
        <v>603.48</v>
      </c>
      <c r="J93" s="99">
        <v>0</v>
      </c>
      <c r="K93" s="99">
        <v>193.93</v>
      </c>
      <c r="L93" s="99">
        <v>0</v>
      </c>
      <c r="M93" s="47">
        <v>21614618</v>
      </c>
      <c r="N93" s="47">
        <v>0</v>
      </c>
      <c r="O93" s="47">
        <v>2440593</v>
      </c>
      <c r="P93" s="47">
        <v>0</v>
      </c>
      <c r="Q93" s="99">
        <v>0</v>
      </c>
      <c r="R93" s="47">
        <v>21614618</v>
      </c>
      <c r="S93" s="47">
        <v>0</v>
      </c>
      <c r="T93" s="47">
        <v>903610</v>
      </c>
      <c r="U93" s="47">
        <v>0</v>
      </c>
      <c r="V93" s="47">
        <v>2225568</v>
      </c>
      <c r="W93" s="47">
        <v>0</v>
      </c>
      <c r="X93" s="47">
        <v>18354477</v>
      </c>
      <c r="Y93" s="47">
        <v>0</v>
      </c>
      <c r="Z93" s="47">
        <v>0</v>
      </c>
      <c r="AA93" s="47">
        <v>0</v>
      </c>
      <c r="AB93" s="47">
        <v>130963</v>
      </c>
      <c r="AC93" s="47">
        <v>0</v>
      </c>
      <c r="AD93" s="47">
        <v>0</v>
      </c>
      <c r="AE93" s="47">
        <v>2440593</v>
      </c>
      <c r="AF93" s="47">
        <v>1</v>
      </c>
      <c r="AG93" s="47">
        <v>1</v>
      </c>
      <c r="AH93" s="47">
        <v>0</v>
      </c>
      <c r="AI93" s="47">
        <v>1</v>
      </c>
    </row>
    <row r="94" spans="1:35" ht="14.55" customHeight="1" x14ac:dyDescent="0.3">
      <c r="A94" s="96" t="s">
        <v>1587</v>
      </c>
      <c r="B94" s="98">
        <v>431</v>
      </c>
      <c r="C94" s="99">
        <v>540</v>
      </c>
      <c r="D94" s="99">
        <v>540</v>
      </c>
      <c r="E94" s="99">
        <v>381</v>
      </c>
      <c r="F94" s="100">
        <v>123116</v>
      </c>
      <c r="G94" s="99">
        <v>632</v>
      </c>
      <c r="H94" s="99">
        <v>88.29</v>
      </c>
      <c r="I94" s="99">
        <v>194.8</v>
      </c>
      <c r="J94" s="99">
        <v>0</v>
      </c>
      <c r="K94" s="99">
        <v>867.41</v>
      </c>
      <c r="L94" s="99">
        <v>0</v>
      </c>
      <c r="M94" s="47">
        <v>142263989</v>
      </c>
      <c r="N94" s="47">
        <v>0</v>
      </c>
      <c r="O94" s="47">
        <v>97650047</v>
      </c>
      <c r="P94" s="47">
        <v>0</v>
      </c>
      <c r="Q94" s="99">
        <v>0</v>
      </c>
      <c r="R94" s="47">
        <v>142263989</v>
      </c>
      <c r="S94" s="47">
        <v>0</v>
      </c>
      <c r="T94" s="47">
        <v>3293215</v>
      </c>
      <c r="U94" s="47">
        <v>0</v>
      </c>
      <c r="V94" s="47">
        <v>104540054</v>
      </c>
      <c r="W94" s="47">
        <v>0</v>
      </c>
      <c r="X94" s="47">
        <v>24494969</v>
      </c>
      <c r="Y94" s="47">
        <v>0</v>
      </c>
      <c r="Z94" s="47">
        <v>9935751</v>
      </c>
      <c r="AA94" s="47">
        <v>0</v>
      </c>
      <c r="AB94" s="47">
        <v>0</v>
      </c>
      <c r="AC94" s="47">
        <v>0</v>
      </c>
      <c r="AD94" s="47">
        <v>0</v>
      </c>
      <c r="AE94" s="47">
        <v>97650047</v>
      </c>
      <c r="AF94" s="47">
        <v>1</v>
      </c>
      <c r="AG94" s="47">
        <v>1</v>
      </c>
      <c r="AH94" s="47">
        <v>0</v>
      </c>
      <c r="AI94" s="47">
        <v>1</v>
      </c>
    </row>
    <row r="95" spans="1:35" ht="14.55" customHeight="1" x14ac:dyDescent="0.3">
      <c r="A95" s="96" t="s">
        <v>759</v>
      </c>
      <c r="B95" s="98">
        <v>104</v>
      </c>
      <c r="C95" s="99">
        <v>439</v>
      </c>
      <c r="D95" s="99">
        <v>428</v>
      </c>
      <c r="E95" s="99">
        <v>289</v>
      </c>
      <c r="F95" s="100">
        <v>95757</v>
      </c>
      <c r="G95" s="100">
        <v>16246</v>
      </c>
      <c r="H95" s="99">
        <v>90.53</v>
      </c>
      <c r="I95" s="99">
        <v>5.89</v>
      </c>
      <c r="J95" s="99">
        <v>374.84</v>
      </c>
      <c r="K95" s="101">
        <v>4386.74</v>
      </c>
      <c r="L95" s="100">
        <v>35729</v>
      </c>
      <c r="M95" s="47">
        <v>974814446</v>
      </c>
      <c r="N95" s="47">
        <v>1083774533</v>
      </c>
      <c r="O95" s="47">
        <v>475000305</v>
      </c>
      <c r="P95" s="47">
        <v>375489324</v>
      </c>
      <c r="Q95" s="100">
        <v>330773</v>
      </c>
      <c r="R95" s="47">
        <v>2058588979</v>
      </c>
      <c r="S95" s="47">
        <v>212693160</v>
      </c>
      <c r="T95" s="47">
        <v>544876139</v>
      </c>
      <c r="U95" s="47">
        <v>344753786</v>
      </c>
      <c r="V95" s="47">
        <v>144122650</v>
      </c>
      <c r="W95" s="47">
        <v>9064984</v>
      </c>
      <c r="X95" s="47">
        <v>16294282</v>
      </c>
      <c r="Y95" s="47">
        <v>28324453</v>
      </c>
      <c r="Z95" s="47">
        <v>650884139</v>
      </c>
      <c r="AA95" s="47">
        <v>53073102</v>
      </c>
      <c r="AB95" s="47">
        <v>0</v>
      </c>
      <c r="AC95" s="47">
        <v>28225156</v>
      </c>
      <c r="AD95" s="47">
        <v>26277128</v>
      </c>
      <c r="AE95" s="47">
        <v>850489629</v>
      </c>
      <c r="AF95" s="47">
        <v>0</v>
      </c>
      <c r="AG95" s="47">
        <v>0</v>
      </c>
      <c r="AH95" s="47">
        <v>0</v>
      </c>
      <c r="AI95" s="47">
        <v>0</v>
      </c>
    </row>
    <row r="96" spans="1:35" ht="14.55" customHeight="1" x14ac:dyDescent="0.3">
      <c r="A96" s="96" t="s">
        <v>760</v>
      </c>
      <c r="B96" s="98">
        <v>3115</v>
      </c>
      <c r="C96" s="99">
        <v>816</v>
      </c>
      <c r="D96" s="99">
        <v>816</v>
      </c>
      <c r="E96" s="99">
        <v>774</v>
      </c>
      <c r="F96" s="100">
        <v>220930</v>
      </c>
      <c r="G96" s="100">
        <v>38918</v>
      </c>
      <c r="H96" s="99">
        <v>77.989999999999995</v>
      </c>
      <c r="I96" s="99">
        <v>5.68</v>
      </c>
      <c r="J96" s="99">
        <v>558.63</v>
      </c>
      <c r="K96" s="101">
        <v>7652.29</v>
      </c>
      <c r="L96" s="100">
        <v>110665</v>
      </c>
      <c r="M96" s="47">
        <v>2306228221</v>
      </c>
      <c r="N96" s="47">
        <v>2817268941</v>
      </c>
      <c r="O96" s="47">
        <v>828150498</v>
      </c>
      <c r="P96" s="47">
        <v>766814080</v>
      </c>
      <c r="Q96" s="100">
        <v>817416</v>
      </c>
      <c r="R96" s="47">
        <v>5123497162</v>
      </c>
      <c r="S96" s="47">
        <v>646998217</v>
      </c>
      <c r="T96" s="47">
        <v>1459697073</v>
      </c>
      <c r="U96" s="47">
        <v>206199179</v>
      </c>
      <c r="V96" s="47">
        <v>937751113</v>
      </c>
      <c r="W96" s="47">
        <v>20208098</v>
      </c>
      <c r="X96" s="47">
        <v>21549092</v>
      </c>
      <c r="Y96" s="47">
        <v>93853579</v>
      </c>
      <c r="Z96" s="47">
        <v>1409690563</v>
      </c>
      <c r="AA96" s="47">
        <v>182791805</v>
      </c>
      <c r="AB96" s="47">
        <v>0</v>
      </c>
      <c r="AC96" s="47">
        <v>107255827</v>
      </c>
      <c r="AD96" s="47">
        <v>37502616</v>
      </c>
      <c r="AE96" s="47">
        <v>1594964578</v>
      </c>
      <c r="AF96" s="47">
        <v>0</v>
      </c>
      <c r="AG96" s="47">
        <v>0</v>
      </c>
      <c r="AH96" s="47">
        <v>0</v>
      </c>
      <c r="AI96" s="47">
        <v>0</v>
      </c>
    </row>
    <row r="97" spans="1:35" ht="14.55" customHeight="1" x14ac:dyDescent="0.3">
      <c r="A97" s="96" t="s">
        <v>1588</v>
      </c>
      <c r="B97" s="98">
        <v>6749</v>
      </c>
      <c r="C97" s="99">
        <v>90</v>
      </c>
      <c r="D97" s="99">
        <v>90</v>
      </c>
      <c r="E97" s="99">
        <v>90</v>
      </c>
      <c r="F97" s="100">
        <v>22616</v>
      </c>
      <c r="G97" s="99">
        <v>554</v>
      </c>
      <c r="H97" s="99">
        <v>68.66</v>
      </c>
      <c r="I97" s="99">
        <v>40.82</v>
      </c>
      <c r="J97" s="99">
        <v>0</v>
      </c>
      <c r="K97" s="99">
        <v>156.91999999999999</v>
      </c>
      <c r="L97" s="99">
        <v>0</v>
      </c>
      <c r="M97" s="47">
        <v>144420288</v>
      </c>
      <c r="N97" s="47">
        <v>68036</v>
      </c>
      <c r="O97" s="47">
        <v>27560904</v>
      </c>
      <c r="P97" s="47">
        <v>22706</v>
      </c>
      <c r="Q97" s="99">
        <v>272</v>
      </c>
      <c r="R97" s="47">
        <v>144488324</v>
      </c>
      <c r="S97" s="47">
        <v>20854363</v>
      </c>
      <c r="T97" s="47">
        <v>41021264</v>
      </c>
      <c r="U97" s="47">
        <v>19084299</v>
      </c>
      <c r="V97" s="47">
        <v>46620463</v>
      </c>
      <c r="W97" s="47">
        <v>0</v>
      </c>
      <c r="X97" s="47">
        <v>0</v>
      </c>
      <c r="Y97" s="47">
        <v>0</v>
      </c>
      <c r="Z97" s="47">
        <v>16907935</v>
      </c>
      <c r="AA97" s="47">
        <v>0</v>
      </c>
      <c r="AB97" s="47">
        <v>0</v>
      </c>
      <c r="AC97" s="47">
        <v>0</v>
      </c>
      <c r="AD97" s="47">
        <v>0</v>
      </c>
      <c r="AE97" s="47">
        <v>27583610</v>
      </c>
      <c r="AF97" s="47">
        <v>28365840</v>
      </c>
      <c r="AG97" s="47">
        <v>28365840</v>
      </c>
      <c r="AH97" s="47">
        <v>28866562</v>
      </c>
      <c r="AI97" s="47">
        <v>-500722</v>
      </c>
    </row>
    <row r="98" spans="1:35" ht="14.55" customHeight="1" x14ac:dyDescent="0.3">
      <c r="A98" s="96" t="s">
        <v>1590</v>
      </c>
      <c r="B98" s="98">
        <v>408</v>
      </c>
      <c r="C98" s="99">
        <v>77</v>
      </c>
      <c r="D98" s="99">
        <v>77</v>
      </c>
      <c r="E98" s="99">
        <v>77</v>
      </c>
      <c r="F98" s="100">
        <v>22651</v>
      </c>
      <c r="G98" s="99">
        <v>401</v>
      </c>
      <c r="H98" s="99">
        <v>80.37</v>
      </c>
      <c r="I98" s="99">
        <v>56.49</v>
      </c>
      <c r="J98" s="99">
        <v>0</v>
      </c>
      <c r="K98" s="99">
        <v>112.57</v>
      </c>
      <c r="L98" s="99">
        <v>0</v>
      </c>
      <c r="M98" s="47">
        <v>358828546</v>
      </c>
      <c r="N98" s="47">
        <v>0</v>
      </c>
      <c r="O98" s="47">
        <v>25115994</v>
      </c>
      <c r="P98" s="47">
        <v>0</v>
      </c>
      <c r="Q98" s="99">
        <v>0</v>
      </c>
      <c r="R98" s="47">
        <v>358828546</v>
      </c>
      <c r="S98" s="47">
        <v>44525019</v>
      </c>
      <c r="T98" s="47">
        <v>86048923</v>
      </c>
      <c r="U98" s="47">
        <v>29540767</v>
      </c>
      <c r="V98" s="47">
        <v>175175329</v>
      </c>
      <c r="W98" s="47">
        <v>0</v>
      </c>
      <c r="X98" s="47">
        <v>0</v>
      </c>
      <c r="Y98" s="47">
        <v>0</v>
      </c>
      <c r="Z98" s="47">
        <v>0</v>
      </c>
      <c r="AA98" s="47">
        <v>23538508</v>
      </c>
      <c r="AB98" s="47">
        <v>0</v>
      </c>
      <c r="AC98" s="47">
        <v>0</v>
      </c>
      <c r="AD98" s="47">
        <v>0</v>
      </c>
      <c r="AE98" s="47">
        <v>25115994</v>
      </c>
      <c r="AF98" s="47">
        <v>26544861</v>
      </c>
      <c r="AG98" s="47">
        <v>26544861</v>
      </c>
      <c r="AH98" s="47">
        <v>27243129</v>
      </c>
      <c r="AI98" s="47">
        <v>-698268</v>
      </c>
    </row>
    <row r="99" spans="1:35" ht="14.55" customHeight="1" x14ac:dyDescent="0.3">
      <c r="A99" s="96" t="s">
        <v>1591</v>
      </c>
      <c r="B99" s="98">
        <v>8880</v>
      </c>
      <c r="C99" s="99">
        <v>48</v>
      </c>
      <c r="D99" s="99">
        <v>48</v>
      </c>
      <c r="E99" s="99">
        <v>48</v>
      </c>
      <c r="F99" s="100">
        <v>16005</v>
      </c>
      <c r="G99" s="99">
        <v>897</v>
      </c>
      <c r="H99" s="99">
        <v>91.1</v>
      </c>
      <c r="I99" s="99">
        <v>17.84</v>
      </c>
      <c r="J99" s="99">
        <v>0</v>
      </c>
      <c r="K99" s="99">
        <v>302.68</v>
      </c>
      <c r="L99" s="99">
        <v>0</v>
      </c>
      <c r="M99" s="47">
        <v>36107485</v>
      </c>
      <c r="N99" s="47">
        <v>0</v>
      </c>
      <c r="O99" s="47">
        <v>15559013</v>
      </c>
      <c r="P99" s="47">
        <v>0</v>
      </c>
      <c r="Q99" s="99">
        <v>0</v>
      </c>
      <c r="R99" s="47">
        <v>36107485</v>
      </c>
      <c r="S99" s="47">
        <v>2851200</v>
      </c>
      <c r="T99" s="47">
        <v>2471085</v>
      </c>
      <c r="U99" s="47">
        <v>9008400</v>
      </c>
      <c r="V99" s="47">
        <v>42000</v>
      </c>
      <c r="W99" s="47">
        <v>0</v>
      </c>
      <c r="X99" s="47">
        <v>94600</v>
      </c>
      <c r="Y99" s="47">
        <v>2051600</v>
      </c>
      <c r="Z99" s="47">
        <v>19588600</v>
      </c>
      <c r="AA99" s="47">
        <v>0</v>
      </c>
      <c r="AB99" s="47">
        <v>0</v>
      </c>
      <c r="AC99" s="47">
        <v>0</v>
      </c>
      <c r="AD99" s="47">
        <v>0</v>
      </c>
      <c r="AE99" s="47">
        <v>15559013</v>
      </c>
      <c r="AF99" s="47">
        <v>36363473</v>
      </c>
      <c r="AG99" s="47">
        <v>36381798</v>
      </c>
      <c r="AH99" s="47">
        <v>35978109</v>
      </c>
      <c r="AI99" s="47">
        <v>403689</v>
      </c>
    </row>
    <row r="100" spans="1:35" ht="14.55" customHeight="1" x14ac:dyDescent="0.3">
      <c r="A100" s="96" t="s">
        <v>1593</v>
      </c>
      <c r="B100" s="98">
        <v>14491</v>
      </c>
      <c r="C100" s="99">
        <v>120</v>
      </c>
      <c r="D100" s="99">
        <v>120</v>
      </c>
      <c r="E100" s="99">
        <v>120</v>
      </c>
      <c r="F100" s="100">
        <v>16324</v>
      </c>
      <c r="G100" s="100">
        <v>1159</v>
      </c>
      <c r="H100" s="99">
        <v>37.17</v>
      </c>
      <c r="I100" s="99">
        <v>14.08</v>
      </c>
      <c r="J100" s="99">
        <v>0</v>
      </c>
      <c r="K100" s="99">
        <v>188.76</v>
      </c>
      <c r="L100" s="99">
        <v>0</v>
      </c>
      <c r="M100" s="47">
        <v>35599500</v>
      </c>
      <c r="N100" s="47">
        <v>987700</v>
      </c>
      <c r="O100" s="47">
        <v>17590757</v>
      </c>
      <c r="P100" s="47">
        <v>416054</v>
      </c>
      <c r="Q100" s="100">
        <v>1583</v>
      </c>
      <c r="R100" s="47">
        <v>36587200</v>
      </c>
      <c r="S100" s="47">
        <v>1394600</v>
      </c>
      <c r="T100" s="47">
        <v>2746600</v>
      </c>
      <c r="U100" s="47">
        <v>22241950</v>
      </c>
      <c r="V100" s="47">
        <v>691150</v>
      </c>
      <c r="W100" s="47">
        <v>0</v>
      </c>
      <c r="X100" s="47">
        <v>232050</v>
      </c>
      <c r="Y100" s="47">
        <v>113925</v>
      </c>
      <c r="Z100" s="47">
        <v>9102850</v>
      </c>
      <c r="AA100" s="47">
        <v>64075</v>
      </c>
      <c r="AB100" s="47">
        <v>0</v>
      </c>
      <c r="AC100" s="47">
        <v>0</v>
      </c>
      <c r="AD100" s="47">
        <v>0</v>
      </c>
      <c r="AE100" s="47">
        <v>18006811</v>
      </c>
      <c r="AF100" s="47">
        <v>18116088</v>
      </c>
      <c r="AG100" s="47">
        <v>18116088</v>
      </c>
      <c r="AH100" s="47">
        <v>24357125</v>
      </c>
      <c r="AI100" s="47">
        <v>-6241037</v>
      </c>
    </row>
    <row r="101" spans="1:35" ht="14.55" customHeight="1" x14ac:dyDescent="0.3">
      <c r="A101" s="96" t="s">
        <v>1596</v>
      </c>
      <c r="B101" s="98">
        <v>432</v>
      </c>
      <c r="C101" s="99">
        <v>87</v>
      </c>
      <c r="D101" s="99">
        <v>87</v>
      </c>
      <c r="E101" s="99">
        <v>87</v>
      </c>
      <c r="F101" s="100">
        <v>26565</v>
      </c>
      <c r="G101" s="99">
        <v>54</v>
      </c>
      <c r="H101" s="99">
        <v>83.43</v>
      </c>
      <c r="I101" s="99">
        <v>491.94</v>
      </c>
      <c r="J101" s="99">
        <v>0</v>
      </c>
      <c r="K101" s="99">
        <v>250.97</v>
      </c>
      <c r="L101" s="99">
        <v>0</v>
      </c>
      <c r="M101" s="47">
        <v>33917557</v>
      </c>
      <c r="N101" s="47">
        <v>0</v>
      </c>
      <c r="O101" s="47">
        <v>28811872</v>
      </c>
      <c r="P101" s="47">
        <v>0</v>
      </c>
      <c r="Q101" s="99">
        <v>0</v>
      </c>
      <c r="R101" s="47">
        <v>33917557</v>
      </c>
      <c r="S101" s="47">
        <v>0</v>
      </c>
      <c r="T101" s="47">
        <v>484644</v>
      </c>
      <c r="U101" s="47">
        <v>0</v>
      </c>
      <c r="V101" s="47">
        <v>31895391</v>
      </c>
      <c r="W101" s="47">
        <v>0</v>
      </c>
      <c r="X101" s="47">
        <v>361695</v>
      </c>
      <c r="Y101" s="47">
        <v>0</v>
      </c>
      <c r="Z101" s="47">
        <v>1175827</v>
      </c>
      <c r="AA101" s="47">
        <v>0</v>
      </c>
      <c r="AB101" s="47">
        <v>0</v>
      </c>
      <c r="AC101" s="47">
        <v>0</v>
      </c>
      <c r="AD101" s="47">
        <v>0</v>
      </c>
      <c r="AE101" s="47">
        <v>28811872</v>
      </c>
      <c r="AF101" s="47">
        <v>1</v>
      </c>
      <c r="AG101" s="47">
        <v>1</v>
      </c>
      <c r="AH101" s="47">
        <v>0</v>
      </c>
      <c r="AI101" s="47">
        <v>1</v>
      </c>
    </row>
    <row r="102" spans="1:35" x14ac:dyDescent="0.3">
      <c r="A102" s="96" t="s">
        <v>1597</v>
      </c>
      <c r="B102" s="98">
        <v>437</v>
      </c>
      <c r="C102" s="99">
        <v>120</v>
      </c>
      <c r="D102" s="99">
        <v>120</v>
      </c>
      <c r="E102" s="99">
        <v>120</v>
      </c>
      <c r="F102" s="100">
        <v>37647</v>
      </c>
      <c r="G102" s="100">
        <v>2984</v>
      </c>
      <c r="H102" s="99">
        <v>85.72</v>
      </c>
      <c r="I102" s="99">
        <v>12.62</v>
      </c>
      <c r="J102" s="99">
        <v>0</v>
      </c>
      <c r="K102" s="99">
        <v>269.60000000000002</v>
      </c>
      <c r="L102" s="99">
        <v>0</v>
      </c>
      <c r="M102" s="47">
        <v>56958267</v>
      </c>
      <c r="N102" s="47">
        <v>4957175</v>
      </c>
      <c r="O102" s="47">
        <v>32868081</v>
      </c>
      <c r="P102" s="47">
        <v>2385414</v>
      </c>
      <c r="Q102" s="100">
        <v>8032</v>
      </c>
      <c r="R102" s="47">
        <v>61915442</v>
      </c>
      <c r="S102" s="47">
        <v>4613127</v>
      </c>
      <c r="T102" s="47">
        <v>11510364</v>
      </c>
      <c r="U102" s="47">
        <v>27240585</v>
      </c>
      <c r="V102" s="47">
        <v>5142652</v>
      </c>
      <c r="W102" s="47">
        <v>0</v>
      </c>
      <c r="X102" s="47">
        <v>7636</v>
      </c>
      <c r="Y102" s="47">
        <v>0</v>
      </c>
      <c r="Z102" s="47">
        <v>7561491</v>
      </c>
      <c r="AA102" s="47">
        <v>5839587</v>
      </c>
      <c r="AB102" s="47">
        <v>0</v>
      </c>
      <c r="AC102" s="47">
        <v>0</v>
      </c>
      <c r="AD102" s="47">
        <v>0</v>
      </c>
      <c r="AE102" s="47">
        <v>35253495</v>
      </c>
      <c r="AF102" s="47">
        <v>35748625</v>
      </c>
      <c r="AG102" s="47">
        <v>35748625</v>
      </c>
      <c r="AH102" s="47">
        <v>29724945</v>
      </c>
      <c r="AI102" s="47">
        <v>6023680</v>
      </c>
    </row>
    <row r="103" spans="1:35" x14ac:dyDescent="0.3">
      <c r="A103" s="96" t="s">
        <v>1598</v>
      </c>
      <c r="B103" s="98">
        <v>449</v>
      </c>
      <c r="C103" s="99">
        <v>60</v>
      </c>
      <c r="D103" s="99">
        <v>60</v>
      </c>
      <c r="E103" s="99">
        <v>60</v>
      </c>
      <c r="F103" s="100">
        <v>16147</v>
      </c>
      <c r="G103" s="99">
        <v>732</v>
      </c>
      <c r="H103" s="99">
        <v>73.53</v>
      </c>
      <c r="I103" s="99">
        <v>22.06</v>
      </c>
      <c r="J103" s="99">
        <v>0</v>
      </c>
      <c r="K103" s="99">
        <v>226.37</v>
      </c>
      <c r="L103" s="99">
        <v>0</v>
      </c>
      <c r="M103" s="47">
        <v>65736811</v>
      </c>
      <c r="N103" s="47">
        <v>7663536</v>
      </c>
      <c r="O103" s="47">
        <v>24505775</v>
      </c>
      <c r="P103" s="47">
        <v>3218142</v>
      </c>
      <c r="Q103" s="100">
        <v>27524</v>
      </c>
      <c r="R103" s="47">
        <v>73400347</v>
      </c>
      <c r="S103" s="47">
        <v>7227196</v>
      </c>
      <c r="T103" s="47">
        <v>42952264</v>
      </c>
      <c r="U103" s="47">
        <v>4850907</v>
      </c>
      <c r="V103" s="47">
        <v>1515973</v>
      </c>
      <c r="W103" s="47">
        <v>991714</v>
      </c>
      <c r="X103" s="47">
        <v>70816</v>
      </c>
      <c r="Y103" s="47">
        <v>0</v>
      </c>
      <c r="Z103" s="47">
        <v>14790668</v>
      </c>
      <c r="AA103" s="47">
        <v>1000809</v>
      </c>
      <c r="AB103" s="47">
        <v>0</v>
      </c>
      <c r="AC103" s="47">
        <v>0</v>
      </c>
      <c r="AD103" s="47">
        <v>0</v>
      </c>
      <c r="AE103" s="47">
        <v>27723917</v>
      </c>
      <c r="AF103" s="47">
        <v>30212453</v>
      </c>
      <c r="AG103" s="47">
        <v>30212453</v>
      </c>
      <c r="AH103" s="47">
        <v>30343483</v>
      </c>
      <c r="AI103" s="47">
        <v>-131030</v>
      </c>
    </row>
    <row r="104" spans="1:35" x14ac:dyDescent="0.3">
      <c r="A104" s="96" t="s">
        <v>1600</v>
      </c>
      <c r="B104" s="98">
        <v>4062</v>
      </c>
      <c r="C104" s="99">
        <v>88</v>
      </c>
      <c r="D104" s="99">
        <v>88</v>
      </c>
      <c r="E104" s="99">
        <v>88</v>
      </c>
      <c r="F104" s="100">
        <v>16041</v>
      </c>
      <c r="G104" s="99">
        <v>903</v>
      </c>
      <c r="H104" s="99">
        <v>49.8</v>
      </c>
      <c r="I104" s="99">
        <v>17.760000000000002</v>
      </c>
      <c r="J104" s="99">
        <v>0</v>
      </c>
      <c r="K104" s="99">
        <v>200.11</v>
      </c>
      <c r="L104" s="99">
        <v>0</v>
      </c>
      <c r="M104" s="47">
        <v>60068847</v>
      </c>
      <c r="N104" s="47">
        <v>3816406</v>
      </c>
      <c r="O104" s="47">
        <v>24551241</v>
      </c>
      <c r="P104" s="47">
        <v>696022</v>
      </c>
      <c r="Q104" s="100">
        <v>8309</v>
      </c>
      <c r="R104" s="47">
        <v>63885253</v>
      </c>
      <c r="S104" s="47">
        <v>12004929</v>
      </c>
      <c r="T104" s="47">
        <v>38020158</v>
      </c>
      <c r="U104" s="47">
        <v>1680014</v>
      </c>
      <c r="V104" s="47">
        <v>1981207</v>
      </c>
      <c r="W104" s="47">
        <v>423724</v>
      </c>
      <c r="X104" s="47">
        <v>41536</v>
      </c>
      <c r="Y104" s="47">
        <v>0</v>
      </c>
      <c r="Z104" s="47">
        <v>9474923</v>
      </c>
      <c r="AA104" s="47">
        <v>258762</v>
      </c>
      <c r="AB104" s="47">
        <v>0</v>
      </c>
      <c r="AC104" s="47">
        <v>0</v>
      </c>
      <c r="AD104" s="47">
        <v>0</v>
      </c>
      <c r="AE104" s="47">
        <v>25247263</v>
      </c>
      <c r="AF104" s="47">
        <v>27227807</v>
      </c>
      <c r="AG104" s="47">
        <v>27227807</v>
      </c>
      <c r="AH104" s="47">
        <v>26253972</v>
      </c>
      <c r="AI104" s="47">
        <v>973835</v>
      </c>
    </row>
    <row r="105" spans="1:35" x14ac:dyDescent="0.3">
      <c r="A105" s="96" t="s">
        <v>1602</v>
      </c>
      <c r="B105" s="98">
        <v>428</v>
      </c>
      <c r="C105" s="99">
        <v>290</v>
      </c>
      <c r="D105" s="99">
        <v>290</v>
      </c>
      <c r="E105" s="99">
        <v>290</v>
      </c>
      <c r="F105" s="100">
        <v>99368</v>
      </c>
      <c r="G105" s="99">
        <v>559</v>
      </c>
      <c r="H105" s="99">
        <v>93.62</v>
      </c>
      <c r="I105" s="99">
        <v>177.76</v>
      </c>
      <c r="J105" s="99">
        <v>0</v>
      </c>
      <c r="K105" s="99">
        <v>796.4</v>
      </c>
      <c r="L105" s="99">
        <v>0</v>
      </c>
      <c r="M105" s="47">
        <v>126741240</v>
      </c>
      <c r="N105" s="47">
        <v>0</v>
      </c>
      <c r="O105" s="47">
        <v>22623989</v>
      </c>
      <c r="P105" s="47">
        <v>0</v>
      </c>
      <c r="Q105" s="99">
        <v>0</v>
      </c>
      <c r="R105" s="47">
        <v>126741240</v>
      </c>
      <c r="S105" s="47">
        <v>0</v>
      </c>
      <c r="T105" s="47">
        <v>4069564</v>
      </c>
      <c r="U105" s="47">
        <v>0</v>
      </c>
      <c r="V105" s="47">
        <v>16165201</v>
      </c>
      <c r="W105" s="47">
        <v>0</v>
      </c>
      <c r="X105" s="47">
        <v>98532199</v>
      </c>
      <c r="Y105" s="47">
        <v>0</v>
      </c>
      <c r="Z105" s="47">
        <v>0</v>
      </c>
      <c r="AA105" s="47">
        <v>0</v>
      </c>
      <c r="AB105" s="47">
        <v>7974276</v>
      </c>
      <c r="AC105" s="47">
        <v>0</v>
      </c>
      <c r="AD105" s="47">
        <v>0</v>
      </c>
      <c r="AE105" s="47">
        <v>22623989</v>
      </c>
      <c r="AF105" s="47">
        <v>1</v>
      </c>
      <c r="AG105" s="47">
        <v>1</v>
      </c>
      <c r="AH105" s="47">
        <v>0</v>
      </c>
      <c r="AI105" s="47">
        <v>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ED78-2C3C-43CA-9E77-95079C276ABE}">
  <sheetPr codeName="Sheet27">
    <tabColor theme="7" tint="0.59999389629810485"/>
  </sheetPr>
  <dimension ref="A1:CI63"/>
  <sheetViews>
    <sheetView zoomScaleNormal="100" workbookViewId="0">
      <selection activeCell="D4" sqref="D4"/>
    </sheetView>
  </sheetViews>
  <sheetFormatPr defaultColWidth="8.77734375" defaultRowHeight="14.4" x14ac:dyDescent="0.3"/>
  <cols>
    <col min="1" max="9" width="15.77734375" style="64" customWidth="1"/>
    <col min="10" max="13" width="17.21875" style="64" customWidth="1"/>
    <col min="14" max="14" width="14.44140625" style="64" customWidth="1"/>
    <col min="15" max="87" width="17.21875" style="64" customWidth="1"/>
    <col min="88" max="88" width="0" style="64" hidden="1" customWidth="1"/>
    <col min="89" max="89" width="31.5546875" style="64" customWidth="1"/>
    <col min="90" max="16384" width="8.77734375" style="64"/>
  </cols>
  <sheetData>
    <row r="1" spans="1:87" ht="93" customHeight="1" x14ac:dyDescent="0.3">
      <c r="A1" s="71" t="s">
        <v>121</v>
      </c>
      <c r="B1" s="71" t="s">
        <v>762</v>
      </c>
      <c r="C1" s="71" t="s">
        <v>763</v>
      </c>
      <c r="D1" s="71" t="s">
        <v>764</v>
      </c>
      <c r="E1" s="71" t="s">
        <v>765</v>
      </c>
      <c r="F1" s="71" t="s">
        <v>766</v>
      </c>
      <c r="G1" s="71" t="s">
        <v>767</v>
      </c>
      <c r="H1" s="71" t="s">
        <v>768</v>
      </c>
      <c r="I1" s="71" t="s">
        <v>769</v>
      </c>
      <c r="J1" s="71" t="s">
        <v>770</v>
      </c>
      <c r="K1" s="71" t="s">
        <v>771</v>
      </c>
      <c r="L1" s="71" t="s">
        <v>772</v>
      </c>
      <c r="M1" s="71" t="s">
        <v>773</v>
      </c>
      <c r="N1" s="71" t="s">
        <v>774</v>
      </c>
      <c r="O1" s="71" t="s">
        <v>775</v>
      </c>
      <c r="P1" s="71" t="s">
        <v>776</v>
      </c>
      <c r="Q1" s="71" t="s">
        <v>777</v>
      </c>
      <c r="R1" s="71" t="s">
        <v>778</v>
      </c>
      <c r="S1" s="71" t="s">
        <v>779</v>
      </c>
      <c r="T1" s="71" t="s">
        <v>780</v>
      </c>
      <c r="U1" s="71" t="s">
        <v>781</v>
      </c>
      <c r="V1" s="71" t="s">
        <v>782</v>
      </c>
      <c r="W1" s="71" t="s">
        <v>783</v>
      </c>
      <c r="X1" s="71" t="s">
        <v>784</v>
      </c>
      <c r="Y1" s="71" t="s">
        <v>785</v>
      </c>
      <c r="Z1" s="71" t="s">
        <v>786</v>
      </c>
      <c r="AA1" s="71" t="s">
        <v>787</v>
      </c>
      <c r="AB1" s="71" t="s">
        <v>788</v>
      </c>
      <c r="AC1" s="71" t="s">
        <v>789</v>
      </c>
      <c r="AD1" s="71" t="s">
        <v>790</v>
      </c>
      <c r="AE1" s="71" t="s">
        <v>791</v>
      </c>
      <c r="AF1" s="71" t="s">
        <v>792</v>
      </c>
      <c r="AG1" s="71" t="s">
        <v>793</v>
      </c>
      <c r="AH1" s="71" t="s">
        <v>794</v>
      </c>
      <c r="AI1" s="71" t="s">
        <v>795</v>
      </c>
      <c r="AJ1" s="71" t="s">
        <v>796</v>
      </c>
      <c r="AK1" s="71" t="s">
        <v>797</v>
      </c>
      <c r="AL1" s="71" t="s">
        <v>798</v>
      </c>
      <c r="AM1" s="71" t="s">
        <v>799</v>
      </c>
      <c r="AN1" s="71" t="s">
        <v>800</v>
      </c>
      <c r="AO1" s="71" t="s">
        <v>801</v>
      </c>
      <c r="AP1" s="71" t="s">
        <v>802</v>
      </c>
      <c r="AQ1" s="71" t="s">
        <v>76</v>
      </c>
      <c r="AR1" s="71" t="s">
        <v>803</v>
      </c>
      <c r="AS1" s="71" t="s">
        <v>804</v>
      </c>
      <c r="AT1" s="71" t="s">
        <v>805</v>
      </c>
      <c r="AU1" s="71" t="s">
        <v>806</v>
      </c>
      <c r="AV1" s="71" t="s">
        <v>807</v>
      </c>
      <c r="AW1" s="71" t="s">
        <v>136</v>
      </c>
      <c r="AX1" s="71" t="s">
        <v>808</v>
      </c>
      <c r="AY1" s="71" t="s">
        <v>809</v>
      </c>
      <c r="AZ1" s="71" t="s">
        <v>810</v>
      </c>
      <c r="BA1" s="71" t="s">
        <v>811</v>
      </c>
      <c r="BB1" s="71" t="s">
        <v>812</v>
      </c>
      <c r="BC1" s="71" t="s">
        <v>813</v>
      </c>
      <c r="BD1" s="71" t="s">
        <v>814</v>
      </c>
      <c r="BE1" s="71" t="s">
        <v>815</v>
      </c>
      <c r="BF1" s="71" t="s">
        <v>816</v>
      </c>
      <c r="BG1" s="71" t="s">
        <v>817</v>
      </c>
      <c r="BH1" s="71" t="s">
        <v>818</v>
      </c>
      <c r="BI1" s="71" t="s">
        <v>819</v>
      </c>
      <c r="BJ1" s="71" t="s">
        <v>820</v>
      </c>
      <c r="BK1" s="71" t="s">
        <v>821</v>
      </c>
      <c r="BL1" s="71" t="s">
        <v>822</v>
      </c>
      <c r="BM1" s="71" t="s">
        <v>823</v>
      </c>
      <c r="BN1" s="71" t="s">
        <v>824</v>
      </c>
      <c r="BO1" s="71" t="s">
        <v>825</v>
      </c>
      <c r="BP1" s="71" t="s">
        <v>826</v>
      </c>
      <c r="BQ1" s="71" t="s">
        <v>827</v>
      </c>
      <c r="BR1" s="71" t="s">
        <v>828</v>
      </c>
      <c r="BS1" s="71" t="s">
        <v>829</v>
      </c>
      <c r="BT1" s="71" t="s">
        <v>830</v>
      </c>
      <c r="BU1" s="71" t="s">
        <v>831</v>
      </c>
      <c r="BV1" s="71" t="s">
        <v>832</v>
      </c>
      <c r="BW1" s="71" t="s">
        <v>833</v>
      </c>
      <c r="BX1" s="71" t="s">
        <v>834</v>
      </c>
      <c r="BY1" s="71" t="s">
        <v>835</v>
      </c>
      <c r="BZ1" s="71" t="s">
        <v>836</v>
      </c>
      <c r="CA1" s="71" t="s">
        <v>837</v>
      </c>
      <c r="CB1" s="71" t="s">
        <v>838</v>
      </c>
      <c r="CC1" s="71" t="s">
        <v>839</v>
      </c>
      <c r="CD1" s="71" t="s">
        <v>840</v>
      </c>
      <c r="CE1" s="71" t="s">
        <v>841</v>
      </c>
      <c r="CF1" s="71" t="s">
        <v>842</v>
      </c>
      <c r="CG1" s="71" t="s">
        <v>843</v>
      </c>
      <c r="CH1" s="71" t="s">
        <v>844</v>
      </c>
      <c r="CI1" s="71" t="s">
        <v>845</v>
      </c>
    </row>
    <row r="2" spans="1:87" s="48" customFormat="1" ht="34.200000000000003" x14ac:dyDescent="0.3">
      <c r="A2" s="72">
        <v>6309</v>
      </c>
      <c r="B2" s="72" t="s">
        <v>707</v>
      </c>
      <c r="C2" s="72" t="s">
        <v>847</v>
      </c>
      <c r="D2" s="72">
        <v>3106</v>
      </c>
      <c r="E2" s="72">
        <v>2024</v>
      </c>
      <c r="F2" s="72" t="s">
        <v>855</v>
      </c>
      <c r="G2" s="72">
        <v>5</v>
      </c>
      <c r="H2" s="72">
        <v>12</v>
      </c>
      <c r="I2" s="72" t="s">
        <v>2905</v>
      </c>
      <c r="J2" s="73">
        <v>139586390</v>
      </c>
      <c r="K2" s="73">
        <v>0</v>
      </c>
      <c r="L2" s="73">
        <v>0</v>
      </c>
      <c r="M2" s="73">
        <v>52671789</v>
      </c>
      <c r="N2" s="285">
        <v>12567974</v>
      </c>
      <c r="O2" s="73">
        <v>0</v>
      </c>
      <c r="P2" s="73">
        <v>26587929</v>
      </c>
      <c r="Q2" s="74">
        <v>231414082</v>
      </c>
      <c r="R2" s="73">
        <v>410436941</v>
      </c>
      <c r="S2" s="73">
        <v>0</v>
      </c>
      <c r="T2" s="73">
        <v>0</v>
      </c>
      <c r="U2" s="73">
        <v>0</v>
      </c>
      <c r="V2" s="73">
        <v>500657770</v>
      </c>
      <c r="W2" s="73">
        <v>334542792</v>
      </c>
      <c r="X2" s="74">
        <v>166114978</v>
      </c>
      <c r="Y2" s="73">
        <v>23910409</v>
      </c>
      <c r="Z2" s="74">
        <v>600462328</v>
      </c>
      <c r="AA2" s="74">
        <v>831876410</v>
      </c>
      <c r="AB2" s="73">
        <v>4226880</v>
      </c>
      <c r="AC2" s="73">
        <v>47753841</v>
      </c>
      <c r="AD2" s="73">
        <v>0</v>
      </c>
      <c r="AE2" s="73">
        <v>73133818</v>
      </c>
      <c r="AF2" s="74">
        <v>125114539</v>
      </c>
      <c r="AG2" s="73">
        <v>38439880</v>
      </c>
      <c r="AH2" s="73">
        <v>0</v>
      </c>
      <c r="AI2" s="73">
        <v>17503652</v>
      </c>
      <c r="AJ2" s="74">
        <v>55943532</v>
      </c>
      <c r="AK2" s="74">
        <v>181058071</v>
      </c>
      <c r="AL2" s="73">
        <v>604796307</v>
      </c>
      <c r="AM2" s="73">
        <v>38138830</v>
      </c>
      <c r="AN2" s="73">
        <v>7883202</v>
      </c>
      <c r="AO2" s="74">
        <v>650818339</v>
      </c>
      <c r="AP2" s="74">
        <v>831876410</v>
      </c>
      <c r="AQ2" s="73">
        <v>560879349</v>
      </c>
      <c r="AR2" s="73">
        <v>2623686</v>
      </c>
      <c r="AS2" s="73">
        <v>147812803</v>
      </c>
      <c r="AT2" s="73">
        <v>0</v>
      </c>
      <c r="AU2" s="73">
        <v>0</v>
      </c>
      <c r="AV2" s="73">
        <v>103653</v>
      </c>
      <c r="AW2" s="74">
        <v>711419491</v>
      </c>
      <c r="AX2" s="73">
        <v>22375526</v>
      </c>
      <c r="AY2" s="73">
        <v>0</v>
      </c>
      <c r="AZ2" s="73">
        <v>46641793</v>
      </c>
      <c r="BA2" s="73">
        <v>0</v>
      </c>
      <c r="BB2" s="73">
        <v>0</v>
      </c>
      <c r="BC2" s="74">
        <v>69017319</v>
      </c>
      <c r="BD2" s="74">
        <v>780436810</v>
      </c>
      <c r="BE2" s="73">
        <v>304375809</v>
      </c>
      <c r="BF2" s="73">
        <v>0</v>
      </c>
      <c r="BG2" s="73">
        <v>19233274</v>
      </c>
      <c r="BH2" s="73">
        <v>412345</v>
      </c>
      <c r="BI2" s="73">
        <v>12309252</v>
      </c>
      <c r="BJ2" s="73">
        <v>300442336</v>
      </c>
      <c r="BK2" s="73">
        <v>0</v>
      </c>
      <c r="BL2" s="74">
        <v>636773016</v>
      </c>
      <c r="BM2" s="74">
        <v>143663794</v>
      </c>
      <c r="BN2" s="73">
        <v>-36054962</v>
      </c>
      <c r="BO2" s="73">
        <v>75900</v>
      </c>
      <c r="BP2" s="73">
        <v>107684732</v>
      </c>
      <c r="BQ2" s="73">
        <v>0</v>
      </c>
      <c r="BR2" s="73">
        <v>0</v>
      </c>
      <c r="BS2" s="74">
        <v>107684732</v>
      </c>
      <c r="BT2" s="286">
        <v>9.6000000000000002E-2</v>
      </c>
      <c r="BU2" s="286">
        <v>8.7999999999999995E-2</v>
      </c>
      <c r="BV2" s="286">
        <v>0.184</v>
      </c>
      <c r="BW2" s="76">
        <v>1.8</v>
      </c>
      <c r="BX2" s="77">
        <v>34</v>
      </c>
      <c r="BY2" s="77">
        <v>46</v>
      </c>
      <c r="BZ2" s="78">
        <v>25.1</v>
      </c>
      <c r="CA2" s="75">
        <v>0.71099999999999997</v>
      </c>
      <c r="CB2" s="75">
        <v>0.78200000000000003</v>
      </c>
      <c r="CC2" s="79">
        <v>17</v>
      </c>
      <c r="CD2" s="80">
        <v>83</v>
      </c>
      <c r="CE2" s="75">
        <v>0.06</v>
      </c>
      <c r="CF2" s="74">
        <v>143663794</v>
      </c>
      <c r="CG2" s="286">
        <v>9.6000000000000002E-2</v>
      </c>
      <c r="CH2" s="286">
        <v>8.7999999999999995E-2</v>
      </c>
      <c r="CI2" s="286">
        <v>0.184</v>
      </c>
    </row>
    <row r="3" spans="1:87" s="48" customFormat="1" ht="34.200000000000003" x14ac:dyDescent="0.3">
      <c r="A3" s="81">
        <v>8</v>
      </c>
      <c r="B3" s="81" t="s">
        <v>721</v>
      </c>
      <c r="C3" s="81" t="s">
        <v>847</v>
      </c>
      <c r="D3" s="81">
        <v>3106</v>
      </c>
      <c r="E3" s="81">
        <v>2024</v>
      </c>
      <c r="F3" s="81" t="s">
        <v>855</v>
      </c>
      <c r="G3" s="81">
        <v>5</v>
      </c>
      <c r="H3" s="81">
        <v>12</v>
      </c>
      <c r="I3" s="81" t="s">
        <v>2905</v>
      </c>
      <c r="J3" s="82">
        <v>53430896</v>
      </c>
      <c r="K3" s="82">
        <v>0</v>
      </c>
      <c r="L3" s="82">
        <v>0</v>
      </c>
      <c r="M3" s="82">
        <v>8922626</v>
      </c>
      <c r="N3" s="287">
        <v>367326</v>
      </c>
      <c r="O3" s="82">
        <v>0</v>
      </c>
      <c r="P3" s="82">
        <v>1114113</v>
      </c>
      <c r="Q3" s="74">
        <v>63834961</v>
      </c>
      <c r="R3" s="82">
        <v>46647023</v>
      </c>
      <c r="S3" s="82">
        <v>0</v>
      </c>
      <c r="T3" s="82">
        <v>0</v>
      </c>
      <c r="U3" s="82">
        <v>0</v>
      </c>
      <c r="V3" s="82">
        <v>38704799</v>
      </c>
      <c r="W3" s="82">
        <v>27467982</v>
      </c>
      <c r="X3" s="74">
        <v>11236817</v>
      </c>
      <c r="Y3" s="82">
        <v>363856</v>
      </c>
      <c r="Z3" s="74">
        <v>58247696</v>
      </c>
      <c r="AA3" s="74">
        <v>122082657</v>
      </c>
      <c r="AB3" s="82">
        <v>213120</v>
      </c>
      <c r="AC3" s="82">
        <v>9497961</v>
      </c>
      <c r="AD3" s="82">
        <v>0</v>
      </c>
      <c r="AE3" s="82">
        <v>7214526</v>
      </c>
      <c r="AF3" s="74">
        <v>16925607</v>
      </c>
      <c r="AG3" s="82">
        <v>1938120</v>
      </c>
      <c r="AH3" s="82">
        <v>0</v>
      </c>
      <c r="AI3" s="82">
        <v>2914283</v>
      </c>
      <c r="AJ3" s="74">
        <v>4852403</v>
      </c>
      <c r="AK3" s="74">
        <v>21778010</v>
      </c>
      <c r="AL3" s="82">
        <v>92984305</v>
      </c>
      <c r="AM3" s="82">
        <v>7062100</v>
      </c>
      <c r="AN3" s="82">
        <v>258242</v>
      </c>
      <c r="AO3" s="74">
        <v>100304647</v>
      </c>
      <c r="AP3" s="74">
        <v>122082657</v>
      </c>
      <c r="AQ3" s="82">
        <v>77739405</v>
      </c>
      <c r="AR3" s="82">
        <v>1899739</v>
      </c>
      <c r="AS3" s="82">
        <v>9121766</v>
      </c>
      <c r="AT3" s="82">
        <v>0</v>
      </c>
      <c r="AU3" s="82">
        <v>0</v>
      </c>
      <c r="AV3" s="82">
        <v>34114</v>
      </c>
      <c r="AW3" s="74">
        <v>88795024</v>
      </c>
      <c r="AX3" s="82">
        <v>2777662</v>
      </c>
      <c r="AY3" s="82">
        <v>0</v>
      </c>
      <c r="AZ3" s="82">
        <v>5502843</v>
      </c>
      <c r="BA3" s="82">
        <v>0</v>
      </c>
      <c r="BB3" s="82">
        <v>0</v>
      </c>
      <c r="BC3" s="74">
        <v>8280505</v>
      </c>
      <c r="BD3" s="74">
        <v>97075529</v>
      </c>
      <c r="BE3" s="82">
        <v>46231280</v>
      </c>
      <c r="BF3" s="82">
        <v>0</v>
      </c>
      <c r="BG3" s="82">
        <v>2330799</v>
      </c>
      <c r="BH3" s="82">
        <v>19766</v>
      </c>
      <c r="BI3" s="82">
        <v>747768</v>
      </c>
      <c r="BJ3" s="82">
        <v>33138425</v>
      </c>
      <c r="BK3" s="82">
        <v>0</v>
      </c>
      <c r="BL3" s="74">
        <v>82468038</v>
      </c>
      <c r="BM3" s="74">
        <v>14607491</v>
      </c>
      <c r="BN3" s="82">
        <v>-1173436</v>
      </c>
      <c r="BO3" s="82">
        <v>630433</v>
      </c>
      <c r="BP3" s="82">
        <v>14064488</v>
      </c>
      <c r="BQ3" s="82">
        <v>0</v>
      </c>
      <c r="BR3" s="82">
        <v>0</v>
      </c>
      <c r="BS3" s="74">
        <v>14064488</v>
      </c>
      <c r="BT3" s="286">
        <v>6.5000000000000002E-2</v>
      </c>
      <c r="BU3" s="286">
        <v>8.5000000000000006E-2</v>
      </c>
      <c r="BV3" s="286">
        <v>0.15</v>
      </c>
      <c r="BW3" s="76">
        <v>3.8</v>
      </c>
      <c r="BX3" s="77">
        <v>42</v>
      </c>
      <c r="BY3" s="77">
        <v>34</v>
      </c>
      <c r="BZ3" s="78">
        <v>49.2</v>
      </c>
      <c r="CA3" s="75">
        <v>0.60599999999999998</v>
      </c>
      <c r="CB3" s="75">
        <v>0.82199999999999995</v>
      </c>
      <c r="CC3" s="79">
        <v>12</v>
      </c>
      <c r="CD3" s="80">
        <v>243</v>
      </c>
      <c r="CE3" s="75">
        <v>0.02</v>
      </c>
      <c r="CF3" s="74">
        <v>14607491</v>
      </c>
      <c r="CG3" s="286">
        <v>6.5000000000000002E-2</v>
      </c>
      <c r="CH3" s="286">
        <v>8.5000000000000006E-2</v>
      </c>
      <c r="CI3" s="286">
        <v>0.15</v>
      </c>
    </row>
    <row r="4" spans="1:87" s="48" customFormat="1" ht="34.200000000000003" x14ac:dyDescent="0.3">
      <c r="A4" s="72">
        <v>21965</v>
      </c>
      <c r="B4" s="72" t="s">
        <v>2906</v>
      </c>
      <c r="C4" s="72" t="s">
        <v>847</v>
      </c>
      <c r="D4" s="72">
        <v>3106</v>
      </c>
      <c r="E4" s="72">
        <v>2024</v>
      </c>
      <c r="F4" s="72" t="s">
        <v>855</v>
      </c>
      <c r="G4" s="72">
        <v>5</v>
      </c>
      <c r="H4" s="72">
        <v>12</v>
      </c>
      <c r="I4" s="72" t="s">
        <v>2905</v>
      </c>
      <c r="J4" s="73">
        <v>-19854</v>
      </c>
      <c r="K4" s="73">
        <v>0</v>
      </c>
      <c r="L4" s="73">
        <v>0</v>
      </c>
      <c r="M4" s="73">
        <v>10123800</v>
      </c>
      <c r="N4" s="285">
        <v>0</v>
      </c>
      <c r="O4" s="73">
        <v>0</v>
      </c>
      <c r="P4" s="73">
        <v>792396</v>
      </c>
      <c r="Q4" s="74">
        <v>10896342</v>
      </c>
      <c r="R4" s="73">
        <v>345944</v>
      </c>
      <c r="S4" s="73">
        <v>0</v>
      </c>
      <c r="T4" s="73">
        <v>0</v>
      </c>
      <c r="U4" s="73">
        <v>0</v>
      </c>
      <c r="V4" s="73">
        <v>30375942</v>
      </c>
      <c r="W4" s="73">
        <v>12304831</v>
      </c>
      <c r="X4" s="74">
        <v>18071111</v>
      </c>
      <c r="Y4" s="73">
        <v>76549</v>
      </c>
      <c r="Z4" s="74">
        <v>18493604</v>
      </c>
      <c r="AA4" s="74">
        <v>29389946</v>
      </c>
      <c r="AB4" s="73">
        <v>0</v>
      </c>
      <c r="AC4" s="73">
        <v>1894803</v>
      </c>
      <c r="AD4" s="73">
        <v>29874737</v>
      </c>
      <c r="AE4" s="73">
        <v>2455217</v>
      </c>
      <c r="AF4" s="74">
        <v>34224757</v>
      </c>
      <c r="AG4" s="73">
        <v>0</v>
      </c>
      <c r="AH4" s="73">
        <v>0</v>
      </c>
      <c r="AI4" s="73">
        <v>951495</v>
      </c>
      <c r="AJ4" s="74">
        <v>951495</v>
      </c>
      <c r="AK4" s="74">
        <v>35176252</v>
      </c>
      <c r="AL4" s="73">
        <v>-5796306</v>
      </c>
      <c r="AM4" s="73">
        <v>10000</v>
      </c>
      <c r="AN4" s="73">
        <v>0</v>
      </c>
      <c r="AO4" s="74">
        <v>-5786306</v>
      </c>
      <c r="AP4" s="74">
        <v>29389946</v>
      </c>
      <c r="AQ4" s="73">
        <v>19996010</v>
      </c>
      <c r="AR4" s="73">
        <v>0</v>
      </c>
      <c r="AS4" s="73">
        <v>232704</v>
      </c>
      <c r="AT4" s="73">
        <v>0</v>
      </c>
      <c r="AU4" s="73">
        <v>0</v>
      </c>
      <c r="AV4" s="73">
        <v>0</v>
      </c>
      <c r="AW4" s="74">
        <v>20228714</v>
      </c>
      <c r="AX4" s="73">
        <v>0</v>
      </c>
      <c r="AY4" s="73">
        <v>0</v>
      </c>
      <c r="AZ4" s="73">
        <v>0</v>
      </c>
      <c r="BA4" s="73">
        <v>0</v>
      </c>
      <c r="BB4" s="73">
        <v>0</v>
      </c>
      <c r="BC4" s="74">
        <v>0</v>
      </c>
      <c r="BD4" s="74">
        <v>20228714</v>
      </c>
      <c r="BE4" s="73">
        <v>9923976</v>
      </c>
      <c r="BF4" s="73">
        <v>0</v>
      </c>
      <c r="BG4" s="73">
        <v>1222692</v>
      </c>
      <c r="BH4" s="73">
        <v>0</v>
      </c>
      <c r="BI4" s="73">
        <v>0</v>
      </c>
      <c r="BJ4" s="73">
        <v>14878352</v>
      </c>
      <c r="BK4" s="73">
        <v>0</v>
      </c>
      <c r="BL4" s="74">
        <v>26025020</v>
      </c>
      <c r="BM4" s="74">
        <v>-5796306</v>
      </c>
      <c r="BN4" s="73">
        <v>0</v>
      </c>
      <c r="BO4" s="73">
        <v>0</v>
      </c>
      <c r="BP4" s="73">
        <v>-5796306</v>
      </c>
      <c r="BQ4" s="73">
        <v>0</v>
      </c>
      <c r="BR4" s="73">
        <v>0</v>
      </c>
      <c r="BS4" s="74">
        <v>-5796306</v>
      </c>
      <c r="BT4" s="286">
        <v>-0.28699999999999998</v>
      </c>
      <c r="BU4" s="286">
        <v>0</v>
      </c>
      <c r="BV4" s="286">
        <v>-0.28699999999999998</v>
      </c>
      <c r="BW4" s="76">
        <v>0.3</v>
      </c>
      <c r="BX4" s="77">
        <v>185</v>
      </c>
      <c r="BY4" s="77">
        <v>476</v>
      </c>
      <c r="BZ4" s="78">
        <v>0</v>
      </c>
      <c r="CA4" s="75">
        <v>-0.13400000000000001</v>
      </c>
      <c r="CB4" s="75">
        <v>-0.19700000000000001</v>
      </c>
      <c r="CC4" s="79">
        <v>10</v>
      </c>
      <c r="CD4" s="80">
        <v>0</v>
      </c>
      <c r="CE4" s="75">
        <v>0</v>
      </c>
      <c r="CF4" s="74">
        <v>-5796306</v>
      </c>
      <c r="CG4" s="286">
        <v>-0.28699999999999998</v>
      </c>
      <c r="CH4" s="286">
        <v>0</v>
      </c>
      <c r="CI4" s="286">
        <v>-0.28699999999999998</v>
      </c>
    </row>
    <row r="5" spans="1:87" s="48" customFormat="1" ht="34.200000000000003" x14ac:dyDescent="0.3">
      <c r="A5" s="81">
        <v>91</v>
      </c>
      <c r="B5" s="81" t="s">
        <v>733</v>
      </c>
      <c r="C5" s="81" t="s">
        <v>847</v>
      </c>
      <c r="D5" s="81">
        <v>3791</v>
      </c>
      <c r="E5" s="81">
        <v>2024</v>
      </c>
      <c r="F5" s="81" t="s">
        <v>855</v>
      </c>
      <c r="G5" s="81">
        <v>5</v>
      </c>
      <c r="H5" s="81">
        <v>12</v>
      </c>
      <c r="I5" s="81" t="s">
        <v>2905</v>
      </c>
      <c r="J5" s="82">
        <v>140532000</v>
      </c>
      <c r="K5" s="82">
        <v>52242000</v>
      </c>
      <c r="L5" s="82">
        <v>151572000</v>
      </c>
      <c r="M5" s="82">
        <v>587957000</v>
      </c>
      <c r="N5" s="287">
        <v>0</v>
      </c>
      <c r="O5" s="82">
        <v>8432000</v>
      </c>
      <c r="P5" s="82">
        <v>268053000</v>
      </c>
      <c r="Q5" s="74">
        <v>1208788000</v>
      </c>
      <c r="R5" s="82">
        <v>2013059000</v>
      </c>
      <c r="S5" s="82">
        <v>105568000</v>
      </c>
      <c r="T5" s="82">
        <v>2349231000</v>
      </c>
      <c r="U5" s="82">
        <v>0</v>
      </c>
      <c r="V5" s="82">
        <v>5562709000</v>
      </c>
      <c r="W5" s="82">
        <v>2868138000</v>
      </c>
      <c r="X5" s="74">
        <v>2694571000</v>
      </c>
      <c r="Y5" s="82">
        <v>339066000</v>
      </c>
      <c r="Z5" s="74">
        <v>7501495000</v>
      </c>
      <c r="AA5" s="74">
        <v>8710283000</v>
      </c>
      <c r="AB5" s="82">
        <v>64373000</v>
      </c>
      <c r="AC5" s="82">
        <v>17187000</v>
      </c>
      <c r="AD5" s="82">
        <v>195211000</v>
      </c>
      <c r="AE5" s="82">
        <v>640046000</v>
      </c>
      <c r="AF5" s="74">
        <v>916817000</v>
      </c>
      <c r="AG5" s="82">
        <v>706497000</v>
      </c>
      <c r="AH5" s="82">
        <v>0</v>
      </c>
      <c r="AI5" s="82">
        <v>715121000</v>
      </c>
      <c r="AJ5" s="74">
        <v>1421618000</v>
      </c>
      <c r="AK5" s="74">
        <v>2338435000</v>
      </c>
      <c r="AL5" s="82">
        <v>3853572000</v>
      </c>
      <c r="AM5" s="82">
        <v>2518276000</v>
      </c>
      <c r="AN5" s="82">
        <v>0</v>
      </c>
      <c r="AO5" s="74">
        <v>6371848000</v>
      </c>
      <c r="AP5" s="74">
        <v>8710283000</v>
      </c>
      <c r="AQ5" s="82">
        <v>4147125000</v>
      </c>
      <c r="AR5" s="82">
        <v>0</v>
      </c>
      <c r="AS5" s="82">
        <v>2263426000</v>
      </c>
      <c r="AT5" s="82">
        <v>0</v>
      </c>
      <c r="AU5" s="82">
        <v>0</v>
      </c>
      <c r="AV5" s="82">
        <v>0</v>
      </c>
      <c r="AW5" s="74">
        <v>6410551000</v>
      </c>
      <c r="AX5" s="82">
        <v>21715000</v>
      </c>
      <c r="AY5" s="82">
        <v>0</v>
      </c>
      <c r="AZ5" s="82">
        <v>160472000</v>
      </c>
      <c r="BA5" s="82">
        <v>0</v>
      </c>
      <c r="BB5" s="82">
        <v>-21056000</v>
      </c>
      <c r="BC5" s="74">
        <v>161131000</v>
      </c>
      <c r="BD5" s="74">
        <v>6571682000</v>
      </c>
      <c r="BE5" s="82">
        <v>2036792000</v>
      </c>
      <c r="BF5" s="82">
        <v>0</v>
      </c>
      <c r="BG5" s="82">
        <v>256000000</v>
      </c>
      <c r="BH5" s="82">
        <v>19289000</v>
      </c>
      <c r="BI5" s="82">
        <v>24830000</v>
      </c>
      <c r="BJ5" s="82">
        <v>3706142000</v>
      </c>
      <c r="BK5" s="82">
        <v>0</v>
      </c>
      <c r="BL5" s="74">
        <v>6043053000</v>
      </c>
      <c r="BM5" s="74">
        <v>528629000</v>
      </c>
      <c r="BN5" s="82">
        <v>-126842000</v>
      </c>
      <c r="BO5" s="82">
        <v>1470147000</v>
      </c>
      <c r="BP5" s="82">
        <v>1871934000</v>
      </c>
      <c r="BQ5" s="82">
        <v>-3021000</v>
      </c>
      <c r="BR5" s="82">
        <v>0</v>
      </c>
      <c r="BS5" s="74">
        <v>1868913000</v>
      </c>
      <c r="BT5" s="286">
        <v>5.6000000000000001E-2</v>
      </c>
      <c r="BU5" s="286">
        <v>2.5000000000000001E-2</v>
      </c>
      <c r="BV5" s="286">
        <v>0.08</v>
      </c>
      <c r="BW5" s="76">
        <v>1.3</v>
      </c>
      <c r="BX5" s="77">
        <v>52</v>
      </c>
      <c r="BY5" s="77">
        <v>57</v>
      </c>
      <c r="BZ5" s="78">
        <v>9.6</v>
      </c>
      <c r="CA5" s="75">
        <v>0.48299999999999998</v>
      </c>
      <c r="CB5" s="75">
        <v>0.73199999999999998</v>
      </c>
      <c r="CC5" s="79">
        <v>11</v>
      </c>
      <c r="CD5" s="80">
        <v>12</v>
      </c>
      <c r="CE5" s="75">
        <v>0.1</v>
      </c>
      <c r="CF5" s="74">
        <v>528629000</v>
      </c>
      <c r="CG5" s="286">
        <v>5.6000000000000001E-2</v>
      </c>
      <c r="CH5" s="286">
        <v>2.5000000000000001E-2</v>
      </c>
      <c r="CI5" s="286">
        <v>0.08</v>
      </c>
    </row>
    <row r="6" spans="1:87" s="48" customFormat="1" ht="34.200000000000003" x14ac:dyDescent="0.3">
      <c r="A6" s="72">
        <v>22</v>
      </c>
      <c r="B6" s="72" t="s">
        <v>715</v>
      </c>
      <c r="C6" s="72" t="s">
        <v>847</v>
      </c>
      <c r="D6" s="72">
        <v>3791</v>
      </c>
      <c r="E6" s="72">
        <v>2024</v>
      </c>
      <c r="F6" s="72" t="s">
        <v>855</v>
      </c>
      <c r="G6" s="72">
        <v>5</v>
      </c>
      <c r="H6" s="72">
        <v>12</v>
      </c>
      <c r="I6" s="72" t="s">
        <v>2905</v>
      </c>
      <c r="J6" s="73">
        <v>31684000</v>
      </c>
      <c r="K6" s="73">
        <v>-11270000</v>
      </c>
      <c r="L6" s="73">
        <v>205167000</v>
      </c>
      <c r="M6" s="73">
        <v>468136000</v>
      </c>
      <c r="N6" s="285">
        <v>0</v>
      </c>
      <c r="O6" s="73">
        <v>11062000</v>
      </c>
      <c r="P6" s="73">
        <v>219160000</v>
      </c>
      <c r="Q6" s="74">
        <v>923939000</v>
      </c>
      <c r="R6" s="73">
        <v>1511199000</v>
      </c>
      <c r="S6" s="73">
        <v>67371000</v>
      </c>
      <c r="T6" s="73">
        <v>0</v>
      </c>
      <c r="U6" s="73">
        <v>0</v>
      </c>
      <c r="V6" s="73">
        <v>3514591000</v>
      </c>
      <c r="W6" s="73">
        <v>2043683000</v>
      </c>
      <c r="X6" s="74">
        <v>1470908000</v>
      </c>
      <c r="Y6" s="73">
        <v>732869000</v>
      </c>
      <c r="Z6" s="74">
        <v>3782347000</v>
      </c>
      <c r="AA6" s="74">
        <v>4706286000</v>
      </c>
      <c r="AB6" s="73">
        <v>137939000</v>
      </c>
      <c r="AC6" s="73">
        <v>18468000</v>
      </c>
      <c r="AD6" s="73">
        <v>154463000</v>
      </c>
      <c r="AE6" s="73">
        <v>520579000</v>
      </c>
      <c r="AF6" s="74">
        <v>831449000</v>
      </c>
      <c r="AG6" s="73">
        <v>1267491000</v>
      </c>
      <c r="AH6" s="73">
        <v>0</v>
      </c>
      <c r="AI6" s="73">
        <v>208510000</v>
      </c>
      <c r="AJ6" s="74">
        <v>1476001000</v>
      </c>
      <c r="AK6" s="74">
        <v>2307450000</v>
      </c>
      <c r="AL6" s="73">
        <v>1866691000</v>
      </c>
      <c r="AM6" s="73">
        <v>532145000</v>
      </c>
      <c r="AN6" s="73">
        <v>0</v>
      </c>
      <c r="AO6" s="74">
        <v>2398836000</v>
      </c>
      <c r="AP6" s="74">
        <v>4706286000</v>
      </c>
      <c r="AQ6" s="73">
        <v>3108952000</v>
      </c>
      <c r="AR6" s="73">
        <v>0</v>
      </c>
      <c r="AS6" s="73">
        <v>1218695000</v>
      </c>
      <c r="AT6" s="73">
        <v>0</v>
      </c>
      <c r="AU6" s="73">
        <v>0</v>
      </c>
      <c r="AV6" s="73">
        <v>0</v>
      </c>
      <c r="AW6" s="74">
        <v>4327647000</v>
      </c>
      <c r="AX6" s="73">
        <v>27970000</v>
      </c>
      <c r="AY6" s="73">
        <v>7185000</v>
      </c>
      <c r="AZ6" s="73">
        <v>167962000</v>
      </c>
      <c r="BA6" s="73">
        <v>0</v>
      </c>
      <c r="BB6" s="73">
        <v>24790000</v>
      </c>
      <c r="BC6" s="74">
        <v>227907000</v>
      </c>
      <c r="BD6" s="74">
        <v>4555554000</v>
      </c>
      <c r="BE6" s="73">
        <v>1493234000</v>
      </c>
      <c r="BF6" s="73">
        <v>0</v>
      </c>
      <c r="BG6" s="73">
        <v>186295000</v>
      </c>
      <c r="BH6" s="73">
        <v>45202000</v>
      </c>
      <c r="BI6" s="73">
        <v>18790000</v>
      </c>
      <c r="BJ6" s="73">
        <v>2411142000</v>
      </c>
      <c r="BK6" s="73">
        <v>0</v>
      </c>
      <c r="BL6" s="74">
        <v>4154663000</v>
      </c>
      <c r="BM6" s="74">
        <v>400891000</v>
      </c>
      <c r="BN6" s="73">
        <v>-197624000</v>
      </c>
      <c r="BO6" s="73">
        <v>1268607000</v>
      </c>
      <c r="BP6" s="73">
        <v>1471874000</v>
      </c>
      <c r="BQ6" s="73">
        <v>8562000</v>
      </c>
      <c r="BR6" s="73">
        <v>0</v>
      </c>
      <c r="BS6" s="74">
        <v>1480436000</v>
      </c>
      <c r="BT6" s="286">
        <v>3.7999999999999999E-2</v>
      </c>
      <c r="BU6" s="286">
        <v>0.05</v>
      </c>
      <c r="BV6" s="286">
        <v>8.7999999999999995E-2</v>
      </c>
      <c r="BW6" s="76">
        <v>1.1000000000000001</v>
      </c>
      <c r="BX6" s="77">
        <v>55</v>
      </c>
      <c r="BY6" s="77">
        <v>75</v>
      </c>
      <c r="BZ6" s="78">
        <v>3.5</v>
      </c>
      <c r="CA6" s="75">
        <v>0.28000000000000003</v>
      </c>
      <c r="CB6" s="75">
        <v>0.51</v>
      </c>
      <c r="CC6" s="79">
        <v>11</v>
      </c>
      <c r="CD6" s="80">
        <v>2</v>
      </c>
      <c r="CE6" s="75">
        <v>0.34599999999999997</v>
      </c>
      <c r="CF6" s="74">
        <v>400891000</v>
      </c>
      <c r="CG6" s="286">
        <v>3.7999999999999999E-2</v>
      </c>
      <c r="CH6" s="286">
        <v>0.05</v>
      </c>
      <c r="CI6" s="286">
        <v>8.7999999999999995E-2</v>
      </c>
    </row>
    <row r="7" spans="1:87" s="48" customFormat="1" ht="34.200000000000003" x14ac:dyDescent="0.3">
      <c r="A7" s="81">
        <v>59</v>
      </c>
      <c r="B7" s="81" t="s">
        <v>714</v>
      </c>
      <c r="C7" s="81" t="s">
        <v>847</v>
      </c>
      <c r="D7" s="81">
        <v>3791</v>
      </c>
      <c r="E7" s="81">
        <v>2024</v>
      </c>
      <c r="F7" s="81" t="s">
        <v>855</v>
      </c>
      <c r="G7" s="81">
        <v>5</v>
      </c>
      <c r="H7" s="81">
        <v>12</v>
      </c>
      <c r="I7" s="81" t="s">
        <v>2905</v>
      </c>
      <c r="J7" s="82">
        <v>506000</v>
      </c>
      <c r="K7" s="82">
        <v>-4974000</v>
      </c>
      <c r="L7" s="82">
        <v>0</v>
      </c>
      <c r="M7" s="82">
        <v>42144000</v>
      </c>
      <c r="N7" s="287">
        <v>0</v>
      </c>
      <c r="O7" s="82">
        <v>696000</v>
      </c>
      <c r="P7" s="82">
        <v>5629000</v>
      </c>
      <c r="Q7" s="74">
        <v>44001000</v>
      </c>
      <c r="R7" s="82">
        <v>12782000</v>
      </c>
      <c r="S7" s="82">
        <v>1499000</v>
      </c>
      <c r="T7" s="82">
        <v>0</v>
      </c>
      <c r="U7" s="82">
        <v>0</v>
      </c>
      <c r="V7" s="82">
        <v>485146000</v>
      </c>
      <c r="W7" s="82">
        <v>171840000</v>
      </c>
      <c r="X7" s="74">
        <v>313306000</v>
      </c>
      <c r="Y7" s="82">
        <v>9078000</v>
      </c>
      <c r="Z7" s="74">
        <v>336665000</v>
      </c>
      <c r="AA7" s="74">
        <v>380666000</v>
      </c>
      <c r="AB7" s="82">
        <v>8309000</v>
      </c>
      <c r="AC7" s="82">
        <v>939000</v>
      </c>
      <c r="AD7" s="82">
        <v>23779000</v>
      </c>
      <c r="AE7" s="82">
        <v>43969000</v>
      </c>
      <c r="AF7" s="74">
        <v>76996000</v>
      </c>
      <c r="AG7" s="82">
        <v>181778000</v>
      </c>
      <c r="AH7" s="82">
        <v>0</v>
      </c>
      <c r="AI7" s="82">
        <v>3796000</v>
      </c>
      <c r="AJ7" s="74">
        <v>185574000</v>
      </c>
      <c r="AK7" s="74">
        <v>262570000</v>
      </c>
      <c r="AL7" s="82">
        <v>109906000</v>
      </c>
      <c r="AM7" s="82">
        <v>8190000</v>
      </c>
      <c r="AN7" s="82">
        <v>0</v>
      </c>
      <c r="AO7" s="74">
        <v>118096000</v>
      </c>
      <c r="AP7" s="74">
        <v>380666000</v>
      </c>
      <c r="AQ7" s="82">
        <v>385701000</v>
      </c>
      <c r="AR7" s="82">
        <v>0</v>
      </c>
      <c r="AS7" s="82">
        <v>9309000</v>
      </c>
      <c r="AT7" s="82">
        <v>0</v>
      </c>
      <c r="AU7" s="82">
        <v>0</v>
      </c>
      <c r="AV7" s="82">
        <v>0</v>
      </c>
      <c r="AW7" s="74">
        <v>395010000</v>
      </c>
      <c r="AX7" s="82">
        <v>966000</v>
      </c>
      <c r="AY7" s="82">
        <v>0</v>
      </c>
      <c r="AZ7" s="82">
        <v>902000</v>
      </c>
      <c r="BA7" s="82">
        <v>0</v>
      </c>
      <c r="BB7" s="82">
        <v>549000</v>
      </c>
      <c r="BC7" s="74">
        <v>2417000</v>
      </c>
      <c r="BD7" s="74">
        <v>397427000</v>
      </c>
      <c r="BE7" s="82">
        <v>195183000</v>
      </c>
      <c r="BF7" s="82">
        <v>0</v>
      </c>
      <c r="BG7" s="82">
        <v>16377000</v>
      </c>
      <c r="BH7" s="82">
        <v>176000</v>
      </c>
      <c r="BI7" s="82">
        <v>2072000</v>
      </c>
      <c r="BJ7" s="82">
        <v>174278000</v>
      </c>
      <c r="BK7" s="82">
        <v>0</v>
      </c>
      <c r="BL7" s="74">
        <v>388086000</v>
      </c>
      <c r="BM7" s="74">
        <v>9341000</v>
      </c>
      <c r="BN7" s="82">
        <v>20536000</v>
      </c>
      <c r="BO7" s="82">
        <v>8846000</v>
      </c>
      <c r="BP7" s="82">
        <v>38723000</v>
      </c>
      <c r="BQ7" s="82">
        <v>585000</v>
      </c>
      <c r="BR7" s="82">
        <v>0</v>
      </c>
      <c r="BS7" s="74">
        <v>39308000</v>
      </c>
      <c r="BT7" s="286">
        <v>1.7000000000000001E-2</v>
      </c>
      <c r="BU7" s="286">
        <v>6.0000000000000001E-3</v>
      </c>
      <c r="BV7" s="286">
        <v>2.4E-2</v>
      </c>
      <c r="BW7" s="76">
        <v>0.6</v>
      </c>
      <c r="BX7" s="77">
        <v>40</v>
      </c>
      <c r="BY7" s="77">
        <v>75</v>
      </c>
      <c r="BZ7" s="78">
        <v>3.1</v>
      </c>
      <c r="CA7" s="75">
        <v>9.9000000000000005E-2</v>
      </c>
      <c r="CB7" s="75">
        <v>0.31</v>
      </c>
      <c r="CC7" s="79">
        <v>10</v>
      </c>
      <c r="CD7" s="80">
        <v>-4</v>
      </c>
      <c r="CE7" s="75">
        <v>0.60599999999999998</v>
      </c>
      <c r="CF7" s="74">
        <v>9341000</v>
      </c>
      <c r="CG7" s="286">
        <v>1.7000000000000001E-2</v>
      </c>
      <c r="CH7" s="286">
        <v>6.0000000000000001E-3</v>
      </c>
      <c r="CI7" s="286">
        <v>2.4E-2</v>
      </c>
    </row>
    <row r="8" spans="1:87" s="48" customFormat="1" ht="34.200000000000003" x14ac:dyDescent="0.3">
      <c r="A8" s="72">
        <v>345</v>
      </c>
      <c r="B8" s="72" t="s">
        <v>744</v>
      </c>
      <c r="C8" s="72" t="s">
        <v>847</v>
      </c>
      <c r="D8" s="72">
        <v>3791</v>
      </c>
      <c r="E8" s="72">
        <v>2024</v>
      </c>
      <c r="F8" s="72" t="s">
        <v>855</v>
      </c>
      <c r="G8" s="72">
        <v>5</v>
      </c>
      <c r="H8" s="72">
        <v>12</v>
      </c>
      <c r="I8" s="72" t="s">
        <v>2905</v>
      </c>
      <c r="J8" s="73">
        <v>34935000</v>
      </c>
      <c r="K8" s="73">
        <v>10096000</v>
      </c>
      <c r="L8" s="73">
        <v>22624000</v>
      </c>
      <c r="M8" s="73">
        <v>65181000</v>
      </c>
      <c r="N8" s="285">
        <v>0</v>
      </c>
      <c r="O8" s="73">
        <v>6484000</v>
      </c>
      <c r="P8" s="73">
        <v>10140000</v>
      </c>
      <c r="Q8" s="74">
        <v>149460000</v>
      </c>
      <c r="R8" s="73">
        <v>56392000</v>
      </c>
      <c r="S8" s="73">
        <v>1039000</v>
      </c>
      <c r="T8" s="73">
        <v>0</v>
      </c>
      <c r="U8" s="73">
        <v>0</v>
      </c>
      <c r="V8" s="73">
        <v>697168000</v>
      </c>
      <c r="W8" s="73">
        <v>341024000</v>
      </c>
      <c r="X8" s="74">
        <v>356144000</v>
      </c>
      <c r="Y8" s="73">
        <v>73350000</v>
      </c>
      <c r="Z8" s="74">
        <v>486925000</v>
      </c>
      <c r="AA8" s="74">
        <v>636385000</v>
      </c>
      <c r="AB8" s="73">
        <v>16948000</v>
      </c>
      <c r="AC8" s="73">
        <v>1690000</v>
      </c>
      <c r="AD8" s="73">
        <v>31018000</v>
      </c>
      <c r="AE8" s="73">
        <v>52065000</v>
      </c>
      <c r="AF8" s="74">
        <v>101721000</v>
      </c>
      <c r="AG8" s="73">
        <v>200101000</v>
      </c>
      <c r="AH8" s="73">
        <v>0</v>
      </c>
      <c r="AI8" s="73">
        <v>17145000</v>
      </c>
      <c r="AJ8" s="74">
        <v>217246000</v>
      </c>
      <c r="AK8" s="74">
        <v>318967000</v>
      </c>
      <c r="AL8" s="73">
        <v>261681000</v>
      </c>
      <c r="AM8" s="73">
        <v>55737000</v>
      </c>
      <c r="AN8" s="73">
        <v>0</v>
      </c>
      <c r="AO8" s="74">
        <v>317418000</v>
      </c>
      <c r="AP8" s="74">
        <v>636385000</v>
      </c>
      <c r="AQ8" s="73">
        <v>578999000</v>
      </c>
      <c r="AR8" s="73">
        <v>0</v>
      </c>
      <c r="AS8" s="73">
        <v>55440000</v>
      </c>
      <c r="AT8" s="73">
        <v>0</v>
      </c>
      <c r="AU8" s="73">
        <v>0</v>
      </c>
      <c r="AV8" s="73">
        <v>0</v>
      </c>
      <c r="AW8" s="74">
        <v>634439000</v>
      </c>
      <c r="AX8" s="73">
        <v>8009000</v>
      </c>
      <c r="AY8" s="73">
        <v>-1070000</v>
      </c>
      <c r="AZ8" s="73">
        <v>7795000</v>
      </c>
      <c r="BA8" s="73">
        <v>0</v>
      </c>
      <c r="BB8" s="73">
        <v>-4736000</v>
      </c>
      <c r="BC8" s="74">
        <v>9998000</v>
      </c>
      <c r="BD8" s="74">
        <v>644437000</v>
      </c>
      <c r="BE8" s="73">
        <v>349497000</v>
      </c>
      <c r="BF8" s="73">
        <v>0</v>
      </c>
      <c r="BG8" s="73">
        <v>40477000</v>
      </c>
      <c r="BH8" s="73">
        <v>8882000</v>
      </c>
      <c r="BI8" s="73">
        <v>2569000</v>
      </c>
      <c r="BJ8" s="73">
        <v>249071000</v>
      </c>
      <c r="BK8" s="73">
        <v>0</v>
      </c>
      <c r="BL8" s="74">
        <v>650496000</v>
      </c>
      <c r="BM8" s="74">
        <v>-6059000</v>
      </c>
      <c r="BN8" s="73">
        <v>-14233000</v>
      </c>
      <c r="BO8" s="73">
        <v>6547000</v>
      </c>
      <c r="BP8" s="73">
        <v>-13745000</v>
      </c>
      <c r="BQ8" s="73">
        <v>1463000</v>
      </c>
      <c r="BR8" s="73">
        <v>0</v>
      </c>
      <c r="BS8" s="74">
        <v>-12282000</v>
      </c>
      <c r="BT8" s="286">
        <v>-2.5000000000000001E-2</v>
      </c>
      <c r="BU8" s="286">
        <v>1.6E-2</v>
      </c>
      <c r="BV8" s="286">
        <v>-8.9999999999999993E-3</v>
      </c>
      <c r="BW8" s="76">
        <v>1.5</v>
      </c>
      <c r="BX8" s="77">
        <v>41</v>
      </c>
      <c r="BY8" s="77">
        <v>60</v>
      </c>
      <c r="BZ8" s="78">
        <v>1.7</v>
      </c>
      <c r="CA8" s="75">
        <v>0.114</v>
      </c>
      <c r="CB8" s="75">
        <v>0.499</v>
      </c>
      <c r="CC8" s="79">
        <v>8</v>
      </c>
      <c r="CD8" s="80">
        <v>27</v>
      </c>
      <c r="CE8" s="75">
        <v>0.38700000000000001</v>
      </c>
      <c r="CF8" s="74">
        <v>-6059000</v>
      </c>
      <c r="CG8" s="286">
        <v>-2.5000000000000001E-2</v>
      </c>
      <c r="CH8" s="286">
        <v>1.6E-2</v>
      </c>
      <c r="CI8" s="286">
        <v>-8.9999999999999993E-3</v>
      </c>
    </row>
    <row r="9" spans="1:87" s="48" customFormat="1" ht="34.200000000000003" x14ac:dyDescent="0.3">
      <c r="A9" s="81">
        <v>105</v>
      </c>
      <c r="B9" s="81" t="s">
        <v>743</v>
      </c>
      <c r="C9" s="81" t="s">
        <v>847</v>
      </c>
      <c r="D9" s="81">
        <v>3791</v>
      </c>
      <c r="E9" s="81">
        <v>2024</v>
      </c>
      <c r="F9" s="81" t="s">
        <v>855</v>
      </c>
      <c r="G9" s="81">
        <v>5</v>
      </c>
      <c r="H9" s="81">
        <v>12</v>
      </c>
      <c r="I9" s="81" t="s">
        <v>2905</v>
      </c>
      <c r="J9" s="82">
        <v>8505000</v>
      </c>
      <c r="K9" s="82">
        <v>115642000</v>
      </c>
      <c r="L9" s="82">
        <v>31818000</v>
      </c>
      <c r="M9" s="82">
        <v>72697000</v>
      </c>
      <c r="N9" s="287">
        <v>0</v>
      </c>
      <c r="O9" s="82">
        <v>2159000</v>
      </c>
      <c r="P9" s="82">
        <v>11925000</v>
      </c>
      <c r="Q9" s="74">
        <v>242746000</v>
      </c>
      <c r="R9" s="82">
        <v>55475000</v>
      </c>
      <c r="S9" s="82">
        <v>3837000</v>
      </c>
      <c r="T9" s="82">
        <v>0</v>
      </c>
      <c r="U9" s="82">
        <v>0</v>
      </c>
      <c r="V9" s="82">
        <v>666540000</v>
      </c>
      <c r="W9" s="82">
        <v>398474000</v>
      </c>
      <c r="X9" s="74">
        <v>268066000</v>
      </c>
      <c r="Y9" s="82">
        <v>135454000</v>
      </c>
      <c r="Z9" s="74">
        <v>462832000</v>
      </c>
      <c r="AA9" s="74">
        <v>705578000</v>
      </c>
      <c r="AB9" s="82">
        <v>25143000</v>
      </c>
      <c r="AC9" s="82">
        <v>10890000</v>
      </c>
      <c r="AD9" s="82">
        <v>36750000</v>
      </c>
      <c r="AE9" s="82">
        <v>63500000</v>
      </c>
      <c r="AF9" s="74">
        <v>136283000</v>
      </c>
      <c r="AG9" s="82">
        <v>194683000</v>
      </c>
      <c r="AH9" s="82">
        <v>0</v>
      </c>
      <c r="AI9" s="82">
        <v>43244000</v>
      </c>
      <c r="AJ9" s="74">
        <v>237927000</v>
      </c>
      <c r="AK9" s="74">
        <v>374210000</v>
      </c>
      <c r="AL9" s="82">
        <v>217696000</v>
      </c>
      <c r="AM9" s="82">
        <v>113672000</v>
      </c>
      <c r="AN9" s="82">
        <v>0</v>
      </c>
      <c r="AO9" s="74">
        <v>331368000</v>
      </c>
      <c r="AP9" s="74">
        <v>705578000</v>
      </c>
      <c r="AQ9" s="82">
        <v>720391000</v>
      </c>
      <c r="AR9" s="82">
        <v>0</v>
      </c>
      <c r="AS9" s="82">
        <v>32933000</v>
      </c>
      <c r="AT9" s="82">
        <v>0</v>
      </c>
      <c r="AU9" s="82">
        <v>0</v>
      </c>
      <c r="AV9" s="82">
        <v>0</v>
      </c>
      <c r="AW9" s="74">
        <v>753324000</v>
      </c>
      <c r="AX9" s="82">
        <v>53556000</v>
      </c>
      <c r="AY9" s="82">
        <v>-3133000</v>
      </c>
      <c r="AZ9" s="82">
        <v>-24342000</v>
      </c>
      <c r="BA9" s="82">
        <v>0</v>
      </c>
      <c r="BB9" s="82">
        <v>-10864000</v>
      </c>
      <c r="BC9" s="74">
        <v>15217000</v>
      </c>
      <c r="BD9" s="74">
        <v>768541000</v>
      </c>
      <c r="BE9" s="82">
        <v>377774000</v>
      </c>
      <c r="BF9" s="82">
        <v>0</v>
      </c>
      <c r="BG9" s="82">
        <v>37057000</v>
      </c>
      <c r="BH9" s="82">
        <v>7104000</v>
      </c>
      <c r="BI9" s="82">
        <v>4514000</v>
      </c>
      <c r="BJ9" s="82">
        <v>316933000</v>
      </c>
      <c r="BK9" s="82">
        <v>0</v>
      </c>
      <c r="BL9" s="74">
        <v>743382000</v>
      </c>
      <c r="BM9" s="74">
        <v>25159000</v>
      </c>
      <c r="BN9" s="82">
        <v>-10720000</v>
      </c>
      <c r="BO9" s="82">
        <v>1868000</v>
      </c>
      <c r="BP9" s="82">
        <v>16307000</v>
      </c>
      <c r="BQ9" s="82">
        <v>1833000</v>
      </c>
      <c r="BR9" s="82">
        <v>0</v>
      </c>
      <c r="BS9" s="74">
        <v>18140000</v>
      </c>
      <c r="BT9" s="286">
        <v>1.2999999999999999E-2</v>
      </c>
      <c r="BU9" s="286">
        <v>0.02</v>
      </c>
      <c r="BV9" s="286">
        <v>3.3000000000000002E-2</v>
      </c>
      <c r="BW9" s="76">
        <v>1.8</v>
      </c>
      <c r="BX9" s="77">
        <v>37</v>
      </c>
      <c r="BY9" s="77">
        <v>65</v>
      </c>
      <c r="BZ9" s="78">
        <v>2.1</v>
      </c>
      <c r="CA9" s="75">
        <v>0.188</v>
      </c>
      <c r="CB9" s="75">
        <v>0.47</v>
      </c>
      <c r="CC9" s="79">
        <v>11</v>
      </c>
      <c r="CD9" s="80">
        <v>64</v>
      </c>
      <c r="CE9" s="75">
        <v>0.37</v>
      </c>
      <c r="CF9" s="74">
        <v>25159000</v>
      </c>
      <c r="CG9" s="286">
        <v>1.2999999999999999E-2</v>
      </c>
      <c r="CH9" s="286">
        <v>0.02</v>
      </c>
      <c r="CI9" s="286">
        <v>3.3000000000000002E-2</v>
      </c>
    </row>
    <row r="10" spans="1:87" s="48" customFormat="1" ht="34.200000000000003" x14ac:dyDescent="0.3">
      <c r="A10" s="72">
        <v>50</v>
      </c>
      <c r="B10" s="72" t="s">
        <v>856</v>
      </c>
      <c r="C10" s="72" t="s">
        <v>847</v>
      </c>
      <c r="D10" s="72">
        <v>3791</v>
      </c>
      <c r="E10" s="72">
        <v>2024</v>
      </c>
      <c r="F10" s="72" t="s">
        <v>855</v>
      </c>
      <c r="G10" s="72">
        <v>5</v>
      </c>
      <c r="H10" s="72">
        <v>12</v>
      </c>
      <c r="I10" s="72" t="s">
        <v>2905</v>
      </c>
      <c r="J10" s="73">
        <v>-9930000</v>
      </c>
      <c r="K10" s="73">
        <v>-27081000</v>
      </c>
      <c r="L10" s="73">
        <v>17304000</v>
      </c>
      <c r="M10" s="73">
        <v>26331000</v>
      </c>
      <c r="N10" s="285">
        <v>0</v>
      </c>
      <c r="O10" s="73">
        <v>0</v>
      </c>
      <c r="P10" s="73">
        <v>6194000</v>
      </c>
      <c r="Q10" s="74">
        <v>12818000</v>
      </c>
      <c r="R10" s="73">
        <v>13666000</v>
      </c>
      <c r="S10" s="73">
        <v>488000</v>
      </c>
      <c r="T10" s="73">
        <v>0</v>
      </c>
      <c r="U10" s="73">
        <v>0</v>
      </c>
      <c r="V10" s="73">
        <v>209942000</v>
      </c>
      <c r="W10" s="73">
        <v>138114000</v>
      </c>
      <c r="X10" s="74">
        <v>71828000</v>
      </c>
      <c r="Y10" s="73">
        <v>26340000</v>
      </c>
      <c r="Z10" s="74">
        <v>112322000</v>
      </c>
      <c r="AA10" s="74">
        <v>125140000</v>
      </c>
      <c r="AB10" s="73">
        <v>3840000</v>
      </c>
      <c r="AC10" s="73">
        <v>11411000</v>
      </c>
      <c r="AD10" s="73">
        <v>16967000</v>
      </c>
      <c r="AE10" s="73">
        <v>22959000</v>
      </c>
      <c r="AF10" s="74">
        <v>55177000</v>
      </c>
      <c r="AG10" s="73">
        <v>30619000</v>
      </c>
      <c r="AH10" s="73">
        <v>0</v>
      </c>
      <c r="AI10" s="73">
        <v>19505000</v>
      </c>
      <c r="AJ10" s="74">
        <v>50124000</v>
      </c>
      <c r="AK10" s="74">
        <v>105301000</v>
      </c>
      <c r="AL10" s="73">
        <v>2897000</v>
      </c>
      <c r="AM10" s="73">
        <v>16942000</v>
      </c>
      <c r="AN10" s="73">
        <v>0</v>
      </c>
      <c r="AO10" s="74">
        <v>19839000</v>
      </c>
      <c r="AP10" s="74">
        <v>125140000</v>
      </c>
      <c r="AQ10" s="73">
        <v>272081000</v>
      </c>
      <c r="AR10" s="73">
        <v>0</v>
      </c>
      <c r="AS10" s="73">
        <v>5056000</v>
      </c>
      <c r="AT10" s="73">
        <v>0</v>
      </c>
      <c r="AU10" s="73">
        <v>0</v>
      </c>
      <c r="AV10" s="73">
        <v>0</v>
      </c>
      <c r="AW10" s="74">
        <v>277137000</v>
      </c>
      <c r="AX10" s="73">
        <v>-4016000</v>
      </c>
      <c r="AY10" s="73">
        <v>-1515000</v>
      </c>
      <c r="AZ10" s="73">
        <v>4046000</v>
      </c>
      <c r="BA10" s="73">
        <v>0</v>
      </c>
      <c r="BB10" s="73">
        <v>-3354000</v>
      </c>
      <c r="BC10" s="74">
        <v>-4839000</v>
      </c>
      <c r="BD10" s="74">
        <v>272298000</v>
      </c>
      <c r="BE10" s="73">
        <v>125912000</v>
      </c>
      <c r="BF10" s="73">
        <v>0</v>
      </c>
      <c r="BG10" s="73">
        <v>10237000</v>
      </c>
      <c r="BH10" s="73">
        <v>1166000</v>
      </c>
      <c r="BI10" s="73">
        <v>1201000</v>
      </c>
      <c r="BJ10" s="73">
        <v>124460000</v>
      </c>
      <c r="BK10" s="73">
        <v>0</v>
      </c>
      <c r="BL10" s="74">
        <v>262976000</v>
      </c>
      <c r="BM10" s="74">
        <v>9322000</v>
      </c>
      <c r="BN10" s="73">
        <v>-19409000</v>
      </c>
      <c r="BO10" s="73">
        <v>1523000</v>
      </c>
      <c r="BP10" s="73">
        <v>-8564000</v>
      </c>
      <c r="BQ10" s="73">
        <v>0</v>
      </c>
      <c r="BR10" s="73">
        <v>0</v>
      </c>
      <c r="BS10" s="74">
        <v>-8564000</v>
      </c>
      <c r="BT10" s="286">
        <v>5.1999999999999998E-2</v>
      </c>
      <c r="BU10" s="286">
        <v>-1.7999999999999999E-2</v>
      </c>
      <c r="BV10" s="286">
        <v>3.4000000000000002E-2</v>
      </c>
      <c r="BW10" s="76">
        <v>0.2</v>
      </c>
      <c r="BX10" s="77">
        <v>35</v>
      </c>
      <c r="BY10" s="77">
        <v>63</v>
      </c>
      <c r="BZ10" s="78">
        <v>4.0999999999999996</v>
      </c>
      <c r="CA10" s="75">
        <v>0.22800000000000001</v>
      </c>
      <c r="CB10" s="75">
        <v>0.159</v>
      </c>
      <c r="CC10" s="79">
        <v>13</v>
      </c>
      <c r="CD10" s="80">
        <v>-53</v>
      </c>
      <c r="CE10" s="75">
        <v>0.60699999999999998</v>
      </c>
      <c r="CF10" s="74">
        <v>9322000</v>
      </c>
      <c r="CG10" s="286">
        <v>5.1999999999999998E-2</v>
      </c>
      <c r="CH10" s="286">
        <v>-1.7999999999999999E-2</v>
      </c>
      <c r="CI10" s="286">
        <v>3.4000000000000002E-2</v>
      </c>
    </row>
    <row r="11" spans="1:87" s="48" customFormat="1" ht="34.200000000000003" x14ac:dyDescent="0.3">
      <c r="A11" s="81">
        <v>88</v>
      </c>
      <c r="B11" s="81" t="s">
        <v>731</v>
      </c>
      <c r="C11" s="81" t="s">
        <v>847</v>
      </c>
      <c r="D11" s="81">
        <v>3791</v>
      </c>
      <c r="E11" s="81">
        <v>2024</v>
      </c>
      <c r="F11" s="81" t="s">
        <v>855</v>
      </c>
      <c r="G11" s="81">
        <v>5</v>
      </c>
      <c r="H11" s="81">
        <v>12</v>
      </c>
      <c r="I11" s="81" t="s">
        <v>2905</v>
      </c>
      <c r="J11" s="82">
        <v>12950000</v>
      </c>
      <c r="K11" s="82">
        <v>49502000</v>
      </c>
      <c r="L11" s="82">
        <v>8805000</v>
      </c>
      <c r="M11" s="82">
        <v>17528000</v>
      </c>
      <c r="N11" s="287">
        <v>0</v>
      </c>
      <c r="O11" s="82">
        <v>0</v>
      </c>
      <c r="P11" s="82">
        <v>8817000</v>
      </c>
      <c r="Q11" s="74">
        <v>97602000</v>
      </c>
      <c r="R11" s="82">
        <v>51590000</v>
      </c>
      <c r="S11" s="82">
        <v>3979000</v>
      </c>
      <c r="T11" s="82">
        <v>0</v>
      </c>
      <c r="U11" s="82">
        <v>0</v>
      </c>
      <c r="V11" s="82">
        <v>146393000</v>
      </c>
      <c r="W11" s="82">
        <v>77462000</v>
      </c>
      <c r="X11" s="74">
        <v>68931000</v>
      </c>
      <c r="Y11" s="82">
        <v>21318000</v>
      </c>
      <c r="Z11" s="74">
        <v>145818000</v>
      </c>
      <c r="AA11" s="74">
        <v>243420000</v>
      </c>
      <c r="AB11" s="82">
        <v>45000</v>
      </c>
      <c r="AC11" s="82">
        <v>12783000</v>
      </c>
      <c r="AD11" s="82">
        <v>6125000</v>
      </c>
      <c r="AE11" s="82">
        <v>12194000</v>
      </c>
      <c r="AF11" s="74">
        <v>31147000</v>
      </c>
      <c r="AG11" s="82">
        <v>575000</v>
      </c>
      <c r="AH11" s="82">
        <v>0</v>
      </c>
      <c r="AI11" s="82">
        <v>7902000</v>
      </c>
      <c r="AJ11" s="74">
        <v>8477000</v>
      </c>
      <c r="AK11" s="74">
        <v>39624000</v>
      </c>
      <c r="AL11" s="82">
        <v>182611000</v>
      </c>
      <c r="AM11" s="82">
        <v>21185000</v>
      </c>
      <c r="AN11" s="82">
        <v>0</v>
      </c>
      <c r="AO11" s="74">
        <v>203796000</v>
      </c>
      <c r="AP11" s="74">
        <v>243420000</v>
      </c>
      <c r="AQ11" s="82">
        <v>144138000</v>
      </c>
      <c r="AR11" s="82">
        <v>0</v>
      </c>
      <c r="AS11" s="82">
        <v>9201000</v>
      </c>
      <c r="AT11" s="82">
        <v>0</v>
      </c>
      <c r="AU11" s="82">
        <v>0</v>
      </c>
      <c r="AV11" s="82">
        <v>0</v>
      </c>
      <c r="AW11" s="74">
        <v>153339000</v>
      </c>
      <c r="AX11" s="82">
        <v>7281000</v>
      </c>
      <c r="AY11" s="82">
        <v>-69000</v>
      </c>
      <c r="AZ11" s="82">
        <v>6260000</v>
      </c>
      <c r="BA11" s="82">
        <v>0</v>
      </c>
      <c r="BB11" s="82">
        <v>139000</v>
      </c>
      <c r="BC11" s="74">
        <v>13611000</v>
      </c>
      <c r="BD11" s="74">
        <v>166950000</v>
      </c>
      <c r="BE11" s="82">
        <v>88615000</v>
      </c>
      <c r="BF11" s="82">
        <v>0</v>
      </c>
      <c r="BG11" s="82">
        <v>6749000</v>
      </c>
      <c r="BH11" s="82">
        <v>62000</v>
      </c>
      <c r="BI11" s="82">
        <v>894000</v>
      </c>
      <c r="BJ11" s="82">
        <v>47700000</v>
      </c>
      <c r="BK11" s="82">
        <v>0</v>
      </c>
      <c r="BL11" s="74">
        <v>144020000</v>
      </c>
      <c r="BM11" s="74">
        <v>22930000</v>
      </c>
      <c r="BN11" s="82">
        <v>-3744000</v>
      </c>
      <c r="BO11" s="82">
        <v>9956000</v>
      </c>
      <c r="BP11" s="82">
        <v>29142000</v>
      </c>
      <c r="BQ11" s="82">
        <v>185000</v>
      </c>
      <c r="BR11" s="82">
        <v>0</v>
      </c>
      <c r="BS11" s="74">
        <v>29327000</v>
      </c>
      <c r="BT11" s="286">
        <v>5.6000000000000001E-2</v>
      </c>
      <c r="BU11" s="286">
        <v>8.2000000000000003E-2</v>
      </c>
      <c r="BV11" s="286">
        <v>0.13700000000000001</v>
      </c>
      <c r="BW11" s="76">
        <v>3.1</v>
      </c>
      <c r="BX11" s="77">
        <v>44</v>
      </c>
      <c r="BY11" s="77">
        <v>49</v>
      </c>
      <c r="BZ11" s="78">
        <v>278</v>
      </c>
      <c r="CA11" s="75">
        <v>0.93600000000000005</v>
      </c>
      <c r="CB11" s="75">
        <v>0.83699999999999997</v>
      </c>
      <c r="CC11" s="79">
        <v>11</v>
      </c>
      <c r="CD11" s="80">
        <v>166</v>
      </c>
      <c r="CE11" s="75">
        <v>3.0000000000000001E-3</v>
      </c>
      <c r="CF11" s="74">
        <v>22930000</v>
      </c>
      <c r="CG11" s="286">
        <v>5.6000000000000001E-2</v>
      </c>
      <c r="CH11" s="286">
        <v>8.2000000000000003E-2</v>
      </c>
      <c r="CI11" s="286">
        <v>0.13700000000000001</v>
      </c>
    </row>
    <row r="12" spans="1:87" s="48" customFormat="1" ht="34.200000000000003" x14ac:dyDescent="0.3">
      <c r="A12" s="72">
        <v>101</v>
      </c>
      <c r="B12" s="72" t="s">
        <v>740</v>
      </c>
      <c r="C12" s="72" t="s">
        <v>847</v>
      </c>
      <c r="D12" s="72">
        <v>3791</v>
      </c>
      <c r="E12" s="72">
        <v>2024</v>
      </c>
      <c r="F12" s="72" t="s">
        <v>855</v>
      </c>
      <c r="G12" s="72">
        <v>5</v>
      </c>
      <c r="H12" s="72">
        <v>12</v>
      </c>
      <c r="I12" s="72" t="s">
        <v>2905</v>
      </c>
      <c r="J12" s="73">
        <v>15331000</v>
      </c>
      <c r="K12" s="73">
        <v>-12100000</v>
      </c>
      <c r="L12" s="73">
        <v>5553000</v>
      </c>
      <c r="M12" s="73">
        <v>9217000</v>
      </c>
      <c r="N12" s="285">
        <v>4174000</v>
      </c>
      <c r="O12" s="73">
        <v>305000</v>
      </c>
      <c r="P12" s="73">
        <v>3176000</v>
      </c>
      <c r="Q12" s="74">
        <v>25656000</v>
      </c>
      <c r="R12" s="73">
        <v>6474000</v>
      </c>
      <c r="S12" s="73">
        <v>2824000</v>
      </c>
      <c r="T12" s="73">
        <v>0</v>
      </c>
      <c r="U12" s="73">
        <v>0</v>
      </c>
      <c r="V12" s="73">
        <v>146182000</v>
      </c>
      <c r="W12" s="73">
        <v>45873000</v>
      </c>
      <c r="X12" s="74">
        <v>100309000</v>
      </c>
      <c r="Y12" s="73">
        <v>39862000</v>
      </c>
      <c r="Z12" s="74">
        <v>149469000</v>
      </c>
      <c r="AA12" s="74">
        <v>175125000</v>
      </c>
      <c r="AB12" s="73">
        <v>98000</v>
      </c>
      <c r="AC12" s="73">
        <v>149000</v>
      </c>
      <c r="AD12" s="73">
        <v>0</v>
      </c>
      <c r="AE12" s="73">
        <v>4814000</v>
      </c>
      <c r="AF12" s="74">
        <v>5061000</v>
      </c>
      <c r="AG12" s="73">
        <v>1604000</v>
      </c>
      <c r="AH12" s="73">
        <v>0</v>
      </c>
      <c r="AI12" s="73">
        <v>1450000</v>
      </c>
      <c r="AJ12" s="74">
        <v>3054000</v>
      </c>
      <c r="AK12" s="74">
        <v>8115000</v>
      </c>
      <c r="AL12" s="73">
        <v>124925000</v>
      </c>
      <c r="AM12" s="73">
        <v>42085000</v>
      </c>
      <c r="AN12" s="73">
        <v>0</v>
      </c>
      <c r="AO12" s="74">
        <v>167010000</v>
      </c>
      <c r="AP12" s="74">
        <v>175125000</v>
      </c>
      <c r="AQ12" s="73">
        <v>75847000</v>
      </c>
      <c r="AR12" s="73">
        <v>0</v>
      </c>
      <c r="AS12" s="73">
        <v>12470000</v>
      </c>
      <c r="AT12" s="73">
        <v>0</v>
      </c>
      <c r="AU12" s="73">
        <v>0</v>
      </c>
      <c r="AV12" s="73">
        <v>0</v>
      </c>
      <c r="AW12" s="74">
        <v>88317000</v>
      </c>
      <c r="AX12" s="73">
        <v>6420000</v>
      </c>
      <c r="AY12" s="73">
        <v>1643000</v>
      </c>
      <c r="AZ12" s="73">
        <v>-5660000</v>
      </c>
      <c r="BA12" s="73">
        <v>0</v>
      </c>
      <c r="BB12" s="73">
        <v>3608000</v>
      </c>
      <c r="BC12" s="74">
        <v>6011000</v>
      </c>
      <c r="BD12" s="74">
        <v>94328000</v>
      </c>
      <c r="BE12" s="73">
        <v>48436000</v>
      </c>
      <c r="BF12" s="73">
        <v>0</v>
      </c>
      <c r="BG12" s="73">
        <v>6556000</v>
      </c>
      <c r="BH12" s="73">
        <v>102000</v>
      </c>
      <c r="BI12" s="73">
        <v>196000</v>
      </c>
      <c r="BJ12" s="73">
        <v>40007000</v>
      </c>
      <c r="BK12" s="73">
        <v>0</v>
      </c>
      <c r="BL12" s="74">
        <v>95297000</v>
      </c>
      <c r="BM12" s="74">
        <v>-969000</v>
      </c>
      <c r="BN12" s="73">
        <v>2927000</v>
      </c>
      <c r="BO12" s="73">
        <v>4247000</v>
      </c>
      <c r="BP12" s="73">
        <v>6205000</v>
      </c>
      <c r="BQ12" s="73">
        <v>6000</v>
      </c>
      <c r="BR12" s="73">
        <v>0</v>
      </c>
      <c r="BS12" s="74">
        <v>6211000</v>
      </c>
      <c r="BT12" s="286">
        <v>-7.3999999999999996E-2</v>
      </c>
      <c r="BU12" s="286">
        <v>6.4000000000000001E-2</v>
      </c>
      <c r="BV12" s="286">
        <v>-0.01</v>
      </c>
      <c r="BW12" s="76">
        <v>5.0999999999999996</v>
      </c>
      <c r="BX12" s="77">
        <v>44</v>
      </c>
      <c r="BY12" s="77">
        <v>20</v>
      </c>
      <c r="BZ12" s="78">
        <v>28.4</v>
      </c>
      <c r="CA12" s="75">
        <v>0.83799999999999997</v>
      </c>
      <c r="CB12" s="75">
        <v>0.95399999999999996</v>
      </c>
      <c r="CC12" s="79">
        <v>7</v>
      </c>
      <c r="CD12" s="80">
        <v>13</v>
      </c>
      <c r="CE12" s="75">
        <v>0.01</v>
      </c>
      <c r="CF12" s="74">
        <v>-969000</v>
      </c>
      <c r="CG12" s="286">
        <v>-7.3999999999999996E-2</v>
      </c>
      <c r="CH12" s="286">
        <v>6.4000000000000001E-2</v>
      </c>
      <c r="CI12" s="286">
        <v>-0.01</v>
      </c>
    </row>
    <row r="13" spans="1:87" s="48" customFormat="1" ht="34.200000000000003" x14ac:dyDescent="0.3">
      <c r="A13" s="81">
        <v>89</v>
      </c>
      <c r="B13" s="81" t="s">
        <v>732</v>
      </c>
      <c r="C13" s="81" t="s">
        <v>847</v>
      </c>
      <c r="D13" s="81">
        <v>3791</v>
      </c>
      <c r="E13" s="81">
        <v>2024</v>
      </c>
      <c r="F13" s="81" t="s">
        <v>855</v>
      </c>
      <c r="G13" s="81">
        <v>5</v>
      </c>
      <c r="H13" s="81">
        <v>12</v>
      </c>
      <c r="I13" s="81" t="s">
        <v>2905</v>
      </c>
      <c r="J13" s="82">
        <v>-36811000</v>
      </c>
      <c r="K13" s="82">
        <v>-28341000</v>
      </c>
      <c r="L13" s="82">
        <v>5124000</v>
      </c>
      <c r="M13" s="82">
        <v>29522000</v>
      </c>
      <c r="N13" s="287">
        <v>0</v>
      </c>
      <c r="O13" s="82">
        <v>196000</v>
      </c>
      <c r="P13" s="82">
        <v>11357000</v>
      </c>
      <c r="Q13" s="74">
        <v>-18953000</v>
      </c>
      <c r="R13" s="82">
        <v>60447000</v>
      </c>
      <c r="S13" s="82">
        <v>0</v>
      </c>
      <c r="T13" s="82">
        <v>0</v>
      </c>
      <c r="U13" s="82">
        <v>0</v>
      </c>
      <c r="V13" s="82">
        <v>348098000</v>
      </c>
      <c r="W13" s="82">
        <v>192640000</v>
      </c>
      <c r="X13" s="74">
        <v>155458000</v>
      </c>
      <c r="Y13" s="82">
        <v>57209000</v>
      </c>
      <c r="Z13" s="74">
        <v>273114000</v>
      </c>
      <c r="AA13" s="74">
        <v>254161000</v>
      </c>
      <c r="AB13" s="82">
        <v>10056000</v>
      </c>
      <c r="AC13" s="82">
        <v>1005000</v>
      </c>
      <c r="AD13" s="82">
        <v>20541000</v>
      </c>
      <c r="AE13" s="82">
        <v>34231000</v>
      </c>
      <c r="AF13" s="74">
        <v>65833000</v>
      </c>
      <c r="AG13" s="82">
        <v>115296000</v>
      </c>
      <c r="AH13" s="82">
        <v>0</v>
      </c>
      <c r="AI13" s="82">
        <v>52686000</v>
      </c>
      <c r="AJ13" s="74">
        <v>167982000</v>
      </c>
      <c r="AK13" s="74">
        <v>233815000</v>
      </c>
      <c r="AL13" s="82">
        <v>16839000</v>
      </c>
      <c r="AM13" s="82">
        <v>3507000</v>
      </c>
      <c r="AN13" s="82">
        <v>0</v>
      </c>
      <c r="AO13" s="74">
        <v>20346000</v>
      </c>
      <c r="AP13" s="74">
        <v>254161000</v>
      </c>
      <c r="AQ13" s="82">
        <v>311807000</v>
      </c>
      <c r="AR13" s="82">
        <v>0</v>
      </c>
      <c r="AS13" s="82">
        <v>82101000</v>
      </c>
      <c r="AT13" s="82">
        <v>0</v>
      </c>
      <c r="AU13" s="82">
        <v>0</v>
      </c>
      <c r="AV13" s="82">
        <v>0</v>
      </c>
      <c r="AW13" s="74">
        <v>393908000</v>
      </c>
      <c r="AX13" s="82">
        <v>-15858000</v>
      </c>
      <c r="AY13" s="82">
        <v>-4014000</v>
      </c>
      <c r="AZ13" s="82">
        <v>19250000</v>
      </c>
      <c r="BA13" s="82">
        <v>0</v>
      </c>
      <c r="BB13" s="82">
        <v>-1677000</v>
      </c>
      <c r="BC13" s="74">
        <v>-2299000</v>
      </c>
      <c r="BD13" s="74">
        <v>391609000</v>
      </c>
      <c r="BE13" s="82">
        <v>131250000</v>
      </c>
      <c r="BF13" s="82">
        <v>0</v>
      </c>
      <c r="BG13" s="82">
        <v>22057000</v>
      </c>
      <c r="BH13" s="82">
        <v>5345000</v>
      </c>
      <c r="BI13" s="82">
        <v>1526000</v>
      </c>
      <c r="BJ13" s="82">
        <v>234121000</v>
      </c>
      <c r="BK13" s="82">
        <v>0</v>
      </c>
      <c r="BL13" s="74">
        <v>394299000</v>
      </c>
      <c r="BM13" s="74">
        <v>-2690000</v>
      </c>
      <c r="BN13" s="82">
        <v>8955000</v>
      </c>
      <c r="BO13" s="82">
        <v>1059000</v>
      </c>
      <c r="BP13" s="82">
        <v>7324000</v>
      </c>
      <c r="BQ13" s="82">
        <v>48000</v>
      </c>
      <c r="BR13" s="82">
        <v>0</v>
      </c>
      <c r="BS13" s="74">
        <v>7372000</v>
      </c>
      <c r="BT13" s="286">
        <v>-1E-3</v>
      </c>
      <c r="BU13" s="286">
        <v>-6.0000000000000001E-3</v>
      </c>
      <c r="BV13" s="286">
        <v>-7.0000000000000001E-3</v>
      </c>
      <c r="BW13" s="76">
        <v>-0.3</v>
      </c>
      <c r="BX13" s="77">
        <v>35</v>
      </c>
      <c r="BY13" s="77">
        <v>64</v>
      </c>
      <c r="BZ13" s="78">
        <v>1.6</v>
      </c>
      <c r="CA13" s="75">
        <v>0.107</v>
      </c>
      <c r="CB13" s="75">
        <v>0.08</v>
      </c>
      <c r="CC13" s="79">
        <v>9</v>
      </c>
      <c r="CD13" s="80">
        <v>-64</v>
      </c>
      <c r="CE13" s="75">
        <v>0.85</v>
      </c>
      <c r="CF13" s="74">
        <v>-2690000</v>
      </c>
      <c r="CG13" s="286">
        <v>-1E-3</v>
      </c>
      <c r="CH13" s="286">
        <v>-6.0000000000000001E-3</v>
      </c>
      <c r="CI13" s="286">
        <v>-7.0000000000000001E-3</v>
      </c>
    </row>
    <row r="14" spans="1:87" s="48" customFormat="1" ht="34.200000000000003" x14ac:dyDescent="0.3">
      <c r="A14" s="72">
        <v>3110</v>
      </c>
      <c r="B14" s="72" t="s">
        <v>736</v>
      </c>
      <c r="C14" s="72" t="s">
        <v>847</v>
      </c>
      <c r="D14" s="72">
        <v>3888</v>
      </c>
      <c r="E14" s="72">
        <v>2024</v>
      </c>
      <c r="F14" s="72" t="s">
        <v>848</v>
      </c>
      <c r="G14" s="72">
        <v>5</v>
      </c>
      <c r="H14" s="72">
        <v>12</v>
      </c>
      <c r="I14" s="72" t="s">
        <v>3321</v>
      </c>
      <c r="J14" s="73">
        <v>0</v>
      </c>
      <c r="K14" s="73">
        <v>0</v>
      </c>
      <c r="L14" s="73">
        <v>0</v>
      </c>
      <c r="M14" s="73">
        <v>31100000</v>
      </c>
      <c r="N14" s="285">
        <v>0</v>
      </c>
      <c r="O14" s="73">
        <v>0</v>
      </c>
      <c r="P14" s="73">
        <v>67500000</v>
      </c>
      <c r="Q14" s="74">
        <v>98600000</v>
      </c>
      <c r="R14" s="73">
        <v>0</v>
      </c>
      <c r="S14" s="73">
        <v>0</v>
      </c>
      <c r="T14" s="73">
        <v>0</v>
      </c>
      <c r="U14" s="73">
        <v>3200000</v>
      </c>
      <c r="V14" s="73">
        <v>121000000</v>
      </c>
      <c r="W14" s="73">
        <v>71500000</v>
      </c>
      <c r="X14" s="74">
        <v>49500000</v>
      </c>
      <c r="Y14" s="73">
        <v>148700000</v>
      </c>
      <c r="Z14" s="74">
        <v>201400000</v>
      </c>
      <c r="AA14" s="74">
        <v>300000000</v>
      </c>
      <c r="AB14" s="73">
        <v>200000</v>
      </c>
      <c r="AC14" s="73">
        <v>0</v>
      </c>
      <c r="AD14" s="73">
        <v>0</v>
      </c>
      <c r="AE14" s="73">
        <v>72100000</v>
      </c>
      <c r="AF14" s="74">
        <v>72300000</v>
      </c>
      <c r="AG14" s="73">
        <v>0</v>
      </c>
      <c r="AH14" s="73">
        <v>344100000</v>
      </c>
      <c r="AI14" s="73">
        <v>1500000</v>
      </c>
      <c r="AJ14" s="74">
        <v>345600000</v>
      </c>
      <c r="AK14" s="74">
        <v>417900000</v>
      </c>
      <c r="AL14" s="73">
        <v>-117900000</v>
      </c>
      <c r="AM14" s="73">
        <v>0</v>
      </c>
      <c r="AN14" s="73">
        <v>0</v>
      </c>
      <c r="AO14" s="74">
        <v>-117900000</v>
      </c>
      <c r="AP14" s="74">
        <v>300000000</v>
      </c>
      <c r="AQ14" s="73">
        <v>188300000</v>
      </c>
      <c r="AR14" s="73">
        <v>0</v>
      </c>
      <c r="AS14" s="73">
        <v>0</v>
      </c>
      <c r="AT14" s="73">
        <v>0</v>
      </c>
      <c r="AU14" s="73">
        <v>0</v>
      </c>
      <c r="AV14" s="73">
        <v>0</v>
      </c>
      <c r="AW14" s="74">
        <v>188300000</v>
      </c>
      <c r="AX14" s="73">
        <v>0</v>
      </c>
      <c r="AY14" s="73">
        <v>0</v>
      </c>
      <c r="AZ14" s="73">
        <v>0</v>
      </c>
      <c r="BA14" s="73">
        <v>1100000</v>
      </c>
      <c r="BB14" s="73">
        <v>0</v>
      </c>
      <c r="BC14" s="74">
        <v>1100000</v>
      </c>
      <c r="BD14" s="74">
        <v>189400000</v>
      </c>
      <c r="BE14" s="73">
        <v>109400000</v>
      </c>
      <c r="BF14" s="73">
        <v>0</v>
      </c>
      <c r="BG14" s="73">
        <v>8600000</v>
      </c>
      <c r="BH14" s="73">
        <v>300000</v>
      </c>
      <c r="BI14" s="73">
        <v>0</v>
      </c>
      <c r="BJ14" s="73">
        <v>93500000</v>
      </c>
      <c r="BK14" s="73">
        <v>0</v>
      </c>
      <c r="BL14" s="74">
        <v>211800000</v>
      </c>
      <c r="BM14" s="74">
        <v>-22400000</v>
      </c>
      <c r="BN14" s="73">
        <v>0</v>
      </c>
      <c r="BO14" s="73">
        <v>0</v>
      </c>
      <c r="BP14" s="73">
        <v>-22400000</v>
      </c>
      <c r="BQ14" s="73">
        <v>0</v>
      </c>
      <c r="BR14" s="73">
        <v>0</v>
      </c>
      <c r="BS14" s="74">
        <v>-22400000</v>
      </c>
      <c r="BT14" s="286">
        <v>-0.124</v>
      </c>
      <c r="BU14" s="286">
        <v>6.0000000000000001E-3</v>
      </c>
      <c r="BV14" s="286">
        <v>-0.11799999999999999</v>
      </c>
      <c r="BW14" s="76">
        <v>1.4</v>
      </c>
      <c r="BX14" s="77">
        <v>60</v>
      </c>
      <c r="BY14" s="77">
        <v>130</v>
      </c>
      <c r="BZ14" s="78">
        <v>-27</v>
      </c>
      <c r="CA14" s="75">
        <v>-0.191</v>
      </c>
      <c r="CB14" s="75">
        <v>-0.39300000000000002</v>
      </c>
      <c r="CC14" s="79">
        <v>8</v>
      </c>
      <c r="CD14" s="80">
        <v>0</v>
      </c>
      <c r="CE14" s="75">
        <v>0</v>
      </c>
      <c r="CF14" s="74">
        <v>-22400000</v>
      </c>
      <c r="CG14" s="286">
        <v>-0.124</v>
      </c>
      <c r="CH14" s="286">
        <v>6.0000000000000001E-3</v>
      </c>
      <c r="CI14" s="286">
        <v>-0.11799999999999999</v>
      </c>
    </row>
    <row r="15" spans="1:87" s="48" customFormat="1" ht="34.200000000000003" x14ac:dyDescent="0.3">
      <c r="A15" s="81">
        <v>127</v>
      </c>
      <c r="B15" s="81" t="s">
        <v>746</v>
      </c>
      <c r="C15" s="81" t="s">
        <v>847</v>
      </c>
      <c r="D15" s="81">
        <v>3888</v>
      </c>
      <c r="E15" s="81">
        <v>2024</v>
      </c>
      <c r="F15" s="81" t="s">
        <v>848</v>
      </c>
      <c r="G15" s="81">
        <v>5</v>
      </c>
      <c r="H15" s="81">
        <v>12</v>
      </c>
      <c r="I15" s="81" t="s">
        <v>3321</v>
      </c>
      <c r="J15" s="82">
        <v>0</v>
      </c>
      <c r="K15" s="82">
        <v>0</v>
      </c>
      <c r="L15" s="82">
        <v>0</v>
      </c>
      <c r="M15" s="82">
        <v>57900000</v>
      </c>
      <c r="N15" s="287">
        <v>0</v>
      </c>
      <c r="O15" s="82">
        <v>0</v>
      </c>
      <c r="P15" s="82">
        <v>24600000</v>
      </c>
      <c r="Q15" s="74">
        <v>82500000</v>
      </c>
      <c r="R15" s="82">
        <v>0</v>
      </c>
      <c r="S15" s="82">
        <v>0</v>
      </c>
      <c r="T15" s="82">
        <v>0</v>
      </c>
      <c r="U15" s="82">
        <v>3500000</v>
      </c>
      <c r="V15" s="82">
        <v>414300000</v>
      </c>
      <c r="W15" s="82">
        <v>156900000</v>
      </c>
      <c r="X15" s="74">
        <v>257400000</v>
      </c>
      <c r="Y15" s="82">
        <v>12200000</v>
      </c>
      <c r="Z15" s="74">
        <v>273100000</v>
      </c>
      <c r="AA15" s="74">
        <v>355600000</v>
      </c>
      <c r="AB15" s="82">
        <v>500000</v>
      </c>
      <c r="AC15" s="82">
        <v>0</v>
      </c>
      <c r="AD15" s="82">
        <v>0</v>
      </c>
      <c r="AE15" s="82">
        <v>30200000</v>
      </c>
      <c r="AF15" s="74">
        <v>30700000</v>
      </c>
      <c r="AG15" s="82">
        <v>0</v>
      </c>
      <c r="AH15" s="82">
        <v>55300000</v>
      </c>
      <c r="AI15" s="82">
        <v>4400000</v>
      </c>
      <c r="AJ15" s="74">
        <v>59700000</v>
      </c>
      <c r="AK15" s="74">
        <v>90400000</v>
      </c>
      <c r="AL15" s="82">
        <v>265200000</v>
      </c>
      <c r="AM15" s="82">
        <v>0</v>
      </c>
      <c r="AN15" s="82">
        <v>0</v>
      </c>
      <c r="AO15" s="74">
        <v>265200000</v>
      </c>
      <c r="AP15" s="74">
        <v>355600000</v>
      </c>
      <c r="AQ15" s="82">
        <v>426200000</v>
      </c>
      <c r="AR15" s="82">
        <v>0</v>
      </c>
      <c r="AS15" s="82">
        <v>0</v>
      </c>
      <c r="AT15" s="82">
        <v>0</v>
      </c>
      <c r="AU15" s="82">
        <v>0</v>
      </c>
      <c r="AV15" s="82">
        <v>0</v>
      </c>
      <c r="AW15" s="74">
        <v>426200000</v>
      </c>
      <c r="AX15" s="82">
        <v>0</v>
      </c>
      <c r="AY15" s="82">
        <v>0</v>
      </c>
      <c r="AZ15" s="82">
        <v>0</v>
      </c>
      <c r="BA15" s="82">
        <v>0</v>
      </c>
      <c r="BB15" s="82">
        <v>0</v>
      </c>
      <c r="BC15" s="74">
        <v>0</v>
      </c>
      <c r="BD15" s="74">
        <v>426200000</v>
      </c>
      <c r="BE15" s="82">
        <v>169700000</v>
      </c>
      <c r="BF15" s="82">
        <v>0</v>
      </c>
      <c r="BG15" s="82">
        <v>15300000</v>
      </c>
      <c r="BH15" s="82">
        <v>300000</v>
      </c>
      <c r="BI15" s="82">
        <v>0</v>
      </c>
      <c r="BJ15" s="82">
        <v>238600000</v>
      </c>
      <c r="BK15" s="82">
        <v>0</v>
      </c>
      <c r="BL15" s="74">
        <v>423900000</v>
      </c>
      <c r="BM15" s="74">
        <v>2300000</v>
      </c>
      <c r="BN15" s="82">
        <v>0</v>
      </c>
      <c r="BO15" s="82">
        <v>0</v>
      </c>
      <c r="BP15" s="82">
        <v>2300000</v>
      </c>
      <c r="BQ15" s="82">
        <v>0</v>
      </c>
      <c r="BR15" s="82">
        <v>0</v>
      </c>
      <c r="BS15" s="74">
        <v>2300000</v>
      </c>
      <c r="BT15" s="286">
        <v>5.0000000000000001E-3</v>
      </c>
      <c r="BU15" s="286">
        <v>0</v>
      </c>
      <c r="BV15" s="286">
        <v>5.0000000000000001E-3</v>
      </c>
      <c r="BW15" s="76">
        <v>2.7</v>
      </c>
      <c r="BX15" s="77">
        <v>50</v>
      </c>
      <c r="BY15" s="77">
        <v>27</v>
      </c>
      <c r="BZ15" s="78">
        <v>22.4</v>
      </c>
      <c r="CA15" s="75">
        <v>0.57299999999999995</v>
      </c>
      <c r="CB15" s="75">
        <v>0.746</v>
      </c>
      <c r="CC15" s="79">
        <v>10</v>
      </c>
      <c r="CD15" s="80">
        <v>0</v>
      </c>
      <c r="CE15" s="75">
        <v>0</v>
      </c>
      <c r="CF15" s="74">
        <v>2300000</v>
      </c>
      <c r="CG15" s="286">
        <v>5.0000000000000001E-3</v>
      </c>
      <c r="CH15" s="286">
        <v>0</v>
      </c>
      <c r="CI15" s="286">
        <v>5.0000000000000001E-3</v>
      </c>
    </row>
    <row r="16" spans="1:87" s="48" customFormat="1" ht="34.200000000000003" x14ac:dyDescent="0.3">
      <c r="A16" s="72">
        <v>3113</v>
      </c>
      <c r="B16" s="72" t="s">
        <v>751</v>
      </c>
      <c r="C16" s="72" t="s">
        <v>847</v>
      </c>
      <c r="D16" s="72">
        <v>4027</v>
      </c>
      <c r="E16" s="72">
        <v>2024</v>
      </c>
      <c r="F16" s="72" t="s">
        <v>855</v>
      </c>
      <c r="G16" s="72">
        <v>5</v>
      </c>
      <c r="H16" s="72">
        <v>12</v>
      </c>
      <c r="I16" s="72" t="s">
        <v>2905</v>
      </c>
      <c r="J16" s="73">
        <v>50069684.660999998</v>
      </c>
      <c r="K16" s="73">
        <v>2178890.61</v>
      </c>
      <c r="L16" s="73">
        <v>2337770.4500000002</v>
      </c>
      <c r="M16" s="73">
        <v>106968677.514</v>
      </c>
      <c r="N16" s="285">
        <v>35235795.847999997</v>
      </c>
      <c r="O16" s="73">
        <v>8347218.6399999997</v>
      </c>
      <c r="P16" s="73">
        <v>47995593.07</v>
      </c>
      <c r="Q16" s="74">
        <v>253133630.79300001</v>
      </c>
      <c r="R16" s="73">
        <v>104419035.177</v>
      </c>
      <c r="S16" s="73">
        <v>771452.09</v>
      </c>
      <c r="T16" s="73">
        <v>0</v>
      </c>
      <c r="U16" s="73">
        <v>0</v>
      </c>
      <c r="V16" s="73">
        <v>1006244850.5599999</v>
      </c>
      <c r="W16" s="73">
        <v>690344381.16999996</v>
      </c>
      <c r="X16" s="74">
        <v>315900469.38999999</v>
      </c>
      <c r="Y16" s="73">
        <v>484432773.31999999</v>
      </c>
      <c r="Z16" s="74">
        <v>905523729.977</v>
      </c>
      <c r="AA16" s="74">
        <v>1158657360.77</v>
      </c>
      <c r="AB16" s="73">
        <v>11618335.960000001</v>
      </c>
      <c r="AC16" s="73">
        <v>5898614.352</v>
      </c>
      <c r="AD16" s="73">
        <v>8478456.966</v>
      </c>
      <c r="AE16" s="73">
        <v>143164790.78</v>
      </c>
      <c r="AF16" s="74">
        <v>169160198.058</v>
      </c>
      <c r="AG16" s="73">
        <v>212636528.46000001</v>
      </c>
      <c r="AH16" s="73">
        <v>0</v>
      </c>
      <c r="AI16" s="73">
        <v>75297505.549999997</v>
      </c>
      <c r="AJ16" s="74">
        <v>287934034.00999999</v>
      </c>
      <c r="AK16" s="74">
        <v>457094232.06800002</v>
      </c>
      <c r="AL16" s="73">
        <v>604545553.072999</v>
      </c>
      <c r="AM16" s="73">
        <v>31284730.041000001</v>
      </c>
      <c r="AN16" s="73">
        <v>65732845.586000003</v>
      </c>
      <c r="AO16" s="74">
        <v>701563128.69999897</v>
      </c>
      <c r="AP16" s="74">
        <v>1158657360.7679999</v>
      </c>
      <c r="AQ16" s="73">
        <v>994599491.52999902</v>
      </c>
      <c r="AR16" s="73">
        <v>0</v>
      </c>
      <c r="AS16" s="73">
        <v>165767704.06999999</v>
      </c>
      <c r="AT16" s="73">
        <v>24197268.07</v>
      </c>
      <c r="AU16" s="73">
        <v>0</v>
      </c>
      <c r="AV16" s="73">
        <v>3805256.58</v>
      </c>
      <c r="AW16" s="74">
        <v>1188369720.25</v>
      </c>
      <c r="AX16" s="73">
        <v>8988001.8699999992</v>
      </c>
      <c r="AY16" s="73">
        <v>867062.92</v>
      </c>
      <c r="AZ16" s="73">
        <v>58679161.670000002</v>
      </c>
      <c r="BA16" s="73">
        <v>6746655.4500000002</v>
      </c>
      <c r="BB16" s="73">
        <v>0</v>
      </c>
      <c r="BC16" s="74">
        <v>75280881.909999996</v>
      </c>
      <c r="BD16" s="74">
        <v>1263650602.1600001</v>
      </c>
      <c r="BE16" s="73">
        <v>549003412.75</v>
      </c>
      <c r="BF16" s="73">
        <v>0</v>
      </c>
      <c r="BG16" s="73">
        <v>55856773.039999999</v>
      </c>
      <c r="BH16" s="73">
        <v>6999290.4000000004</v>
      </c>
      <c r="BI16" s="73">
        <v>27137819</v>
      </c>
      <c r="BJ16" s="73">
        <v>470858073.54000002</v>
      </c>
      <c r="BK16" s="73">
        <v>0</v>
      </c>
      <c r="BL16" s="74">
        <v>1109855368.73</v>
      </c>
      <c r="BM16" s="74">
        <v>153795233.42999899</v>
      </c>
      <c r="BN16" s="73">
        <v>-64148169.68</v>
      </c>
      <c r="BO16" s="73">
        <v>28076.38</v>
      </c>
      <c r="BP16" s="73">
        <v>89675140.129999295</v>
      </c>
      <c r="BQ16" s="73">
        <v>0</v>
      </c>
      <c r="BR16" s="73">
        <v>0</v>
      </c>
      <c r="BS16" s="74">
        <v>89675140.129999295</v>
      </c>
      <c r="BT16" s="286">
        <v>6.2E-2</v>
      </c>
      <c r="BU16" s="286">
        <v>0.06</v>
      </c>
      <c r="BV16" s="286">
        <v>0.122</v>
      </c>
      <c r="BW16" s="76">
        <v>1.5</v>
      </c>
      <c r="BX16" s="77">
        <v>39</v>
      </c>
      <c r="BY16" s="77">
        <v>57</v>
      </c>
      <c r="BZ16" s="78">
        <v>11.6</v>
      </c>
      <c r="CA16" s="75">
        <v>0.54900000000000004</v>
      </c>
      <c r="CB16" s="75">
        <v>0.60499999999999998</v>
      </c>
      <c r="CC16" s="79">
        <v>12</v>
      </c>
      <c r="CD16" s="80">
        <v>18</v>
      </c>
      <c r="CE16" s="75">
        <v>0.26</v>
      </c>
      <c r="CF16" s="74">
        <v>129597965.359999</v>
      </c>
      <c r="CG16" s="286">
        <v>4.3999999999999997E-2</v>
      </c>
      <c r="CH16" s="286">
        <v>6.0999999999999999E-2</v>
      </c>
      <c r="CI16" s="286">
        <v>0.105</v>
      </c>
    </row>
    <row r="17" spans="1:87" s="48" customFormat="1" ht="34.200000000000003" x14ac:dyDescent="0.3">
      <c r="A17" s="81">
        <v>4</v>
      </c>
      <c r="B17" s="81" t="s">
        <v>704</v>
      </c>
      <c r="C17" s="81" t="s">
        <v>847</v>
      </c>
      <c r="D17" s="81">
        <v>4066</v>
      </c>
      <c r="E17" s="81">
        <v>2024</v>
      </c>
      <c r="F17" s="81" t="s">
        <v>855</v>
      </c>
      <c r="G17" s="81">
        <v>5</v>
      </c>
      <c r="H17" s="81">
        <v>12</v>
      </c>
      <c r="I17" s="81" t="s">
        <v>2905</v>
      </c>
      <c r="J17" s="82">
        <v>106209000</v>
      </c>
      <c r="K17" s="82">
        <v>89305000</v>
      </c>
      <c r="L17" s="82">
        <v>0</v>
      </c>
      <c r="M17" s="82">
        <v>192992000</v>
      </c>
      <c r="N17" s="287">
        <v>73054000</v>
      </c>
      <c r="O17" s="82">
        <v>25025000</v>
      </c>
      <c r="P17" s="82">
        <v>64889000</v>
      </c>
      <c r="Q17" s="74">
        <v>551474000</v>
      </c>
      <c r="R17" s="82">
        <v>363258000</v>
      </c>
      <c r="S17" s="82">
        <v>0</v>
      </c>
      <c r="T17" s="82">
        <v>15635000</v>
      </c>
      <c r="U17" s="82">
        <v>21479000</v>
      </c>
      <c r="V17" s="82">
        <v>1802347000</v>
      </c>
      <c r="W17" s="82">
        <v>1122768000</v>
      </c>
      <c r="X17" s="74">
        <v>679579000</v>
      </c>
      <c r="Y17" s="82">
        <v>37248000</v>
      </c>
      <c r="Z17" s="74">
        <v>1117199000</v>
      </c>
      <c r="AA17" s="74">
        <v>1668673000</v>
      </c>
      <c r="AB17" s="82">
        <v>16394000</v>
      </c>
      <c r="AC17" s="82">
        <v>26702000</v>
      </c>
      <c r="AD17" s="82">
        <v>338000</v>
      </c>
      <c r="AE17" s="82">
        <v>162248000</v>
      </c>
      <c r="AF17" s="74">
        <v>205682000</v>
      </c>
      <c r="AG17" s="82">
        <v>474579000</v>
      </c>
      <c r="AH17" s="82">
        <v>0</v>
      </c>
      <c r="AI17" s="82">
        <v>48151000</v>
      </c>
      <c r="AJ17" s="74">
        <v>522730000</v>
      </c>
      <c r="AK17" s="74">
        <v>728412000</v>
      </c>
      <c r="AL17" s="82">
        <v>921747000</v>
      </c>
      <c r="AM17" s="82">
        <v>0</v>
      </c>
      <c r="AN17" s="82">
        <v>18514000</v>
      </c>
      <c r="AO17" s="74">
        <v>940261000</v>
      </c>
      <c r="AP17" s="74">
        <v>1668673000</v>
      </c>
      <c r="AQ17" s="82">
        <v>1697854000</v>
      </c>
      <c r="AR17" s="82">
        <v>0</v>
      </c>
      <c r="AS17" s="82">
        <v>151102000</v>
      </c>
      <c r="AT17" s="82">
        <v>5262000</v>
      </c>
      <c r="AU17" s="82">
        <v>0</v>
      </c>
      <c r="AV17" s="82">
        <v>1838000</v>
      </c>
      <c r="AW17" s="74">
        <v>1856056000</v>
      </c>
      <c r="AX17" s="82">
        <v>13192000</v>
      </c>
      <c r="AY17" s="82">
        <v>0</v>
      </c>
      <c r="AZ17" s="82">
        <v>54616000</v>
      </c>
      <c r="BA17" s="82">
        <v>-59872000</v>
      </c>
      <c r="BB17" s="82">
        <v>0</v>
      </c>
      <c r="BC17" s="74">
        <v>7936000</v>
      </c>
      <c r="BD17" s="74">
        <v>1863992000</v>
      </c>
      <c r="BE17" s="82">
        <v>729105000</v>
      </c>
      <c r="BF17" s="82">
        <v>0</v>
      </c>
      <c r="BG17" s="82">
        <v>69446000</v>
      </c>
      <c r="BH17" s="82">
        <v>19225000</v>
      </c>
      <c r="BI17" s="82">
        <v>53197000</v>
      </c>
      <c r="BJ17" s="82">
        <v>949260000</v>
      </c>
      <c r="BK17" s="82">
        <v>4860000</v>
      </c>
      <c r="BL17" s="74">
        <v>1825093000</v>
      </c>
      <c r="BM17" s="74">
        <v>38899000</v>
      </c>
      <c r="BN17" s="82">
        <v>-75000000</v>
      </c>
      <c r="BO17" s="82">
        <v>3924000</v>
      </c>
      <c r="BP17" s="82">
        <v>-32177000</v>
      </c>
      <c r="BQ17" s="82">
        <v>210242000</v>
      </c>
      <c r="BR17" s="82">
        <v>0</v>
      </c>
      <c r="BS17" s="74">
        <v>178065000</v>
      </c>
      <c r="BT17" s="286">
        <v>1.7000000000000001E-2</v>
      </c>
      <c r="BU17" s="286">
        <v>4.0000000000000001E-3</v>
      </c>
      <c r="BV17" s="286">
        <v>2.1000000000000001E-2</v>
      </c>
      <c r="BW17" s="76">
        <v>2.7</v>
      </c>
      <c r="BX17" s="77">
        <v>41</v>
      </c>
      <c r="BY17" s="77">
        <v>37</v>
      </c>
      <c r="BZ17" s="78">
        <v>3.6</v>
      </c>
      <c r="CA17" s="75">
        <v>0.159</v>
      </c>
      <c r="CB17" s="75">
        <v>0.56299999999999994</v>
      </c>
      <c r="CC17" s="79">
        <v>16</v>
      </c>
      <c r="CD17" s="80">
        <v>41</v>
      </c>
      <c r="CE17" s="75">
        <v>0.33500000000000002</v>
      </c>
      <c r="CF17" s="74">
        <v>33637000</v>
      </c>
      <c r="CG17" s="286">
        <v>1.4E-2</v>
      </c>
      <c r="CH17" s="286">
        <v>4.0000000000000001E-3</v>
      </c>
      <c r="CI17" s="286">
        <v>1.7999999999999999E-2</v>
      </c>
    </row>
    <row r="18" spans="1:87" s="48" customFormat="1" ht="34.200000000000003" x14ac:dyDescent="0.3">
      <c r="A18" s="72">
        <v>5</v>
      </c>
      <c r="B18" s="72" t="s">
        <v>703</v>
      </c>
      <c r="C18" s="72" t="s">
        <v>847</v>
      </c>
      <c r="D18" s="72">
        <v>4066</v>
      </c>
      <c r="E18" s="72">
        <v>2024</v>
      </c>
      <c r="F18" s="72" t="s">
        <v>855</v>
      </c>
      <c r="G18" s="72">
        <v>5</v>
      </c>
      <c r="H18" s="72">
        <v>12</v>
      </c>
      <c r="I18" s="72" t="s">
        <v>2905</v>
      </c>
      <c r="J18" s="73">
        <v>4674000</v>
      </c>
      <c r="K18" s="73">
        <v>456000</v>
      </c>
      <c r="L18" s="73">
        <v>0</v>
      </c>
      <c r="M18" s="73">
        <v>13378000</v>
      </c>
      <c r="N18" s="285">
        <v>91000</v>
      </c>
      <c r="O18" s="73">
        <v>1390000</v>
      </c>
      <c r="P18" s="73">
        <v>4038000</v>
      </c>
      <c r="Q18" s="74">
        <v>24027000</v>
      </c>
      <c r="R18" s="73">
        <v>6509000</v>
      </c>
      <c r="S18" s="73">
        <v>0</v>
      </c>
      <c r="T18" s="73">
        <v>13292000</v>
      </c>
      <c r="U18" s="73">
        <v>391000</v>
      </c>
      <c r="V18" s="73">
        <v>169594000</v>
      </c>
      <c r="W18" s="73">
        <v>124149000</v>
      </c>
      <c r="X18" s="74">
        <v>45445000</v>
      </c>
      <c r="Y18" s="73">
        <v>9000</v>
      </c>
      <c r="Z18" s="74">
        <v>65646000</v>
      </c>
      <c r="AA18" s="74">
        <v>89673000</v>
      </c>
      <c r="AB18" s="73">
        <v>620000</v>
      </c>
      <c r="AC18" s="73">
        <v>1887000</v>
      </c>
      <c r="AD18" s="73">
        <v>2709000</v>
      </c>
      <c r="AE18" s="73">
        <v>10607000</v>
      </c>
      <c r="AF18" s="74">
        <v>15823000</v>
      </c>
      <c r="AG18" s="73">
        <v>16680000</v>
      </c>
      <c r="AH18" s="73">
        <v>0</v>
      </c>
      <c r="AI18" s="73">
        <v>235000</v>
      </c>
      <c r="AJ18" s="74">
        <v>16915000</v>
      </c>
      <c r="AK18" s="74">
        <v>32738000</v>
      </c>
      <c r="AL18" s="73">
        <v>37684000</v>
      </c>
      <c r="AM18" s="73">
        <v>0</v>
      </c>
      <c r="AN18" s="73">
        <v>19251000</v>
      </c>
      <c r="AO18" s="74">
        <v>56935000</v>
      </c>
      <c r="AP18" s="74">
        <v>89673000</v>
      </c>
      <c r="AQ18" s="73">
        <v>125478000</v>
      </c>
      <c r="AR18" s="73">
        <v>0</v>
      </c>
      <c r="AS18" s="73">
        <v>18506000</v>
      </c>
      <c r="AT18" s="73">
        <v>0</v>
      </c>
      <c r="AU18" s="73">
        <v>0</v>
      </c>
      <c r="AV18" s="73">
        <v>273000</v>
      </c>
      <c r="AW18" s="74">
        <v>144257000</v>
      </c>
      <c r="AX18" s="73">
        <v>17000</v>
      </c>
      <c r="AY18" s="73">
        <v>0</v>
      </c>
      <c r="AZ18" s="73">
        <v>124000</v>
      </c>
      <c r="BA18" s="73">
        <v>-22884000</v>
      </c>
      <c r="BB18" s="73">
        <v>0</v>
      </c>
      <c r="BC18" s="74">
        <v>-22743000</v>
      </c>
      <c r="BD18" s="74">
        <v>121514000</v>
      </c>
      <c r="BE18" s="73">
        <v>53371000</v>
      </c>
      <c r="BF18" s="73">
        <v>0</v>
      </c>
      <c r="BG18" s="73">
        <v>4641000</v>
      </c>
      <c r="BH18" s="73">
        <v>572000</v>
      </c>
      <c r="BI18" s="73">
        <v>3282000</v>
      </c>
      <c r="BJ18" s="73">
        <v>74793000</v>
      </c>
      <c r="BK18" s="73">
        <v>0</v>
      </c>
      <c r="BL18" s="74">
        <v>136659000</v>
      </c>
      <c r="BM18" s="74">
        <v>-15145000</v>
      </c>
      <c r="BN18" s="73">
        <v>0</v>
      </c>
      <c r="BO18" s="73">
        <v>252000</v>
      </c>
      <c r="BP18" s="73">
        <v>-14893000</v>
      </c>
      <c r="BQ18" s="73">
        <v>25003000</v>
      </c>
      <c r="BR18" s="73">
        <v>0</v>
      </c>
      <c r="BS18" s="74">
        <v>10110000</v>
      </c>
      <c r="BT18" s="286">
        <v>6.3E-2</v>
      </c>
      <c r="BU18" s="286">
        <v>-0.187</v>
      </c>
      <c r="BV18" s="286">
        <v>-0.125</v>
      </c>
      <c r="BW18" s="76">
        <v>1.5</v>
      </c>
      <c r="BX18" s="77">
        <v>39</v>
      </c>
      <c r="BY18" s="77">
        <v>39</v>
      </c>
      <c r="BZ18" s="78">
        <v>-8.3000000000000007</v>
      </c>
      <c r="CA18" s="75">
        <v>-0.32300000000000001</v>
      </c>
      <c r="CB18" s="75">
        <v>0.63500000000000001</v>
      </c>
      <c r="CC18" s="79">
        <v>27</v>
      </c>
      <c r="CD18" s="80">
        <v>14</v>
      </c>
      <c r="CE18" s="75">
        <v>0.22700000000000001</v>
      </c>
      <c r="CF18" s="74">
        <v>-15145000</v>
      </c>
      <c r="CG18" s="286">
        <v>6.3E-2</v>
      </c>
      <c r="CH18" s="286">
        <v>-0.187</v>
      </c>
      <c r="CI18" s="286">
        <v>-0.125</v>
      </c>
    </row>
    <row r="19" spans="1:87" s="48" customFormat="1" ht="34.200000000000003" x14ac:dyDescent="0.3">
      <c r="A19" s="81">
        <v>106</v>
      </c>
      <c r="B19" s="81" t="s">
        <v>705</v>
      </c>
      <c r="C19" s="81" t="s">
        <v>847</v>
      </c>
      <c r="D19" s="81">
        <v>4066</v>
      </c>
      <c r="E19" s="81">
        <v>2024</v>
      </c>
      <c r="F19" s="81" t="s">
        <v>855</v>
      </c>
      <c r="G19" s="81">
        <v>5</v>
      </c>
      <c r="H19" s="81">
        <v>12</v>
      </c>
      <c r="I19" s="81" t="s">
        <v>2905</v>
      </c>
      <c r="J19" s="82">
        <v>3254000</v>
      </c>
      <c r="K19" s="82">
        <v>10000</v>
      </c>
      <c r="L19" s="82">
        <v>0</v>
      </c>
      <c r="M19" s="82">
        <v>10469000</v>
      </c>
      <c r="N19" s="287">
        <v>23000</v>
      </c>
      <c r="O19" s="82">
        <v>297000</v>
      </c>
      <c r="P19" s="82">
        <v>1694000</v>
      </c>
      <c r="Q19" s="74">
        <v>15747000</v>
      </c>
      <c r="R19" s="82">
        <v>1667000</v>
      </c>
      <c r="S19" s="82">
        <v>0</v>
      </c>
      <c r="T19" s="82">
        <v>1241000</v>
      </c>
      <c r="U19" s="82">
        <v>0</v>
      </c>
      <c r="V19" s="82">
        <v>101770000</v>
      </c>
      <c r="W19" s="82">
        <v>78076000</v>
      </c>
      <c r="X19" s="74">
        <v>23694000</v>
      </c>
      <c r="Y19" s="82">
        <v>1857000</v>
      </c>
      <c r="Z19" s="74">
        <v>28459000</v>
      </c>
      <c r="AA19" s="74">
        <v>44206000</v>
      </c>
      <c r="AB19" s="82">
        <v>9000</v>
      </c>
      <c r="AC19" s="82">
        <v>4036000</v>
      </c>
      <c r="AD19" s="82">
        <v>2867000</v>
      </c>
      <c r="AE19" s="82">
        <v>7309000</v>
      </c>
      <c r="AF19" s="74">
        <v>14221000</v>
      </c>
      <c r="AG19" s="82">
        <v>0</v>
      </c>
      <c r="AH19" s="82">
        <v>0</v>
      </c>
      <c r="AI19" s="82">
        <v>3942000</v>
      </c>
      <c r="AJ19" s="74">
        <v>3942000</v>
      </c>
      <c r="AK19" s="74">
        <v>18163000</v>
      </c>
      <c r="AL19" s="82">
        <v>23418000</v>
      </c>
      <c r="AM19" s="82">
        <v>0</v>
      </c>
      <c r="AN19" s="82">
        <v>2625000</v>
      </c>
      <c r="AO19" s="74">
        <v>26043000</v>
      </c>
      <c r="AP19" s="74">
        <v>44206000</v>
      </c>
      <c r="AQ19" s="82">
        <v>80702000</v>
      </c>
      <c r="AR19" s="82">
        <v>0</v>
      </c>
      <c r="AS19" s="82">
        <v>3930000</v>
      </c>
      <c r="AT19" s="82">
        <v>0</v>
      </c>
      <c r="AU19" s="82">
        <v>0</v>
      </c>
      <c r="AV19" s="82">
        <v>128000</v>
      </c>
      <c r="AW19" s="74">
        <v>84760000</v>
      </c>
      <c r="AX19" s="82">
        <v>10000</v>
      </c>
      <c r="AY19" s="82">
        <v>0</v>
      </c>
      <c r="AZ19" s="82">
        <v>65000</v>
      </c>
      <c r="BA19" s="82">
        <v>4000</v>
      </c>
      <c r="BB19" s="82">
        <v>0</v>
      </c>
      <c r="BC19" s="74">
        <v>79000</v>
      </c>
      <c r="BD19" s="74">
        <v>84839000</v>
      </c>
      <c r="BE19" s="82">
        <v>37360000</v>
      </c>
      <c r="BF19" s="82">
        <v>0</v>
      </c>
      <c r="BG19" s="82">
        <v>3797000</v>
      </c>
      <c r="BH19" s="82">
        <v>87000</v>
      </c>
      <c r="BI19" s="82">
        <v>1850000</v>
      </c>
      <c r="BJ19" s="82">
        <v>41139000</v>
      </c>
      <c r="BK19" s="82">
        <v>63000</v>
      </c>
      <c r="BL19" s="74">
        <v>84296000</v>
      </c>
      <c r="BM19" s="74">
        <v>543000</v>
      </c>
      <c r="BN19" s="82">
        <v>0</v>
      </c>
      <c r="BO19" s="82">
        <v>181000</v>
      </c>
      <c r="BP19" s="82">
        <v>724000</v>
      </c>
      <c r="BQ19" s="82">
        <v>0</v>
      </c>
      <c r="BR19" s="82">
        <v>0</v>
      </c>
      <c r="BS19" s="74">
        <v>724000</v>
      </c>
      <c r="BT19" s="286">
        <v>5.0000000000000001E-3</v>
      </c>
      <c r="BU19" s="286">
        <v>1E-3</v>
      </c>
      <c r="BV19" s="286">
        <v>6.0000000000000001E-3</v>
      </c>
      <c r="BW19" s="76">
        <v>1.1000000000000001</v>
      </c>
      <c r="BX19" s="77">
        <v>47</v>
      </c>
      <c r="BY19" s="77">
        <v>46</v>
      </c>
      <c r="BZ19" s="78">
        <v>46.1</v>
      </c>
      <c r="CA19" s="75">
        <v>0.30499999999999999</v>
      </c>
      <c r="CB19" s="75">
        <v>0.58899999999999997</v>
      </c>
      <c r="CC19" s="79">
        <v>21</v>
      </c>
      <c r="CD19" s="80">
        <v>15</v>
      </c>
      <c r="CE19" s="75">
        <v>0</v>
      </c>
      <c r="CF19" s="74">
        <v>543000</v>
      </c>
      <c r="CG19" s="286">
        <v>5.0000000000000001E-3</v>
      </c>
      <c r="CH19" s="286">
        <v>1E-3</v>
      </c>
      <c r="CI19" s="286">
        <v>6.0000000000000001E-3</v>
      </c>
    </row>
    <row r="20" spans="1:87" s="48" customFormat="1" ht="34.200000000000003" x14ac:dyDescent="0.3">
      <c r="A20" s="72">
        <v>14495</v>
      </c>
      <c r="B20" s="72" t="s">
        <v>706</v>
      </c>
      <c r="C20" s="72" t="s">
        <v>847</v>
      </c>
      <c r="D20" s="72">
        <v>4066</v>
      </c>
      <c r="E20" s="72">
        <v>2024</v>
      </c>
      <c r="F20" s="72" t="s">
        <v>855</v>
      </c>
      <c r="G20" s="72">
        <v>5</v>
      </c>
      <c r="H20" s="72">
        <v>12</v>
      </c>
      <c r="I20" s="72" t="s">
        <v>2905</v>
      </c>
      <c r="J20" s="73">
        <v>8007000</v>
      </c>
      <c r="K20" s="73">
        <v>6241000</v>
      </c>
      <c r="L20" s="73">
        <v>0</v>
      </c>
      <c r="M20" s="73">
        <v>10577000</v>
      </c>
      <c r="N20" s="285">
        <v>37000</v>
      </c>
      <c r="O20" s="73">
        <v>492000</v>
      </c>
      <c r="P20" s="73">
        <v>2358000</v>
      </c>
      <c r="Q20" s="74">
        <v>27712000</v>
      </c>
      <c r="R20" s="73">
        <v>2568000</v>
      </c>
      <c r="S20" s="73">
        <v>0</v>
      </c>
      <c r="T20" s="73">
        <v>3822000</v>
      </c>
      <c r="U20" s="73">
        <v>0</v>
      </c>
      <c r="V20" s="73">
        <v>123318000</v>
      </c>
      <c r="W20" s="73">
        <v>71143000</v>
      </c>
      <c r="X20" s="74">
        <v>52175000</v>
      </c>
      <c r="Y20" s="73">
        <v>138000</v>
      </c>
      <c r="Z20" s="74">
        <v>58703000</v>
      </c>
      <c r="AA20" s="74">
        <v>86415000</v>
      </c>
      <c r="AB20" s="73">
        <v>1081000</v>
      </c>
      <c r="AC20" s="73">
        <v>1298000</v>
      </c>
      <c r="AD20" s="73">
        <v>29021000</v>
      </c>
      <c r="AE20" s="73">
        <v>13456000</v>
      </c>
      <c r="AF20" s="74">
        <v>44856000</v>
      </c>
      <c r="AG20" s="73">
        <v>20704000</v>
      </c>
      <c r="AH20" s="73">
        <v>0</v>
      </c>
      <c r="AI20" s="73">
        <v>850000</v>
      </c>
      <c r="AJ20" s="74">
        <v>21554000</v>
      </c>
      <c r="AK20" s="74">
        <v>66410000</v>
      </c>
      <c r="AL20" s="73">
        <v>14535000</v>
      </c>
      <c r="AM20" s="73">
        <v>0</v>
      </c>
      <c r="AN20" s="73">
        <v>5470000</v>
      </c>
      <c r="AO20" s="74">
        <v>20005000</v>
      </c>
      <c r="AP20" s="74">
        <v>86415000</v>
      </c>
      <c r="AQ20" s="73">
        <v>100734000</v>
      </c>
      <c r="AR20" s="73">
        <v>0</v>
      </c>
      <c r="AS20" s="73">
        <v>3045000</v>
      </c>
      <c r="AT20" s="73">
        <v>0</v>
      </c>
      <c r="AU20" s="73">
        <v>0</v>
      </c>
      <c r="AV20" s="73">
        <v>48000</v>
      </c>
      <c r="AW20" s="74">
        <v>103827000</v>
      </c>
      <c r="AX20" s="73">
        <v>120000</v>
      </c>
      <c r="AY20" s="73">
        <v>0</v>
      </c>
      <c r="AZ20" s="73">
        <v>634000</v>
      </c>
      <c r="BA20" s="73">
        <v>-6792000</v>
      </c>
      <c r="BB20" s="73">
        <v>0</v>
      </c>
      <c r="BC20" s="74">
        <v>-6038000</v>
      </c>
      <c r="BD20" s="74">
        <v>97789000</v>
      </c>
      <c r="BE20" s="73">
        <v>49034000</v>
      </c>
      <c r="BF20" s="73">
        <v>0</v>
      </c>
      <c r="BG20" s="73">
        <v>4219000</v>
      </c>
      <c r="BH20" s="73">
        <v>1029000</v>
      </c>
      <c r="BI20" s="73">
        <v>2181000</v>
      </c>
      <c r="BJ20" s="73">
        <v>49833000</v>
      </c>
      <c r="BK20" s="73">
        <v>19000</v>
      </c>
      <c r="BL20" s="74">
        <v>106315000</v>
      </c>
      <c r="BM20" s="74">
        <v>-8526000</v>
      </c>
      <c r="BN20" s="73">
        <v>0</v>
      </c>
      <c r="BO20" s="73">
        <v>12000</v>
      </c>
      <c r="BP20" s="73">
        <v>-8514000</v>
      </c>
      <c r="BQ20" s="73">
        <v>7232000</v>
      </c>
      <c r="BR20" s="73">
        <v>0</v>
      </c>
      <c r="BS20" s="74">
        <v>-1282000</v>
      </c>
      <c r="BT20" s="286">
        <v>-2.5000000000000001E-2</v>
      </c>
      <c r="BU20" s="286">
        <v>-6.2E-2</v>
      </c>
      <c r="BV20" s="286">
        <v>-8.6999999999999994E-2</v>
      </c>
      <c r="BW20" s="76">
        <v>0.6</v>
      </c>
      <c r="BX20" s="77">
        <v>38</v>
      </c>
      <c r="BY20" s="77">
        <v>156</v>
      </c>
      <c r="BZ20" s="78">
        <v>-1.6</v>
      </c>
      <c r="CA20" s="75">
        <v>-6.6000000000000003E-2</v>
      </c>
      <c r="CB20" s="75">
        <v>0.23100000000000001</v>
      </c>
      <c r="CC20" s="79">
        <v>17</v>
      </c>
      <c r="CD20" s="80">
        <v>51</v>
      </c>
      <c r="CE20" s="75">
        <v>0.50900000000000001</v>
      </c>
      <c r="CF20" s="74">
        <v>-8526000</v>
      </c>
      <c r="CG20" s="286">
        <v>-2.5000000000000001E-2</v>
      </c>
      <c r="CH20" s="286">
        <v>-6.2E-2</v>
      </c>
      <c r="CI20" s="286">
        <v>-8.6999999999999994E-2</v>
      </c>
    </row>
    <row r="21" spans="1:87" s="48" customFormat="1" ht="34.200000000000003" x14ac:dyDescent="0.3">
      <c r="A21" s="81">
        <v>3115</v>
      </c>
      <c r="B21" s="81" t="s">
        <v>760</v>
      </c>
      <c r="C21" s="81" t="s">
        <v>847</v>
      </c>
      <c r="D21" s="81">
        <v>6755</v>
      </c>
      <c r="E21" s="81">
        <v>2024</v>
      </c>
      <c r="F21" s="81" t="s">
        <v>855</v>
      </c>
      <c r="G21" s="81">
        <v>5</v>
      </c>
      <c r="H21" s="81">
        <v>12</v>
      </c>
      <c r="I21" s="81" t="s">
        <v>2905</v>
      </c>
      <c r="J21" s="82">
        <v>26816000</v>
      </c>
      <c r="K21" s="82">
        <v>0</v>
      </c>
      <c r="L21" s="82">
        <v>0</v>
      </c>
      <c r="M21" s="82">
        <v>293048000</v>
      </c>
      <c r="N21" s="287">
        <v>346304000</v>
      </c>
      <c r="O21" s="82">
        <v>66567000</v>
      </c>
      <c r="P21" s="82">
        <v>79969000</v>
      </c>
      <c r="Q21" s="74">
        <v>812704000</v>
      </c>
      <c r="R21" s="82">
        <v>0</v>
      </c>
      <c r="S21" s="82">
        <v>0</v>
      </c>
      <c r="T21" s="82">
        <v>0</v>
      </c>
      <c r="U21" s="82">
        <v>0</v>
      </c>
      <c r="V21" s="82">
        <v>1167619000</v>
      </c>
      <c r="W21" s="82">
        <v>713347000</v>
      </c>
      <c r="X21" s="74">
        <v>454272000</v>
      </c>
      <c r="Y21" s="82">
        <v>283956000</v>
      </c>
      <c r="Z21" s="74">
        <v>738228000</v>
      </c>
      <c r="AA21" s="74">
        <v>1550932000</v>
      </c>
      <c r="AB21" s="82">
        <v>0</v>
      </c>
      <c r="AC21" s="82">
        <v>7757000</v>
      </c>
      <c r="AD21" s="82">
        <v>417296000</v>
      </c>
      <c r="AE21" s="82">
        <v>467287000</v>
      </c>
      <c r="AF21" s="74">
        <v>892340000</v>
      </c>
      <c r="AG21" s="82">
        <v>0</v>
      </c>
      <c r="AH21" s="82">
        <v>276682000</v>
      </c>
      <c r="AI21" s="82">
        <v>57131000</v>
      </c>
      <c r="AJ21" s="74">
        <v>333813000</v>
      </c>
      <c r="AK21" s="74">
        <v>1226153000</v>
      </c>
      <c r="AL21" s="82">
        <v>247819000</v>
      </c>
      <c r="AM21" s="82">
        <v>48332000</v>
      </c>
      <c r="AN21" s="82">
        <v>28627000</v>
      </c>
      <c r="AO21" s="74">
        <v>324778000</v>
      </c>
      <c r="AP21" s="74">
        <v>1550931000</v>
      </c>
      <c r="AQ21" s="82">
        <v>2834770000</v>
      </c>
      <c r="AR21" s="82">
        <v>0</v>
      </c>
      <c r="AS21" s="82">
        <v>109545000</v>
      </c>
      <c r="AT21" s="82">
        <v>0</v>
      </c>
      <c r="AU21" s="82">
        <v>0</v>
      </c>
      <c r="AV21" s="82">
        <v>3130000</v>
      </c>
      <c r="AW21" s="74">
        <v>2947445000</v>
      </c>
      <c r="AX21" s="82">
        <v>7702000</v>
      </c>
      <c r="AY21" s="82">
        <v>2010000</v>
      </c>
      <c r="AZ21" s="82">
        <v>0</v>
      </c>
      <c r="BA21" s="82">
        <v>10228000</v>
      </c>
      <c r="BB21" s="82">
        <v>0</v>
      </c>
      <c r="BC21" s="74">
        <v>19940000</v>
      </c>
      <c r="BD21" s="74">
        <v>2967385000</v>
      </c>
      <c r="BE21" s="82">
        <v>984368000</v>
      </c>
      <c r="BF21" s="82">
        <v>0</v>
      </c>
      <c r="BG21" s="82">
        <v>67074000</v>
      </c>
      <c r="BH21" s="82">
        <v>20286000</v>
      </c>
      <c r="BI21" s="82">
        <v>62680000</v>
      </c>
      <c r="BJ21" s="82">
        <v>1755840000</v>
      </c>
      <c r="BK21" s="82">
        <v>0</v>
      </c>
      <c r="BL21" s="74">
        <v>2890248000</v>
      </c>
      <c r="BM21" s="74">
        <v>77137000</v>
      </c>
      <c r="BN21" s="82">
        <v>-25547000</v>
      </c>
      <c r="BO21" s="82">
        <v>34000</v>
      </c>
      <c r="BP21" s="82">
        <v>51624000</v>
      </c>
      <c r="BQ21" s="82">
        <v>0</v>
      </c>
      <c r="BR21" s="82">
        <v>0</v>
      </c>
      <c r="BS21" s="74">
        <v>51624000</v>
      </c>
      <c r="BT21" s="286">
        <v>1.9E-2</v>
      </c>
      <c r="BU21" s="286">
        <v>7.0000000000000001E-3</v>
      </c>
      <c r="BV21" s="286">
        <v>2.5999999999999999E-2</v>
      </c>
      <c r="BW21" s="76">
        <v>0.9</v>
      </c>
      <c r="BX21" s="77">
        <v>38</v>
      </c>
      <c r="BY21" s="77">
        <v>114</v>
      </c>
      <c r="BZ21" s="78">
        <v>8.1</v>
      </c>
      <c r="CA21" s="75">
        <v>0.16200000000000001</v>
      </c>
      <c r="CB21" s="75">
        <v>0.20899999999999999</v>
      </c>
      <c r="CC21" s="79">
        <v>11</v>
      </c>
      <c r="CD21" s="80">
        <v>3</v>
      </c>
      <c r="CE21" s="75">
        <v>0</v>
      </c>
      <c r="CF21" s="74">
        <v>77137000</v>
      </c>
      <c r="CG21" s="286">
        <v>1.9E-2</v>
      </c>
      <c r="CH21" s="286">
        <v>7.0000000000000001E-3</v>
      </c>
      <c r="CI21" s="286">
        <v>2.5999999999999999E-2</v>
      </c>
    </row>
    <row r="22" spans="1:87" s="48" customFormat="1" ht="34.200000000000003" x14ac:dyDescent="0.3">
      <c r="A22" s="72">
        <v>133</v>
      </c>
      <c r="B22" s="72" t="s">
        <v>730</v>
      </c>
      <c r="C22" s="72" t="s">
        <v>847</v>
      </c>
      <c r="D22" s="72">
        <v>6755</v>
      </c>
      <c r="E22" s="72">
        <v>2024</v>
      </c>
      <c r="F22" s="72" t="s">
        <v>855</v>
      </c>
      <c r="G22" s="72">
        <v>5</v>
      </c>
      <c r="H22" s="72">
        <v>12</v>
      </c>
      <c r="I22" s="72" t="s">
        <v>2905</v>
      </c>
      <c r="J22" s="73">
        <v>1849000</v>
      </c>
      <c r="K22" s="73">
        <v>453000</v>
      </c>
      <c r="L22" s="73">
        <v>0</v>
      </c>
      <c r="M22" s="73">
        <v>17447000</v>
      </c>
      <c r="N22" s="285">
        <v>69829000</v>
      </c>
      <c r="O22" s="73">
        <v>557000</v>
      </c>
      <c r="P22" s="73">
        <v>2099000</v>
      </c>
      <c r="Q22" s="74">
        <v>92234000</v>
      </c>
      <c r="R22" s="73">
        <v>5958000</v>
      </c>
      <c r="S22" s="73">
        <v>0</v>
      </c>
      <c r="T22" s="73">
        <v>0</v>
      </c>
      <c r="U22" s="73">
        <v>0</v>
      </c>
      <c r="V22" s="73">
        <v>71370000</v>
      </c>
      <c r="W22" s="73">
        <v>41323000</v>
      </c>
      <c r="X22" s="74">
        <v>30047000</v>
      </c>
      <c r="Y22" s="73">
        <v>26424000</v>
      </c>
      <c r="Z22" s="74">
        <v>62429000</v>
      </c>
      <c r="AA22" s="74">
        <v>154663000</v>
      </c>
      <c r="AB22" s="73">
        <v>0</v>
      </c>
      <c r="AC22" s="73">
        <v>699000</v>
      </c>
      <c r="AD22" s="73">
        <v>68093000</v>
      </c>
      <c r="AE22" s="73">
        <v>11354000</v>
      </c>
      <c r="AF22" s="74">
        <v>80146000</v>
      </c>
      <c r="AG22" s="73">
        <v>0</v>
      </c>
      <c r="AH22" s="73">
        <v>11106000</v>
      </c>
      <c r="AI22" s="73">
        <v>1194000</v>
      </c>
      <c r="AJ22" s="74">
        <v>12300000</v>
      </c>
      <c r="AK22" s="74">
        <v>92446000</v>
      </c>
      <c r="AL22" s="73">
        <v>56380000</v>
      </c>
      <c r="AM22" s="73">
        <v>3702000</v>
      </c>
      <c r="AN22" s="73">
        <v>2136000</v>
      </c>
      <c r="AO22" s="74">
        <v>62218000</v>
      </c>
      <c r="AP22" s="74">
        <v>154664000</v>
      </c>
      <c r="AQ22" s="73">
        <v>122832000</v>
      </c>
      <c r="AR22" s="73">
        <v>0</v>
      </c>
      <c r="AS22" s="73">
        <v>1786000</v>
      </c>
      <c r="AT22" s="73">
        <v>0</v>
      </c>
      <c r="AU22" s="73">
        <v>0</v>
      </c>
      <c r="AV22" s="73">
        <v>310000</v>
      </c>
      <c r="AW22" s="74">
        <v>124928000</v>
      </c>
      <c r="AX22" s="73">
        <v>389000</v>
      </c>
      <c r="AY22" s="73">
        <v>79000</v>
      </c>
      <c r="AZ22" s="73">
        <v>0</v>
      </c>
      <c r="BA22" s="73">
        <v>4187000</v>
      </c>
      <c r="BB22" s="73">
        <v>0</v>
      </c>
      <c r="BC22" s="74">
        <v>4655000</v>
      </c>
      <c r="BD22" s="74">
        <v>129583000</v>
      </c>
      <c r="BE22" s="73">
        <v>46179000</v>
      </c>
      <c r="BF22" s="73">
        <v>0</v>
      </c>
      <c r="BG22" s="73">
        <v>3575000</v>
      </c>
      <c r="BH22" s="73">
        <v>724000</v>
      </c>
      <c r="BI22" s="73">
        <v>2702000</v>
      </c>
      <c r="BJ22" s="73">
        <v>70226000</v>
      </c>
      <c r="BK22" s="73">
        <v>0</v>
      </c>
      <c r="BL22" s="74">
        <v>123406000</v>
      </c>
      <c r="BM22" s="74">
        <v>6177000</v>
      </c>
      <c r="BN22" s="73">
        <v>-877000</v>
      </c>
      <c r="BO22" s="73">
        <v>0</v>
      </c>
      <c r="BP22" s="73">
        <v>5300000</v>
      </c>
      <c r="BQ22" s="73">
        <v>0</v>
      </c>
      <c r="BR22" s="73">
        <v>0</v>
      </c>
      <c r="BS22" s="74">
        <v>5300000</v>
      </c>
      <c r="BT22" s="286">
        <v>1.2E-2</v>
      </c>
      <c r="BU22" s="286">
        <v>3.5999999999999997E-2</v>
      </c>
      <c r="BV22" s="286">
        <v>4.8000000000000001E-2</v>
      </c>
      <c r="BW22" s="76">
        <v>1.2</v>
      </c>
      <c r="BX22" s="77">
        <v>52</v>
      </c>
      <c r="BY22" s="77">
        <v>242</v>
      </c>
      <c r="BZ22" s="78">
        <v>14.5</v>
      </c>
      <c r="CA22" s="75">
        <v>0.122</v>
      </c>
      <c r="CB22" s="75">
        <v>0.40200000000000002</v>
      </c>
      <c r="CC22" s="79">
        <v>12</v>
      </c>
      <c r="CD22" s="80">
        <v>7</v>
      </c>
      <c r="CE22" s="75">
        <v>0</v>
      </c>
      <c r="CF22" s="74">
        <v>6177000</v>
      </c>
      <c r="CG22" s="286">
        <v>1.2E-2</v>
      </c>
      <c r="CH22" s="286">
        <v>3.5999999999999997E-2</v>
      </c>
      <c r="CI22" s="286">
        <v>4.8000000000000001E-2</v>
      </c>
    </row>
    <row r="23" spans="1:87" s="48" customFormat="1" ht="34.200000000000003" x14ac:dyDescent="0.3">
      <c r="A23" s="81">
        <v>14496</v>
      </c>
      <c r="B23" s="81" t="s">
        <v>857</v>
      </c>
      <c r="C23" s="81" t="s">
        <v>847</v>
      </c>
      <c r="D23" s="81">
        <v>6755</v>
      </c>
      <c r="E23" s="81">
        <v>2024</v>
      </c>
      <c r="F23" s="81" t="s">
        <v>855</v>
      </c>
      <c r="G23" s="81">
        <v>5</v>
      </c>
      <c r="H23" s="81">
        <v>12</v>
      </c>
      <c r="I23" s="81" t="s">
        <v>2905</v>
      </c>
      <c r="J23" s="82">
        <v>2584000</v>
      </c>
      <c r="K23" s="82">
        <v>536000</v>
      </c>
      <c r="L23" s="82">
        <v>0</v>
      </c>
      <c r="M23" s="82">
        <v>43229000</v>
      </c>
      <c r="N23" s="287">
        <v>143191000</v>
      </c>
      <c r="O23" s="82">
        <v>1237000</v>
      </c>
      <c r="P23" s="82">
        <v>5897000</v>
      </c>
      <c r="Q23" s="74">
        <v>196674000</v>
      </c>
      <c r="R23" s="82">
        <v>25287000</v>
      </c>
      <c r="S23" s="82">
        <v>0</v>
      </c>
      <c r="T23" s="82">
        <v>0</v>
      </c>
      <c r="U23" s="82">
        <v>0</v>
      </c>
      <c r="V23" s="82">
        <v>280822000</v>
      </c>
      <c r="W23" s="82">
        <v>168841000</v>
      </c>
      <c r="X23" s="74">
        <v>111981000</v>
      </c>
      <c r="Y23" s="82">
        <v>89127000</v>
      </c>
      <c r="Z23" s="74">
        <v>226395000</v>
      </c>
      <c r="AA23" s="74">
        <v>423069000</v>
      </c>
      <c r="AB23" s="82">
        <v>0</v>
      </c>
      <c r="AC23" s="82">
        <v>1085000</v>
      </c>
      <c r="AD23" s="82">
        <v>169422000</v>
      </c>
      <c r="AE23" s="82">
        <v>22279000</v>
      </c>
      <c r="AF23" s="74">
        <v>192786000</v>
      </c>
      <c r="AG23" s="82">
        <v>0</v>
      </c>
      <c r="AH23" s="82">
        <v>55560000</v>
      </c>
      <c r="AI23" s="82">
        <v>4781000</v>
      </c>
      <c r="AJ23" s="74">
        <v>60341000</v>
      </c>
      <c r="AK23" s="74">
        <v>253127000</v>
      </c>
      <c r="AL23" s="82">
        <v>135934000</v>
      </c>
      <c r="AM23" s="82">
        <v>8646000</v>
      </c>
      <c r="AN23" s="82">
        <v>25361000</v>
      </c>
      <c r="AO23" s="74">
        <v>169941000</v>
      </c>
      <c r="AP23" s="74">
        <v>423068000</v>
      </c>
      <c r="AQ23" s="82">
        <v>273689000</v>
      </c>
      <c r="AR23" s="82">
        <v>0</v>
      </c>
      <c r="AS23" s="82">
        <v>24331000</v>
      </c>
      <c r="AT23" s="82">
        <v>0</v>
      </c>
      <c r="AU23" s="82">
        <v>0</v>
      </c>
      <c r="AV23" s="82">
        <v>947000</v>
      </c>
      <c r="AW23" s="74">
        <v>298967000</v>
      </c>
      <c r="AX23" s="82">
        <v>757000</v>
      </c>
      <c r="AY23" s="82">
        <v>793000</v>
      </c>
      <c r="AZ23" s="82">
        <v>0</v>
      </c>
      <c r="BA23" s="82">
        <v>11567000</v>
      </c>
      <c r="BB23" s="82">
        <v>0</v>
      </c>
      <c r="BC23" s="74">
        <v>13117000</v>
      </c>
      <c r="BD23" s="74">
        <v>312084000</v>
      </c>
      <c r="BE23" s="82">
        <v>91456000</v>
      </c>
      <c r="BF23" s="82">
        <v>0</v>
      </c>
      <c r="BG23" s="82">
        <v>13079000</v>
      </c>
      <c r="BH23" s="82">
        <v>2825000</v>
      </c>
      <c r="BI23" s="82">
        <v>4640000</v>
      </c>
      <c r="BJ23" s="82">
        <v>174947000</v>
      </c>
      <c r="BK23" s="82">
        <v>0</v>
      </c>
      <c r="BL23" s="74">
        <v>286947000</v>
      </c>
      <c r="BM23" s="74">
        <v>25137000</v>
      </c>
      <c r="BN23" s="82">
        <v>-2122000</v>
      </c>
      <c r="BO23" s="82">
        <v>553000</v>
      </c>
      <c r="BP23" s="82">
        <v>23568000</v>
      </c>
      <c r="BQ23" s="82">
        <v>0</v>
      </c>
      <c r="BR23" s="82">
        <v>0</v>
      </c>
      <c r="BS23" s="74">
        <v>23568000</v>
      </c>
      <c r="BT23" s="286">
        <v>3.9E-2</v>
      </c>
      <c r="BU23" s="286">
        <v>4.2000000000000003E-2</v>
      </c>
      <c r="BV23" s="286">
        <v>8.1000000000000003E-2</v>
      </c>
      <c r="BW23" s="76">
        <v>1</v>
      </c>
      <c r="BX23" s="77">
        <v>58</v>
      </c>
      <c r="BY23" s="77">
        <v>255</v>
      </c>
      <c r="BZ23" s="78">
        <v>14.5</v>
      </c>
      <c r="CA23" s="75">
        <v>0.19800000000000001</v>
      </c>
      <c r="CB23" s="75">
        <v>0.40200000000000002</v>
      </c>
      <c r="CC23" s="79">
        <v>13</v>
      </c>
      <c r="CD23" s="80">
        <v>4</v>
      </c>
      <c r="CE23" s="75">
        <v>0</v>
      </c>
      <c r="CF23" s="74">
        <v>25137000</v>
      </c>
      <c r="CG23" s="286">
        <v>3.9E-2</v>
      </c>
      <c r="CH23" s="286">
        <v>4.2000000000000003E-2</v>
      </c>
      <c r="CI23" s="286">
        <v>8.1000000000000003E-2</v>
      </c>
    </row>
    <row r="24" spans="1:87" s="48" customFormat="1" ht="34.200000000000003" x14ac:dyDescent="0.3">
      <c r="A24" s="72">
        <v>68</v>
      </c>
      <c r="B24" s="72" t="s">
        <v>723</v>
      </c>
      <c r="C24" s="72" t="s">
        <v>847</v>
      </c>
      <c r="D24" s="72">
        <v>6755</v>
      </c>
      <c r="E24" s="72">
        <v>2024</v>
      </c>
      <c r="F24" s="72" t="s">
        <v>855</v>
      </c>
      <c r="G24" s="72">
        <v>5</v>
      </c>
      <c r="H24" s="72">
        <v>12</v>
      </c>
      <c r="I24" s="72" t="s">
        <v>2905</v>
      </c>
      <c r="J24" s="73">
        <v>-777000</v>
      </c>
      <c r="K24" s="73">
        <v>0</v>
      </c>
      <c r="L24" s="73">
        <v>0</v>
      </c>
      <c r="M24" s="73">
        <v>24507000</v>
      </c>
      <c r="N24" s="285">
        <v>21164000</v>
      </c>
      <c r="O24" s="73">
        <v>554000</v>
      </c>
      <c r="P24" s="73">
        <v>7087000</v>
      </c>
      <c r="Q24" s="74">
        <v>52535000</v>
      </c>
      <c r="R24" s="73">
        <v>204000</v>
      </c>
      <c r="S24" s="73">
        <v>0</v>
      </c>
      <c r="T24" s="73">
        <v>0</v>
      </c>
      <c r="U24" s="73">
        <v>0</v>
      </c>
      <c r="V24" s="73">
        <v>112595000</v>
      </c>
      <c r="W24" s="73">
        <v>57755000</v>
      </c>
      <c r="X24" s="74">
        <v>54840000</v>
      </c>
      <c r="Y24" s="73">
        <v>59599000</v>
      </c>
      <c r="Z24" s="74">
        <v>114643000</v>
      </c>
      <c r="AA24" s="74">
        <v>167178000</v>
      </c>
      <c r="AB24" s="73">
        <v>0</v>
      </c>
      <c r="AC24" s="73">
        <v>2077000</v>
      </c>
      <c r="AD24" s="73">
        <v>43558000</v>
      </c>
      <c r="AE24" s="73">
        <v>18567000</v>
      </c>
      <c r="AF24" s="74">
        <v>64202000</v>
      </c>
      <c r="AG24" s="73">
        <v>0</v>
      </c>
      <c r="AH24" s="73">
        <v>22960000</v>
      </c>
      <c r="AI24" s="73">
        <v>7344000</v>
      </c>
      <c r="AJ24" s="74">
        <v>30304000</v>
      </c>
      <c r="AK24" s="74">
        <v>94506000</v>
      </c>
      <c r="AL24" s="73">
        <v>64393000</v>
      </c>
      <c r="AM24" s="73">
        <v>795000</v>
      </c>
      <c r="AN24" s="73">
        <v>7484000</v>
      </c>
      <c r="AO24" s="74">
        <v>72672000</v>
      </c>
      <c r="AP24" s="74">
        <v>167178000</v>
      </c>
      <c r="AQ24" s="73">
        <v>168229000</v>
      </c>
      <c r="AR24" s="73">
        <v>0</v>
      </c>
      <c r="AS24" s="73">
        <v>6922000</v>
      </c>
      <c r="AT24" s="73">
        <v>0</v>
      </c>
      <c r="AU24" s="73">
        <v>0</v>
      </c>
      <c r="AV24" s="73">
        <v>7000</v>
      </c>
      <c r="AW24" s="74">
        <v>175158000</v>
      </c>
      <c r="AX24" s="73">
        <v>10528000</v>
      </c>
      <c r="AY24" s="73">
        <v>4606000</v>
      </c>
      <c r="AZ24" s="73">
        <v>0</v>
      </c>
      <c r="BA24" s="73">
        <v>5458000</v>
      </c>
      <c r="BB24" s="73">
        <v>0</v>
      </c>
      <c r="BC24" s="74">
        <v>20592000</v>
      </c>
      <c r="BD24" s="74">
        <v>195750000</v>
      </c>
      <c r="BE24" s="73">
        <v>96765000</v>
      </c>
      <c r="BF24" s="73">
        <v>0</v>
      </c>
      <c r="BG24" s="73">
        <v>6907000</v>
      </c>
      <c r="BH24" s="73">
        <v>2691000</v>
      </c>
      <c r="BI24" s="73">
        <v>2009000</v>
      </c>
      <c r="BJ24" s="73">
        <v>78042000</v>
      </c>
      <c r="BK24" s="73">
        <v>0</v>
      </c>
      <c r="BL24" s="74">
        <v>186414000</v>
      </c>
      <c r="BM24" s="74">
        <v>9336000</v>
      </c>
      <c r="BN24" s="73">
        <v>-7268000</v>
      </c>
      <c r="BO24" s="73">
        <v>0</v>
      </c>
      <c r="BP24" s="73">
        <v>2068000</v>
      </c>
      <c r="BQ24" s="73">
        <v>0</v>
      </c>
      <c r="BR24" s="73">
        <v>0</v>
      </c>
      <c r="BS24" s="74">
        <v>2068000</v>
      </c>
      <c r="BT24" s="286">
        <v>-5.8000000000000003E-2</v>
      </c>
      <c r="BU24" s="286">
        <v>0.105</v>
      </c>
      <c r="BV24" s="286">
        <v>4.8000000000000001E-2</v>
      </c>
      <c r="BW24" s="76">
        <v>0.8</v>
      </c>
      <c r="BX24" s="77">
        <v>53</v>
      </c>
      <c r="BY24" s="77">
        <v>126</v>
      </c>
      <c r="BZ24" s="78">
        <v>7</v>
      </c>
      <c r="CA24" s="75">
        <v>0.253</v>
      </c>
      <c r="CB24" s="75">
        <v>0.435</v>
      </c>
      <c r="CC24" s="79">
        <v>8</v>
      </c>
      <c r="CD24" s="80">
        <v>-2</v>
      </c>
      <c r="CE24" s="75">
        <v>0</v>
      </c>
      <c r="CF24" s="74">
        <v>9336000</v>
      </c>
      <c r="CG24" s="286">
        <v>-5.8000000000000003E-2</v>
      </c>
      <c r="CH24" s="286">
        <v>0.105</v>
      </c>
      <c r="CI24" s="286">
        <v>4.8000000000000001E-2</v>
      </c>
    </row>
    <row r="25" spans="1:87" s="48" customFormat="1" ht="34.200000000000003" x14ac:dyDescent="0.3">
      <c r="A25" s="81">
        <v>25</v>
      </c>
      <c r="B25" s="81" t="s">
        <v>749</v>
      </c>
      <c r="C25" s="81" t="s">
        <v>847</v>
      </c>
      <c r="D25" s="81">
        <v>9991</v>
      </c>
      <c r="E25" s="81">
        <v>2024</v>
      </c>
      <c r="F25" s="81" t="s">
        <v>855</v>
      </c>
      <c r="G25" s="81">
        <v>5</v>
      </c>
      <c r="H25" s="81">
        <v>12</v>
      </c>
      <c r="I25" s="81" t="s">
        <v>2905</v>
      </c>
      <c r="J25" s="82">
        <v>52727644</v>
      </c>
      <c r="K25" s="82">
        <v>0</v>
      </c>
      <c r="L25" s="82">
        <v>0</v>
      </c>
      <c r="M25" s="82">
        <v>20499495</v>
      </c>
      <c r="N25" s="287">
        <v>0</v>
      </c>
      <c r="O25" s="82">
        <v>9361767</v>
      </c>
      <c r="P25" s="82">
        <v>33783527</v>
      </c>
      <c r="Q25" s="74">
        <v>116372433</v>
      </c>
      <c r="R25" s="82">
        <v>94214104</v>
      </c>
      <c r="S25" s="82">
        <v>0</v>
      </c>
      <c r="T25" s="82">
        <v>0</v>
      </c>
      <c r="U25" s="82">
        <v>0</v>
      </c>
      <c r="V25" s="82">
        <v>362999931</v>
      </c>
      <c r="W25" s="82">
        <v>166389603</v>
      </c>
      <c r="X25" s="74">
        <v>196610328</v>
      </c>
      <c r="Y25" s="82">
        <v>43390006</v>
      </c>
      <c r="Z25" s="74">
        <v>334214438</v>
      </c>
      <c r="AA25" s="74">
        <v>450586871</v>
      </c>
      <c r="AB25" s="82">
        <v>7927802</v>
      </c>
      <c r="AC25" s="82">
        <v>25271873</v>
      </c>
      <c r="AD25" s="82">
        <v>0</v>
      </c>
      <c r="AE25" s="82">
        <v>83443654</v>
      </c>
      <c r="AF25" s="74">
        <v>116643329</v>
      </c>
      <c r="AG25" s="82">
        <v>97925153</v>
      </c>
      <c r="AH25" s="82">
        <v>0</v>
      </c>
      <c r="AI25" s="82">
        <v>7027641</v>
      </c>
      <c r="AJ25" s="74">
        <v>104952794</v>
      </c>
      <c r="AK25" s="74">
        <v>221596123</v>
      </c>
      <c r="AL25" s="82">
        <v>214718673</v>
      </c>
      <c r="AM25" s="82">
        <v>0</v>
      </c>
      <c r="AN25" s="82">
        <v>14272075</v>
      </c>
      <c r="AO25" s="74">
        <v>228990748</v>
      </c>
      <c r="AP25" s="74">
        <v>450586871</v>
      </c>
      <c r="AQ25" s="82">
        <v>134946487</v>
      </c>
      <c r="AR25" s="82">
        <v>23862175</v>
      </c>
      <c r="AS25" s="82">
        <v>84574078</v>
      </c>
      <c r="AT25" s="82">
        <v>2361223</v>
      </c>
      <c r="AU25" s="82">
        <v>0</v>
      </c>
      <c r="AV25" s="82">
        <v>378399</v>
      </c>
      <c r="AW25" s="74">
        <v>246122362</v>
      </c>
      <c r="AX25" s="82">
        <v>2971889</v>
      </c>
      <c r="AY25" s="82">
        <v>0</v>
      </c>
      <c r="AZ25" s="82">
        <v>0</v>
      </c>
      <c r="BA25" s="82">
        <v>51537936</v>
      </c>
      <c r="BB25" s="82">
        <v>92130681</v>
      </c>
      <c r="BC25" s="74">
        <v>146640506</v>
      </c>
      <c r="BD25" s="74">
        <v>392762868</v>
      </c>
      <c r="BE25" s="82">
        <v>155729859</v>
      </c>
      <c r="BF25" s="82">
        <v>0</v>
      </c>
      <c r="BG25" s="82">
        <v>12629248</v>
      </c>
      <c r="BH25" s="82">
        <v>3650156</v>
      </c>
      <c r="BI25" s="82">
        <v>11000988</v>
      </c>
      <c r="BJ25" s="82">
        <v>125658842</v>
      </c>
      <c r="BK25" s="82">
        <v>0</v>
      </c>
      <c r="BL25" s="74">
        <v>308669093</v>
      </c>
      <c r="BM25" s="74">
        <v>84093775</v>
      </c>
      <c r="BN25" s="82">
        <v>-4134944</v>
      </c>
      <c r="BO25" s="82">
        <v>4247815</v>
      </c>
      <c r="BP25" s="82">
        <v>84206646</v>
      </c>
      <c r="BQ25" s="82">
        <v>2964064</v>
      </c>
      <c r="BR25" s="82">
        <v>0</v>
      </c>
      <c r="BS25" s="74">
        <v>87170710</v>
      </c>
      <c r="BT25" s="286">
        <v>-0.159</v>
      </c>
      <c r="BU25" s="286">
        <v>0.373</v>
      </c>
      <c r="BV25" s="286">
        <v>0.214</v>
      </c>
      <c r="BW25" s="76">
        <v>1</v>
      </c>
      <c r="BX25" s="77">
        <v>55</v>
      </c>
      <c r="BY25" s="77">
        <v>113</v>
      </c>
      <c r="BZ25" s="78">
        <v>8.6999999999999993</v>
      </c>
      <c r="CA25" s="75">
        <v>0.45100000000000001</v>
      </c>
      <c r="CB25" s="75">
        <v>0.50800000000000001</v>
      </c>
      <c r="CC25" s="79">
        <v>13</v>
      </c>
      <c r="CD25" s="80">
        <v>65</v>
      </c>
      <c r="CE25" s="75">
        <v>0.313</v>
      </c>
      <c r="CF25" s="74">
        <v>81732552</v>
      </c>
      <c r="CG25" s="286">
        <v>-0.16600000000000001</v>
      </c>
      <c r="CH25" s="286">
        <v>0.376</v>
      </c>
      <c r="CI25" s="286">
        <v>0.20899999999999999</v>
      </c>
    </row>
    <row r="26" spans="1:87" s="48" customFormat="1" ht="34.200000000000003" x14ac:dyDescent="0.3">
      <c r="A26" s="72">
        <v>122</v>
      </c>
      <c r="B26" s="72" t="s">
        <v>750</v>
      </c>
      <c r="C26" s="72" t="s">
        <v>847</v>
      </c>
      <c r="D26" s="72">
        <v>12759</v>
      </c>
      <c r="E26" s="72">
        <v>2024</v>
      </c>
      <c r="F26" s="72" t="s">
        <v>855</v>
      </c>
      <c r="G26" s="72">
        <v>5</v>
      </c>
      <c r="H26" s="72">
        <v>12</v>
      </c>
      <c r="I26" s="72" t="s">
        <v>2905</v>
      </c>
      <c r="J26" s="73">
        <v>5722374</v>
      </c>
      <c r="K26" s="73">
        <v>0</v>
      </c>
      <c r="L26" s="73">
        <v>2138039</v>
      </c>
      <c r="M26" s="73">
        <v>108868519</v>
      </c>
      <c r="N26" s="285">
        <v>8600</v>
      </c>
      <c r="O26" s="73">
        <v>3233675</v>
      </c>
      <c r="P26" s="73">
        <v>33233900</v>
      </c>
      <c r="Q26" s="74">
        <v>153205107</v>
      </c>
      <c r="R26" s="73">
        <v>247407767</v>
      </c>
      <c r="S26" s="73">
        <v>1205978</v>
      </c>
      <c r="T26" s="73">
        <v>0</v>
      </c>
      <c r="U26" s="73">
        <v>0</v>
      </c>
      <c r="V26" s="73">
        <v>637425767</v>
      </c>
      <c r="W26" s="73">
        <v>403988383</v>
      </c>
      <c r="X26" s="74">
        <v>233437384</v>
      </c>
      <c r="Y26" s="73">
        <v>54352087</v>
      </c>
      <c r="Z26" s="74">
        <v>536403216</v>
      </c>
      <c r="AA26" s="74">
        <v>689608323</v>
      </c>
      <c r="AB26" s="73">
        <v>12566303</v>
      </c>
      <c r="AC26" s="73">
        <v>3022026</v>
      </c>
      <c r="AD26" s="73">
        <v>6687993</v>
      </c>
      <c r="AE26" s="73">
        <v>85527581</v>
      </c>
      <c r="AF26" s="74">
        <v>107803903</v>
      </c>
      <c r="AG26" s="73">
        <v>170746718</v>
      </c>
      <c r="AH26" s="73">
        <v>0</v>
      </c>
      <c r="AI26" s="73">
        <v>35685663</v>
      </c>
      <c r="AJ26" s="74">
        <v>206432381</v>
      </c>
      <c r="AK26" s="74">
        <v>314236284</v>
      </c>
      <c r="AL26" s="73">
        <v>355436809</v>
      </c>
      <c r="AM26" s="73">
        <v>0</v>
      </c>
      <c r="AN26" s="73">
        <v>19935230</v>
      </c>
      <c r="AO26" s="74">
        <v>375372039</v>
      </c>
      <c r="AP26" s="74">
        <v>689608323</v>
      </c>
      <c r="AQ26" s="73">
        <v>815143319</v>
      </c>
      <c r="AR26" s="73">
        <v>0</v>
      </c>
      <c r="AS26" s="73">
        <v>50074970</v>
      </c>
      <c r="AT26" s="73">
        <v>0</v>
      </c>
      <c r="AU26" s="73">
        <v>8694986</v>
      </c>
      <c r="AV26" s="73">
        <v>3113012</v>
      </c>
      <c r="AW26" s="74">
        <v>877026287</v>
      </c>
      <c r="AX26" s="73">
        <v>3072077</v>
      </c>
      <c r="AY26" s="73">
        <v>1172134</v>
      </c>
      <c r="AZ26" s="73">
        <v>28704290</v>
      </c>
      <c r="BA26" s="73">
        <v>11338654</v>
      </c>
      <c r="BB26" s="73">
        <v>-3177526</v>
      </c>
      <c r="BC26" s="74">
        <v>41109629</v>
      </c>
      <c r="BD26" s="74">
        <v>918135916</v>
      </c>
      <c r="BE26" s="73">
        <v>496751080</v>
      </c>
      <c r="BF26" s="73">
        <v>0</v>
      </c>
      <c r="BG26" s="73">
        <v>28584528</v>
      </c>
      <c r="BH26" s="73">
        <v>7709778</v>
      </c>
      <c r="BI26" s="73">
        <v>2231117</v>
      </c>
      <c r="BJ26" s="73">
        <v>362762861</v>
      </c>
      <c r="BK26" s="73">
        <v>0</v>
      </c>
      <c r="BL26" s="74">
        <v>898039364</v>
      </c>
      <c r="BM26" s="74">
        <v>20096552</v>
      </c>
      <c r="BN26" s="73">
        <v>0</v>
      </c>
      <c r="BO26" s="73">
        <v>3125278</v>
      </c>
      <c r="BP26" s="73">
        <v>23221830</v>
      </c>
      <c r="BQ26" s="73">
        <v>0</v>
      </c>
      <c r="BR26" s="73">
        <v>0</v>
      </c>
      <c r="BS26" s="74">
        <v>23221830</v>
      </c>
      <c r="BT26" s="286">
        <v>-2.3E-2</v>
      </c>
      <c r="BU26" s="286">
        <v>4.4999999999999998E-2</v>
      </c>
      <c r="BV26" s="286">
        <v>2.1999999999999999E-2</v>
      </c>
      <c r="BW26" s="76">
        <v>1.4</v>
      </c>
      <c r="BX26" s="77">
        <v>49</v>
      </c>
      <c r="BY26" s="77">
        <v>44</v>
      </c>
      <c r="BZ26" s="78">
        <v>2.8</v>
      </c>
      <c r="CA26" s="75">
        <v>0.17499999999999999</v>
      </c>
      <c r="CB26" s="75">
        <v>0.54400000000000004</v>
      </c>
      <c r="CC26" s="79">
        <v>14</v>
      </c>
      <c r="CD26" s="80">
        <v>2</v>
      </c>
      <c r="CE26" s="75">
        <v>0.32500000000000001</v>
      </c>
      <c r="CF26" s="74">
        <v>11401566</v>
      </c>
      <c r="CG26" s="286">
        <v>-3.3000000000000002E-2</v>
      </c>
      <c r="CH26" s="286">
        <v>4.4999999999999998E-2</v>
      </c>
      <c r="CI26" s="286">
        <v>1.2999999999999999E-2</v>
      </c>
    </row>
    <row r="27" spans="1:87" s="48" customFormat="1" ht="34.200000000000003" x14ac:dyDescent="0.3">
      <c r="A27" s="81">
        <v>129</v>
      </c>
      <c r="B27" s="81" t="s">
        <v>758</v>
      </c>
      <c r="C27" s="81" t="s">
        <v>847</v>
      </c>
      <c r="D27" s="81">
        <v>12773</v>
      </c>
      <c r="E27" s="81">
        <v>2024</v>
      </c>
      <c r="F27" s="81" t="s">
        <v>855</v>
      </c>
      <c r="G27" s="81">
        <v>5</v>
      </c>
      <c r="H27" s="81">
        <v>12</v>
      </c>
      <c r="I27" s="81" t="s">
        <v>2905</v>
      </c>
      <c r="J27" s="82">
        <v>26514247</v>
      </c>
      <c r="K27" s="82">
        <v>0</v>
      </c>
      <c r="L27" s="82">
        <v>0</v>
      </c>
      <c r="M27" s="82">
        <v>29181523</v>
      </c>
      <c r="N27" s="287">
        <v>13583</v>
      </c>
      <c r="O27" s="82">
        <v>265194</v>
      </c>
      <c r="P27" s="82">
        <v>9815898</v>
      </c>
      <c r="Q27" s="74">
        <v>65790445</v>
      </c>
      <c r="R27" s="82">
        <v>36660346</v>
      </c>
      <c r="S27" s="82">
        <v>0</v>
      </c>
      <c r="T27" s="82">
        <v>0</v>
      </c>
      <c r="U27" s="82">
        <v>0</v>
      </c>
      <c r="V27" s="82">
        <v>258945269</v>
      </c>
      <c r="W27" s="82">
        <v>155270382</v>
      </c>
      <c r="X27" s="74">
        <v>103674887</v>
      </c>
      <c r="Y27" s="82">
        <v>454760803</v>
      </c>
      <c r="Z27" s="74">
        <v>595096036</v>
      </c>
      <c r="AA27" s="74">
        <v>660886481</v>
      </c>
      <c r="AB27" s="82">
        <v>0</v>
      </c>
      <c r="AC27" s="82">
        <v>0</v>
      </c>
      <c r="AD27" s="82">
        <v>225736</v>
      </c>
      <c r="AE27" s="82">
        <v>36089150</v>
      </c>
      <c r="AF27" s="74">
        <v>36314886</v>
      </c>
      <c r="AG27" s="82">
        <v>48898750</v>
      </c>
      <c r="AH27" s="82">
        <v>0</v>
      </c>
      <c r="AI27" s="82">
        <v>18154373</v>
      </c>
      <c r="AJ27" s="74">
        <v>67053123</v>
      </c>
      <c r="AK27" s="74">
        <v>103368009</v>
      </c>
      <c r="AL27" s="82">
        <v>557495881</v>
      </c>
      <c r="AM27" s="82">
        <v>22591</v>
      </c>
      <c r="AN27" s="82">
        <v>0</v>
      </c>
      <c r="AO27" s="74">
        <v>557518472</v>
      </c>
      <c r="AP27" s="74">
        <v>660886481</v>
      </c>
      <c r="AQ27" s="82">
        <v>246526011</v>
      </c>
      <c r="AR27" s="82">
        <v>0</v>
      </c>
      <c r="AS27" s="82">
        <v>15168407</v>
      </c>
      <c r="AT27" s="82">
        <v>0</v>
      </c>
      <c r="AU27" s="82">
        <v>0</v>
      </c>
      <c r="AV27" s="82">
        <v>0</v>
      </c>
      <c r="AW27" s="74">
        <v>261694418</v>
      </c>
      <c r="AX27" s="82">
        <v>23996100</v>
      </c>
      <c r="AY27" s="82">
        <v>0</v>
      </c>
      <c r="AZ27" s="82">
        <v>0</v>
      </c>
      <c r="BA27" s="82">
        <v>39183216</v>
      </c>
      <c r="BB27" s="82">
        <v>276764</v>
      </c>
      <c r="BC27" s="74">
        <v>63456080</v>
      </c>
      <c r="BD27" s="74">
        <v>325150498</v>
      </c>
      <c r="BE27" s="82">
        <v>151813120</v>
      </c>
      <c r="BF27" s="82">
        <v>0</v>
      </c>
      <c r="BG27" s="82">
        <v>11720120</v>
      </c>
      <c r="BH27" s="82">
        <v>0</v>
      </c>
      <c r="BI27" s="82">
        <v>3119076</v>
      </c>
      <c r="BJ27" s="82">
        <v>96132133</v>
      </c>
      <c r="BK27" s="82">
        <v>0</v>
      </c>
      <c r="BL27" s="74">
        <v>262784449</v>
      </c>
      <c r="BM27" s="74">
        <v>62366049</v>
      </c>
      <c r="BN27" s="82">
        <v>-18076962</v>
      </c>
      <c r="BO27" s="82">
        <v>3013040</v>
      </c>
      <c r="BP27" s="82">
        <v>47302127</v>
      </c>
      <c r="BQ27" s="82">
        <v>14387300</v>
      </c>
      <c r="BR27" s="82">
        <v>0</v>
      </c>
      <c r="BS27" s="74">
        <v>61689427</v>
      </c>
      <c r="BT27" s="286">
        <v>-3.0000000000000001E-3</v>
      </c>
      <c r="BU27" s="286">
        <v>0.19500000000000001</v>
      </c>
      <c r="BV27" s="286">
        <v>0.192</v>
      </c>
      <c r="BW27" s="76">
        <v>1.8</v>
      </c>
      <c r="BX27" s="77">
        <v>43</v>
      </c>
      <c r="BY27" s="77">
        <v>53</v>
      </c>
      <c r="BZ27" s="78">
        <v>0</v>
      </c>
      <c r="CA27" s="75">
        <v>0.86899999999999999</v>
      </c>
      <c r="CB27" s="75">
        <v>0.84399999999999997</v>
      </c>
      <c r="CC27" s="79">
        <v>13</v>
      </c>
      <c r="CD27" s="80">
        <v>39</v>
      </c>
      <c r="CE27" s="75">
        <v>8.1000000000000003E-2</v>
      </c>
      <c r="CF27" s="74">
        <v>62366049</v>
      </c>
      <c r="CG27" s="286">
        <v>-3.0000000000000001E-3</v>
      </c>
      <c r="CH27" s="286">
        <v>0.19500000000000001</v>
      </c>
      <c r="CI27" s="286">
        <v>0.192</v>
      </c>
    </row>
    <row r="28" spans="1:87" s="48" customFormat="1" ht="34.200000000000003" x14ac:dyDescent="0.3">
      <c r="A28" s="72">
        <v>104</v>
      </c>
      <c r="B28" s="72" t="s">
        <v>759</v>
      </c>
      <c r="C28" s="72" t="s">
        <v>847</v>
      </c>
      <c r="D28" s="72">
        <v>12775</v>
      </c>
      <c r="E28" s="72">
        <v>2024</v>
      </c>
      <c r="F28" s="72" t="s">
        <v>855</v>
      </c>
      <c r="G28" s="72">
        <v>5</v>
      </c>
      <c r="H28" s="72">
        <v>12</v>
      </c>
      <c r="I28" s="72" t="s">
        <v>2905</v>
      </c>
      <c r="J28" s="73">
        <v>38689000</v>
      </c>
      <c r="K28" s="73">
        <v>36000000</v>
      </c>
      <c r="L28" s="73">
        <v>17676000</v>
      </c>
      <c r="M28" s="73">
        <v>141173000</v>
      </c>
      <c r="N28" s="285">
        <v>13527000</v>
      </c>
      <c r="O28" s="73">
        <v>13031000</v>
      </c>
      <c r="P28" s="73">
        <v>72112000</v>
      </c>
      <c r="Q28" s="74">
        <v>332208000</v>
      </c>
      <c r="R28" s="73">
        <v>32337000</v>
      </c>
      <c r="S28" s="73">
        <v>0</v>
      </c>
      <c r="T28" s="73">
        <v>0</v>
      </c>
      <c r="U28" s="73">
        <v>803000</v>
      </c>
      <c r="V28" s="73">
        <v>874257000</v>
      </c>
      <c r="W28" s="73">
        <v>525220000</v>
      </c>
      <c r="X28" s="74">
        <v>349037000</v>
      </c>
      <c r="Y28" s="73">
        <v>234811000</v>
      </c>
      <c r="Z28" s="74">
        <v>616988000</v>
      </c>
      <c r="AA28" s="74">
        <v>949196000</v>
      </c>
      <c r="AB28" s="73">
        <v>18163000</v>
      </c>
      <c r="AC28" s="73">
        <v>7169000</v>
      </c>
      <c r="AD28" s="73">
        <v>120236000</v>
      </c>
      <c r="AE28" s="73">
        <v>127659000</v>
      </c>
      <c r="AF28" s="74">
        <v>273227000</v>
      </c>
      <c r="AG28" s="73">
        <v>818545000</v>
      </c>
      <c r="AH28" s="73">
        <v>0</v>
      </c>
      <c r="AI28" s="73">
        <v>78586000</v>
      </c>
      <c r="AJ28" s="74">
        <v>897131000</v>
      </c>
      <c r="AK28" s="74">
        <v>1170358000</v>
      </c>
      <c r="AL28" s="73">
        <v>-238337000</v>
      </c>
      <c r="AM28" s="73">
        <v>9442000</v>
      </c>
      <c r="AN28" s="73">
        <v>7733000</v>
      </c>
      <c r="AO28" s="74">
        <v>-221162000</v>
      </c>
      <c r="AP28" s="74">
        <v>949196000</v>
      </c>
      <c r="AQ28" s="73">
        <v>1016338000</v>
      </c>
      <c r="AR28" s="73">
        <v>0</v>
      </c>
      <c r="AS28" s="73">
        <v>314661000</v>
      </c>
      <c r="AT28" s="73">
        <v>0</v>
      </c>
      <c r="AU28" s="73">
        <v>0</v>
      </c>
      <c r="AV28" s="73">
        <v>2778000</v>
      </c>
      <c r="AW28" s="74">
        <v>1333777000</v>
      </c>
      <c r="AX28" s="73">
        <v>22409000</v>
      </c>
      <c r="AY28" s="73">
        <v>-4636000</v>
      </c>
      <c r="AZ28" s="73">
        <v>6722000</v>
      </c>
      <c r="BA28" s="73">
        <v>0</v>
      </c>
      <c r="BB28" s="73">
        <v>-2307000</v>
      </c>
      <c r="BC28" s="74">
        <v>22188000</v>
      </c>
      <c r="BD28" s="74">
        <v>1355965000</v>
      </c>
      <c r="BE28" s="73">
        <v>573296000</v>
      </c>
      <c r="BF28" s="73">
        <v>0</v>
      </c>
      <c r="BG28" s="73">
        <v>38378000</v>
      </c>
      <c r="BH28" s="73">
        <v>23493000</v>
      </c>
      <c r="BI28" s="73">
        <v>56629000</v>
      </c>
      <c r="BJ28" s="73">
        <v>662807000</v>
      </c>
      <c r="BK28" s="73">
        <v>0</v>
      </c>
      <c r="BL28" s="74">
        <v>1354603000</v>
      </c>
      <c r="BM28" s="74">
        <v>1362000</v>
      </c>
      <c r="BN28" s="73">
        <v>-414376000</v>
      </c>
      <c r="BO28" s="73">
        <v>0</v>
      </c>
      <c r="BP28" s="73">
        <v>-413014000</v>
      </c>
      <c r="BQ28" s="73">
        <v>-5935000</v>
      </c>
      <c r="BR28" s="73">
        <v>0</v>
      </c>
      <c r="BS28" s="74">
        <v>-418949000</v>
      </c>
      <c r="BT28" s="286">
        <v>-1.4999999999999999E-2</v>
      </c>
      <c r="BU28" s="286">
        <v>1.6E-2</v>
      </c>
      <c r="BV28" s="286">
        <v>1E-3</v>
      </c>
      <c r="BW28" s="76">
        <v>1.2</v>
      </c>
      <c r="BX28" s="77">
        <v>51</v>
      </c>
      <c r="BY28" s="77">
        <v>74</v>
      </c>
      <c r="BZ28" s="78">
        <v>1.5</v>
      </c>
      <c r="CA28" s="75">
        <v>3.5999999999999997E-2</v>
      </c>
      <c r="CB28" s="75">
        <v>-0.23300000000000001</v>
      </c>
      <c r="CC28" s="79">
        <v>14</v>
      </c>
      <c r="CD28" s="80">
        <v>21</v>
      </c>
      <c r="CE28" s="75">
        <v>1.411</v>
      </c>
      <c r="CF28" s="74">
        <v>1362000</v>
      </c>
      <c r="CG28" s="286">
        <v>-1.4999999999999999E-2</v>
      </c>
      <c r="CH28" s="286">
        <v>1.6E-2</v>
      </c>
      <c r="CI28" s="286">
        <v>1E-3</v>
      </c>
    </row>
    <row r="29" spans="1:87" s="48" customFormat="1" ht="34.200000000000003" x14ac:dyDescent="0.3">
      <c r="A29" s="81">
        <v>85</v>
      </c>
      <c r="B29" s="81" t="s">
        <v>729</v>
      </c>
      <c r="C29" s="81" t="s">
        <v>847</v>
      </c>
      <c r="D29" s="81">
        <v>12775</v>
      </c>
      <c r="E29" s="81">
        <v>2024</v>
      </c>
      <c r="F29" s="81" t="s">
        <v>855</v>
      </c>
      <c r="G29" s="81">
        <v>5</v>
      </c>
      <c r="H29" s="81">
        <v>12</v>
      </c>
      <c r="I29" s="81" t="s">
        <v>2905</v>
      </c>
      <c r="J29" s="82">
        <v>14217000</v>
      </c>
      <c r="K29" s="82">
        <v>0</v>
      </c>
      <c r="L29" s="82">
        <v>1611000</v>
      </c>
      <c r="M29" s="82">
        <v>61816000</v>
      </c>
      <c r="N29" s="287">
        <v>12856000</v>
      </c>
      <c r="O29" s="82">
        <v>1147000</v>
      </c>
      <c r="P29" s="82">
        <v>11192000</v>
      </c>
      <c r="Q29" s="74">
        <v>102839000</v>
      </c>
      <c r="R29" s="82">
        <v>9289000</v>
      </c>
      <c r="S29" s="82">
        <v>0</v>
      </c>
      <c r="T29" s="82">
        <v>0</v>
      </c>
      <c r="U29" s="82">
        <v>19001000</v>
      </c>
      <c r="V29" s="82">
        <v>603440000</v>
      </c>
      <c r="W29" s="82">
        <v>385716000</v>
      </c>
      <c r="X29" s="74">
        <v>217724000</v>
      </c>
      <c r="Y29" s="82">
        <v>34934000</v>
      </c>
      <c r="Z29" s="74">
        <v>280948000</v>
      </c>
      <c r="AA29" s="74">
        <v>383787000</v>
      </c>
      <c r="AB29" s="82">
        <v>2521000</v>
      </c>
      <c r="AC29" s="82">
        <v>29000</v>
      </c>
      <c r="AD29" s="82">
        <v>4750000</v>
      </c>
      <c r="AE29" s="82">
        <v>93955000</v>
      </c>
      <c r="AF29" s="74">
        <v>101255000</v>
      </c>
      <c r="AG29" s="82">
        <v>74041000</v>
      </c>
      <c r="AH29" s="82">
        <v>0</v>
      </c>
      <c r="AI29" s="82">
        <v>31615000</v>
      </c>
      <c r="AJ29" s="74">
        <v>105656000</v>
      </c>
      <c r="AK29" s="74">
        <v>206911000</v>
      </c>
      <c r="AL29" s="82">
        <v>168191000</v>
      </c>
      <c r="AM29" s="82">
        <v>3960000</v>
      </c>
      <c r="AN29" s="82">
        <v>4725000</v>
      </c>
      <c r="AO29" s="74">
        <v>176876000</v>
      </c>
      <c r="AP29" s="74">
        <v>383787000</v>
      </c>
      <c r="AQ29" s="82">
        <v>547749000</v>
      </c>
      <c r="AR29" s="82">
        <v>0</v>
      </c>
      <c r="AS29" s="82">
        <v>42900000</v>
      </c>
      <c r="AT29" s="82">
        <v>0</v>
      </c>
      <c r="AU29" s="82">
        <v>0</v>
      </c>
      <c r="AV29" s="82">
        <v>1369000</v>
      </c>
      <c r="AW29" s="74">
        <v>592018000</v>
      </c>
      <c r="AX29" s="82">
        <v>322000</v>
      </c>
      <c r="AY29" s="82">
        <v>160000</v>
      </c>
      <c r="AZ29" s="82">
        <v>0</v>
      </c>
      <c r="BA29" s="82">
        <v>0</v>
      </c>
      <c r="BB29" s="82">
        <v>-2049000</v>
      </c>
      <c r="BC29" s="74">
        <v>-1567000</v>
      </c>
      <c r="BD29" s="74">
        <v>590451000</v>
      </c>
      <c r="BE29" s="82">
        <v>296595000</v>
      </c>
      <c r="BF29" s="82">
        <v>0</v>
      </c>
      <c r="BG29" s="82">
        <v>24180000</v>
      </c>
      <c r="BH29" s="82">
        <v>10399000</v>
      </c>
      <c r="BI29" s="82">
        <v>25185000</v>
      </c>
      <c r="BJ29" s="82">
        <v>256574000</v>
      </c>
      <c r="BK29" s="82">
        <v>0</v>
      </c>
      <c r="BL29" s="74">
        <v>612933000</v>
      </c>
      <c r="BM29" s="74">
        <v>-22482000</v>
      </c>
      <c r="BN29" s="82">
        <v>107793000</v>
      </c>
      <c r="BO29" s="82">
        <v>66000</v>
      </c>
      <c r="BP29" s="82">
        <v>85377000</v>
      </c>
      <c r="BQ29" s="82">
        <v>8546000</v>
      </c>
      <c r="BR29" s="82">
        <v>0</v>
      </c>
      <c r="BS29" s="74">
        <v>93923000</v>
      </c>
      <c r="BT29" s="286">
        <v>-3.5000000000000003E-2</v>
      </c>
      <c r="BU29" s="286">
        <v>-3.0000000000000001E-3</v>
      </c>
      <c r="BV29" s="286">
        <v>-3.7999999999999999E-2</v>
      </c>
      <c r="BW29" s="76">
        <v>1</v>
      </c>
      <c r="BX29" s="77">
        <v>41</v>
      </c>
      <c r="BY29" s="77">
        <v>63</v>
      </c>
      <c r="BZ29" s="78">
        <v>0.9</v>
      </c>
      <c r="CA29" s="75">
        <v>0.01</v>
      </c>
      <c r="CB29" s="75">
        <v>0.46100000000000002</v>
      </c>
      <c r="CC29" s="79">
        <v>16</v>
      </c>
      <c r="CD29" s="80">
        <v>9</v>
      </c>
      <c r="CE29" s="75">
        <v>0.30599999999999999</v>
      </c>
      <c r="CF29" s="74">
        <v>-22482000</v>
      </c>
      <c r="CG29" s="286">
        <v>-3.5000000000000003E-2</v>
      </c>
      <c r="CH29" s="286">
        <v>-3.0000000000000001E-3</v>
      </c>
      <c r="CI29" s="286">
        <v>-3.7999999999999999E-2</v>
      </c>
    </row>
    <row r="30" spans="1:87" s="48" customFormat="1" ht="34.200000000000003" x14ac:dyDescent="0.3">
      <c r="A30" s="72">
        <v>3111</v>
      </c>
      <c r="B30" s="72" t="s">
        <v>858</v>
      </c>
      <c r="C30" s="72" t="s">
        <v>847</v>
      </c>
      <c r="D30" s="72">
        <v>12775</v>
      </c>
      <c r="E30" s="72">
        <v>2024</v>
      </c>
      <c r="F30" s="72" t="s">
        <v>855</v>
      </c>
      <c r="G30" s="72">
        <v>5</v>
      </c>
      <c r="H30" s="72">
        <v>12</v>
      </c>
      <c r="I30" s="72" t="s">
        <v>2905</v>
      </c>
      <c r="J30" s="73">
        <v>1374000</v>
      </c>
      <c r="K30" s="73">
        <v>0</v>
      </c>
      <c r="L30" s="73">
        <v>0</v>
      </c>
      <c r="M30" s="73">
        <v>28883000</v>
      </c>
      <c r="N30" s="285">
        <v>5470000</v>
      </c>
      <c r="O30" s="73">
        <v>7373000</v>
      </c>
      <c r="P30" s="73">
        <v>9833000</v>
      </c>
      <c r="Q30" s="74">
        <v>52933000</v>
      </c>
      <c r="R30" s="73">
        <v>23221000</v>
      </c>
      <c r="S30" s="73">
        <v>0</v>
      </c>
      <c r="T30" s="73">
        <v>0</v>
      </c>
      <c r="U30" s="73">
        <v>2157000</v>
      </c>
      <c r="V30" s="73">
        <v>545106000</v>
      </c>
      <c r="W30" s="73">
        <v>428524000</v>
      </c>
      <c r="X30" s="74">
        <v>116582000</v>
      </c>
      <c r="Y30" s="73">
        <v>12333000</v>
      </c>
      <c r="Z30" s="74">
        <v>154293000</v>
      </c>
      <c r="AA30" s="74">
        <v>207226000</v>
      </c>
      <c r="AB30" s="73">
        <v>20628000</v>
      </c>
      <c r="AC30" s="73">
        <v>3119000</v>
      </c>
      <c r="AD30" s="73">
        <v>13281000</v>
      </c>
      <c r="AE30" s="73">
        <v>29967000</v>
      </c>
      <c r="AF30" s="74">
        <v>66995000</v>
      </c>
      <c r="AG30" s="73">
        <v>6991000</v>
      </c>
      <c r="AH30" s="73">
        <v>0</v>
      </c>
      <c r="AI30" s="73">
        <v>7366000</v>
      </c>
      <c r="AJ30" s="74">
        <v>14357000</v>
      </c>
      <c r="AK30" s="74">
        <v>81352000</v>
      </c>
      <c r="AL30" s="73">
        <v>102653000</v>
      </c>
      <c r="AM30" s="73">
        <v>6017000</v>
      </c>
      <c r="AN30" s="73">
        <v>17204000</v>
      </c>
      <c r="AO30" s="74">
        <v>125874000</v>
      </c>
      <c r="AP30" s="74">
        <v>207226000</v>
      </c>
      <c r="AQ30" s="73">
        <v>238660000</v>
      </c>
      <c r="AR30" s="73">
        <v>0</v>
      </c>
      <c r="AS30" s="73">
        <v>23804000</v>
      </c>
      <c r="AT30" s="73">
        <v>0</v>
      </c>
      <c r="AU30" s="73">
        <v>0</v>
      </c>
      <c r="AV30" s="73">
        <v>905000</v>
      </c>
      <c r="AW30" s="74">
        <v>263369000</v>
      </c>
      <c r="AX30" s="73">
        <v>838000</v>
      </c>
      <c r="AY30" s="73">
        <v>-360000</v>
      </c>
      <c r="AZ30" s="73">
        <v>0</v>
      </c>
      <c r="BA30" s="73">
        <v>0</v>
      </c>
      <c r="BB30" s="73">
        <v>5715000</v>
      </c>
      <c r="BC30" s="74">
        <v>6193000</v>
      </c>
      <c r="BD30" s="74">
        <v>269562000</v>
      </c>
      <c r="BE30" s="73">
        <v>158336000</v>
      </c>
      <c r="BF30" s="73">
        <v>0</v>
      </c>
      <c r="BG30" s="73">
        <v>15964000</v>
      </c>
      <c r="BH30" s="73">
        <v>6825000</v>
      </c>
      <c r="BI30" s="73">
        <v>4337000</v>
      </c>
      <c r="BJ30" s="73">
        <v>99581000</v>
      </c>
      <c r="BK30" s="73">
        <v>0</v>
      </c>
      <c r="BL30" s="74">
        <v>285043000</v>
      </c>
      <c r="BM30" s="74">
        <v>-15481000</v>
      </c>
      <c r="BN30" s="73">
        <v>76811000</v>
      </c>
      <c r="BO30" s="73">
        <v>622000</v>
      </c>
      <c r="BP30" s="73">
        <v>61952000</v>
      </c>
      <c r="BQ30" s="73">
        <v>0</v>
      </c>
      <c r="BR30" s="73">
        <v>0</v>
      </c>
      <c r="BS30" s="74">
        <v>61952000</v>
      </c>
      <c r="BT30" s="286">
        <v>-0.08</v>
      </c>
      <c r="BU30" s="286">
        <v>2.3E-2</v>
      </c>
      <c r="BV30" s="286">
        <v>-5.7000000000000002E-2</v>
      </c>
      <c r="BW30" s="76">
        <v>0.8</v>
      </c>
      <c r="BX30" s="77">
        <v>44</v>
      </c>
      <c r="BY30" s="77">
        <v>87</v>
      </c>
      <c r="BZ30" s="78">
        <v>0.3</v>
      </c>
      <c r="CA30" s="75">
        <v>7.0000000000000001E-3</v>
      </c>
      <c r="CB30" s="75">
        <v>0.60699999999999998</v>
      </c>
      <c r="CC30" s="79">
        <v>27</v>
      </c>
      <c r="CD30" s="80">
        <v>2</v>
      </c>
      <c r="CE30" s="75">
        <v>6.4000000000000001E-2</v>
      </c>
      <c r="CF30" s="74">
        <v>-15481000</v>
      </c>
      <c r="CG30" s="286">
        <v>-0.08</v>
      </c>
      <c r="CH30" s="286">
        <v>2.3E-2</v>
      </c>
      <c r="CI30" s="286">
        <v>-5.7000000000000002E-2</v>
      </c>
    </row>
    <row r="31" spans="1:87" s="48" customFormat="1" ht="34.200000000000003" x14ac:dyDescent="0.3">
      <c r="A31" s="81">
        <v>57</v>
      </c>
      <c r="B31" s="81" t="s">
        <v>720</v>
      </c>
      <c r="C31" s="81" t="s">
        <v>847</v>
      </c>
      <c r="D31" s="81">
        <v>12776</v>
      </c>
      <c r="E31" s="81">
        <v>2024</v>
      </c>
      <c r="F31" s="81" t="s">
        <v>855</v>
      </c>
      <c r="G31" s="81">
        <v>5</v>
      </c>
      <c r="H31" s="81">
        <v>12</v>
      </c>
      <c r="I31" s="81" t="s">
        <v>2905</v>
      </c>
      <c r="J31" s="82">
        <v>11875123</v>
      </c>
      <c r="K31" s="82">
        <v>0</v>
      </c>
      <c r="L31" s="82">
        <v>0</v>
      </c>
      <c r="M31" s="82">
        <v>42942582</v>
      </c>
      <c r="N31" s="287">
        <v>809888</v>
      </c>
      <c r="O31" s="82">
        <v>1150101</v>
      </c>
      <c r="P31" s="82">
        <v>50822563</v>
      </c>
      <c r="Q31" s="74">
        <v>107600257</v>
      </c>
      <c r="R31" s="82">
        <v>137426</v>
      </c>
      <c r="S31" s="82">
        <v>0</v>
      </c>
      <c r="T31" s="82">
        <v>18833932</v>
      </c>
      <c r="U31" s="82">
        <v>0</v>
      </c>
      <c r="V31" s="82">
        <v>349359924</v>
      </c>
      <c r="W31" s="82">
        <v>236588935</v>
      </c>
      <c r="X31" s="74">
        <v>112770989</v>
      </c>
      <c r="Y31" s="82">
        <v>62037863</v>
      </c>
      <c r="Z31" s="74">
        <v>193780210</v>
      </c>
      <c r="AA31" s="74">
        <v>301380467</v>
      </c>
      <c r="AB31" s="82">
        <v>51806372</v>
      </c>
      <c r="AC31" s="82">
        <v>0</v>
      </c>
      <c r="AD31" s="82">
        <v>0</v>
      </c>
      <c r="AE31" s="82">
        <v>55357534</v>
      </c>
      <c r="AF31" s="74">
        <v>107163906</v>
      </c>
      <c r="AG31" s="82">
        <v>54775360</v>
      </c>
      <c r="AH31" s="82">
        <v>0</v>
      </c>
      <c r="AI31" s="82">
        <v>26008155</v>
      </c>
      <c r="AJ31" s="74">
        <v>80783515</v>
      </c>
      <c r="AK31" s="74">
        <v>187947421</v>
      </c>
      <c r="AL31" s="82">
        <v>96037442</v>
      </c>
      <c r="AM31" s="82">
        <v>14262624</v>
      </c>
      <c r="AN31" s="82">
        <v>3132980</v>
      </c>
      <c r="AO31" s="74">
        <v>113433046</v>
      </c>
      <c r="AP31" s="74">
        <v>301380467</v>
      </c>
      <c r="AQ31" s="82">
        <v>347376478</v>
      </c>
      <c r="AR31" s="82">
        <v>0</v>
      </c>
      <c r="AS31" s="82">
        <v>31989519</v>
      </c>
      <c r="AT31" s="82">
        <v>2217427</v>
      </c>
      <c r="AU31" s="82">
        <v>0</v>
      </c>
      <c r="AV31" s="82">
        <v>2803831</v>
      </c>
      <c r="AW31" s="74">
        <v>384387255</v>
      </c>
      <c r="AX31" s="82">
        <v>1351870</v>
      </c>
      <c r="AY31" s="82">
        <v>0</v>
      </c>
      <c r="AZ31" s="82">
        <v>-658953</v>
      </c>
      <c r="BA31" s="82">
        <v>-1958751</v>
      </c>
      <c r="BB31" s="82">
        <v>0</v>
      </c>
      <c r="BC31" s="74">
        <v>-1265834</v>
      </c>
      <c r="BD31" s="74">
        <v>383121421</v>
      </c>
      <c r="BE31" s="82">
        <v>202728930</v>
      </c>
      <c r="BF31" s="82">
        <v>0</v>
      </c>
      <c r="BG31" s="82">
        <v>11441168</v>
      </c>
      <c r="BH31" s="82">
        <v>2378928</v>
      </c>
      <c r="BI31" s="82">
        <v>4909824</v>
      </c>
      <c r="BJ31" s="82">
        <v>145592650</v>
      </c>
      <c r="BK31" s="82">
        <v>0</v>
      </c>
      <c r="BL31" s="74">
        <v>367051500</v>
      </c>
      <c r="BM31" s="74">
        <v>16069921</v>
      </c>
      <c r="BN31" s="82">
        <v>-675902</v>
      </c>
      <c r="BO31" s="82">
        <v>675832</v>
      </c>
      <c r="BP31" s="82">
        <v>16069851</v>
      </c>
      <c r="BQ31" s="82">
        <v>-154148</v>
      </c>
      <c r="BR31" s="82">
        <v>0</v>
      </c>
      <c r="BS31" s="74">
        <v>15915703</v>
      </c>
      <c r="BT31" s="286">
        <v>4.4999999999999998E-2</v>
      </c>
      <c r="BU31" s="286">
        <v>-3.0000000000000001E-3</v>
      </c>
      <c r="BV31" s="286">
        <v>4.2000000000000003E-2</v>
      </c>
      <c r="BW31" s="76">
        <v>1</v>
      </c>
      <c r="BX31" s="77">
        <v>45</v>
      </c>
      <c r="BY31" s="77">
        <v>110</v>
      </c>
      <c r="BZ31" s="78">
        <v>0.6</v>
      </c>
      <c r="CA31" s="75">
        <v>0.17</v>
      </c>
      <c r="CB31" s="75">
        <v>0.376</v>
      </c>
      <c r="CC31" s="79">
        <v>21</v>
      </c>
      <c r="CD31" s="80">
        <v>12</v>
      </c>
      <c r="CE31" s="75">
        <v>0.36299999999999999</v>
      </c>
      <c r="CF31" s="74">
        <v>13852494</v>
      </c>
      <c r="CG31" s="286">
        <v>0.04</v>
      </c>
      <c r="CH31" s="286">
        <v>-3.0000000000000001E-3</v>
      </c>
      <c r="CI31" s="286">
        <v>3.5999999999999997E-2</v>
      </c>
    </row>
    <row r="32" spans="1:87" s="48" customFormat="1" ht="34.200000000000003" x14ac:dyDescent="0.3">
      <c r="A32" s="72">
        <v>73</v>
      </c>
      <c r="B32" s="72" t="s">
        <v>725</v>
      </c>
      <c r="C32" s="72" t="s">
        <v>847</v>
      </c>
      <c r="D32" s="72">
        <v>12807</v>
      </c>
      <c r="E32" s="72">
        <v>2024</v>
      </c>
      <c r="F32" s="72" t="s">
        <v>855</v>
      </c>
      <c r="G32" s="72">
        <v>5</v>
      </c>
      <c r="H32" s="72">
        <v>12</v>
      </c>
      <c r="I32" s="72" t="s">
        <v>2905</v>
      </c>
      <c r="J32" s="73">
        <v>6931618</v>
      </c>
      <c r="K32" s="73">
        <v>0</v>
      </c>
      <c r="L32" s="73">
        <v>0</v>
      </c>
      <c r="M32" s="73">
        <v>18213816</v>
      </c>
      <c r="N32" s="285">
        <v>21077759</v>
      </c>
      <c r="O32" s="73">
        <v>0</v>
      </c>
      <c r="P32" s="73">
        <v>4442296</v>
      </c>
      <c r="Q32" s="74">
        <v>50665489</v>
      </c>
      <c r="R32" s="73">
        <v>6028972</v>
      </c>
      <c r="S32" s="73">
        <v>0</v>
      </c>
      <c r="T32" s="73">
        <v>0</v>
      </c>
      <c r="U32" s="73">
        <v>0</v>
      </c>
      <c r="V32" s="73">
        <v>143028599</v>
      </c>
      <c r="W32" s="73">
        <v>85639476</v>
      </c>
      <c r="X32" s="74">
        <v>57389123</v>
      </c>
      <c r="Y32" s="73">
        <v>3205411</v>
      </c>
      <c r="Z32" s="74">
        <v>66623506</v>
      </c>
      <c r="AA32" s="74">
        <v>117288995</v>
      </c>
      <c r="AB32" s="73">
        <v>2370658</v>
      </c>
      <c r="AC32" s="73">
        <v>1027896</v>
      </c>
      <c r="AD32" s="73">
        <v>0</v>
      </c>
      <c r="AE32" s="73">
        <v>42118569</v>
      </c>
      <c r="AF32" s="74">
        <v>45517123</v>
      </c>
      <c r="AG32" s="73">
        <v>51995107</v>
      </c>
      <c r="AH32" s="73">
        <v>0</v>
      </c>
      <c r="AI32" s="73">
        <v>34191654</v>
      </c>
      <c r="AJ32" s="74">
        <v>86186761</v>
      </c>
      <c r="AK32" s="74">
        <v>131703884</v>
      </c>
      <c r="AL32" s="73">
        <v>-19871789</v>
      </c>
      <c r="AM32" s="73">
        <v>0</v>
      </c>
      <c r="AN32" s="73">
        <v>5456900</v>
      </c>
      <c r="AO32" s="74">
        <v>-14414889</v>
      </c>
      <c r="AP32" s="74">
        <v>117288995</v>
      </c>
      <c r="AQ32" s="73">
        <v>155952541</v>
      </c>
      <c r="AR32" s="73">
        <v>0</v>
      </c>
      <c r="AS32" s="73">
        <v>35881500</v>
      </c>
      <c r="AT32" s="73">
        <v>0</v>
      </c>
      <c r="AU32" s="73">
        <v>0</v>
      </c>
      <c r="AV32" s="73">
        <v>0</v>
      </c>
      <c r="AW32" s="74">
        <v>191834041</v>
      </c>
      <c r="AX32" s="73">
        <v>81955</v>
      </c>
      <c r="AY32" s="73">
        <v>0</v>
      </c>
      <c r="AZ32" s="73">
        <v>0</v>
      </c>
      <c r="BA32" s="73">
        <v>0</v>
      </c>
      <c r="BB32" s="73">
        <v>0</v>
      </c>
      <c r="BC32" s="74">
        <v>81955</v>
      </c>
      <c r="BD32" s="74">
        <v>191915996</v>
      </c>
      <c r="BE32" s="73">
        <v>90190697</v>
      </c>
      <c r="BF32" s="73">
        <v>0</v>
      </c>
      <c r="BG32" s="73">
        <v>4965498</v>
      </c>
      <c r="BH32" s="73">
        <v>1580298</v>
      </c>
      <c r="BI32" s="73">
        <v>3194587</v>
      </c>
      <c r="BJ32" s="73">
        <v>102425194</v>
      </c>
      <c r="BK32" s="73">
        <v>0</v>
      </c>
      <c r="BL32" s="74">
        <v>202356274</v>
      </c>
      <c r="BM32" s="74">
        <v>-10440278</v>
      </c>
      <c r="BN32" s="73">
        <v>11654920</v>
      </c>
      <c r="BO32" s="73">
        <v>0</v>
      </c>
      <c r="BP32" s="73">
        <v>1214642</v>
      </c>
      <c r="BQ32" s="73">
        <v>0</v>
      </c>
      <c r="BR32" s="73">
        <v>0</v>
      </c>
      <c r="BS32" s="74">
        <v>1214642</v>
      </c>
      <c r="BT32" s="286">
        <v>-5.5E-2</v>
      </c>
      <c r="BU32" s="286">
        <v>0</v>
      </c>
      <c r="BV32" s="286">
        <v>-5.3999999999999999E-2</v>
      </c>
      <c r="BW32" s="76">
        <v>1.1000000000000001</v>
      </c>
      <c r="BX32" s="77">
        <v>43</v>
      </c>
      <c r="BY32" s="77">
        <v>82</v>
      </c>
      <c r="BZ32" s="78">
        <v>-1</v>
      </c>
      <c r="CA32" s="75">
        <v>-5.6000000000000001E-2</v>
      </c>
      <c r="CB32" s="75">
        <v>-0.123</v>
      </c>
      <c r="CC32" s="79">
        <v>17</v>
      </c>
      <c r="CD32" s="80">
        <v>13</v>
      </c>
      <c r="CE32" s="75">
        <v>1.619</v>
      </c>
      <c r="CF32" s="74">
        <v>-10440278</v>
      </c>
      <c r="CG32" s="286">
        <v>-5.5E-2</v>
      </c>
      <c r="CH32" s="286">
        <v>0</v>
      </c>
      <c r="CI32" s="286">
        <v>-5.3999999999999999E-2</v>
      </c>
    </row>
    <row r="33" spans="1:87" s="48" customFormat="1" ht="34.200000000000003" x14ac:dyDescent="0.3">
      <c r="A33" s="81">
        <v>2</v>
      </c>
      <c r="B33" s="81" t="s">
        <v>702</v>
      </c>
      <c r="C33" s="81" t="s">
        <v>847</v>
      </c>
      <c r="D33" s="81">
        <v>12807</v>
      </c>
      <c r="E33" s="81">
        <v>2024</v>
      </c>
      <c r="F33" s="81" t="s">
        <v>855</v>
      </c>
      <c r="G33" s="81">
        <v>5</v>
      </c>
      <c r="H33" s="81">
        <v>12</v>
      </c>
      <c r="I33" s="81" t="s">
        <v>2905</v>
      </c>
      <c r="J33" s="82">
        <v>2650990</v>
      </c>
      <c r="K33" s="82">
        <v>0</v>
      </c>
      <c r="L33" s="82">
        <v>0</v>
      </c>
      <c r="M33" s="82">
        <v>4947755</v>
      </c>
      <c r="N33" s="287">
        <v>4996780</v>
      </c>
      <c r="O33" s="82">
        <v>0</v>
      </c>
      <c r="P33" s="82">
        <v>155368</v>
      </c>
      <c r="Q33" s="74">
        <v>12750893</v>
      </c>
      <c r="R33" s="82">
        <v>1819958</v>
      </c>
      <c r="S33" s="82">
        <v>0</v>
      </c>
      <c r="T33" s="82">
        <v>0</v>
      </c>
      <c r="U33" s="82">
        <v>0</v>
      </c>
      <c r="V33" s="82">
        <v>19611055</v>
      </c>
      <c r="W33" s="82">
        <v>15039758</v>
      </c>
      <c r="X33" s="74">
        <v>4571297</v>
      </c>
      <c r="Y33" s="82">
        <v>11444300</v>
      </c>
      <c r="Z33" s="74">
        <v>17835555</v>
      </c>
      <c r="AA33" s="74">
        <v>30586448</v>
      </c>
      <c r="AB33" s="82">
        <v>136369</v>
      </c>
      <c r="AC33" s="82">
        <v>719939</v>
      </c>
      <c r="AD33" s="82">
        <v>0</v>
      </c>
      <c r="AE33" s="82">
        <v>21967091</v>
      </c>
      <c r="AF33" s="74">
        <v>22823399</v>
      </c>
      <c r="AG33" s="82">
        <v>220131</v>
      </c>
      <c r="AH33" s="82">
        <v>0</v>
      </c>
      <c r="AI33" s="82">
        <v>4312976</v>
      </c>
      <c r="AJ33" s="74">
        <v>4533107</v>
      </c>
      <c r="AK33" s="74">
        <v>27356506</v>
      </c>
      <c r="AL33" s="82">
        <v>1368591</v>
      </c>
      <c r="AM33" s="82">
        <v>0</v>
      </c>
      <c r="AN33" s="82">
        <v>1861351</v>
      </c>
      <c r="AO33" s="74">
        <v>3229942</v>
      </c>
      <c r="AP33" s="74">
        <v>30586448</v>
      </c>
      <c r="AQ33" s="82">
        <v>43018396</v>
      </c>
      <c r="AR33" s="82">
        <v>0</v>
      </c>
      <c r="AS33" s="82">
        <v>2507066</v>
      </c>
      <c r="AT33" s="82">
        <v>0</v>
      </c>
      <c r="AU33" s="82">
        <v>0</v>
      </c>
      <c r="AV33" s="82">
        <v>0</v>
      </c>
      <c r="AW33" s="74">
        <v>45525462</v>
      </c>
      <c r="AX33" s="82">
        <v>0</v>
      </c>
      <c r="AY33" s="82">
        <v>0</v>
      </c>
      <c r="AZ33" s="82">
        <v>0</v>
      </c>
      <c r="BA33" s="82">
        <v>0</v>
      </c>
      <c r="BB33" s="82">
        <v>0</v>
      </c>
      <c r="BC33" s="74">
        <v>0</v>
      </c>
      <c r="BD33" s="74">
        <v>45525462</v>
      </c>
      <c r="BE33" s="82">
        <v>15156909</v>
      </c>
      <c r="BF33" s="82">
        <v>0</v>
      </c>
      <c r="BG33" s="82">
        <v>718937</v>
      </c>
      <c r="BH33" s="82">
        <v>9753</v>
      </c>
      <c r="BI33" s="82">
        <v>232623</v>
      </c>
      <c r="BJ33" s="82">
        <v>25201099</v>
      </c>
      <c r="BK33" s="82">
        <v>0</v>
      </c>
      <c r="BL33" s="74">
        <v>41319321</v>
      </c>
      <c r="BM33" s="74">
        <v>4206141</v>
      </c>
      <c r="BN33" s="82">
        <v>-7860288</v>
      </c>
      <c r="BO33" s="82">
        <v>0</v>
      </c>
      <c r="BP33" s="82">
        <v>-3654147</v>
      </c>
      <c r="BQ33" s="82">
        <v>0</v>
      </c>
      <c r="BR33" s="82">
        <v>0</v>
      </c>
      <c r="BS33" s="74">
        <v>-3654147</v>
      </c>
      <c r="BT33" s="286">
        <v>9.1999999999999998E-2</v>
      </c>
      <c r="BU33" s="286">
        <v>0</v>
      </c>
      <c r="BV33" s="286">
        <v>9.1999999999999998E-2</v>
      </c>
      <c r="BW33" s="76">
        <v>0.6</v>
      </c>
      <c r="BX33" s="77">
        <v>42</v>
      </c>
      <c r="BY33" s="77">
        <v>199</v>
      </c>
      <c r="BZ33" s="78">
        <v>33.799999999999997</v>
      </c>
      <c r="CA33" s="75">
        <v>0.214</v>
      </c>
      <c r="CB33" s="75">
        <v>0.106</v>
      </c>
      <c r="CC33" s="79">
        <v>21</v>
      </c>
      <c r="CD33" s="80">
        <v>24</v>
      </c>
      <c r="CE33" s="75">
        <v>0.13900000000000001</v>
      </c>
      <c r="CF33" s="74">
        <v>4206141</v>
      </c>
      <c r="CG33" s="286">
        <v>9.1999999999999998E-2</v>
      </c>
      <c r="CH33" s="286">
        <v>0</v>
      </c>
      <c r="CI33" s="286">
        <v>9.1999999999999998E-2</v>
      </c>
    </row>
    <row r="34" spans="1:87" s="48" customFormat="1" ht="34.200000000000003" x14ac:dyDescent="0.3">
      <c r="A34" s="72">
        <v>51</v>
      </c>
      <c r="B34" s="72" t="s">
        <v>719</v>
      </c>
      <c r="C34" s="72" t="s">
        <v>847</v>
      </c>
      <c r="D34" s="72">
        <v>13155</v>
      </c>
      <c r="E34" s="72">
        <v>2024</v>
      </c>
      <c r="F34" s="72" t="s">
        <v>855</v>
      </c>
      <c r="G34" s="72">
        <v>5</v>
      </c>
      <c r="H34" s="72">
        <v>12</v>
      </c>
      <c r="I34" s="72" t="s">
        <v>2905</v>
      </c>
      <c r="J34" s="73">
        <v>73759242.474000007</v>
      </c>
      <c r="K34" s="73">
        <v>0</v>
      </c>
      <c r="L34" s="73">
        <v>800407.92</v>
      </c>
      <c r="M34" s="73">
        <v>299973546.34399998</v>
      </c>
      <c r="N34" s="285">
        <v>0</v>
      </c>
      <c r="O34" s="73">
        <v>0</v>
      </c>
      <c r="P34" s="73">
        <v>385448548.75</v>
      </c>
      <c r="Q34" s="74">
        <v>759981745.48800004</v>
      </c>
      <c r="R34" s="73">
        <v>0</v>
      </c>
      <c r="S34" s="73">
        <v>51901623.219999999</v>
      </c>
      <c r="T34" s="73">
        <v>0</v>
      </c>
      <c r="U34" s="73">
        <v>0</v>
      </c>
      <c r="V34" s="73">
        <v>2281047727.77</v>
      </c>
      <c r="W34" s="73">
        <v>1295184617.75</v>
      </c>
      <c r="X34" s="74">
        <v>985863110.01999998</v>
      </c>
      <c r="Y34" s="73">
        <v>3543324297.3299999</v>
      </c>
      <c r="Z34" s="74">
        <v>4581089030.5699997</v>
      </c>
      <c r="AA34" s="74">
        <v>5341070776.0579996</v>
      </c>
      <c r="AB34" s="73">
        <v>99853898.510000005</v>
      </c>
      <c r="AC34" s="73">
        <v>69901190.290000007</v>
      </c>
      <c r="AD34" s="73">
        <v>0</v>
      </c>
      <c r="AE34" s="73">
        <v>457884105.67500001</v>
      </c>
      <c r="AF34" s="74">
        <v>627639194.47500002</v>
      </c>
      <c r="AG34" s="73">
        <v>447218812.80000001</v>
      </c>
      <c r="AH34" s="73">
        <v>0</v>
      </c>
      <c r="AI34" s="73">
        <v>359171696.05000001</v>
      </c>
      <c r="AJ34" s="74">
        <v>806390508.85000002</v>
      </c>
      <c r="AK34" s="74">
        <v>1434029703.325</v>
      </c>
      <c r="AL34" s="73">
        <v>2001158483.0510001</v>
      </c>
      <c r="AM34" s="73">
        <v>1583873609.309</v>
      </c>
      <c r="AN34" s="73">
        <v>322008980.37</v>
      </c>
      <c r="AO34" s="74">
        <v>3907041072.73</v>
      </c>
      <c r="AP34" s="74">
        <v>5341070776.0550003</v>
      </c>
      <c r="AQ34" s="73">
        <v>2609273327.9200001</v>
      </c>
      <c r="AR34" s="73">
        <v>0</v>
      </c>
      <c r="AS34" s="73">
        <v>350967099.25</v>
      </c>
      <c r="AT34" s="73">
        <v>0</v>
      </c>
      <c r="AU34" s="73">
        <v>0</v>
      </c>
      <c r="AV34" s="73">
        <v>180616487.93000001</v>
      </c>
      <c r="AW34" s="74">
        <v>3140856915.0999999</v>
      </c>
      <c r="AX34" s="73">
        <v>1680326.29</v>
      </c>
      <c r="AY34" s="73">
        <v>311874510.12</v>
      </c>
      <c r="AZ34" s="73">
        <v>155034521.33000001</v>
      </c>
      <c r="BA34" s="73">
        <v>13126381.68</v>
      </c>
      <c r="BB34" s="73">
        <v>0</v>
      </c>
      <c r="BC34" s="74">
        <v>481715739.42000002</v>
      </c>
      <c r="BD34" s="74">
        <v>3622572654.52</v>
      </c>
      <c r="BE34" s="73">
        <v>1082028419.74</v>
      </c>
      <c r="BF34" s="73">
        <v>0</v>
      </c>
      <c r="BG34" s="73">
        <v>90093808.129999995</v>
      </c>
      <c r="BH34" s="73">
        <v>21155047.170000002</v>
      </c>
      <c r="BI34" s="73">
        <v>15291995.49</v>
      </c>
      <c r="BJ34" s="73">
        <v>2157313763.9699998</v>
      </c>
      <c r="BK34" s="73">
        <v>0</v>
      </c>
      <c r="BL34" s="74">
        <v>3365883034.5</v>
      </c>
      <c r="BM34" s="74">
        <v>256689620.02000001</v>
      </c>
      <c r="BN34" s="73">
        <v>0</v>
      </c>
      <c r="BO34" s="73">
        <v>12236545.689999999</v>
      </c>
      <c r="BP34" s="73">
        <v>268926165.70999998</v>
      </c>
      <c r="BQ34" s="73">
        <v>880339</v>
      </c>
      <c r="BR34" s="73">
        <v>0</v>
      </c>
      <c r="BS34" s="74">
        <v>269806504.70999998</v>
      </c>
      <c r="BT34" s="286">
        <v>-6.2E-2</v>
      </c>
      <c r="BU34" s="286">
        <v>0.13300000000000001</v>
      </c>
      <c r="BV34" s="286">
        <v>7.0999999999999994E-2</v>
      </c>
      <c r="BW34" s="76">
        <v>1.2</v>
      </c>
      <c r="BX34" s="77">
        <v>42</v>
      </c>
      <c r="BY34" s="77">
        <v>62</v>
      </c>
      <c r="BZ34" s="78">
        <v>3</v>
      </c>
      <c r="CA34" s="75">
        <v>0.32300000000000001</v>
      </c>
      <c r="CB34" s="75">
        <v>0.73199999999999998</v>
      </c>
      <c r="CC34" s="79">
        <v>14</v>
      </c>
      <c r="CD34" s="80">
        <v>8</v>
      </c>
      <c r="CE34" s="75">
        <v>0.183</v>
      </c>
      <c r="CF34" s="74">
        <v>256689620.02000001</v>
      </c>
      <c r="CG34" s="286">
        <v>-6.2E-2</v>
      </c>
      <c r="CH34" s="286">
        <v>0.13300000000000001</v>
      </c>
      <c r="CI34" s="286">
        <v>7.0999999999999994E-2</v>
      </c>
    </row>
    <row r="35" spans="1:87" s="48" customFormat="1" ht="34.200000000000003" x14ac:dyDescent="0.3">
      <c r="A35" s="81">
        <v>83</v>
      </c>
      <c r="B35" s="81" t="s">
        <v>728</v>
      </c>
      <c r="C35" s="81" t="s">
        <v>847</v>
      </c>
      <c r="D35" s="81">
        <v>13156</v>
      </c>
      <c r="E35" s="81">
        <v>2024</v>
      </c>
      <c r="F35" s="81" t="s">
        <v>855</v>
      </c>
      <c r="G35" s="81">
        <v>5</v>
      </c>
      <c r="H35" s="81">
        <v>12</v>
      </c>
      <c r="I35" s="81" t="s">
        <v>2905</v>
      </c>
      <c r="J35" s="82">
        <v>46613000</v>
      </c>
      <c r="K35" s="82">
        <v>0</v>
      </c>
      <c r="L35" s="82">
        <v>3136000</v>
      </c>
      <c r="M35" s="82">
        <v>40255000</v>
      </c>
      <c r="N35" s="287">
        <v>19026000</v>
      </c>
      <c r="O35" s="82">
        <v>14273000</v>
      </c>
      <c r="P35" s="82">
        <v>18650000</v>
      </c>
      <c r="Q35" s="74">
        <v>141953000</v>
      </c>
      <c r="R35" s="82">
        <v>13058000</v>
      </c>
      <c r="S35" s="82">
        <v>0</v>
      </c>
      <c r="T35" s="82">
        <v>0</v>
      </c>
      <c r="U35" s="82">
        <v>20313000</v>
      </c>
      <c r="V35" s="82">
        <v>274940000</v>
      </c>
      <c r="W35" s="82">
        <v>192255000</v>
      </c>
      <c r="X35" s="74">
        <v>82685000</v>
      </c>
      <c r="Y35" s="82">
        <v>43533000</v>
      </c>
      <c r="Z35" s="74">
        <v>159589000</v>
      </c>
      <c r="AA35" s="74">
        <v>301542000</v>
      </c>
      <c r="AB35" s="82">
        <v>1562000</v>
      </c>
      <c r="AC35" s="82">
        <v>3594000</v>
      </c>
      <c r="AD35" s="82">
        <v>2214000</v>
      </c>
      <c r="AE35" s="82">
        <v>121085000</v>
      </c>
      <c r="AF35" s="74">
        <v>128455000</v>
      </c>
      <c r="AG35" s="82">
        <v>67168000</v>
      </c>
      <c r="AH35" s="82">
        <v>0</v>
      </c>
      <c r="AI35" s="82">
        <v>77249000</v>
      </c>
      <c r="AJ35" s="74">
        <v>144417000</v>
      </c>
      <c r="AK35" s="74">
        <v>272872000</v>
      </c>
      <c r="AL35" s="82">
        <v>27570000</v>
      </c>
      <c r="AM35" s="82">
        <v>0</v>
      </c>
      <c r="AN35" s="82">
        <v>1100000</v>
      </c>
      <c r="AO35" s="74">
        <v>28670000</v>
      </c>
      <c r="AP35" s="74">
        <v>301542000</v>
      </c>
      <c r="AQ35" s="82">
        <v>306692000</v>
      </c>
      <c r="AR35" s="82">
        <v>0</v>
      </c>
      <c r="AS35" s="82">
        <v>23584000</v>
      </c>
      <c r="AT35" s="82">
        <v>0</v>
      </c>
      <c r="AU35" s="82">
        <v>0</v>
      </c>
      <c r="AV35" s="82">
        <v>0</v>
      </c>
      <c r="AW35" s="74">
        <v>330276000</v>
      </c>
      <c r="AX35" s="82">
        <v>695000</v>
      </c>
      <c r="AY35" s="82">
        <v>27000</v>
      </c>
      <c r="AZ35" s="82">
        <v>456000</v>
      </c>
      <c r="BA35" s="82">
        <v>0</v>
      </c>
      <c r="BB35" s="82">
        <v>3060000</v>
      </c>
      <c r="BC35" s="74">
        <v>4238000</v>
      </c>
      <c r="BD35" s="74">
        <v>334514000</v>
      </c>
      <c r="BE35" s="82">
        <v>150477000</v>
      </c>
      <c r="BF35" s="82">
        <v>0</v>
      </c>
      <c r="BG35" s="82">
        <v>11733000</v>
      </c>
      <c r="BH35" s="82">
        <v>3680000</v>
      </c>
      <c r="BI35" s="82">
        <v>8190804</v>
      </c>
      <c r="BJ35" s="82">
        <v>165453196</v>
      </c>
      <c r="BK35" s="82">
        <v>0</v>
      </c>
      <c r="BL35" s="74">
        <v>339534000</v>
      </c>
      <c r="BM35" s="74">
        <v>-5020000</v>
      </c>
      <c r="BN35" s="82">
        <v>0</v>
      </c>
      <c r="BO35" s="82">
        <v>-3715000</v>
      </c>
      <c r="BP35" s="82">
        <v>-8735000</v>
      </c>
      <c r="BQ35" s="82">
        <v>0</v>
      </c>
      <c r="BR35" s="82">
        <v>0</v>
      </c>
      <c r="BS35" s="74">
        <v>-8735000</v>
      </c>
      <c r="BT35" s="286">
        <v>-2.8000000000000001E-2</v>
      </c>
      <c r="BU35" s="286">
        <v>1.2999999999999999E-2</v>
      </c>
      <c r="BV35" s="286">
        <v>-1.4999999999999999E-2</v>
      </c>
      <c r="BW35" s="76">
        <v>1.1000000000000001</v>
      </c>
      <c r="BX35" s="77">
        <v>48</v>
      </c>
      <c r="BY35" s="77">
        <v>139</v>
      </c>
      <c r="BZ35" s="78">
        <v>2</v>
      </c>
      <c r="CA35" s="75">
        <v>3.4000000000000002E-2</v>
      </c>
      <c r="CB35" s="75">
        <v>9.5000000000000001E-2</v>
      </c>
      <c r="CC35" s="79">
        <v>16</v>
      </c>
      <c r="CD35" s="80">
        <v>52</v>
      </c>
      <c r="CE35" s="75">
        <v>0.70899999999999996</v>
      </c>
      <c r="CF35" s="74">
        <v>-5020000</v>
      </c>
      <c r="CG35" s="286">
        <v>-2.8000000000000001E-2</v>
      </c>
      <c r="CH35" s="286">
        <v>1.2999999999999999E-2</v>
      </c>
      <c r="CI35" s="286">
        <v>-1.4999999999999999E-2</v>
      </c>
    </row>
    <row r="36" spans="1:87" s="48" customFormat="1" ht="34.200000000000003" x14ac:dyDescent="0.3">
      <c r="A36" s="72">
        <v>97</v>
      </c>
      <c r="B36" s="72" t="s">
        <v>737</v>
      </c>
      <c r="C36" s="72" t="s">
        <v>847</v>
      </c>
      <c r="D36" s="72">
        <v>13157</v>
      </c>
      <c r="E36" s="72">
        <v>2024</v>
      </c>
      <c r="F36" s="72" t="s">
        <v>855</v>
      </c>
      <c r="G36" s="72">
        <v>5</v>
      </c>
      <c r="H36" s="72">
        <v>12</v>
      </c>
      <c r="I36" s="72" t="s">
        <v>2905</v>
      </c>
      <c r="J36" s="73">
        <v>9053235</v>
      </c>
      <c r="K36" s="73">
        <v>14062446</v>
      </c>
      <c r="L36" s="73">
        <v>2386114</v>
      </c>
      <c r="M36" s="73">
        <v>28150157</v>
      </c>
      <c r="N36" s="285">
        <v>0</v>
      </c>
      <c r="O36" s="73">
        <v>0</v>
      </c>
      <c r="P36" s="73">
        <v>8039942</v>
      </c>
      <c r="Q36" s="74">
        <v>61691894</v>
      </c>
      <c r="R36" s="73">
        <v>25681333</v>
      </c>
      <c r="S36" s="73">
        <v>6677225</v>
      </c>
      <c r="T36" s="73">
        <v>0</v>
      </c>
      <c r="U36" s="73">
        <v>0</v>
      </c>
      <c r="V36" s="73">
        <v>267609639</v>
      </c>
      <c r="W36" s="73">
        <v>141473853</v>
      </c>
      <c r="X36" s="74">
        <v>126135786</v>
      </c>
      <c r="Y36" s="73">
        <v>17018379</v>
      </c>
      <c r="Z36" s="74">
        <v>175512723</v>
      </c>
      <c r="AA36" s="74">
        <v>237204617</v>
      </c>
      <c r="AB36" s="73">
        <v>5204259</v>
      </c>
      <c r="AC36" s="73">
        <v>8763717</v>
      </c>
      <c r="AD36" s="73">
        <v>0</v>
      </c>
      <c r="AE36" s="73">
        <v>33359945</v>
      </c>
      <c r="AF36" s="74">
        <v>47327921</v>
      </c>
      <c r="AG36" s="73">
        <v>95051865</v>
      </c>
      <c r="AH36" s="73">
        <v>0</v>
      </c>
      <c r="AI36" s="73">
        <v>17753126</v>
      </c>
      <c r="AJ36" s="74">
        <v>112804991</v>
      </c>
      <c r="AK36" s="74">
        <v>160132912</v>
      </c>
      <c r="AL36" s="73">
        <v>71743354</v>
      </c>
      <c r="AM36" s="73">
        <v>0</v>
      </c>
      <c r="AN36" s="73">
        <v>5328351</v>
      </c>
      <c r="AO36" s="74">
        <v>77071705</v>
      </c>
      <c r="AP36" s="74">
        <v>237204617</v>
      </c>
      <c r="AQ36" s="73">
        <v>280214468</v>
      </c>
      <c r="AR36" s="73">
        <v>0</v>
      </c>
      <c r="AS36" s="73">
        <v>9290455</v>
      </c>
      <c r="AT36" s="73">
        <v>0</v>
      </c>
      <c r="AU36" s="73">
        <v>855278</v>
      </c>
      <c r="AV36" s="73">
        <v>0</v>
      </c>
      <c r="AW36" s="74">
        <v>290360201</v>
      </c>
      <c r="AX36" s="73">
        <v>2432032</v>
      </c>
      <c r="AY36" s="73">
        <v>768253</v>
      </c>
      <c r="AZ36" s="73">
        <v>3563648</v>
      </c>
      <c r="BA36" s="73">
        <v>-60303</v>
      </c>
      <c r="BB36" s="73">
        <v>0</v>
      </c>
      <c r="BC36" s="74">
        <v>6703630</v>
      </c>
      <c r="BD36" s="74">
        <v>297063831</v>
      </c>
      <c r="BE36" s="73">
        <v>157759213</v>
      </c>
      <c r="BF36" s="73">
        <v>0</v>
      </c>
      <c r="BG36" s="73">
        <v>11216733</v>
      </c>
      <c r="BH36" s="73">
        <v>4881312</v>
      </c>
      <c r="BI36" s="73">
        <v>5532372</v>
      </c>
      <c r="BJ36" s="73">
        <v>117844064</v>
      </c>
      <c r="BK36" s="73">
        <v>4279737</v>
      </c>
      <c r="BL36" s="74">
        <v>301513431</v>
      </c>
      <c r="BM36" s="74">
        <v>-4449600</v>
      </c>
      <c r="BN36" s="73">
        <v>-10276401</v>
      </c>
      <c r="BO36" s="73">
        <v>966616</v>
      </c>
      <c r="BP36" s="73">
        <v>-13759385</v>
      </c>
      <c r="BQ36" s="73">
        <v>0</v>
      </c>
      <c r="BR36" s="73">
        <v>0</v>
      </c>
      <c r="BS36" s="74">
        <v>-13759385</v>
      </c>
      <c r="BT36" s="286">
        <v>-3.7999999999999999E-2</v>
      </c>
      <c r="BU36" s="286">
        <v>2.3E-2</v>
      </c>
      <c r="BV36" s="286">
        <v>-1.4999999999999999E-2</v>
      </c>
      <c r="BW36" s="76">
        <v>1.3</v>
      </c>
      <c r="BX36" s="77">
        <v>37</v>
      </c>
      <c r="BY36" s="77">
        <v>48</v>
      </c>
      <c r="BZ36" s="78">
        <v>1.2</v>
      </c>
      <c r="CA36" s="75">
        <v>4.8000000000000001E-2</v>
      </c>
      <c r="CB36" s="75">
        <v>0.32500000000000001</v>
      </c>
      <c r="CC36" s="79">
        <v>13</v>
      </c>
      <c r="CD36" s="80">
        <v>29</v>
      </c>
      <c r="CE36" s="75">
        <v>0.56999999999999995</v>
      </c>
      <c r="CF36" s="74">
        <v>-5304878</v>
      </c>
      <c r="CG36" s="286">
        <v>-4.1000000000000002E-2</v>
      </c>
      <c r="CH36" s="286">
        <v>2.3E-2</v>
      </c>
      <c r="CI36" s="286">
        <v>-1.7999999999999999E-2</v>
      </c>
    </row>
    <row r="37" spans="1:87" s="48" customFormat="1" ht="34.200000000000003" x14ac:dyDescent="0.3">
      <c r="A37" s="81">
        <v>46</v>
      </c>
      <c r="B37" s="81" t="s">
        <v>712</v>
      </c>
      <c r="C37" s="81" t="s">
        <v>847</v>
      </c>
      <c r="D37" s="81">
        <v>14286</v>
      </c>
      <c r="E37" s="81">
        <v>2024</v>
      </c>
      <c r="F37" s="81" t="s">
        <v>855</v>
      </c>
      <c r="G37" s="81">
        <v>5</v>
      </c>
      <c r="H37" s="81">
        <v>12</v>
      </c>
      <c r="I37" s="81" t="s">
        <v>2905</v>
      </c>
      <c r="J37" s="82">
        <v>481000</v>
      </c>
      <c r="K37" s="82">
        <v>0</v>
      </c>
      <c r="L37" s="82">
        <v>0</v>
      </c>
      <c r="M37" s="82">
        <v>408368000</v>
      </c>
      <c r="N37" s="287">
        <v>2586789000</v>
      </c>
      <c r="O37" s="82">
        <v>0</v>
      </c>
      <c r="P37" s="82">
        <v>363302000</v>
      </c>
      <c r="Q37" s="74">
        <v>3358940000</v>
      </c>
      <c r="R37" s="82">
        <v>1999378000</v>
      </c>
      <c r="S37" s="82">
        <v>62034000</v>
      </c>
      <c r="T37" s="82">
        <v>0</v>
      </c>
      <c r="U37" s="82">
        <v>0</v>
      </c>
      <c r="V37" s="82">
        <v>5332404000</v>
      </c>
      <c r="W37" s="82">
        <v>2616438000</v>
      </c>
      <c r="X37" s="74">
        <v>2715966000</v>
      </c>
      <c r="Y37" s="82">
        <v>701414000</v>
      </c>
      <c r="Z37" s="74">
        <v>5478792000</v>
      </c>
      <c r="AA37" s="74">
        <v>8837732000</v>
      </c>
      <c r="AB37" s="82">
        <v>0</v>
      </c>
      <c r="AC37" s="82">
        <v>31760000</v>
      </c>
      <c r="AD37" s="82">
        <v>0</v>
      </c>
      <c r="AE37" s="82">
        <v>664284000</v>
      </c>
      <c r="AF37" s="74">
        <v>696044000</v>
      </c>
      <c r="AG37" s="82">
        <v>2011912000</v>
      </c>
      <c r="AH37" s="82">
        <v>0</v>
      </c>
      <c r="AI37" s="82">
        <v>779628000</v>
      </c>
      <c r="AJ37" s="74">
        <v>2791540000</v>
      </c>
      <c r="AK37" s="74">
        <v>3487584000</v>
      </c>
      <c r="AL37" s="82">
        <v>3093817000</v>
      </c>
      <c r="AM37" s="82">
        <v>1132266000</v>
      </c>
      <c r="AN37" s="82">
        <v>1124065000</v>
      </c>
      <c r="AO37" s="74">
        <v>5350148000</v>
      </c>
      <c r="AP37" s="74">
        <v>8837732000</v>
      </c>
      <c r="AQ37" s="82">
        <v>2007911000</v>
      </c>
      <c r="AR37" s="82">
        <v>0</v>
      </c>
      <c r="AS37" s="82">
        <v>663311000</v>
      </c>
      <c r="AT37" s="82">
        <v>0</v>
      </c>
      <c r="AU37" s="82">
        <v>0</v>
      </c>
      <c r="AV37" s="82">
        <v>112368000</v>
      </c>
      <c r="AW37" s="74">
        <v>2783590000</v>
      </c>
      <c r="AX37" s="82">
        <v>79331000</v>
      </c>
      <c r="AY37" s="82">
        <v>24313000</v>
      </c>
      <c r="AZ37" s="82">
        <v>3253000</v>
      </c>
      <c r="BA37" s="82">
        <v>-57143000</v>
      </c>
      <c r="BB37" s="82">
        <v>5791000</v>
      </c>
      <c r="BC37" s="74">
        <v>55545000</v>
      </c>
      <c r="BD37" s="74">
        <v>2839135000</v>
      </c>
      <c r="BE37" s="82">
        <v>1240293000</v>
      </c>
      <c r="BF37" s="82">
        <v>0</v>
      </c>
      <c r="BG37" s="82">
        <v>187745000</v>
      </c>
      <c r="BH37" s="82">
        <v>51219000</v>
      </c>
      <c r="BI37" s="82">
        <v>42867000</v>
      </c>
      <c r="BJ37" s="82">
        <v>1373995000</v>
      </c>
      <c r="BK37" s="82">
        <v>0</v>
      </c>
      <c r="BL37" s="74">
        <v>2896119000</v>
      </c>
      <c r="BM37" s="74">
        <v>-56984000</v>
      </c>
      <c r="BN37" s="82">
        <v>26019000</v>
      </c>
      <c r="BO37" s="82">
        <v>45285000</v>
      </c>
      <c r="BP37" s="82">
        <v>14320000</v>
      </c>
      <c r="BQ37" s="82">
        <v>27221000</v>
      </c>
      <c r="BR37" s="82">
        <v>0</v>
      </c>
      <c r="BS37" s="74">
        <v>41541000</v>
      </c>
      <c r="BT37" s="286">
        <v>-0.04</v>
      </c>
      <c r="BU37" s="286">
        <v>0.02</v>
      </c>
      <c r="BV37" s="286">
        <v>-0.02</v>
      </c>
      <c r="BW37" s="76">
        <v>4.8</v>
      </c>
      <c r="BX37" s="77">
        <v>74</v>
      </c>
      <c r="BY37" s="77">
        <v>90</v>
      </c>
      <c r="BZ37" s="78">
        <v>3.6</v>
      </c>
      <c r="CA37" s="75">
        <v>4.8000000000000001E-2</v>
      </c>
      <c r="CB37" s="75">
        <v>0.60499999999999998</v>
      </c>
      <c r="CC37" s="79">
        <v>14</v>
      </c>
      <c r="CD37" s="80">
        <v>0</v>
      </c>
      <c r="CE37" s="75">
        <v>0.39400000000000002</v>
      </c>
      <c r="CF37" s="74">
        <v>-56984000</v>
      </c>
      <c r="CG37" s="286">
        <v>-0.04</v>
      </c>
      <c r="CH37" s="286">
        <v>0.02</v>
      </c>
      <c r="CI37" s="286">
        <v>-0.02</v>
      </c>
    </row>
    <row r="38" spans="1:87" s="48" customFormat="1" ht="34.200000000000003" x14ac:dyDescent="0.3">
      <c r="A38" s="72">
        <v>3107</v>
      </c>
      <c r="B38" s="72" t="s">
        <v>713</v>
      </c>
      <c r="C38" s="72" t="s">
        <v>847</v>
      </c>
      <c r="D38" s="72">
        <v>14287</v>
      </c>
      <c r="E38" s="72">
        <v>2024</v>
      </c>
      <c r="F38" s="72" t="s">
        <v>855</v>
      </c>
      <c r="G38" s="72">
        <v>5</v>
      </c>
      <c r="H38" s="72">
        <v>12</v>
      </c>
      <c r="I38" s="72" t="s">
        <v>2905</v>
      </c>
      <c r="J38" s="73">
        <v>93448931</v>
      </c>
      <c r="K38" s="73">
        <v>0</v>
      </c>
      <c r="L38" s="73">
        <v>53959000</v>
      </c>
      <c r="M38" s="73">
        <v>192650422</v>
      </c>
      <c r="N38" s="285">
        <v>79690078</v>
      </c>
      <c r="O38" s="73">
        <v>5715291</v>
      </c>
      <c r="P38" s="73">
        <v>302976089</v>
      </c>
      <c r="Q38" s="74">
        <v>728439811</v>
      </c>
      <c r="R38" s="73">
        <v>970035533</v>
      </c>
      <c r="S38" s="73">
        <v>6309002</v>
      </c>
      <c r="T38" s="73">
        <v>0</v>
      </c>
      <c r="U38" s="73">
        <v>0</v>
      </c>
      <c r="V38" s="73">
        <v>2410443088</v>
      </c>
      <c r="W38" s="73">
        <v>1373420674</v>
      </c>
      <c r="X38" s="74">
        <v>1037022414</v>
      </c>
      <c r="Y38" s="73">
        <v>170063473</v>
      </c>
      <c r="Z38" s="74">
        <v>2183430422</v>
      </c>
      <c r="AA38" s="74">
        <v>2911870233</v>
      </c>
      <c r="AB38" s="73">
        <v>8511642</v>
      </c>
      <c r="AC38" s="73">
        <v>0</v>
      </c>
      <c r="AD38" s="73">
        <v>78377</v>
      </c>
      <c r="AE38" s="73">
        <v>361988928</v>
      </c>
      <c r="AF38" s="74">
        <v>370578947</v>
      </c>
      <c r="AG38" s="73">
        <v>887712607</v>
      </c>
      <c r="AH38" s="73">
        <v>0</v>
      </c>
      <c r="AI38" s="73">
        <v>227587474</v>
      </c>
      <c r="AJ38" s="74">
        <v>1115300081</v>
      </c>
      <c r="AK38" s="74">
        <v>1485879028</v>
      </c>
      <c r="AL38" s="73">
        <v>1021629784</v>
      </c>
      <c r="AM38" s="73">
        <v>360072836</v>
      </c>
      <c r="AN38" s="73">
        <v>44288585</v>
      </c>
      <c r="AO38" s="74">
        <v>1425991205</v>
      </c>
      <c r="AP38" s="74">
        <v>2911870233</v>
      </c>
      <c r="AQ38" s="73">
        <v>1534908632</v>
      </c>
      <c r="AR38" s="73">
        <v>0</v>
      </c>
      <c r="AS38" s="73">
        <v>1035236171</v>
      </c>
      <c r="AT38" s="73">
        <v>0</v>
      </c>
      <c r="AU38" s="73">
        <v>0</v>
      </c>
      <c r="AV38" s="73">
        <v>36598249</v>
      </c>
      <c r="AW38" s="74">
        <v>2606743052</v>
      </c>
      <c r="AX38" s="73">
        <v>26586987</v>
      </c>
      <c r="AY38" s="73">
        <v>0</v>
      </c>
      <c r="AZ38" s="73">
        <v>60972186</v>
      </c>
      <c r="BA38" s="73">
        <v>-25684</v>
      </c>
      <c r="BB38" s="73">
        <v>0</v>
      </c>
      <c r="BC38" s="74">
        <v>87533489</v>
      </c>
      <c r="BD38" s="74">
        <v>2694276541</v>
      </c>
      <c r="BE38" s="73">
        <v>917954339</v>
      </c>
      <c r="BF38" s="73">
        <v>0</v>
      </c>
      <c r="BG38" s="73">
        <v>109538119</v>
      </c>
      <c r="BH38" s="73">
        <v>24768520</v>
      </c>
      <c r="BI38" s="73">
        <v>43501711</v>
      </c>
      <c r="BJ38" s="73">
        <v>1562590008</v>
      </c>
      <c r="BK38" s="73">
        <v>0</v>
      </c>
      <c r="BL38" s="74">
        <v>2658352697</v>
      </c>
      <c r="BM38" s="74">
        <v>35923844</v>
      </c>
      <c r="BN38" s="73">
        <v>88248467</v>
      </c>
      <c r="BO38" s="73">
        <v>4332330</v>
      </c>
      <c r="BP38" s="73">
        <v>128504641</v>
      </c>
      <c r="BQ38" s="73">
        <v>3520630</v>
      </c>
      <c r="BR38" s="73">
        <v>0</v>
      </c>
      <c r="BS38" s="74">
        <v>132025271</v>
      </c>
      <c r="BT38" s="286">
        <v>-1.9E-2</v>
      </c>
      <c r="BU38" s="286">
        <v>3.2000000000000001E-2</v>
      </c>
      <c r="BV38" s="286">
        <v>1.2999999999999999E-2</v>
      </c>
      <c r="BW38" s="76">
        <v>2</v>
      </c>
      <c r="BX38" s="77">
        <v>46</v>
      </c>
      <c r="BY38" s="77">
        <v>53</v>
      </c>
      <c r="BZ38" s="78">
        <v>5.0999999999999996</v>
      </c>
      <c r="CA38" s="75">
        <v>0.11600000000000001</v>
      </c>
      <c r="CB38" s="75">
        <v>0.49</v>
      </c>
      <c r="CC38" s="79">
        <v>13</v>
      </c>
      <c r="CD38" s="80">
        <v>13</v>
      </c>
      <c r="CE38" s="75">
        <v>0.46500000000000002</v>
      </c>
      <c r="CF38" s="74">
        <v>35923844</v>
      </c>
      <c r="CG38" s="286">
        <v>-1.9E-2</v>
      </c>
      <c r="CH38" s="286">
        <v>3.2000000000000001E-2</v>
      </c>
      <c r="CI38" s="286">
        <v>1.2999999999999999E-2</v>
      </c>
    </row>
    <row r="39" spans="1:87" s="48" customFormat="1" ht="34.200000000000003" x14ac:dyDescent="0.3">
      <c r="A39" s="81">
        <v>8702</v>
      </c>
      <c r="B39" s="81" t="s">
        <v>711</v>
      </c>
      <c r="C39" s="81" t="s">
        <v>847</v>
      </c>
      <c r="D39" s="81">
        <v>16665</v>
      </c>
      <c r="E39" s="81">
        <v>2024</v>
      </c>
      <c r="F39" s="81" t="s">
        <v>855</v>
      </c>
      <c r="G39" s="81">
        <v>5</v>
      </c>
      <c r="H39" s="81">
        <v>12</v>
      </c>
      <c r="I39" s="81" t="s">
        <v>2905</v>
      </c>
      <c r="J39" s="82">
        <v>-6926000</v>
      </c>
      <c r="K39" s="82">
        <v>696490000</v>
      </c>
      <c r="L39" s="82">
        <v>0</v>
      </c>
      <c r="M39" s="82">
        <v>333989000</v>
      </c>
      <c r="N39" s="287">
        <v>0</v>
      </c>
      <c r="O39" s="82">
        <v>0</v>
      </c>
      <c r="P39" s="82">
        <v>749704000</v>
      </c>
      <c r="Q39" s="74">
        <v>1773257000</v>
      </c>
      <c r="R39" s="82">
        <v>529449000</v>
      </c>
      <c r="S39" s="82">
        <v>0</v>
      </c>
      <c r="T39" s="82">
        <v>0</v>
      </c>
      <c r="U39" s="82">
        <v>0</v>
      </c>
      <c r="V39" s="82">
        <v>3643470000</v>
      </c>
      <c r="W39" s="82">
        <v>2377154000</v>
      </c>
      <c r="X39" s="74">
        <v>1266316000</v>
      </c>
      <c r="Y39" s="82">
        <v>240462000</v>
      </c>
      <c r="Z39" s="74">
        <v>2036227000</v>
      </c>
      <c r="AA39" s="74">
        <v>3809484000</v>
      </c>
      <c r="AB39" s="82">
        <v>5034000</v>
      </c>
      <c r="AC39" s="82">
        <v>0</v>
      </c>
      <c r="AD39" s="82">
        <v>0</v>
      </c>
      <c r="AE39" s="82">
        <v>526423000</v>
      </c>
      <c r="AF39" s="74">
        <v>531457000</v>
      </c>
      <c r="AG39" s="82">
        <v>1355823000</v>
      </c>
      <c r="AH39" s="82">
        <v>0</v>
      </c>
      <c r="AI39" s="82">
        <v>315869000</v>
      </c>
      <c r="AJ39" s="74">
        <v>1671692000</v>
      </c>
      <c r="AK39" s="74">
        <v>2203149000</v>
      </c>
      <c r="AL39" s="82">
        <v>1220260000</v>
      </c>
      <c r="AM39" s="82">
        <v>286070000</v>
      </c>
      <c r="AN39" s="82">
        <v>100005000</v>
      </c>
      <c r="AO39" s="74">
        <v>1606335000</v>
      </c>
      <c r="AP39" s="74">
        <v>3809484000</v>
      </c>
      <c r="AQ39" s="82">
        <v>2113646000</v>
      </c>
      <c r="AR39" s="82">
        <v>0</v>
      </c>
      <c r="AS39" s="82">
        <v>984914000</v>
      </c>
      <c r="AT39" s="82">
        <v>0</v>
      </c>
      <c r="AU39" s="82">
        <v>0</v>
      </c>
      <c r="AV39" s="82">
        <v>0</v>
      </c>
      <c r="AW39" s="74">
        <v>3098560000</v>
      </c>
      <c r="AX39" s="82">
        <v>2112000</v>
      </c>
      <c r="AY39" s="82">
        <v>0</v>
      </c>
      <c r="AZ39" s="82">
        <v>114602000</v>
      </c>
      <c r="BA39" s="82">
        <v>-18066000</v>
      </c>
      <c r="BB39" s="82">
        <v>0</v>
      </c>
      <c r="BC39" s="74">
        <v>98648000</v>
      </c>
      <c r="BD39" s="74">
        <v>3197208000</v>
      </c>
      <c r="BE39" s="82">
        <v>1070416000</v>
      </c>
      <c r="BF39" s="82">
        <v>0</v>
      </c>
      <c r="BG39" s="82">
        <v>101414000</v>
      </c>
      <c r="BH39" s="82">
        <v>49662000</v>
      </c>
      <c r="BI39" s="82">
        <v>32012000</v>
      </c>
      <c r="BJ39" s="82">
        <v>1846941000</v>
      </c>
      <c r="BK39" s="82">
        <v>0</v>
      </c>
      <c r="BL39" s="74">
        <v>3100445000</v>
      </c>
      <c r="BM39" s="74">
        <v>96763000</v>
      </c>
      <c r="BN39" s="82">
        <v>-50464000</v>
      </c>
      <c r="BO39" s="82">
        <v>533000</v>
      </c>
      <c r="BP39" s="82">
        <v>46832000</v>
      </c>
      <c r="BQ39" s="82">
        <v>23353000</v>
      </c>
      <c r="BR39" s="82">
        <v>0</v>
      </c>
      <c r="BS39" s="74">
        <v>70185000</v>
      </c>
      <c r="BT39" s="286">
        <v>-1E-3</v>
      </c>
      <c r="BU39" s="286">
        <v>3.1E-2</v>
      </c>
      <c r="BV39" s="286">
        <v>0.03</v>
      </c>
      <c r="BW39" s="76">
        <v>3.3</v>
      </c>
      <c r="BX39" s="77">
        <v>58</v>
      </c>
      <c r="BY39" s="77">
        <v>65</v>
      </c>
      <c r="BZ39" s="78">
        <v>4.5</v>
      </c>
      <c r="CA39" s="75">
        <v>0.105</v>
      </c>
      <c r="CB39" s="75">
        <v>0.42199999999999999</v>
      </c>
      <c r="CC39" s="79">
        <v>23</v>
      </c>
      <c r="CD39" s="80">
        <v>84</v>
      </c>
      <c r="CE39" s="75">
        <v>0.45800000000000002</v>
      </c>
      <c r="CF39" s="74">
        <v>96763000</v>
      </c>
      <c r="CG39" s="286">
        <v>-1E-3</v>
      </c>
      <c r="CH39" s="286">
        <v>3.1E-2</v>
      </c>
      <c r="CI39" s="286">
        <v>0.03</v>
      </c>
    </row>
    <row r="40" spans="1:87" s="48" customFormat="1" ht="34.200000000000003" x14ac:dyDescent="0.3">
      <c r="A40" s="72">
        <v>98</v>
      </c>
      <c r="B40" s="72" t="s">
        <v>708</v>
      </c>
      <c r="C40" s="72" t="s">
        <v>847</v>
      </c>
      <c r="D40" s="72">
        <v>16665</v>
      </c>
      <c r="E40" s="72">
        <v>2024</v>
      </c>
      <c r="F40" s="72" t="s">
        <v>855</v>
      </c>
      <c r="G40" s="72">
        <v>5</v>
      </c>
      <c r="H40" s="72">
        <v>12</v>
      </c>
      <c r="I40" s="72" t="s">
        <v>2905</v>
      </c>
      <c r="J40" s="73">
        <v>10850000</v>
      </c>
      <c r="K40" s="73">
        <v>39549000</v>
      </c>
      <c r="L40" s="73">
        <v>0</v>
      </c>
      <c r="M40" s="73">
        <v>19810000</v>
      </c>
      <c r="N40" s="285">
        <v>0</v>
      </c>
      <c r="O40" s="73">
        <v>0</v>
      </c>
      <c r="P40" s="73">
        <v>4461000</v>
      </c>
      <c r="Q40" s="74">
        <v>74670000</v>
      </c>
      <c r="R40" s="73">
        <v>11729000</v>
      </c>
      <c r="S40" s="73">
        <v>0</v>
      </c>
      <c r="T40" s="73">
        <v>0</v>
      </c>
      <c r="U40" s="73">
        <v>0</v>
      </c>
      <c r="V40" s="73">
        <v>176533000</v>
      </c>
      <c r="W40" s="73">
        <v>83944000</v>
      </c>
      <c r="X40" s="74">
        <v>92589000</v>
      </c>
      <c r="Y40" s="73">
        <v>8402000</v>
      </c>
      <c r="Z40" s="74">
        <v>112720000</v>
      </c>
      <c r="AA40" s="74">
        <v>187390000</v>
      </c>
      <c r="AB40" s="73">
        <v>1926000</v>
      </c>
      <c r="AC40" s="73">
        <v>0</v>
      </c>
      <c r="AD40" s="73">
        <v>0</v>
      </c>
      <c r="AE40" s="73">
        <v>57361000</v>
      </c>
      <c r="AF40" s="74">
        <v>59287000</v>
      </c>
      <c r="AG40" s="73">
        <v>12351000</v>
      </c>
      <c r="AH40" s="73">
        <v>0</v>
      </c>
      <c r="AI40" s="73">
        <v>6355000</v>
      </c>
      <c r="AJ40" s="74">
        <v>18706000</v>
      </c>
      <c r="AK40" s="74">
        <v>77993000</v>
      </c>
      <c r="AL40" s="73">
        <v>97668000</v>
      </c>
      <c r="AM40" s="73">
        <v>8787000</v>
      </c>
      <c r="AN40" s="73">
        <v>2942000</v>
      </c>
      <c r="AO40" s="74">
        <v>109397000</v>
      </c>
      <c r="AP40" s="74">
        <v>187390000</v>
      </c>
      <c r="AQ40" s="73">
        <v>157182000</v>
      </c>
      <c r="AR40" s="73">
        <v>0</v>
      </c>
      <c r="AS40" s="73">
        <v>7578000</v>
      </c>
      <c r="AT40" s="73">
        <v>0</v>
      </c>
      <c r="AU40" s="73">
        <v>0</v>
      </c>
      <c r="AV40" s="73">
        <v>0</v>
      </c>
      <c r="AW40" s="74">
        <v>164760000</v>
      </c>
      <c r="AX40" s="73">
        <v>237000</v>
      </c>
      <c r="AY40" s="73">
        <v>0</v>
      </c>
      <c r="AZ40" s="73">
        <v>6519000</v>
      </c>
      <c r="BA40" s="73">
        <v>-501000</v>
      </c>
      <c r="BB40" s="73">
        <v>0</v>
      </c>
      <c r="BC40" s="74">
        <v>6255000</v>
      </c>
      <c r="BD40" s="74">
        <v>171015000</v>
      </c>
      <c r="BE40" s="73">
        <v>80416000</v>
      </c>
      <c r="BF40" s="73">
        <v>0</v>
      </c>
      <c r="BG40" s="73">
        <v>8193000</v>
      </c>
      <c r="BH40" s="73">
        <v>589000</v>
      </c>
      <c r="BI40" s="73">
        <v>3440000</v>
      </c>
      <c r="BJ40" s="73">
        <v>79684000</v>
      </c>
      <c r="BK40" s="73">
        <v>0</v>
      </c>
      <c r="BL40" s="74">
        <v>172322000</v>
      </c>
      <c r="BM40" s="74">
        <v>-1307000</v>
      </c>
      <c r="BN40" s="73">
        <v>-3880000</v>
      </c>
      <c r="BO40" s="73">
        <v>0</v>
      </c>
      <c r="BP40" s="73">
        <v>-5187000</v>
      </c>
      <c r="BQ40" s="73">
        <v>1618000</v>
      </c>
      <c r="BR40" s="73">
        <v>0</v>
      </c>
      <c r="BS40" s="74">
        <v>-3569000</v>
      </c>
      <c r="BT40" s="286">
        <v>-4.3999999999999997E-2</v>
      </c>
      <c r="BU40" s="286">
        <v>3.6999999999999998E-2</v>
      </c>
      <c r="BV40" s="286">
        <v>-8.0000000000000002E-3</v>
      </c>
      <c r="BW40" s="76">
        <v>1.3</v>
      </c>
      <c r="BX40" s="77">
        <v>46</v>
      </c>
      <c r="BY40" s="77">
        <v>132</v>
      </c>
      <c r="BZ40" s="78">
        <v>3</v>
      </c>
      <c r="CA40" s="75">
        <v>9.6000000000000002E-2</v>
      </c>
      <c r="CB40" s="75">
        <v>0.58399999999999996</v>
      </c>
      <c r="CC40" s="79">
        <v>10</v>
      </c>
      <c r="CD40" s="80">
        <v>112</v>
      </c>
      <c r="CE40" s="75">
        <v>0.10100000000000001</v>
      </c>
      <c r="CF40" s="74">
        <v>-1307000</v>
      </c>
      <c r="CG40" s="286">
        <v>-4.3999999999999997E-2</v>
      </c>
      <c r="CH40" s="286">
        <v>3.6999999999999998E-2</v>
      </c>
      <c r="CI40" s="286">
        <v>-8.0000000000000002E-3</v>
      </c>
    </row>
    <row r="41" spans="1:87" s="48" customFormat="1" ht="34.200000000000003" x14ac:dyDescent="0.3">
      <c r="A41" s="81">
        <v>53</v>
      </c>
      <c r="B41" s="81" t="s">
        <v>709</v>
      </c>
      <c r="C41" s="81" t="s">
        <v>847</v>
      </c>
      <c r="D41" s="81">
        <v>16665</v>
      </c>
      <c r="E41" s="81">
        <v>2024</v>
      </c>
      <c r="F41" s="81" t="s">
        <v>855</v>
      </c>
      <c r="G41" s="81">
        <v>5</v>
      </c>
      <c r="H41" s="81">
        <v>12</v>
      </c>
      <c r="I41" s="81" t="s">
        <v>2905</v>
      </c>
      <c r="J41" s="82">
        <v>-72000</v>
      </c>
      <c r="K41" s="82">
        <v>9641000</v>
      </c>
      <c r="L41" s="82">
        <v>0</v>
      </c>
      <c r="M41" s="82">
        <v>21679000</v>
      </c>
      <c r="N41" s="287">
        <v>0</v>
      </c>
      <c r="O41" s="82">
        <v>0</v>
      </c>
      <c r="P41" s="82">
        <v>11497000</v>
      </c>
      <c r="Q41" s="74">
        <v>42745000</v>
      </c>
      <c r="R41" s="82">
        <v>34848000</v>
      </c>
      <c r="S41" s="82">
        <v>0</v>
      </c>
      <c r="T41" s="82">
        <v>0</v>
      </c>
      <c r="U41" s="82">
        <v>0</v>
      </c>
      <c r="V41" s="82">
        <v>204099000</v>
      </c>
      <c r="W41" s="82">
        <v>102285000</v>
      </c>
      <c r="X41" s="74">
        <v>101814000</v>
      </c>
      <c r="Y41" s="82">
        <v>6219000</v>
      </c>
      <c r="Z41" s="74">
        <v>142881000</v>
      </c>
      <c r="AA41" s="74">
        <v>185626000</v>
      </c>
      <c r="AB41" s="82">
        <v>2541000</v>
      </c>
      <c r="AC41" s="82">
        <v>0</v>
      </c>
      <c r="AD41" s="82">
        <v>0</v>
      </c>
      <c r="AE41" s="82">
        <v>14557000</v>
      </c>
      <c r="AF41" s="74">
        <v>17098000</v>
      </c>
      <c r="AG41" s="82">
        <v>45794000</v>
      </c>
      <c r="AH41" s="82">
        <v>0</v>
      </c>
      <c r="AI41" s="82">
        <v>21123000</v>
      </c>
      <c r="AJ41" s="74">
        <v>66917000</v>
      </c>
      <c r="AK41" s="74">
        <v>84015000</v>
      </c>
      <c r="AL41" s="82">
        <v>67391000</v>
      </c>
      <c r="AM41" s="82">
        <v>27345000</v>
      </c>
      <c r="AN41" s="82">
        <v>6875000</v>
      </c>
      <c r="AO41" s="74">
        <v>101611000</v>
      </c>
      <c r="AP41" s="74">
        <v>185626000</v>
      </c>
      <c r="AQ41" s="82">
        <v>149538000</v>
      </c>
      <c r="AR41" s="82">
        <v>0</v>
      </c>
      <c r="AS41" s="82">
        <v>7915000</v>
      </c>
      <c r="AT41" s="82">
        <v>0</v>
      </c>
      <c r="AU41" s="82">
        <v>0</v>
      </c>
      <c r="AV41" s="82">
        <v>0</v>
      </c>
      <c r="AW41" s="74">
        <v>157453000</v>
      </c>
      <c r="AX41" s="82">
        <v>-233000</v>
      </c>
      <c r="AY41" s="82">
        <v>0</v>
      </c>
      <c r="AZ41" s="82">
        <v>1298000</v>
      </c>
      <c r="BA41" s="82">
        <v>86000</v>
      </c>
      <c r="BB41" s="82">
        <v>0</v>
      </c>
      <c r="BC41" s="74">
        <v>1151000</v>
      </c>
      <c r="BD41" s="74">
        <v>158604000</v>
      </c>
      <c r="BE41" s="82">
        <v>79196000</v>
      </c>
      <c r="BF41" s="82">
        <v>0</v>
      </c>
      <c r="BG41" s="82">
        <v>8926000</v>
      </c>
      <c r="BH41" s="82">
        <v>1907000</v>
      </c>
      <c r="BI41" s="82">
        <v>2218000</v>
      </c>
      <c r="BJ41" s="82">
        <v>67999000</v>
      </c>
      <c r="BK41" s="82">
        <v>0</v>
      </c>
      <c r="BL41" s="74">
        <v>160246000</v>
      </c>
      <c r="BM41" s="74">
        <v>-1642000</v>
      </c>
      <c r="BN41" s="82">
        <v>0</v>
      </c>
      <c r="BO41" s="82">
        <v>2362000</v>
      </c>
      <c r="BP41" s="82">
        <v>720000</v>
      </c>
      <c r="BQ41" s="82">
        <v>0</v>
      </c>
      <c r="BR41" s="82">
        <v>0</v>
      </c>
      <c r="BS41" s="74">
        <v>720000</v>
      </c>
      <c r="BT41" s="286">
        <v>-1.7999999999999999E-2</v>
      </c>
      <c r="BU41" s="286">
        <v>7.0000000000000001E-3</v>
      </c>
      <c r="BV41" s="286">
        <v>-0.01</v>
      </c>
      <c r="BW41" s="76">
        <v>2.5</v>
      </c>
      <c r="BX41" s="77">
        <v>53</v>
      </c>
      <c r="BY41" s="77">
        <v>41</v>
      </c>
      <c r="BZ41" s="78">
        <v>2.1</v>
      </c>
      <c r="CA41" s="75">
        <v>0.11600000000000001</v>
      </c>
      <c r="CB41" s="75">
        <v>0.54700000000000004</v>
      </c>
      <c r="CC41" s="79">
        <v>11</v>
      </c>
      <c r="CD41" s="80">
        <v>23</v>
      </c>
      <c r="CE41" s="75">
        <v>0.311</v>
      </c>
      <c r="CF41" s="74">
        <v>-1642000</v>
      </c>
      <c r="CG41" s="286">
        <v>-1.7999999999999999E-2</v>
      </c>
      <c r="CH41" s="286">
        <v>7.0000000000000001E-3</v>
      </c>
      <c r="CI41" s="286">
        <v>-0.01</v>
      </c>
    </row>
    <row r="42" spans="1:87" s="48" customFormat="1" ht="34.200000000000003" x14ac:dyDescent="0.3">
      <c r="A42" s="72">
        <v>79</v>
      </c>
      <c r="B42" s="72" t="s">
        <v>710</v>
      </c>
      <c r="C42" s="72" t="s">
        <v>847</v>
      </c>
      <c r="D42" s="72">
        <v>16665</v>
      </c>
      <c r="E42" s="72">
        <v>2024</v>
      </c>
      <c r="F42" s="72" t="s">
        <v>855</v>
      </c>
      <c r="G42" s="72">
        <v>5</v>
      </c>
      <c r="H42" s="72">
        <v>12</v>
      </c>
      <c r="I42" s="72" t="s">
        <v>2905</v>
      </c>
      <c r="J42" s="73">
        <v>15000</v>
      </c>
      <c r="K42" s="73">
        <v>23931000</v>
      </c>
      <c r="L42" s="73">
        <v>0</v>
      </c>
      <c r="M42" s="73">
        <v>38651000</v>
      </c>
      <c r="N42" s="285">
        <v>0</v>
      </c>
      <c r="O42" s="73">
        <v>0</v>
      </c>
      <c r="P42" s="73">
        <v>8368000</v>
      </c>
      <c r="Q42" s="74">
        <v>70965000</v>
      </c>
      <c r="R42" s="73">
        <v>18754000</v>
      </c>
      <c r="S42" s="73">
        <v>0</v>
      </c>
      <c r="T42" s="73">
        <v>0</v>
      </c>
      <c r="U42" s="73">
        <v>0</v>
      </c>
      <c r="V42" s="73">
        <v>223567000</v>
      </c>
      <c r="W42" s="73">
        <v>98376000</v>
      </c>
      <c r="X42" s="74">
        <v>125191000</v>
      </c>
      <c r="Y42" s="73">
        <v>12080000</v>
      </c>
      <c r="Z42" s="74">
        <v>156025000</v>
      </c>
      <c r="AA42" s="74">
        <v>226990000</v>
      </c>
      <c r="AB42" s="73">
        <v>1778000</v>
      </c>
      <c r="AC42" s="73">
        <v>0</v>
      </c>
      <c r="AD42" s="73">
        <v>0</v>
      </c>
      <c r="AE42" s="73">
        <v>92490000</v>
      </c>
      <c r="AF42" s="74">
        <v>94268000</v>
      </c>
      <c r="AG42" s="73">
        <v>33996000</v>
      </c>
      <c r="AH42" s="73">
        <v>0</v>
      </c>
      <c r="AI42" s="73">
        <v>14737000</v>
      </c>
      <c r="AJ42" s="74">
        <v>48733000</v>
      </c>
      <c r="AK42" s="74">
        <v>143001000</v>
      </c>
      <c r="AL42" s="73">
        <v>65175000</v>
      </c>
      <c r="AM42" s="73">
        <v>7375000</v>
      </c>
      <c r="AN42" s="73">
        <v>11439000</v>
      </c>
      <c r="AO42" s="74">
        <v>83989000</v>
      </c>
      <c r="AP42" s="74">
        <v>226990000</v>
      </c>
      <c r="AQ42" s="73">
        <v>370451000</v>
      </c>
      <c r="AR42" s="73">
        <v>0</v>
      </c>
      <c r="AS42" s="73">
        <v>15560000</v>
      </c>
      <c r="AT42" s="73">
        <v>0</v>
      </c>
      <c r="AU42" s="73">
        <v>0</v>
      </c>
      <c r="AV42" s="73">
        <v>0</v>
      </c>
      <c r="AW42" s="74">
        <v>386011000</v>
      </c>
      <c r="AX42" s="73">
        <v>218000</v>
      </c>
      <c r="AY42" s="73">
        <v>0</v>
      </c>
      <c r="AZ42" s="73">
        <v>4072000</v>
      </c>
      <c r="BA42" s="73">
        <v>111000</v>
      </c>
      <c r="BB42" s="73">
        <v>0</v>
      </c>
      <c r="BC42" s="74">
        <v>4401000</v>
      </c>
      <c r="BD42" s="74">
        <v>390412000</v>
      </c>
      <c r="BE42" s="73">
        <v>179521000</v>
      </c>
      <c r="BF42" s="73">
        <v>0</v>
      </c>
      <c r="BG42" s="73">
        <v>9309000</v>
      </c>
      <c r="BH42" s="73">
        <v>1646000</v>
      </c>
      <c r="BI42" s="73">
        <v>6827000</v>
      </c>
      <c r="BJ42" s="73">
        <v>196638000</v>
      </c>
      <c r="BK42" s="73">
        <v>0</v>
      </c>
      <c r="BL42" s="74">
        <v>393941000</v>
      </c>
      <c r="BM42" s="74">
        <v>-3529000</v>
      </c>
      <c r="BN42" s="73">
        <v>-15671000</v>
      </c>
      <c r="BO42" s="73">
        <v>0</v>
      </c>
      <c r="BP42" s="73">
        <v>-19200000</v>
      </c>
      <c r="BQ42" s="73">
        <v>1552000</v>
      </c>
      <c r="BR42" s="73">
        <v>0</v>
      </c>
      <c r="BS42" s="74">
        <v>-17648000</v>
      </c>
      <c r="BT42" s="286">
        <v>-0.02</v>
      </c>
      <c r="BU42" s="286">
        <v>1.0999999999999999E-2</v>
      </c>
      <c r="BV42" s="286">
        <v>-8.9999999999999993E-3</v>
      </c>
      <c r="BW42" s="76">
        <v>0.8</v>
      </c>
      <c r="BX42" s="77">
        <v>38</v>
      </c>
      <c r="BY42" s="77">
        <v>89</v>
      </c>
      <c r="BZ42" s="78">
        <v>2.2000000000000002</v>
      </c>
      <c r="CA42" s="75">
        <v>4.4999999999999998E-2</v>
      </c>
      <c r="CB42" s="75">
        <v>0.37</v>
      </c>
      <c r="CC42" s="79">
        <v>11</v>
      </c>
      <c r="CD42" s="80">
        <v>23</v>
      </c>
      <c r="CE42" s="75">
        <v>0.28799999999999998</v>
      </c>
      <c r="CF42" s="74">
        <v>-3529000</v>
      </c>
      <c r="CG42" s="286">
        <v>-0.02</v>
      </c>
      <c r="CH42" s="286">
        <v>1.0999999999999999E-2</v>
      </c>
      <c r="CI42" s="286">
        <v>-8.9999999999999993E-3</v>
      </c>
    </row>
    <row r="43" spans="1:87" s="48" customFormat="1" ht="34.200000000000003" x14ac:dyDescent="0.3">
      <c r="A43" s="81">
        <v>100</v>
      </c>
      <c r="B43" s="81" t="s">
        <v>739</v>
      </c>
      <c r="C43" s="81" t="s">
        <v>847</v>
      </c>
      <c r="D43" s="81">
        <v>16665</v>
      </c>
      <c r="E43" s="81">
        <v>2024</v>
      </c>
      <c r="F43" s="81" t="s">
        <v>855</v>
      </c>
      <c r="G43" s="81">
        <v>5</v>
      </c>
      <c r="H43" s="81">
        <v>12</v>
      </c>
      <c r="I43" s="81" t="s">
        <v>2905</v>
      </c>
      <c r="J43" s="82">
        <v>276000</v>
      </c>
      <c r="K43" s="82">
        <v>114503000</v>
      </c>
      <c r="L43" s="82">
        <v>0</v>
      </c>
      <c r="M43" s="82">
        <v>36493000</v>
      </c>
      <c r="N43" s="287">
        <v>0</v>
      </c>
      <c r="O43" s="82">
        <v>0</v>
      </c>
      <c r="P43" s="82">
        <v>8229000</v>
      </c>
      <c r="Q43" s="74">
        <v>159501000</v>
      </c>
      <c r="R43" s="82">
        <v>19496000</v>
      </c>
      <c r="S43" s="82">
        <v>0</v>
      </c>
      <c r="T43" s="82">
        <v>0</v>
      </c>
      <c r="U43" s="82">
        <v>0</v>
      </c>
      <c r="V43" s="82">
        <v>637265000</v>
      </c>
      <c r="W43" s="82">
        <v>481233000</v>
      </c>
      <c r="X43" s="74">
        <v>156032000</v>
      </c>
      <c r="Y43" s="82">
        <v>74828000</v>
      </c>
      <c r="Z43" s="74">
        <v>250356000</v>
      </c>
      <c r="AA43" s="74">
        <v>409857000</v>
      </c>
      <c r="AB43" s="82">
        <v>9065000</v>
      </c>
      <c r="AC43" s="82">
        <v>0</v>
      </c>
      <c r="AD43" s="82">
        <v>0</v>
      </c>
      <c r="AE43" s="82">
        <v>102146000</v>
      </c>
      <c r="AF43" s="74">
        <v>111211000</v>
      </c>
      <c r="AG43" s="82">
        <v>68471000</v>
      </c>
      <c r="AH43" s="82">
        <v>0</v>
      </c>
      <c r="AI43" s="82">
        <v>29487000</v>
      </c>
      <c r="AJ43" s="74">
        <v>97958000</v>
      </c>
      <c r="AK43" s="74">
        <v>209169000</v>
      </c>
      <c r="AL43" s="82">
        <v>181192000</v>
      </c>
      <c r="AM43" s="82">
        <v>8112000</v>
      </c>
      <c r="AN43" s="82">
        <v>11384000</v>
      </c>
      <c r="AO43" s="74">
        <v>200688000</v>
      </c>
      <c r="AP43" s="74">
        <v>409857000</v>
      </c>
      <c r="AQ43" s="82">
        <v>330101000</v>
      </c>
      <c r="AR43" s="82">
        <v>0</v>
      </c>
      <c r="AS43" s="82">
        <v>24359000</v>
      </c>
      <c r="AT43" s="82">
        <v>0</v>
      </c>
      <c r="AU43" s="82">
        <v>0</v>
      </c>
      <c r="AV43" s="82">
        <v>0</v>
      </c>
      <c r="AW43" s="74">
        <v>354460000</v>
      </c>
      <c r="AX43" s="82">
        <v>2035000</v>
      </c>
      <c r="AY43" s="82">
        <v>0</v>
      </c>
      <c r="AZ43" s="82">
        <v>22383000</v>
      </c>
      <c r="BA43" s="82">
        <v>0</v>
      </c>
      <c r="BB43" s="82">
        <v>0</v>
      </c>
      <c r="BC43" s="74">
        <v>24418000</v>
      </c>
      <c r="BD43" s="74">
        <v>378878000</v>
      </c>
      <c r="BE43" s="82">
        <v>165121000</v>
      </c>
      <c r="BF43" s="82">
        <v>0</v>
      </c>
      <c r="BG43" s="82">
        <v>24909000</v>
      </c>
      <c r="BH43" s="82">
        <v>2978000</v>
      </c>
      <c r="BI43" s="82">
        <v>7239000</v>
      </c>
      <c r="BJ43" s="82">
        <v>170362000</v>
      </c>
      <c r="BK43" s="82">
        <v>0</v>
      </c>
      <c r="BL43" s="74">
        <v>370609000</v>
      </c>
      <c r="BM43" s="74">
        <v>8269000</v>
      </c>
      <c r="BN43" s="82">
        <v>0</v>
      </c>
      <c r="BO43" s="82">
        <v>2713000</v>
      </c>
      <c r="BP43" s="82">
        <v>10982000</v>
      </c>
      <c r="BQ43" s="82">
        <v>-54000</v>
      </c>
      <c r="BR43" s="82">
        <v>0</v>
      </c>
      <c r="BS43" s="74">
        <v>10928000</v>
      </c>
      <c r="BT43" s="286">
        <v>-4.2999999999999997E-2</v>
      </c>
      <c r="BU43" s="286">
        <v>6.4000000000000001E-2</v>
      </c>
      <c r="BV43" s="286">
        <v>2.1999999999999999E-2</v>
      </c>
      <c r="BW43" s="76">
        <v>1.4</v>
      </c>
      <c r="BX43" s="77">
        <v>40</v>
      </c>
      <c r="BY43" s="77">
        <v>117</v>
      </c>
      <c r="BZ43" s="78">
        <v>3</v>
      </c>
      <c r="CA43" s="75">
        <v>0.185</v>
      </c>
      <c r="CB43" s="75">
        <v>0.49</v>
      </c>
      <c r="CC43" s="79">
        <v>19</v>
      </c>
      <c r="CD43" s="80">
        <v>121</v>
      </c>
      <c r="CE43" s="75">
        <v>0.254</v>
      </c>
      <c r="CF43" s="74">
        <v>8269000</v>
      </c>
      <c r="CG43" s="286">
        <v>-4.2999999999999997E-2</v>
      </c>
      <c r="CH43" s="286">
        <v>6.4000000000000001E-2</v>
      </c>
      <c r="CI43" s="286">
        <v>2.1999999999999999E-2</v>
      </c>
    </row>
    <row r="44" spans="1:87" s="48" customFormat="1" ht="34.200000000000003" x14ac:dyDescent="0.3">
      <c r="A44" s="72">
        <v>103</v>
      </c>
      <c r="B44" s="72" t="s">
        <v>742</v>
      </c>
      <c r="C44" s="72" t="s">
        <v>847</v>
      </c>
      <c r="D44" s="72">
        <v>16665</v>
      </c>
      <c r="E44" s="72">
        <v>2024</v>
      </c>
      <c r="F44" s="72" t="s">
        <v>855</v>
      </c>
      <c r="G44" s="72">
        <v>5</v>
      </c>
      <c r="H44" s="72">
        <v>12</v>
      </c>
      <c r="I44" s="72" t="s">
        <v>2905</v>
      </c>
      <c r="J44" s="73">
        <v>27000</v>
      </c>
      <c r="K44" s="73">
        <v>82153000</v>
      </c>
      <c r="L44" s="73">
        <v>0</v>
      </c>
      <c r="M44" s="73">
        <v>28524000</v>
      </c>
      <c r="N44" s="285">
        <v>0</v>
      </c>
      <c r="O44" s="73">
        <v>0</v>
      </c>
      <c r="P44" s="73">
        <v>15719000</v>
      </c>
      <c r="Q44" s="74">
        <v>126423000</v>
      </c>
      <c r="R44" s="73">
        <v>35134000</v>
      </c>
      <c r="S44" s="73">
        <v>0</v>
      </c>
      <c r="T44" s="73">
        <v>0</v>
      </c>
      <c r="U44" s="73">
        <v>0</v>
      </c>
      <c r="V44" s="73">
        <v>292400000</v>
      </c>
      <c r="W44" s="73">
        <v>210020000</v>
      </c>
      <c r="X44" s="74">
        <v>82380000</v>
      </c>
      <c r="Y44" s="73">
        <v>31524000</v>
      </c>
      <c r="Z44" s="74">
        <v>149038000</v>
      </c>
      <c r="AA44" s="74">
        <v>275461000</v>
      </c>
      <c r="AB44" s="73">
        <v>2175000</v>
      </c>
      <c r="AC44" s="73">
        <v>0</v>
      </c>
      <c r="AD44" s="73">
        <v>0</v>
      </c>
      <c r="AE44" s="73">
        <v>28683000</v>
      </c>
      <c r="AF44" s="74">
        <v>30858000</v>
      </c>
      <c r="AG44" s="73">
        <v>38770000</v>
      </c>
      <c r="AH44" s="73">
        <v>0</v>
      </c>
      <c r="AI44" s="73">
        <v>26254000</v>
      </c>
      <c r="AJ44" s="74">
        <v>65024000</v>
      </c>
      <c r="AK44" s="74">
        <v>95882000</v>
      </c>
      <c r="AL44" s="73">
        <v>144445000</v>
      </c>
      <c r="AM44" s="73">
        <v>14750000</v>
      </c>
      <c r="AN44" s="73">
        <v>20384000</v>
      </c>
      <c r="AO44" s="74">
        <v>179579000</v>
      </c>
      <c r="AP44" s="74">
        <v>275461000</v>
      </c>
      <c r="AQ44" s="73">
        <v>200955000</v>
      </c>
      <c r="AR44" s="73">
        <v>0</v>
      </c>
      <c r="AS44" s="73">
        <v>22586000</v>
      </c>
      <c r="AT44" s="73">
        <v>0</v>
      </c>
      <c r="AU44" s="73">
        <v>0</v>
      </c>
      <c r="AV44" s="73">
        <v>0</v>
      </c>
      <c r="AW44" s="74">
        <v>223541000</v>
      </c>
      <c r="AX44" s="73">
        <v>261000</v>
      </c>
      <c r="AY44" s="73">
        <v>0</v>
      </c>
      <c r="AZ44" s="73">
        <v>6517000</v>
      </c>
      <c r="BA44" s="73">
        <v>-25000</v>
      </c>
      <c r="BB44" s="73">
        <v>0</v>
      </c>
      <c r="BC44" s="74">
        <v>6753000</v>
      </c>
      <c r="BD44" s="74">
        <v>230294000</v>
      </c>
      <c r="BE44" s="73">
        <v>96367000</v>
      </c>
      <c r="BF44" s="73">
        <v>0</v>
      </c>
      <c r="BG44" s="73">
        <v>9597000</v>
      </c>
      <c r="BH44" s="73">
        <v>1451000</v>
      </c>
      <c r="BI44" s="73">
        <v>5643000</v>
      </c>
      <c r="BJ44" s="73">
        <v>129514000</v>
      </c>
      <c r="BK44" s="73">
        <v>0</v>
      </c>
      <c r="BL44" s="74">
        <v>242572000</v>
      </c>
      <c r="BM44" s="74">
        <v>-12278000</v>
      </c>
      <c r="BN44" s="73">
        <v>0</v>
      </c>
      <c r="BO44" s="73">
        <v>0</v>
      </c>
      <c r="BP44" s="73">
        <v>-12278000</v>
      </c>
      <c r="BQ44" s="73">
        <v>936000</v>
      </c>
      <c r="BR44" s="73">
        <v>0</v>
      </c>
      <c r="BS44" s="74">
        <v>-11342000</v>
      </c>
      <c r="BT44" s="286">
        <v>-8.3000000000000004E-2</v>
      </c>
      <c r="BU44" s="286">
        <v>2.9000000000000001E-2</v>
      </c>
      <c r="BV44" s="286">
        <v>-5.2999999999999999E-2</v>
      </c>
      <c r="BW44" s="76">
        <v>4.0999999999999996</v>
      </c>
      <c r="BX44" s="77">
        <v>52</v>
      </c>
      <c r="BY44" s="77">
        <v>48</v>
      </c>
      <c r="BZ44" s="78">
        <v>-0.3</v>
      </c>
      <c r="CA44" s="75">
        <v>-3.9E-2</v>
      </c>
      <c r="CB44" s="75">
        <v>0.65200000000000002</v>
      </c>
      <c r="CC44" s="79">
        <v>22</v>
      </c>
      <c r="CD44" s="80">
        <v>129</v>
      </c>
      <c r="CE44" s="75">
        <v>0.17799999999999999</v>
      </c>
      <c r="CF44" s="74">
        <v>-12278000</v>
      </c>
      <c r="CG44" s="286">
        <v>-8.3000000000000004E-2</v>
      </c>
      <c r="CH44" s="286">
        <v>2.9000000000000001E-2</v>
      </c>
      <c r="CI44" s="286">
        <v>-5.2999999999999999E-2</v>
      </c>
    </row>
    <row r="45" spans="1:87" s="48" customFormat="1" ht="34.200000000000003" x14ac:dyDescent="0.3">
      <c r="A45" s="81">
        <v>6546</v>
      </c>
      <c r="B45" s="81" t="s">
        <v>860</v>
      </c>
      <c r="C45" s="81" t="s">
        <v>847</v>
      </c>
      <c r="D45" s="81">
        <v>16665</v>
      </c>
      <c r="E45" s="81">
        <v>2024</v>
      </c>
      <c r="F45" s="81" t="s">
        <v>855</v>
      </c>
      <c r="G45" s="81">
        <v>5</v>
      </c>
      <c r="H45" s="81">
        <v>12</v>
      </c>
      <c r="I45" s="81" t="s">
        <v>2905</v>
      </c>
      <c r="J45" s="82">
        <v>235000</v>
      </c>
      <c r="K45" s="82">
        <v>388153000</v>
      </c>
      <c r="L45" s="82">
        <v>0</v>
      </c>
      <c r="M45" s="82">
        <v>151291000</v>
      </c>
      <c r="N45" s="287">
        <v>0</v>
      </c>
      <c r="O45" s="82">
        <v>0</v>
      </c>
      <c r="P45" s="82">
        <v>120984000</v>
      </c>
      <c r="Q45" s="74">
        <v>660663000</v>
      </c>
      <c r="R45" s="82">
        <v>145685000</v>
      </c>
      <c r="S45" s="82">
        <v>0</v>
      </c>
      <c r="T45" s="82">
        <v>0</v>
      </c>
      <c r="U45" s="82">
        <v>0</v>
      </c>
      <c r="V45" s="82">
        <v>1513964000</v>
      </c>
      <c r="W45" s="82">
        <v>1097340000</v>
      </c>
      <c r="X45" s="74">
        <v>416624000</v>
      </c>
      <c r="Y45" s="82">
        <v>38223000</v>
      </c>
      <c r="Z45" s="74">
        <v>600532000</v>
      </c>
      <c r="AA45" s="74">
        <v>1261195000</v>
      </c>
      <c r="AB45" s="82">
        <v>7645000</v>
      </c>
      <c r="AC45" s="82">
        <v>0</v>
      </c>
      <c r="AD45" s="82">
        <v>0</v>
      </c>
      <c r="AE45" s="82">
        <v>280500000</v>
      </c>
      <c r="AF45" s="74">
        <v>288145000</v>
      </c>
      <c r="AG45" s="82">
        <v>256860000</v>
      </c>
      <c r="AH45" s="82">
        <v>0</v>
      </c>
      <c r="AI45" s="82">
        <v>131479000</v>
      </c>
      <c r="AJ45" s="74">
        <v>388339000</v>
      </c>
      <c r="AK45" s="74">
        <v>676484000</v>
      </c>
      <c r="AL45" s="82">
        <v>437463000</v>
      </c>
      <c r="AM45" s="82">
        <v>61227000</v>
      </c>
      <c r="AN45" s="82">
        <v>86021000</v>
      </c>
      <c r="AO45" s="74">
        <v>584711000</v>
      </c>
      <c r="AP45" s="74">
        <v>1261195000</v>
      </c>
      <c r="AQ45" s="82">
        <v>1161877000</v>
      </c>
      <c r="AR45" s="82">
        <v>0</v>
      </c>
      <c r="AS45" s="82">
        <v>87296000</v>
      </c>
      <c r="AT45" s="82">
        <v>0</v>
      </c>
      <c r="AU45" s="82">
        <v>0</v>
      </c>
      <c r="AV45" s="82">
        <v>0</v>
      </c>
      <c r="AW45" s="74">
        <v>1249173000</v>
      </c>
      <c r="AX45" s="82">
        <v>29431000</v>
      </c>
      <c r="AY45" s="82">
        <v>0</v>
      </c>
      <c r="AZ45" s="82">
        <v>28701000</v>
      </c>
      <c r="BA45" s="82">
        <v>-10671000</v>
      </c>
      <c r="BB45" s="82">
        <v>0</v>
      </c>
      <c r="BC45" s="74">
        <v>47461000</v>
      </c>
      <c r="BD45" s="74">
        <v>1296634000</v>
      </c>
      <c r="BE45" s="82">
        <v>501127000</v>
      </c>
      <c r="BF45" s="82">
        <v>0</v>
      </c>
      <c r="BG45" s="82">
        <v>63164000</v>
      </c>
      <c r="BH45" s="82">
        <v>9198000</v>
      </c>
      <c r="BI45" s="82">
        <v>17234000</v>
      </c>
      <c r="BJ45" s="82">
        <v>558706000</v>
      </c>
      <c r="BK45" s="82">
        <v>0</v>
      </c>
      <c r="BL45" s="74">
        <v>1149429000</v>
      </c>
      <c r="BM45" s="74">
        <v>147205000</v>
      </c>
      <c r="BN45" s="82">
        <v>-72454000</v>
      </c>
      <c r="BO45" s="82">
        <v>7680000</v>
      </c>
      <c r="BP45" s="82">
        <v>82431000</v>
      </c>
      <c r="BQ45" s="82">
        <v>5240000</v>
      </c>
      <c r="BR45" s="82">
        <v>0</v>
      </c>
      <c r="BS45" s="74">
        <v>87671000</v>
      </c>
      <c r="BT45" s="286">
        <v>7.6999999999999999E-2</v>
      </c>
      <c r="BU45" s="286">
        <v>3.6999999999999998E-2</v>
      </c>
      <c r="BV45" s="286">
        <v>0.114</v>
      </c>
      <c r="BW45" s="76">
        <v>2.2999999999999998</v>
      </c>
      <c r="BX45" s="77">
        <v>48</v>
      </c>
      <c r="BY45" s="77">
        <v>97</v>
      </c>
      <c r="BZ45" s="78">
        <v>13</v>
      </c>
      <c r="CA45" s="75">
        <v>0.38600000000000001</v>
      </c>
      <c r="CB45" s="75">
        <v>0.46400000000000002</v>
      </c>
      <c r="CC45" s="79">
        <v>17</v>
      </c>
      <c r="CD45" s="80">
        <v>131</v>
      </c>
      <c r="CE45" s="75">
        <v>0.30499999999999999</v>
      </c>
      <c r="CF45" s="74">
        <v>147205000</v>
      </c>
      <c r="CG45" s="286">
        <v>7.6999999999999999E-2</v>
      </c>
      <c r="CH45" s="286">
        <v>3.6999999999999998E-2</v>
      </c>
      <c r="CI45" s="286">
        <v>0.114</v>
      </c>
    </row>
    <row r="46" spans="1:87" s="48" customFormat="1" ht="34.200000000000003" x14ac:dyDescent="0.3">
      <c r="A46" s="72">
        <v>3112</v>
      </c>
      <c r="B46" s="72" t="s">
        <v>745</v>
      </c>
      <c r="C46" s="72" t="s">
        <v>847</v>
      </c>
      <c r="D46" s="72">
        <v>16665</v>
      </c>
      <c r="E46" s="72">
        <v>2024</v>
      </c>
      <c r="F46" s="72" t="s">
        <v>855</v>
      </c>
      <c r="G46" s="72">
        <v>5</v>
      </c>
      <c r="H46" s="72">
        <v>12</v>
      </c>
      <c r="I46" s="72" t="s">
        <v>2905</v>
      </c>
      <c r="J46" s="73">
        <v>-41000</v>
      </c>
      <c r="K46" s="73">
        <v>249257000</v>
      </c>
      <c r="L46" s="73">
        <v>0</v>
      </c>
      <c r="M46" s="73">
        <v>54636000</v>
      </c>
      <c r="N46" s="285">
        <v>0</v>
      </c>
      <c r="O46" s="73">
        <v>0</v>
      </c>
      <c r="P46" s="73">
        <v>61558000</v>
      </c>
      <c r="Q46" s="74">
        <v>365410000</v>
      </c>
      <c r="R46" s="73">
        <v>24399000</v>
      </c>
      <c r="S46" s="73">
        <v>0</v>
      </c>
      <c r="T46" s="73">
        <v>0</v>
      </c>
      <c r="U46" s="73">
        <v>0</v>
      </c>
      <c r="V46" s="73">
        <v>436105000</v>
      </c>
      <c r="W46" s="73">
        <v>320895000</v>
      </c>
      <c r="X46" s="74">
        <v>115210000</v>
      </c>
      <c r="Y46" s="73">
        <v>12270000</v>
      </c>
      <c r="Z46" s="74">
        <v>151879000</v>
      </c>
      <c r="AA46" s="74">
        <v>517289000</v>
      </c>
      <c r="AB46" s="73">
        <v>3815</v>
      </c>
      <c r="AC46" s="73">
        <v>0</v>
      </c>
      <c r="AD46" s="73">
        <v>0</v>
      </c>
      <c r="AE46" s="73">
        <v>62850185</v>
      </c>
      <c r="AF46" s="74">
        <v>62854000</v>
      </c>
      <c r="AG46" s="73">
        <v>64083000</v>
      </c>
      <c r="AH46" s="73">
        <v>0</v>
      </c>
      <c r="AI46" s="73">
        <v>43822000</v>
      </c>
      <c r="AJ46" s="74">
        <v>107905000</v>
      </c>
      <c r="AK46" s="74">
        <v>170759000</v>
      </c>
      <c r="AL46" s="73">
        <v>316627000</v>
      </c>
      <c r="AM46" s="73">
        <v>17681000</v>
      </c>
      <c r="AN46" s="73">
        <v>12222000</v>
      </c>
      <c r="AO46" s="74">
        <v>346530000</v>
      </c>
      <c r="AP46" s="74">
        <v>517289000</v>
      </c>
      <c r="AQ46" s="73">
        <v>436837000</v>
      </c>
      <c r="AR46" s="73">
        <v>0</v>
      </c>
      <c r="AS46" s="73">
        <v>94748000</v>
      </c>
      <c r="AT46" s="73">
        <v>0</v>
      </c>
      <c r="AU46" s="73">
        <v>0</v>
      </c>
      <c r="AV46" s="73">
        <v>0</v>
      </c>
      <c r="AW46" s="74">
        <v>531585000</v>
      </c>
      <c r="AX46" s="73">
        <v>5042000</v>
      </c>
      <c r="AY46" s="73">
        <v>0</v>
      </c>
      <c r="AZ46" s="73">
        <v>34366000</v>
      </c>
      <c r="BA46" s="73">
        <v>-5331000</v>
      </c>
      <c r="BB46" s="73">
        <v>0</v>
      </c>
      <c r="BC46" s="74">
        <v>34077000</v>
      </c>
      <c r="BD46" s="74">
        <v>565662000</v>
      </c>
      <c r="BE46" s="73">
        <v>235207000</v>
      </c>
      <c r="BF46" s="73">
        <v>0</v>
      </c>
      <c r="BG46" s="73">
        <v>15621000</v>
      </c>
      <c r="BH46" s="73">
        <v>1751000</v>
      </c>
      <c r="BI46" s="73">
        <v>9345000</v>
      </c>
      <c r="BJ46" s="73">
        <v>232530000</v>
      </c>
      <c r="BK46" s="73">
        <v>0</v>
      </c>
      <c r="BL46" s="74">
        <v>494454000</v>
      </c>
      <c r="BM46" s="74">
        <v>71208000</v>
      </c>
      <c r="BN46" s="73">
        <v>-27827000</v>
      </c>
      <c r="BO46" s="73">
        <v>100000</v>
      </c>
      <c r="BP46" s="73">
        <v>43481000</v>
      </c>
      <c r="BQ46" s="73">
        <v>-1340000</v>
      </c>
      <c r="BR46" s="73">
        <v>0</v>
      </c>
      <c r="BS46" s="74">
        <v>42141000</v>
      </c>
      <c r="BT46" s="286">
        <v>6.6000000000000003E-2</v>
      </c>
      <c r="BU46" s="286">
        <v>0.06</v>
      </c>
      <c r="BV46" s="286">
        <v>0.126</v>
      </c>
      <c r="BW46" s="76">
        <v>5.8</v>
      </c>
      <c r="BX46" s="77">
        <v>46</v>
      </c>
      <c r="BY46" s="77">
        <v>48</v>
      </c>
      <c r="BZ46" s="78">
        <v>50.5</v>
      </c>
      <c r="CA46" s="75">
        <v>0.68400000000000005</v>
      </c>
      <c r="CB46" s="75">
        <v>0.67</v>
      </c>
      <c r="CC46" s="79">
        <v>21</v>
      </c>
      <c r="CD46" s="80">
        <v>190</v>
      </c>
      <c r="CE46" s="75">
        <v>0.156</v>
      </c>
      <c r="CF46" s="74">
        <v>71208000</v>
      </c>
      <c r="CG46" s="286">
        <v>6.6000000000000003E-2</v>
      </c>
      <c r="CH46" s="286">
        <v>0.06</v>
      </c>
      <c r="CI46" s="286">
        <v>0.126</v>
      </c>
    </row>
    <row r="47" spans="1:87" s="48" customFormat="1" ht="34.200000000000003" x14ac:dyDescent="0.3">
      <c r="A47" s="81">
        <v>138</v>
      </c>
      <c r="B47" s="81" t="s">
        <v>861</v>
      </c>
      <c r="C47" s="81" t="s">
        <v>847</v>
      </c>
      <c r="D47" s="81">
        <v>16665</v>
      </c>
      <c r="E47" s="81">
        <v>2024</v>
      </c>
      <c r="F47" s="81" t="s">
        <v>855</v>
      </c>
      <c r="G47" s="81">
        <v>5</v>
      </c>
      <c r="H47" s="81">
        <v>12</v>
      </c>
      <c r="I47" s="81" t="s">
        <v>2905</v>
      </c>
      <c r="J47" s="82">
        <v>1838000</v>
      </c>
      <c r="K47" s="82">
        <v>232520000</v>
      </c>
      <c r="L47" s="82">
        <v>0</v>
      </c>
      <c r="M47" s="82">
        <v>43198000</v>
      </c>
      <c r="N47" s="287">
        <v>0</v>
      </c>
      <c r="O47" s="82">
        <v>0</v>
      </c>
      <c r="P47" s="82">
        <v>88660000</v>
      </c>
      <c r="Q47" s="74">
        <v>366216000</v>
      </c>
      <c r="R47" s="82">
        <v>32021000</v>
      </c>
      <c r="S47" s="82">
        <v>0</v>
      </c>
      <c r="T47" s="82">
        <v>0</v>
      </c>
      <c r="U47" s="82">
        <v>0</v>
      </c>
      <c r="V47" s="82">
        <v>284279000</v>
      </c>
      <c r="W47" s="82">
        <v>167162000</v>
      </c>
      <c r="X47" s="74">
        <v>117117000</v>
      </c>
      <c r="Y47" s="82">
        <v>39429000</v>
      </c>
      <c r="Z47" s="74">
        <v>188567000</v>
      </c>
      <c r="AA47" s="74">
        <v>554783000</v>
      </c>
      <c r="AB47" s="82">
        <v>3465000</v>
      </c>
      <c r="AC47" s="82">
        <v>0</v>
      </c>
      <c r="AD47" s="82">
        <v>0</v>
      </c>
      <c r="AE47" s="82">
        <v>46543000</v>
      </c>
      <c r="AF47" s="74">
        <v>50008000</v>
      </c>
      <c r="AG47" s="82">
        <v>66557000</v>
      </c>
      <c r="AH47" s="82">
        <v>0</v>
      </c>
      <c r="AI47" s="82">
        <v>13989000</v>
      </c>
      <c r="AJ47" s="74">
        <v>80546000</v>
      </c>
      <c r="AK47" s="74">
        <v>130554000</v>
      </c>
      <c r="AL47" s="82">
        <v>392828000</v>
      </c>
      <c r="AM47" s="82">
        <v>21013000</v>
      </c>
      <c r="AN47" s="82">
        <v>10388000</v>
      </c>
      <c r="AO47" s="74">
        <v>424229000</v>
      </c>
      <c r="AP47" s="74">
        <v>554783000</v>
      </c>
      <c r="AQ47" s="82">
        <v>369918000</v>
      </c>
      <c r="AR47" s="82">
        <v>0</v>
      </c>
      <c r="AS47" s="82">
        <v>27288000</v>
      </c>
      <c r="AT47" s="82">
        <v>0</v>
      </c>
      <c r="AU47" s="82">
        <v>0</v>
      </c>
      <c r="AV47" s="82">
        <v>0</v>
      </c>
      <c r="AW47" s="74">
        <v>397206000</v>
      </c>
      <c r="AX47" s="82">
        <v>16311000</v>
      </c>
      <c r="AY47" s="82">
        <v>0</v>
      </c>
      <c r="AZ47" s="82">
        <v>19774000</v>
      </c>
      <c r="BA47" s="82">
        <v>-202000</v>
      </c>
      <c r="BB47" s="82">
        <v>0</v>
      </c>
      <c r="BC47" s="74">
        <v>35883000</v>
      </c>
      <c r="BD47" s="74">
        <v>433089000</v>
      </c>
      <c r="BE47" s="82">
        <v>168238000</v>
      </c>
      <c r="BF47" s="82">
        <v>0</v>
      </c>
      <c r="BG47" s="82">
        <v>17937000</v>
      </c>
      <c r="BH47" s="82">
        <v>2310000</v>
      </c>
      <c r="BI47" s="82">
        <v>9673000</v>
      </c>
      <c r="BJ47" s="82">
        <v>168818000</v>
      </c>
      <c r="BK47" s="82">
        <v>0</v>
      </c>
      <c r="BL47" s="74">
        <v>366976000</v>
      </c>
      <c r="BM47" s="74">
        <v>66113000</v>
      </c>
      <c r="BN47" s="82">
        <v>0</v>
      </c>
      <c r="BO47" s="82">
        <v>855000</v>
      </c>
      <c r="BP47" s="82">
        <v>66968000</v>
      </c>
      <c r="BQ47" s="82">
        <v>0</v>
      </c>
      <c r="BR47" s="82">
        <v>0</v>
      </c>
      <c r="BS47" s="74">
        <v>66968000</v>
      </c>
      <c r="BT47" s="286">
        <v>7.0000000000000007E-2</v>
      </c>
      <c r="BU47" s="286">
        <v>8.3000000000000004E-2</v>
      </c>
      <c r="BV47" s="286">
        <v>0.153</v>
      </c>
      <c r="BW47" s="76">
        <v>7.3</v>
      </c>
      <c r="BX47" s="77">
        <v>43</v>
      </c>
      <c r="BY47" s="77">
        <v>52</v>
      </c>
      <c r="BZ47" s="78">
        <v>15</v>
      </c>
      <c r="CA47" s="75">
        <v>0.72099999999999997</v>
      </c>
      <c r="CB47" s="75">
        <v>0.76500000000000001</v>
      </c>
      <c r="CC47" s="79">
        <v>9</v>
      </c>
      <c r="CD47" s="80">
        <v>245</v>
      </c>
      <c r="CE47" s="75">
        <v>0.13600000000000001</v>
      </c>
      <c r="CF47" s="74">
        <v>66113000</v>
      </c>
      <c r="CG47" s="286">
        <v>7.0000000000000007E-2</v>
      </c>
      <c r="CH47" s="286">
        <v>8.3000000000000004E-2</v>
      </c>
      <c r="CI47" s="286">
        <v>0.153</v>
      </c>
    </row>
    <row r="48" spans="1:87" s="48" customFormat="1" ht="34.200000000000003" x14ac:dyDescent="0.3">
      <c r="A48" s="72">
        <v>1</v>
      </c>
      <c r="B48" s="72" t="s">
        <v>701</v>
      </c>
      <c r="C48" s="72" t="s">
        <v>847</v>
      </c>
      <c r="D48" s="72">
        <v>16665</v>
      </c>
      <c r="E48" s="72">
        <v>2024</v>
      </c>
      <c r="F48" s="72" t="s">
        <v>855</v>
      </c>
      <c r="G48" s="72">
        <v>5</v>
      </c>
      <c r="H48" s="72">
        <v>12</v>
      </c>
      <c r="I48" s="72" t="s">
        <v>2905</v>
      </c>
      <c r="J48" s="73">
        <v>1123000</v>
      </c>
      <c r="K48" s="73">
        <v>17627000</v>
      </c>
      <c r="L48" s="73">
        <v>0</v>
      </c>
      <c r="M48" s="73">
        <v>15213000</v>
      </c>
      <c r="N48" s="285">
        <v>0</v>
      </c>
      <c r="O48" s="73">
        <v>0</v>
      </c>
      <c r="P48" s="73">
        <v>6896000</v>
      </c>
      <c r="Q48" s="74">
        <v>40859000</v>
      </c>
      <c r="R48" s="73">
        <v>15357000</v>
      </c>
      <c r="S48" s="73">
        <v>0</v>
      </c>
      <c r="T48" s="73">
        <v>0</v>
      </c>
      <c r="U48" s="73">
        <v>0</v>
      </c>
      <c r="V48" s="73">
        <v>67362000</v>
      </c>
      <c r="W48" s="73">
        <v>30669000</v>
      </c>
      <c r="X48" s="74">
        <v>36693000</v>
      </c>
      <c r="Y48" s="73">
        <v>14989000</v>
      </c>
      <c r="Z48" s="74">
        <v>67039000</v>
      </c>
      <c r="AA48" s="74">
        <v>107898000</v>
      </c>
      <c r="AB48" s="73">
        <v>650000</v>
      </c>
      <c r="AC48" s="73">
        <v>0</v>
      </c>
      <c r="AD48" s="73">
        <v>0</v>
      </c>
      <c r="AE48" s="73">
        <v>63683000</v>
      </c>
      <c r="AF48" s="74">
        <v>64333000</v>
      </c>
      <c r="AG48" s="73">
        <v>15116000</v>
      </c>
      <c r="AH48" s="73">
        <v>0</v>
      </c>
      <c r="AI48" s="73">
        <v>26635000</v>
      </c>
      <c r="AJ48" s="74">
        <v>41751000</v>
      </c>
      <c r="AK48" s="74">
        <v>106084000</v>
      </c>
      <c r="AL48" s="73">
        <v>-14859000</v>
      </c>
      <c r="AM48" s="73">
        <v>10750000</v>
      </c>
      <c r="AN48" s="73">
        <v>5923000</v>
      </c>
      <c r="AO48" s="74">
        <v>1814000</v>
      </c>
      <c r="AP48" s="74">
        <v>107898000</v>
      </c>
      <c r="AQ48" s="73">
        <v>137071000</v>
      </c>
      <c r="AR48" s="73">
        <v>0</v>
      </c>
      <c r="AS48" s="73">
        <v>7656000</v>
      </c>
      <c r="AT48" s="73">
        <v>0</v>
      </c>
      <c r="AU48" s="73">
        <v>0</v>
      </c>
      <c r="AV48" s="73">
        <v>0</v>
      </c>
      <c r="AW48" s="74">
        <v>144727000</v>
      </c>
      <c r="AX48" s="73">
        <v>11000</v>
      </c>
      <c r="AY48" s="73">
        <v>0</v>
      </c>
      <c r="AZ48" s="73">
        <v>-193000</v>
      </c>
      <c r="BA48" s="73">
        <v>-665000</v>
      </c>
      <c r="BB48" s="73">
        <v>0</v>
      </c>
      <c r="BC48" s="74">
        <v>-847000</v>
      </c>
      <c r="BD48" s="74">
        <v>143880000</v>
      </c>
      <c r="BE48" s="73">
        <v>79848000</v>
      </c>
      <c r="BF48" s="73">
        <v>0</v>
      </c>
      <c r="BG48" s="73">
        <v>5821000</v>
      </c>
      <c r="BH48" s="73">
        <v>478000</v>
      </c>
      <c r="BI48" s="73">
        <v>2973000</v>
      </c>
      <c r="BJ48" s="73">
        <v>85452000</v>
      </c>
      <c r="BK48" s="73">
        <v>0</v>
      </c>
      <c r="BL48" s="74">
        <v>174572000</v>
      </c>
      <c r="BM48" s="74">
        <v>-30692000</v>
      </c>
      <c r="BN48" s="73">
        <v>0</v>
      </c>
      <c r="BO48" s="73">
        <v>8000</v>
      </c>
      <c r="BP48" s="73">
        <v>-30684000</v>
      </c>
      <c r="BQ48" s="73">
        <v>-2202000</v>
      </c>
      <c r="BR48" s="73">
        <v>0</v>
      </c>
      <c r="BS48" s="74">
        <v>-32886000</v>
      </c>
      <c r="BT48" s="286">
        <v>-0.20699999999999999</v>
      </c>
      <c r="BU48" s="286">
        <v>-6.0000000000000001E-3</v>
      </c>
      <c r="BV48" s="286">
        <v>-0.21299999999999999</v>
      </c>
      <c r="BW48" s="76">
        <v>0.6</v>
      </c>
      <c r="BX48" s="77">
        <v>41</v>
      </c>
      <c r="BY48" s="77">
        <v>139</v>
      </c>
      <c r="BZ48" s="78">
        <v>-21.6</v>
      </c>
      <c r="CA48" s="75">
        <v>-0.313</v>
      </c>
      <c r="CB48" s="75">
        <v>1.7000000000000001E-2</v>
      </c>
      <c r="CC48" s="79">
        <v>5</v>
      </c>
      <c r="CD48" s="80">
        <v>41</v>
      </c>
      <c r="CE48" s="75">
        <v>0.89300000000000002</v>
      </c>
      <c r="CF48" s="74">
        <v>-30692000</v>
      </c>
      <c r="CG48" s="286">
        <v>-0.20699999999999999</v>
      </c>
      <c r="CH48" s="286">
        <v>-6.0000000000000001E-3</v>
      </c>
      <c r="CI48" s="286">
        <v>-0.21299999999999999</v>
      </c>
    </row>
    <row r="49" spans="1:87" s="48" customFormat="1" ht="34.200000000000003" x14ac:dyDescent="0.3">
      <c r="A49" s="72">
        <v>39</v>
      </c>
      <c r="B49" s="72" t="s">
        <v>717</v>
      </c>
      <c r="C49" s="72" t="s">
        <v>847</v>
      </c>
      <c r="D49" s="72">
        <v>3109</v>
      </c>
      <c r="E49" s="72">
        <v>2024</v>
      </c>
      <c r="F49" s="72" t="s">
        <v>855</v>
      </c>
      <c r="G49" s="72">
        <v>5</v>
      </c>
      <c r="H49" s="72">
        <v>12</v>
      </c>
      <c r="I49" s="72" t="s">
        <v>2905</v>
      </c>
      <c r="J49" s="73">
        <v>18761591</v>
      </c>
      <c r="K49" s="73">
        <v>32125704</v>
      </c>
      <c r="L49" s="73">
        <v>0</v>
      </c>
      <c r="M49" s="73">
        <v>72875972</v>
      </c>
      <c r="N49" s="285">
        <v>19473644</v>
      </c>
      <c r="O49" s="73">
        <v>0</v>
      </c>
      <c r="P49" s="73">
        <v>19034964</v>
      </c>
      <c r="Q49" s="74">
        <v>162271875</v>
      </c>
      <c r="R49" s="73">
        <v>55868061</v>
      </c>
      <c r="S49" s="73">
        <v>0</v>
      </c>
      <c r="T49" s="73">
        <v>0</v>
      </c>
      <c r="U49" s="73">
        <v>0</v>
      </c>
      <c r="V49" s="73">
        <v>643267602</v>
      </c>
      <c r="W49" s="73">
        <v>336204714</v>
      </c>
      <c r="X49" s="74">
        <v>307062888</v>
      </c>
      <c r="Y49" s="73">
        <v>220835769</v>
      </c>
      <c r="Z49" s="74">
        <v>583766718</v>
      </c>
      <c r="AA49" s="74">
        <v>746038593</v>
      </c>
      <c r="AB49" s="73">
        <v>7754488</v>
      </c>
      <c r="AC49" s="73">
        <v>12882185</v>
      </c>
      <c r="AD49" s="73">
        <v>3912941</v>
      </c>
      <c r="AE49" s="73">
        <v>73492961</v>
      </c>
      <c r="AF49" s="74">
        <v>98042575</v>
      </c>
      <c r="AG49" s="73">
        <v>59340193</v>
      </c>
      <c r="AH49" s="73">
        <v>0</v>
      </c>
      <c r="AI49" s="73">
        <v>48385</v>
      </c>
      <c r="AJ49" s="74">
        <v>59388578</v>
      </c>
      <c r="AK49" s="74">
        <v>157431153</v>
      </c>
      <c r="AL49" s="73">
        <v>533002134</v>
      </c>
      <c r="AM49" s="73">
        <v>55875306</v>
      </c>
      <c r="AN49" s="73">
        <v>0</v>
      </c>
      <c r="AO49" s="74">
        <v>588877440</v>
      </c>
      <c r="AP49" s="74">
        <v>746308593</v>
      </c>
      <c r="AQ49" s="73">
        <v>709310965</v>
      </c>
      <c r="AR49" s="73">
        <v>0</v>
      </c>
      <c r="AS49" s="73">
        <v>8770666</v>
      </c>
      <c r="AT49" s="73">
        <v>0</v>
      </c>
      <c r="AU49" s="73">
        <v>0</v>
      </c>
      <c r="AV49" s="73">
        <v>480055</v>
      </c>
      <c r="AW49" s="74">
        <v>718561686</v>
      </c>
      <c r="AX49" s="73">
        <v>4615508</v>
      </c>
      <c r="AY49" s="73">
        <v>761322</v>
      </c>
      <c r="AZ49" s="73">
        <v>-1676</v>
      </c>
      <c r="BA49" s="73">
        <v>36033494</v>
      </c>
      <c r="BB49" s="73">
        <v>0</v>
      </c>
      <c r="BC49" s="74">
        <v>41408648</v>
      </c>
      <c r="BD49" s="74">
        <v>759970334</v>
      </c>
      <c r="BE49" s="73">
        <v>370246769</v>
      </c>
      <c r="BF49" s="73">
        <v>0</v>
      </c>
      <c r="BG49" s="73">
        <v>17679363</v>
      </c>
      <c r="BH49" s="73">
        <v>251174</v>
      </c>
      <c r="BI49" s="73">
        <v>13057723</v>
      </c>
      <c r="BJ49" s="73">
        <v>283671962</v>
      </c>
      <c r="BK49" s="73">
        <v>0</v>
      </c>
      <c r="BL49" s="74">
        <v>684906991</v>
      </c>
      <c r="BM49" s="74">
        <v>75063343</v>
      </c>
      <c r="BN49" s="73">
        <v>-29877037</v>
      </c>
      <c r="BO49" s="73">
        <v>4105133</v>
      </c>
      <c r="BP49" s="73">
        <v>49291439</v>
      </c>
      <c r="BQ49" s="73">
        <v>0</v>
      </c>
      <c r="BR49" s="73">
        <v>0</v>
      </c>
      <c r="BS49" s="74">
        <v>49291439</v>
      </c>
      <c r="BT49" s="75">
        <v>4.3999999999999997E-2</v>
      </c>
      <c r="BU49" s="75">
        <v>5.3999999999999999E-2</v>
      </c>
      <c r="BV49" s="75">
        <v>9.9000000000000005E-2</v>
      </c>
      <c r="BW49" s="76">
        <v>1.7</v>
      </c>
      <c r="BX49" s="77">
        <v>38</v>
      </c>
      <c r="BY49" s="77">
        <v>47</v>
      </c>
      <c r="BZ49" s="78">
        <v>11.6</v>
      </c>
      <c r="CA49" s="75">
        <v>0.58899999999999997</v>
      </c>
      <c r="CB49" s="75">
        <v>0.78900000000000003</v>
      </c>
      <c r="CC49" s="79">
        <v>19</v>
      </c>
      <c r="CD49" s="79"/>
      <c r="CE49" s="79"/>
      <c r="CF49" s="74">
        <v>0</v>
      </c>
      <c r="CG49" s="75">
        <v>0</v>
      </c>
      <c r="CH49" s="75">
        <v>75063343</v>
      </c>
      <c r="CI49" s="75">
        <v>4.3999999999999997E-2</v>
      </c>
    </row>
    <row r="50" spans="1:87" s="48" customFormat="1" ht="34.200000000000003" x14ac:dyDescent="0.3">
      <c r="A50" s="81">
        <v>40</v>
      </c>
      <c r="B50" s="81" t="s">
        <v>722</v>
      </c>
      <c r="C50" s="81" t="s">
        <v>847</v>
      </c>
      <c r="D50" s="81">
        <v>3109</v>
      </c>
      <c r="E50" s="81">
        <v>2024</v>
      </c>
      <c r="F50" s="81" t="s">
        <v>855</v>
      </c>
      <c r="G50" s="81">
        <v>5</v>
      </c>
      <c r="H50" s="81">
        <v>12</v>
      </c>
      <c r="I50" s="81" t="s">
        <v>2905</v>
      </c>
      <c r="J50" s="82">
        <v>846693</v>
      </c>
      <c r="K50" s="82">
        <v>2938779</v>
      </c>
      <c r="L50" s="82">
        <v>0</v>
      </c>
      <c r="M50" s="82">
        <v>16455759</v>
      </c>
      <c r="N50" s="287">
        <v>0</v>
      </c>
      <c r="O50" s="82">
        <v>0</v>
      </c>
      <c r="P50" s="82">
        <v>5446221</v>
      </c>
      <c r="Q50" s="74">
        <v>25687452</v>
      </c>
      <c r="R50" s="82">
        <v>21122591</v>
      </c>
      <c r="S50" s="82">
        <v>0</v>
      </c>
      <c r="T50" s="82">
        <v>0</v>
      </c>
      <c r="U50" s="82">
        <v>0</v>
      </c>
      <c r="V50" s="82">
        <v>210893937</v>
      </c>
      <c r="W50" s="82">
        <v>133648964</v>
      </c>
      <c r="X50" s="74">
        <v>77244973</v>
      </c>
      <c r="Y50" s="82">
        <v>219806232</v>
      </c>
      <c r="Z50" s="74">
        <v>318173796</v>
      </c>
      <c r="AA50" s="74">
        <v>343861248</v>
      </c>
      <c r="AB50" s="82">
        <v>1853146</v>
      </c>
      <c r="AC50" s="82">
        <v>3991168</v>
      </c>
      <c r="AD50" s="82">
        <v>40759507</v>
      </c>
      <c r="AE50" s="82">
        <v>13320762</v>
      </c>
      <c r="AF50" s="74">
        <v>59924583</v>
      </c>
      <c r="AG50" s="82">
        <v>12118618</v>
      </c>
      <c r="AH50" s="82">
        <v>0</v>
      </c>
      <c r="AI50" s="82">
        <v>58461</v>
      </c>
      <c r="AJ50" s="74">
        <v>12177079</v>
      </c>
      <c r="AK50" s="74">
        <v>72101662</v>
      </c>
      <c r="AL50" s="82">
        <v>250636995</v>
      </c>
      <c r="AM50" s="82">
        <v>21122591</v>
      </c>
      <c r="AN50" s="82">
        <v>0</v>
      </c>
      <c r="AO50" s="74">
        <v>271759586</v>
      </c>
      <c r="AP50" s="74">
        <v>343861248</v>
      </c>
      <c r="AQ50" s="82">
        <v>185146570</v>
      </c>
      <c r="AR50" s="82">
        <v>0</v>
      </c>
      <c r="AS50" s="82">
        <v>2698410</v>
      </c>
      <c r="AT50" s="82">
        <v>0</v>
      </c>
      <c r="AU50" s="82">
        <v>0</v>
      </c>
      <c r="AV50" s="82">
        <v>675988</v>
      </c>
      <c r="AW50" s="74">
        <v>188520968</v>
      </c>
      <c r="AX50" s="82">
        <v>3973940</v>
      </c>
      <c r="AY50" s="82">
        <v>634558</v>
      </c>
      <c r="AZ50" s="82">
        <v>0</v>
      </c>
      <c r="BA50" s="82">
        <v>31278016</v>
      </c>
      <c r="BB50" s="82">
        <v>0</v>
      </c>
      <c r="BC50" s="74">
        <v>35886514</v>
      </c>
      <c r="BD50" s="74">
        <v>224407482</v>
      </c>
      <c r="BE50" s="82">
        <v>106119835</v>
      </c>
      <c r="BF50" s="82">
        <v>0</v>
      </c>
      <c r="BG50" s="82">
        <v>6359682</v>
      </c>
      <c r="BH50" s="82">
        <v>243193</v>
      </c>
      <c r="BI50" s="82">
        <v>3379749</v>
      </c>
      <c r="BJ50" s="82">
        <v>67071800</v>
      </c>
      <c r="BK50" s="82">
        <v>0</v>
      </c>
      <c r="BL50" s="74">
        <v>183174259</v>
      </c>
      <c r="BM50" s="74">
        <v>41233223</v>
      </c>
      <c r="BN50" s="82">
        <v>-9239361</v>
      </c>
      <c r="BO50" s="82">
        <v>4425785</v>
      </c>
      <c r="BP50" s="82">
        <v>36419647</v>
      </c>
      <c r="BQ50" s="82">
        <v>0</v>
      </c>
      <c r="BR50" s="82">
        <v>0</v>
      </c>
      <c r="BS50" s="74">
        <v>36419647</v>
      </c>
      <c r="BT50" s="75">
        <v>2.4E-2</v>
      </c>
      <c r="BU50" s="75">
        <v>0.16</v>
      </c>
      <c r="BV50" s="75">
        <v>0.184</v>
      </c>
      <c r="BW50" s="76">
        <v>0.4</v>
      </c>
      <c r="BX50" s="77">
        <v>32</v>
      </c>
      <c r="BY50" s="77">
        <v>115</v>
      </c>
      <c r="BZ50" s="78">
        <v>22.8</v>
      </c>
      <c r="CA50" s="75">
        <v>0.66100000000000003</v>
      </c>
      <c r="CB50" s="75">
        <v>0.79</v>
      </c>
      <c r="CC50" s="79">
        <v>21</v>
      </c>
      <c r="CD50" s="79"/>
      <c r="CE50" s="79"/>
      <c r="CF50" s="74">
        <v>0</v>
      </c>
      <c r="CG50" s="75">
        <v>0</v>
      </c>
      <c r="CH50" s="75">
        <v>41233223</v>
      </c>
      <c r="CI50" s="75">
        <v>2.4E-2</v>
      </c>
    </row>
    <row r="51" spans="1:87" s="48" customFormat="1" ht="34.200000000000003" x14ac:dyDescent="0.3">
      <c r="A51" s="72">
        <v>77</v>
      </c>
      <c r="B51" s="72" t="s">
        <v>726</v>
      </c>
      <c r="C51" s="72" t="s">
        <v>847</v>
      </c>
      <c r="D51" s="72">
        <v>12767</v>
      </c>
      <c r="E51" s="72">
        <v>2024</v>
      </c>
      <c r="F51" s="72" t="s">
        <v>855</v>
      </c>
      <c r="G51" s="72">
        <v>5</v>
      </c>
      <c r="H51" s="72">
        <v>12</v>
      </c>
      <c r="I51" s="72" t="s">
        <v>2905</v>
      </c>
      <c r="J51" s="73">
        <v>15844992</v>
      </c>
      <c r="K51" s="73">
        <v>5568889</v>
      </c>
      <c r="L51" s="73">
        <v>0</v>
      </c>
      <c r="M51" s="73">
        <v>27817218</v>
      </c>
      <c r="N51" s="285">
        <v>17685</v>
      </c>
      <c r="O51" s="73">
        <v>0</v>
      </c>
      <c r="P51" s="73">
        <v>8080587</v>
      </c>
      <c r="Q51" s="74">
        <v>57329371</v>
      </c>
      <c r="R51" s="73">
        <v>3936324</v>
      </c>
      <c r="S51" s="73">
        <v>0</v>
      </c>
      <c r="T51" s="73">
        <v>4110155</v>
      </c>
      <c r="U51" s="73">
        <v>0</v>
      </c>
      <c r="V51" s="73">
        <v>187840992</v>
      </c>
      <c r="W51" s="73">
        <v>128695081</v>
      </c>
      <c r="X51" s="74">
        <v>59145911</v>
      </c>
      <c r="Y51" s="73">
        <v>4822897</v>
      </c>
      <c r="Z51" s="74">
        <v>72015287</v>
      </c>
      <c r="AA51" s="74">
        <v>129344658</v>
      </c>
      <c r="AB51" s="73">
        <v>2174686</v>
      </c>
      <c r="AC51" s="73">
        <v>9434746</v>
      </c>
      <c r="AD51" s="73">
        <v>0</v>
      </c>
      <c r="AE51" s="73">
        <v>53930184</v>
      </c>
      <c r="AF51" s="74">
        <v>65539616</v>
      </c>
      <c r="AG51" s="73">
        <v>19251761</v>
      </c>
      <c r="AH51" s="73">
        <v>0</v>
      </c>
      <c r="AI51" s="73">
        <v>5092409</v>
      </c>
      <c r="AJ51" s="74">
        <v>24344170</v>
      </c>
      <c r="AK51" s="74">
        <v>89883786</v>
      </c>
      <c r="AL51" s="73">
        <v>34109615</v>
      </c>
      <c r="AM51" s="73">
        <v>2538498</v>
      </c>
      <c r="AN51" s="73">
        <v>2812759</v>
      </c>
      <c r="AO51" s="74">
        <v>39460872</v>
      </c>
      <c r="AP51" s="74">
        <v>129344658</v>
      </c>
      <c r="AQ51" s="73">
        <v>217848080</v>
      </c>
      <c r="AR51" s="73">
        <v>0</v>
      </c>
      <c r="AS51" s="73">
        <v>36637706</v>
      </c>
      <c r="AT51" s="73">
        <v>0</v>
      </c>
      <c r="AU51" s="73">
        <v>5911692</v>
      </c>
      <c r="AV51" s="73">
        <v>36732</v>
      </c>
      <c r="AW51" s="74">
        <v>260434210</v>
      </c>
      <c r="AX51" s="73">
        <v>572896</v>
      </c>
      <c r="AY51" s="73">
        <v>95167</v>
      </c>
      <c r="AZ51" s="73">
        <v>616690</v>
      </c>
      <c r="BA51" s="73">
        <v>32306</v>
      </c>
      <c r="BB51" s="73">
        <v>-3200888</v>
      </c>
      <c r="BC51" s="74">
        <v>-1883829</v>
      </c>
      <c r="BD51" s="74">
        <v>258550381</v>
      </c>
      <c r="BE51" s="73">
        <v>156556545</v>
      </c>
      <c r="BF51" s="73">
        <v>0</v>
      </c>
      <c r="BG51" s="73">
        <v>6272743</v>
      </c>
      <c r="BH51" s="73">
        <v>843804</v>
      </c>
      <c r="BI51" s="73">
        <v>3866801</v>
      </c>
      <c r="BJ51" s="73">
        <v>89017641</v>
      </c>
      <c r="BK51" s="73">
        <v>0</v>
      </c>
      <c r="BL51" s="74">
        <v>256557534</v>
      </c>
      <c r="BM51" s="74">
        <v>1992847</v>
      </c>
      <c r="BN51" s="73">
        <v>-1210000</v>
      </c>
      <c r="BO51" s="73">
        <v>76746</v>
      </c>
      <c r="BP51" s="73">
        <v>859593</v>
      </c>
      <c r="BQ51" s="73">
        <v>-2774233</v>
      </c>
      <c r="BR51" s="73">
        <v>0</v>
      </c>
      <c r="BS51" s="74">
        <v>-1914640</v>
      </c>
      <c r="BT51" s="75">
        <v>1.4999999999999999E-2</v>
      </c>
      <c r="BU51" s="75">
        <v>-7.0000000000000001E-3</v>
      </c>
      <c r="BV51" s="75">
        <v>8.0000000000000002E-3</v>
      </c>
      <c r="BW51" s="76">
        <v>0.9</v>
      </c>
      <c r="BX51" s="77">
        <v>47</v>
      </c>
      <c r="BY51" s="77">
        <v>82</v>
      </c>
      <c r="BZ51" s="78">
        <v>3</v>
      </c>
      <c r="CA51" s="75">
        <v>9.7000000000000003E-2</v>
      </c>
      <c r="CB51" s="75">
        <v>0.30499999999999999</v>
      </c>
      <c r="CC51" s="79">
        <v>21</v>
      </c>
      <c r="CD51" s="79"/>
      <c r="CE51" s="79"/>
      <c r="CF51" s="74">
        <v>0</v>
      </c>
      <c r="CG51" s="75">
        <v>0</v>
      </c>
      <c r="CH51" s="75">
        <v>-3918845</v>
      </c>
      <c r="CI51" s="75">
        <v>-8.0000000000000002E-3</v>
      </c>
    </row>
    <row r="52" spans="1:87" s="48" customFormat="1" ht="34.200000000000003" x14ac:dyDescent="0.3">
      <c r="A52" s="81">
        <v>6963</v>
      </c>
      <c r="B52" s="81" t="s">
        <v>747</v>
      </c>
      <c r="C52" s="81" t="s">
        <v>847</v>
      </c>
      <c r="D52" s="81">
        <v>13158</v>
      </c>
      <c r="E52" s="81">
        <v>2024</v>
      </c>
      <c r="F52" s="81" t="s">
        <v>848</v>
      </c>
      <c r="G52" s="81">
        <v>5</v>
      </c>
      <c r="H52" s="81">
        <v>12</v>
      </c>
      <c r="I52" s="81" t="s">
        <v>3321</v>
      </c>
      <c r="J52" s="82">
        <v>132331</v>
      </c>
      <c r="K52" s="82">
        <v>0</v>
      </c>
      <c r="L52" s="82">
        <v>0</v>
      </c>
      <c r="M52" s="82">
        <v>1819000</v>
      </c>
      <c r="N52" s="287">
        <v>20234</v>
      </c>
      <c r="O52" s="82">
        <v>0</v>
      </c>
      <c r="P52" s="82">
        <v>669213</v>
      </c>
      <c r="Q52" s="74">
        <v>2640778</v>
      </c>
      <c r="R52" s="82">
        <v>0</v>
      </c>
      <c r="S52" s="82">
        <v>0</v>
      </c>
      <c r="T52" s="82">
        <v>0</v>
      </c>
      <c r="U52" s="82">
        <v>0</v>
      </c>
      <c r="V52" s="82">
        <v>126912024</v>
      </c>
      <c r="W52" s="82">
        <v>87312887</v>
      </c>
      <c r="X52" s="74">
        <v>39599137</v>
      </c>
      <c r="Y52" s="82">
        <v>0</v>
      </c>
      <c r="Z52" s="74">
        <v>39599137</v>
      </c>
      <c r="AA52" s="74">
        <v>42239915</v>
      </c>
      <c r="AB52" s="82">
        <v>0</v>
      </c>
      <c r="AC52" s="82">
        <v>0</v>
      </c>
      <c r="AD52" s="82">
        <v>0</v>
      </c>
      <c r="AE52" s="82">
        <v>4708625</v>
      </c>
      <c r="AF52" s="74">
        <v>4708625</v>
      </c>
      <c r="AG52" s="82">
        <v>0</v>
      </c>
      <c r="AH52" s="82">
        <v>0</v>
      </c>
      <c r="AI52" s="82">
        <v>53962</v>
      </c>
      <c r="AJ52" s="74">
        <v>53962</v>
      </c>
      <c r="AK52" s="74">
        <v>4762587</v>
      </c>
      <c r="AL52" s="82">
        <v>37477000</v>
      </c>
      <c r="AM52" s="82">
        <v>0</v>
      </c>
      <c r="AN52" s="82">
        <v>0</v>
      </c>
      <c r="AO52" s="74">
        <v>37477000</v>
      </c>
      <c r="AP52" s="74">
        <v>42239587</v>
      </c>
      <c r="AQ52" s="82">
        <v>4734356</v>
      </c>
      <c r="AR52" s="82">
        <v>0</v>
      </c>
      <c r="AS52" s="82">
        <v>6679495</v>
      </c>
      <c r="AT52" s="82">
        <v>0</v>
      </c>
      <c r="AU52" s="82">
        <v>0</v>
      </c>
      <c r="AV52" s="82">
        <v>0</v>
      </c>
      <c r="AW52" s="74">
        <v>11413851</v>
      </c>
      <c r="AX52" s="82">
        <v>0</v>
      </c>
      <c r="AY52" s="82">
        <v>0</v>
      </c>
      <c r="AZ52" s="82">
        <v>0</v>
      </c>
      <c r="BA52" s="82">
        <v>29289000</v>
      </c>
      <c r="BB52" s="82">
        <v>0</v>
      </c>
      <c r="BC52" s="74">
        <v>29289000</v>
      </c>
      <c r="BD52" s="74">
        <v>40702851</v>
      </c>
      <c r="BE52" s="82">
        <v>18591358</v>
      </c>
      <c r="BF52" s="82">
        <v>0</v>
      </c>
      <c r="BG52" s="82">
        <v>3583609</v>
      </c>
      <c r="BH52" s="82">
        <v>0</v>
      </c>
      <c r="BI52" s="82">
        <v>205384</v>
      </c>
      <c r="BJ52" s="82">
        <v>20412873</v>
      </c>
      <c r="BK52" s="82">
        <v>0</v>
      </c>
      <c r="BL52" s="74">
        <v>42793224</v>
      </c>
      <c r="BM52" s="74">
        <v>-2090373</v>
      </c>
      <c r="BN52" s="82">
        <v>0</v>
      </c>
      <c r="BO52" s="82">
        <v>0</v>
      </c>
      <c r="BP52" s="82">
        <v>-2090373</v>
      </c>
      <c r="BQ52" s="82">
        <v>0</v>
      </c>
      <c r="BR52" s="82">
        <v>0</v>
      </c>
      <c r="BS52" s="74">
        <v>-2090373</v>
      </c>
      <c r="BT52" s="75">
        <v>-0.77100000000000002</v>
      </c>
      <c r="BU52" s="75">
        <v>0.72</v>
      </c>
      <c r="BV52" s="75">
        <v>-5.0999999999999997E-2</v>
      </c>
      <c r="BW52" s="76">
        <v>0.6</v>
      </c>
      <c r="BX52" s="77">
        <v>140</v>
      </c>
      <c r="BY52" s="77">
        <v>44</v>
      </c>
      <c r="BZ52" s="78">
        <v>0</v>
      </c>
      <c r="CA52" s="75">
        <v>0.317</v>
      </c>
      <c r="CB52" s="75">
        <v>0.88700000000000001</v>
      </c>
      <c r="CC52" s="79">
        <v>24</v>
      </c>
      <c r="CD52" s="79"/>
      <c r="CE52" s="79"/>
      <c r="CF52" s="74">
        <v>-2090373</v>
      </c>
      <c r="CG52" s="75">
        <v>-0.77100000000000002</v>
      </c>
      <c r="CH52" s="75">
        <v>0.72</v>
      </c>
      <c r="CI52" s="75">
        <v>-5.0999999999999997E-2</v>
      </c>
    </row>
    <row r="53" spans="1:87" s="48" customFormat="1" ht="34.200000000000003" x14ac:dyDescent="0.3">
      <c r="A53" s="72">
        <v>11718</v>
      </c>
      <c r="B53" s="72" t="s">
        <v>748</v>
      </c>
      <c r="C53" s="72" t="s">
        <v>847</v>
      </c>
      <c r="D53" s="72">
        <v>13158</v>
      </c>
      <c r="E53" s="72">
        <v>2024</v>
      </c>
      <c r="F53" s="72" t="s">
        <v>848</v>
      </c>
      <c r="G53" s="72">
        <v>5</v>
      </c>
      <c r="H53" s="72">
        <v>12</v>
      </c>
      <c r="I53" s="72" t="s">
        <v>3321</v>
      </c>
      <c r="J53" s="73">
        <v>0</v>
      </c>
      <c r="K53" s="73">
        <v>0</v>
      </c>
      <c r="L53" s="73">
        <v>0</v>
      </c>
      <c r="M53" s="73">
        <v>0</v>
      </c>
      <c r="N53" s="285">
        <v>0</v>
      </c>
      <c r="O53" s="73">
        <v>0</v>
      </c>
      <c r="P53" s="73">
        <v>0</v>
      </c>
      <c r="Q53" s="74">
        <v>0</v>
      </c>
      <c r="R53" s="73">
        <v>0</v>
      </c>
      <c r="S53" s="73">
        <v>0</v>
      </c>
      <c r="T53" s="73">
        <v>0</v>
      </c>
      <c r="U53" s="73">
        <v>0</v>
      </c>
      <c r="V53" s="73">
        <v>0</v>
      </c>
      <c r="W53" s="73">
        <v>0</v>
      </c>
      <c r="X53" s="74">
        <v>0</v>
      </c>
      <c r="Y53" s="73">
        <v>0</v>
      </c>
      <c r="Z53" s="74">
        <v>0</v>
      </c>
      <c r="AA53" s="74">
        <v>0</v>
      </c>
      <c r="AB53" s="73">
        <v>0</v>
      </c>
      <c r="AC53" s="73">
        <v>0</v>
      </c>
      <c r="AD53" s="73">
        <v>0</v>
      </c>
      <c r="AE53" s="73">
        <v>0</v>
      </c>
      <c r="AF53" s="74">
        <v>0</v>
      </c>
      <c r="AG53" s="73">
        <v>0</v>
      </c>
      <c r="AH53" s="73">
        <v>0</v>
      </c>
      <c r="AI53" s="73">
        <v>0</v>
      </c>
      <c r="AJ53" s="74">
        <v>0</v>
      </c>
      <c r="AK53" s="74">
        <v>0</v>
      </c>
      <c r="AL53" s="73">
        <v>0</v>
      </c>
      <c r="AM53" s="73">
        <v>0</v>
      </c>
      <c r="AN53" s="73">
        <v>0</v>
      </c>
      <c r="AO53" s="74">
        <v>0</v>
      </c>
      <c r="AP53" s="74">
        <v>0</v>
      </c>
      <c r="AQ53" s="73">
        <v>0</v>
      </c>
      <c r="AR53" s="73">
        <v>0</v>
      </c>
      <c r="AS53" s="73">
        <v>0</v>
      </c>
      <c r="AT53" s="73">
        <v>0</v>
      </c>
      <c r="AU53" s="73">
        <v>0</v>
      </c>
      <c r="AV53" s="73">
        <v>0</v>
      </c>
      <c r="AW53" s="74">
        <v>0</v>
      </c>
      <c r="AX53" s="73">
        <v>0</v>
      </c>
      <c r="AY53" s="73">
        <v>0</v>
      </c>
      <c r="AZ53" s="73">
        <v>0</v>
      </c>
      <c r="BA53" s="73">
        <v>0</v>
      </c>
      <c r="BB53" s="73">
        <v>0</v>
      </c>
      <c r="BC53" s="74">
        <v>0</v>
      </c>
      <c r="BD53" s="74">
        <v>0</v>
      </c>
      <c r="BE53" s="73">
        <v>0</v>
      </c>
      <c r="BF53" s="73">
        <v>0</v>
      </c>
      <c r="BG53" s="73">
        <v>0</v>
      </c>
      <c r="BH53" s="73">
        <v>0</v>
      </c>
      <c r="BI53" s="73">
        <v>0</v>
      </c>
      <c r="BJ53" s="73">
        <v>0</v>
      </c>
      <c r="BK53" s="73">
        <v>0</v>
      </c>
      <c r="BL53" s="74">
        <v>0</v>
      </c>
      <c r="BM53" s="74">
        <v>0</v>
      </c>
      <c r="BN53" s="73">
        <v>0</v>
      </c>
      <c r="BO53" s="73">
        <v>0</v>
      </c>
      <c r="BP53" s="73">
        <v>0</v>
      </c>
      <c r="BQ53" s="73">
        <v>0</v>
      </c>
      <c r="BR53" s="73">
        <v>0</v>
      </c>
      <c r="BS53" s="74">
        <v>0</v>
      </c>
      <c r="BT53" s="75">
        <v>0</v>
      </c>
      <c r="BU53" s="75">
        <v>0</v>
      </c>
      <c r="BV53" s="75">
        <v>0</v>
      </c>
      <c r="BW53" s="76">
        <v>0</v>
      </c>
      <c r="BX53" s="77">
        <v>0</v>
      </c>
      <c r="BY53" s="77">
        <v>0</v>
      </c>
      <c r="BZ53" s="78">
        <v>0</v>
      </c>
      <c r="CA53" s="75">
        <v>0</v>
      </c>
      <c r="CB53" s="75">
        <v>0</v>
      </c>
      <c r="CC53" s="79">
        <v>0</v>
      </c>
      <c r="CD53" s="79"/>
      <c r="CE53" s="79"/>
      <c r="CF53" s="74">
        <v>0</v>
      </c>
      <c r="CG53" s="75">
        <v>0</v>
      </c>
      <c r="CH53" s="75">
        <v>0</v>
      </c>
      <c r="CI53" s="75">
        <v>0</v>
      </c>
    </row>
    <row r="54" spans="1:87" s="48" customFormat="1" ht="34.200000000000003" x14ac:dyDescent="0.3">
      <c r="A54" s="81">
        <v>3108</v>
      </c>
      <c r="B54" s="81" t="s">
        <v>716</v>
      </c>
      <c r="C54" s="81" t="s">
        <v>847</v>
      </c>
      <c r="D54" s="81">
        <v>13159</v>
      </c>
      <c r="E54" s="81">
        <v>2024</v>
      </c>
      <c r="F54" s="81" t="s">
        <v>859</v>
      </c>
      <c r="G54" s="81">
        <v>5</v>
      </c>
      <c r="H54" s="81">
        <v>12</v>
      </c>
      <c r="I54" s="81" t="s">
        <v>2907</v>
      </c>
      <c r="J54" s="82">
        <v>306521702</v>
      </c>
      <c r="K54" s="82">
        <v>0</v>
      </c>
      <c r="L54" s="82">
        <v>0</v>
      </c>
      <c r="M54" s="82">
        <v>36886507</v>
      </c>
      <c r="N54" s="287">
        <v>0</v>
      </c>
      <c r="O54" s="82">
        <v>14974111</v>
      </c>
      <c r="P54" s="82">
        <v>30182022</v>
      </c>
      <c r="Q54" s="74">
        <v>388564342</v>
      </c>
      <c r="R54" s="82">
        <v>6410442</v>
      </c>
      <c r="S54" s="82">
        <v>0</v>
      </c>
      <c r="T54" s="82">
        <v>0</v>
      </c>
      <c r="U54" s="82">
        <v>0</v>
      </c>
      <c r="V54" s="82">
        <v>835166829</v>
      </c>
      <c r="W54" s="82">
        <v>604551770</v>
      </c>
      <c r="X54" s="74">
        <v>230615059</v>
      </c>
      <c r="Y54" s="82">
        <v>95548489</v>
      </c>
      <c r="Z54" s="74">
        <v>332573990</v>
      </c>
      <c r="AA54" s="74">
        <v>721138332</v>
      </c>
      <c r="AB54" s="82">
        <v>12731231</v>
      </c>
      <c r="AC54" s="82">
        <v>6039013</v>
      </c>
      <c r="AD54" s="82">
        <v>0</v>
      </c>
      <c r="AE54" s="82">
        <v>141959867</v>
      </c>
      <c r="AF54" s="74">
        <v>160730111</v>
      </c>
      <c r="AG54" s="82">
        <v>56023126</v>
      </c>
      <c r="AH54" s="82">
        <v>0</v>
      </c>
      <c r="AI54" s="82">
        <v>224363536</v>
      </c>
      <c r="AJ54" s="74">
        <v>280386662</v>
      </c>
      <c r="AK54" s="74">
        <v>441116773</v>
      </c>
      <c r="AL54" s="82">
        <v>272130428</v>
      </c>
      <c r="AM54" s="82">
        <v>0</v>
      </c>
      <c r="AN54" s="82">
        <v>7891130</v>
      </c>
      <c r="AO54" s="74">
        <v>280021558</v>
      </c>
      <c r="AP54" s="74">
        <v>721138331</v>
      </c>
      <c r="AQ54" s="82">
        <v>430553227</v>
      </c>
      <c r="AR54" s="82">
        <v>93559200</v>
      </c>
      <c r="AS54" s="82">
        <v>464154987</v>
      </c>
      <c r="AT54" s="82">
        <v>0</v>
      </c>
      <c r="AU54" s="82">
        <v>0</v>
      </c>
      <c r="AV54" s="82">
        <v>0</v>
      </c>
      <c r="AW54" s="74">
        <v>988267414</v>
      </c>
      <c r="AX54" s="82">
        <v>8661408</v>
      </c>
      <c r="AY54" s="82">
        <v>35755015</v>
      </c>
      <c r="AZ54" s="82">
        <v>0</v>
      </c>
      <c r="BA54" s="82">
        <v>8457236</v>
      </c>
      <c r="BB54" s="82">
        <v>0</v>
      </c>
      <c r="BC54" s="74">
        <v>52873659</v>
      </c>
      <c r="BD54" s="74">
        <v>1041141073</v>
      </c>
      <c r="BE54" s="82">
        <v>616520204</v>
      </c>
      <c r="BF54" s="82">
        <v>6622520</v>
      </c>
      <c r="BG54" s="82">
        <v>41151630</v>
      </c>
      <c r="BH54" s="82">
        <v>2205239</v>
      </c>
      <c r="BI54" s="82">
        <v>1395663</v>
      </c>
      <c r="BJ54" s="82">
        <v>366837071</v>
      </c>
      <c r="BK54" s="82">
        <v>0</v>
      </c>
      <c r="BL54" s="74">
        <v>1034732327</v>
      </c>
      <c r="BM54" s="74">
        <v>6408746</v>
      </c>
      <c r="BN54" s="82">
        <v>0</v>
      </c>
      <c r="BO54" s="82">
        <v>0</v>
      </c>
      <c r="BP54" s="82">
        <v>6408746</v>
      </c>
      <c r="BQ54" s="82">
        <v>0</v>
      </c>
      <c r="BR54" s="82">
        <v>0</v>
      </c>
      <c r="BS54" s="74">
        <v>6408746</v>
      </c>
      <c r="BT54" s="75">
        <v>-4.4999999999999998E-2</v>
      </c>
      <c r="BU54" s="75">
        <v>5.0999999999999997E-2</v>
      </c>
      <c r="BV54" s="75">
        <v>6.0000000000000001E-3</v>
      </c>
      <c r="BW54" s="76">
        <v>2.4</v>
      </c>
      <c r="BX54" s="77">
        <v>31</v>
      </c>
      <c r="BY54" s="77">
        <v>57</v>
      </c>
      <c r="BZ54" s="78">
        <v>3.3</v>
      </c>
      <c r="CA54" s="75">
        <v>0.219</v>
      </c>
      <c r="CB54" s="75">
        <v>0.38800000000000001</v>
      </c>
      <c r="CC54" s="79">
        <v>15</v>
      </c>
      <c r="CD54" s="79"/>
      <c r="CE54" s="79"/>
      <c r="CF54" s="74">
        <v>0</v>
      </c>
      <c r="CG54" s="75">
        <v>0</v>
      </c>
      <c r="CH54" s="75">
        <v>6408746</v>
      </c>
      <c r="CI54" s="75">
        <v>-4.4999999999999998E-2</v>
      </c>
    </row>
    <row r="55" spans="1:87" s="48" customFormat="1" ht="34.200000000000003" x14ac:dyDescent="0.3">
      <c r="A55" s="72">
        <v>6547</v>
      </c>
      <c r="B55" s="72" t="s">
        <v>735</v>
      </c>
      <c r="C55" s="72" t="s">
        <v>847</v>
      </c>
      <c r="D55" s="72">
        <v>14288</v>
      </c>
      <c r="E55" s="72">
        <v>2024</v>
      </c>
      <c r="F55" s="72" t="s">
        <v>859</v>
      </c>
      <c r="G55" s="72">
        <v>5</v>
      </c>
      <c r="H55" s="72">
        <v>12</v>
      </c>
      <c r="I55" s="72" t="s">
        <v>2907</v>
      </c>
      <c r="J55" s="73">
        <v>51279</v>
      </c>
      <c r="K55" s="73">
        <v>24159</v>
      </c>
      <c r="L55" s="73">
        <v>0</v>
      </c>
      <c r="M55" s="73">
        <v>39010942</v>
      </c>
      <c r="N55" s="285">
        <v>81811789</v>
      </c>
      <c r="O55" s="73">
        <v>0</v>
      </c>
      <c r="P55" s="73">
        <v>19974401</v>
      </c>
      <c r="Q55" s="74">
        <v>140872570</v>
      </c>
      <c r="R55" s="73">
        <v>3633727</v>
      </c>
      <c r="S55" s="73">
        <v>52044</v>
      </c>
      <c r="T55" s="73">
        <v>0</v>
      </c>
      <c r="U55" s="73">
        <v>0</v>
      </c>
      <c r="V55" s="73">
        <v>70234865</v>
      </c>
      <c r="W55" s="73">
        <v>42947319</v>
      </c>
      <c r="X55" s="74">
        <v>27287546</v>
      </c>
      <c r="Y55" s="73">
        <v>31436116</v>
      </c>
      <c r="Z55" s="74">
        <v>62409433</v>
      </c>
      <c r="AA55" s="74">
        <v>203282003</v>
      </c>
      <c r="AB55" s="73">
        <v>2088097</v>
      </c>
      <c r="AC55" s="73">
        <v>6325103</v>
      </c>
      <c r="AD55" s="73">
        <v>30654924</v>
      </c>
      <c r="AE55" s="73">
        <v>25926191</v>
      </c>
      <c r="AF55" s="74">
        <v>64994315</v>
      </c>
      <c r="AG55" s="73">
        <v>99793332</v>
      </c>
      <c r="AH55" s="73">
        <v>0</v>
      </c>
      <c r="AI55" s="73">
        <v>827070</v>
      </c>
      <c r="AJ55" s="74">
        <v>100620402</v>
      </c>
      <c r="AK55" s="74">
        <v>165614717</v>
      </c>
      <c r="AL55" s="73">
        <v>33981515</v>
      </c>
      <c r="AM55" s="73">
        <v>2954729</v>
      </c>
      <c r="AN55" s="73">
        <v>731042</v>
      </c>
      <c r="AO55" s="74">
        <v>37667286</v>
      </c>
      <c r="AP55" s="74">
        <v>203282003</v>
      </c>
      <c r="AQ55" s="73">
        <v>288443497</v>
      </c>
      <c r="AR55" s="73">
        <v>0</v>
      </c>
      <c r="AS55" s="73">
        <v>33114455</v>
      </c>
      <c r="AT55" s="73">
        <v>0</v>
      </c>
      <c r="AU55" s="73">
        <v>3267533</v>
      </c>
      <c r="AV55" s="73">
        <v>89913</v>
      </c>
      <c r="AW55" s="74">
        <v>324915398</v>
      </c>
      <c r="AX55" s="73">
        <v>136518</v>
      </c>
      <c r="AY55" s="73">
        <v>388547</v>
      </c>
      <c r="AZ55" s="73">
        <v>0</v>
      </c>
      <c r="BA55" s="73">
        <v>-561178</v>
      </c>
      <c r="BB55" s="73">
        <v>0</v>
      </c>
      <c r="BC55" s="74">
        <v>-36113</v>
      </c>
      <c r="BD55" s="74">
        <v>324879285</v>
      </c>
      <c r="BE55" s="73">
        <v>102795362</v>
      </c>
      <c r="BF55" s="73">
        <v>10530345</v>
      </c>
      <c r="BG55" s="73">
        <v>12700864</v>
      </c>
      <c r="BH55" s="73">
        <v>4066856</v>
      </c>
      <c r="BI55" s="73">
        <v>9521514</v>
      </c>
      <c r="BJ55" s="73">
        <v>177258270</v>
      </c>
      <c r="BK55" s="73">
        <v>37767817</v>
      </c>
      <c r="BL55" s="74">
        <v>354641028</v>
      </c>
      <c r="BM55" s="74">
        <v>-29761743</v>
      </c>
      <c r="BN55" s="73">
        <v>-3961145</v>
      </c>
      <c r="BO55" s="73">
        <v>660373</v>
      </c>
      <c r="BP55" s="73">
        <v>-33062515</v>
      </c>
      <c r="BQ55" s="73">
        <v>0</v>
      </c>
      <c r="BR55" s="73">
        <v>0</v>
      </c>
      <c r="BS55" s="74">
        <v>-33062515</v>
      </c>
      <c r="BT55" s="75">
        <v>-9.0999999999999998E-2</v>
      </c>
      <c r="BU55" s="75">
        <v>0</v>
      </c>
      <c r="BV55" s="75">
        <v>-9.1999999999999998E-2</v>
      </c>
      <c r="BW55" s="76">
        <v>2.2000000000000002</v>
      </c>
      <c r="BX55" s="77">
        <v>49</v>
      </c>
      <c r="BY55" s="77">
        <v>63</v>
      </c>
      <c r="BZ55" s="78">
        <v>-2.1</v>
      </c>
      <c r="CA55" s="75">
        <v>-0.104</v>
      </c>
      <c r="CB55" s="75">
        <v>0.185</v>
      </c>
      <c r="CC55" s="79">
        <v>3</v>
      </c>
      <c r="CD55" s="79"/>
      <c r="CE55" s="79"/>
      <c r="CF55" s="74">
        <v>0</v>
      </c>
      <c r="CG55" s="75">
        <v>0</v>
      </c>
      <c r="CH55" s="75">
        <v>-33029276</v>
      </c>
      <c r="CI55" s="75">
        <v>-0.10299999999999999</v>
      </c>
    </row>
    <row r="56" spans="1:87" s="48" customFormat="1" ht="34.200000000000003" x14ac:dyDescent="0.3">
      <c r="A56" s="72">
        <v>42</v>
      </c>
      <c r="B56" s="72" t="s">
        <v>846</v>
      </c>
      <c r="C56" s="72" t="s">
        <v>847</v>
      </c>
      <c r="D56" s="72">
        <v>11273</v>
      </c>
      <c r="E56" s="72">
        <v>2024</v>
      </c>
      <c r="F56" s="72" t="s">
        <v>848</v>
      </c>
      <c r="G56" s="72">
        <v>3</v>
      </c>
      <c r="H56" s="72">
        <v>9</v>
      </c>
      <c r="I56" s="72" t="s">
        <v>3322</v>
      </c>
      <c r="J56" s="73">
        <v>0</v>
      </c>
      <c r="K56" s="73">
        <v>0</v>
      </c>
      <c r="L56" s="73">
        <v>0</v>
      </c>
      <c r="M56" s="73">
        <v>9060506.5999999996</v>
      </c>
      <c r="N56" s="285">
        <v>134792516.11000001</v>
      </c>
      <c r="O56" s="73">
        <v>8164437.6699999999</v>
      </c>
      <c r="P56" s="73">
        <v>1990177.04</v>
      </c>
      <c r="Q56" s="74">
        <v>154007637.41999999</v>
      </c>
      <c r="R56" s="73">
        <v>0</v>
      </c>
      <c r="S56" s="73">
        <v>0</v>
      </c>
      <c r="T56" s="73">
        <v>0</v>
      </c>
      <c r="U56" s="73">
        <v>28214568.920000002</v>
      </c>
      <c r="V56" s="73">
        <v>160139977.71000001</v>
      </c>
      <c r="W56" s="73">
        <v>33162956.640000001</v>
      </c>
      <c r="X56" s="74">
        <v>126977021.06999999</v>
      </c>
      <c r="Y56" s="73">
        <v>405429.34</v>
      </c>
      <c r="Z56" s="74">
        <v>155597019.33000001</v>
      </c>
      <c r="AA56" s="74">
        <v>309604656.75</v>
      </c>
      <c r="AB56" s="73">
        <v>11818340.67</v>
      </c>
      <c r="AC56" s="73">
        <v>1557641.37</v>
      </c>
      <c r="AD56" s="73">
        <v>115751527.26000001</v>
      </c>
      <c r="AE56" s="73">
        <v>20544035.34</v>
      </c>
      <c r="AF56" s="74">
        <v>149671544.63999999</v>
      </c>
      <c r="AG56" s="73">
        <v>113379960.12</v>
      </c>
      <c r="AH56" s="73">
        <v>37462057.310000002</v>
      </c>
      <c r="AI56" s="73">
        <v>154088076.53</v>
      </c>
      <c r="AJ56" s="74">
        <v>304930093.95999998</v>
      </c>
      <c r="AK56" s="74">
        <v>454601638.60000002</v>
      </c>
      <c r="AL56" s="73">
        <v>-144996981.84999999</v>
      </c>
      <c r="AM56" s="73">
        <v>0</v>
      </c>
      <c r="AN56" s="73">
        <v>0</v>
      </c>
      <c r="AO56" s="74">
        <v>-144996981.84999999</v>
      </c>
      <c r="AP56" s="74">
        <v>309604656.75</v>
      </c>
      <c r="AQ56" s="73">
        <v>45524197.659999996</v>
      </c>
      <c r="AR56" s="73">
        <v>0</v>
      </c>
      <c r="AS56" s="73">
        <v>13895089.77</v>
      </c>
      <c r="AT56" s="73">
        <v>0</v>
      </c>
      <c r="AU56" s="73">
        <v>0</v>
      </c>
      <c r="AV56" s="73">
        <v>0</v>
      </c>
      <c r="AW56" s="74">
        <v>59419287.43</v>
      </c>
      <c r="AX56" s="73">
        <v>0</v>
      </c>
      <c r="AY56" s="73">
        <v>0</v>
      </c>
      <c r="AZ56" s="73">
        <v>0</v>
      </c>
      <c r="BA56" s="73">
        <v>0</v>
      </c>
      <c r="BB56" s="73">
        <v>0</v>
      </c>
      <c r="BC56" s="74">
        <v>0</v>
      </c>
      <c r="BD56" s="74">
        <v>59419287.43</v>
      </c>
      <c r="BE56" s="73">
        <v>40691410.420000002</v>
      </c>
      <c r="BF56" s="73">
        <v>0</v>
      </c>
      <c r="BG56" s="73">
        <v>3745540.59</v>
      </c>
      <c r="BH56" s="73">
        <v>9114995.0700000003</v>
      </c>
      <c r="BI56" s="73">
        <v>0</v>
      </c>
      <c r="BJ56" s="73">
        <v>29581525.370000001</v>
      </c>
      <c r="BK56" s="73">
        <v>0</v>
      </c>
      <c r="BL56" s="74">
        <v>83133471.450000003</v>
      </c>
      <c r="BM56" s="74">
        <v>-23714184.02</v>
      </c>
      <c r="BN56" s="73">
        <v>0</v>
      </c>
      <c r="BO56" s="73">
        <v>0</v>
      </c>
      <c r="BP56" s="73">
        <v>-23714184.02</v>
      </c>
      <c r="BQ56" s="73">
        <v>0</v>
      </c>
      <c r="BR56" s="73">
        <v>0</v>
      </c>
      <c r="BS56" s="74">
        <v>-23714184.02</v>
      </c>
      <c r="BT56" s="286">
        <v>-0.39900000000000002</v>
      </c>
      <c r="BU56" s="286">
        <v>0</v>
      </c>
      <c r="BV56" s="286">
        <v>-0.39900000000000002</v>
      </c>
      <c r="BW56" s="76">
        <v>1</v>
      </c>
      <c r="BX56" s="77">
        <v>54</v>
      </c>
      <c r="BY56" s="77">
        <v>511</v>
      </c>
      <c r="BZ56" s="78">
        <v>-0.5</v>
      </c>
      <c r="CA56" s="75">
        <v>-7.5999999999999998E-2</v>
      </c>
      <c r="CB56" s="75">
        <v>-0.46800000000000003</v>
      </c>
      <c r="CC56" s="79">
        <v>9</v>
      </c>
      <c r="CD56" s="80">
        <v>0</v>
      </c>
      <c r="CE56" s="75">
        <v>-3.5859999999999999</v>
      </c>
      <c r="CF56" s="74">
        <v>-23714184.02</v>
      </c>
      <c r="CG56" s="286">
        <v>-0.39900000000000002</v>
      </c>
      <c r="CH56" s="286">
        <v>0</v>
      </c>
      <c r="CI56" s="286">
        <v>-0.39900000000000002</v>
      </c>
    </row>
    <row r="57" spans="1:87" s="48" customFormat="1" ht="34.200000000000003" x14ac:dyDescent="0.3">
      <c r="A57" s="81">
        <v>8701</v>
      </c>
      <c r="B57" s="81" t="s">
        <v>753</v>
      </c>
      <c r="C57" s="81" t="s">
        <v>847</v>
      </c>
      <c r="D57" s="81">
        <v>11273</v>
      </c>
      <c r="E57" s="81">
        <v>2024</v>
      </c>
      <c r="F57" s="81" t="s">
        <v>848</v>
      </c>
      <c r="G57" s="81">
        <v>3</v>
      </c>
      <c r="H57" s="81">
        <v>9</v>
      </c>
      <c r="I57" s="81" t="s">
        <v>3322</v>
      </c>
      <c r="J57" s="82">
        <v>0</v>
      </c>
      <c r="K57" s="82">
        <v>0</v>
      </c>
      <c r="L57" s="82">
        <v>0</v>
      </c>
      <c r="M57" s="82">
        <v>50993730.829999998</v>
      </c>
      <c r="N57" s="287">
        <v>315363702.37</v>
      </c>
      <c r="O57" s="82">
        <v>6206510.7599999998</v>
      </c>
      <c r="P57" s="82">
        <v>5068770.79</v>
      </c>
      <c r="Q57" s="74">
        <v>377632714.75</v>
      </c>
      <c r="R57" s="82">
        <v>0</v>
      </c>
      <c r="S57" s="82">
        <v>0</v>
      </c>
      <c r="T57" s="82">
        <v>0</v>
      </c>
      <c r="U57" s="82">
        <v>21967519.440000001</v>
      </c>
      <c r="V57" s="82">
        <v>182052469.62</v>
      </c>
      <c r="W57" s="82">
        <v>60462674.210000001</v>
      </c>
      <c r="X57" s="74">
        <v>121589795.41</v>
      </c>
      <c r="Y57" s="82">
        <v>536909</v>
      </c>
      <c r="Z57" s="74">
        <v>144094223.84999999</v>
      </c>
      <c r="AA57" s="74">
        <v>521726938.60000002</v>
      </c>
      <c r="AB57" s="82">
        <v>16519799.35</v>
      </c>
      <c r="AC57" s="82">
        <v>11358698.390000001</v>
      </c>
      <c r="AD57" s="82">
        <v>-4086787.91</v>
      </c>
      <c r="AE57" s="82">
        <v>39807147.689999998</v>
      </c>
      <c r="AF57" s="74">
        <v>63598857.520000003</v>
      </c>
      <c r="AG57" s="82">
        <v>109516434.19</v>
      </c>
      <c r="AH57" s="82">
        <v>20412057.109999999</v>
      </c>
      <c r="AI57" s="82">
        <v>27245519.66</v>
      </c>
      <c r="AJ57" s="74">
        <v>157174010.96000001</v>
      </c>
      <c r="AK57" s="74">
        <v>220772868.47999999</v>
      </c>
      <c r="AL57" s="82">
        <v>300954070.12</v>
      </c>
      <c r="AM57" s="82">
        <v>0</v>
      </c>
      <c r="AN57" s="82">
        <v>0</v>
      </c>
      <c r="AO57" s="74">
        <v>300954070.12</v>
      </c>
      <c r="AP57" s="74">
        <v>521726938.60000002</v>
      </c>
      <c r="AQ57" s="82">
        <v>179053781.99000001</v>
      </c>
      <c r="AR57" s="82">
        <v>0</v>
      </c>
      <c r="AS57" s="82">
        <v>11588885.33</v>
      </c>
      <c r="AT57" s="82">
        <v>0</v>
      </c>
      <c r="AU57" s="82">
        <v>0</v>
      </c>
      <c r="AV57" s="82">
        <v>0</v>
      </c>
      <c r="AW57" s="74">
        <v>190642667.31999999</v>
      </c>
      <c r="AX57" s="82">
        <v>0</v>
      </c>
      <c r="AY57" s="82">
        <v>0</v>
      </c>
      <c r="AZ57" s="82">
        <v>0</v>
      </c>
      <c r="BA57" s="82">
        <v>0</v>
      </c>
      <c r="BB57" s="82">
        <v>0</v>
      </c>
      <c r="BC57" s="74">
        <v>0</v>
      </c>
      <c r="BD57" s="74">
        <v>190642667.31999999</v>
      </c>
      <c r="BE57" s="82">
        <v>119725091.09999999</v>
      </c>
      <c r="BF57" s="82">
        <v>0</v>
      </c>
      <c r="BG57" s="82">
        <v>5330266.1399999997</v>
      </c>
      <c r="BH57" s="82">
        <v>10499079.210000001</v>
      </c>
      <c r="BI57" s="82">
        <v>0</v>
      </c>
      <c r="BJ57" s="82">
        <v>84586252.25</v>
      </c>
      <c r="BK57" s="82">
        <v>0</v>
      </c>
      <c r="BL57" s="74">
        <v>220140688.69999999</v>
      </c>
      <c r="BM57" s="74">
        <v>-29498021.379999999</v>
      </c>
      <c r="BN57" s="82">
        <v>0</v>
      </c>
      <c r="BO57" s="82">
        <v>0</v>
      </c>
      <c r="BP57" s="82">
        <v>-29498021.379999999</v>
      </c>
      <c r="BQ57" s="82">
        <v>0</v>
      </c>
      <c r="BR57" s="82">
        <v>0</v>
      </c>
      <c r="BS57" s="74">
        <v>-29498021.379999999</v>
      </c>
      <c r="BT57" s="286">
        <v>-0.155</v>
      </c>
      <c r="BU57" s="286">
        <v>0</v>
      </c>
      <c r="BV57" s="286">
        <v>-0.155</v>
      </c>
      <c r="BW57" s="76">
        <v>5.9</v>
      </c>
      <c r="BX57" s="77">
        <v>78</v>
      </c>
      <c r="BY57" s="77">
        <v>67</v>
      </c>
      <c r="BZ57" s="78">
        <v>-0.5</v>
      </c>
      <c r="CA57" s="75">
        <v>-0.14000000000000001</v>
      </c>
      <c r="CB57" s="75">
        <v>0.57699999999999996</v>
      </c>
      <c r="CC57" s="79">
        <v>11</v>
      </c>
      <c r="CD57" s="80">
        <v>0</v>
      </c>
      <c r="CE57" s="75">
        <v>0.26700000000000002</v>
      </c>
      <c r="CF57" s="74">
        <v>-29498021.379999999</v>
      </c>
      <c r="CG57" s="286">
        <v>-0.155</v>
      </c>
      <c r="CH57" s="286">
        <v>0</v>
      </c>
      <c r="CI57" s="286">
        <v>-0.155</v>
      </c>
    </row>
    <row r="58" spans="1:87" s="48" customFormat="1" ht="34.200000000000003" x14ac:dyDescent="0.3">
      <c r="A58" s="72">
        <v>75</v>
      </c>
      <c r="B58" s="72" t="s">
        <v>849</v>
      </c>
      <c r="C58" s="72" t="s">
        <v>847</v>
      </c>
      <c r="D58" s="72">
        <v>11273</v>
      </c>
      <c r="E58" s="72">
        <v>2024</v>
      </c>
      <c r="F58" s="72" t="s">
        <v>848</v>
      </c>
      <c r="G58" s="72">
        <v>3</v>
      </c>
      <c r="H58" s="72">
        <v>9</v>
      </c>
      <c r="I58" s="72" t="s">
        <v>3322</v>
      </c>
      <c r="J58" s="73">
        <v>0</v>
      </c>
      <c r="K58" s="73">
        <v>0</v>
      </c>
      <c r="L58" s="73">
        <v>0</v>
      </c>
      <c r="M58" s="73">
        <v>30024520.449999999</v>
      </c>
      <c r="N58" s="285">
        <v>-21237128.18</v>
      </c>
      <c r="O58" s="73">
        <v>8606187.1899999995</v>
      </c>
      <c r="P58" s="73">
        <v>4508856.74</v>
      </c>
      <c r="Q58" s="74">
        <v>21902436.199999999</v>
      </c>
      <c r="R58" s="73">
        <v>0</v>
      </c>
      <c r="S58" s="73">
        <v>0</v>
      </c>
      <c r="T58" s="73">
        <v>0</v>
      </c>
      <c r="U58" s="73">
        <v>11626561.359999999</v>
      </c>
      <c r="V58" s="73">
        <v>239341524.77000001</v>
      </c>
      <c r="W58" s="73">
        <v>63801288.490000002</v>
      </c>
      <c r="X58" s="74">
        <v>175540236.28</v>
      </c>
      <c r="Y58" s="73">
        <v>550205.84000000102</v>
      </c>
      <c r="Z58" s="74">
        <v>187717003.47999999</v>
      </c>
      <c r="AA58" s="74">
        <v>209619439.68000001</v>
      </c>
      <c r="AB58" s="73">
        <v>21772026.48</v>
      </c>
      <c r="AC58" s="73">
        <v>10332136.289999999</v>
      </c>
      <c r="AD58" s="73">
        <v>-256164444.71000001</v>
      </c>
      <c r="AE58" s="73">
        <v>29036298.940000001</v>
      </c>
      <c r="AF58" s="74">
        <v>-195023983</v>
      </c>
      <c r="AG58" s="73">
        <v>166140760.63999999</v>
      </c>
      <c r="AH58" s="73">
        <v>55761774.899999999</v>
      </c>
      <c r="AI58" s="73">
        <v>123943251.78</v>
      </c>
      <c r="AJ58" s="74">
        <v>345845787.31999999</v>
      </c>
      <c r="AK58" s="74">
        <v>150821804.31999999</v>
      </c>
      <c r="AL58" s="73">
        <v>58797635.359999999</v>
      </c>
      <c r="AM58" s="73">
        <v>0</v>
      </c>
      <c r="AN58" s="73">
        <v>0</v>
      </c>
      <c r="AO58" s="74">
        <v>58797635.359999999</v>
      </c>
      <c r="AP58" s="74">
        <v>209619439.68000001</v>
      </c>
      <c r="AQ58" s="73">
        <v>132361130.15000001</v>
      </c>
      <c r="AR58" s="73">
        <v>0</v>
      </c>
      <c r="AS58" s="73">
        <v>12531793.130000001</v>
      </c>
      <c r="AT58" s="73">
        <v>0</v>
      </c>
      <c r="AU58" s="73">
        <v>0</v>
      </c>
      <c r="AV58" s="73">
        <v>0</v>
      </c>
      <c r="AW58" s="74">
        <v>144892923.28</v>
      </c>
      <c r="AX58" s="73">
        <v>0</v>
      </c>
      <c r="AY58" s="73">
        <v>0</v>
      </c>
      <c r="AZ58" s="73">
        <v>0</v>
      </c>
      <c r="BA58" s="73">
        <v>0</v>
      </c>
      <c r="BB58" s="73">
        <v>0</v>
      </c>
      <c r="BC58" s="74">
        <v>0</v>
      </c>
      <c r="BD58" s="74">
        <v>144892923.28</v>
      </c>
      <c r="BE58" s="73">
        <v>100395894.64</v>
      </c>
      <c r="BF58" s="73">
        <v>0</v>
      </c>
      <c r="BG58" s="73">
        <v>7433113.4699999997</v>
      </c>
      <c r="BH58" s="73">
        <v>17552560.399999999</v>
      </c>
      <c r="BI58" s="73">
        <v>0</v>
      </c>
      <c r="BJ58" s="73">
        <v>63609966.990000002</v>
      </c>
      <c r="BK58" s="73">
        <v>0</v>
      </c>
      <c r="BL58" s="74">
        <v>188991535.5</v>
      </c>
      <c r="BM58" s="74">
        <v>-44098612.219999999</v>
      </c>
      <c r="BN58" s="73">
        <v>0</v>
      </c>
      <c r="BO58" s="73">
        <v>0</v>
      </c>
      <c r="BP58" s="73">
        <v>-44098612.219999999</v>
      </c>
      <c r="BQ58" s="73">
        <v>0</v>
      </c>
      <c r="BR58" s="73">
        <v>0</v>
      </c>
      <c r="BS58" s="74">
        <v>-44098612.219999999</v>
      </c>
      <c r="BT58" s="286">
        <v>-0.30399999999999999</v>
      </c>
      <c r="BU58" s="286">
        <v>0</v>
      </c>
      <c r="BV58" s="286">
        <v>-0.30399999999999999</v>
      </c>
      <c r="BW58" s="76">
        <v>-0.1</v>
      </c>
      <c r="BX58" s="77">
        <v>62</v>
      </c>
      <c r="BY58" s="77">
        <v>-310</v>
      </c>
      <c r="BZ58" s="78">
        <v>-0.5</v>
      </c>
      <c r="CA58" s="75">
        <v>1.2689999999999999</v>
      </c>
      <c r="CB58" s="75">
        <v>0.28000000000000003</v>
      </c>
      <c r="CC58" s="79">
        <v>9</v>
      </c>
      <c r="CD58" s="80">
        <v>0</v>
      </c>
      <c r="CE58" s="75">
        <v>0.73899999999999999</v>
      </c>
      <c r="CF58" s="74">
        <v>-44098612.219999999</v>
      </c>
      <c r="CG58" s="286">
        <v>-0.30399999999999999</v>
      </c>
      <c r="CH58" s="286">
        <v>0</v>
      </c>
      <c r="CI58" s="286">
        <v>-0.30399999999999999</v>
      </c>
    </row>
    <row r="59" spans="1:87" s="48" customFormat="1" ht="34.200000000000003" x14ac:dyDescent="0.3">
      <c r="A59" s="81">
        <v>41</v>
      </c>
      <c r="B59" s="81" t="s">
        <v>850</v>
      </c>
      <c r="C59" s="81" t="s">
        <v>847</v>
      </c>
      <c r="D59" s="81">
        <v>11273</v>
      </c>
      <c r="E59" s="81">
        <v>2024</v>
      </c>
      <c r="F59" s="81" t="s">
        <v>848</v>
      </c>
      <c r="G59" s="81">
        <v>3</v>
      </c>
      <c r="H59" s="81">
        <v>9</v>
      </c>
      <c r="I59" s="81" t="s">
        <v>3322</v>
      </c>
      <c r="J59" s="82">
        <v>0</v>
      </c>
      <c r="K59" s="82">
        <v>0</v>
      </c>
      <c r="L59" s="82">
        <v>0</v>
      </c>
      <c r="M59" s="82">
        <v>-426289.27000000101</v>
      </c>
      <c r="N59" s="287">
        <v>14549215.08</v>
      </c>
      <c r="O59" s="82">
        <v>629741.31999999995</v>
      </c>
      <c r="P59" s="82">
        <v>543107.1</v>
      </c>
      <c r="Q59" s="74">
        <v>15295774.23</v>
      </c>
      <c r="R59" s="82">
        <v>0</v>
      </c>
      <c r="S59" s="82">
        <v>0</v>
      </c>
      <c r="T59" s="82">
        <v>0</v>
      </c>
      <c r="U59" s="82">
        <v>24589392.449999999</v>
      </c>
      <c r="V59" s="82">
        <v>54169437.630000003</v>
      </c>
      <c r="W59" s="82">
        <v>34111658.560000002</v>
      </c>
      <c r="X59" s="74">
        <v>20057779.07</v>
      </c>
      <c r="Y59" s="82">
        <v>496035</v>
      </c>
      <c r="Z59" s="74">
        <v>45143206.520000003</v>
      </c>
      <c r="AA59" s="74">
        <v>60438980.75</v>
      </c>
      <c r="AB59" s="82">
        <v>450256.55</v>
      </c>
      <c r="AC59" s="82">
        <v>4591461.05</v>
      </c>
      <c r="AD59" s="82">
        <v>-280446906.38999999</v>
      </c>
      <c r="AE59" s="82">
        <v>5907489.2199999997</v>
      </c>
      <c r="AF59" s="74">
        <v>-269497699.56999999</v>
      </c>
      <c r="AG59" s="82">
        <v>5504807.3700000001</v>
      </c>
      <c r="AH59" s="82">
        <v>11287543.279999999</v>
      </c>
      <c r="AI59" s="82">
        <v>109395529.83</v>
      </c>
      <c r="AJ59" s="74">
        <v>126187880.48</v>
      </c>
      <c r="AK59" s="74">
        <v>-143309819.09</v>
      </c>
      <c r="AL59" s="82">
        <v>203748799.84</v>
      </c>
      <c r="AM59" s="82">
        <v>0</v>
      </c>
      <c r="AN59" s="82">
        <v>0</v>
      </c>
      <c r="AO59" s="74">
        <v>203748799.84</v>
      </c>
      <c r="AP59" s="74">
        <v>60438980.750000097</v>
      </c>
      <c r="AQ59" s="82">
        <v>10720737.640000001</v>
      </c>
      <c r="AR59" s="82">
        <v>0</v>
      </c>
      <c r="AS59" s="82">
        <v>-1378088.54</v>
      </c>
      <c r="AT59" s="82">
        <v>0</v>
      </c>
      <c r="AU59" s="82">
        <v>0</v>
      </c>
      <c r="AV59" s="82">
        <v>0</v>
      </c>
      <c r="AW59" s="74">
        <v>9342649.1000000108</v>
      </c>
      <c r="AX59" s="82">
        <v>0</v>
      </c>
      <c r="AY59" s="82">
        <v>0</v>
      </c>
      <c r="AZ59" s="82">
        <v>0</v>
      </c>
      <c r="BA59" s="82">
        <v>0</v>
      </c>
      <c r="BB59" s="82">
        <v>0</v>
      </c>
      <c r="BC59" s="74">
        <v>0</v>
      </c>
      <c r="BD59" s="74">
        <v>9342649.1000000108</v>
      </c>
      <c r="BE59" s="82">
        <v>6475804.9199999999</v>
      </c>
      <c r="BF59" s="82">
        <v>0</v>
      </c>
      <c r="BG59" s="82">
        <v>738840.57</v>
      </c>
      <c r="BH59" s="82">
        <v>1603390.8</v>
      </c>
      <c r="BI59" s="82">
        <v>0</v>
      </c>
      <c r="BJ59" s="82">
        <v>11611747.91</v>
      </c>
      <c r="BK59" s="82">
        <v>0</v>
      </c>
      <c r="BL59" s="74">
        <v>20429784.199999999</v>
      </c>
      <c r="BM59" s="74">
        <v>-11087135.1</v>
      </c>
      <c r="BN59" s="82">
        <v>0</v>
      </c>
      <c r="BO59" s="82">
        <v>0</v>
      </c>
      <c r="BP59" s="82">
        <v>-11087135.1</v>
      </c>
      <c r="BQ59" s="82">
        <v>0</v>
      </c>
      <c r="BR59" s="82">
        <v>0</v>
      </c>
      <c r="BS59" s="74">
        <v>-11087135.1</v>
      </c>
      <c r="BT59" s="286">
        <v>-1.1870000000000001</v>
      </c>
      <c r="BU59" s="286">
        <v>0</v>
      </c>
      <c r="BV59" s="286">
        <v>-1.1870000000000001</v>
      </c>
      <c r="BW59" s="76">
        <v>-0.1</v>
      </c>
      <c r="BX59" s="77">
        <v>-11</v>
      </c>
      <c r="BY59" s="77">
        <v>-3810</v>
      </c>
      <c r="BZ59" s="78">
        <v>-4.3</v>
      </c>
      <c r="CA59" s="75">
        <v>3.9E-2</v>
      </c>
      <c r="CB59" s="75">
        <v>3.371</v>
      </c>
      <c r="CC59" s="79">
        <v>46</v>
      </c>
      <c r="CD59" s="80">
        <v>0</v>
      </c>
      <c r="CE59" s="75">
        <v>2.5999999999999999E-2</v>
      </c>
      <c r="CF59" s="74">
        <v>-11087135.1</v>
      </c>
      <c r="CG59" s="286">
        <v>-1.1870000000000001</v>
      </c>
      <c r="CH59" s="286">
        <v>0</v>
      </c>
      <c r="CI59" s="286">
        <v>-1.1870000000000001</v>
      </c>
    </row>
    <row r="60" spans="1:87" s="48" customFormat="1" ht="34.200000000000003" x14ac:dyDescent="0.3">
      <c r="A60" s="72">
        <v>114</v>
      </c>
      <c r="B60" s="72" t="s">
        <v>851</v>
      </c>
      <c r="C60" s="72" t="s">
        <v>847</v>
      </c>
      <c r="D60" s="72">
        <v>11273</v>
      </c>
      <c r="E60" s="72">
        <v>2024</v>
      </c>
      <c r="F60" s="72" t="s">
        <v>848</v>
      </c>
      <c r="G60" s="72">
        <v>3</v>
      </c>
      <c r="H60" s="72">
        <v>9</v>
      </c>
      <c r="I60" s="72" t="s">
        <v>3322</v>
      </c>
      <c r="J60" s="73">
        <v>0</v>
      </c>
      <c r="K60" s="73">
        <v>0</v>
      </c>
      <c r="L60" s="73">
        <v>0</v>
      </c>
      <c r="M60" s="73">
        <v>46993704.740000002</v>
      </c>
      <c r="N60" s="285">
        <v>319665590.61000001</v>
      </c>
      <c r="O60" s="73">
        <v>3432750.22</v>
      </c>
      <c r="P60" s="73">
        <v>3583420.59</v>
      </c>
      <c r="Q60" s="74">
        <v>373675466.16000003</v>
      </c>
      <c r="R60" s="73">
        <v>0</v>
      </c>
      <c r="S60" s="73">
        <v>0</v>
      </c>
      <c r="T60" s="73">
        <v>0</v>
      </c>
      <c r="U60" s="73">
        <v>12099932.42</v>
      </c>
      <c r="V60" s="73">
        <v>165585019.65000001</v>
      </c>
      <c r="W60" s="73">
        <v>66663055.969999999</v>
      </c>
      <c r="X60" s="74">
        <v>98921963.680000007</v>
      </c>
      <c r="Y60" s="73">
        <v>2182407.98</v>
      </c>
      <c r="Z60" s="74">
        <v>113204304.08</v>
      </c>
      <c r="AA60" s="74">
        <v>486879770.24000001</v>
      </c>
      <c r="AB60" s="73">
        <v>12520614.01</v>
      </c>
      <c r="AC60" s="73">
        <v>4437554.49</v>
      </c>
      <c r="AD60" s="73">
        <v>-66881560.93</v>
      </c>
      <c r="AE60" s="73">
        <v>23515491.300000001</v>
      </c>
      <c r="AF60" s="74">
        <v>-26407901.129999999</v>
      </c>
      <c r="AG60" s="73">
        <v>83878046.640000001</v>
      </c>
      <c r="AH60" s="73">
        <v>-14014472.16</v>
      </c>
      <c r="AI60" s="73">
        <v>24865867.739999998</v>
      </c>
      <c r="AJ60" s="74">
        <v>94729442.219999999</v>
      </c>
      <c r="AK60" s="74">
        <v>68321541.090000004</v>
      </c>
      <c r="AL60" s="73">
        <v>418558229.14999998</v>
      </c>
      <c r="AM60" s="73">
        <v>0</v>
      </c>
      <c r="AN60" s="73">
        <v>0</v>
      </c>
      <c r="AO60" s="74">
        <v>418558229.14999998</v>
      </c>
      <c r="AP60" s="74">
        <v>486879770.24000001</v>
      </c>
      <c r="AQ60" s="73">
        <v>216385609.55000001</v>
      </c>
      <c r="AR60" s="73">
        <v>0</v>
      </c>
      <c r="AS60" s="73">
        <v>7867566.5099999998</v>
      </c>
      <c r="AT60" s="73">
        <v>0</v>
      </c>
      <c r="AU60" s="73">
        <v>0</v>
      </c>
      <c r="AV60" s="73">
        <v>0</v>
      </c>
      <c r="AW60" s="74">
        <v>224253176.06</v>
      </c>
      <c r="AX60" s="73">
        <v>0</v>
      </c>
      <c r="AY60" s="73">
        <v>0</v>
      </c>
      <c r="AZ60" s="73">
        <v>0</v>
      </c>
      <c r="BA60" s="73">
        <v>0</v>
      </c>
      <c r="BB60" s="73">
        <v>0</v>
      </c>
      <c r="BC60" s="74">
        <v>0</v>
      </c>
      <c r="BD60" s="74">
        <v>224253176.06</v>
      </c>
      <c r="BE60" s="73">
        <v>91620361.25</v>
      </c>
      <c r="BF60" s="73">
        <v>0</v>
      </c>
      <c r="BG60" s="73">
        <v>5561559.3899999997</v>
      </c>
      <c r="BH60" s="73">
        <v>7891509.1200000001</v>
      </c>
      <c r="BI60" s="73">
        <v>0</v>
      </c>
      <c r="BJ60" s="73">
        <v>124523987.89</v>
      </c>
      <c r="BK60" s="73">
        <v>0</v>
      </c>
      <c r="BL60" s="74">
        <v>229597417.65000001</v>
      </c>
      <c r="BM60" s="74">
        <v>-5344241.5899999104</v>
      </c>
      <c r="BN60" s="73">
        <v>0</v>
      </c>
      <c r="BO60" s="73">
        <v>0</v>
      </c>
      <c r="BP60" s="73">
        <v>-5344241.5899999104</v>
      </c>
      <c r="BQ60" s="73">
        <v>0</v>
      </c>
      <c r="BR60" s="73">
        <v>0</v>
      </c>
      <c r="BS60" s="74">
        <v>-5344241.5899999104</v>
      </c>
      <c r="BT60" s="286">
        <v>-2.4E-2</v>
      </c>
      <c r="BU60" s="286">
        <v>0</v>
      </c>
      <c r="BV60" s="286">
        <v>-2.4E-2</v>
      </c>
      <c r="BW60" s="76">
        <v>-14.2</v>
      </c>
      <c r="BX60" s="77">
        <v>59</v>
      </c>
      <c r="BY60" s="77">
        <v>-38</v>
      </c>
      <c r="BZ60" s="78">
        <v>0.4</v>
      </c>
      <c r="CA60" s="75">
        <v>4.0000000000000001E-3</v>
      </c>
      <c r="CB60" s="75">
        <v>0.86</v>
      </c>
      <c r="CC60" s="79">
        <v>12</v>
      </c>
      <c r="CD60" s="80">
        <v>0</v>
      </c>
      <c r="CE60" s="75">
        <v>0.16700000000000001</v>
      </c>
      <c r="CF60" s="74">
        <v>-5344241.5899999104</v>
      </c>
      <c r="CG60" s="286">
        <v>-2.4E-2</v>
      </c>
      <c r="CH60" s="286">
        <v>0</v>
      </c>
      <c r="CI60" s="286">
        <v>-2.4E-2</v>
      </c>
    </row>
    <row r="61" spans="1:87" s="48" customFormat="1" ht="34.200000000000003" x14ac:dyDescent="0.3">
      <c r="A61" s="81">
        <v>126</v>
      </c>
      <c r="B61" s="81" t="s">
        <v>852</v>
      </c>
      <c r="C61" s="81" t="s">
        <v>847</v>
      </c>
      <c r="D61" s="81">
        <v>11273</v>
      </c>
      <c r="E61" s="81">
        <v>2024</v>
      </c>
      <c r="F61" s="81" t="s">
        <v>848</v>
      </c>
      <c r="G61" s="81">
        <v>3</v>
      </c>
      <c r="H61" s="81">
        <v>9</v>
      </c>
      <c r="I61" s="81" t="s">
        <v>3322</v>
      </c>
      <c r="J61" s="82">
        <v>14732</v>
      </c>
      <c r="K61" s="82">
        <v>0</v>
      </c>
      <c r="L61" s="82">
        <v>0</v>
      </c>
      <c r="M61" s="82">
        <v>45467170.359999999</v>
      </c>
      <c r="N61" s="287">
        <v>259177228.36000001</v>
      </c>
      <c r="O61" s="82">
        <v>3884393</v>
      </c>
      <c r="P61" s="82">
        <v>10753168</v>
      </c>
      <c r="Q61" s="74">
        <v>319296691.72000003</v>
      </c>
      <c r="R61" s="82">
        <v>0</v>
      </c>
      <c r="S61" s="82">
        <v>0</v>
      </c>
      <c r="T61" s="82">
        <v>0</v>
      </c>
      <c r="U61" s="82">
        <v>126551912.98</v>
      </c>
      <c r="V61" s="82">
        <v>352386924.57999998</v>
      </c>
      <c r="W61" s="82">
        <v>100658447.59</v>
      </c>
      <c r="X61" s="74">
        <v>251728476.99000001</v>
      </c>
      <c r="Y61" s="82">
        <v>719492.06</v>
      </c>
      <c r="Z61" s="74">
        <v>378999882.02999997</v>
      </c>
      <c r="AA61" s="74">
        <v>698296573.75</v>
      </c>
      <c r="AB61" s="82">
        <v>28261902.68</v>
      </c>
      <c r="AC61" s="82">
        <v>10442231.390000001</v>
      </c>
      <c r="AD61" s="82">
        <v>246400757.66999999</v>
      </c>
      <c r="AE61" s="82">
        <v>40423876.840000004</v>
      </c>
      <c r="AF61" s="74">
        <v>325528768.57999998</v>
      </c>
      <c r="AG61" s="82">
        <v>208016679.50999999</v>
      </c>
      <c r="AH61" s="82">
        <v>32701288.390000001</v>
      </c>
      <c r="AI61" s="82">
        <v>48056461.829999998</v>
      </c>
      <c r="AJ61" s="74">
        <v>288774429.73000002</v>
      </c>
      <c r="AK61" s="74">
        <v>614303198.30999994</v>
      </c>
      <c r="AL61" s="82">
        <v>83993375.439999998</v>
      </c>
      <c r="AM61" s="82">
        <v>0</v>
      </c>
      <c r="AN61" s="82">
        <v>0</v>
      </c>
      <c r="AO61" s="74">
        <v>83993375.439999998</v>
      </c>
      <c r="AP61" s="74">
        <v>698296573.75</v>
      </c>
      <c r="AQ61" s="82">
        <v>220634289.38</v>
      </c>
      <c r="AR61" s="82">
        <v>0</v>
      </c>
      <c r="AS61" s="82">
        <v>20724471.809999999</v>
      </c>
      <c r="AT61" s="82">
        <v>0</v>
      </c>
      <c r="AU61" s="82">
        <v>0</v>
      </c>
      <c r="AV61" s="82">
        <v>0</v>
      </c>
      <c r="AW61" s="74">
        <v>241358761.19</v>
      </c>
      <c r="AX61" s="82">
        <v>0</v>
      </c>
      <c r="AY61" s="82">
        <v>0</v>
      </c>
      <c r="AZ61" s="82">
        <v>0</v>
      </c>
      <c r="BA61" s="82">
        <v>0</v>
      </c>
      <c r="BB61" s="82">
        <v>0</v>
      </c>
      <c r="BC61" s="74">
        <v>0</v>
      </c>
      <c r="BD61" s="74">
        <v>241358761.19</v>
      </c>
      <c r="BE61" s="82">
        <v>159594706.96000001</v>
      </c>
      <c r="BF61" s="82">
        <v>0</v>
      </c>
      <c r="BG61" s="82">
        <v>12310812.51</v>
      </c>
      <c r="BH61" s="82">
        <v>21102067.309999999</v>
      </c>
      <c r="BI61" s="82">
        <v>0</v>
      </c>
      <c r="BJ61" s="82">
        <v>116788311.23</v>
      </c>
      <c r="BK61" s="82">
        <v>0</v>
      </c>
      <c r="BL61" s="74">
        <v>309795898.00999999</v>
      </c>
      <c r="BM61" s="74">
        <v>-68437136.819999993</v>
      </c>
      <c r="BN61" s="82">
        <v>0</v>
      </c>
      <c r="BO61" s="82">
        <v>0</v>
      </c>
      <c r="BP61" s="82">
        <v>-68437136.819999993</v>
      </c>
      <c r="BQ61" s="82">
        <v>0</v>
      </c>
      <c r="BR61" s="82">
        <v>0</v>
      </c>
      <c r="BS61" s="74">
        <v>-68437136.819999993</v>
      </c>
      <c r="BT61" s="286">
        <v>-0.28399999999999997</v>
      </c>
      <c r="BU61" s="286">
        <v>0</v>
      </c>
      <c r="BV61" s="286">
        <v>-0.28399999999999997</v>
      </c>
      <c r="BW61" s="76">
        <v>1</v>
      </c>
      <c r="BX61" s="77">
        <v>56</v>
      </c>
      <c r="BY61" s="77">
        <v>290</v>
      </c>
      <c r="BZ61" s="78">
        <v>-0.7</v>
      </c>
      <c r="CA61" s="75">
        <v>-0.105</v>
      </c>
      <c r="CB61" s="75">
        <v>0.12</v>
      </c>
      <c r="CC61" s="79">
        <v>8</v>
      </c>
      <c r="CD61" s="80">
        <v>0</v>
      </c>
      <c r="CE61" s="75">
        <v>0.71199999999999997</v>
      </c>
      <c r="CF61" s="74">
        <v>-68437136.819999993</v>
      </c>
      <c r="CG61" s="286">
        <v>-0.28399999999999997</v>
      </c>
      <c r="CH61" s="286">
        <v>0</v>
      </c>
      <c r="CI61" s="286">
        <v>-0.28399999999999997</v>
      </c>
    </row>
    <row r="62" spans="1:87" s="48" customFormat="1" ht="34.200000000000003" x14ac:dyDescent="0.3">
      <c r="A62" s="72">
        <v>11467</v>
      </c>
      <c r="B62" s="72" t="s">
        <v>853</v>
      </c>
      <c r="C62" s="72" t="s">
        <v>847</v>
      </c>
      <c r="D62" s="72">
        <v>11273</v>
      </c>
      <c r="E62" s="72">
        <v>2024</v>
      </c>
      <c r="F62" s="72" t="s">
        <v>848</v>
      </c>
      <c r="G62" s="72">
        <v>3</v>
      </c>
      <c r="H62" s="72">
        <v>9</v>
      </c>
      <c r="I62" s="72" t="s">
        <v>3322</v>
      </c>
      <c r="J62" s="73">
        <v>0</v>
      </c>
      <c r="K62" s="73">
        <v>0</v>
      </c>
      <c r="L62" s="73">
        <v>0</v>
      </c>
      <c r="M62" s="73">
        <v>9837259.3000000007</v>
      </c>
      <c r="N62" s="285">
        <v>11410917.99</v>
      </c>
      <c r="O62" s="73">
        <v>737282.74</v>
      </c>
      <c r="P62" s="73">
        <v>1516002.25</v>
      </c>
      <c r="Q62" s="74">
        <v>23501462.280000001</v>
      </c>
      <c r="R62" s="73">
        <v>0</v>
      </c>
      <c r="S62" s="73">
        <v>0</v>
      </c>
      <c r="T62" s="73">
        <v>0</v>
      </c>
      <c r="U62" s="73">
        <v>1456015.29</v>
      </c>
      <c r="V62" s="73">
        <v>44392342.140000001</v>
      </c>
      <c r="W62" s="73">
        <v>13909850.35</v>
      </c>
      <c r="X62" s="74">
        <v>30482491.789999999</v>
      </c>
      <c r="Y62" s="73">
        <v>0</v>
      </c>
      <c r="Z62" s="74">
        <v>31938507.079999998</v>
      </c>
      <c r="AA62" s="74">
        <v>55439969.359999999</v>
      </c>
      <c r="AB62" s="73">
        <v>3036400.03</v>
      </c>
      <c r="AC62" s="73">
        <v>1379816.54</v>
      </c>
      <c r="AD62" s="73">
        <v>-59790063.200000003</v>
      </c>
      <c r="AE62" s="73">
        <v>9999318.6999999993</v>
      </c>
      <c r="AF62" s="74">
        <v>-45374527.93</v>
      </c>
      <c r="AG62" s="73">
        <v>28365418.32</v>
      </c>
      <c r="AH62" s="73">
        <v>29833377.309999999</v>
      </c>
      <c r="AI62" s="73">
        <v>50988916.25</v>
      </c>
      <c r="AJ62" s="74">
        <v>109187711.88</v>
      </c>
      <c r="AK62" s="74">
        <v>63813183.950000003</v>
      </c>
      <c r="AL62" s="73">
        <v>-8373214.5900000203</v>
      </c>
      <c r="AM62" s="73">
        <v>0</v>
      </c>
      <c r="AN62" s="73">
        <v>0</v>
      </c>
      <c r="AO62" s="74">
        <v>-8373214.5900000203</v>
      </c>
      <c r="AP62" s="74">
        <v>55439969.359999999</v>
      </c>
      <c r="AQ62" s="73">
        <v>36603781.549999997</v>
      </c>
      <c r="AR62" s="73">
        <v>0</v>
      </c>
      <c r="AS62" s="73">
        <v>1765091.87</v>
      </c>
      <c r="AT62" s="73">
        <v>0</v>
      </c>
      <c r="AU62" s="73">
        <v>0</v>
      </c>
      <c r="AV62" s="73">
        <v>0</v>
      </c>
      <c r="AW62" s="74">
        <v>38368873.420000002</v>
      </c>
      <c r="AX62" s="73">
        <v>0</v>
      </c>
      <c r="AY62" s="73">
        <v>0</v>
      </c>
      <c r="AZ62" s="73">
        <v>0</v>
      </c>
      <c r="BA62" s="73">
        <v>0</v>
      </c>
      <c r="BB62" s="73">
        <v>0</v>
      </c>
      <c r="BC62" s="74">
        <v>0</v>
      </c>
      <c r="BD62" s="74">
        <v>38368873.420000002</v>
      </c>
      <c r="BE62" s="73">
        <v>23826228.100000001</v>
      </c>
      <c r="BF62" s="73">
        <v>0</v>
      </c>
      <c r="BG62" s="73">
        <v>1150201.92</v>
      </c>
      <c r="BH62" s="73">
        <v>2127358.62</v>
      </c>
      <c r="BI62" s="73">
        <v>0</v>
      </c>
      <c r="BJ62" s="73">
        <v>17110843.960000001</v>
      </c>
      <c r="BK62" s="73">
        <v>0</v>
      </c>
      <c r="BL62" s="74">
        <v>44214632.600000001</v>
      </c>
      <c r="BM62" s="74">
        <v>-5845759.1799999699</v>
      </c>
      <c r="BN62" s="73">
        <v>0</v>
      </c>
      <c r="BO62" s="73">
        <v>0</v>
      </c>
      <c r="BP62" s="73">
        <v>-5845759.1799999699</v>
      </c>
      <c r="BQ62" s="73">
        <v>0</v>
      </c>
      <c r="BR62" s="73">
        <v>0</v>
      </c>
      <c r="BS62" s="74">
        <v>-5845759.1799999699</v>
      </c>
      <c r="BT62" s="286">
        <v>-0.152</v>
      </c>
      <c r="BU62" s="286">
        <v>0</v>
      </c>
      <c r="BV62" s="286">
        <v>-0.152</v>
      </c>
      <c r="BW62" s="76">
        <v>-0.5</v>
      </c>
      <c r="BX62" s="77">
        <v>74</v>
      </c>
      <c r="BY62" s="77">
        <v>-297</v>
      </c>
      <c r="BZ62" s="78">
        <v>-0.5</v>
      </c>
      <c r="CA62" s="75">
        <v>0.27600000000000002</v>
      </c>
      <c r="CB62" s="75">
        <v>-0.151</v>
      </c>
      <c r="CC62" s="79">
        <v>12</v>
      </c>
      <c r="CD62" s="80">
        <v>0</v>
      </c>
      <c r="CE62" s="75">
        <v>1.419</v>
      </c>
      <c r="CF62" s="74">
        <v>-5845759.1799999699</v>
      </c>
      <c r="CG62" s="286">
        <v>-0.152</v>
      </c>
      <c r="CH62" s="286">
        <v>0</v>
      </c>
      <c r="CI62" s="286">
        <v>-0.152</v>
      </c>
    </row>
    <row r="63" spans="1:87" s="48" customFormat="1" ht="34.200000000000003" x14ac:dyDescent="0.3">
      <c r="A63" s="81">
        <v>99</v>
      </c>
      <c r="B63" s="81" t="s">
        <v>854</v>
      </c>
      <c r="C63" s="81" t="s">
        <v>847</v>
      </c>
      <c r="D63" s="81">
        <v>11273</v>
      </c>
      <c r="E63" s="81">
        <v>2024</v>
      </c>
      <c r="F63" s="81" t="s">
        <v>848</v>
      </c>
      <c r="G63" s="81">
        <v>3</v>
      </c>
      <c r="H63" s="81">
        <v>9</v>
      </c>
      <c r="I63" s="81" t="s">
        <v>3322</v>
      </c>
      <c r="J63" s="82">
        <v>0</v>
      </c>
      <c r="K63" s="82">
        <v>0</v>
      </c>
      <c r="L63" s="82">
        <v>0</v>
      </c>
      <c r="M63" s="82">
        <v>29702546.210000001</v>
      </c>
      <c r="N63" s="287">
        <v>16171391.99</v>
      </c>
      <c r="O63" s="82">
        <v>3825377.66</v>
      </c>
      <c r="P63" s="82">
        <v>3374557.89</v>
      </c>
      <c r="Q63" s="74">
        <v>53073873.75</v>
      </c>
      <c r="R63" s="82">
        <v>0</v>
      </c>
      <c r="S63" s="82">
        <v>0</v>
      </c>
      <c r="T63" s="82">
        <v>0</v>
      </c>
      <c r="U63" s="82">
        <v>16781051.719999999</v>
      </c>
      <c r="V63" s="82">
        <v>127633686.78</v>
      </c>
      <c r="W63" s="82">
        <v>38006865.780000001</v>
      </c>
      <c r="X63" s="74">
        <v>89626821</v>
      </c>
      <c r="Y63" s="82">
        <v>1275611.9099999999</v>
      </c>
      <c r="Z63" s="74">
        <v>107683484.63</v>
      </c>
      <c r="AA63" s="74">
        <v>160757358.38</v>
      </c>
      <c r="AB63" s="82">
        <v>10650397.880000001</v>
      </c>
      <c r="AC63" s="82">
        <v>2836054.48</v>
      </c>
      <c r="AD63" s="82">
        <v>48938847.710000001</v>
      </c>
      <c r="AE63" s="82">
        <v>23615357.859999999</v>
      </c>
      <c r="AF63" s="74">
        <v>86040657.930000007</v>
      </c>
      <c r="AG63" s="82">
        <v>75338746.870000005</v>
      </c>
      <c r="AH63" s="82">
        <v>-23290529.079999998</v>
      </c>
      <c r="AI63" s="82">
        <v>20418699.370000001</v>
      </c>
      <c r="AJ63" s="74">
        <v>72466917.159999996</v>
      </c>
      <c r="AK63" s="74">
        <v>158507575.09</v>
      </c>
      <c r="AL63" s="82">
        <v>2249783.28999998</v>
      </c>
      <c r="AM63" s="82">
        <v>0</v>
      </c>
      <c r="AN63" s="82">
        <v>0</v>
      </c>
      <c r="AO63" s="74">
        <v>2249783.28999998</v>
      </c>
      <c r="AP63" s="74">
        <v>160757358.38</v>
      </c>
      <c r="AQ63" s="82">
        <v>113456520.45999999</v>
      </c>
      <c r="AR63" s="82">
        <v>0</v>
      </c>
      <c r="AS63" s="82">
        <v>6753575.9100000001</v>
      </c>
      <c r="AT63" s="82">
        <v>0</v>
      </c>
      <c r="AU63" s="82">
        <v>0</v>
      </c>
      <c r="AV63" s="82">
        <v>0</v>
      </c>
      <c r="AW63" s="74">
        <v>120210096.37</v>
      </c>
      <c r="AX63" s="82">
        <v>0</v>
      </c>
      <c r="AY63" s="82">
        <v>0</v>
      </c>
      <c r="AZ63" s="82">
        <v>0</v>
      </c>
      <c r="BA63" s="82">
        <v>0</v>
      </c>
      <c r="BB63" s="82">
        <v>0</v>
      </c>
      <c r="BC63" s="74">
        <v>0</v>
      </c>
      <c r="BD63" s="74">
        <v>120210096.37</v>
      </c>
      <c r="BE63" s="82">
        <v>76051581.450000003</v>
      </c>
      <c r="BF63" s="82">
        <v>0</v>
      </c>
      <c r="BG63" s="82">
        <v>4197369.26</v>
      </c>
      <c r="BH63" s="82">
        <v>7236266.4100000001</v>
      </c>
      <c r="BI63" s="82">
        <v>0</v>
      </c>
      <c r="BJ63" s="82">
        <v>42370244.25</v>
      </c>
      <c r="BK63" s="82">
        <v>0</v>
      </c>
      <c r="BL63" s="74">
        <v>129855461.37</v>
      </c>
      <c r="BM63" s="74">
        <v>-9645365.0000000391</v>
      </c>
      <c r="BN63" s="82">
        <v>0</v>
      </c>
      <c r="BO63" s="82">
        <v>0</v>
      </c>
      <c r="BP63" s="82">
        <v>-9645365.0000000391</v>
      </c>
      <c r="BQ63" s="82">
        <v>0</v>
      </c>
      <c r="BR63" s="82">
        <v>0</v>
      </c>
      <c r="BS63" s="74">
        <v>-9645365.0000000391</v>
      </c>
      <c r="BT63" s="286">
        <v>-0.08</v>
      </c>
      <c r="BU63" s="286">
        <v>0</v>
      </c>
      <c r="BV63" s="286">
        <v>-0.08</v>
      </c>
      <c r="BW63" s="76">
        <v>0.6</v>
      </c>
      <c r="BX63" s="77">
        <v>72</v>
      </c>
      <c r="BY63" s="77">
        <v>181</v>
      </c>
      <c r="BZ63" s="78">
        <v>0.1</v>
      </c>
      <c r="CA63" s="75">
        <v>-3.4000000000000002E-2</v>
      </c>
      <c r="CB63" s="75">
        <v>1.4E-2</v>
      </c>
      <c r="CC63" s="79">
        <v>9</v>
      </c>
      <c r="CD63" s="80">
        <v>0</v>
      </c>
      <c r="CE63" s="75">
        <v>0.97099999999999997</v>
      </c>
      <c r="CF63" s="74">
        <v>-9645365.0000000391</v>
      </c>
      <c r="CG63" s="286">
        <v>-0.08</v>
      </c>
      <c r="CH63" s="286">
        <v>0</v>
      </c>
      <c r="CI63" s="286">
        <v>-0.08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37A5-3D93-4997-B6A5-768588447DC3}">
  <sheetPr codeName="Sheet28">
    <tabColor theme="7" tint="0.59999389629810485"/>
  </sheetPr>
  <dimension ref="A1:CI62"/>
  <sheetViews>
    <sheetView zoomScaleNormal="100" workbookViewId="0">
      <selection activeCell="D4" sqref="D4"/>
    </sheetView>
  </sheetViews>
  <sheetFormatPr defaultColWidth="8.77734375" defaultRowHeight="14.4" x14ac:dyDescent="0.3"/>
  <cols>
    <col min="1" max="9" width="15.77734375" style="64" customWidth="1"/>
    <col min="10" max="13" width="17.21875" style="64" customWidth="1"/>
    <col min="14" max="14" width="14.44140625" style="64" customWidth="1"/>
    <col min="15" max="87" width="17.21875" style="64" customWidth="1"/>
    <col min="88" max="88" width="0" style="64" hidden="1" customWidth="1"/>
    <col min="89" max="89" width="31.5546875" style="64" customWidth="1"/>
    <col min="90" max="16384" width="8.77734375" style="64"/>
  </cols>
  <sheetData>
    <row r="1" spans="1:87" ht="93" customHeight="1" x14ac:dyDescent="0.3">
      <c r="A1" s="71" t="s">
        <v>121</v>
      </c>
      <c r="B1" s="71" t="s">
        <v>762</v>
      </c>
      <c r="C1" s="71" t="s">
        <v>763</v>
      </c>
      <c r="D1" s="71" t="s">
        <v>764</v>
      </c>
      <c r="E1" s="71" t="s">
        <v>765</v>
      </c>
      <c r="F1" s="71" t="s">
        <v>766</v>
      </c>
      <c r="G1" s="71" t="s">
        <v>767</v>
      </c>
      <c r="H1" s="71" t="s">
        <v>768</v>
      </c>
      <c r="I1" s="71" t="s">
        <v>769</v>
      </c>
      <c r="J1" s="71" t="s">
        <v>770</v>
      </c>
      <c r="K1" s="71" t="s">
        <v>771</v>
      </c>
      <c r="L1" s="71" t="s">
        <v>772</v>
      </c>
      <c r="M1" s="71" t="s">
        <v>773</v>
      </c>
      <c r="N1" s="71" t="s">
        <v>774</v>
      </c>
      <c r="O1" s="71" t="s">
        <v>775</v>
      </c>
      <c r="P1" s="71" t="s">
        <v>776</v>
      </c>
      <c r="Q1" s="71" t="s">
        <v>777</v>
      </c>
      <c r="R1" s="71" t="s">
        <v>778</v>
      </c>
      <c r="S1" s="71" t="s">
        <v>779</v>
      </c>
      <c r="T1" s="71" t="s">
        <v>780</v>
      </c>
      <c r="U1" s="71" t="s">
        <v>781</v>
      </c>
      <c r="V1" s="71" t="s">
        <v>782</v>
      </c>
      <c r="W1" s="71" t="s">
        <v>783</v>
      </c>
      <c r="X1" s="71" t="s">
        <v>784</v>
      </c>
      <c r="Y1" s="71" t="s">
        <v>785</v>
      </c>
      <c r="Z1" s="71" t="s">
        <v>786</v>
      </c>
      <c r="AA1" s="71" t="s">
        <v>787</v>
      </c>
      <c r="AB1" s="71" t="s">
        <v>788</v>
      </c>
      <c r="AC1" s="71" t="s">
        <v>789</v>
      </c>
      <c r="AD1" s="71" t="s">
        <v>790</v>
      </c>
      <c r="AE1" s="71" t="s">
        <v>791</v>
      </c>
      <c r="AF1" s="71" t="s">
        <v>792</v>
      </c>
      <c r="AG1" s="71" t="s">
        <v>793</v>
      </c>
      <c r="AH1" s="71" t="s">
        <v>794</v>
      </c>
      <c r="AI1" s="71" t="s">
        <v>795</v>
      </c>
      <c r="AJ1" s="71" t="s">
        <v>796</v>
      </c>
      <c r="AK1" s="71" t="s">
        <v>797</v>
      </c>
      <c r="AL1" s="71" t="s">
        <v>798</v>
      </c>
      <c r="AM1" s="71" t="s">
        <v>799</v>
      </c>
      <c r="AN1" s="71" t="s">
        <v>800</v>
      </c>
      <c r="AO1" s="71" t="s">
        <v>801</v>
      </c>
      <c r="AP1" s="71" t="s">
        <v>802</v>
      </c>
      <c r="AQ1" s="71" t="s">
        <v>76</v>
      </c>
      <c r="AR1" s="71" t="s">
        <v>803</v>
      </c>
      <c r="AS1" s="71" t="s">
        <v>804</v>
      </c>
      <c r="AT1" s="71" t="s">
        <v>805</v>
      </c>
      <c r="AU1" s="71" t="s">
        <v>806</v>
      </c>
      <c r="AV1" s="71" t="s">
        <v>807</v>
      </c>
      <c r="AW1" s="71" t="s">
        <v>136</v>
      </c>
      <c r="AX1" s="71" t="s">
        <v>808</v>
      </c>
      <c r="AY1" s="71" t="s">
        <v>809</v>
      </c>
      <c r="AZ1" s="71" t="s">
        <v>810</v>
      </c>
      <c r="BA1" s="71" t="s">
        <v>811</v>
      </c>
      <c r="BB1" s="71" t="s">
        <v>812</v>
      </c>
      <c r="BC1" s="71" t="s">
        <v>813</v>
      </c>
      <c r="BD1" s="71" t="s">
        <v>814</v>
      </c>
      <c r="BE1" s="71" t="s">
        <v>815</v>
      </c>
      <c r="BF1" s="71" t="s">
        <v>816</v>
      </c>
      <c r="BG1" s="71" t="s">
        <v>817</v>
      </c>
      <c r="BH1" s="71" t="s">
        <v>818</v>
      </c>
      <c r="BI1" s="71" t="s">
        <v>819</v>
      </c>
      <c r="BJ1" s="71" t="s">
        <v>820</v>
      </c>
      <c r="BK1" s="71" t="s">
        <v>821</v>
      </c>
      <c r="BL1" s="71" t="s">
        <v>822</v>
      </c>
      <c r="BM1" s="71" t="s">
        <v>823</v>
      </c>
      <c r="BN1" s="71" t="s">
        <v>824</v>
      </c>
      <c r="BO1" s="71" t="s">
        <v>825</v>
      </c>
      <c r="BP1" s="71" t="s">
        <v>826</v>
      </c>
      <c r="BQ1" s="71" t="s">
        <v>827</v>
      </c>
      <c r="BR1" s="71" t="s">
        <v>828</v>
      </c>
      <c r="BS1" s="71" t="s">
        <v>829</v>
      </c>
      <c r="BT1" s="71" t="s">
        <v>830</v>
      </c>
      <c r="BU1" s="71" t="s">
        <v>831</v>
      </c>
      <c r="BV1" s="71" t="s">
        <v>832</v>
      </c>
      <c r="BW1" s="71" t="s">
        <v>833</v>
      </c>
      <c r="BX1" s="71" t="s">
        <v>834</v>
      </c>
      <c r="BY1" s="71" t="s">
        <v>835</v>
      </c>
      <c r="BZ1" s="71" t="s">
        <v>836</v>
      </c>
      <c r="CA1" s="71" t="s">
        <v>837</v>
      </c>
      <c r="CB1" s="71" t="s">
        <v>838</v>
      </c>
      <c r="CC1" s="71" t="s">
        <v>839</v>
      </c>
      <c r="CD1" s="71" t="s">
        <v>840</v>
      </c>
      <c r="CE1" s="71" t="s">
        <v>841</v>
      </c>
      <c r="CF1" s="71" t="s">
        <v>842</v>
      </c>
      <c r="CG1" s="71" t="s">
        <v>843</v>
      </c>
      <c r="CH1" s="71" t="s">
        <v>844</v>
      </c>
      <c r="CI1" s="71" t="s">
        <v>845</v>
      </c>
    </row>
    <row r="2" spans="1:87" s="48" customFormat="1" ht="34.200000000000003" x14ac:dyDescent="0.3">
      <c r="A2" s="72">
        <v>6309</v>
      </c>
      <c r="B2" s="72" t="s">
        <v>707</v>
      </c>
      <c r="C2" s="72" t="s">
        <v>847</v>
      </c>
      <c r="D2" s="72">
        <v>3106</v>
      </c>
      <c r="E2" s="72">
        <v>2023</v>
      </c>
      <c r="F2" s="72" t="s">
        <v>855</v>
      </c>
      <c r="G2" s="72">
        <v>5</v>
      </c>
      <c r="H2" s="72">
        <v>12</v>
      </c>
      <c r="I2" s="72" t="s">
        <v>2908</v>
      </c>
      <c r="J2" s="73">
        <v>146893443</v>
      </c>
      <c r="K2" s="73">
        <v>0</v>
      </c>
      <c r="L2" s="73">
        <v>0</v>
      </c>
      <c r="M2" s="73">
        <v>56420933</v>
      </c>
      <c r="N2" s="285">
        <v>0</v>
      </c>
      <c r="O2" s="73">
        <v>0</v>
      </c>
      <c r="P2" s="73">
        <v>28550845</v>
      </c>
      <c r="Q2" s="74">
        <v>231865221</v>
      </c>
      <c r="R2" s="73">
        <v>332174992</v>
      </c>
      <c r="S2" s="73">
        <v>0</v>
      </c>
      <c r="T2" s="73">
        <v>0</v>
      </c>
      <c r="U2" s="73">
        <v>0</v>
      </c>
      <c r="V2" s="73">
        <v>726847676</v>
      </c>
      <c r="W2" s="73">
        <v>554764559</v>
      </c>
      <c r="X2" s="74">
        <v>172083117</v>
      </c>
      <c r="Y2" s="73">
        <v>23383958</v>
      </c>
      <c r="Z2" s="74">
        <v>527642067</v>
      </c>
      <c r="AA2" s="74">
        <v>759507288</v>
      </c>
      <c r="AB2" s="73">
        <v>4017440</v>
      </c>
      <c r="AC2" s="73">
        <v>36374442</v>
      </c>
      <c r="AD2" s="73">
        <v>59968454</v>
      </c>
      <c r="AE2" s="73">
        <v>66153687</v>
      </c>
      <c r="AF2" s="74">
        <v>166514023</v>
      </c>
      <c r="AG2" s="73">
        <v>44032760</v>
      </c>
      <c r="AH2" s="73">
        <v>0</v>
      </c>
      <c r="AI2" s="73">
        <v>12500862</v>
      </c>
      <c r="AJ2" s="74">
        <v>56533622</v>
      </c>
      <c r="AK2" s="74">
        <v>223047645</v>
      </c>
      <c r="AL2" s="73">
        <v>497111574</v>
      </c>
      <c r="AM2" s="73">
        <v>31464867</v>
      </c>
      <c r="AN2" s="73">
        <v>7883202</v>
      </c>
      <c r="AO2" s="74">
        <v>536459643</v>
      </c>
      <c r="AP2" s="74">
        <v>759507288</v>
      </c>
      <c r="AQ2" s="73">
        <v>520067108</v>
      </c>
      <c r="AR2" s="73">
        <v>1593772</v>
      </c>
      <c r="AS2" s="73">
        <v>137889263</v>
      </c>
      <c r="AT2" s="73">
        <v>804979</v>
      </c>
      <c r="AU2" s="73">
        <v>3365458</v>
      </c>
      <c r="AV2" s="73">
        <v>90009</v>
      </c>
      <c r="AW2" s="74">
        <v>663810589</v>
      </c>
      <c r="AX2" s="73">
        <v>21431209</v>
      </c>
      <c r="AY2" s="73">
        <v>0</v>
      </c>
      <c r="AZ2" s="73">
        <v>0</v>
      </c>
      <c r="BA2" s="73">
        <v>6403837</v>
      </c>
      <c r="BB2" s="73">
        <v>0</v>
      </c>
      <c r="BC2" s="74">
        <v>27835046</v>
      </c>
      <c r="BD2" s="74">
        <v>691645635</v>
      </c>
      <c r="BE2" s="73">
        <v>296324189</v>
      </c>
      <c r="BF2" s="73">
        <v>0</v>
      </c>
      <c r="BG2" s="73">
        <v>30820654</v>
      </c>
      <c r="BH2" s="73">
        <v>456210</v>
      </c>
      <c r="BI2" s="73">
        <v>12309030</v>
      </c>
      <c r="BJ2" s="73">
        <v>285546785</v>
      </c>
      <c r="BK2" s="73">
        <v>0</v>
      </c>
      <c r="BL2" s="74">
        <v>625456868</v>
      </c>
      <c r="BM2" s="74">
        <v>66188767</v>
      </c>
      <c r="BN2" s="73">
        <v>-32298900</v>
      </c>
      <c r="BO2" s="73">
        <v>0</v>
      </c>
      <c r="BP2" s="73">
        <v>33889867</v>
      </c>
      <c r="BQ2" s="73">
        <v>0</v>
      </c>
      <c r="BR2" s="73">
        <v>0</v>
      </c>
      <c r="BS2" s="74">
        <v>33889867</v>
      </c>
      <c r="BT2" s="75">
        <v>5.5E-2</v>
      </c>
      <c r="BU2" s="75">
        <v>0.04</v>
      </c>
      <c r="BV2" s="75">
        <v>9.6000000000000002E-2</v>
      </c>
      <c r="BW2" s="76">
        <v>1.4</v>
      </c>
      <c r="BX2" s="77">
        <v>40</v>
      </c>
      <c r="BY2" s="77">
        <v>80</v>
      </c>
      <c r="BZ2" s="78">
        <v>21.8</v>
      </c>
      <c r="CA2" s="75">
        <v>0.46100000000000002</v>
      </c>
      <c r="CB2" s="75">
        <v>0.70599999999999996</v>
      </c>
      <c r="CC2" s="79">
        <v>18</v>
      </c>
      <c r="CD2" s="79"/>
      <c r="CE2" s="79"/>
      <c r="CF2" s="74">
        <v>62018330</v>
      </c>
      <c r="CG2" s="75">
        <v>0.05</v>
      </c>
      <c r="CH2" s="75">
        <v>0.04</v>
      </c>
      <c r="CI2" s="75">
        <v>0.09</v>
      </c>
    </row>
    <row r="3" spans="1:87" s="48" customFormat="1" ht="34.200000000000003" x14ac:dyDescent="0.3">
      <c r="A3" s="81">
        <v>8</v>
      </c>
      <c r="B3" s="81" t="s">
        <v>721</v>
      </c>
      <c r="C3" s="81" t="s">
        <v>847</v>
      </c>
      <c r="D3" s="81">
        <v>3106</v>
      </c>
      <c r="E3" s="81">
        <v>2023</v>
      </c>
      <c r="F3" s="81" t="s">
        <v>855</v>
      </c>
      <c r="G3" s="81">
        <v>5</v>
      </c>
      <c r="H3" s="81">
        <v>12</v>
      </c>
      <c r="I3" s="81" t="s">
        <v>2908</v>
      </c>
      <c r="J3" s="82">
        <v>147902</v>
      </c>
      <c r="K3" s="82">
        <v>0</v>
      </c>
      <c r="L3" s="82">
        <v>0</v>
      </c>
      <c r="M3" s="82">
        <v>9258249</v>
      </c>
      <c r="N3" s="287">
        <v>44773857</v>
      </c>
      <c r="O3" s="82">
        <v>0</v>
      </c>
      <c r="P3" s="82">
        <v>1382579</v>
      </c>
      <c r="Q3" s="74">
        <v>55562587</v>
      </c>
      <c r="R3" s="82">
        <v>37641152</v>
      </c>
      <c r="S3" s="82">
        <v>0</v>
      </c>
      <c r="T3" s="82">
        <v>0</v>
      </c>
      <c r="U3" s="82">
        <v>0</v>
      </c>
      <c r="V3" s="82">
        <v>48568275</v>
      </c>
      <c r="W3" s="82">
        <v>37107965</v>
      </c>
      <c r="X3" s="74">
        <v>11460310</v>
      </c>
      <c r="Y3" s="82">
        <v>367658</v>
      </c>
      <c r="Z3" s="74">
        <v>49469120</v>
      </c>
      <c r="AA3" s="74">
        <v>105031707</v>
      </c>
      <c r="AB3" s="82">
        <v>202560</v>
      </c>
      <c r="AC3" s="82">
        <v>8791268</v>
      </c>
      <c r="AD3" s="82">
        <v>0</v>
      </c>
      <c r="AE3" s="82">
        <v>6234074</v>
      </c>
      <c r="AF3" s="74">
        <v>15227902</v>
      </c>
      <c r="AG3" s="82">
        <v>2220240</v>
      </c>
      <c r="AH3" s="82">
        <v>0</v>
      </c>
      <c r="AI3" s="82">
        <v>2282847</v>
      </c>
      <c r="AJ3" s="74">
        <v>4503087</v>
      </c>
      <c r="AK3" s="74">
        <v>19730989</v>
      </c>
      <c r="AL3" s="82">
        <v>78919817</v>
      </c>
      <c r="AM3" s="82">
        <v>6122659</v>
      </c>
      <c r="AN3" s="82">
        <v>258242</v>
      </c>
      <c r="AO3" s="74">
        <v>85300718</v>
      </c>
      <c r="AP3" s="74">
        <v>105031707</v>
      </c>
      <c r="AQ3" s="82">
        <v>85825871</v>
      </c>
      <c r="AR3" s="82">
        <v>1544187</v>
      </c>
      <c r="AS3" s="82">
        <v>6959212</v>
      </c>
      <c r="AT3" s="82">
        <v>0</v>
      </c>
      <c r="AU3" s="82">
        <v>0</v>
      </c>
      <c r="AV3" s="82">
        <v>73963</v>
      </c>
      <c r="AW3" s="74">
        <v>94403233</v>
      </c>
      <c r="AX3" s="82">
        <v>3656299</v>
      </c>
      <c r="AY3" s="82">
        <v>0</v>
      </c>
      <c r="AZ3" s="82">
        <v>0</v>
      </c>
      <c r="BA3" s="82">
        <v>688551</v>
      </c>
      <c r="BB3" s="82">
        <v>0</v>
      </c>
      <c r="BC3" s="74">
        <v>4344850</v>
      </c>
      <c r="BD3" s="74">
        <v>98748083</v>
      </c>
      <c r="BE3" s="82">
        <v>44998387</v>
      </c>
      <c r="BF3" s="82">
        <v>0</v>
      </c>
      <c r="BG3" s="82">
        <v>2427264</v>
      </c>
      <c r="BH3" s="82">
        <v>23057</v>
      </c>
      <c r="BI3" s="82">
        <v>747768</v>
      </c>
      <c r="BJ3" s="82">
        <v>31539549</v>
      </c>
      <c r="BK3" s="82">
        <v>0</v>
      </c>
      <c r="BL3" s="74">
        <v>79736025</v>
      </c>
      <c r="BM3" s="74">
        <v>19012058</v>
      </c>
      <c r="BN3" s="82">
        <v>-484452</v>
      </c>
      <c r="BO3" s="82">
        <v>0</v>
      </c>
      <c r="BP3" s="82">
        <v>18527606</v>
      </c>
      <c r="BQ3" s="82">
        <v>0</v>
      </c>
      <c r="BR3" s="82">
        <v>0</v>
      </c>
      <c r="BS3" s="74">
        <v>18527606</v>
      </c>
      <c r="BT3" s="75">
        <v>0.14899999999999999</v>
      </c>
      <c r="BU3" s="75">
        <v>4.3999999999999997E-2</v>
      </c>
      <c r="BV3" s="75">
        <v>0.193</v>
      </c>
      <c r="BW3" s="76">
        <v>3.6</v>
      </c>
      <c r="BX3" s="77">
        <v>39</v>
      </c>
      <c r="BY3" s="77">
        <v>30</v>
      </c>
      <c r="BZ3" s="78">
        <v>95.1</v>
      </c>
      <c r="CA3" s="75">
        <v>1.2290000000000001</v>
      </c>
      <c r="CB3" s="75">
        <v>0.81200000000000006</v>
      </c>
      <c r="CC3" s="79">
        <v>15</v>
      </c>
      <c r="CD3" s="79"/>
      <c r="CE3" s="79"/>
      <c r="CF3" s="74">
        <v>19012058</v>
      </c>
      <c r="CG3" s="75">
        <v>0.14899999999999999</v>
      </c>
      <c r="CH3" s="75">
        <v>4.3999999999999997E-2</v>
      </c>
      <c r="CI3" s="75">
        <v>0.193</v>
      </c>
    </row>
    <row r="4" spans="1:87" s="48" customFormat="1" ht="34.200000000000003" x14ac:dyDescent="0.3">
      <c r="A4" s="72">
        <v>39</v>
      </c>
      <c r="B4" s="72" t="s">
        <v>717</v>
      </c>
      <c r="C4" s="72" t="s">
        <v>847</v>
      </c>
      <c r="D4" s="72">
        <v>3109</v>
      </c>
      <c r="E4" s="72">
        <v>2023</v>
      </c>
      <c r="F4" s="72" t="s">
        <v>855</v>
      </c>
      <c r="G4" s="72">
        <v>5</v>
      </c>
      <c r="H4" s="72">
        <v>12</v>
      </c>
      <c r="I4" s="72" t="s">
        <v>2908</v>
      </c>
      <c r="J4" s="73">
        <v>7340301</v>
      </c>
      <c r="K4" s="73">
        <v>57241993</v>
      </c>
      <c r="L4" s="73">
        <v>0</v>
      </c>
      <c r="M4" s="73">
        <v>70397900</v>
      </c>
      <c r="N4" s="285">
        <v>43757636</v>
      </c>
      <c r="O4" s="73">
        <v>0</v>
      </c>
      <c r="P4" s="73">
        <v>18310443</v>
      </c>
      <c r="Q4" s="74">
        <v>197048273</v>
      </c>
      <c r="R4" s="73">
        <v>49404758</v>
      </c>
      <c r="S4" s="73">
        <v>0</v>
      </c>
      <c r="T4" s="73">
        <v>0</v>
      </c>
      <c r="U4" s="73">
        <v>0</v>
      </c>
      <c r="V4" s="73">
        <v>533847069</v>
      </c>
      <c r="W4" s="73">
        <v>318650622</v>
      </c>
      <c r="X4" s="74">
        <v>215196447</v>
      </c>
      <c r="Y4" s="73">
        <v>215998550</v>
      </c>
      <c r="Z4" s="74">
        <v>480599755</v>
      </c>
      <c r="AA4" s="74">
        <v>677648028</v>
      </c>
      <c r="AB4" s="73">
        <v>8226439</v>
      </c>
      <c r="AC4" s="73">
        <v>12888934</v>
      </c>
      <c r="AD4" s="73">
        <v>3912941</v>
      </c>
      <c r="AE4" s="73">
        <v>51386132</v>
      </c>
      <c r="AF4" s="74">
        <v>76414446</v>
      </c>
      <c r="AG4" s="73">
        <v>67058956</v>
      </c>
      <c r="AH4" s="73">
        <v>0</v>
      </c>
      <c r="AI4" s="73">
        <v>1051928</v>
      </c>
      <c r="AJ4" s="74">
        <v>68110884</v>
      </c>
      <c r="AK4" s="74">
        <v>144525330</v>
      </c>
      <c r="AL4" s="73">
        <v>483710695</v>
      </c>
      <c r="AM4" s="73">
        <v>49412003</v>
      </c>
      <c r="AN4" s="73">
        <v>0</v>
      </c>
      <c r="AO4" s="74">
        <v>533122698</v>
      </c>
      <c r="AP4" s="74">
        <v>677648028</v>
      </c>
      <c r="AQ4" s="73">
        <v>701923155</v>
      </c>
      <c r="AR4" s="73">
        <v>0</v>
      </c>
      <c r="AS4" s="73">
        <v>9565097</v>
      </c>
      <c r="AT4" s="73">
        <v>6582755</v>
      </c>
      <c r="AU4" s="73">
        <v>0</v>
      </c>
      <c r="AV4" s="73">
        <v>620318</v>
      </c>
      <c r="AW4" s="74">
        <v>718691325</v>
      </c>
      <c r="AX4" s="73">
        <v>4618638</v>
      </c>
      <c r="AY4" s="73">
        <v>1257112</v>
      </c>
      <c r="AZ4" s="73">
        <v>18506</v>
      </c>
      <c r="BA4" s="73">
        <v>19927863</v>
      </c>
      <c r="BB4" s="73">
        <v>0</v>
      </c>
      <c r="BC4" s="74">
        <v>25822119</v>
      </c>
      <c r="BD4" s="74">
        <v>744513444</v>
      </c>
      <c r="BE4" s="73">
        <v>364209369</v>
      </c>
      <c r="BF4" s="73">
        <v>0</v>
      </c>
      <c r="BG4" s="73">
        <v>17591033</v>
      </c>
      <c r="BH4" s="73">
        <v>1179497</v>
      </c>
      <c r="BI4" s="73">
        <v>12774151</v>
      </c>
      <c r="BJ4" s="73">
        <v>271935176</v>
      </c>
      <c r="BK4" s="73">
        <v>0</v>
      </c>
      <c r="BL4" s="74">
        <v>667689226</v>
      </c>
      <c r="BM4" s="74">
        <v>76824218</v>
      </c>
      <c r="BN4" s="73">
        <v>-30110887</v>
      </c>
      <c r="BO4" s="73">
        <v>756156</v>
      </c>
      <c r="BP4" s="73">
        <v>47469487</v>
      </c>
      <c r="BQ4" s="73">
        <v>0</v>
      </c>
      <c r="BR4" s="73">
        <v>0</v>
      </c>
      <c r="BS4" s="74">
        <v>47469487</v>
      </c>
      <c r="BT4" s="75">
        <v>6.9000000000000006E-2</v>
      </c>
      <c r="BU4" s="75">
        <v>3.5000000000000003E-2</v>
      </c>
      <c r="BV4" s="75">
        <v>0.10299999999999999</v>
      </c>
      <c r="BW4" s="76">
        <v>2.6</v>
      </c>
      <c r="BX4" s="77">
        <v>37</v>
      </c>
      <c r="BY4" s="77">
        <v>36</v>
      </c>
      <c r="BZ4" s="78">
        <v>10.199999999999999</v>
      </c>
      <c r="CA4" s="75">
        <v>0.65800000000000003</v>
      </c>
      <c r="CB4" s="75">
        <v>0.78700000000000003</v>
      </c>
      <c r="CC4" s="79">
        <v>18</v>
      </c>
      <c r="CD4" s="79"/>
      <c r="CE4" s="79"/>
      <c r="CF4" s="74">
        <v>70241463</v>
      </c>
      <c r="CG4" s="75">
        <v>0.06</v>
      </c>
      <c r="CH4" s="75">
        <v>3.5000000000000003E-2</v>
      </c>
      <c r="CI4" s="75">
        <v>9.5000000000000001E-2</v>
      </c>
    </row>
    <row r="5" spans="1:87" s="48" customFormat="1" ht="34.200000000000003" x14ac:dyDescent="0.3">
      <c r="A5" s="81">
        <v>40</v>
      </c>
      <c r="B5" s="81" t="s">
        <v>722</v>
      </c>
      <c r="C5" s="81" t="s">
        <v>847</v>
      </c>
      <c r="D5" s="81">
        <v>3109</v>
      </c>
      <c r="E5" s="81">
        <v>2023</v>
      </c>
      <c r="F5" s="81" t="s">
        <v>855</v>
      </c>
      <c r="G5" s="81">
        <v>5</v>
      </c>
      <c r="H5" s="81">
        <v>12</v>
      </c>
      <c r="I5" s="81" t="s">
        <v>2908</v>
      </c>
      <c r="J5" s="82">
        <v>2038744</v>
      </c>
      <c r="K5" s="82">
        <v>2894527</v>
      </c>
      <c r="L5" s="82">
        <v>0</v>
      </c>
      <c r="M5" s="82">
        <v>17263436</v>
      </c>
      <c r="N5" s="287">
        <v>-30434440</v>
      </c>
      <c r="O5" s="82">
        <v>0</v>
      </c>
      <c r="P5" s="82">
        <v>4652123</v>
      </c>
      <c r="Q5" s="74">
        <v>-3585610</v>
      </c>
      <c r="R5" s="82">
        <v>20256537</v>
      </c>
      <c r="S5" s="82">
        <v>0</v>
      </c>
      <c r="T5" s="82">
        <v>0</v>
      </c>
      <c r="U5" s="82">
        <v>0</v>
      </c>
      <c r="V5" s="82">
        <v>197787754</v>
      </c>
      <c r="W5" s="82">
        <v>127322108</v>
      </c>
      <c r="X5" s="74">
        <v>70465646</v>
      </c>
      <c r="Y5" s="82">
        <v>181124567</v>
      </c>
      <c r="Z5" s="74">
        <v>271846750</v>
      </c>
      <c r="AA5" s="74">
        <v>268261140</v>
      </c>
      <c r="AB5" s="82">
        <v>2760235</v>
      </c>
      <c r="AC5" s="82">
        <v>3836010</v>
      </c>
      <c r="AD5" s="82">
        <v>841294</v>
      </c>
      <c r="AE5" s="82">
        <v>12162078</v>
      </c>
      <c r="AF5" s="74">
        <v>19599617</v>
      </c>
      <c r="AG5" s="82">
        <v>13791712</v>
      </c>
      <c r="AH5" s="82">
        <v>0</v>
      </c>
      <c r="AI5" s="82">
        <v>395927</v>
      </c>
      <c r="AJ5" s="74">
        <v>14187639</v>
      </c>
      <c r="AK5" s="74">
        <v>33787256</v>
      </c>
      <c r="AL5" s="82">
        <v>214217347</v>
      </c>
      <c r="AM5" s="82">
        <v>20256537</v>
      </c>
      <c r="AN5" s="82">
        <v>0</v>
      </c>
      <c r="AO5" s="74">
        <v>234473884</v>
      </c>
      <c r="AP5" s="74">
        <v>268261140</v>
      </c>
      <c r="AQ5" s="82">
        <v>181765649</v>
      </c>
      <c r="AR5" s="82">
        <v>0</v>
      </c>
      <c r="AS5" s="82">
        <v>2398662</v>
      </c>
      <c r="AT5" s="82">
        <v>1828666</v>
      </c>
      <c r="AU5" s="82">
        <v>0</v>
      </c>
      <c r="AV5" s="82">
        <v>634114</v>
      </c>
      <c r="AW5" s="74">
        <v>186627091</v>
      </c>
      <c r="AX5" s="82">
        <v>3027559</v>
      </c>
      <c r="AY5" s="82">
        <v>1190402</v>
      </c>
      <c r="AZ5" s="82">
        <v>0</v>
      </c>
      <c r="BA5" s="82">
        <v>13018217</v>
      </c>
      <c r="BB5" s="82">
        <v>0</v>
      </c>
      <c r="BC5" s="74">
        <v>17236178</v>
      </c>
      <c r="BD5" s="74">
        <v>203863269</v>
      </c>
      <c r="BE5" s="82">
        <v>106220250</v>
      </c>
      <c r="BF5" s="82">
        <v>0</v>
      </c>
      <c r="BG5" s="82">
        <v>5975504</v>
      </c>
      <c r="BH5" s="82">
        <v>291725</v>
      </c>
      <c r="BI5" s="82">
        <v>3165817</v>
      </c>
      <c r="BJ5" s="82">
        <v>68500676</v>
      </c>
      <c r="BK5" s="82">
        <v>0</v>
      </c>
      <c r="BL5" s="74">
        <v>184153972</v>
      </c>
      <c r="BM5" s="74">
        <v>19709297</v>
      </c>
      <c r="BN5" s="82">
        <v>-9760742</v>
      </c>
      <c r="BO5" s="82">
        <v>294971</v>
      </c>
      <c r="BP5" s="82">
        <v>10243526</v>
      </c>
      <c r="BQ5" s="82">
        <v>0</v>
      </c>
      <c r="BR5" s="82">
        <v>0</v>
      </c>
      <c r="BS5" s="74">
        <v>10243526</v>
      </c>
      <c r="BT5" s="75">
        <v>1.2E-2</v>
      </c>
      <c r="BU5" s="75">
        <v>8.5000000000000006E-2</v>
      </c>
      <c r="BV5" s="75">
        <v>9.7000000000000003E-2</v>
      </c>
      <c r="BW5" s="76">
        <v>-0.2</v>
      </c>
      <c r="BX5" s="77">
        <v>35</v>
      </c>
      <c r="BY5" s="77">
        <v>32</v>
      </c>
      <c r="BZ5" s="78">
        <v>8.5</v>
      </c>
      <c r="CA5" s="75">
        <v>0.76900000000000002</v>
      </c>
      <c r="CB5" s="75">
        <v>0.874</v>
      </c>
      <c r="CC5" s="79">
        <v>21</v>
      </c>
      <c r="CD5" s="79"/>
      <c r="CE5" s="79"/>
      <c r="CF5" s="74">
        <v>17880631</v>
      </c>
      <c r="CG5" s="75">
        <v>3.0000000000000001E-3</v>
      </c>
      <c r="CH5" s="75">
        <v>8.5000000000000006E-2</v>
      </c>
      <c r="CI5" s="75">
        <v>8.8999999999999996E-2</v>
      </c>
    </row>
    <row r="6" spans="1:87" s="48" customFormat="1" ht="34.200000000000003" x14ac:dyDescent="0.3">
      <c r="A6" s="72">
        <v>91</v>
      </c>
      <c r="B6" s="72" t="s">
        <v>733</v>
      </c>
      <c r="C6" s="72" t="s">
        <v>847</v>
      </c>
      <c r="D6" s="72">
        <v>3791</v>
      </c>
      <c r="E6" s="72">
        <v>2023</v>
      </c>
      <c r="F6" s="72" t="s">
        <v>855</v>
      </c>
      <c r="G6" s="72">
        <v>5</v>
      </c>
      <c r="H6" s="72">
        <v>12</v>
      </c>
      <c r="I6" s="72" t="s">
        <v>2908</v>
      </c>
      <c r="J6" s="73">
        <v>-8460000</v>
      </c>
      <c r="K6" s="73">
        <v>7226000</v>
      </c>
      <c r="L6" s="73">
        <v>163541000</v>
      </c>
      <c r="M6" s="73">
        <v>552413000</v>
      </c>
      <c r="N6" s="285">
        <v>0</v>
      </c>
      <c r="O6" s="73">
        <v>29128000</v>
      </c>
      <c r="P6" s="73">
        <v>243405000</v>
      </c>
      <c r="Q6" s="74">
        <v>987253000</v>
      </c>
      <c r="R6" s="73">
        <v>337814000</v>
      </c>
      <c r="S6" s="73">
        <v>81286000</v>
      </c>
      <c r="T6" s="73">
        <v>2376957000</v>
      </c>
      <c r="U6" s="73">
        <v>0</v>
      </c>
      <c r="V6" s="73">
        <v>4954114000</v>
      </c>
      <c r="W6" s="73">
        <v>2696954000</v>
      </c>
      <c r="X6" s="74">
        <v>2257160000</v>
      </c>
      <c r="Y6" s="73">
        <v>386673000</v>
      </c>
      <c r="Z6" s="74">
        <v>5439890000</v>
      </c>
      <c r="AA6" s="74">
        <v>6427143000</v>
      </c>
      <c r="AB6" s="73">
        <v>61281000</v>
      </c>
      <c r="AC6" s="73">
        <v>11333000</v>
      </c>
      <c r="AD6" s="73">
        <v>166015000</v>
      </c>
      <c r="AE6" s="73">
        <v>570115000</v>
      </c>
      <c r="AF6" s="74">
        <v>808744000</v>
      </c>
      <c r="AG6" s="73">
        <v>435798000</v>
      </c>
      <c r="AH6" s="73">
        <v>0</v>
      </c>
      <c r="AI6" s="73">
        <v>674176000</v>
      </c>
      <c r="AJ6" s="74">
        <v>1109974000</v>
      </c>
      <c r="AK6" s="74">
        <v>1918718000</v>
      </c>
      <c r="AL6" s="73">
        <v>1984655000</v>
      </c>
      <c r="AM6" s="73">
        <v>2523770000</v>
      </c>
      <c r="AN6" s="73">
        <v>0</v>
      </c>
      <c r="AO6" s="74">
        <v>4508425000</v>
      </c>
      <c r="AP6" s="74">
        <v>6427143000</v>
      </c>
      <c r="AQ6" s="73">
        <v>3879518000</v>
      </c>
      <c r="AR6" s="73">
        <v>0</v>
      </c>
      <c r="AS6" s="73">
        <v>1988864000</v>
      </c>
      <c r="AT6" s="73">
        <v>0</v>
      </c>
      <c r="AU6" s="73">
        <v>0</v>
      </c>
      <c r="AV6" s="73">
        <v>0</v>
      </c>
      <c r="AW6" s="74">
        <v>5868382000</v>
      </c>
      <c r="AX6" s="73">
        <v>6984000</v>
      </c>
      <c r="AY6" s="73">
        <v>0</v>
      </c>
      <c r="AZ6" s="73">
        <v>0</v>
      </c>
      <c r="BA6" s="73">
        <v>-560000</v>
      </c>
      <c r="BB6" s="73">
        <v>0</v>
      </c>
      <c r="BC6" s="74">
        <v>6424000</v>
      </c>
      <c r="BD6" s="74">
        <v>5874806000</v>
      </c>
      <c r="BE6" s="73">
        <v>1929901000</v>
      </c>
      <c r="BF6" s="73">
        <v>0</v>
      </c>
      <c r="BG6" s="73">
        <v>243926000</v>
      </c>
      <c r="BH6" s="73">
        <v>21414000</v>
      </c>
      <c r="BI6" s="73">
        <v>20756000</v>
      </c>
      <c r="BJ6" s="73">
        <v>3297955000</v>
      </c>
      <c r="BK6" s="73">
        <v>0</v>
      </c>
      <c r="BL6" s="74">
        <v>5513952000</v>
      </c>
      <c r="BM6" s="74">
        <v>360854000</v>
      </c>
      <c r="BN6" s="73">
        <v>-5131000</v>
      </c>
      <c r="BO6" s="73">
        <v>30250000</v>
      </c>
      <c r="BP6" s="73">
        <v>385973000</v>
      </c>
      <c r="BQ6" s="73">
        <v>-3208000</v>
      </c>
      <c r="BR6" s="73">
        <v>0</v>
      </c>
      <c r="BS6" s="74">
        <v>382765000</v>
      </c>
      <c r="BT6" s="75">
        <v>0.06</v>
      </c>
      <c r="BU6" s="75">
        <v>1E-3</v>
      </c>
      <c r="BV6" s="75">
        <v>6.0999999999999999E-2</v>
      </c>
      <c r="BW6" s="76">
        <v>1.2</v>
      </c>
      <c r="BX6" s="77">
        <v>52</v>
      </c>
      <c r="BY6" s="77">
        <v>55</v>
      </c>
      <c r="BZ6" s="78">
        <v>7.6</v>
      </c>
      <c r="CA6" s="75">
        <v>0.48599999999999999</v>
      </c>
      <c r="CB6" s="75">
        <v>0.70099999999999996</v>
      </c>
      <c r="CC6" s="79">
        <v>11</v>
      </c>
      <c r="CD6" s="79"/>
      <c r="CE6" s="79"/>
      <c r="CF6" s="74">
        <v>360854000</v>
      </c>
      <c r="CG6" s="75">
        <v>0.06</v>
      </c>
      <c r="CH6" s="75">
        <v>1E-3</v>
      </c>
      <c r="CI6" s="75">
        <v>6.0999999999999999E-2</v>
      </c>
    </row>
    <row r="7" spans="1:87" s="48" customFormat="1" ht="34.200000000000003" x14ac:dyDescent="0.3">
      <c r="A7" s="81">
        <v>22</v>
      </c>
      <c r="B7" s="81" t="s">
        <v>715</v>
      </c>
      <c r="C7" s="81" t="s">
        <v>847</v>
      </c>
      <c r="D7" s="81">
        <v>3791</v>
      </c>
      <c r="E7" s="81">
        <v>2023</v>
      </c>
      <c r="F7" s="81" t="s">
        <v>855</v>
      </c>
      <c r="G7" s="81">
        <v>5</v>
      </c>
      <c r="H7" s="81">
        <v>12</v>
      </c>
      <c r="I7" s="81" t="s">
        <v>2908</v>
      </c>
      <c r="J7" s="82">
        <v>72302000</v>
      </c>
      <c r="K7" s="82">
        <v>-6897000</v>
      </c>
      <c r="L7" s="82">
        <v>202988000</v>
      </c>
      <c r="M7" s="82">
        <v>463436000</v>
      </c>
      <c r="N7" s="287">
        <v>0</v>
      </c>
      <c r="O7" s="82">
        <v>18222000</v>
      </c>
      <c r="P7" s="82">
        <v>198200000</v>
      </c>
      <c r="Q7" s="74">
        <v>948251000</v>
      </c>
      <c r="R7" s="82">
        <v>37902000</v>
      </c>
      <c r="S7" s="82">
        <v>70035000</v>
      </c>
      <c r="T7" s="82">
        <v>0</v>
      </c>
      <c r="U7" s="82">
        <v>0</v>
      </c>
      <c r="V7" s="82">
        <v>3460498000</v>
      </c>
      <c r="W7" s="82">
        <v>1985491000</v>
      </c>
      <c r="X7" s="74">
        <v>1475007000</v>
      </c>
      <c r="Y7" s="82">
        <v>731223000</v>
      </c>
      <c r="Z7" s="74">
        <v>2314167000</v>
      </c>
      <c r="AA7" s="74">
        <v>3262418000</v>
      </c>
      <c r="AB7" s="82">
        <v>146594000</v>
      </c>
      <c r="AC7" s="82">
        <v>35000</v>
      </c>
      <c r="AD7" s="82">
        <v>130855000</v>
      </c>
      <c r="AE7" s="82">
        <v>499082000</v>
      </c>
      <c r="AF7" s="74">
        <v>776566000</v>
      </c>
      <c r="AG7" s="82">
        <v>1336933000</v>
      </c>
      <c r="AH7" s="82">
        <v>0</v>
      </c>
      <c r="AI7" s="82">
        <v>303054000</v>
      </c>
      <c r="AJ7" s="74">
        <v>1639987000</v>
      </c>
      <c r="AK7" s="74">
        <v>2416553000</v>
      </c>
      <c r="AL7" s="82">
        <v>386256000</v>
      </c>
      <c r="AM7" s="82">
        <v>459609000</v>
      </c>
      <c r="AN7" s="82">
        <v>0</v>
      </c>
      <c r="AO7" s="74">
        <v>845865000</v>
      </c>
      <c r="AP7" s="74">
        <v>3262418000</v>
      </c>
      <c r="AQ7" s="82">
        <v>2955815000</v>
      </c>
      <c r="AR7" s="82">
        <v>0</v>
      </c>
      <c r="AS7" s="82">
        <v>1131154000</v>
      </c>
      <c r="AT7" s="82">
        <v>0</v>
      </c>
      <c r="AU7" s="82">
        <v>0</v>
      </c>
      <c r="AV7" s="82">
        <v>0</v>
      </c>
      <c r="AW7" s="74">
        <v>4086969000</v>
      </c>
      <c r="AX7" s="82">
        <v>6378000</v>
      </c>
      <c r="AY7" s="82">
        <v>-14000</v>
      </c>
      <c r="AZ7" s="82">
        <v>0</v>
      </c>
      <c r="BA7" s="82">
        <v>-234000</v>
      </c>
      <c r="BB7" s="82">
        <v>0</v>
      </c>
      <c r="BC7" s="74">
        <v>6130000</v>
      </c>
      <c r="BD7" s="74">
        <v>4093099000</v>
      </c>
      <c r="BE7" s="82">
        <v>1451005000</v>
      </c>
      <c r="BF7" s="82">
        <v>0</v>
      </c>
      <c r="BG7" s="82">
        <v>195754000</v>
      </c>
      <c r="BH7" s="82">
        <v>47102000</v>
      </c>
      <c r="BI7" s="82">
        <v>14531000</v>
      </c>
      <c r="BJ7" s="82">
        <v>2250421000</v>
      </c>
      <c r="BK7" s="82">
        <v>0</v>
      </c>
      <c r="BL7" s="74">
        <v>3958813000</v>
      </c>
      <c r="BM7" s="74">
        <v>134286000</v>
      </c>
      <c r="BN7" s="82">
        <v>-229006000</v>
      </c>
      <c r="BO7" s="82">
        <v>24722000</v>
      </c>
      <c r="BP7" s="82">
        <v>-69998000</v>
      </c>
      <c r="BQ7" s="82">
        <v>10451000</v>
      </c>
      <c r="BR7" s="82">
        <v>0</v>
      </c>
      <c r="BS7" s="74">
        <v>-59547000</v>
      </c>
      <c r="BT7" s="75">
        <v>3.1E-2</v>
      </c>
      <c r="BU7" s="75">
        <v>1E-3</v>
      </c>
      <c r="BV7" s="75">
        <v>3.3000000000000002E-2</v>
      </c>
      <c r="BW7" s="76">
        <v>1.2</v>
      </c>
      <c r="BX7" s="77">
        <v>57</v>
      </c>
      <c r="BY7" s="77">
        <v>75</v>
      </c>
      <c r="BZ7" s="78">
        <v>1.9</v>
      </c>
      <c r="CA7" s="75">
        <v>0.156</v>
      </c>
      <c r="CB7" s="75">
        <v>0.25900000000000001</v>
      </c>
      <c r="CC7" s="79">
        <v>10</v>
      </c>
      <c r="CD7" s="79"/>
      <c r="CE7" s="79"/>
      <c r="CF7" s="74">
        <v>134286000</v>
      </c>
      <c r="CG7" s="75">
        <v>3.1E-2</v>
      </c>
      <c r="CH7" s="75">
        <v>1E-3</v>
      </c>
      <c r="CI7" s="75">
        <v>3.3000000000000002E-2</v>
      </c>
    </row>
    <row r="8" spans="1:87" s="48" customFormat="1" ht="34.200000000000003" x14ac:dyDescent="0.3">
      <c r="A8" s="72">
        <v>59</v>
      </c>
      <c r="B8" s="72" t="s">
        <v>714</v>
      </c>
      <c r="C8" s="72" t="s">
        <v>847</v>
      </c>
      <c r="D8" s="72">
        <v>3791</v>
      </c>
      <c r="E8" s="72">
        <v>2023</v>
      </c>
      <c r="F8" s="72" t="s">
        <v>855</v>
      </c>
      <c r="G8" s="72">
        <v>5</v>
      </c>
      <c r="H8" s="72">
        <v>12</v>
      </c>
      <c r="I8" s="72" t="s">
        <v>2908</v>
      </c>
      <c r="J8" s="73">
        <v>25601000</v>
      </c>
      <c r="K8" s="73">
        <v>-1564000</v>
      </c>
      <c r="L8" s="73">
        <v>0</v>
      </c>
      <c r="M8" s="73">
        <v>40874000</v>
      </c>
      <c r="N8" s="285">
        <v>0</v>
      </c>
      <c r="O8" s="73">
        <v>1191000</v>
      </c>
      <c r="P8" s="73">
        <v>5323000</v>
      </c>
      <c r="Q8" s="74">
        <v>71425000</v>
      </c>
      <c r="R8" s="73">
        <v>0</v>
      </c>
      <c r="S8" s="73">
        <v>2006000</v>
      </c>
      <c r="T8" s="73">
        <v>0</v>
      </c>
      <c r="U8" s="73">
        <v>0</v>
      </c>
      <c r="V8" s="73">
        <v>340036000</v>
      </c>
      <c r="W8" s="73">
        <v>164060000</v>
      </c>
      <c r="X8" s="74">
        <v>175976000</v>
      </c>
      <c r="Y8" s="73">
        <v>7905000</v>
      </c>
      <c r="Z8" s="74">
        <v>185887000</v>
      </c>
      <c r="AA8" s="74">
        <v>257312000</v>
      </c>
      <c r="AB8" s="73">
        <v>5290000</v>
      </c>
      <c r="AC8" s="73">
        <v>327000</v>
      </c>
      <c r="AD8" s="73">
        <v>19485000</v>
      </c>
      <c r="AE8" s="73">
        <v>37068000</v>
      </c>
      <c r="AF8" s="74">
        <v>62170000</v>
      </c>
      <c r="AG8" s="73">
        <v>110346000</v>
      </c>
      <c r="AH8" s="73">
        <v>0</v>
      </c>
      <c r="AI8" s="73">
        <v>6784000</v>
      </c>
      <c r="AJ8" s="74">
        <v>117130000</v>
      </c>
      <c r="AK8" s="74">
        <v>179300000</v>
      </c>
      <c r="AL8" s="73">
        <v>70596000</v>
      </c>
      <c r="AM8" s="73">
        <v>7416000</v>
      </c>
      <c r="AN8" s="73">
        <v>0</v>
      </c>
      <c r="AO8" s="74">
        <v>78012000</v>
      </c>
      <c r="AP8" s="74">
        <v>257312000</v>
      </c>
      <c r="AQ8" s="73">
        <v>346351000</v>
      </c>
      <c r="AR8" s="73">
        <v>0</v>
      </c>
      <c r="AS8" s="73">
        <v>8794000</v>
      </c>
      <c r="AT8" s="73">
        <v>0</v>
      </c>
      <c r="AU8" s="73">
        <v>4387000</v>
      </c>
      <c r="AV8" s="73">
        <v>0</v>
      </c>
      <c r="AW8" s="74">
        <v>359532000</v>
      </c>
      <c r="AX8" s="73">
        <v>1378000</v>
      </c>
      <c r="AY8" s="73">
        <v>0</v>
      </c>
      <c r="AZ8" s="73">
        <v>0</v>
      </c>
      <c r="BA8" s="73">
        <v>-61000</v>
      </c>
      <c r="BB8" s="73">
        <v>0</v>
      </c>
      <c r="BC8" s="74">
        <v>1317000</v>
      </c>
      <c r="BD8" s="74">
        <v>360849000</v>
      </c>
      <c r="BE8" s="73">
        <v>202074000</v>
      </c>
      <c r="BF8" s="73">
        <v>0</v>
      </c>
      <c r="BG8" s="73">
        <v>15897000</v>
      </c>
      <c r="BH8" s="73">
        <v>679000</v>
      </c>
      <c r="BI8" s="73">
        <v>1748000</v>
      </c>
      <c r="BJ8" s="73">
        <v>154815000</v>
      </c>
      <c r="BK8" s="73">
        <v>0</v>
      </c>
      <c r="BL8" s="74">
        <v>375213000</v>
      </c>
      <c r="BM8" s="74">
        <v>-14364000</v>
      </c>
      <c r="BN8" s="73">
        <v>-11942000</v>
      </c>
      <c r="BO8" s="73">
        <v>9000</v>
      </c>
      <c r="BP8" s="73">
        <v>-26297000</v>
      </c>
      <c r="BQ8" s="73">
        <v>810000</v>
      </c>
      <c r="BR8" s="73">
        <v>0</v>
      </c>
      <c r="BS8" s="74">
        <v>-25487000</v>
      </c>
      <c r="BT8" s="75">
        <v>-4.2999999999999997E-2</v>
      </c>
      <c r="BU8" s="75">
        <v>4.0000000000000001E-3</v>
      </c>
      <c r="BV8" s="75">
        <v>-0.04</v>
      </c>
      <c r="BW8" s="76">
        <v>1.1000000000000001</v>
      </c>
      <c r="BX8" s="77">
        <v>43</v>
      </c>
      <c r="BY8" s="77">
        <v>63</v>
      </c>
      <c r="BZ8" s="78">
        <v>0.4</v>
      </c>
      <c r="CA8" s="75">
        <v>8.9999999999999993E-3</v>
      </c>
      <c r="CB8" s="75">
        <v>0.30299999999999999</v>
      </c>
      <c r="CC8" s="79">
        <v>10</v>
      </c>
      <c r="CD8" s="79"/>
      <c r="CE8" s="79"/>
      <c r="CF8" s="74">
        <v>-18751000</v>
      </c>
      <c r="CG8" s="75">
        <v>-5.6000000000000001E-2</v>
      </c>
      <c r="CH8" s="75">
        <v>4.0000000000000001E-3</v>
      </c>
      <c r="CI8" s="75">
        <v>-5.2999999999999999E-2</v>
      </c>
    </row>
    <row r="9" spans="1:87" s="48" customFormat="1" ht="34.200000000000003" x14ac:dyDescent="0.3">
      <c r="A9" s="81">
        <v>345</v>
      </c>
      <c r="B9" s="81" t="s">
        <v>744</v>
      </c>
      <c r="C9" s="81" t="s">
        <v>847</v>
      </c>
      <c r="D9" s="81">
        <v>3791</v>
      </c>
      <c r="E9" s="81">
        <v>2023</v>
      </c>
      <c r="F9" s="81" t="s">
        <v>855</v>
      </c>
      <c r="G9" s="81">
        <v>5</v>
      </c>
      <c r="H9" s="81">
        <v>12</v>
      </c>
      <c r="I9" s="81" t="s">
        <v>2908</v>
      </c>
      <c r="J9" s="82">
        <v>8534000</v>
      </c>
      <c r="K9" s="82">
        <v>46926000</v>
      </c>
      <c r="L9" s="82">
        <v>25882000</v>
      </c>
      <c r="M9" s="82">
        <v>60411000</v>
      </c>
      <c r="N9" s="287">
        <v>0</v>
      </c>
      <c r="O9" s="82">
        <v>6534000</v>
      </c>
      <c r="P9" s="82">
        <v>8188000</v>
      </c>
      <c r="Q9" s="74">
        <v>156475000</v>
      </c>
      <c r="R9" s="82">
        <v>47893000</v>
      </c>
      <c r="S9" s="82">
        <v>379000</v>
      </c>
      <c r="T9" s="82">
        <v>0</v>
      </c>
      <c r="U9" s="82">
        <v>0</v>
      </c>
      <c r="V9" s="82">
        <v>677029000</v>
      </c>
      <c r="W9" s="82">
        <v>313528000</v>
      </c>
      <c r="X9" s="74">
        <v>363501000</v>
      </c>
      <c r="Y9" s="82">
        <v>71789000</v>
      </c>
      <c r="Z9" s="74">
        <v>483562000</v>
      </c>
      <c r="AA9" s="74">
        <v>640037000</v>
      </c>
      <c r="AB9" s="82">
        <v>15790000</v>
      </c>
      <c r="AC9" s="82">
        <v>1750000</v>
      </c>
      <c r="AD9" s="82">
        <v>23181000</v>
      </c>
      <c r="AE9" s="82">
        <v>45708000</v>
      </c>
      <c r="AF9" s="74">
        <v>86429000</v>
      </c>
      <c r="AG9" s="82">
        <v>207301000</v>
      </c>
      <c r="AH9" s="82">
        <v>0</v>
      </c>
      <c r="AI9" s="82">
        <v>18034000</v>
      </c>
      <c r="AJ9" s="74">
        <v>225335000</v>
      </c>
      <c r="AK9" s="74">
        <v>311764000</v>
      </c>
      <c r="AL9" s="82">
        <v>273960000</v>
      </c>
      <c r="AM9" s="82">
        <v>54313000</v>
      </c>
      <c r="AN9" s="82">
        <v>0</v>
      </c>
      <c r="AO9" s="74">
        <v>328273000</v>
      </c>
      <c r="AP9" s="74">
        <v>640037000</v>
      </c>
      <c r="AQ9" s="82">
        <v>552498000</v>
      </c>
      <c r="AR9" s="82">
        <v>0</v>
      </c>
      <c r="AS9" s="82">
        <v>35185000</v>
      </c>
      <c r="AT9" s="82">
        <v>0</v>
      </c>
      <c r="AU9" s="82">
        <v>12492000</v>
      </c>
      <c r="AV9" s="82">
        <v>0</v>
      </c>
      <c r="AW9" s="74">
        <v>600175000</v>
      </c>
      <c r="AX9" s="82">
        <v>10774000</v>
      </c>
      <c r="AY9" s="82">
        <v>-506000</v>
      </c>
      <c r="AZ9" s="82">
        <v>0</v>
      </c>
      <c r="BA9" s="82">
        <v>-5718000</v>
      </c>
      <c r="BB9" s="82">
        <v>0</v>
      </c>
      <c r="BC9" s="74">
        <v>4550000</v>
      </c>
      <c r="BD9" s="74">
        <v>604725000</v>
      </c>
      <c r="BE9" s="82">
        <v>346078000</v>
      </c>
      <c r="BF9" s="82">
        <v>0</v>
      </c>
      <c r="BG9" s="82">
        <v>40296000</v>
      </c>
      <c r="BH9" s="82">
        <v>8292000</v>
      </c>
      <c r="BI9" s="82">
        <v>2296000</v>
      </c>
      <c r="BJ9" s="82">
        <v>214824000</v>
      </c>
      <c r="BK9" s="82">
        <v>0</v>
      </c>
      <c r="BL9" s="74">
        <v>611786000</v>
      </c>
      <c r="BM9" s="74">
        <v>-7061000</v>
      </c>
      <c r="BN9" s="82">
        <v>-19081000</v>
      </c>
      <c r="BO9" s="82">
        <v>0</v>
      </c>
      <c r="BP9" s="82">
        <v>-26142000</v>
      </c>
      <c r="BQ9" s="82">
        <v>2329000</v>
      </c>
      <c r="BR9" s="82">
        <v>0</v>
      </c>
      <c r="BS9" s="74">
        <v>-23813000</v>
      </c>
      <c r="BT9" s="75">
        <v>-1.9E-2</v>
      </c>
      <c r="BU9" s="75">
        <v>8.0000000000000002E-3</v>
      </c>
      <c r="BV9" s="75">
        <v>-1.2E-2</v>
      </c>
      <c r="BW9" s="76">
        <v>1.8</v>
      </c>
      <c r="BX9" s="77">
        <v>40</v>
      </c>
      <c r="BY9" s="77">
        <v>54</v>
      </c>
      <c r="BZ9" s="78">
        <v>1.7</v>
      </c>
      <c r="CA9" s="75">
        <v>0.113</v>
      </c>
      <c r="CB9" s="75">
        <v>0.51300000000000001</v>
      </c>
      <c r="CC9" s="79">
        <v>8</v>
      </c>
      <c r="CD9" s="79"/>
      <c r="CE9" s="79"/>
      <c r="CF9" s="74">
        <v>-19553000</v>
      </c>
      <c r="CG9" s="75">
        <v>-4.1000000000000002E-2</v>
      </c>
      <c r="CH9" s="75">
        <v>8.0000000000000002E-3</v>
      </c>
      <c r="CI9" s="75">
        <v>-3.3000000000000002E-2</v>
      </c>
    </row>
    <row r="10" spans="1:87" s="48" customFormat="1" ht="34.200000000000003" x14ac:dyDescent="0.3">
      <c r="A10" s="72">
        <v>105</v>
      </c>
      <c r="B10" s="72" t="s">
        <v>743</v>
      </c>
      <c r="C10" s="72" t="s">
        <v>847</v>
      </c>
      <c r="D10" s="72">
        <v>3791</v>
      </c>
      <c r="E10" s="72">
        <v>2023</v>
      </c>
      <c r="F10" s="72" t="s">
        <v>855</v>
      </c>
      <c r="G10" s="72">
        <v>5</v>
      </c>
      <c r="H10" s="72">
        <v>12</v>
      </c>
      <c r="I10" s="72" t="s">
        <v>2908</v>
      </c>
      <c r="J10" s="73">
        <v>-14398000</v>
      </c>
      <c r="K10" s="73">
        <v>116409000</v>
      </c>
      <c r="L10" s="73">
        <v>56611000</v>
      </c>
      <c r="M10" s="73">
        <v>72431000</v>
      </c>
      <c r="N10" s="285">
        <v>0</v>
      </c>
      <c r="O10" s="73">
        <v>2191000</v>
      </c>
      <c r="P10" s="73">
        <v>14103000</v>
      </c>
      <c r="Q10" s="74">
        <v>247347000</v>
      </c>
      <c r="R10" s="73">
        <v>48193000</v>
      </c>
      <c r="S10" s="73">
        <v>2836000</v>
      </c>
      <c r="T10" s="73">
        <v>0</v>
      </c>
      <c r="U10" s="73">
        <v>0</v>
      </c>
      <c r="V10" s="73">
        <v>640661000</v>
      </c>
      <c r="W10" s="73">
        <v>388270000</v>
      </c>
      <c r="X10" s="74">
        <v>252391000</v>
      </c>
      <c r="Y10" s="73">
        <v>120732000</v>
      </c>
      <c r="Z10" s="74">
        <v>424152000</v>
      </c>
      <c r="AA10" s="74">
        <v>671499000</v>
      </c>
      <c r="AB10" s="73">
        <v>25502000</v>
      </c>
      <c r="AC10" s="73">
        <v>3556000</v>
      </c>
      <c r="AD10" s="73">
        <v>28465000</v>
      </c>
      <c r="AE10" s="73">
        <v>58360000</v>
      </c>
      <c r="AF10" s="74">
        <v>115883000</v>
      </c>
      <c r="AG10" s="73">
        <v>212362000</v>
      </c>
      <c r="AH10" s="73">
        <v>0</v>
      </c>
      <c r="AI10" s="73">
        <v>45839000</v>
      </c>
      <c r="AJ10" s="74">
        <v>258201000</v>
      </c>
      <c r="AK10" s="74">
        <v>374084000</v>
      </c>
      <c r="AL10" s="73">
        <v>199558000</v>
      </c>
      <c r="AM10" s="73">
        <v>97857000</v>
      </c>
      <c r="AN10" s="73">
        <v>0</v>
      </c>
      <c r="AO10" s="74">
        <v>297415000</v>
      </c>
      <c r="AP10" s="74">
        <v>671499000</v>
      </c>
      <c r="AQ10" s="73">
        <v>691817000</v>
      </c>
      <c r="AR10" s="73">
        <v>0</v>
      </c>
      <c r="AS10" s="73">
        <v>28449000</v>
      </c>
      <c r="AT10" s="73">
        <v>0</v>
      </c>
      <c r="AU10" s="73">
        <v>0</v>
      </c>
      <c r="AV10" s="73">
        <v>0</v>
      </c>
      <c r="AW10" s="74">
        <v>720266000</v>
      </c>
      <c r="AX10" s="73">
        <v>17240000</v>
      </c>
      <c r="AY10" s="73">
        <v>-3056000</v>
      </c>
      <c r="AZ10" s="73">
        <v>0</v>
      </c>
      <c r="BA10" s="73">
        <v>-9551000</v>
      </c>
      <c r="BB10" s="73">
        <v>0</v>
      </c>
      <c r="BC10" s="74">
        <v>4633000</v>
      </c>
      <c r="BD10" s="74">
        <v>724899000</v>
      </c>
      <c r="BE10" s="73">
        <v>366119000</v>
      </c>
      <c r="BF10" s="73">
        <v>0</v>
      </c>
      <c r="BG10" s="73">
        <v>36971000</v>
      </c>
      <c r="BH10" s="73">
        <v>6890000</v>
      </c>
      <c r="BI10" s="73">
        <v>3808000</v>
      </c>
      <c r="BJ10" s="73">
        <v>298255000</v>
      </c>
      <c r="BK10" s="73">
        <v>0</v>
      </c>
      <c r="BL10" s="74">
        <v>712043000</v>
      </c>
      <c r="BM10" s="74">
        <v>12856000</v>
      </c>
      <c r="BN10" s="73">
        <v>-13306000</v>
      </c>
      <c r="BO10" s="73">
        <v>4260000</v>
      </c>
      <c r="BP10" s="73">
        <v>3810000</v>
      </c>
      <c r="BQ10" s="73">
        <v>2133000</v>
      </c>
      <c r="BR10" s="73">
        <v>0</v>
      </c>
      <c r="BS10" s="74">
        <v>5943000</v>
      </c>
      <c r="BT10" s="75">
        <v>1.0999999999999999E-2</v>
      </c>
      <c r="BU10" s="75">
        <v>6.0000000000000001E-3</v>
      </c>
      <c r="BV10" s="75">
        <v>1.7999999999999999E-2</v>
      </c>
      <c r="BW10" s="76">
        <v>2.1</v>
      </c>
      <c r="BX10" s="77">
        <v>38</v>
      </c>
      <c r="BY10" s="77">
        <v>61</v>
      </c>
      <c r="BZ10" s="78">
        <v>1.8</v>
      </c>
      <c r="CA10" s="75">
        <v>0.152</v>
      </c>
      <c r="CB10" s="75">
        <v>0.443</v>
      </c>
      <c r="CC10" s="79">
        <v>11</v>
      </c>
      <c r="CD10" s="79"/>
      <c r="CE10" s="79"/>
      <c r="CF10" s="74">
        <v>12856000</v>
      </c>
      <c r="CG10" s="75">
        <v>1.0999999999999999E-2</v>
      </c>
      <c r="CH10" s="75">
        <v>6.0000000000000001E-3</v>
      </c>
      <c r="CI10" s="75">
        <v>1.7999999999999999E-2</v>
      </c>
    </row>
    <row r="11" spans="1:87" s="48" customFormat="1" ht="34.200000000000003" x14ac:dyDescent="0.3">
      <c r="A11" s="81">
        <v>50</v>
      </c>
      <c r="B11" s="81" t="s">
        <v>856</v>
      </c>
      <c r="C11" s="81" t="s">
        <v>847</v>
      </c>
      <c r="D11" s="81">
        <v>3791</v>
      </c>
      <c r="E11" s="81">
        <v>2023</v>
      </c>
      <c r="F11" s="81" t="s">
        <v>855</v>
      </c>
      <c r="G11" s="81">
        <v>5</v>
      </c>
      <c r="H11" s="81">
        <v>12</v>
      </c>
      <c r="I11" s="81" t="s">
        <v>2908</v>
      </c>
      <c r="J11" s="82">
        <v>-9126000</v>
      </c>
      <c r="K11" s="82">
        <v>-19119000</v>
      </c>
      <c r="L11" s="82">
        <v>15706000</v>
      </c>
      <c r="M11" s="82">
        <v>23236000</v>
      </c>
      <c r="N11" s="287">
        <v>0</v>
      </c>
      <c r="O11" s="82">
        <v>0</v>
      </c>
      <c r="P11" s="82">
        <v>6001000</v>
      </c>
      <c r="Q11" s="74">
        <v>16698000</v>
      </c>
      <c r="R11" s="82">
        <v>10981000</v>
      </c>
      <c r="S11" s="82">
        <v>1027000</v>
      </c>
      <c r="T11" s="82">
        <v>0</v>
      </c>
      <c r="U11" s="82">
        <v>0</v>
      </c>
      <c r="V11" s="82">
        <v>199031000</v>
      </c>
      <c r="W11" s="82">
        <v>133460000</v>
      </c>
      <c r="X11" s="74">
        <v>65571000</v>
      </c>
      <c r="Y11" s="82">
        <v>25410000</v>
      </c>
      <c r="Z11" s="74">
        <v>102989000</v>
      </c>
      <c r="AA11" s="74">
        <v>119687000</v>
      </c>
      <c r="AB11" s="82">
        <v>3943000</v>
      </c>
      <c r="AC11" s="82">
        <v>8823000</v>
      </c>
      <c r="AD11" s="82">
        <v>12587000</v>
      </c>
      <c r="AE11" s="82">
        <v>23158000</v>
      </c>
      <c r="AF11" s="74">
        <v>48511000</v>
      </c>
      <c r="AG11" s="82">
        <v>26320000</v>
      </c>
      <c r="AH11" s="82">
        <v>0</v>
      </c>
      <c r="AI11" s="82">
        <v>19007000</v>
      </c>
      <c r="AJ11" s="74">
        <v>45327000</v>
      </c>
      <c r="AK11" s="74">
        <v>93838000</v>
      </c>
      <c r="AL11" s="82">
        <v>11461000</v>
      </c>
      <c r="AM11" s="82">
        <v>14388000</v>
      </c>
      <c r="AN11" s="82">
        <v>0</v>
      </c>
      <c r="AO11" s="74">
        <v>25849000</v>
      </c>
      <c r="AP11" s="74">
        <v>119687000</v>
      </c>
      <c r="AQ11" s="82">
        <v>250985000</v>
      </c>
      <c r="AR11" s="82">
        <v>0</v>
      </c>
      <c r="AS11" s="82">
        <v>5028000</v>
      </c>
      <c r="AT11" s="82">
        <v>0</v>
      </c>
      <c r="AU11" s="82">
        <v>4404000</v>
      </c>
      <c r="AV11" s="82">
        <v>0</v>
      </c>
      <c r="AW11" s="74">
        <v>260417000</v>
      </c>
      <c r="AX11" s="82">
        <v>1000</v>
      </c>
      <c r="AY11" s="82">
        <v>0</v>
      </c>
      <c r="AZ11" s="82">
        <v>0</v>
      </c>
      <c r="BA11" s="82">
        <v>2419000</v>
      </c>
      <c r="BB11" s="82">
        <v>0</v>
      </c>
      <c r="BC11" s="74">
        <v>2420000</v>
      </c>
      <c r="BD11" s="74">
        <v>262837000</v>
      </c>
      <c r="BE11" s="82">
        <v>121074000</v>
      </c>
      <c r="BF11" s="82">
        <v>0</v>
      </c>
      <c r="BG11" s="82">
        <v>10758000</v>
      </c>
      <c r="BH11" s="82">
        <v>1175000</v>
      </c>
      <c r="BI11" s="82">
        <v>633000</v>
      </c>
      <c r="BJ11" s="82">
        <v>111652000</v>
      </c>
      <c r="BK11" s="82">
        <v>0</v>
      </c>
      <c r="BL11" s="74">
        <v>245292000</v>
      </c>
      <c r="BM11" s="74">
        <v>17545000</v>
      </c>
      <c r="BN11" s="82">
        <v>-41655000</v>
      </c>
      <c r="BO11" s="82">
        <v>2160000</v>
      </c>
      <c r="BP11" s="82">
        <v>-21950000</v>
      </c>
      <c r="BQ11" s="82">
        <v>0</v>
      </c>
      <c r="BR11" s="82">
        <v>0</v>
      </c>
      <c r="BS11" s="74">
        <v>-21950000</v>
      </c>
      <c r="BT11" s="75">
        <v>5.8000000000000003E-2</v>
      </c>
      <c r="BU11" s="75">
        <v>8.9999999999999993E-3</v>
      </c>
      <c r="BV11" s="75">
        <v>6.7000000000000004E-2</v>
      </c>
      <c r="BW11" s="76">
        <v>0.3</v>
      </c>
      <c r="BX11" s="77">
        <v>34</v>
      </c>
      <c r="BY11" s="77">
        <v>62</v>
      </c>
      <c r="BZ11" s="78">
        <v>5.8</v>
      </c>
      <c r="CA11" s="75">
        <v>0.378</v>
      </c>
      <c r="CB11" s="75">
        <v>0.216</v>
      </c>
      <c r="CC11" s="79">
        <v>12</v>
      </c>
      <c r="CD11" s="79"/>
      <c r="CE11" s="79"/>
      <c r="CF11" s="74">
        <v>13141000</v>
      </c>
      <c r="CG11" s="75">
        <v>4.1000000000000002E-2</v>
      </c>
      <c r="CH11" s="75">
        <v>8.9999999999999993E-3</v>
      </c>
      <c r="CI11" s="75">
        <v>5.0999999999999997E-2</v>
      </c>
    </row>
    <row r="12" spans="1:87" s="48" customFormat="1" ht="34.200000000000003" x14ac:dyDescent="0.3">
      <c r="A12" s="72">
        <v>88</v>
      </c>
      <c r="B12" s="72" t="s">
        <v>731</v>
      </c>
      <c r="C12" s="72" t="s">
        <v>847</v>
      </c>
      <c r="D12" s="72">
        <v>3791</v>
      </c>
      <c r="E12" s="72">
        <v>2023</v>
      </c>
      <c r="F12" s="72" t="s">
        <v>855</v>
      </c>
      <c r="G12" s="72">
        <v>5</v>
      </c>
      <c r="H12" s="72">
        <v>12</v>
      </c>
      <c r="I12" s="72" t="s">
        <v>2908</v>
      </c>
      <c r="J12" s="73">
        <v>17812000</v>
      </c>
      <c r="K12" s="73">
        <v>42726000</v>
      </c>
      <c r="L12" s="73">
        <v>3399000</v>
      </c>
      <c r="M12" s="73">
        <v>10078000</v>
      </c>
      <c r="N12" s="285">
        <v>0</v>
      </c>
      <c r="O12" s="73">
        <v>0</v>
      </c>
      <c r="P12" s="73">
        <v>3874000</v>
      </c>
      <c r="Q12" s="74">
        <v>77889000</v>
      </c>
      <c r="R12" s="73">
        <v>44312000</v>
      </c>
      <c r="S12" s="73">
        <v>2890000</v>
      </c>
      <c r="T12" s="73">
        <v>0</v>
      </c>
      <c r="U12" s="73">
        <v>0</v>
      </c>
      <c r="V12" s="73">
        <v>132743000</v>
      </c>
      <c r="W12" s="73">
        <v>72155000</v>
      </c>
      <c r="X12" s="74">
        <v>60588000</v>
      </c>
      <c r="Y12" s="73">
        <v>20099000</v>
      </c>
      <c r="Z12" s="74">
        <v>127889000</v>
      </c>
      <c r="AA12" s="74">
        <v>205778000</v>
      </c>
      <c r="AB12" s="73">
        <v>44000</v>
      </c>
      <c r="AC12" s="73">
        <v>10994000</v>
      </c>
      <c r="AD12" s="73">
        <v>3318000</v>
      </c>
      <c r="AE12" s="73">
        <v>10358000</v>
      </c>
      <c r="AF12" s="74">
        <v>24714000</v>
      </c>
      <c r="AG12" s="73">
        <v>620000</v>
      </c>
      <c r="AH12" s="73">
        <v>0</v>
      </c>
      <c r="AI12" s="73">
        <v>5691000</v>
      </c>
      <c r="AJ12" s="74">
        <v>6311000</v>
      </c>
      <c r="AK12" s="74">
        <v>31025000</v>
      </c>
      <c r="AL12" s="73">
        <v>153288000</v>
      </c>
      <c r="AM12" s="73">
        <v>21465000</v>
      </c>
      <c r="AN12" s="73">
        <v>0</v>
      </c>
      <c r="AO12" s="74">
        <v>174753000</v>
      </c>
      <c r="AP12" s="74">
        <v>205778000</v>
      </c>
      <c r="AQ12" s="73">
        <v>134849000</v>
      </c>
      <c r="AR12" s="73">
        <v>0</v>
      </c>
      <c r="AS12" s="73">
        <v>8151000</v>
      </c>
      <c r="AT12" s="73">
        <v>0</v>
      </c>
      <c r="AU12" s="73">
        <v>0</v>
      </c>
      <c r="AV12" s="73">
        <v>0</v>
      </c>
      <c r="AW12" s="74">
        <v>143000000</v>
      </c>
      <c r="AX12" s="73">
        <v>7137000</v>
      </c>
      <c r="AY12" s="73">
        <v>508000</v>
      </c>
      <c r="AZ12" s="73">
        <v>0</v>
      </c>
      <c r="BA12" s="73">
        <v>-1208000</v>
      </c>
      <c r="BB12" s="73">
        <v>0</v>
      </c>
      <c r="BC12" s="74">
        <v>6437000</v>
      </c>
      <c r="BD12" s="74">
        <v>149437000</v>
      </c>
      <c r="BE12" s="73">
        <v>81851000</v>
      </c>
      <c r="BF12" s="73">
        <v>0</v>
      </c>
      <c r="BG12" s="73">
        <v>6265000</v>
      </c>
      <c r="BH12" s="73">
        <v>49000</v>
      </c>
      <c r="BI12" s="73">
        <v>1093000</v>
      </c>
      <c r="BJ12" s="73">
        <v>44309000</v>
      </c>
      <c r="BK12" s="73">
        <v>0</v>
      </c>
      <c r="BL12" s="74">
        <v>133567000</v>
      </c>
      <c r="BM12" s="74">
        <v>15870000</v>
      </c>
      <c r="BN12" s="73">
        <v>-491000</v>
      </c>
      <c r="BO12" s="73">
        <v>804000</v>
      </c>
      <c r="BP12" s="73">
        <v>16183000</v>
      </c>
      <c r="BQ12" s="73">
        <v>253000</v>
      </c>
      <c r="BR12" s="73">
        <v>0</v>
      </c>
      <c r="BS12" s="74">
        <v>16436000</v>
      </c>
      <c r="BT12" s="75">
        <v>6.3E-2</v>
      </c>
      <c r="BU12" s="75">
        <v>4.2999999999999997E-2</v>
      </c>
      <c r="BV12" s="75">
        <v>0.106</v>
      </c>
      <c r="BW12" s="76">
        <v>3.2</v>
      </c>
      <c r="BX12" s="77">
        <v>27</v>
      </c>
      <c r="BY12" s="77">
        <v>39</v>
      </c>
      <c r="BZ12" s="78">
        <v>238.5</v>
      </c>
      <c r="CA12" s="75">
        <v>0.874</v>
      </c>
      <c r="CB12" s="75">
        <v>0.84899999999999998</v>
      </c>
      <c r="CC12" s="79">
        <v>12</v>
      </c>
      <c r="CD12" s="79"/>
      <c r="CE12" s="79"/>
      <c r="CF12" s="74">
        <v>15870000</v>
      </c>
      <c r="CG12" s="75">
        <v>6.3E-2</v>
      </c>
      <c r="CH12" s="75">
        <v>4.2999999999999997E-2</v>
      </c>
      <c r="CI12" s="75">
        <v>0.106</v>
      </c>
    </row>
    <row r="13" spans="1:87" s="48" customFormat="1" ht="34.200000000000003" x14ac:dyDescent="0.3">
      <c r="A13" s="81">
        <v>101</v>
      </c>
      <c r="B13" s="81" t="s">
        <v>740</v>
      </c>
      <c r="C13" s="81" t="s">
        <v>847</v>
      </c>
      <c r="D13" s="81">
        <v>3791</v>
      </c>
      <c r="E13" s="81">
        <v>2023</v>
      </c>
      <c r="F13" s="81" t="s">
        <v>855</v>
      </c>
      <c r="G13" s="81">
        <v>5</v>
      </c>
      <c r="H13" s="81">
        <v>12</v>
      </c>
      <c r="I13" s="81" t="s">
        <v>2908</v>
      </c>
      <c r="J13" s="82">
        <v>13607000</v>
      </c>
      <c r="K13" s="82">
        <v>-12447000</v>
      </c>
      <c r="L13" s="82">
        <v>6709000</v>
      </c>
      <c r="M13" s="82">
        <v>6560000</v>
      </c>
      <c r="N13" s="287">
        <v>4859000</v>
      </c>
      <c r="O13" s="82">
        <v>967000</v>
      </c>
      <c r="P13" s="82">
        <v>4774000</v>
      </c>
      <c r="Q13" s="74">
        <v>25029000</v>
      </c>
      <c r="R13" s="82">
        <v>5036000</v>
      </c>
      <c r="S13" s="82">
        <v>2342000</v>
      </c>
      <c r="T13" s="82">
        <v>0</v>
      </c>
      <c r="U13" s="82">
        <v>0</v>
      </c>
      <c r="V13" s="82">
        <v>142303000</v>
      </c>
      <c r="W13" s="82">
        <v>44834000</v>
      </c>
      <c r="X13" s="74">
        <v>97469000</v>
      </c>
      <c r="Y13" s="82">
        <v>35864000</v>
      </c>
      <c r="Z13" s="74">
        <v>140711000</v>
      </c>
      <c r="AA13" s="74">
        <v>165740000</v>
      </c>
      <c r="AB13" s="82">
        <v>94000</v>
      </c>
      <c r="AC13" s="82">
        <v>266000</v>
      </c>
      <c r="AD13" s="82">
        <v>0</v>
      </c>
      <c r="AE13" s="82">
        <v>4469000</v>
      </c>
      <c r="AF13" s="74">
        <v>4829000</v>
      </c>
      <c r="AG13" s="82">
        <v>1702000</v>
      </c>
      <c r="AH13" s="82">
        <v>0</v>
      </c>
      <c r="AI13" s="82">
        <v>909000</v>
      </c>
      <c r="AJ13" s="74">
        <v>2611000</v>
      </c>
      <c r="AK13" s="74">
        <v>7440000</v>
      </c>
      <c r="AL13" s="82">
        <v>118716000</v>
      </c>
      <c r="AM13" s="82">
        <v>39584000</v>
      </c>
      <c r="AN13" s="82">
        <v>0</v>
      </c>
      <c r="AO13" s="74">
        <v>158300000</v>
      </c>
      <c r="AP13" s="74">
        <v>165740000</v>
      </c>
      <c r="AQ13" s="82">
        <v>75967000</v>
      </c>
      <c r="AR13" s="82">
        <v>0</v>
      </c>
      <c r="AS13" s="82">
        <v>9846000</v>
      </c>
      <c r="AT13" s="82">
        <v>0</v>
      </c>
      <c r="AU13" s="82">
        <v>0</v>
      </c>
      <c r="AV13" s="82">
        <v>0</v>
      </c>
      <c r="AW13" s="74">
        <v>85813000</v>
      </c>
      <c r="AX13" s="82">
        <v>666000</v>
      </c>
      <c r="AY13" s="82">
        <v>1470000</v>
      </c>
      <c r="AZ13" s="82">
        <v>0</v>
      </c>
      <c r="BA13" s="82">
        <v>4085000</v>
      </c>
      <c r="BB13" s="82">
        <v>0</v>
      </c>
      <c r="BC13" s="74">
        <v>6221000</v>
      </c>
      <c r="BD13" s="74">
        <v>92034000</v>
      </c>
      <c r="BE13" s="82">
        <v>47710000</v>
      </c>
      <c r="BF13" s="82">
        <v>0</v>
      </c>
      <c r="BG13" s="82">
        <v>6507000</v>
      </c>
      <c r="BH13" s="82">
        <v>96000</v>
      </c>
      <c r="BI13" s="82">
        <v>261000</v>
      </c>
      <c r="BJ13" s="82">
        <v>35595000</v>
      </c>
      <c r="BK13" s="82">
        <v>0</v>
      </c>
      <c r="BL13" s="74">
        <v>90169000</v>
      </c>
      <c r="BM13" s="74">
        <v>1865000</v>
      </c>
      <c r="BN13" s="82">
        <v>421000</v>
      </c>
      <c r="BO13" s="82">
        <v>5706000</v>
      </c>
      <c r="BP13" s="82">
        <v>7992000</v>
      </c>
      <c r="BQ13" s="82">
        <v>4000</v>
      </c>
      <c r="BR13" s="82">
        <v>0</v>
      </c>
      <c r="BS13" s="74">
        <v>7996000</v>
      </c>
      <c r="BT13" s="75">
        <v>-4.7E-2</v>
      </c>
      <c r="BU13" s="75">
        <v>6.8000000000000005E-2</v>
      </c>
      <c r="BV13" s="75">
        <v>0.02</v>
      </c>
      <c r="BW13" s="76">
        <v>5.2</v>
      </c>
      <c r="BX13" s="77">
        <v>32</v>
      </c>
      <c r="BY13" s="77">
        <v>20</v>
      </c>
      <c r="BZ13" s="78">
        <v>44.6</v>
      </c>
      <c r="CA13" s="75">
        <v>1.282</v>
      </c>
      <c r="CB13" s="75">
        <v>0.95499999999999996</v>
      </c>
      <c r="CC13" s="79">
        <v>7</v>
      </c>
      <c r="CD13" s="79"/>
      <c r="CE13" s="79"/>
      <c r="CF13" s="74">
        <v>1865000</v>
      </c>
      <c r="CG13" s="75">
        <v>-4.7E-2</v>
      </c>
      <c r="CH13" s="75">
        <v>6.8000000000000005E-2</v>
      </c>
      <c r="CI13" s="75">
        <v>0.02</v>
      </c>
    </row>
    <row r="14" spans="1:87" s="48" customFormat="1" ht="34.200000000000003" x14ac:dyDescent="0.3">
      <c r="A14" s="72">
        <v>89</v>
      </c>
      <c r="B14" s="72" t="s">
        <v>732</v>
      </c>
      <c r="C14" s="72" t="s">
        <v>847</v>
      </c>
      <c r="D14" s="72">
        <v>3791</v>
      </c>
      <c r="E14" s="72">
        <v>2023</v>
      </c>
      <c r="F14" s="72" t="s">
        <v>855</v>
      </c>
      <c r="G14" s="72">
        <v>5</v>
      </c>
      <c r="H14" s="72">
        <v>12</v>
      </c>
      <c r="I14" s="72" t="s">
        <v>2908</v>
      </c>
      <c r="J14" s="73">
        <v>-30623000</v>
      </c>
      <c r="K14" s="73">
        <v>29683000</v>
      </c>
      <c r="L14" s="73">
        <v>4839000</v>
      </c>
      <c r="M14" s="73">
        <v>28444000</v>
      </c>
      <c r="N14" s="285">
        <v>0</v>
      </c>
      <c r="O14" s="73">
        <v>744000</v>
      </c>
      <c r="P14" s="73">
        <v>11775000</v>
      </c>
      <c r="Q14" s="74">
        <v>44862000</v>
      </c>
      <c r="R14" s="73">
        <v>0</v>
      </c>
      <c r="S14" s="73">
        <v>0</v>
      </c>
      <c r="T14" s="73">
        <v>0</v>
      </c>
      <c r="U14" s="73">
        <v>0</v>
      </c>
      <c r="V14" s="73">
        <v>322084000</v>
      </c>
      <c r="W14" s="73">
        <v>178976000</v>
      </c>
      <c r="X14" s="74">
        <v>143108000</v>
      </c>
      <c r="Y14" s="73">
        <v>59503000</v>
      </c>
      <c r="Z14" s="74">
        <v>202611000</v>
      </c>
      <c r="AA14" s="74">
        <v>247473000</v>
      </c>
      <c r="AB14" s="73">
        <v>9641000</v>
      </c>
      <c r="AC14" s="73">
        <v>63000</v>
      </c>
      <c r="AD14" s="73">
        <v>12454000</v>
      </c>
      <c r="AE14" s="73">
        <v>30765000</v>
      </c>
      <c r="AF14" s="74">
        <v>52923000</v>
      </c>
      <c r="AG14" s="73">
        <v>125352000</v>
      </c>
      <c r="AH14" s="73">
        <v>0</v>
      </c>
      <c r="AI14" s="73">
        <v>56226000</v>
      </c>
      <c r="AJ14" s="74">
        <v>181578000</v>
      </c>
      <c r="AK14" s="74">
        <v>234501000</v>
      </c>
      <c r="AL14" s="73">
        <v>9465000</v>
      </c>
      <c r="AM14" s="73">
        <v>3507000</v>
      </c>
      <c r="AN14" s="73">
        <v>0</v>
      </c>
      <c r="AO14" s="74">
        <v>12972000</v>
      </c>
      <c r="AP14" s="74">
        <v>247473000</v>
      </c>
      <c r="AQ14" s="73">
        <v>289207000</v>
      </c>
      <c r="AR14" s="73">
        <v>0</v>
      </c>
      <c r="AS14" s="73">
        <v>75498000</v>
      </c>
      <c r="AT14" s="73">
        <v>0</v>
      </c>
      <c r="AU14" s="73">
        <v>0</v>
      </c>
      <c r="AV14" s="73">
        <v>0</v>
      </c>
      <c r="AW14" s="74">
        <v>364705000</v>
      </c>
      <c r="AX14" s="73">
        <v>-1248000</v>
      </c>
      <c r="AY14" s="73">
        <v>-2710000</v>
      </c>
      <c r="AZ14" s="73">
        <v>0</v>
      </c>
      <c r="BA14" s="73">
        <v>0</v>
      </c>
      <c r="BB14" s="73">
        <v>0</v>
      </c>
      <c r="BC14" s="74">
        <v>-3958000</v>
      </c>
      <c r="BD14" s="74">
        <v>360747000</v>
      </c>
      <c r="BE14" s="73">
        <v>114022000</v>
      </c>
      <c r="BF14" s="73">
        <v>0</v>
      </c>
      <c r="BG14" s="73">
        <v>21720000</v>
      </c>
      <c r="BH14" s="73">
        <v>5178000</v>
      </c>
      <c r="BI14" s="73">
        <v>1196000</v>
      </c>
      <c r="BJ14" s="73">
        <v>221494000</v>
      </c>
      <c r="BK14" s="73">
        <v>0</v>
      </c>
      <c r="BL14" s="74">
        <v>363610000</v>
      </c>
      <c r="BM14" s="74">
        <v>-2863000</v>
      </c>
      <c r="BN14" s="73">
        <v>-910000</v>
      </c>
      <c r="BO14" s="73">
        <v>1221000</v>
      </c>
      <c r="BP14" s="73">
        <v>-2552000</v>
      </c>
      <c r="BQ14" s="73">
        <v>28000</v>
      </c>
      <c r="BR14" s="73">
        <v>0</v>
      </c>
      <c r="BS14" s="74">
        <v>-2524000</v>
      </c>
      <c r="BT14" s="75">
        <v>3.0000000000000001E-3</v>
      </c>
      <c r="BU14" s="75">
        <v>-1.0999999999999999E-2</v>
      </c>
      <c r="BV14" s="75">
        <v>-8.0000000000000002E-3</v>
      </c>
      <c r="BW14" s="76">
        <v>0.8</v>
      </c>
      <c r="BX14" s="77">
        <v>36</v>
      </c>
      <c r="BY14" s="77">
        <v>56</v>
      </c>
      <c r="BZ14" s="78">
        <v>1.6</v>
      </c>
      <c r="CA14" s="75">
        <v>0.106</v>
      </c>
      <c r="CB14" s="75">
        <v>5.1999999999999998E-2</v>
      </c>
      <c r="CC14" s="79">
        <v>8</v>
      </c>
      <c r="CD14" s="79"/>
      <c r="CE14" s="79"/>
      <c r="CF14" s="74">
        <v>-2863000</v>
      </c>
      <c r="CG14" s="75">
        <v>3.0000000000000001E-3</v>
      </c>
      <c r="CH14" s="75">
        <v>-1.0999999999999999E-2</v>
      </c>
      <c r="CI14" s="75">
        <v>-8.0000000000000002E-3</v>
      </c>
    </row>
    <row r="15" spans="1:87" s="48" customFormat="1" ht="34.200000000000003" x14ac:dyDescent="0.3">
      <c r="A15" s="81">
        <v>3113</v>
      </c>
      <c r="B15" s="81" t="s">
        <v>751</v>
      </c>
      <c r="C15" s="81" t="s">
        <v>847</v>
      </c>
      <c r="D15" s="81">
        <v>4027</v>
      </c>
      <c r="E15" s="81">
        <v>2023</v>
      </c>
      <c r="F15" s="81" t="s">
        <v>855</v>
      </c>
      <c r="G15" s="81">
        <v>5</v>
      </c>
      <c r="H15" s="81">
        <v>12</v>
      </c>
      <c r="I15" s="81" t="s">
        <v>2908</v>
      </c>
      <c r="J15" s="82">
        <v>34903368.391000003</v>
      </c>
      <c r="K15" s="82">
        <v>2098966.37</v>
      </c>
      <c r="L15" s="82">
        <v>2080483.55</v>
      </c>
      <c r="M15" s="82">
        <v>97852384.223999903</v>
      </c>
      <c r="N15" s="287">
        <v>25787879.267999999</v>
      </c>
      <c r="O15" s="82">
        <v>4428455.93</v>
      </c>
      <c r="P15" s="82">
        <v>50380086.490000002</v>
      </c>
      <c r="Q15" s="74">
        <v>217531624.22299999</v>
      </c>
      <c r="R15" s="82">
        <v>97002774.356999993</v>
      </c>
      <c r="S15" s="82">
        <v>999405.92</v>
      </c>
      <c r="T15" s="82">
        <v>0</v>
      </c>
      <c r="U15" s="82">
        <v>0</v>
      </c>
      <c r="V15" s="82">
        <v>966024240.71000004</v>
      </c>
      <c r="W15" s="82">
        <v>642665177.97000003</v>
      </c>
      <c r="X15" s="74">
        <v>323359062.74000001</v>
      </c>
      <c r="Y15" s="82">
        <v>405779976.88</v>
      </c>
      <c r="Z15" s="74">
        <v>827141219.89699996</v>
      </c>
      <c r="AA15" s="74">
        <v>1044672844.12</v>
      </c>
      <c r="AB15" s="82">
        <v>11438335.960000001</v>
      </c>
      <c r="AC15" s="82">
        <v>6459645.3720000004</v>
      </c>
      <c r="AD15" s="82">
        <v>12685099.146</v>
      </c>
      <c r="AE15" s="82">
        <v>125950090.16</v>
      </c>
      <c r="AF15" s="74">
        <v>156533170.63800001</v>
      </c>
      <c r="AG15" s="82">
        <v>225102119.34999999</v>
      </c>
      <c r="AH15" s="82">
        <v>0</v>
      </c>
      <c r="AI15" s="82">
        <v>65444915.920000002</v>
      </c>
      <c r="AJ15" s="74">
        <v>290547035.26999998</v>
      </c>
      <c r="AK15" s="74">
        <v>447080205.90799999</v>
      </c>
      <c r="AL15" s="82">
        <v>514870412.94299901</v>
      </c>
      <c r="AM15" s="82">
        <v>25483765.151000001</v>
      </c>
      <c r="AN15" s="82">
        <v>57238460.115999997</v>
      </c>
      <c r="AO15" s="74">
        <v>597592638.20999897</v>
      </c>
      <c r="AP15" s="74">
        <v>1044672844.118</v>
      </c>
      <c r="AQ15" s="82">
        <v>914238255.38999999</v>
      </c>
      <c r="AR15" s="82">
        <v>0</v>
      </c>
      <c r="AS15" s="82">
        <v>143645720.16</v>
      </c>
      <c r="AT15" s="82">
        <v>17478736.27</v>
      </c>
      <c r="AU15" s="82">
        <v>26152685.66</v>
      </c>
      <c r="AV15" s="82">
        <v>3099005.24</v>
      </c>
      <c r="AW15" s="74">
        <v>1104614402.72</v>
      </c>
      <c r="AX15" s="82">
        <v>40612193.340000004</v>
      </c>
      <c r="AY15" s="82">
        <v>769122.49</v>
      </c>
      <c r="AZ15" s="82">
        <v>0</v>
      </c>
      <c r="BA15" s="82">
        <v>-3034374.18</v>
      </c>
      <c r="BB15" s="82">
        <v>2274244.36</v>
      </c>
      <c r="BC15" s="74">
        <v>40621186.009999998</v>
      </c>
      <c r="BD15" s="74">
        <v>1145235588.73</v>
      </c>
      <c r="BE15" s="82">
        <v>508411763.12</v>
      </c>
      <c r="BF15" s="82">
        <v>0</v>
      </c>
      <c r="BG15" s="82">
        <v>56888003.579999998</v>
      </c>
      <c r="BH15" s="82">
        <v>7356034.8700000001</v>
      </c>
      <c r="BI15" s="82">
        <v>29545956</v>
      </c>
      <c r="BJ15" s="82">
        <v>431890925.31999999</v>
      </c>
      <c r="BK15" s="82">
        <v>0</v>
      </c>
      <c r="BL15" s="74">
        <v>1034092682.89</v>
      </c>
      <c r="BM15" s="74">
        <v>111142905.84</v>
      </c>
      <c r="BN15" s="82">
        <v>-65813796.950000003</v>
      </c>
      <c r="BO15" s="82">
        <v>1784071.82</v>
      </c>
      <c r="BP15" s="82">
        <v>47113180.709999897</v>
      </c>
      <c r="BQ15" s="82">
        <v>0</v>
      </c>
      <c r="BR15" s="82">
        <v>0</v>
      </c>
      <c r="BS15" s="74">
        <v>47113180.709999897</v>
      </c>
      <c r="BT15" s="75">
        <v>6.2E-2</v>
      </c>
      <c r="BU15" s="75">
        <v>3.5000000000000003E-2</v>
      </c>
      <c r="BV15" s="75">
        <v>9.7000000000000003E-2</v>
      </c>
      <c r="BW15" s="76">
        <v>1.4</v>
      </c>
      <c r="BX15" s="77">
        <v>39</v>
      </c>
      <c r="BY15" s="77">
        <v>56</v>
      </c>
      <c r="BZ15" s="78">
        <v>9.3000000000000007</v>
      </c>
      <c r="CA15" s="75">
        <v>0.44</v>
      </c>
      <c r="CB15" s="75">
        <v>0.57199999999999995</v>
      </c>
      <c r="CC15" s="79">
        <v>11</v>
      </c>
      <c r="CD15" s="79"/>
      <c r="CE15" s="79"/>
      <c r="CF15" s="74">
        <v>67511483.909999803</v>
      </c>
      <c r="CG15" s="75">
        <v>2.4E-2</v>
      </c>
      <c r="CH15" s="75">
        <v>3.6999999999999998E-2</v>
      </c>
      <c r="CI15" s="75">
        <v>6.0999999999999999E-2</v>
      </c>
    </row>
    <row r="16" spans="1:87" s="48" customFormat="1" ht="34.200000000000003" x14ac:dyDescent="0.3">
      <c r="A16" s="72">
        <v>4</v>
      </c>
      <c r="B16" s="72" t="s">
        <v>704</v>
      </c>
      <c r="C16" s="72" t="s">
        <v>847</v>
      </c>
      <c r="D16" s="72">
        <v>4066</v>
      </c>
      <c r="E16" s="72">
        <v>2023</v>
      </c>
      <c r="F16" s="72" t="s">
        <v>855</v>
      </c>
      <c r="G16" s="72">
        <v>5</v>
      </c>
      <c r="H16" s="72">
        <v>12</v>
      </c>
      <c r="I16" s="72" t="s">
        <v>2908</v>
      </c>
      <c r="J16" s="73">
        <v>91755000</v>
      </c>
      <c r="K16" s="73">
        <v>111478000</v>
      </c>
      <c r="L16" s="73">
        <v>0</v>
      </c>
      <c r="M16" s="73">
        <v>172294000</v>
      </c>
      <c r="N16" s="285">
        <v>66356000</v>
      </c>
      <c r="O16" s="73">
        <v>15442000</v>
      </c>
      <c r="P16" s="73">
        <v>63854000</v>
      </c>
      <c r="Q16" s="74">
        <v>521179000</v>
      </c>
      <c r="R16" s="73">
        <v>314070000</v>
      </c>
      <c r="S16" s="73">
        <v>0</v>
      </c>
      <c r="T16" s="73">
        <v>13516000</v>
      </c>
      <c r="U16" s="73">
        <v>18165000</v>
      </c>
      <c r="V16" s="73">
        <v>1806943000</v>
      </c>
      <c r="W16" s="73">
        <v>1093224000</v>
      </c>
      <c r="X16" s="74">
        <v>713719000</v>
      </c>
      <c r="Y16" s="73">
        <v>27299000</v>
      </c>
      <c r="Z16" s="74">
        <v>1086769000</v>
      </c>
      <c r="AA16" s="74">
        <v>1607948000</v>
      </c>
      <c r="AB16" s="73">
        <v>16672000</v>
      </c>
      <c r="AC16" s="73">
        <v>27908000</v>
      </c>
      <c r="AD16" s="73">
        <v>656000</v>
      </c>
      <c r="AE16" s="73">
        <v>271225000</v>
      </c>
      <c r="AF16" s="74">
        <v>316461000</v>
      </c>
      <c r="AG16" s="73">
        <v>491014000</v>
      </c>
      <c r="AH16" s="73">
        <v>0</v>
      </c>
      <c r="AI16" s="73">
        <v>40840000</v>
      </c>
      <c r="AJ16" s="74">
        <v>531854000</v>
      </c>
      <c r="AK16" s="74">
        <v>848315000</v>
      </c>
      <c r="AL16" s="73">
        <v>743682000</v>
      </c>
      <c r="AM16" s="73">
        <v>10701000</v>
      </c>
      <c r="AN16" s="73">
        <v>5250000</v>
      </c>
      <c r="AO16" s="74">
        <v>759633000</v>
      </c>
      <c r="AP16" s="74">
        <v>1607948000</v>
      </c>
      <c r="AQ16" s="73">
        <v>1619359000</v>
      </c>
      <c r="AR16" s="73">
        <v>0</v>
      </c>
      <c r="AS16" s="73">
        <v>119422000</v>
      </c>
      <c r="AT16" s="73">
        <v>26933000</v>
      </c>
      <c r="AU16" s="73">
        <v>33319000</v>
      </c>
      <c r="AV16" s="73">
        <v>1531000</v>
      </c>
      <c r="AW16" s="74">
        <v>1800564000</v>
      </c>
      <c r="AX16" s="73">
        <v>12323000</v>
      </c>
      <c r="AY16" s="73">
        <v>0</v>
      </c>
      <c r="AZ16" s="73">
        <v>0</v>
      </c>
      <c r="BA16" s="73">
        <v>2263000</v>
      </c>
      <c r="BB16" s="73">
        <v>0</v>
      </c>
      <c r="BC16" s="74">
        <v>14586000</v>
      </c>
      <c r="BD16" s="74">
        <v>1815150000</v>
      </c>
      <c r="BE16" s="73">
        <v>715248000</v>
      </c>
      <c r="BF16" s="73">
        <v>0</v>
      </c>
      <c r="BG16" s="73">
        <v>66040000</v>
      </c>
      <c r="BH16" s="73">
        <v>14640000</v>
      </c>
      <c r="BI16" s="73">
        <v>53197000</v>
      </c>
      <c r="BJ16" s="73">
        <v>938433000</v>
      </c>
      <c r="BK16" s="73">
        <v>0</v>
      </c>
      <c r="BL16" s="74">
        <v>1787558000</v>
      </c>
      <c r="BM16" s="74">
        <v>27592000</v>
      </c>
      <c r="BN16" s="73">
        <v>-64184000</v>
      </c>
      <c r="BO16" s="73">
        <v>609000</v>
      </c>
      <c r="BP16" s="73">
        <v>-35983000</v>
      </c>
      <c r="BQ16" s="73">
        <v>2171000</v>
      </c>
      <c r="BR16" s="73">
        <v>0</v>
      </c>
      <c r="BS16" s="74">
        <v>-33812000</v>
      </c>
      <c r="BT16" s="75">
        <v>7.0000000000000001E-3</v>
      </c>
      <c r="BU16" s="75">
        <v>8.0000000000000002E-3</v>
      </c>
      <c r="BV16" s="75">
        <v>1.4999999999999999E-2</v>
      </c>
      <c r="BW16" s="76">
        <v>1.6</v>
      </c>
      <c r="BX16" s="77">
        <v>39</v>
      </c>
      <c r="BY16" s="77">
        <v>61</v>
      </c>
      <c r="BZ16" s="78">
        <v>3.5</v>
      </c>
      <c r="CA16" s="75">
        <v>0.11600000000000001</v>
      </c>
      <c r="CB16" s="75">
        <v>0.47199999999999998</v>
      </c>
      <c r="CC16" s="79">
        <v>17</v>
      </c>
      <c r="CD16" s="79"/>
      <c r="CE16" s="79"/>
      <c r="CF16" s="74">
        <v>-32660000</v>
      </c>
      <c r="CG16" s="75">
        <v>-2.7E-2</v>
      </c>
      <c r="CH16" s="75">
        <v>8.0000000000000002E-3</v>
      </c>
      <c r="CI16" s="75">
        <v>-1.9E-2</v>
      </c>
    </row>
    <row r="17" spans="1:87" s="48" customFormat="1" ht="34.200000000000003" x14ac:dyDescent="0.3">
      <c r="A17" s="81">
        <v>5</v>
      </c>
      <c r="B17" s="81" t="s">
        <v>703</v>
      </c>
      <c r="C17" s="81" t="s">
        <v>847</v>
      </c>
      <c r="D17" s="81">
        <v>4066</v>
      </c>
      <c r="E17" s="81">
        <v>2023</v>
      </c>
      <c r="F17" s="81" t="s">
        <v>855</v>
      </c>
      <c r="G17" s="81">
        <v>5</v>
      </c>
      <c r="H17" s="81">
        <v>12</v>
      </c>
      <c r="I17" s="81" t="s">
        <v>2908</v>
      </c>
      <c r="J17" s="82">
        <v>1303000</v>
      </c>
      <c r="K17" s="82">
        <v>390000</v>
      </c>
      <c r="L17" s="82">
        <v>0</v>
      </c>
      <c r="M17" s="82">
        <v>11949000</v>
      </c>
      <c r="N17" s="287">
        <v>199000</v>
      </c>
      <c r="O17" s="82">
        <v>2113000</v>
      </c>
      <c r="P17" s="82">
        <v>4172000</v>
      </c>
      <c r="Q17" s="74">
        <v>20126000</v>
      </c>
      <c r="R17" s="82">
        <v>5480000</v>
      </c>
      <c r="S17" s="82">
        <v>0</v>
      </c>
      <c r="T17" s="82">
        <v>11565000</v>
      </c>
      <c r="U17" s="82">
        <v>375000</v>
      </c>
      <c r="V17" s="82">
        <v>166647000</v>
      </c>
      <c r="W17" s="82">
        <v>119698000</v>
      </c>
      <c r="X17" s="74">
        <v>46949000</v>
      </c>
      <c r="Y17" s="82">
        <v>15000</v>
      </c>
      <c r="Z17" s="74">
        <v>64384000</v>
      </c>
      <c r="AA17" s="74">
        <v>84510000</v>
      </c>
      <c r="AB17" s="82">
        <v>1408000</v>
      </c>
      <c r="AC17" s="82">
        <v>2072000</v>
      </c>
      <c r="AD17" s="82">
        <v>4221000</v>
      </c>
      <c r="AE17" s="82">
        <v>15154000</v>
      </c>
      <c r="AF17" s="74">
        <v>22855000</v>
      </c>
      <c r="AG17" s="82">
        <v>17297000</v>
      </c>
      <c r="AH17" s="82">
        <v>0</v>
      </c>
      <c r="AI17" s="82">
        <v>231000</v>
      </c>
      <c r="AJ17" s="74">
        <v>17528000</v>
      </c>
      <c r="AK17" s="74">
        <v>40383000</v>
      </c>
      <c r="AL17" s="82">
        <v>27574000</v>
      </c>
      <c r="AM17" s="82">
        <v>7383000</v>
      </c>
      <c r="AN17" s="82">
        <v>9170000</v>
      </c>
      <c r="AO17" s="74">
        <v>44127000</v>
      </c>
      <c r="AP17" s="74">
        <v>84510000</v>
      </c>
      <c r="AQ17" s="82">
        <v>118573000</v>
      </c>
      <c r="AR17" s="82">
        <v>0</v>
      </c>
      <c r="AS17" s="82">
        <v>9498000</v>
      </c>
      <c r="AT17" s="82">
        <v>1036000</v>
      </c>
      <c r="AU17" s="82">
        <v>2401000</v>
      </c>
      <c r="AV17" s="82">
        <v>307000</v>
      </c>
      <c r="AW17" s="74">
        <v>131815000</v>
      </c>
      <c r="AX17" s="82">
        <v>8000</v>
      </c>
      <c r="AY17" s="82">
        <v>0</v>
      </c>
      <c r="AZ17" s="82">
        <v>0</v>
      </c>
      <c r="BA17" s="82">
        <v>-2242000</v>
      </c>
      <c r="BB17" s="82">
        <v>0</v>
      </c>
      <c r="BC17" s="74">
        <v>-2234000</v>
      </c>
      <c r="BD17" s="74">
        <v>129581000</v>
      </c>
      <c r="BE17" s="82">
        <v>52081000</v>
      </c>
      <c r="BF17" s="82">
        <v>0</v>
      </c>
      <c r="BG17" s="82">
        <v>4636000</v>
      </c>
      <c r="BH17" s="82">
        <v>747000</v>
      </c>
      <c r="BI17" s="82">
        <v>3282000</v>
      </c>
      <c r="BJ17" s="82">
        <v>70826000</v>
      </c>
      <c r="BK17" s="82">
        <v>0</v>
      </c>
      <c r="BL17" s="74">
        <v>131572000</v>
      </c>
      <c r="BM17" s="74">
        <v>-1991000</v>
      </c>
      <c r="BN17" s="82">
        <v>4433000</v>
      </c>
      <c r="BO17" s="82">
        <v>155000</v>
      </c>
      <c r="BP17" s="82">
        <v>2597000</v>
      </c>
      <c r="BQ17" s="82">
        <v>267000</v>
      </c>
      <c r="BR17" s="82">
        <v>0</v>
      </c>
      <c r="BS17" s="74">
        <v>2864000</v>
      </c>
      <c r="BT17" s="75">
        <v>2E-3</v>
      </c>
      <c r="BU17" s="75">
        <v>-1.7000000000000001E-2</v>
      </c>
      <c r="BV17" s="75">
        <v>-1.4999999999999999E-2</v>
      </c>
      <c r="BW17" s="76">
        <v>0.9</v>
      </c>
      <c r="BX17" s="77">
        <v>37</v>
      </c>
      <c r="BY17" s="77">
        <v>60</v>
      </c>
      <c r="BZ17" s="78">
        <v>1.6</v>
      </c>
      <c r="CA17" s="75">
        <v>6.6000000000000003E-2</v>
      </c>
      <c r="CB17" s="75">
        <v>0.52200000000000002</v>
      </c>
      <c r="CC17" s="79">
        <v>26</v>
      </c>
      <c r="CD17" s="79"/>
      <c r="CE17" s="79"/>
      <c r="CF17" s="74">
        <v>-5428000</v>
      </c>
      <c r="CG17" s="75">
        <v>-2.5000000000000001E-2</v>
      </c>
      <c r="CH17" s="75">
        <v>-1.7999999999999999E-2</v>
      </c>
      <c r="CI17" s="75">
        <v>-4.2999999999999997E-2</v>
      </c>
    </row>
    <row r="18" spans="1:87" s="48" customFormat="1" ht="34.200000000000003" x14ac:dyDescent="0.3">
      <c r="A18" s="72">
        <v>106</v>
      </c>
      <c r="B18" s="72" t="s">
        <v>705</v>
      </c>
      <c r="C18" s="72" t="s">
        <v>847</v>
      </c>
      <c r="D18" s="72">
        <v>4066</v>
      </c>
      <c r="E18" s="72">
        <v>2023</v>
      </c>
      <c r="F18" s="72" t="s">
        <v>855</v>
      </c>
      <c r="G18" s="72">
        <v>5</v>
      </c>
      <c r="H18" s="72">
        <v>12</v>
      </c>
      <c r="I18" s="72" t="s">
        <v>2908</v>
      </c>
      <c r="J18" s="73">
        <v>4252000</v>
      </c>
      <c r="K18" s="73">
        <v>0</v>
      </c>
      <c r="L18" s="73">
        <v>0</v>
      </c>
      <c r="M18" s="73">
        <v>8454000</v>
      </c>
      <c r="N18" s="285">
        <v>187000</v>
      </c>
      <c r="O18" s="73">
        <v>637000</v>
      </c>
      <c r="P18" s="73">
        <v>1824000</v>
      </c>
      <c r="Q18" s="74">
        <v>15354000</v>
      </c>
      <c r="R18" s="73">
        <v>1392000</v>
      </c>
      <c r="S18" s="73">
        <v>0</v>
      </c>
      <c r="T18" s="73">
        <v>1296000</v>
      </c>
      <c r="U18" s="73">
        <v>0</v>
      </c>
      <c r="V18" s="73">
        <v>98907000</v>
      </c>
      <c r="W18" s="73">
        <v>74279000</v>
      </c>
      <c r="X18" s="74">
        <v>24628000</v>
      </c>
      <c r="Y18" s="73">
        <v>141000</v>
      </c>
      <c r="Z18" s="74">
        <v>27457000</v>
      </c>
      <c r="AA18" s="74">
        <v>42811000</v>
      </c>
      <c r="AB18" s="73">
        <v>77000</v>
      </c>
      <c r="AC18" s="73">
        <v>3924000</v>
      </c>
      <c r="AD18" s="73">
        <v>2258000</v>
      </c>
      <c r="AE18" s="73">
        <v>8454000</v>
      </c>
      <c r="AF18" s="74">
        <v>14713000</v>
      </c>
      <c r="AG18" s="73">
        <v>9000</v>
      </c>
      <c r="AH18" s="73">
        <v>0</v>
      </c>
      <c r="AI18" s="73">
        <v>2900000</v>
      </c>
      <c r="AJ18" s="74">
        <v>2909000</v>
      </c>
      <c r="AK18" s="74">
        <v>17622000</v>
      </c>
      <c r="AL18" s="73">
        <v>22694000</v>
      </c>
      <c r="AM18" s="73">
        <v>687000</v>
      </c>
      <c r="AN18" s="73">
        <v>1808000</v>
      </c>
      <c r="AO18" s="74">
        <v>25189000</v>
      </c>
      <c r="AP18" s="74">
        <v>42811000</v>
      </c>
      <c r="AQ18" s="73">
        <v>81177000</v>
      </c>
      <c r="AR18" s="73">
        <v>0</v>
      </c>
      <c r="AS18" s="73">
        <v>3278000</v>
      </c>
      <c r="AT18" s="73">
        <v>562000</v>
      </c>
      <c r="AU18" s="73">
        <v>1493000</v>
      </c>
      <c r="AV18" s="73">
        <v>121000</v>
      </c>
      <c r="AW18" s="74">
        <v>86631000</v>
      </c>
      <c r="AX18" s="73">
        <v>-9000</v>
      </c>
      <c r="AY18" s="73">
        <v>0</v>
      </c>
      <c r="AZ18" s="73">
        <v>0</v>
      </c>
      <c r="BA18" s="73">
        <v>19000</v>
      </c>
      <c r="BB18" s="73">
        <v>0</v>
      </c>
      <c r="BC18" s="74">
        <v>10000</v>
      </c>
      <c r="BD18" s="74">
        <v>86641000</v>
      </c>
      <c r="BE18" s="73">
        <v>39354000</v>
      </c>
      <c r="BF18" s="73">
        <v>0</v>
      </c>
      <c r="BG18" s="73">
        <v>4329000</v>
      </c>
      <c r="BH18" s="73">
        <v>127000</v>
      </c>
      <c r="BI18" s="73">
        <v>1850000</v>
      </c>
      <c r="BJ18" s="73">
        <v>37253000</v>
      </c>
      <c r="BK18" s="73">
        <v>0</v>
      </c>
      <c r="BL18" s="74">
        <v>82913000</v>
      </c>
      <c r="BM18" s="74">
        <v>3728000</v>
      </c>
      <c r="BN18" s="73">
        <v>542000</v>
      </c>
      <c r="BO18" s="73">
        <v>87000</v>
      </c>
      <c r="BP18" s="73">
        <v>4357000</v>
      </c>
      <c r="BQ18" s="73">
        <v>0</v>
      </c>
      <c r="BR18" s="73">
        <v>0</v>
      </c>
      <c r="BS18" s="74">
        <v>4357000</v>
      </c>
      <c r="BT18" s="75">
        <v>4.2999999999999997E-2</v>
      </c>
      <c r="BU18" s="75">
        <v>0</v>
      </c>
      <c r="BV18" s="75">
        <v>4.2999999999999997E-2</v>
      </c>
      <c r="BW18" s="76">
        <v>1</v>
      </c>
      <c r="BX18" s="77">
        <v>38</v>
      </c>
      <c r="BY18" s="77">
        <v>50</v>
      </c>
      <c r="BZ18" s="78">
        <v>40.1</v>
      </c>
      <c r="CA18" s="75">
        <v>0.54700000000000004</v>
      </c>
      <c r="CB18" s="75">
        <v>0.58799999999999997</v>
      </c>
      <c r="CC18" s="79">
        <v>17</v>
      </c>
      <c r="CD18" s="79"/>
      <c r="CE18" s="79"/>
      <c r="CF18" s="74">
        <v>1673000</v>
      </c>
      <c r="CG18" s="75">
        <v>0.02</v>
      </c>
      <c r="CH18" s="75">
        <v>0</v>
      </c>
      <c r="CI18" s="75">
        <v>0.02</v>
      </c>
    </row>
    <row r="19" spans="1:87" s="48" customFormat="1" ht="34.200000000000003" x14ac:dyDescent="0.3">
      <c r="A19" s="81">
        <v>14495</v>
      </c>
      <c r="B19" s="81" t="s">
        <v>706</v>
      </c>
      <c r="C19" s="81" t="s">
        <v>847</v>
      </c>
      <c r="D19" s="81">
        <v>4066</v>
      </c>
      <c r="E19" s="81">
        <v>2023</v>
      </c>
      <c r="F19" s="81" t="s">
        <v>855</v>
      </c>
      <c r="G19" s="81">
        <v>5</v>
      </c>
      <c r="H19" s="81">
        <v>12</v>
      </c>
      <c r="I19" s="81" t="s">
        <v>2908</v>
      </c>
      <c r="J19" s="82">
        <v>4975000</v>
      </c>
      <c r="K19" s="82">
        <v>8406000</v>
      </c>
      <c r="L19" s="82">
        <v>0</v>
      </c>
      <c r="M19" s="82">
        <v>12440000</v>
      </c>
      <c r="N19" s="287">
        <v>91000</v>
      </c>
      <c r="O19" s="82">
        <v>901000</v>
      </c>
      <c r="P19" s="82">
        <v>2342000</v>
      </c>
      <c r="Q19" s="74">
        <v>29155000</v>
      </c>
      <c r="R19" s="82">
        <v>8366000</v>
      </c>
      <c r="S19" s="82">
        <v>0</v>
      </c>
      <c r="T19" s="82">
        <v>2352000</v>
      </c>
      <c r="U19" s="82">
        <v>0</v>
      </c>
      <c r="V19" s="82">
        <v>116534000</v>
      </c>
      <c r="W19" s="82">
        <v>66924000</v>
      </c>
      <c r="X19" s="74">
        <v>49610000</v>
      </c>
      <c r="Y19" s="82">
        <v>27000</v>
      </c>
      <c r="Z19" s="74">
        <v>60355000</v>
      </c>
      <c r="AA19" s="74">
        <v>89510000</v>
      </c>
      <c r="AB19" s="82">
        <v>976000</v>
      </c>
      <c r="AC19" s="82">
        <v>2248000</v>
      </c>
      <c r="AD19" s="82">
        <v>21442000</v>
      </c>
      <c r="AE19" s="82">
        <v>16510000</v>
      </c>
      <c r="AF19" s="74">
        <v>41176000</v>
      </c>
      <c r="AG19" s="82">
        <v>21705000</v>
      </c>
      <c r="AH19" s="82">
        <v>0</v>
      </c>
      <c r="AI19" s="82">
        <v>797000</v>
      </c>
      <c r="AJ19" s="74">
        <v>22502000</v>
      </c>
      <c r="AK19" s="74">
        <v>63678000</v>
      </c>
      <c r="AL19" s="82">
        <v>15817000</v>
      </c>
      <c r="AM19" s="82">
        <v>2593000</v>
      </c>
      <c r="AN19" s="82">
        <v>7422000</v>
      </c>
      <c r="AO19" s="74">
        <v>25832000</v>
      </c>
      <c r="AP19" s="74">
        <v>89510000</v>
      </c>
      <c r="AQ19" s="82">
        <v>102754000</v>
      </c>
      <c r="AR19" s="82">
        <v>0</v>
      </c>
      <c r="AS19" s="82">
        <v>3040000</v>
      </c>
      <c r="AT19" s="82">
        <v>733000</v>
      </c>
      <c r="AU19" s="82">
        <v>2302000</v>
      </c>
      <c r="AV19" s="82">
        <v>56000</v>
      </c>
      <c r="AW19" s="74">
        <v>108885000</v>
      </c>
      <c r="AX19" s="82">
        <v>189000</v>
      </c>
      <c r="AY19" s="82">
        <v>0</v>
      </c>
      <c r="AZ19" s="82">
        <v>0</v>
      </c>
      <c r="BA19" s="82">
        <v>237000</v>
      </c>
      <c r="BB19" s="82">
        <v>0</v>
      </c>
      <c r="BC19" s="74">
        <v>426000</v>
      </c>
      <c r="BD19" s="74">
        <v>109311000</v>
      </c>
      <c r="BE19" s="82">
        <v>45312000</v>
      </c>
      <c r="BF19" s="82">
        <v>0</v>
      </c>
      <c r="BG19" s="82">
        <v>4342000</v>
      </c>
      <c r="BH19" s="82">
        <v>734000</v>
      </c>
      <c r="BI19" s="82">
        <v>2181000</v>
      </c>
      <c r="BJ19" s="82">
        <v>58089000</v>
      </c>
      <c r="BK19" s="82">
        <v>0</v>
      </c>
      <c r="BL19" s="74">
        <v>110658000</v>
      </c>
      <c r="BM19" s="74">
        <v>-1347000</v>
      </c>
      <c r="BN19" s="82">
        <v>762000</v>
      </c>
      <c r="BO19" s="82">
        <v>164000</v>
      </c>
      <c r="BP19" s="82">
        <v>-421000</v>
      </c>
      <c r="BQ19" s="82">
        <v>54000</v>
      </c>
      <c r="BR19" s="82">
        <v>0</v>
      </c>
      <c r="BS19" s="74">
        <v>-367000</v>
      </c>
      <c r="BT19" s="75">
        <v>-1.6E-2</v>
      </c>
      <c r="BU19" s="75">
        <v>4.0000000000000001E-3</v>
      </c>
      <c r="BV19" s="75">
        <v>-1.2E-2</v>
      </c>
      <c r="BW19" s="76">
        <v>0.7</v>
      </c>
      <c r="BX19" s="77">
        <v>44</v>
      </c>
      <c r="BY19" s="77">
        <v>134</v>
      </c>
      <c r="BZ19" s="78">
        <v>2.2000000000000002</v>
      </c>
      <c r="CA19" s="75">
        <v>4.8000000000000001E-2</v>
      </c>
      <c r="CB19" s="75">
        <v>0.28899999999999998</v>
      </c>
      <c r="CC19" s="79">
        <v>15</v>
      </c>
      <c r="CD19" s="79"/>
      <c r="CE19" s="79"/>
      <c r="CF19" s="74">
        <v>-4382000</v>
      </c>
      <c r="CG19" s="75">
        <v>-4.4999999999999998E-2</v>
      </c>
      <c r="CH19" s="75">
        <v>4.0000000000000001E-3</v>
      </c>
      <c r="CI19" s="75">
        <v>-4.1000000000000002E-2</v>
      </c>
    </row>
    <row r="20" spans="1:87" s="48" customFormat="1" ht="34.200000000000003" x14ac:dyDescent="0.3">
      <c r="A20" s="72">
        <v>3115</v>
      </c>
      <c r="B20" s="72" t="s">
        <v>760</v>
      </c>
      <c r="C20" s="72" t="s">
        <v>847</v>
      </c>
      <c r="D20" s="72">
        <v>6755</v>
      </c>
      <c r="E20" s="72">
        <v>2023</v>
      </c>
      <c r="F20" s="72" t="s">
        <v>855</v>
      </c>
      <c r="G20" s="72">
        <v>5</v>
      </c>
      <c r="H20" s="72">
        <v>12</v>
      </c>
      <c r="I20" s="72" t="s">
        <v>2908</v>
      </c>
      <c r="J20" s="73">
        <v>50658000</v>
      </c>
      <c r="K20" s="73">
        <v>29879000</v>
      </c>
      <c r="L20" s="73">
        <v>0</v>
      </c>
      <c r="M20" s="73">
        <v>218968000</v>
      </c>
      <c r="N20" s="285">
        <v>116896000</v>
      </c>
      <c r="O20" s="73">
        <v>13296000</v>
      </c>
      <c r="P20" s="73">
        <v>64177000</v>
      </c>
      <c r="Q20" s="74">
        <v>493874000</v>
      </c>
      <c r="R20" s="73">
        <v>0</v>
      </c>
      <c r="S20" s="73">
        <v>0</v>
      </c>
      <c r="T20" s="73">
        <v>64881000</v>
      </c>
      <c r="U20" s="73">
        <v>0</v>
      </c>
      <c r="V20" s="73">
        <v>1116275000</v>
      </c>
      <c r="W20" s="73">
        <v>646273000</v>
      </c>
      <c r="X20" s="74">
        <v>470002000</v>
      </c>
      <c r="Y20" s="73">
        <v>203725000</v>
      </c>
      <c r="Z20" s="74">
        <v>738608000</v>
      </c>
      <c r="AA20" s="74">
        <v>1232482000</v>
      </c>
      <c r="AB20" s="73">
        <v>0</v>
      </c>
      <c r="AC20" s="73">
        <v>9861000</v>
      </c>
      <c r="AD20" s="73">
        <v>394872000</v>
      </c>
      <c r="AE20" s="73">
        <v>229762000</v>
      </c>
      <c r="AF20" s="74">
        <v>634495000</v>
      </c>
      <c r="AG20" s="73">
        <v>0</v>
      </c>
      <c r="AH20" s="73">
        <v>293145000</v>
      </c>
      <c r="AI20" s="73">
        <v>43767000</v>
      </c>
      <c r="AJ20" s="74">
        <v>336912000</v>
      </c>
      <c r="AK20" s="74">
        <v>971407000</v>
      </c>
      <c r="AL20" s="73">
        <v>196194000</v>
      </c>
      <c r="AM20" s="73">
        <v>36595000</v>
      </c>
      <c r="AN20" s="73">
        <v>28286000</v>
      </c>
      <c r="AO20" s="74">
        <v>261075000</v>
      </c>
      <c r="AP20" s="74">
        <v>1232482000</v>
      </c>
      <c r="AQ20" s="73">
        <v>2204858000</v>
      </c>
      <c r="AR20" s="73">
        <v>0</v>
      </c>
      <c r="AS20" s="73">
        <v>141582000</v>
      </c>
      <c r="AT20" s="73">
        <v>0</v>
      </c>
      <c r="AU20" s="73">
        <v>27483171</v>
      </c>
      <c r="AV20" s="73">
        <v>2764000</v>
      </c>
      <c r="AW20" s="74">
        <v>2376687171</v>
      </c>
      <c r="AX20" s="73">
        <v>11101000</v>
      </c>
      <c r="AY20" s="73">
        <v>9820829</v>
      </c>
      <c r="AZ20" s="73">
        <v>0</v>
      </c>
      <c r="BA20" s="73">
        <v>4640000</v>
      </c>
      <c r="BB20" s="73">
        <v>0</v>
      </c>
      <c r="BC20" s="74">
        <v>25561829</v>
      </c>
      <c r="BD20" s="74">
        <v>2402249000</v>
      </c>
      <c r="BE20" s="73">
        <v>904577000</v>
      </c>
      <c r="BF20" s="73">
        <v>0</v>
      </c>
      <c r="BG20" s="73">
        <v>66615000</v>
      </c>
      <c r="BH20" s="73">
        <v>12521000</v>
      </c>
      <c r="BI20" s="73">
        <v>61388000</v>
      </c>
      <c r="BJ20" s="73">
        <v>1426081000</v>
      </c>
      <c r="BK20" s="73">
        <v>0</v>
      </c>
      <c r="BL20" s="74">
        <v>2471182000</v>
      </c>
      <c r="BM20" s="74">
        <v>-68933000</v>
      </c>
      <c r="BN20" s="73">
        <v>-31818000</v>
      </c>
      <c r="BO20" s="73">
        <v>1205000</v>
      </c>
      <c r="BP20" s="73">
        <v>-99546000</v>
      </c>
      <c r="BQ20" s="73">
        <v>0</v>
      </c>
      <c r="BR20" s="73">
        <v>0</v>
      </c>
      <c r="BS20" s="74">
        <v>-99546000</v>
      </c>
      <c r="BT20" s="75">
        <v>-3.9E-2</v>
      </c>
      <c r="BU20" s="75">
        <v>1.0999999999999999E-2</v>
      </c>
      <c r="BV20" s="75">
        <v>-2.9000000000000001E-2</v>
      </c>
      <c r="BW20" s="76">
        <v>0.8</v>
      </c>
      <c r="BX20" s="77">
        <v>36</v>
      </c>
      <c r="BY20" s="77">
        <v>95</v>
      </c>
      <c r="BZ20" s="78">
        <v>0.8</v>
      </c>
      <c r="CA20" s="75">
        <v>-4.0000000000000001E-3</v>
      </c>
      <c r="CB20" s="75">
        <v>0.21199999999999999</v>
      </c>
      <c r="CC20" s="79">
        <v>10</v>
      </c>
      <c r="CD20" s="79"/>
      <c r="CE20" s="79"/>
      <c r="CF20" s="74">
        <v>-96416171</v>
      </c>
      <c r="CG20" s="75">
        <v>-5.0999999999999997E-2</v>
      </c>
      <c r="CH20" s="75">
        <v>1.0999999999999999E-2</v>
      </c>
      <c r="CI20" s="75">
        <v>-4.1000000000000002E-2</v>
      </c>
    </row>
    <row r="21" spans="1:87" s="48" customFormat="1" ht="34.200000000000003" x14ac:dyDescent="0.3">
      <c r="A21" s="81">
        <v>133</v>
      </c>
      <c r="B21" s="81" t="s">
        <v>730</v>
      </c>
      <c r="C21" s="81" t="s">
        <v>847</v>
      </c>
      <c r="D21" s="81">
        <v>6755</v>
      </c>
      <c r="E21" s="81">
        <v>2023</v>
      </c>
      <c r="F21" s="81" t="s">
        <v>855</v>
      </c>
      <c r="G21" s="81">
        <v>5</v>
      </c>
      <c r="H21" s="81">
        <v>12</v>
      </c>
      <c r="I21" s="81" t="s">
        <v>2908</v>
      </c>
      <c r="J21" s="82">
        <v>1827000</v>
      </c>
      <c r="K21" s="82">
        <v>452000</v>
      </c>
      <c r="L21" s="82">
        <v>0</v>
      </c>
      <c r="M21" s="82">
        <v>10873000</v>
      </c>
      <c r="N21" s="287">
        <v>44345000</v>
      </c>
      <c r="O21" s="82">
        <v>0</v>
      </c>
      <c r="P21" s="82">
        <v>2251000</v>
      </c>
      <c r="Q21" s="74">
        <v>59748000</v>
      </c>
      <c r="R21" s="82">
        <v>5090000</v>
      </c>
      <c r="S21" s="82">
        <v>0</v>
      </c>
      <c r="T21" s="82">
        <v>0</v>
      </c>
      <c r="U21" s="82">
        <v>0</v>
      </c>
      <c r="V21" s="82">
        <v>65735000</v>
      </c>
      <c r="W21" s="82">
        <v>37748000</v>
      </c>
      <c r="X21" s="74">
        <v>27987000</v>
      </c>
      <c r="Y21" s="82">
        <v>22097000</v>
      </c>
      <c r="Z21" s="74">
        <v>55174000</v>
      </c>
      <c r="AA21" s="74">
        <v>114922000</v>
      </c>
      <c r="AB21" s="82">
        <v>0</v>
      </c>
      <c r="AC21" s="82">
        <v>1185000</v>
      </c>
      <c r="AD21" s="82">
        <v>35449000</v>
      </c>
      <c r="AE21" s="82">
        <v>9330000</v>
      </c>
      <c r="AF21" s="74">
        <v>45964000</v>
      </c>
      <c r="AG21" s="82">
        <v>0</v>
      </c>
      <c r="AH21" s="82">
        <v>11723000</v>
      </c>
      <c r="AI21" s="82">
        <v>1082000</v>
      </c>
      <c r="AJ21" s="74">
        <v>12805000</v>
      </c>
      <c r="AK21" s="74">
        <v>58769000</v>
      </c>
      <c r="AL21" s="82">
        <v>51079000</v>
      </c>
      <c r="AM21" s="82">
        <v>2938000</v>
      </c>
      <c r="AN21" s="82">
        <v>2136000</v>
      </c>
      <c r="AO21" s="74">
        <v>56153000</v>
      </c>
      <c r="AP21" s="74">
        <v>114922000</v>
      </c>
      <c r="AQ21" s="82">
        <v>103632000</v>
      </c>
      <c r="AR21" s="82">
        <v>0</v>
      </c>
      <c r="AS21" s="82">
        <v>1595000</v>
      </c>
      <c r="AT21" s="82">
        <v>0</v>
      </c>
      <c r="AU21" s="82">
        <v>1916526</v>
      </c>
      <c r="AV21" s="82">
        <v>326000</v>
      </c>
      <c r="AW21" s="74">
        <v>107469526</v>
      </c>
      <c r="AX21" s="82">
        <v>772000</v>
      </c>
      <c r="AY21" s="82">
        <v>125474</v>
      </c>
      <c r="AZ21" s="82">
        <v>0</v>
      </c>
      <c r="BA21" s="82">
        <v>1653000</v>
      </c>
      <c r="BB21" s="82">
        <v>0</v>
      </c>
      <c r="BC21" s="74">
        <v>2550474</v>
      </c>
      <c r="BD21" s="74">
        <v>110020000</v>
      </c>
      <c r="BE21" s="82">
        <v>42937000</v>
      </c>
      <c r="BF21" s="82">
        <v>0</v>
      </c>
      <c r="BG21" s="82">
        <v>3402000</v>
      </c>
      <c r="BH21" s="82">
        <v>430000</v>
      </c>
      <c r="BI21" s="82">
        <v>1959000</v>
      </c>
      <c r="BJ21" s="82">
        <v>54200000</v>
      </c>
      <c r="BK21" s="82">
        <v>0</v>
      </c>
      <c r="BL21" s="74">
        <v>102928000</v>
      </c>
      <c r="BM21" s="74">
        <v>7092000</v>
      </c>
      <c r="BN21" s="82">
        <v>-898000</v>
      </c>
      <c r="BO21" s="82">
        <v>120000</v>
      </c>
      <c r="BP21" s="82">
        <v>6314000</v>
      </c>
      <c r="BQ21" s="82">
        <v>0</v>
      </c>
      <c r="BR21" s="82">
        <v>0</v>
      </c>
      <c r="BS21" s="74">
        <v>6314000</v>
      </c>
      <c r="BT21" s="75">
        <v>4.1000000000000002E-2</v>
      </c>
      <c r="BU21" s="75">
        <v>2.3E-2</v>
      </c>
      <c r="BV21" s="75">
        <v>6.4000000000000001E-2</v>
      </c>
      <c r="BW21" s="76">
        <v>1.3</v>
      </c>
      <c r="BX21" s="77">
        <v>38</v>
      </c>
      <c r="BY21" s="77">
        <v>164</v>
      </c>
      <c r="BZ21" s="78">
        <v>25.4</v>
      </c>
      <c r="CA21" s="75">
        <v>0.22800000000000001</v>
      </c>
      <c r="CB21" s="75">
        <v>0.48899999999999999</v>
      </c>
      <c r="CC21" s="79">
        <v>11</v>
      </c>
      <c r="CD21" s="79"/>
      <c r="CE21" s="79"/>
      <c r="CF21" s="74">
        <v>5175474</v>
      </c>
      <c r="CG21" s="75">
        <v>2.4E-2</v>
      </c>
      <c r="CH21" s="75">
        <v>2.4E-2</v>
      </c>
      <c r="CI21" s="75">
        <v>4.8000000000000001E-2</v>
      </c>
    </row>
    <row r="22" spans="1:87" s="48" customFormat="1" ht="34.200000000000003" x14ac:dyDescent="0.3">
      <c r="A22" s="72">
        <v>14496</v>
      </c>
      <c r="B22" s="72" t="s">
        <v>857</v>
      </c>
      <c r="C22" s="72" t="s">
        <v>847</v>
      </c>
      <c r="D22" s="72">
        <v>6755</v>
      </c>
      <c r="E22" s="72">
        <v>2023</v>
      </c>
      <c r="F22" s="72" t="s">
        <v>855</v>
      </c>
      <c r="G22" s="72">
        <v>5</v>
      </c>
      <c r="H22" s="72">
        <v>12</v>
      </c>
      <c r="I22" s="72" t="s">
        <v>2908</v>
      </c>
      <c r="J22" s="73">
        <v>11159000</v>
      </c>
      <c r="K22" s="73">
        <v>6719000</v>
      </c>
      <c r="L22" s="73">
        <v>0</v>
      </c>
      <c r="M22" s="73">
        <v>28929000</v>
      </c>
      <c r="N22" s="285">
        <v>51465000</v>
      </c>
      <c r="O22" s="73">
        <v>191000</v>
      </c>
      <c r="P22" s="73">
        <v>6125000</v>
      </c>
      <c r="Q22" s="74">
        <v>104588000</v>
      </c>
      <c r="R22" s="73">
        <v>21444000</v>
      </c>
      <c r="S22" s="73">
        <v>0</v>
      </c>
      <c r="T22" s="73">
        <v>8102000</v>
      </c>
      <c r="U22" s="73">
        <v>0</v>
      </c>
      <c r="V22" s="73">
        <v>273799000</v>
      </c>
      <c r="W22" s="73">
        <v>155763000</v>
      </c>
      <c r="X22" s="74">
        <v>118036000</v>
      </c>
      <c r="Y22" s="73">
        <v>75276000</v>
      </c>
      <c r="Z22" s="74">
        <v>222858000</v>
      </c>
      <c r="AA22" s="74">
        <v>327446000</v>
      </c>
      <c r="AB22" s="73">
        <v>0</v>
      </c>
      <c r="AC22" s="73">
        <v>591000</v>
      </c>
      <c r="AD22" s="73">
        <v>100413000</v>
      </c>
      <c r="AE22" s="73">
        <v>22805000</v>
      </c>
      <c r="AF22" s="74">
        <v>123809000</v>
      </c>
      <c r="AG22" s="73">
        <v>0</v>
      </c>
      <c r="AH22" s="73">
        <v>57121000</v>
      </c>
      <c r="AI22" s="73">
        <v>4624000</v>
      </c>
      <c r="AJ22" s="74">
        <v>61745000</v>
      </c>
      <c r="AK22" s="74">
        <v>185554000</v>
      </c>
      <c r="AL22" s="73">
        <v>112368000</v>
      </c>
      <c r="AM22" s="73">
        <v>5683000</v>
      </c>
      <c r="AN22" s="73">
        <v>23841000</v>
      </c>
      <c r="AO22" s="74">
        <v>141892000</v>
      </c>
      <c r="AP22" s="74">
        <v>327446000</v>
      </c>
      <c r="AQ22" s="73">
        <v>232883000</v>
      </c>
      <c r="AR22" s="73">
        <v>0</v>
      </c>
      <c r="AS22" s="73">
        <v>19720000</v>
      </c>
      <c r="AT22" s="73">
        <v>0</v>
      </c>
      <c r="AU22" s="73">
        <v>6201152</v>
      </c>
      <c r="AV22" s="73">
        <v>444000</v>
      </c>
      <c r="AW22" s="74">
        <v>259248152</v>
      </c>
      <c r="AX22" s="73">
        <v>1883000</v>
      </c>
      <c r="AY22" s="73">
        <v>621848</v>
      </c>
      <c r="AZ22" s="73">
        <v>0</v>
      </c>
      <c r="BA22" s="73">
        <v>4642000</v>
      </c>
      <c r="BB22" s="73">
        <v>0</v>
      </c>
      <c r="BC22" s="74">
        <v>7146848</v>
      </c>
      <c r="BD22" s="74">
        <v>266395000</v>
      </c>
      <c r="BE22" s="73">
        <v>89068000</v>
      </c>
      <c r="BF22" s="73">
        <v>0</v>
      </c>
      <c r="BG22" s="73">
        <v>13774000</v>
      </c>
      <c r="BH22" s="73">
        <v>2462000</v>
      </c>
      <c r="BI22" s="73">
        <v>4702000</v>
      </c>
      <c r="BJ22" s="73">
        <v>148758000</v>
      </c>
      <c r="BK22" s="73">
        <v>0</v>
      </c>
      <c r="BL22" s="74">
        <v>258764000</v>
      </c>
      <c r="BM22" s="74">
        <v>7631000</v>
      </c>
      <c r="BN22" s="73">
        <v>-2217000</v>
      </c>
      <c r="BO22" s="73">
        <v>506000</v>
      </c>
      <c r="BP22" s="73">
        <v>5920000</v>
      </c>
      <c r="BQ22" s="73">
        <v>0</v>
      </c>
      <c r="BR22" s="73">
        <v>0</v>
      </c>
      <c r="BS22" s="74">
        <v>5920000</v>
      </c>
      <c r="BT22" s="75">
        <v>2E-3</v>
      </c>
      <c r="BU22" s="75">
        <v>2.7E-2</v>
      </c>
      <c r="BV22" s="75">
        <v>2.9000000000000001E-2</v>
      </c>
      <c r="BW22" s="76">
        <v>0.8</v>
      </c>
      <c r="BX22" s="77">
        <v>45</v>
      </c>
      <c r="BY22" s="77">
        <v>184</v>
      </c>
      <c r="BZ22" s="78">
        <v>9.6999999999999993</v>
      </c>
      <c r="CA22" s="75">
        <v>0.17299999999999999</v>
      </c>
      <c r="CB22" s="75">
        <v>0.433</v>
      </c>
      <c r="CC22" s="79">
        <v>11</v>
      </c>
      <c r="CD22" s="79"/>
      <c r="CE22" s="79"/>
      <c r="CF22" s="74">
        <v>1429848</v>
      </c>
      <c r="CG22" s="75">
        <v>-2.1999999999999999E-2</v>
      </c>
      <c r="CH22" s="75">
        <v>2.7E-2</v>
      </c>
      <c r="CI22" s="75">
        <v>5.0000000000000001E-3</v>
      </c>
    </row>
    <row r="23" spans="1:87" s="48" customFormat="1" ht="34.200000000000003" x14ac:dyDescent="0.3">
      <c r="A23" s="81">
        <v>68</v>
      </c>
      <c r="B23" s="81" t="s">
        <v>723</v>
      </c>
      <c r="C23" s="81" t="s">
        <v>847</v>
      </c>
      <c r="D23" s="81">
        <v>6755</v>
      </c>
      <c r="E23" s="81">
        <v>2023</v>
      </c>
      <c r="F23" s="81" t="s">
        <v>855</v>
      </c>
      <c r="G23" s="81">
        <v>5</v>
      </c>
      <c r="H23" s="81">
        <v>12</v>
      </c>
      <c r="I23" s="81" t="s">
        <v>2908</v>
      </c>
      <c r="J23" s="82">
        <v>1096000</v>
      </c>
      <c r="K23" s="82">
        <v>0</v>
      </c>
      <c r="L23" s="82">
        <v>0</v>
      </c>
      <c r="M23" s="82">
        <v>18205000</v>
      </c>
      <c r="N23" s="287">
        <v>37000</v>
      </c>
      <c r="O23" s="82">
        <v>213000</v>
      </c>
      <c r="P23" s="82">
        <v>6651000</v>
      </c>
      <c r="Q23" s="74">
        <v>26202000</v>
      </c>
      <c r="R23" s="82">
        <v>204000</v>
      </c>
      <c r="S23" s="82">
        <v>0</v>
      </c>
      <c r="T23" s="82">
        <v>5886000</v>
      </c>
      <c r="U23" s="82">
        <v>0</v>
      </c>
      <c r="V23" s="82">
        <v>118240000</v>
      </c>
      <c r="W23" s="82">
        <v>64529000</v>
      </c>
      <c r="X23" s="74">
        <v>53711000</v>
      </c>
      <c r="Y23" s="82">
        <v>48186000</v>
      </c>
      <c r="Z23" s="74">
        <v>107987000</v>
      </c>
      <c r="AA23" s="74">
        <v>134189000</v>
      </c>
      <c r="AB23" s="82">
        <v>0</v>
      </c>
      <c r="AC23" s="82">
        <v>646000</v>
      </c>
      <c r="AD23" s="82">
        <v>4877000</v>
      </c>
      <c r="AE23" s="82">
        <v>21466000</v>
      </c>
      <c r="AF23" s="74">
        <v>26989000</v>
      </c>
      <c r="AG23" s="82">
        <v>0</v>
      </c>
      <c r="AH23" s="82">
        <v>23975000</v>
      </c>
      <c r="AI23" s="82">
        <v>14806000</v>
      </c>
      <c r="AJ23" s="74">
        <v>38781000</v>
      </c>
      <c r="AK23" s="74">
        <v>65770000</v>
      </c>
      <c r="AL23" s="82">
        <v>62329000</v>
      </c>
      <c r="AM23" s="82">
        <v>204000</v>
      </c>
      <c r="AN23" s="82">
        <v>5886000</v>
      </c>
      <c r="AO23" s="74">
        <v>68419000</v>
      </c>
      <c r="AP23" s="74">
        <v>134189000</v>
      </c>
      <c r="AQ23" s="82">
        <v>163824000</v>
      </c>
      <c r="AR23" s="82">
        <v>0</v>
      </c>
      <c r="AS23" s="82">
        <v>4562000</v>
      </c>
      <c r="AT23" s="82">
        <v>0</v>
      </c>
      <c r="AU23" s="82">
        <v>2908000</v>
      </c>
      <c r="AV23" s="82">
        <v>0</v>
      </c>
      <c r="AW23" s="74">
        <v>171294000</v>
      </c>
      <c r="AX23" s="82">
        <v>2361000</v>
      </c>
      <c r="AY23" s="82">
        <v>1678000</v>
      </c>
      <c r="AZ23" s="82">
        <v>0</v>
      </c>
      <c r="BA23" s="82">
        <v>2645000</v>
      </c>
      <c r="BB23" s="82">
        <v>0</v>
      </c>
      <c r="BC23" s="74">
        <v>6684000</v>
      </c>
      <c r="BD23" s="74">
        <v>177978000</v>
      </c>
      <c r="BE23" s="82">
        <v>96177000</v>
      </c>
      <c r="BF23" s="82">
        <v>0</v>
      </c>
      <c r="BG23" s="82">
        <v>6823000</v>
      </c>
      <c r="BH23" s="82">
        <v>1017000</v>
      </c>
      <c r="BI23" s="82">
        <v>1815000</v>
      </c>
      <c r="BJ23" s="82">
        <v>61393000</v>
      </c>
      <c r="BK23" s="82">
        <v>0</v>
      </c>
      <c r="BL23" s="74">
        <v>167225000</v>
      </c>
      <c r="BM23" s="74">
        <v>10753000</v>
      </c>
      <c r="BN23" s="82">
        <v>-12339000</v>
      </c>
      <c r="BO23" s="82">
        <v>0</v>
      </c>
      <c r="BP23" s="82">
        <v>-1586000</v>
      </c>
      <c r="BQ23" s="82">
        <v>0</v>
      </c>
      <c r="BR23" s="82">
        <v>0</v>
      </c>
      <c r="BS23" s="74">
        <v>-1586000</v>
      </c>
      <c r="BT23" s="75">
        <v>2.3E-2</v>
      </c>
      <c r="BU23" s="75">
        <v>3.7999999999999999E-2</v>
      </c>
      <c r="BV23" s="75">
        <v>0.06</v>
      </c>
      <c r="BW23" s="76">
        <v>1</v>
      </c>
      <c r="BX23" s="77">
        <v>41</v>
      </c>
      <c r="BY23" s="77">
        <v>60</v>
      </c>
      <c r="BZ23" s="78">
        <v>18.3</v>
      </c>
      <c r="CA23" s="75">
        <v>0.65100000000000002</v>
      </c>
      <c r="CB23" s="75">
        <v>0.51</v>
      </c>
      <c r="CC23" s="79">
        <v>9</v>
      </c>
      <c r="CD23" s="79"/>
      <c r="CE23" s="79"/>
      <c r="CF23" s="74">
        <v>7845000</v>
      </c>
      <c r="CG23" s="75">
        <v>7.0000000000000001E-3</v>
      </c>
      <c r="CH23" s="75">
        <v>3.7999999999999999E-2</v>
      </c>
      <c r="CI23" s="75">
        <v>4.4999999999999998E-2</v>
      </c>
    </row>
    <row r="24" spans="1:87" s="48" customFormat="1" ht="34.200000000000003" x14ac:dyDescent="0.3">
      <c r="A24" s="72">
        <v>25</v>
      </c>
      <c r="B24" s="72" t="s">
        <v>749</v>
      </c>
      <c r="C24" s="72" t="s">
        <v>847</v>
      </c>
      <c r="D24" s="72">
        <v>9991</v>
      </c>
      <c r="E24" s="72">
        <v>2023</v>
      </c>
      <c r="F24" s="72" t="s">
        <v>855</v>
      </c>
      <c r="G24" s="72">
        <v>5</v>
      </c>
      <c r="H24" s="72">
        <v>12</v>
      </c>
      <c r="I24" s="72" t="s">
        <v>2908</v>
      </c>
      <c r="J24" s="73">
        <v>54528983</v>
      </c>
      <c r="K24" s="73">
        <v>0</v>
      </c>
      <c r="L24" s="73">
        <v>0</v>
      </c>
      <c r="M24" s="73">
        <v>9402388</v>
      </c>
      <c r="N24" s="285">
        <v>0</v>
      </c>
      <c r="O24" s="73">
        <v>7856406</v>
      </c>
      <c r="P24" s="73">
        <v>17046538</v>
      </c>
      <c r="Q24" s="74">
        <v>88834315</v>
      </c>
      <c r="R24" s="73">
        <v>81173754</v>
      </c>
      <c r="S24" s="73">
        <v>0</v>
      </c>
      <c r="T24" s="73">
        <v>0</v>
      </c>
      <c r="U24" s="73">
        <v>0</v>
      </c>
      <c r="V24" s="73">
        <v>290547154</v>
      </c>
      <c r="W24" s="73">
        <v>154457804</v>
      </c>
      <c r="X24" s="74">
        <v>136089350</v>
      </c>
      <c r="Y24" s="73">
        <v>16746345</v>
      </c>
      <c r="Z24" s="74">
        <v>234009449</v>
      </c>
      <c r="AA24" s="74">
        <v>322843764</v>
      </c>
      <c r="AB24" s="73">
        <v>3831422</v>
      </c>
      <c r="AC24" s="73">
        <v>14990501</v>
      </c>
      <c r="AD24" s="73">
        <v>0</v>
      </c>
      <c r="AE24" s="73">
        <v>68061686</v>
      </c>
      <c r="AF24" s="74">
        <v>86883609</v>
      </c>
      <c r="AG24" s="73">
        <v>74022748</v>
      </c>
      <c r="AH24" s="73">
        <v>0</v>
      </c>
      <c r="AI24" s="73">
        <v>20877839</v>
      </c>
      <c r="AJ24" s="74">
        <v>94900587</v>
      </c>
      <c r="AK24" s="74">
        <v>181784196</v>
      </c>
      <c r="AL24" s="73">
        <v>127547964</v>
      </c>
      <c r="AM24" s="73">
        <v>0</v>
      </c>
      <c r="AN24" s="73">
        <v>13511604</v>
      </c>
      <c r="AO24" s="74">
        <v>141059568</v>
      </c>
      <c r="AP24" s="74">
        <v>322843764</v>
      </c>
      <c r="AQ24" s="73">
        <v>166568691</v>
      </c>
      <c r="AR24" s="73">
        <v>25714705</v>
      </c>
      <c r="AS24" s="73">
        <v>87043873</v>
      </c>
      <c r="AT24" s="73">
        <v>10257034</v>
      </c>
      <c r="AU24" s="73">
        <v>118672</v>
      </c>
      <c r="AV24" s="73">
        <v>547766</v>
      </c>
      <c r="AW24" s="74">
        <v>290250741</v>
      </c>
      <c r="AX24" s="73">
        <v>5556246</v>
      </c>
      <c r="AY24" s="73">
        <v>0</v>
      </c>
      <c r="AZ24" s="73">
        <v>0</v>
      </c>
      <c r="BA24" s="73">
        <v>82512750</v>
      </c>
      <c r="BB24" s="73">
        <v>0</v>
      </c>
      <c r="BC24" s="74">
        <v>88068996</v>
      </c>
      <c r="BD24" s="74">
        <v>378319737</v>
      </c>
      <c r="BE24" s="73">
        <v>167886152</v>
      </c>
      <c r="BF24" s="73">
        <v>0</v>
      </c>
      <c r="BG24" s="73">
        <v>12279024</v>
      </c>
      <c r="BH24" s="73">
        <v>3825165</v>
      </c>
      <c r="BI24" s="73">
        <v>11024596</v>
      </c>
      <c r="BJ24" s="73">
        <v>133207841</v>
      </c>
      <c r="BK24" s="73">
        <v>0</v>
      </c>
      <c r="BL24" s="74">
        <v>328222778</v>
      </c>
      <c r="BM24" s="74">
        <v>50096959</v>
      </c>
      <c r="BN24" s="73">
        <v>-12839745</v>
      </c>
      <c r="BO24" s="73">
        <v>-2835105</v>
      </c>
      <c r="BP24" s="73">
        <v>34422109</v>
      </c>
      <c r="BQ24" s="73">
        <v>8748990</v>
      </c>
      <c r="BR24" s="73">
        <v>0</v>
      </c>
      <c r="BS24" s="74">
        <v>43171099</v>
      </c>
      <c r="BT24" s="75">
        <v>-0.1</v>
      </c>
      <c r="BU24" s="75">
        <v>0.23300000000000001</v>
      </c>
      <c r="BV24" s="75">
        <v>0.13200000000000001</v>
      </c>
      <c r="BW24" s="76">
        <v>1</v>
      </c>
      <c r="BX24" s="77">
        <v>21</v>
      </c>
      <c r="BY24" s="77">
        <v>83</v>
      </c>
      <c r="BZ24" s="78">
        <v>8.6</v>
      </c>
      <c r="CA24" s="75">
        <v>0.38800000000000001</v>
      </c>
      <c r="CB24" s="75">
        <v>0.437</v>
      </c>
      <c r="CC24" s="79">
        <v>13</v>
      </c>
      <c r="CD24" s="79"/>
      <c r="CE24" s="79"/>
      <c r="CF24" s="74">
        <v>39721253</v>
      </c>
      <c r="CG24" s="75">
        <v>-0.13100000000000001</v>
      </c>
      <c r="CH24" s="75">
        <v>0.23899999999999999</v>
      </c>
      <c r="CI24" s="75">
        <v>0.108</v>
      </c>
    </row>
    <row r="25" spans="1:87" s="48" customFormat="1" ht="34.200000000000003" x14ac:dyDescent="0.3">
      <c r="A25" s="81">
        <v>122</v>
      </c>
      <c r="B25" s="81" t="s">
        <v>750</v>
      </c>
      <c r="C25" s="81" t="s">
        <v>847</v>
      </c>
      <c r="D25" s="81">
        <v>12759</v>
      </c>
      <c r="E25" s="81">
        <v>2023</v>
      </c>
      <c r="F25" s="81" t="s">
        <v>855</v>
      </c>
      <c r="G25" s="81">
        <v>5</v>
      </c>
      <c r="H25" s="81">
        <v>12</v>
      </c>
      <c r="I25" s="81" t="s">
        <v>2908</v>
      </c>
      <c r="J25" s="82">
        <v>11671589</v>
      </c>
      <c r="K25" s="82">
        <v>0</v>
      </c>
      <c r="L25" s="82">
        <v>2094564</v>
      </c>
      <c r="M25" s="82">
        <v>94521834</v>
      </c>
      <c r="N25" s="287">
        <v>9298196</v>
      </c>
      <c r="O25" s="82">
        <v>144</v>
      </c>
      <c r="P25" s="82">
        <v>31712186</v>
      </c>
      <c r="Q25" s="74">
        <v>149298513</v>
      </c>
      <c r="R25" s="82">
        <v>219544898</v>
      </c>
      <c r="S25" s="82">
        <v>2480825</v>
      </c>
      <c r="T25" s="82">
        <v>0</v>
      </c>
      <c r="U25" s="82">
        <v>0</v>
      </c>
      <c r="V25" s="82">
        <v>610883062</v>
      </c>
      <c r="W25" s="82">
        <v>378872554</v>
      </c>
      <c r="X25" s="74">
        <v>232010508</v>
      </c>
      <c r="Y25" s="82">
        <v>52655080</v>
      </c>
      <c r="Z25" s="74">
        <v>506691311</v>
      </c>
      <c r="AA25" s="74">
        <v>655989824</v>
      </c>
      <c r="AB25" s="82">
        <v>11920785</v>
      </c>
      <c r="AC25" s="82">
        <v>4861646</v>
      </c>
      <c r="AD25" s="82">
        <v>0</v>
      </c>
      <c r="AE25" s="82">
        <v>73409158</v>
      </c>
      <c r="AF25" s="74">
        <v>90191589</v>
      </c>
      <c r="AG25" s="82">
        <v>183994602</v>
      </c>
      <c r="AH25" s="82">
        <v>0</v>
      </c>
      <c r="AI25" s="82">
        <v>33459257</v>
      </c>
      <c r="AJ25" s="74">
        <v>217453859</v>
      </c>
      <c r="AK25" s="74">
        <v>307645448</v>
      </c>
      <c r="AL25" s="82">
        <v>332214978</v>
      </c>
      <c r="AM25" s="82">
        <v>0</v>
      </c>
      <c r="AN25" s="82">
        <v>16129398</v>
      </c>
      <c r="AO25" s="74">
        <v>348344376</v>
      </c>
      <c r="AP25" s="74">
        <v>655989824</v>
      </c>
      <c r="AQ25" s="82">
        <v>760941643</v>
      </c>
      <c r="AR25" s="82">
        <v>0</v>
      </c>
      <c r="AS25" s="82">
        <v>44152584</v>
      </c>
      <c r="AT25" s="82">
        <v>0</v>
      </c>
      <c r="AU25" s="82">
        <v>13173803</v>
      </c>
      <c r="AV25" s="82">
        <v>4012756</v>
      </c>
      <c r="AW25" s="74">
        <v>822280786</v>
      </c>
      <c r="AX25" s="82">
        <v>3092702</v>
      </c>
      <c r="AY25" s="82">
        <v>1157451</v>
      </c>
      <c r="AZ25" s="82">
        <v>-3055169</v>
      </c>
      <c r="BA25" s="82">
        <v>21394346</v>
      </c>
      <c r="BB25" s="82">
        <v>0</v>
      </c>
      <c r="BC25" s="74">
        <v>22589330</v>
      </c>
      <c r="BD25" s="74">
        <v>844870116</v>
      </c>
      <c r="BE25" s="82">
        <v>422112356</v>
      </c>
      <c r="BF25" s="82">
        <v>0</v>
      </c>
      <c r="BG25" s="82">
        <v>28464452</v>
      </c>
      <c r="BH25" s="82">
        <v>8042260</v>
      </c>
      <c r="BI25" s="82">
        <v>7359920</v>
      </c>
      <c r="BJ25" s="82">
        <v>354320023</v>
      </c>
      <c r="BK25" s="82">
        <v>0</v>
      </c>
      <c r="BL25" s="74">
        <v>820299011</v>
      </c>
      <c r="BM25" s="74">
        <v>24571105</v>
      </c>
      <c r="BN25" s="82">
        <v>0</v>
      </c>
      <c r="BO25" s="82">
        <v>1917422</v>
      </c>
      <c r="BP25" s="82">
        <v>26488527</v>
      </c>
      <c r="BQ25" s="82">
        <v>0</v>
      </c>
      <c r="BR25" s="82">
        <v>0</v>
      </c>
      <c r="BS25" s="74">
        <v>26488527</v>
      </c>
      <c r="BT25" s="75">
        <v>2E-3</v>
      </c>
      <c r="BU25" s="75">
        <v>2.7E-2</v>
      </c>
      <c r="BV25" s="75">
        <v>2.9000000000000001E-2</v>
      </c>
      <c r="BW25" s="76">
        <v>1.7</v>
      </c>
      <c r="BX25" s="77">
        <v>45</v>
      </c>
      <c r="BY25" s="77">
        <v>39</v>
      </c>
      <c r="BZ25" s="78">
        <v>3.1</v>
      </c>
      <c r="CA25" s="75">
        <v>0.193</v>
      </c>
      <c r="CB25" s="75">
        <v>0.53100000000000003</v>
      </c>
      <c r="CC25" s="79">
        <v>13</v>
      </c>
      <c r="CD25" s="79"/>
      <c r="CE25" s="79"/>
      <c r="CF25" s="74">
        <v>11397302</v>
      </c>
      <c r="CG25" s="75">
        <v>-1.2999999999999999E-2</v>
      </c>
      <c r="CH25" s="75">
        <v>2.7E-2</v>
      </c>
      <c r="CI25" s="75">
        <v>1.4E-2</v>
      </c>
    </row>
    <row r="26" spans="1:87" s="48" customFormat="1" ht="34.200000000000003" x14ac:dyDescent="0.3">
      <c r="A26" s="72">
        <v>77</v>
      </c>
      <c r="B26" s="72" t="s">
        <v>726</v>
      </c>
      <c r="C26" s="72" t="s">
        <v>847</v>
      </c>
      <c r="D26" s="72">
        <v>12767</v>
      </c>
      <c r="E26" s="72">
        <v>2023</v>
      </c>
      <c r="F26" s="72" t="s">
        <v>855</v>
      </c>
      <c r="G26" s="72">
        <v>5</v>
      </c>
      <c r="H26" s="72">
        <v>12</v>
      </c>
      <c r="I26" s="72" t="s">
        <v>2908</v>
      </c>
      <c r="J26" s="73">
        <v>14047779</v>
      </c>
      <c r="K26" s="73">
        <v>4641524</v>
      </c>
      <c r="L26" s="73">
        <v>0</v>
      </c>
      <c r="M26" s="73">
        <v>26459303</v>
      </c>
      <c r="N26" s="285">
        <v>35172</v>
      </c>
      <c r="O26" s="73">
        <v>0</v>
      </c>
      <c r="P26" s="73">
        <v>7342009</v>
      </c>
      <c r="Q26" s="74">
        <v>52525787</v>
      </c>
      <c r="R26" s="73">
        <v>2706933</v>
      </c>
      <c r="S26" s="73">
        <v>0</v>
      </c>
      <c r="T26" s="73">
        <v>3523798</v>
      </c>
      <c r="U26" s="73">
        <v>0</v>
      </c>
      <c r="V26" s="73">
        <v>182157895</v>
      </c>
      <c r="W26" s="73">
        <v>122422339</v>
      </c>
      <c r="X26" s="74">
        <v>59735556</v>
      </c>
      <c r="Y26" s="73">
        <v>5029952</v>
      </c>
      <c r="Z26" s="74">
        <v>70996239</v>
      </c>
      <c r="AA26" s="74">
        <v>123522026</v>
      </c>
      <c r="AB26" s="73">
        <v>1955364</v>
      </c>
      <c r="AC26" s="73">
        <v>5206301</v>
      </c>
      <c r="AD26" s="73">
        <v>0</v>
      </c>
      <c r="AE26" s="73">
        <v>40603591</v>
      </c>
      <c r="AF26" s="74">
        <v>47765256</v>
      </c>
      <c r="AG26" s="73">
        <v>18760315</v>
      </c>
      <c r="AH26" s="73">
        <v>0</v>
      </c>
      <c r="AI26" s="73">
        <v>16232330</v>
      </c>
      <c r="AJ26" s="74">
        <v>34992645</v>
      </c>
      <c r="AK26" s="74">
        <v>82757901</v>
      </c>
      <c r="AL26" s="73">
        <v>36024255</v>
      </c>
      <c r="AM26" s="73">
        <v>2313632</v>
      </c>
      <c r="AN26" s="73">
        <v>2426238</v>
      </c>
      <c r="AO26" s="74">
        <v>40764125</v>
      </c>
      <c r="AP26" s="74">
        <v>123522026</v>
      </c>
      <c r="AQ26" s="73">
        <v>191937798</v>
      </c>
      <c r="AR26" s="73">
        <v>0</v>
      </c>
      <c r="AS26" s="73">
        <v>34209744</v>
      </c>
      <c r="AT26" s="73">
        <v>4917648</v>
      </c>
      <c r="AU26" s="73">
        <v>5911692</v>
      </c>
      <c r="AV26" s="73">
        <v>81901</v>
      </c>
      <c r="AW26" s="74">
        <v>237058783</v>
      </c>
      <c r="AX26" s="73">
        <v>654205</v>
      </c>
      <c r="AY26" s="73">
        <v>40821</v>
      </c>
      <c r="AZ26" s="73">
        <v>0</v>
      </c>
      <c r="BA26" s="73">
        <v>-2653489</v>
      </c>
      <c r="BB26" s="73">
        <v>0</v>
      </c>
      <c r="BC26" s="74">
        <v>-1958463</v>
      </c>
      <c r="BD26" s="74">
        <v>235100320</v>
      </c>
      <c r="BE26" s="73">
        <v>142904310</v>
      </c>
      <c r="BF26" s="73">
        <v>0</v>
      </c>
      <c r="BG26" s="73">
        <v>5900913</v>
      </c>
      <c r="BH26" s="73">
        <v>1010028</v>
      </c>
      <c r="BI26" s="73">
        <v>3994017</v>
      </c>
      <c r="BJ26" s="73">
        <v>84304628</v>
      </c>
      <c r="BK26" s="73">
        <v>0</v>
      </c>
      <c r="BL26" s="74">
        <v>238113896</v>
      </c>
      <c r="BM26" s="74">
        <v>-3013576</v>
      </c>
      <c r="BN26" s="73">
        <v>1036538</v>
      </c>
      <c r="BO26" s="73">
        <v>365821</v>
      </c>
      <c r="BP26" s="73">
        <v>-1611217</v>
      </c>
      <c r="BQ26" s="73">
        <v>8760269</v>
      </c>
      <c r="BR26" s="73">
        <v>0</v>
      </c>
      <c r="BS26" s="74">
        <v>7149052</v>
      </c>
      <c r="BT26" s="75">
        <v>-4.0000000000000001E-3</v>
      </c>
      <c r="BU26" s="75">
        <v>-8.0000000000000002E-3</v>
      </c>
      <c r="BV26" s="75">
        <v>-1.2999999999999999E-2</v>
      </c>
      <c r="BW26" s="76">
        <v>1.1000000000000001</v>
      </c>
      <c r="BX26" s="77">
        <v>50</v>
      </c>
      <c r="BY26" s="77">
        <v>67</v>
      </c>
      <c r="BZ26" s="78">
        <v>1.3</v>
      </c>
      <c r="CA26" s="75">
        <v>4.2999999999999997E-2</v>
      </c>
      <c r="CB26" s="75">
        <v>0.33</v>
      </c>
      <c r="CC26" s="79">
        <v>21</v>
      </c>
      <c r="CD26" s="79"/>
      <c r="CE26" s="79"/>
      <c r="CF26" s="74">
        <v>-13842916</v>
      </c>
      <c r="CG26" s="75">
        <v>-5.2999999999999999E-2</v>
      </c>
      <c r="CH26" s="75">
        <v>-8.9999999999999993E-3</v>
      </c>
      <c r="CI26" s="75">
        <v>-6.2E-2</v>
      </c>
    </row>
    <row r="27" spans="1:87" s="48" customFormat="1" ht="34.200000000000003" x14ac:dyDescent="0.3">
      <c r="A27" s="81">
        <v>129</v>
      </c>
      <c r="B27" s="81" t="s">
        <v>758</v>
      </c>
      <c r="C27" s="81" t="s">
        <v>847</v>
      </c>
      <c r="D27" s="81">
        <v>12773</v>
      </c>
      <c r="E27" s="81">
        <v>2023</v>
      </c>
      <c r="F27" s="81" t="s">
        <v>855</v>
      </c>
      <c r="G27" s="81">
        <v>5</v>
      </c>
      <c r="H27" s="81">
        <v>12</v>
      </c>
      <c r="I27" s="81" t="s">
        <v>2908</v>
      </c>
      <c r="J27" s="82">
        <v>10132730</v>
      </c>
      <c r="K27" s="82">
        <v>0</v>
      </c>
      <c r="L27" s="82">
        <v>0</v>
      </c>
      <c r="M27" s="82">
        <v>23684968</v>
      </c>
      <c r="N27" s="287">
        <v>25576</v>
      </c>
      <c r="O27" s="82">
        <v>0</v>
      </c>
      <c r="P27" s="82">
        <v>10008798</v>
      </c>
      <c r="Q27" s="74">
        <v>43852072</v>
      </c>
      <c r="R27" s="82">
        <v>365919</v>
      </c>
      <c r="S27" s="82">
        <v>0</v>
      </c>
      <c r="T27" s="82">
        <v>0</v>
      </c>
      <c r="U27" s="82">
        <v>0</v>
      </c>
      <c r="V27" s="82">
        <v>237837921</v>
      </c>
      <c r="W27" s="82">
        <v>147613180</v>
      </c>
      <c r="X27" s="74">
        <v>90224741</v>
      </c>
      <c r="Y27" s="82">
        <v>409799835</v>
      </c>
      <c r="Z27" s="74">
        <v>500390495</v>
      </c>
      <c r="AA27" s="74">
        <v>544242567</v>
      </c>
      <c r="AB27" s="82">
        <v>0</v>
      </c>
      <c r="AC27" s="82">
        <v>1631286</v>
      </c>
      <c r="AD27" s="82">
        <v>3430573</v>
      </c>
      <c r="AE27" s="82">
        <v>28846078</v>
      </c>
      <c r="AF27" s="74">
        <v>33907937</v>
      </c>
      <c r="AG27" s="82">
        <v>0</v>
      </c>
      <c r="AH27" s="82">
        <v>0</v>
      </c>
      <c r="AI27" s="82">
        <v>14505585</v>
      </c>
      <c r="AJ27" s="74">
        <v>14505585</v>
      </c>
      <c r="AK27" s="74">
        <v>48413522</v>
      </c>
      <c r="AL27" s="82">
        <v>495806454</v>
      </c>
      <c r="AM27" s="82">
        <v>22591</v>
      </c>
      <c r="AN27" s="82">
        <v>0</v>
      </c>
      <c r="AO27" s="74">
        <v>495829045</v>
      </c>
      <c r="AP27" s="74">
        <v>544242567</v>
      </c>
      <c r="AQ27" s="82">
        <v>232151290</v>
      </c>
      <c r="AR27" s="82">
        <v>262302</v>
      </c>
      <c r="AS27" s="82">
        <v>17137311</v>
      </c>
      <c r="AT27" s="82">
        <v>0</v>
      </c>
      <c r="AU27" s="82">
        <v>0</v>
      </c>
      <c r="AV27" s="82">
        <v>510378</v>
      </c>
      <c r="AW27" s="74">
        <v>250061281</v>
      </c>
      <c r="AX27" s="82">
        <v>29907140</v>
      </c>
      <c r="AY27" s="82">
        <v>0</v>
      </c>
      <c r="AZ27" s="82">
        <v>0</v>
      </c>
      <c r="BA27" s="82">
        <v>7908559</v>
      </c>
      <c r="BB27" s="82">
        <v>82829</v>
      </c>
      <c r="BC27" s="74">
        <v>37898528</v>
      </c>
      <c r="BD27" s="74">
        <v>287959809</v>
      </c>
      <c r="BE27" s="82">
        <v>147181826</v>
      </c>
      <c r="BF27" s="82">
        <v>0</v>
      </c>
      <c r="BG27" s="82">
        <v>10933199</v>
      </c>
      <c r="BH27" s="82">
        <v>0</v>
      </c>
      <c r="BI27" s="82">
        <v>3119076</v>
      </c>
      <c r="BJ27" s="82">
        <v>95371986</v>
      </c>
      <c r="BK27" s="82">
        <v>0</v>
      </c>
      <c r="BL27" s="74">
        <v>256606087</v>
      </c>
      <c r="BM27" s="74">
        <v>31353722</v>
      </c>
      <c r="BN27" s="82">
        <v>0</v>
      </c>
      <c r="BO27" s="82">
        <v>-18314232</v>
      </c>
      <c r="BP27" s="82">
        <v>13039490</v>
      </c>
      <c r="BQ27" s="82">
        <v>32070600</v>
      </c>
      <c r="BR27" s="82">
        <v>0</v>
      </c>
      <c r="BS27" s="74">
        <v>45110090</v>
      </c>
      <c r="BT27" s="75">
        <v>-2.3E-2</v>
      </c>
      <c r="BU27" s="75">
        <v>0.13200000000000001</v>
      </c>
      <c r="BV27" s="75">
        <v>0.109</v>
      </c>
      <c r="BW27" s="76">
        <v>1.3</v>
      </c>
      <c r="BX27" s="77">
        <v>37</v>
      </c>
      <c r="BY27" s="77">
        <v>48</v>
      </c>
      <c r="BZ27" s="78">
        <v>0</v>
      </c>
      <c r="CA27" s="75">
        <v>1.2470000000000001</v>
      </c>
      <c r="CB27" s="75">
        <v>0.91100000000000003</v>
      </c>
      <c r="CC27" s="79">
        <v>14</v>
      </c>
      <c r="CD27" s="79"/>
      <c r="CE27" s="79"/>
      <c r="CF27" s="74">
        <v>31353722</v>
      </c>
      <c r="CG27" s="75">
        <v>-2.3E-2</v>
      </c>
      <c r="CH27" s="75">
        <v>0.13200000000000001</v>
      </c>
      <c r="CI27" s="75">
        <v>0.109</v>
      </c>
    </row>
    <row r="28" spans="1:87" s="48" customFormat="1" ht="34.200000000000003" x14ac:dyDescent="0.3">
      <c r="A28" s="72">
        <v>104</v>
      </c>
      <c r="B28" s="72" t="s">
        <v>759</v>
      </c>
      <c r="C28" s="72" t="s">
        <v>847</v>
      </c>
      <c r="D28" s="72">
        <v>12775</v>
      </c>
      <c r="E28" s="72">
        <v>2023</v>
      </c>
      <c r="F28" s="72" t="s">
        <v>855</v>
      </c>
      <c r="G28" s="72">
        <v>5</v>
      </c>
      <c r="H28" s="72">
        <v>12</v>
      </c>
      <c r="I28" s="72" t="s">
        <v>2908</v>
      </c>
      <c r="J28" s="73">
        <v>69238000</v>
      </c>
      <c r="K28" s="73">
        <v>0</v>
      </c>
      <c r="L28" s="73">
        <v>10204000</v>
      </c>
      <c r="M28" s="73">
        <v>155695000</v>
      </c>
      <c r="N28" s="285">
        <v>77525000</v>
      </c>
      <c r="O28" s="73">
        <v>10774000</v>
      </c>
      <c r="P28" s="73">
        <v>69679000</v>
      </c>
      <c r="Q28" s="74">
        <v>393115000</v>
      </c>
      <c r="R28" s="73">
        <v>44237000</v>
      </c>
      <c r="S28" s="73">
        <v>0</v>
      </c>
      <c r="T28" s="73">
        <v>0</v>
      </c>
      <c r="U28" s="73">
        <v>0</v>
      </c>
      <c r="V28" s="73">
        <v>839514000</v>
      </c>
      <c r="W28" s="73">
        <v>486948000</v>
      </c>
      <c r="X28" s="74">
        <v>352566000</v>
      </c>
      <c r="Y28" s="73">
        <v>329436000</v>
      </c>
      <c r="Z28" s="74">
        <v>726239000</v>
      </c>
      <c r="AA28" s="74">
        <v>1119354000</v>
      </c>
      <c r="AB28" s="73">
        <v>12117000</v>
      </c>
      <c r="AC28" s="73">
        <v>10236000</v>
      </c>
      <c r="AD28" s="73">
        <v>174797000</v>
      </c>
      <c r="AE28" s="73">
        <v>198258000</v>
      </c>
      <c r="AF28" s="74">
        <v>395408000</v>
      </c>
      <c r="AG28" s="73">
        <v>434059000</v>
      </c>
      <c r="AH28" s="73">
        <v>0</v>
      </c>
      <c r="AI28" s="73">
        <v>85586000</v>
      </c>
      <c r="AJ28" s="74">
        <v>519645000</v>
      </c>
      <c r="AK28" s="74">
        <v>915053000</v>
      </c>
      <c r="AL28" s="73">
        <v>185891000</v>
      </c>
      <c r="AM28" s="73">
        <v>10771000</v>
      </c>
      <c r="AN28" s="73">
        <v>7639000</v>
      </c>
      <c r="AO28" s="74">
        <v>204301000</v>
      </c>
      <c r="AP28" s="74">
        <v>1119354000</v>
      </c>
      <c r="AQ28" s="73">
        <v>888290000</v>
      </c>
      <c r="AR28" s="73">
        <v>0</v>
      </c>
      <c r="AS28" s="73">
        <v>286919000</v>
      </c>
      <c r="AT28" s="73">
        <v>0</v>
      </c>
      <c r="AU28" s="73">
        <v>55313000</v>
      </c>
      <c r="AV28" s="73">
        <v>2504000</v>
      </c>
      <c r="AW28" s="74">
        <v>1233026000</v>
      </c>
      <c r="AX28" s="73">
        <v>2134000</v>
      </c>
      <c r="AY28" s="73">
        <v>-9305000</v>
      </c>
      <c r="AZ28" s="73">
        <v>0</v>
      </c>
      <c r="BA28" s="73">
        <v>56173000</v>
      </c>
      <c r="BB28" s="73">
        <v>0</v>
      </c>
      <c r="BC28" s="74">
        <v>49002000</v>
      </c>
      <c r="BD28" s="74">
        <v>1282028000</v>
      </c>
      <c r="BE28" s="73">
        <v>493586000</v>
      </c>
      <c r="BF28" s="73">
        <v>0</v>
      </c>
      <c r="BG28" s="73">
        <v>36479000</v>
      </c>
      <c r="BH28" s="73">
        <v>21570000</v>
      </c>
      <c r="BI28" s="73">
        <v>11999000</v>
      </c>
      <c r="BJ28" s="73">
        <v>721874000</v>
      </c>
      <c r="BK28" s="73">
        <v>0</v>
      </c>
      <c r="BL28" s="74">
        <v>1285508000</v>
      </c>
      <c r="BM28" s="74">
        <v>-3480000</v>
      </c>
      <c r="BN28" s="73">
        <v>0</v>
      </c>
      <c r="BO28" s="73">
        <v>138438000</v>
      </c>
      <c r="BP28" s="73">
        <v>134958000</v>
      </c>
      <c r="BQ28" s="73">
        <v>0</v>
      </c>
      <c r="BR28" s="73">
        <v>0</v>
      </c>
      <c r="BS28" s="74">
        <v>134958000</v>
      </c>
      <c r="BT28" s="75">
        <v>-4.1000000000000002E-2</v>
      </c>
      <c r="BU28" s="75">
        <v>3.7999999999999999E-2</v>
      </c>
      <c r="BV28" s="75">
        <v>-3.0000000000000001E-3</v>
      </c>
      <c r="BW28" s="76">
        <v>1</v>
      </c>
      <c r="BX28" s="77">
        <v>64</v>
      </c>
      <c r="BY28" s="77">
        <v>113</v>
      </c>
      <c r="BZ28" s="78">
        <v>1.6</v>
      </c>
      <c r="CA28" s="75">
        <v>0.04</v>
      </c>
      <c r="CB28" s="75">
        <v>0.183</v>
      </c>
      <c r="CC28" s="79">
        <v>13</v>
      </c>
      <c r="CD28" s="79"/>
      <c r="CE28" s="79"/>
      <c r="CF28" s="74">
        <v>-58793000</v>
      </c>
      <c r="CG28" s="75">
        <v>-8.7999999999999995E-2</v>
      </c>
      <c r="CH28" s="75">
        <v>0.04</v>
      </c>
      <c r="CI28" s="75">
        <v>-4.8000000000000001E-2</v>
      </c>
    </row>
    <row r="29" spans="1:87" s="48" customFormat="1" ht="34.200000000000003" x14ac:dyDescent="0.3">
      <c r="A29" s="81">
        <v>85</v>
      </c>
      <c r="B29" s="81" t="s">
        <v>729</v>
      </c>
      <c r="C29" s="81" t="s">
        <v>847</v>
      </c>
      <c r="D29" s="81">
        <v>12775</v>
      </c>
      <c r="E29" s="81">
        <v>2023</v>
      </c>
      <c r="F29" s="81" t="s">
        <v>855</v>
      </c>
      <c r="G29" s="81">
        <v>5</v>
      </c>
      <c r="H29" s="81">
        <v>12</v>
      </c>
      <c r="I29" s="81" t="s">
        <v>2908</v>
      </c>
      <c r="J29" s="82">
        <v>29301000</v>
      </c>
      <c r="K29" s="82">
        <v>0</v>
      </c>
      <c r="L29" s="82">
        <v>5280000</v>
      </c>
      <c r="M29" s="82">
        <v>71664000</v>
      </c>
      <c r="N29" s="287">
        <v>60506000</v>
      </c>
      <c r="O29" s="82">
        <v>8748000</v>
      </c>
      <c r="P29" s="82">
        <v>9903000</v>
      </c>
      <c r="Q29" s="74">
        <v>185402000</v>
      </c>
      <c r="R29" s="82">
        <v>6585000</v>
      </c>
      <c r="S29" s="82">
        <v>0</v>
      </c>
      <c r="T29" s="82">
        <v>0</v>
      </c>
      <c r="U29" s="82">
        <v>0</v>
      </c>
      <c r="V29" s="82">
        <v>594180000</v>
      </c>
      <c r="W29" s="82">
        <v>361658000</v>
      </c>
      <c r="X29" s="74">
        <v>232522000</v>
      </c>
      <c r="Y29" s="82">
        <v>32878000</v>
      </c>
      <c r="Z29" s="74">
        <v>271985000</v>
      </c>
      <c r="AA29" s="74">
        <v>457387000</v>
      </c>
      <c r="AB29" s="82">
        <v>5115000</v>
      </c>
      <c r="AC29" s="82">
        <v>30000</v>
      </c>
      <c r="AD29" s="82">
        <v>17982000</v>
      </c>
      <c r="AE29" s="82">
        <v>93147000</v>
      </c>
      <c r="AF29" s="74">
        <v>116274000</v>
      </c>
      <c r="AG29" s="82">
        <v>209044000</v>
      </c>
      <c r="AH29" s="82">
        <v>26036000</v>
      </c>
      <c r="AI29" s="82">
        <v>22278000</v>
      </c>
      <c r="AJ29" s="74">
        <v>257358000</v>
      </c>
      <c r="AK29" s="74">
        <v>373632000</v>
      </c>
      <c r="AL29" s="82">
        <v>75102000</v>
      </c>
      <c r="AM29" s="82">
        <v>4020000</v>
      </c>
      <c r="AN29" s="82">
        <v>4633000</v>
      </c>
      <c r="AO29" s="74">
        <v>83755000</v>
      </c>
      <c r="AP29" s="74">
        <v>457387000</v>
      </c>
      <c r="AQ29" s="82">
        <v>517682000</v>
      </c>
      <c r="AR29" s="82">
        <v>0</v>
      </c>
      <c r="AS29" s="82">
        <v>56908000</v>
      </c>
      <c r="AT29" s="82">
        <v>0</v>
      </c>
      <c r="AU29" s="82">
        <v>22700000</v>
      </c>
      <c r="AV29" s="82">
        <v>2081000</v>
      </c>
      <c r="AW29" s="74">
        <v>599371000</v>
      </c>
      <c r="AX29" s="82">
        <v>223000</v>
      </c>
      <c r="AY29" s="82">
        <v>0</v>
      </c>
      <c r="AZ29" s="82">
        <v>0</v>
      </c>
      <c r="BA29" s="82">
        <v>55865000</v>
      </c>
      <c r="BB29" s="82">
        <v>0</v>
      </c>
      <c r="BC29" s="74">
        <v>56088000</v>
      </c>
      <c r="BD29" s="74">
        <v>655459000</v>
      </c>
      <c r="BE29" s="82">
        <v>290943000</v>
      </c>
      <c r="BF29" s="82">
        <v>0</v>
      </c>
      <c r="BG29" s="82">
        <v>26274000</v>
      </c>
      <c r="BH29" s="82">
        <v>9634000</v>
      </c>
      <c r="BI29" s="82">
        <v>13922000</v>
      </c>
      <c r="BJ29" s="82">
        <v>243299000</v>
      </c>
      <c r="BK29" s="82">
        <v>0</v>
      </c>
      <c r="BL29" s="74">
        <v>584072000</v>
      </c>
      <c r="BM29" s="74">
        <v>71387000</v>
      </c>
      <c r="BN29" s="82">
        <v>-89715000</v>
      </c>
      <c r="BO29" s="82">
        <v>25000</v>
      </c>
      <c r="BP29" s="82">
        <v>-18303000</v>
      </c>
      <c r="BQ29" s="82">
        <v>4109000</v>
      </c>
      <c r="BR29" s="82">
        <v>0</v>
      </c>
      <c r="BS29" s="74">
        <v>-14194000</v>
      </c>
      <c r="BT29" s="75">
        <v>2.3E-2</v>
      </c>
      <c r="BU29" s="75">
        <v>8.5999999999999993E-2</v>
      </c>
      <c r="BV29" s="75">
        <v>0.109</v>
      </c>
      <c r="BW29" s="76">
        <v>1.6</v>
      </c>
      <c r="BX29" s="77">
        <v>51</v>
      </c>
      <c r="BY29" s="77">
        <v>76</v>
      </c>
      <c r="BZ29" s="78">
        <v>7.3</v>
      </c>
      <c r="CA29" s="75">
        <v>0.3</v>
      </c>
      <c r="CB29" s="75">
        <v>0.183</v>
      </c>
      <c r="CC29" s="79">
        <v>14</v>
      </c>
      <c r="CD29" s="79"/>
      <c r="CE29" s="79"/>
      <c r="CF29" s="74">
        <v>48687000</v>
      </c>
      <c r="CG29" s="75">
        <v>-1.2E-2</v>
      </c>
      <c r="CH29" s="75">
        <v>8.8999999999999996E-2</v>
      </c>
      <c r="CI29" s="75">
        <v>7.6999999999999999E-2</v>
      </c>
    </row>
    <row r="30" spans="1:87" s="48" customFormat="1" ht="34.200000000000003" x14ac:dyDescent="0.3">
      <c r="A30" s="72">
        <v>3111</v>
      </c>
      <c r="B30" s="72" t="s">
        <v>858</v>
      </c>
      <c r="C30" s="72" t="s">
        <v>847</v>
      </c>
      <c r="D30" s="72">
        <v>12775</v>
      </c>
      <c r="E30" s="72">
        <v>2023</v>
      </c>
      <c r="F30" s="72" t="s">
        <v>855</v>
      </c>
      <c r="G30" s="72">
        <v>5</v>
      </c>
      <c r="H30" s="72">
        <v>12</v>
      </c>
      <c r="I30" s="72" t="s">
        <v>2908</v>
      </c>
      <c r="J30" s="73">
        <v>24318000</v>
      </c>
      <c r="K30" s="73">
        <v>0</v>
      </c>
      <c r="L30" s="73">
        <v>1166000</v>
      </c>
      <c r="M30" s="73">
        <v>38993000</v>
      </c>
      <c r="N30" s="285">
        <v>9813000</v>
      </c>
      <c r="O30" s="73">
        <v>0</v>
      </c>
      <c r="P30" s="73">
        <v>7459000</v>
      </c>
      <c r="Q30" s="74">
        <v>81749000</v>
      </c>
      <c r="R30" s="73">
        <v>44078000</v>
      </c>
      <c r="S30" s="73">
        <v>0</v>
      </c>
      <c r="T30" s="73">
        <v>0</v>
      </c>
      <c r="U30" s="73">
        <v>619000</v>
      </c>
      <c r="V30" s="73">
        <v>529392000</v>
      </c>
      <c r="W30" s="73">
        <v>412561000</v>
      </c>
      <c r="X30" s="74">
        <v>116831000</v>
      </c>
      <c r="Y30" s="73">
        <v>22917000</v>
      </c>
      <c r="Z30" s="74">
        <v>184445000</v>
      </c>
      <c r="AA30" s="74">
        <v>269365000</v>
      </c>
      <c r="AB30" s="73">
        <v>4918000</v>
      </c>
      <c r="AC30" s="73">
        <v>-558000</v>
      </c>
      <c r="AD30" s="73">
        <v>13451000</v>
      </c>
      <c r="AE30" s="73">
        <v>29038000</v>
      </c>
      <c r="AF30" s="74">
        <v>46849000</v>
      </c>
      <c r="AG30" s="73">
        <v>148408000</v>
      </c>
      <c r="AH30" s="73">
        <v>0</v>
      </c>
      <c r="AI30" s="73">
        <v>9372000</v>
      </c>
      <c r="AJ30" s="74">
        <v>157780000</v>
      </c>
      <c r="AK30" s="74">
        <v>207799000</v>
      </c>
      <c r="AL30" s="73">
        <v>40701000</v>
      </c>
      <c r="AM30" s="73">
        <v>5616000</v>
      </c>
      <c r="AN30" s="73">
        <v>15248000</v>
      </c>
      <c r="AO30" s="74">
        <v>61565000</v>
      </c>
      <c r="AP30" s="74">
        <v>269364000</v>
      </c>
      <c r="AQ30" s="73">
        <v>245490000</v>
      </c>
      <c r="AR30" s="73">
        <v>0</v>
      </c>
      <c r="AS30" s="73">
        <v>49109000</v>
      </c>
      <c r="AT30" s="73">
        <v>263000</v>
      </c>
      <c r="AU30" s="73">
        <v>4059000</v>
      </c>
      <c r="AV30" s="73">
        <v>2618000</v>
      </c>
      <c r="AW30" s="74">
        <v>301539000</v>
      </c>
      <c r="AX30" s="73">
        <v>1348000</v>
      </c>
      <c r="AY30" s="73">
        <v>-304000</v>
      </c>
      <c r="AZ30" s="73">
        <v>0</v>
      </c>
      <c r="BA30" s="73">
        <v>44987000</v>
      </c>
      <c r="BB30" s="73">
        <v>0</v>
      </c>
      <c r="BC30" s="74">
        <v>46031000</v>
      </c>
      <c r="BD30" s="74">
        <v>347570000</v>
      </c>
      <c r="BE30" s="73">
        <v>154668000</v>
      </c>
      <c r="BF30" s="73">
        <v>0</v>
      </c>
      <c r="BG30" s="73">
        <v>16479000</v>
      </c>
      <c r="BH30" s="73">
        <v>6069000</v>
      </c>
      <c r="BI30" s="73">
        <v>4337000</v>
      </c>
      <c r="BJ30" s="73">
        <v>109240000</v>
      </c>
      <c r="BK30" s="73">
        <v>0</v>
      </c>
      <c r="BL30" s="74">
        <v>290793000</v>
      </c>
      <c r="BM30" s="74">
        <v>56777000</v>
      </c>
      <c r="BN30" s="73">
        <v>-116371000</v>
      </c>
      <c r="BO30" s="73">
        <v>1205000</v>
      </c>
      <c r="BP30" s="73">
        <v>-58389000</v>
      </c>
      <c r="BQ30" s="73">
        <v>-300000</v>
      </c>
      <c r="BR30" s="73">
        <v>0</v>
      </c>
      <c r="BS30" s="74">
        <v>-58689000</v>
      </c>
      <c r="BT30" s="75">
        <v>3.1E-2</v>
      </c>
      <c r="BU30" s="75">
        <v>0.13200000000000001</v>
      </c>
      <c r="BV30" s="75">
        <v>0.16300000000000001</v>
      </c>
      <c r="BW30" s="76">
        <v>1.7</v>
      </c>
      <c r="BX30" s="77">
        <v>58</v>
      </c>
      <c r="BY30" s="77">
        <v>63</v>
      </c>
      <c r="BZ30" s="78">
        <v>7.2</v>
      </c>
      <c r="CA30" s="75">
        <v>0.375</v>
      </c>
      <c r="CB30" s="75">
        <v>0.22900000000000001</v>
      </c>
      <c r="CC30" s="79">
        <v>25</v>
      </c>
      <c r="CD30" s="79"/>
      <c r="CE30" s="79"/>
      <c r="CF30" s="74">
        <v>52455000</v>
      </c>
      <c r="CG30" s="75">
        <v>1.9E-2</v>
      </c>
      <c r="CH30" s="75">
        <v>0.13400000000000001</v>
      </c>
      <c r="CI30" s="75">
        <v>0.153</v>
      </c>
    </row>
    <row r="31" spans="1:87" s="48" customFormat="1" ht="34.200000000000003" x14ac:dyDescent="0.3">
      <c r="A31" s="81">
        <v>57</v>
      </c>
      <c r="B31" s="81" t="s">
        <v>720</v>
      </c>
      <c r="C31" s="81" t="s">
        <v>847</v>
      </c>
      <c r="D31" s="81">
        <v>12776</v>
      </c>
      <c r="E31" s="81">
        <v>2023</v>
      </c>
      <c r="F31" s="81" t="s">
        <v>855</v>
      </c>
      <c r="G31" s="81">
        <v>5</v>
      </c>
      <c r="H31" s="81">
        <v>12</v>
      </c>
      <c r="I31" s="81" t="s">
        <v>2908</v>
      </c>
      <c r="J31" s="82">
        <v>11694111</v>
      </c>
      <c r="K31" s="82">
        <v>0</v>
      </c>
      <c r="L31" s="82">
        <v>0</v>
      </c>
      <c r="M31" s="82">
        <v>39556280</v>
      </c>
      <c r="N31" s="287">
        <v>215231</v>
      </c>
      <c r="O31" s="82">
        <v>780707</v>
      </c>
      <c r="P31" s="82">
        <v>12177070</v>
      </c>
      <c r="Q31" s="74">
        <v>64423399</v>
      </c>
      <c r="R31" s="82">
        <v>176877</v>
      </c>
      <c r="S31" s="82">
        <v>0</v>
      </c>
      <c r="T31" s="82">
        <v>12515435</v>
      </c>
      <c r="U31" s="82">
        <v>0</v>
      </c>
      <c r="V31" s="82">
        <v>350131857</v>
      </c>
      <c r="W31" s="82">
        <v>228102199</v>
      </c>
      <c r="X31" s="74">
        <v>122029658</v>
      </c>
      <c r="Y31" s="82">
        <v>94196368</v>
      </c>
      <c r="Z31" s="74">
        <v>228918338</v>
      </c>
      <c r="AA31" s="74">
        <v>293341737</v>
      </c>
      <c r="AB31" s="82">
        <v>12254455</v>
      </c>
      <c r="AC31" s="82">
        <v>0</v>
      </c>
      <c r="AD31" s="82">
        <v>215231</v>
      </c>
      <c r="AE31" s="82">
        <v>59090489</v>
      </c>
      <c r="AF31" s="74">
        <v>71560175</v>
      </c>
      <c r="AG31" s="82">
        <v>106806621</v>
      </c>
      <c r="AH31" s="82">
        <v>0</v>
      </c>
      <c r="AI31" s="82">
        <v>23010437</v>
      </c>
      <c r="AJ31" s="74">
        <v>129817058</v>
      </c>
      <c r="AK31" s="74">
        <v>201377233</v>
      </c>
      <c r="AL31" s="82">
        <v>80121740</v>
      </c>
      <c r="AM31" s="82">
        <v>11842764</v>
      </c>
      <c r="AN31" s="82">
        <v>0</v>
      </c>
      <c r="AO31" s="74">
        <v>91964504</v>
      </c>
      <c r="AP31" s="74">
        <v>293341737</v>
      </c>
      <c r="AQ31" s="82">
        <v>336180825</v>
      </c>
      <c r="AR31" s="82">
        <v>0</v>
      </c>
      <c r="AS31" s="82">
        <v>15696918</v>
      </c>
      <c r="AT31" s="82">
        <v>0</v>
      </c>
      <c r="AU31" s="82">
        <v>3837923</v>
      </c>
      <c r="AV31" s="82">
        <v>1729451</v>
      </c>
      <c r="AW31" s="74">
        <v>357445117</v>
      </c>
      <c r="AX31" s="82">
        <v>47293</v>
      </c>
      <c r="AY31" s="82">
        <v>0</v>
      </c>
      <c r="AZ31" s="82">
        <v>0</v>
      </c>
      <c r="BA31" s="82">
        <v>-2075711</v>
      </c>
      <c r="BB31" s="82">
        <v>0</v>
      </c>
      <c r="BC31" s="74">
        <v>-2028418</v>
      </c>
      <c r="BD31" s="74">
        <v>355416699</v>
      </c>
      <c r="BE31" s="82">
        <v>206863011</v>
      </c>
      <c r="BF31" s="82">
        <v>0</v>
      </c>
      <c r="BG31" s="82">
        <v>11348642</v>
      </c>
      <c r="BH31" s="82">
        <v>1722111</v>
      </c>
      <c r="BI31" s="82">
        <v>5318976</v>
      </c>
      <c r="BJ31" s="82">
        <v>142034054</v>
      </c>
      <c r="BK31" s="82">
        <v>0</v>
      </c>
      <c r="BL31" s="74">
        <v>367286794</v>
      </c>
      <c r="BM31" s="74">
        <v>-11870095</v>
      </c>
      <c r="BN31" s="82">
        <v>-497547</v>
      </c>
      <c r="BO31" s="82">
        <v>-402126</v>
      </c>
      <c r="BP31" s="82">
        <v>-12769768</v>
      </c>
      <c r="BQ31" s="82">
        <v>3800287</v>
      </c>
      <c r="BR31" s="82">
        <v>0</v>
      </c>
      <c r="BS31" s="74">
        <v>-8969481</v>
      </c>
      <c r="BT31" s="75">
        <v>-2.8000000000000001E-2</v>
      </c>
      <c r="BU31" s="75">
        <v>-6.0000000000000001E-3</v>
      </c>
      <c r="BV31" s="75">
        <v>-3.3000000000000002E-2</v>
      </c>
      <c r="BW31" s="76">
        <v>0.9</v>
      </c>
      <c r="BX31" s="77">
        <v>43</v>
      </c>
      <c r="BY31" s="77">
        <v>73</v>
      </c>
      <c r="BZ31" s="78">
        <v>0.1</v>
      </c>
      <c r="CA31" s="75">
        <v>-3.0000000000000001E-3</v>
      </c>
      <c r="CB31" s="75">
        <v>0.314</v>
      </c>
      <c r="CC31" s="79">
        <v>20</v>
      </c>
      <c r="CD31" s="79"/>
      <c r="CE31" s="79"/>
      <c r="CF31" s="74">
        <v>-15708018</v>
      </c>
      <c r="CG31" s="75">
        <v>-3.9E-2</v>
      </c>
      <c r="CH31" s="75">
        <v>-6.0000000000000001E-3</v>
      </c>
      <c r="CI31" s="75">
        <v>-4.4999999999999998E-2</v>
      </c>
    </row>
    <row r="32" spans="1:87" s="48" customFormat="1" ht="34.200000000000003" x14ac:dyDescent="0.3">
      <c r="A32" s="72">
        <v>73</v>
      </c>
      <c r="B32" s="72" t="s">
        <v>725</v>
      </c>
      <c r="C32" s="72" t="s">
        <v>847</v>
      </c>
      <c r="D32" s="72">
        <v>12807</v>
      </c>
      <c r="E32" s="72">
        <v>2023</v>
      </c>
      <c r="F32" s="72" t="s">
        <v>855</v>
      </c>
      <c r="G32" s="72">
        <v>5</v>
      </c>
      <c r="H32" s="72">
        <v>12</v>
      </c>
      <c r="I32" s="72" t="s">
        <v>2908</v>
      </c>
      <c r="J32" s="73">
        <v>2828234</v>
      </c>
      <c r="K32" s="73">
        <v>622587</v>
      </c>
      <c r="L32" s="73">
        <v>2149799</v>
      </c>
      <c r="M32" s="73">
        <v>16785744</v>
      </c>
      <c r="N32" s="285">
        <v>0</v>
      </c>
      <c r="O32" s="73">
        <v>0</v>
      </c>
      <c r="P32" s="73">
        <v>4638881</v>
      </c>
      <c r="Q32" s="74">
        <v>27025245</v>
      </c>
      <c r="R32" s="73">
        <v>9413427</v>
      </c>
      <c r="S32" s="73">
        <v>0</v>
      </c>
      <c r="T32" s="73">
        <v>0</v>
      </c>
      <c r="U32" s="73">
        <v>0</v>
      </c>
      <c r="V32" s="73">
        <v>141198594</v>
      </c>
      <c r="W32" s="73">
        <v>80692573</v>
      </c>
      <c r="X32" s="74">
        <v>60506021</v>
      </c>
      <c r="Y32" s="73">
        <v>3294152</v>
      </c>
      <c r="Z32" s="74">
        <v>73213600</v>
      </c>
      <c r="AA32" s="74">
        <v>100238845</v>
      </c>
      <c r="AB32" s="73">
        <v>2356467</v>
      </c>
      <c r="AC32" s="73">
        <v>8705169</v>
      </c>
      <c r="AD32" s="73">
        <v>0</v>
      </c>
      <c r="AE32" s="73">
        <v>43463386</v>
      </c>
      <c r="AF32" s="74">
        <v>54525022</v>
      </c>
      <c r="AG32" s="73">
        <v>54456057</v>
      </c>
      <c r="AH32" s="73">
        <v>0</v>
      </c>
      <c r="AI32" s="73">
        <v>2190154</v>
      </c>
      <c r="AJ32" s="74">
        <v>56646211</v>
      </c>
      <c r="AK32" s="74">
        <v>111171233</v>
      </c>
      <c r="AL32" s="73">
        <v>-16233318</v>
      </c>
      <c r="AM32" s="73">
        <v>5300930</v>
      </c>
      <c r="AN32" s="73">
        <v>0</v>
      </c>
      <c r="AO32" s="74">
        <v>-10932388</v>
      </c>
      <c r="AP32" s="74">
        <v>100238845</v>
      </c>
      <c r="AQ32" s="73">
        <v>143814410</v>
      </c>
      <c r="AR32" s="73">
        <v>0</v>
      </c>
      <c r="AS32" s="73">
        <v>40410059</v>
      </c>
      <c r="AT32" s="73">
        <v>0</v>
      </c>
      <c r="AU32" s="73">
        <v>1994998</v>
      </c>
      <c r="AV32" s="73">
        <v>49294</v>
      </c>
      <c r="AW32" s="74">
        <v>186268761</v>
      </c>
      <c r="AX32" s="73">
        <v>-487720</v>
      </c>
      <c r="AY32" s="73">
        <v>0</v>
      </c>
      <c r="AZ32" s="73">
        <v>0</v>
      </c>
      <c r="BA32" s="73">
        <v>-1393058</v>
      </c>
      <c r="BB32" s="73">
        <v>0</v>
      </c>
      <c r="BC32" s="74">
        <v>-1880778</v>
      </c>
      <c r="BD32" s="74">
        <v>184387983</v>
      </c>
      <c r="BE32" s="73">
        <v>82225595</v>
      </c>
      <c r="BF32" s="73">
        <v>0</v>
      </c>
      <c r="BG32" s="73">
        <v>4518564</v>
      </c>
      <c r="BH32" s="73">
        <v>695189</v>
      </c>
      <c r="BI32" s="73">
        <v>2542811</v>
      </c>
      <c r="BJ32" s="73">
        <v>107906392</v>
      </c>
      <c r="BK32" s="73">
        <v>0</v>
      </c>
      <c r="BL32" s="74">
        <v>197888551</v>
      </c>
      <c r="BM32" s="74">
        <v>-13500568</v>
      </c>
      <c r="BN32" s="73">
        <v>-1697875</v>
      </c>
      <c r="BO32" s="73">
        <v>78052</v>
      </c>
      <c r="BP32" s="73">
        <v>-15120391</v>
      </c>
      <c r="BQ32" s="73">
        <v>0</v>
      </c>
      <c r="BR32" s="73">
        <v>0</v>
      </c>
      <c r="BS32" s="74">
        <v>-15120391</v>
      </c>
      <c r="BT32" s="75">
        <v>-6.3E-2</v>
      </c>
      <c r="BU32" s="75">
        <v>-0.01</v>
      </c>
      <c r="BV32" s="75">
        <v>-7.2999999999999995E-2</v>
      </c>
      <c r="BW32" s="76">
        <v>0.5</v>
      </c>
      <c r="BX32" s="77">
        <v>43</v>
      </c>
      <c r="BY32" s="77">
        <v>86</v>
      </c>
      <c r="BZ32" s="78">
        <v>-2.7</v>
      </c>
      <c r="CA32" s="75">
        <v>-8.2000000000000003E-2</v>
      </c>
      <c r="CB32" s="75">
        <v>-0.109</v>
      </c>
      <c r="CC32" s="79">
        <v>18</v>
      </c>
      <c r="CD32" s="79"/>
      <c r="CE32" s="79"/>
      <c r="CF32" s="74">
        <v>-15495566</v>
      </c>
      <c r="CG32" s="75">
        <v>-7.4999999999999997E-2</v>
      </c>
      <c r="CH32" s="75">
        <v>-0.01</v>
      </c>
      <c r="CI32" s="75">
        <v>-8.5000000000000006E-2</v>
      </c>
    </row>
    <row r="33" spans="1:87" s="48" customFormat="1" ht="34.200000000000003" x14ac:dyDescent="0.3">
      <c r="A33" s="81">
        <v>2</v>
      </c>
      <c r="B33" s="81" t="s">
        <v>702</v>
      </c>
      <c r="C33" s="81" t="s">
        <v>847</v>
      </c>
      <c r="D33" s="81">
        <v>12807</v>
      </c>
      <c r="E33" s="81">
        <v>2023</v>
      </c>
      <c r="F33" s="81" t="s">
        <v>855</v>
      </c>
      <c r="G33" s="81">
        <v>5</v>
      </c>
      <c r="H33" s="81">
        <v>12</v>
      </c>
      <c r="I33" s="81" t="s">
        <v>2908</v>
      </c>
      <c r="J33" s="82">
        <v>1447311</v>
      </c>
      <c r="K33" s="82">
        <v>0</v>
      </c>
      <c r="L33" s="82">
        <v>0</v>
      </c>
      <c r="M33" s="82">
        <v>4160993</v>
      </c>
      <c r="N33" s="287">
        <v>0</v>
      </c>
      <c r="O33" s="82">
        <v>0</v>
      </c>
      <c r="P33" s="82">
        <v>504181</v>
      </c>
      <c r="Q33" s="74">
        <v>6112485</v>
      </c>
      <c r="R33" s="82">
        <v>1784952</v>
      </c>
      <c r="S33" s="82">
        <v>0</v>
      </c>
      <c r="T33" s="82">
        <v>0</v>
      </c>
      <c r="U33" s="82">
        <v>0</v>
      </c>
      <c r="V33" s="82">
        <v>19775756</v>
      </c>
      <c r="W33" s="82">
        <v>14356368</v>
      </c>
      <c r="X33" s="74">
        <v>5419388</v>
      </c>
      <c r="Y33" s="82">
        <v>11444300</v>
      </c>
      <c r="Z33" s="74">
        <v>18648640</v>
      </c>
      <c r="AA33" s="74">
        <v>24761125</v>
      </c>
      <c r="AB33" s="82">
        <v>132723</v>
      </c>
      <c r="AC33" s="82">
        <v>1133076</v>
      </c>
      <c r="AD33" s="82">
        <v>0</v>
      </c>
      <c r="AE33" s="82">
        <v>8005062</v>
      </c>
      <c r="AF33" s="74">
        <v>9270861</v>
      </c>
      <c r="AG33" s="82">
        <v>289556</v>
      </c>
      <c r="AH33" s="82">
        <v>0</v>
      </c>
      <c r="AI33" s="82">
        <v>5000</v>
      </c>
      <c r="AJ33" s="74">
        <v>294556</v>
      </c>
      <c r="AK33" s="74">
        <v>9565417</v>
      </c>
      <c r="AL33" s="82">
        <v>13412013</v>
      </c>
      <c r="AM33" s="82">
        <v>1783695</v>
      </c>
      <c r="AN33" s="82">
        <v>0</v>
      </c>
      <c r="AO33" s="74">
        <v>15195708</v>
      </c>
      <c r="AP33" s="74">
        <v>24761125</v>
      </c>
      <c r="AQ33" s="82">
        <v>37627504</v>
      </c>
      <c r="AR33" s="82">
        <v>0</v>
      </c>
      <c r="AS33" s="82">
        <v>2916169</v>
      </c>
      <c r="AT33" s="82">
        <v>0</v>
      </c>
      <c r="AU33" s="82">
        <v>791663</v>
      </c>
      <c r="AV33" s="82">
        <v>40000</v>
      </c>
      <c r="AW33" s="74">
        <v>41375336</v>
      </c>
      <c r="AX33" s="82">
        <v>227</v>
      </c>
      <c r="AY33" s="82">
        <v>84891</v>
      </c>
      <c r="AZ33" s="82">
        <v>0</v>
      </c>
      <c r="BA33" s="82">
        <v>0</v>
      </c>
      <c r="BB33" s="82">
        <v>0</v>
      </c>
      <c r="BC33" s="74">
        <v>85118</v>
      </c>
      <c r="BD33" s="74">
        <v>41460454</v>
      </c>
      <c r="BE33" s="82">
        <v>13796793</v>
      </c>
      <c r="BF33" s="82">
        <v>0</v>
      </c>
      <c r="BG33" s="82">
        <v>759137</v>
      </c>
      <c r="BH33" s="82">
        <v>52683</v>
      </c>
      <c r="BI33" s="82">
        <v>242787</v>
      </c>
      <c r="BJ33" s="82">
        <v>25608544</v>
      </c>
      <c r="BK33" s="82">
        <v>0</v>
      </c>
      <c r="BL33" s="74">
        <v>40459944</v>
      </c>
      <c r="BM33" s="74">
        <v>1000510</v>
      </c>
      <c r="BN33" s="82">
        <v>-14851893</v>
      </c>
      <c r="BO33" s="82">
        <v>0</v>
      </c>
      <c r="BP33" s="82">
        <v>-13851383</v>
      </c>
      <c r="BQ33" s="82">
        <v>0</v>
      </c>
      <c r="BR33" s="82">
        <v>0</v>
      </c>
      <c r="BS33" s="74">
        <v>-13851383</v>
      </c>
      <c r="BT33" s="75">
        <v>2.1999999999999999E-2</v>
      </c>
      <c r="BU33" s="75">
        <v>2E-3</v>
      </c>
      <c r="BV33" s="75">
        <v>2.4E-2</v>
      </c>
      <c r="BW33" s="76">
        <v>0.7</v>
      </c>
      <c r="BX33" s="77">
        <v>40</v>
      </c>
      <c r="BY33" s="77">
        <v>75</v>
      </c>
      <c r="BZ33" s="78">
        <v>9.8000000000000007</v>
      </c>
      <c r="CA33" s="75">
        <v>0.184</v>
      </c>
      <c r="CB33" s="75">
        <v>0.61399999999999999</v>
      </c>
      <c r="CC33" s="79">
        <v>19</v>
      </c>
      <c r="CD33" s="79"/>
      <c r="CE33" s="79"/>
      <c r="CF33" s="74">
        <v>208847</v>
      </c>
      <c r="CG33" s="75">
        <v>3.0000000000000001E-3</v>
      </c>
      <c r="CH33" s="75">
        <v>2E-3</v>
      </c>
      <c r="CI33" s="75">
        <v>5.0000000000000001E-3</v>
      </c>
    </row>
    <row r="34" spans="1:87" s="48" customFormat="1" ht="34.200000000000003" x14ac:dyDescent="0.3">
      <c r="A34" s="72">
        <v>51</v>
      </c>
      <c r="B34" s="72" t="s">
        <v>719</v>
      </c>
      <c r="C34" s="72" t="s">
        <v>847</v>
      </c>
      <c r="D34" s="72">
        <v>13155</v>
      </c>
      <c r="E34" s="72">
        <v>2023</v>
      </c>
      <c r="F34" s="72" t="s">
        <v>855</v>
      </c>
      <c r="G34" s="72">
        <v>5</v>
      </c>
      <c r="H34" s="72">
        <v>12</v>
      </c>
      <c r="I34" s="72" t="s">
        <v>2908</v>
      </c>
      <c r="J34" s="73">
        <v>82797260.164000005</v>
      </c>
      <c r="K34" s="73">
        <v>0</v>
      </c>
      <c r="L34" s="73">
        <v>733782.17</v>
      </c>
      <c r="M34" s="73">
        <v>262343797.25400001</v>
      </c>
      <c r="N34" s="285">
        <v>0</v>
      </c>
      <c r="O34" s="73">
        <v>0</v>
      </c>
      <c r="P34" s="73">
        <v>359302034.68000001</v>
      </c>
      <c r="Q34" s="74">
        <v>705176874.26800001</v>
      </c>
      <c r="R34" s="73">
        <v>0</v>
      </c>
      <c r="S34" s="73">
        <v>45107843.490000002</v>
      </c>
      <c r="T34" s="73">
        <v>0</v>
      </c>
      <c r="U34" s="73">
        <v>0</v>
      </c>
      <c r="V34" s="73">
        <v>2228765538.54</v>
      </c>
      <c r="W34" s="73">
        <v>1295484735.96</v>
      </c>
      <c r="X34" s="74">
        <v>933280802.58000004</v>
      </c>
      <c r="Y34" s="73">
        <v>3044317853.98</v>
      </c>
      <c r="Z34" s="74">
        <v>4022706500.0500002</v>
      </c>
      <c r="AA34" s="74">
        <v>4727883374.3179998</v>
      </c>
      <c r="AB34" s="73">
        <v>6978915.2000000002</v>
      </c>
      <c r="AC34" s="73">
        <v>57105268.579999998</v>
      </c>
      <c r="AD34" s="73">
        <v>0</v>
      </c>
      <c r="AE34" s="73">
        <v>406316481.72500002</v>
      </c>
      <c r="AF34" s="74">
        <v>470400665.505</v>
      </c>
      <c r="AG34" s="73">
        <v>549719702.39999998</v>
      </c>
      <c r="AH34" s="73">
        <v>0</v>
      </c>
      <c r="AI34" s="73">
        <v>351045544.83999997</v>
      </c>
      <c r="AJ34" s="74">
        <v>900765247.24000001</v>
      </c>
      <c r="AK34" s="74">
        <v>1371165912.7449999</v>
      </c>
      <c r="AL34" s="73">
        <v>1731351978.3410001</v>
      </c>
      <c r="AM34" s="73">
        <v>1324454388.4990001</v>
      </c>
      <c r="AN34" s="73">
        <v>300911094.73000002</v>
      </c>
      <c r="AO34" s="74">
        <v>3356717461.5700002</v>
      </c>
      <c r="AP34" s="74">
        <v>4727883374.3149996</v>
      </c>
      <c r="AQ34" s="73">
        <v>2273620389.96</v>
      </c>
      <c r="AR34" s="73">
        <v>0</v>
      </c>
      <c r="AS34" s="73">
        <v>397536333.37</v>
      </c>
      <c r="AT34" s="73">
        <v>0</v>
      </c>
      <c r="AU34" s="73">
        <v>0</v>
      </c>
      <c r="AV34" s="73">
        <v>142352741.44999999</v>
      </c>
      <c r="AW34" s="74">
        <v>2813509464.7800002</v>
      </c>
      <c r="AX34" s="73">
        <v>-576187.12</v>
      </c>
      <c r="AY34" s="73">
        <v>301707396.12</v>
      </c>
      <c r="AZ34" s="73">
        <v>0</v>
      </c>
      <c r="BA34" s="73">
        <v>297630422.47000003</v>
      </c>
      <c r="BB34" s="73">
        <v>0</v>
      </c>
      <c r="BC34" s="74">
        <v>598761631.47000003</v>
      </c>
      <c r="BD34" s="74">
        <v>3412271096.25</v>
      </c>
      <c r="BE34" s="73">
        <v>948324730</v>
      </c>
      <c r="BF34" s="73">
        <v>0</v>
      </c>
      <c r="BG34" s="73">
        <v>94837801.510000005</v>
      </c>
      <c r="BH34" s="73">
        <v>21874883.98</v>
      </c>
      <c r="BI34" s="73">
        <v>15291995</v>
      </c>
      <c r="BJ34" s="73">
        <v>1924044772</v>
      </c>
      <c r="BK34" s="73">
        <v>0</v>
      </c>
      <c r="BL34" s="74">
        <v>3004374182.4899998</v>
      </c>
      <c r="BM34" s="74">
        <v>407896913.75999999</v>
      </c>
      <c r="BN34" s="73">
        <v>0</v>
      </c>
      <c r="BO34" s="73">
        <v>-36332314.700000003</v>
      </c>
      <c r="BP34" s="73">
        <v>371564599.06</v>
      </c>
      <c r="BQ34" s="73">
        <v>764298</v>
      </c>
      <c r="BR34" s="73">
        <v>0</v>
      </c>
      <c r="BS34" s="74">
        <v>372328897.06</v>
      </c>
      <c r="BT34" s="75">
        <v>-5.6000000000000001E-2</v>
      </c>
      <c r="BU34" s="75">
        <v>0.17499999999999999</v>
      </c>
      <c r="BV34" s="75">
        <v>0.12</v>
      </c>
      <c r="BW34" s="76">
        <v>1.5</v>
      </c>
      <c r="BX34" s="77">
        <v>42</v>
      </c>
      <c r="BY34" s="77">
        <v>52</v>
      </c>
      <c r="BZ34" s="78">
        <v>18.2</v>
      </c>
      <c r="CA34" s="75">
        <v>0.49299999999999999</v>
      </c>
      <c r="CB34" s="75">
        <v>0.71</v>
      </c>
      <c r="CC34" s="79">
        <v>14</v>
      </c>
      <c r="CD34" s="79"/>
      <c r="CE34" s="79"/>
      <c r="CF34" s="74">
        <v>407896913.75999999</v>
      </c>
      <c r="CG34" s="75">
        <v>-5.6000000000000001E-2</v>
      </c>
      <c r="CH34" s="75">
        <v>0.17499999999999999</v>
      </c>
      <c r="CI34" s="75">
        <v>0.12</v>
      </c>
    </row>
    <row r="35" spans="1:87" s="48" customFormat="1" ht="34.200000000000003" x14ac:dyDescent="0.3">
      <c r="A35" s="81">
        <v>83</v>
      </c>
      <c r="B35" s="81" t="s">
        <v>728</v>
      </c>
      <c r="C35" s="81" t="s">
        <v>847</v>
      </c>
      <c r="D35" s="81">
        <v>13156</v>
      </c>
      <c r="E35" s="81">
        <v>2023</v>
      </c>
      <c r="F35" s="81" t="s">
        <v>855</v>
      </c>
      <c r="G35" s="81">
        <v>5</v>
      </c>
      <c r="H35" s="81">
        <v>12</v>
      </c>
      <c r="I35" s="81" t="s">
        <v>2908</v>
      </c>
      <c r="J35" s="82">
        <v>25954000</v>
      </c>
      <c r="K35" s="82">
        <v>0</v>
      </c>
      <c r="L35" s="82">
        <v>0</v>
      </c>
      <c r="M35" s="82">
        <v>40582000</v>
      </c>
      <c r="N35" s="287">
        <v>12779000</v>
      </c>
      <c r="O35" s="82">
        <v>4059000</v>
      </c>
      <c r="P35" s="82">
        <v>20186000</v>
      </c>
      <c r="Q35" s="74">
        <v>103560000</v>
      </c>
      <c r="R35" s="82">
        <v>15302000</v>
      </c>
      <c r="S35" s="82">
        <v>0</v>
      </c>
      <c r="T35" s="82">
        <v>16855000</v>
      </c>
      <c r="U35" s="82">
        <v>0</v>
      </c>
      <c r="V35" s="82">
        <v>267830000</v>
      </c>
      <c r="W35" s="82">
        <v>180726000</v>
      </c>
      <c r="X35" s="74">
        <v>87104000</v>
      </c>
      <c r="Y35" s="82">
        <v>48312000</v>
      </c>
      <c r="Z35" s="74">
        <v>167573000</v>
      </c>
      <c r="AA35" s="74">
        <v>271133000</v>
      </c>
      <c r="AB35" s="82">
        <v>1489000</v>
      </c>
      <c r="AC35" s="82">
        <v>2049000</v>
      </c>
      <c r="AD35" s="82">
        <v>1918000</v>
      </c>
      <c r="AE35" s="82">
        <v>106968000</v>
      </c>
      <c r="AF35" s="74">
        <v>112424000</v>
      </c>
      <c r="AG35" s="82">
        <v>68750000</v>
      </c>
      <c r="AH35" s="82">
        <v>0</v>
      </c>
      <c r="AI35" s="82">
        <v>54792000</v>
      </c>
      <c r="AJ35" s="74">
        <v>123542000</v>
      </c>
      <c r="AK35" s="74">
        <v>235966000</v>
      </c>
      <c r="AL35" s="82">
        <v>36305000</v>
      </c>
      <c r="AM35" s="82">
        <v>0</v>
      </c>
      <c r="AN35" s="82">
        <v>1100000</v>
      </c>
      <c r="AO35" s="74">
        <v>37405000</v>
      </c>
      <c r="AP35" s="74">
        <v>273371000</v>
      </c>
      <c r="AQ35" s="82">
        <v>309320000</v>
      </c>
      <c r="AR35" s="82">
        <v>0</v>
      </c>
      <c r="AS35" s="82">
        <v>23521000</v>
      </c>
      <c r="AT35" s="82">
        <v>0</v>
      </c>
      <c r="AU35" s="82">
        <v>7273000</v>
      </c>
      <c r="AV35" s="82">
        <v>0</v>
      </c>
      <c r="AW35" s="74">
        <v>340114000</v>
      </c>
      <c r="AX35" s="82">
        <v>599000</v>
      </c>
      <c r="AY35" s="82">
        <v>0</v>
      </c>
      <c r="AZ35" s="82">
        <v>947000</v>
      </c>
      <c r="BA35" s="82">
        <v>-164000</v>
      </c>
      <c r="BB35" s="82">
        <v>0</v>
      </c>
      <c r="BC35" s="74">
        <v>1382000</v>
      </c>
      <c r="BD35" s="74">
        <v>341496000</v>
      </c>
      <c r="BE35" s="82">
        <v>167913000</v>
      </c>
      <c r="BF35" s="82">
        <v>0</v>
      </c>
      <c r="BG35" s="82">
        <v>11968000</v>
      </c>
      <c r="BH35" s="82">
        <v>3751000</v>
      </c>
      <c r="BI35" s="82">
        <v>7929000</v>
      </c>
      <c r="BJ35" s="82">
        <v>153936000</v>
      </c>
      <c r="BK35" s="82">
        <v>0</v>
      </c>
      <c r="BL35" s="74">
        <v>345497000</v>
      </c>
      <c r="BM35" s="74">
        <v>-4001000</v>
      </c>
      <c r="BN35" s="82">
        <v>-4487000</v>
      </c>
      <c r="BO35" s="82">
        <v>0</v>
      </c>
      <c r="BP35" s="82">
        <v>-8488000</v>
      </c>
      <c r="BQ35" s="82">
        <v>0</v>
      </c>
      <c r="BR35" s="82">
        <v>0</v>
      </c>
      <c r="BS35" s="74">
        <v>-8488000</v>
      </c>
      <c r="BT35" s="75">
        <v>-1.6E-2</v>
      </c>
      <c r="BU35" s="75">
        <v>4.0000000000000001E-3</v>
      </c>
      <c r="BV35" s="75">
        <v>-1.2E-2</v>
      </c>
      <c r="BW35" s="76">
        <v>0.9</v>
      </c>
      <c r="BX35" s="77">
        <v>48</v>
      </c>
      <c r="BY35" s="77">
        <v>121</v>
      </c>
      <c r="BZ35" s="78">
        <v>2.2000000000000002</v>
      </c>
      <c r="CA35" s="75">
        <v>4.3999999999999997E-2</v>
      </c>
      <c r="CB35" s="75">
        <v>0.13800000000000001</v>
      </c>
      <c r="CC35" s="79">
        <v>15</v>
      </c>
      <c r="CD35" s="79"/>
      <c r="CE35" s="79"/>
      <c r="CF35" s="74">
        <v>-11274000</v>
      </c>
      <c r="CG35" s="75">
        <v>-3.7999999999999999E-2</v>
      </c>
      <c r="CH35" s="75">
        <v>4.0000000000000001E-3</v>
      </c>
      <c r="CI35" s="75">
        <v>-3.4000000000000002E-2</v>
      </c>
    </row>
    <row r="36" spans="1:87" s="48" customFormat="1" ht="34.200000000000003" x14ac:dyDescent="0.3">
      <c r="A36" s="72">
        <v>97</v>
      </c>
      <c r="B36" s="72" t="s">
        <v>737</v>
      </c>
      <c r="C36" s="72" t="s">
        <v>847</v>
      </c>
      <c r="D36" s="72">
        <v>13157</v>
      </c>
      <c r="E36" s="72">
        <v>2023</v>
      </c>
      <c r="F36" s="72" t="s">
        <v>855</v>
      </c>
      <c r="G36" s="72">
        <v>5</v>
      </c>
      <c r="H36" s="72">
        <v>12</v>
      </c>
      <c r="I36" s="72" t="s">
        <v>2908</v>
      </c>
      <c r="J36" s="73">
        <v>2316892</v>
      </c>
      <c r="K36" s="73">
        <v>26902538</v>
      </c>
      <c r="L36" s="73">
        <v>3222590</v>
      </c>
      <c r="M36" s="73">
        <v>28364917</v>
      </c>
      <c r="N36" s="285">
        <v>0</v>
      </c>
      <c r="O36" s="73">
        <v>0</v>
      </c>
      <c r="P36" s="73">
        <v>8304989</v>
      </c>
      <c r="Q36" s="74">
        <v>69111926</v>
      </c>
      <c r="R36" s="73">
        <v>21340344</v>
      </c>
      <c r="S36" s="73">
        <v>5568887</v>
      </c>
      <c r="T36" s="73">
        <v>0</v>
      </c>
      <c r="U36" s="73">
        <v>0</v>
      </c>
      <c r="V36" s="73">
        <v>266786806</v>
      </c>
      <c r="W36" s="73">
        <v>135962937</v>
      </c>
      <c r="X36" s="74">
        <v>130823869</v>
      </c>
      <c r="Y36" s="73">
        <v>13688433</v>
      </c>
      <c r="Z36" s="74">
        <v>171421533</v>
      </c>
      <c r="AA36" s="74">
        <v>240533459</v>
      </c>
      <c r="AB36" s="73">
        <v>4740675</v>
      </c>
      <c r="AC36" s="73">
        <v>7235805</v>
      </c>
      <c r="AD36" s="73">
        <v>0</v>
      </c>
      <c r="AE36" s="73">
        <v>25746351</v>
      </c>
      <c r="AF36" s="74">
        <v>37722831</v>
      </c>
      <c r="AG36" s="73">
        <v>97195285</v>
      </c>
      <c r="AH36" s="73">
        <v>0</v>
      </c>
      <c r="AI36" s="73">
        <v>13437036</v>
      </c>
      <c r="AJ36" s="74">
        <v>110632321</v>
      </c>
      <c r="AK36" s="74">
        <v>148355152</v>
      </c>
      <c r="AL36" s="73">
        <v>85502739</v>
      </c>
      <c r="AM36" s="73">
        <v>0</v>
      </c>
      <c r="AN36" s="73">
        <v>6675568</v>
      </c>
      <c r="AO36" s="74">
        <v>92178307</v>
      </c>
      <c r="AP36" s="74">
        <v>240533459</v>
      </c>
      <c r="AQ36" s="73">
        <v>277120988</v>
      </c>
      <c r="AR36" s="73">
        <v>0</v>
      </c>
      <c r="AS36" s="73">
        <v>7092392</v>
      </c>
      <c r="AT36" s="73">
        <v>0</v>
      </c>
      <c r="AU36" s="73">
        <v>4010810</v>
      </c>
      <c r="AV36" s="73">
        <v>0</v>
      </c>
      <c r="AW36" s="74">
        <v>288224190</v>
      </c>
      <c r="AX36" s="73">
        <v>6083065</v>
      </c>
      <c r="AY36" s="73">
        <v>763132</v>
      </c>
      <c r="AZ36" s="73">
        <v>0</v>
      </c>
      <c r="BA36" s="73">
        <v>-3882</v>
      </c>
      <c r="BB36" s="73">
        <v>0</v>
      </c>
      <c r="BC36" s="74">
        <v>6842315</v>
      </c>
      <c r="BD36" s="74">
        <v>295066505</v>
      </c>
      <c r="BE36" s="73">
        <v>148465262</v>
      </c>
      <c r="BF36" s="73">
        <v>0</v>
      </c>
      <c r="BG36" s="73">
        <v>11533859</v>
      </c>
      <c r="BH36" s="73">
        <v>4322199</v>
      </c>
      <c r="BI36" s="73">
        <v>5532372</v>
      </c>
      <c r="BJ36" s="73">
        <v>124748325</v>
      </c>
      <c r="BK36" s="73">
        <v>0</v>
      </c>
      <c r="BL36" s="74">
        <v>294602017</v>
      </c>
      <c r="BM36" s="74">
        <v>464488</v>
      </c>
      <c r="BN36" s="73">
        <v>-8256416</v>
      </c>
      <c r="BO36" s="73">
        <v>1226175</v>
      </c>
      <c r="BP36" s="73">
        <v>-6565753</v>
      </c>
      <c r="BQ36" s="73">
        <v>0</v>
      </c>
      <c r="BR36" s="73">
        <v>0</v>
      </c>
      <c r="BS36" s="74">
        <v>-6565753</v>
      </c>
      <c r="BT36" s="75">
        <v>-2.1999999999999999E-2</v>
      </c>
      <c r="BU36" s="75">
        <v>2.3E-2</v>
      </c>
      <c r="BV36" s="75">
        <v>2E-3</v>
      </c>
      <c r="BW36" s="76">
        <v>1.8</v>
      </c>
      <c r="BX36" s="77">
        <v>37</v>
      </c>
      <c r="BY36" s="77">
        <v>39</v>
      </c>
      <c r="BZ36" s="78">
        <v>1.8</v>
      </c>
      <c r="CA36" s="75">
        <v>8.8999999999999996E-2</v>
      </c>
      <c r="CB36" s="75">
        <v>0.38300000000000001</v>
      </c>
      <c r="CC36" s="79">
        <v>12</v>
      </c>
      <c r="CD36" s="79"/>
      <c r="CE36" s="79"/>
      <c r="CF36" s="74">
        <v>-3546322</v>
      </c>
      <c r="CG36" s="75">
        <v>-3.5999999999999997E-2</v>
      </c>
      <c r="CH36" s="75">
        <v>2.4E-2</v>
      </c>
      <c r="CI36" s="75">
        <v>-1.2E-2</v>
      </c>
    </row>
    <row r="37" spans="1:87" s="48" customFormat="1" ht="34.200000000000003" x14ac:dyDescent="0.3">
      <c r="A37" s="81">
        <v>6963</v>
      </c>
      <c r="B37" s="81" t="s">
        <v>747</v>
      </c>
      <c r="C37" s="81" t="s">
        <v>847</v>
      </c>
      <c r="D37" s="81">
        <v>13158</v>
      </c>
      <c r="E37" s="81">
        <v>2023</v>
      </c>
      <c r="F37" s="81" t="s">
        <v>848</v>
      </c>
      <c r="G37" s="81">
        <v>5</v>
      </c>
      <c r="H37" s="81">
        <v>12</v>
      </c>
      <c r="I37" s="81" t="s">
        <v>2909</v>
      </c>
      <c r="J37" s="82">
        <v>201761</v>
      </c>
      <c r="K37" s="82">
        <v>0</v>
      </c>
      <c r="L37" s="82">
        <v>0</v>
      </c>
      <c r="M37" s="82">
        <v>1049530</v>
      </c>
      <c r="N37" s="287">
        <v>177000</v>
      </c>
      <c r="O37" s="82">
        <v>0</v>
      </c>
      <c r="P37" s="82">
        <v>818494</v>
      </c>
      <c r="Q37" s="74">
        <v>2246785</v>
      </c>
      <c r="R37" s="82">
        <v>0</v>
      </c>
      <c r="S37" s="82">
        <v>0</v>
      </c>
      <c r="T37" s="82">
        <v>0</v>
      </c>
      <c r="U37" s="82">
        <v>0</v>
      </c>
      <c r="V37" s="82">
        <v>125997793</v>
      </c>
      <c r="W37" s="82">
        <v>84116649</v>
      </c>
      <c r="X37" s="74">
        <v>41881144</v>
      </c>
      <c r="Y37" s="82">
        <v>0</v>
      </c>
      <c r="Z37" s="74">
        <v>41881144</v>
      </c>
      <c r="AA37" s="74">
        <v>44127929</v>
      </c>
      <c r="AB37" s="82">
        <v>0</v>
      </c>
      <c r="AC37" s="82">
        <v>0</v>
      </c>
      <c r="AD37" s="82">
        <v>0</v>
      </c>
      <c r="AE37" s="82">
        <v>4765946</v>
      </c>
      <c r="AF37" s="74">
        <v>4765946</v>
      </c>
      <c r="AG37" s="82">
        <v>0</v>
      </c>
      <c r="AH37" s="82">
        <v>0</v>
      </c>
      <c r="AI37" s="82">
        <v>0</v>
      </c>
      <c r="AJ37" s="74">
        <v>0</v>
      </c>
      <c r="AK37" s="74">
        <v>4765946</v>
      </c>
      <c r="AL37" s="82">
        <v>39361983</v>
      </c>
      <c r="AM37" s="82">
        <v>0</v>
      </c>
      <c r="AN37" s="82">
        <v>0</v>
      </c>
      <c r="AO37" s="74">
        <v>39361983</v>
      </c>
      <c r="AP37" s="74">
        <v>44127929</v>
      </c>
      <c r="AQ37" s="82">
        <v>4708536</v>
      </c>
      <c r="AR37" s="82">
        <v>0</v>
      </c>
      <c r="AS37" s="82">
        <v>11138283</v>
      </c>
      <c r="AT37" s="82">
        <v>0</v>
      </c>
      <c r="AU37" s="82">
        <v>0</v>
      </c>
      <c r="AV37" s="82">
        <v>0</v>
      </c>
      <c r="AW37" s="74">
        <v>15846819</v>
      </c>
      <c r="AX37" s="82">
        <v>0</v>
      </c>
      <c r="AY37" s="82">
        <v>0</v>
      </c>
      <c r="AZ37" s="82">
        <v>0</v>
      </c>
      <c r="BA37" s="82">
        <v>21880000</v>
      </c>
      <c r="BB37" s="82">
        <v>0</v>
      </c>
      <c r="BC37" s="74">
        <v>21880000</v>
      </c>
      <c r="BD37" s="74">
        <v>37726819</v>
      </c>
      <c r="BE37" s="82">
        <v>18259923</v>
      </c>
      <c r="BF37" s="82">
        <v>0</v>
      </c>
      <c r="BG37" s="82">
        <v>3738509</v>
      </c>
      <c r="BH37" s="82">
        <v>0</v>
      </c>
      <c r="BI37" s="82">
        <v>0</v>
      </c>
      <c r="BJ37" s="82">
        <v>18520568</v>
      </c>
      <c r="BK37" s="82">
        <v>0</v>
      </c>
      <c r="BL37" s="74">
        <v>40519000</v>
      </c>
      <c r="BM37" s="74">
        <v>-2792181</v>
      </c>
      <c r="BN37" s="82">
        <v>0</v>
      </c>
      <c r="BO37" s="82">
        <v>0</v>
      </c>
      <c r="BP37" s="82">
        <v>-2792181</v>
      </c>
      <c r="BQ37" s="82">
        <v>0</v>
      </c>
      <c r="BR37" s="82">
        <v>0</v>
      </c>
      <c r="BS37" s="74">
        <v>-2792181</v>
      </c>
      <c r="BT37" s="75">
        <v>-0.65400000000000003</v>
      </c>
      <c r="BU37" s="75">
        <v>0.57999999999999996</v>
      </c>
      <c r="BV37" s="75">
        <v>-7.3999999999999996E-2</v>
      </c>
      <c r="BW37" s="76">
        <v>0.5</v>
      </c>
      <c r="BX37" s="77">
        <v>81</v>
      </c>
      <c r="BY37" s="77">
        <v>47</v>
      </c>
      <c r="BZ37" s="78">
        <v>0</v>
      </c>
      <c r="CA37" s="75">
        <v>0.19900000000000001</v>
      </c>
      <c r="CB37" s="75">
        <v>0.89200000000000002</v>
      </c>
      <c r="CC37" s="79">
        <v>23</v>
      </c>
      <c r="CD37" s="79"/>
      <c r="CE37" s="79"/>
      <c r="CF37" s="74">
        <v>-2792181</v>
      </c>
      <c r="CG37" s="75">
        <v>-0.65400000000000003</v>
      </c>
      <c r="CH37" s="75">
        <v>0.57999999999999996</v>
      </c>
      <c r="CI37" s="75">
        <v>-7.3999999999999996E-2</v>
      </c>
    </row>
    <row r="38" spans="1:87" s="48" customFormat="1" ht="34.200000000000003" x14ac:dyDescent="0.3">
      <c r="A38" s="72">
        <v>11718</v>
      </c>
      <c r="B38" s="72" t="s">
        <v>748</v>
      </c>
      <c r="C38" s="72" t="s">
        <v>847</v>
      </c>
      <c r="D38" s="72">
        <v>13158</v>
      </c>
      <c r="E38" s="72">
        <v>2023</v>
      </c>
      <c r="F38" s="72" t="s">
        <v>848</v>
      </c>
      <c r="G38" s="72">
        <v>5</v>
      </c>
      <c r="H38" s="72">
        <v>12</v>
      </c>
      <c r="I38" s="72" t="s">
        <v>2909</v>
      </c>
      <c r="J38" s="73">
        <v>0</v>
      </c>
      <c r="K38" s="73">
        <v>0</v>
      </c>
      <c r="L38" s="73">
        <v>0</v>
      </c>
      <c r="M38" s="73">
        <v>-20000</v>
      </c>
      <c r="N38" s="285">
        <v>0</v>
      </c>
      <c r="O38" s="73">
        <v>0</v>
      </c>
      <c r="P38" s="73">
        <v>0</v>
      </c>
      <c r="Q38" s="74">
        <v>-20000</v>
      </c>
      <c r="R38" s="73">
        <v>0</v>
      </c>
      <c r="S38" s="73">
        <v>0</v>
      </c>
      <c r="T38" s="73">
        <v>0</v>
      </c>
      <c r="U38" s="73">
        <v>0</v>
      </c>
      <c r="V38" s="73">
        <v>0</v>
      </c>
      <c r="W38" s="73">
        <v>0</v>
      </c>
      <c r="X38" s="74">
        <v>0</v>
      </c>
      <c r="Y38" s="73">
        <v>0</v>
      </c>
      <c r="Z38" s="74">
        <v>0</v>
      </c>
      <c r="AA38" s="74">
        <v>-20000</v>
      </c>
      <c r="AB38" s="73">
        <v>0</v>
      </c>
      <c r="AC38" s="73">
        <v>0</v>
      </c>
      <c r="AD38" s="73">
        <v>0</v>
      </c>
      <c r="AE38" s="73">
        <v>0</v>
      </c>
      <c r="AF38" s="74">
        <v>0</v>
      </c>
      <c r="AG38" s="73">
        <v>0</v>
      </c>
      <c r="AH38" s="73">
        <v>0</v>
      </c>
      <c r="AI38" s="73">
        <v>0</v>
      </c>
      <c r="AJ38" s="74">
        <v>0</v>
      </c>
      <c r="AK38" s="74">
        <v>0</v>
      </c>
      <c r="AL38" s="73">
        <v>-20000</v>
      </c>
      <c r="AM38" s="73">
        <v>0</v>
      </c>
      <c r="AN38" s="73">
        <v>0</v>
      </c>
      <c r="AO38" s="74">
        <v>-20000</v>
      </c>
      <c r="AP38" s="74">
        <v>-20000</v>
      </c>
      <c r="AQ38" s="73">
        <v>107000</v>
      </c>
      <c r="AR38" s="73">
        <v>0</v>
      </c>
      <c r="AS38" s="73">
        <v>39000</v>
      </c>
      <c r="AT38" s="73">
        <v>0</v>
      </c>
      <c r="AU38" s="73">
        <v>0</v>
      </c>
      <c r="AV38" s="73">
        <v>0</v>
      </c>
      <c r="AW38" s="74">
        <v>146000</v>
      </c>
      <c r="AX38" s="73">
        <v>0</v>
      </c>
      <c r="AY38" s="73">
        <v>0</v>
      </c>
      <c r="AZ38" s="73">
        <v>0</v>
      </c>
      <c r="BA38" s="73">
        <v>-7842000</v>
      </c>
      <c r="BB38" s="73">
        <v>0</v>
      </c>
      <c r="BC38" s="74">
        <v>-7842000</v>
      </c>
      <c r="BD38" s="74">
        <v>-7696000</v>
      </c>
      <c r="BE38" s="73">
        <v>0</v>
      </c>
      <c r="BF38" s="73">
        <v>0</v>
      </c>
      <c r="BG38" s="73">
        <v>0</v>
      </c>
      <c r="BH38" s="73">
        <v>0</v>
      </c>
      <c r="BI38" s="73">
        <v>0</v>
      </c>
      <c r="BJ38" s="73">
        <v>2000</v>
      </c>
      <c r="BK38" s="73">
        <v>0</v>
      </c>
      <c r="BL38" s="74">
        <v>2000</v>
      </c>
      <c r="BM38" s="74">
        <v>-7698000</v>
      </c>
      <c r="BN38" s="73">
        <v>0</v>
      </c>
      <c r="BO38" s="73">
        <v>0</v>
      </c>
      <c r="BP38" s="73">
        <v>-7698000</v>
      </c>
      <c r="BQ38" s="73">
        <v>0</v>
      </c>
      <c r="BR38" s="73">
        <v>0</v>
      </c>
      <c r="BS38" s="74">
        <v>-7698000</v>
      </c>
      <c r="BT38" s="75">
        <v>-1.9E-2</v>
      </c>
      <c r="BU38" s="75">
        <v>1.0189999999999999</v>
      </c>
      <c r="BV38" s="75">
        <v>1</v>
      </c>
      <c r="BW38" s="76">
        <v>0</v>
      </c>
      <c r="BX38" s="77">
        <v>-68</v>
      </c>
      <c r="BY38" s="77">
        <v>0</v>
      </c>
      <c r="BZ38" s="78">
        <v>0</v>
      </c>
      <c r="CA38" s="75">
        <v>0</v>
      </c>
      <c r="CB38" s="75">
        <v>1</v>
      </c>
      <c r="CC38" s="79">
        <v>0</v>
      </c>
      <c r="CD38" s="79"/>
      <c r="CE38" s="79"/>
      <c r="CF38" s="74">
        <v>-7698000</v>
      </c>
      <c r="CG38" s="75">
        <v>-1.9E-2</v>
      </c>
      <c r="CH38" s="75">
        <v>1.0189999999999999</v>
      </c>
      <c r="CI38" s="75">
        <v>1</v>
      </c>
    </row>
    <row r="39" spans="1:87" s="48" customFormat="1" ht="34.200000000000003" x14ac:dyDescent="0.3">
      <c r="A39" s="81">
        <v>3108</v>
      </c>
      <c r="B39" s="81" t="s">
        <v>716</v>
      </c>
      <c r="C39" s="81" t="s">
        <v>847</v>
      </c>
      <c r="D39" s="81">
        <v>13159</v>
      </c>
      <c r="E39" s="81">
        <v>2023</v>
      </c>
      <c r="F39" s="81" t="s">
        <v>859</v>
      </c>
      <c r="G39" s="81">
        <v>5</v>
      </c>
      <c r="H39" s="81">
        <v>12</v>
      </c>
      <c r="I39" s="81" t="s">
        <v>2910</v>
      </c>
      <c r="J39" s="82">
        <v>184335088</v>
      </c>
      <c r="K39" s="82">
        <v>48393909</v>
      </c>
      <c r="L39" s="82">
        <v>0</v>
      </c>
      <c r="M39" s="82">
        <v>33928724</v>
      </c>
      <c r="N39" s="287">
        <v>0</v>
      </c>
      <c r="O39" s="82">
        <v>149423999</v>
      </c>
      <c r="P39" s="82">
        <v>30096727</v>
      </c>
      <c r="Q39" s="74">
        <v>446178447</v>
      </c>
      <c r="R39" s="82">
        <v>6432883</v>
      </c>
      <c r="S39" s="82">
        <v>0</v>
      </c>
      <c r="T39" s="82">
        <v>0</v>
      </c>
      <c r="U39" s="82">
        <v>0</v>
      </c>
      <c r="V39" s="82">
        <v>808434571</v>
      </c>
      <c r="W39" s="82">
        <v>576150387</v>
      </c>
      <c r="X39" s="74">
        <v>232284184</v>
      </c>
      <c r="Y39" s="82">
        <v>58663021</v>
      </c>
      <c r="Z39" s="74">
        <v>297380088</v>
      </c>
      <c r="AA39" s="74">
        <v>743558535</v>
      </c>
      <c r="AB39" s="82">
        <v>12822340</v>
      </c>
      <c r="AC39" s="82">
        <v>8644622</v>
      </c>
      <c r="AD39" s="82">
        <v>0</v>
      </c>
      <c r="AE39" s="82">
        <v>124821838</v>
      </c>
      <c r="AF39" s="74">
        <v>146288800</v>
      </c>
      <c r="AG39" s="82">
        <v>62798890</v>
      </c>
      <c r="AH39" s="82">
        <v>0</v>
      </c>
      <c r="AI39" s="82">
        <v>260024509</v>
      </c>
      <c r="AJ39" s="74">
        <v>322823399</v>
      </c>
      <c r="AK39" s="74">
        <v>469112199</v>
      </c>
      <c r="AL39" s="82">
        <v>265721682</v>
      </c>
      <c r="AM39" s="82">
        <v>0</v>
      </c>
      <c r="AN39" s="82">
        <v>8724652</v>
      </c>
      <c r="AO39" s="74">
        <v>274446334</v>
      </c>
      <c r="AP39" s="74">
        <v>743558533</v>
      </c>
      <c r="AQ39" s="82">
        <v>383908760</v>
      </c>
      <c r="AR39" s="82">
        <v>69880434</v>
      </c>
      <c r="AS39" s="82">
        <v>448482176</v>
      </c>
      <c r="AT39" s="82">
        <v>0</v>
      </c>
      <c r="AU39" s="82">
        <v>0</v>
      </c>
      <c r="AV39" s="82">
        <v>0</v>
      </c>
      <c r="AW39" s="74">
        <v>902271370</v>
      </c>
      <c r="AX39" s="82">
        <v>4963449</v>
      </c>
      <c r="AY39" s="82">
        <v>1415999</v>
      </c>
      <c r="AZ39" s="82">
        <v>0</v>
      </c>
      <c r="BA39" s="82">
        <v>7750000</v>
      </c>
      <c r="BB39" s="82">
        <v>0</v>
      </c>
      <c r="BC39" s="74">
        <v>14129448</v>
      </c>
      <c r="BD39" s="74">
        <v>916400818</v>
      </c>
      <c r="BE39" s="82">
        <v>547011684</v>
      </c>
      <c r="BF39" s="82">
        <v>5541108</v>
      </c>
      <c r="BG39" s="82">
        <v>41444700</v>
      </c>
      <c r="BH39" s="82">
        <v>2201639</v>
      </c>
      <c r="BI39" s="82">
        <v>2201309</v>
      </c>
      <c r="BJ39" s="82">
        <v>348025005</v>
      </c>
      <c r="BK39" s="82">
        <v>0</v>
      </c>
      <c r="BL39" s="74">
        <v>946425445</v>
      </c>
      <c r="BM39" s="74">
        <v>-30024627</v>
      </c>
      <c r="BN39" s="82">
        <v>0</v>
      </c>
      <c r="BO39" s="82">
        <v>0</v>
      </c>
      <c r="BP39" s="82">
        <v>-30024627</v>
      </c>
      <c r="BQ39" s="82">
        <v>0</v>
      </c>
      <c r="BR39" s="82">
        <v>0</v>
      </c>
      <c r="BS39" s="74">
        <v>0</v>
      </c>
      <c r="BT39" s="75">
        <v>-4.8000000000000001E-2</v>
      </c>
      <c r="BU39" s="75">
        <v>1.4999999999999999E-2</v>
      </c>
      <c r="BV39" s="75">
        <v>-3.3000000000000002E-2</v>
      </c>
      <c r="BW39" s="76">
        <v>3</v>
      </c>
      <c r="BX39" s="77">
        <v>32</v>
      </c>
      <c r="BY39" s="77">
        <v>56</v>
      </c>
      <c r="BZ39" s="78">
        <v>0.9</v>
      </c>
      <c r="CA39" s="75">
        <v>5.5E-2</v>
      </c>
      <c r="CB39" s="75">
        <v>0.36899999999999999</v>
      </c>
      <c r="CC39" s="79">
        <v>14</v>
      </c>
      <c r="CD39" s="79"/>
      <c r="CE39" s="79"/>
      <c r="CF39" s="74">
        <v>-30024627</v>
      </c>
      <c r="CG39" s="75">
        <v>-4.8000000000000001E-2</v>
      </c>
      <c r="CH39" s="75">
        <v>1.4999999999999999E-2</v>
      </c>
      <c r="CI39" s="75">
        <v>-3.3000000000000002E-2</v>
      </c>
    </row>
    <row r="40" spans="1:87" s="48" customFormat="1" ht="34.200000000000003" x14ac:dyDescent="0.3">
      <c r="A40" s="72">
        <v>46</v>
      </c>
      <c r="B40" s="72" t="s">
        <v>712</v>
      </c>
      <c r="C40" s="72" t="s">
        <v>847</v>
      </c>
      <c r="D40" s="72">
        <v>14286</v>
      </c>
      <c r="E40" s="72">
        <v>2023</v>
      </c>
      <c r="F40" s="72" t="s">
        <v>855</v>
      </c>
      <c r="G40" s="72">
        <v>5</v>
      </c>
      <c r="H40" s="72">
        <v>12</v>
      </c>
      <c r="I40" s="72" t="s">
        <v>2908</v>
      </c>
      <c r="J40" s="73">
        <v>722000</v>
      </c>
      <c r="K40" s="73">
        <v>0</v>
      </c>
      <c r="L40" s="73">
        <v>0</v>
      </c>
      <c r="M40" s="73">
        <v>330139000</v>
      </c>
      <c r="N40" s="285">
        <v>2613593000</v>
      </c>
      <c r="O40" s="73">
        <v>0</v>
      </c>
      <c r="P40" s="73">
        <v>345236000</v>
      </c>
      <c r="Q40" s="74">
        <v>3289690000</v>
      </c>
      <c r="R40" s="73">
        <v>1642844000</v>
      </c>
      <c r="S40" s="73">
        <v>65928000</v>
      </c>
      <c r="T40" s="73">
        <v>0</v>
      </c>
      <c r="U40" s="73">
        <v>0</v>
      </c>
      <c r="V40" s="73">
        <v>4796550000</v>
      </c>
      <c r="W40" s="73">
        <v>2434108000</v>
      </c>
      <c r="X40" s="74">
        <v>2362442000</v>
      </c>
      <c r="Y40" s="73">
        <v>651358000</v>
      </c>
      <c r="Z40" s="74">
        <v>4722572000</v>
      </c>
      <c r="AA40" s="74">
        <v>8012262000</v>
      </c>
      <c r="AB40" s="73">
        <v>5620000</v>
      </c>
      <c r="AC40" s="73">
        <v>15297000</v>
      </c>
      <c r="AD40" s="73">
        <v>0</v>
      </c>
      <c r="AE40" s="73">
        <v>647138000</v>
      </c>
      <c r="AF40" s="74">
        <v>668055000</v>
      </c>
      <c r="AG40" s="73">
        <v>1515410000</v>
      </c>
      <c r="AH40" s="73">
        <v>0</v>
      </c>
      <c r="AI40" s="73">
        <v>763211000</v>
      </c>
      <c r="AJ40" s="74">
        <v>2278621000</v>
      </c>
      <c r="AK40" s="74">
        <v>2946676000</v>
      </c>
      <c r="AL40" s="73">
        <v>3052276000</v>
      </c>
      <c r="AM40" s="73">
        <v>982517000</v>
      </c>
      <c r="AN40" s="73">
        <v>1030793000</v>
      </c>
      <c r="AO40" s="74">
        <v>5065586000</v>
      </c>
      <c r="AP40" s="74">
        <v>8012262000</v>
      </c>
      <c r="AQ40" s="73">
        <v>1856193000</v>
      </c>
      <c r="AR40" s="73">
        <v>0</v>
      </c>
      <c r="AS40" s="73">
        <v>541218000</v>
      </c>
      <c r="AT40" s="73">
        <v>0</v>
      </c>
      <c r="AU40" s="73">
        <v>0</v>
      </c>
      <c r="AV40" s="73">
        <v>102907000</v>
      </c>
      <c r="AW40" s="74">
        <v>2500318000</v>
      </c>
      <c r="AX40" s="73">
        <v>64419000</v>
      </c>
      <c r="AY40" s="73">
        <v>18235000</v>
      </c>
      <c r="AZ40" s="73">
        <v>0</v>
      </c>
      <c r="BA40" s="73">
        <v>-4305000</v>
      </c>
      <c r="BB40" s="73">
        <v>1275000</v>
      </c>
      <c r="BC40" s="74">
        <v>79624000</v>
      </c>
      <c r="BD40" s="74">
        <v>2579942000</v>
      </c>
      <c r="BE40" s="73">
        <v>1218539000</v>
      </c>
      <c r="BF40" s="73">
        <v>0</v>
      </c>
      <c r="BG40" s="73">
        <v>169911000</v>
      </c>
      <c r="BH40" s="73">
        <v>53056000</v>
      </c>
      <c r="BI40" s="73">
        <v>45703000</v>
      </c>
      <c r="BJ40" s="73">
        <v>1218725000</v>
      </c>
      <c r="BK40" s="73">
        <v>0</v>
      </c>
      <c r="BL40" s="74">
        <v>2705934000</v>
      </c>
      <c r="BM40" s="74">
        <v>-125992000</v>
      </c>
      <c r="BN40" s="73">
        <v>22864000</v>
      </c>
      <c r="BO40" s="73">
        <v>15512000</v>
      </c>
      <c r="BP40" s="73">
        <v>-87616000</v>
      </c>
      <c r="BQ40" s="73">
        <v>-23842000</v>
      </c>
      <c r="BR40" s="73">
        <v>0</v>
      </c>
      <c r="BS40" s="74">
        <v>-111458000</v>
      </c>
      <c r="BT40" s="75">
        <v>-0.08</v>
      </c>
      <c r="BU40" s="75">
        <v>3.1E-2</v>
      </c>
      <c r="BV40" s="75">
        <v>-4.9000000000000002E-2</v>
      </c>
      <c r="BW40" s="76">
        <v>4.9000000000000004</v>
      </c>
      <c r="BX40" s="77">
        <v>65</v>
      </c>
      <c r="BY40" s="77">
        <v>94</v>
      </c>
      <c r="BZ40" s="78">
        <v>1.7</v>
      </c>
      <c r="CA40" s="75">
        <v>0.02</v>
      </c>
      <c r="CB40" s="75">
        <v>0.63200000000000001</v>
      </c>
      <c r="CC40" s="79">
        <v>14</v>
      </c>
      <c r="CD40" s="79"/>
      <c r="CE40" s="79"/>
      <c r="CF40" s="74">
        <v>-125992000</v>
      </c>
      <c r="CG40" s="75">
        <v>-0.08</v>
      </c>
      <c r="CH40" s="75">
        <v>3.1E-2</v>
      </c>
      <c r="CI40" s="75">
        <v>-4.9000000000000002E-2</v>
      </c>
    </row>
    <row r="41" spans="1:87" s="48" customFormat="1" ht="34.200000000000003" x14ac:dyDescent="0.3">
      <c r="A41" s="81">
        <v>3107</v>
      </c>
      <c r="B41" s="81" t="s">
        <v>713</v>
      </c>
      <c r="C41" s="81" t="s">
        <v>847</v>
      </c>
      <c r="D41" s="81">
        <v>14287</v>
      </c>
      <c r="E41" s="81">
        <v>2023</v>
      </c>
      <c r="F41" s="81" t="s">
        <v>855</v>
      </c>
      <c r="G41" s="81">
        <v>5</v>
      </c>
      <c r="H41" s="81">
        <v>12</v>
      </c>
      <c r="I41" s="81" t="s">
        <v>2908</v>
      </c>
      <c r="J41" s="82">
        <v>51221000</v>
      </c>
      <c r="K41" s="82">
        <v>0</v>
      </c>
      <c r="L41" s="82">
        <v>0</v>
      </c>
      <c r="M41" s="82">
        <v>128953000</v>
      </c>
      <c r="N41" s="287">
        <v>68937000</v>
      </c>
      <c r="O41" s="82">
        <v>7473000</v>
      </c>
      <c r="P41" s="82">
        <v>357279000</v>
      </c>
      <c r="Q41" s="74">
        <v>613863000</v>
      </c>
      <c r="R41" s="82">
        <v>913499000</v>
      </c>
      <c r="S41" s="82">
        <v>9704000</v>
      </c>
      <c r="T41" s="82">
        <v>0</v>
      </c>
      <c r="U41" s="82">
        <v>0</v>
      </c>
      <c r="V41" s="82">
        <v>2295388000</v>
      </c>
      <c r="W41" s="82">
        <v>1289756000</v>
      </c>
      <c r="X41" s="74">
        <v>1005632000</v>
      </c>
      <c r="Y41" s="82">
        <v>134400000</v>
      </c>
      <c r="Z41" s="74">
        <v>2063235000</v>
      </c>
      <c r="AA41" s="74">
        <v>2677098000</v>
      </c>
      <c r="AB41" s="82">
        <v>13136000</v>
      </c>
      <c r="AC41" s="82">
        <v>0</v>
      </c>
      <c r="AD41" s="82">
        <v>78000</v>
      </c>
      <c r="AE41" s="82">
        <v>324136000</v>
      </c>
      <c r="AF41" s="74">
        <v>337350000</v>
      </c>
      <c r="AG41" s="82">
        <v>889259000</v>
      </c>
      <c r="AH41" s="82">
        <v>0</v>
      </c>
      <c r="AI41" s="82">
        <v>202953000</v>
      </c>
      <c r="AJ41" s="74">
        <v>1092212000</v>
      </c>
      <c r="AK41" s="74">
        <v>1429562000</v>
      </c>
      <c r="AL41" s="82">
        <v>889607000</v>
      </c>
      <c r="AM41" s="82">
        <v>42577000</v>
      </c>
      <c r="AN41" s="82">
        <v>315352000</v>
      </c>
      <c r="AO41" s="74">
        <v>1247536000</v>
      </c>
      <c r="AP41" s="74">
        <v>2677098000</v>
      </c>
      <c r="AQ41" s="82">
        <v>1406292000</v>
      </c>
      <c r="AR41" s="82">
        <v>0</v>
      </c>
      <c r="AS41" s="82">
        <v>899455000</v>
      </c>
      <c r="AT41" s="82">
        <v>2973000</v>
      </c>
      <c r="AU41" s="82">
        <v>9052000</v>
      </c>
      <c r="AV41" s="82">
        <v>29330000</v>
      </c>
      <c r="AW41" s="74">
        <v>2347102000</v>
      </c>
      <c r="AX41" s="82">
        <v>38235000</v>
      </c>
      <c r="AY41" s="82">
        <v>0</v>
      </c>
      <c r="AZ41" s="82">
        <v>0</v>
      </c>
      <c r="BA41" s="82">
        <v>1703000</v>
      </c>
      <c r="BB41" s="82">
        <v>0</v>
      </c>
      <c r="BC41" s="74">
        <v>39938000</v>
      </c>
      <c r="BD41" s="74">
        <v>2387040000</v>
      </c>
      <c r="BE41" s="82">
        <v>846481000</v>
      </c>
      <c r="BF41" s="82">
        <v>0</v>
      </c>
      <c r="BG41" s="82">
        <v>105952000</v>
      </c>
      <c r="BH41" s="82">
        <v>22692000</v>
      </c>
      <c r="BI41" s="82">
        <v>43502000</v>
      </c>
      <c r="BJ41" s="82">
        <v>1398967000</v>
      </c>
      <c r="BK41" s="82">
        <v>0</v>
      </c>
      <c r="BL41" s="74">
        <v>2417594000</v>
      </c>
      <c r="BM41" s="74">
        <v>-30554000</v>
      </c>
      <c r="BN41" s="82">
        <v>-15289000</v>
      </c>
      <c r="BO41" s="82">
        <v>20578000</v>
      </c>
      <c r="BP41" s="82">
        <v>-25265000</v>
      </c>
      <c r="BQ41" s="82">
        <v>5449000</v>
      </c>
      <c r="BR41" s="82">
        <v>0</v>
      </c>
      <c r="BS41" s="74">
        <v>-19816000</v>
      </c>
      <c r="BT41" s="75">
        <v>-0.03</v>
      </c>
      <c r="BU41" s="75">
        <v>1.7000000000000001E-2</v>
      </c>
      <c r="BV41" s="75">
        <v>-1.2999999999999999E-2</v>
      </c>
      <c r="BW41" s="76">
        <v>1.8</v>
      </c>
      <c r="BX41" s="77">
        <v>33</v>
      </c>
      <c r="BY41" s="77">
        <v>53</v>
      </c>
      <c r="BZ41" s="78">
        <v>2.7</v>
      </c>
      <c r="CA41" s="75">
        <v>6.0999999999999999E-2</v>
      </c>
      <c r="CB41" s="75">
        <v>0.46600000000000003</v>
      </c>
      <c r="CC41" s="79">
        <v>12</v>
      </c>
      <c r="CD41" s="79"/>
      <c r="CE41" s="79"/>
      <c r="CF41" s="74">
        <v>-42579000</v>
      </c>
      <c r="CG41" s="75">
        <v>-3.5000000000000003E-2</v>
      </c>
      <c r="CH41" s="75">
        <v>1.7000000000000001E-2</v>
      </c>
      <c r="CI41" s="75">
        <v>-1.7999999999999999E-2</v>
      </c>
    </row>
    <row r="42" spans="1:87" s="48" customFormat="1" ht="34.200000000000003" x14ac:dyDescent="0.3">
      <c r="A42" s="72">
        <v>6547</v>
      </c>
      <c r="B42" s="72" t="s">
        <v>735</v>
      </c>
      <c r="C42" s="72" t="s">
        <v>847</v>
      </c>
      <c r="D42" s="72">
        <v>14288</v>
      </c>
      <c r="E42" s="72">
        <v>2023</v>
      </c>
      <c r="F42" s="72" t="s">
        <v>859</v>
      </c>
      <c r="G42" s="72">
        <v>5</v>
      </c>
      <c r="H42" s="72">
        <v>12</v>
      </c>
      <c r="I42" s="72" t="s">
        <v>2910</v>
      </c>
      <c r="J42" s="73">
        <v>230407</v>
      </c>
      <c r="K42" s="73">
        <v>240307</v>
      </c>
      <c r="L42" s="73">
        <v>0</v>
      </c>
      <c r="M42" s="73">
        <v>33818346</v>
      </c>
      <c r="N42" s="285">
        <v>90451048</v>
      </c>
      <c r="O42" s="73">
        <v>0</v>
      </c>
      <c r="P42" s="73">
        <v>16054537</v>
      </c>
      <c r="Q42" s="74">
        <v>140794645</v>
      </c>
      <c r="R42" s="73">
        <v>3388754</v>
      </c>
      <c r="S42" s="73">
        <v>75544</v>
      </c>
      <c r="T42" s="73">
        <v>0</v>
      </c>
      <c r="U42" s="73">
        <v>0</v>
      </c>
      <c r="V42" s="73">
        <v>271551917</v>
      </c>
      <c r="W42" s="73">
        <v>204110464</v>
      </c>
      <c r="X42" s="74">
        <v>67441453</v>
      </c>
      <c r="Y42" s="73">
        <v>33597254</v>
      </c>
      <c r="Z42" s="74">
        <v>104503005</v>
      </c>
      <c r="AA42" s="74">
        <v>245297650</v>
      </c>
      <c r="AB42" s="73">
        <v>2180336</v>
      </c>
      <c r="AC42" s="73">
        <v>6345746</v>
      </c>
      <c r="AD42" s="73">
        <v>44780848</v>
      </c>
      <c r="AE42" s="73">
        <v>18793893</v>
      </c>
      <c r="AF42" s="74">
        <v>72100823</v>
      </c>
      <c r="AG42" s="73">
        <v>101803036</v>
      </c>
      <c r="AH42" s="73">
        <v>0</v>
      </c>
      <c r="AI42" s="73">
        <v>887195</v>
      </c>
      <c r="AJ42" s="74">
        <v>102690231</v>
      </c>
      <c r="AK42" s="74">
        <v>174791054</v>
      </c>
      <c r="AL42" s="73">
        <v>67042298</v>
      </c>
      <c r="AM42" s="73">
        <v>2987573</v>
      </c>
      <c r="AN42" s="73">
        <v>476725</v>
      </c>
      <c r="AO42" s="74">
        <v>70506596</v>
      </c>
      <c r="AP42" s="74">
        <v>245297650</v>
      </c>
      <c r="AQ42" s="73">
        <v>276381722</v>
      </c>
      <c r="AR42" s="73">
        <v>-167986</v>
      </c>
      <c r="AS42" s="73">
        <v>31936828</v>
      </c>
      <c r="AT42" s="73">
        <v>0</v>
      </c>
      <c r="AU42" s="73">
        <v>12158614</v>
      </c>
      <c r="AV42" s="73">
        <v>454845</v>
      </c>
      <c r="AW42" s="74">
        <v>320764023</v>
      </c>
      <c r="AX42" s="73">
        <v>157603</v>
      </c>
      <c r="AY42" s="73">
        <v>624468</v>
      </c>
      <c r="AZ42" s="73">
        <v>0</v>
      </c>
      <c r="BA42" s="73">
        <v>-696847</v>
      </c>
      <c r="BB42" s="73">
        <v>0</v>
      </c>
      <c r="BC42" s="74">
        <v>85224</v>
      </c>
      <c r="BD42" s="74">
        <v>320849247</v>
      </c>
      <c r="BE42" s="73">
        <v>100319707</v>
      </c>
      <c r="BF42" s="73">
        <v>7618237</v>
      </c>
      <c r="BG42" s="73">
        <v>13139238</v>
      </c>
      <c r="BH42" s="73">
        <v>4214250</v>
      </c>
      <c r="BI42" s="73">
        <v>8031343</v>
      </c>
      <c r="BJ42" s="73">
        <v>177724612</v>
      </c>
      <c r="BK42" s="73">
        <v>0</v>
      </c>
      <c r="BL42" s="74">
        <v>311047387</v>
      </c>
      <c r="BM42" s="74">
        <v>9801860</v>
      </c>
      <c r="BN42" s="73">
        <v>0</v>
      </c>
      <c r="BO42" s="73">
        <v>-2345486</v>
      </c>
      <c r="BP42" s="73">
        <v>7456374</v>
      </c>
      <c r="BQ42" s="73">
        <v>0</v>
      </c>
      <c r="BR42" s="73">
        <v>0</v>
      </c>
      <c r="BS42" s="74">
        <v>7456374</v>
      </c>
      <c r="BT42" s="75">
        <v>0.03</v>
      </c>
      <c r="BU42" s="75">
        <v>0</v>
      </c>
      <c r="BV42" s="75">
        <v>3.1E-2</v>
      </c>
      <c r="BW42" s="76">
        <v>2</v>
      </c>
      <c r="BX42" s="77">
        <v>45</v>
      </c>
      <c r="BY42" s="77">
        <v>81</v>
      </c>
      <c r="BZ42" s="78">
        <v>4.2</v>
      </c>
      <c r="CA42" s="75">
        <v>0.13200000000000001</v>
      </c>
      <c r="CB42" s="75">
        <v>0.28699999999999998</v>
      </c>
      <c r="CC42" s="79">
        <v>16</v>
      </c>
      <c r="CD42" s="79"/>
      <c r="CE42" s="79"/>
      <c r="CF42" s="74">
        <v>-2356754</v>
      </c>
      <c r="CG42" s="75">
        <v>-8.0000000000000002E-3</v>
      </c>
      <c r="CH42" s="75">
        <v>0</v>
      </c>
      <c r="CI42" s="75">
        <v>-8.0000000000000002E-3</v>
      </c>
    </row>
    <row r="43" spans="1:87" s="48" customFormat="1" ht="34.200000000000003" x14ac:dyDescent="0.3">
      <c r="A43" s="81">
        <v>8702</v>
      </c>
      <c r="B43" s="81" t="s">
        <v>711</v>
      </c>
      <c r="C43" s="81" t="s">
        <v>847</v>
      </c>
      <c r="D43" s="81">
        <v>16665</v>
      </c>
      <c r="E43" s="81">
        <v>2023</v>
      </c>
      <c r="F43" s="81" t="s">
        <v>855</v>
      </c>
      <c r="G43" s="81">
        <v>5</v>
      </c>
      <c r="H43" s="81">
        <v>12</v>
      </c>
      <c r="I43" s="81" t="s">
        <v>2908</v>
      </c>
      <c r="J43" s="82">
        <v>-50984000</v>
      </c>
      <c r="K43" s="82">
        <v>642610000</v>
      </c>
      <c r="L43" s="82">
        <v>0</v>
      </c>
      <c r="M43" s="82">
        <v>237793000</v>
      </c>
      <c r="N43" s="287">
        <v>0</v>
      </c>
      <c r="O43" s="82">
        <v>0</v>
      </c>
      <c r="P43" s="82">
        <v>633855000</v>
      </c>
      <c r="Q43" s="74">
        <v>1463274000</v>
      </c>
      <c r="R43" s="82">
        <v>309730000</v>
      </c>
      <c r="S43" s="82">
        <v>0</v>
      </c>
      <c r="T43" s="82">
        <v>0</v>
      </c>
      <c r="U43" s="82">
        <v>0</v>
      </c>
      <c r="V43" s="82">
        <v>3364325000</v>
      </c>
      <c r="W43" s="82">
        <v>2275905000</v>
      </c>
      <c r="X43" s="74">
        <v>1088420000</v>
      </c>
      <c r="Y43" s="82">
        <v>246934000</v>
      </c>
      <c r="Z43" s="74">
        <v>1645084000</v>
      </c>
      <c r="AA43" s="74">
        <v>3108358000</v>
      </c>
      <c r="AB43" s="82">
        <v>15630000</v>
      </c>
      <c r="AC43" s="82">
        <v>28102000</v>
      </c>
      <c r="AD43" s="82">
        <v>0</v>
      </c>
      <c r="AE43" s="82">
        <v>321412000</v>
      </c>
      <c r="AF43" s="74">
        <v>365144000</v>
      </c>
      <c r="AG43" s="82">
        <v>937943000</v>
      </c>
      <c r="AH43" s="82">
        <v>0</v>
      </c>
      <c r="AI43" s="82">
        <v>345465000</v>
      </c>
      <c r="AJ43" s="74">
        <v>1283408000</v>
      </c>
      <c r="AK43" s="74">
        <v>1648552000</v>
      </c>
      <c r="AL43" s="82">
        <v>1150076000</v>
      </c>
      <c r="AM43" s="82">
        <v>218968000</v>
      </c>
      <c r="AN43" s="82">
        <v>90762000</v>
      </c>
      <c r="AO43" s="74">
        <v>1459806000</v>
      </c>
      <c r="AP43" s="74">
        <v>3108358000</v>
      </c>
      <c r="AQ43" s="82">
        <v>1938010000</v>
      </c>
      <c r="AR43" s="82">
        <v>0</v>
      </c>
      <c r="AS43" s="82">
        <v>741818000</v>
      </c>
      <c r="AT43" s="82">
        <v>0</v>
      </c>
      <c r="AU43" s="82">
        <v>0</v>
      </c>
      <c r="AV43" s="82">
        <v>0</v>
      </c>
      <c r="AW43" s="74">
        <v>2679828000</v>
      </c>
      <c r="AX43" s="82">
        <v>74716000</v>
      </c>
      <c r="AY43" s="82">
        <v>0</v>
      </c>
      <c r="AZ43" s="82">
        <v>0</v>
      </c>
      <c r="BA43" s="82">
        <v>-19583000</v>
      </c>
      <c r="BB43" s="82">
        <v>0</v>
      </c>
      <c r="BC43" s="74">
        <v>55133000</v>
      </c>
      <c r="BD43" s="74">
        <v>2734961000</v>
      </c>
      <c r="BE43" s="82">
        <v>1054258000</v>
      </c>
      <c r="BF43" s="82">
        <v>0</v>
      </c>
      <c r="BG43" s="82">
        <v>87957000</v>
      </c>
      <c r="BH43" s="82">
        <v>25560000</v>
      </c>
      <c r="BI43" s="82">
        <v>29401000</v>
      </c>
      <c r="BJ43" s="82">
        <v>1377026000</v>
      </c>
      <c r="BK43" s="82">
        <v>0</v>
      </c>
      <c r="BL43" s="74">
        <v>2574202000</v>
      </c>
      <c r="BM43" s="74">
        <v>160759000</v>
      </c>
      <c r="BN43" s="82">
        <v>-38631000</v>
      </c>
      <c r="BO43" s="82">
        <v>81135000</v>
      </c>
      <c r="BP43" s="82">
        <v>203263000</v>
      </c>
      <c r="BQ43" s="82">
        <v>23249000</v>
      </c>
      <c r="BR43" s="82">
        <v>0</v>
      </c>
      <c r="BS43" s="74">
        <v>226512000</v>
      </c>
      <c r="BT43" s="75">
        <v>3.9E-2</v>
      </c>
      <c r="BU43" s="75">
        <v>0.02</v>
      </c>
      <c r="BV43" s="75">
        <v>5.8999999999999997E-2</v>
      </c>
      <c r="BW43" s="76">
        <v>4</v>
      </c>
      <c r="BX43" s="77">
        <v>45</v>
      </c>
      <c r="BY43" s="77">
        <v>49</v>
      </c>
      <c r="BZ43" s="78">
        <v>6.7</v>
      </c>
      <c r="CA43" s="75">
        <v>0.191</v>
      </c>
      <c r="CB43" s="75">
        <v>0.47</v>
      </c>
      <c r="CC43" s="79">
        <v>26</v>
      </c>
      <c r="CD43" s="79"/>
      <c r="CE43" s="79"/>
      <c r="CF43" s="74">
        <v>160759000</v>
      </c>
      <c r="CG43" s="75">
        <v>3.9E-2</v>
      </c>
      <c r="CH43" s="75">
        <v>0.02</v>
      </c>
      <c r="CI43" s="75">
        <v>5.8999999999999997E-2</v>
      </c>
    </row>
    <row r="44" spans="1:87" s="48" customFormat="1" ht="34.200000000000003" x14ac:dyDescent="0.3">
      <c r="A44" s="72">
        <v>98</v>
      </c>
      <c r="B44" s="72" t="s">
        <v>708</v>
      </c>
      <c r="C44" s="72" t="s">
        <v>847</v>
      </c>
      <c r="D44" s="72">
        <v>16665</v>
      </c>
      <c r="E44" s="72">
        <v>2023</v>
      </c>
      <c r="F44" s="72" t="s">
        <v>855</v>
      </c>
      <c r="G44" s="72">
        <v>5</v>
      </c>
      <c r="H44" s="72">
        <v>12</v>
      </c>
      <c r="I44" s="72" t="s">
        <v>2908</v>
      </c>
      <c r="J44" s="73">
        <v>4351000</v>
      </c>
      <c r="K44" s="73">
        <v>35139000</v>
      </c>
      <c r="L44" s="73">
        <v>0</v>
      </c>
      <c r="M44" s="73">
        <v>17368000</v>
      </c>
      <c r="N44" s="285">
        <v>0</v>
      </c>
      <c r="O44" s="73">
        <v>0</v>
      </c>
      <c r="P44" s="73">
        <v>2627000</v>
      </c>
      <c r="Q44" s="74">
        <v>59485000</v>
      </c>
      <c r="R44" s="73">
        <v>10066000</v>
      </c>
      <c r="S44" s="73">
        <v>0</v>
      </c>
      <c r="T44" s="73">
        <v>0</v>
      </c>
      <c r="U44" s="73">
        <v>0</v>
      </c>
      <c r="V44" s="73">
        <v>169010000</v>
      </c>
      <c r="W44" s="73">
        <v>75751000</v>
      </c>
      <c r="X44" s="74">
        <v>93259000</v>
      </c>
      <c r="Y44" s="73">
        <v>8852000</v>
      </c>
      <c r="Z44" s="74">
        <v>112177000</v>
      </c>
      <c r="AA44" s="74">
        <v>171662000</v>
      </c>
      <c r="AB44" s="73">
        <v>2910000</v>
      </c>
      <c r="AC44" s="73">
        <v>2228000</v>
      </c>
      <c r="AD44" s="73">
        <v>0</v>
      </c>
      <c r="AE44" s="73">
        <v>31737000</v>
      </c>
      <c r="AF44" s="74">
        <v>36875000</v>
      </c>
      <c r="AG44" s="73">
        <v>16252000</v>
      </c>
      <c r="AH44" s="73">
        <v>0</v>
      </c>
      <c r="AI44" s="73">
        <v>7231000</v>
      </c>
      <c r="AJ44" s="74">
        <v>23483000</v>
      </c>
      <c r="AK44" s="74">
        <v>60358000</v>
      </c>
      <c r="AL44" s="73">
        <v>101238000</v>
      </c>
      <c r="AM44" s="73">
        <v>7139000</v>
      </c>
      <c r="AN44" s="73">
        <v>2927000</v>
      </c>
      <c r="AO44" s="74">
        <v>111304000</v>
      </c>
      <c r="AP44" s="74">
        <v>171662000</v>
      </c>
      <c r="AQ44" s="73">
        <v>146980000</v>
      </c>
      <c r="AR44" s="73">
        <v>0</v>
      </c>
      <c r="AS44" s="73">
        <v>5484000</v>
      </c>
      <c r="AT44" s="73">
        <v>0</v>
      </c>
      <c r="AU44" s="73">
        <v>0</v>
      </c>
      <c r="AV44" s="73">
        <v>0</v>
      </c>
      <c r="AW44" s="74">
        <v>152464000</v>
      </c>
      <c r="AX44" s="73">
        <v>4900000</v>
      </c>
      <c r="AY44" s="73">
        <v>0</v>
      </c>
      <c r="AZ44" s="73">
        <v>0</v>
      </c>
      <c r="BA44" s="73">
        <v>-905000</v>
      </c>
      <c r="BB44" s="73">
        <v>0</v>
      </c>
      <c r="BC44" s="74">
        <v>3995000</v>
      </c>
      <c r="BD44" s="74">
        <v>156459000</v>
      </c>
      <c r="BE44" s="73">
        <v>82498000</v>
      </c>
      <c r="BF44" s="73">
        <v>0</v>
      </c>
      <c r="BG44" s="73">
        <v>9017000</v>
      </c>
      <c r="BH44" s="73">
        <v>39000</v>
      </c>
      <c r="BI44" s="73">
        <v>3385000</v>
      </c>
      <c r="BJ44" s="73">
        <v>59108000</v>
      </c>
      <c r="BK44" s="73">
        <v>0</v>
      </c>
      <c r="BL44" s="74">
        <v>154047000</v>
      </c>
      <c r="BM44" s="74">
        <v>2412000</v>
      </c>
      <c r="BN44" s="73">
        <v>-3303000</v>
      </c>
      <c r="BO44" s="73">
        <v>0</v>
      </c>
      <c r="BP44" s="73">
        <v>-891000</v>
      </c>
      <c r="BQ44" s="73">
        <v>2729000</v>
      </c>
      <c r="BR44" s="73">
        <v>0</v>
      </c>
      <c r="BS44" s="74">
        <v>1838000</v>
      </c>
      <c r="BT44" s="75">
        <v>-0.01</v>
      </c>
      <c r="BU44" s="75">
        <v>2.5999999999999999E-2</v>
      </c>
      <c r="BV44" s="75">
        <v>1.4999999999999999E-2</v>
      </c>
      <c r="BW44" s="76">
        <v>1.6</v>
      </c>
      <c r="BX44" s="77">
        <v>43</v>
      </c>
      <c r="BY44" s="77">
        <v>87</v>
      </c>
      <c r="BZ44" s="78">
        <v>3.9</v>
      </c>
      <c r="CA44" s="75">
        <v>0.215</v>
      </c>
      <c r="CB44" s="75">
        <v>0.64800000000000002</v>
      </c>
      <c r="CC44" s="79">
        <v>8</v>
      </c>
      <c r="CD44" s="79"/>
      <c r="CE44" s="79"/>
      <c r="CF44" s="74">
        <v>2412000</v>
      </c>
      <c r="CG44" s="75">
        <v>-0.01</v>
      </c>
      <c r="CH44" s="75">
        <v>2.5999999999999999E-2</v>
      </c>
      <c r="CI44" s="75">
        <v>1.4999999999999999E-2</v>
      </c>
    </row>
    <row r="45" spans="1:87" s="48" customFormat="1" ht="34.200000000000003" x14ac:dyDescent="0.3">
      <c r="A45" s="81">
        <v>53</v>
      </c>
      <c r="B45" s="81" t="s">
        <v>709</v>
      </c>
      <c r="C45" s="81" t="s">
        <v>847</v>
      </c>
      <c r="D45" s="81">
        <v>16665</v>
      </c>
      <c r="E45" s="81">
        <v>2023</v>
      </c>
      <c r="F45" s="81" t="s">
        <v>855</v>
      </c>
      <c r="G45" s="81">
        <v>5</v>
      </c>
      <c r="H45" s="81">
        <v>12</v>
      </c>
      <c r="I45" s="81" t="s">
        <v>2908</v>
      </c>
      <c r="J45" s="82">
        <v>-423000</v>
      </c>
      <c r="K45" s="82">
        <v>8323000</v>
      </c>
      <c r="L45" s="82">
        <v>0</v>
      </c>
      <c r="M45" s="82">
        <v>17326000</v>
      </c>
      <c r="N45" s="287">
        <v>0</v>
      </c>
      <c r="O45" s="82">
        <v>0</v>
      </c>
      <c r="P45" s="82">
        <v>15320000</v>
      </c>
      <c r="Q45" s="74">
        <v>40546000</v>
      </c>
      <c r="R45" s="82">
        <v>32195000</v>
      </c>
      <c r="S45" s="82">
        <v>0</v>
      </c>
      <c r="T45" s="82">
        <v>0</v>
      </c>
      <c r="U45" s="82">
        <v>0</v>
      </c>
      <c r="V45" s="82">
        <v>198029000</v>
      </c>
      <c r="W45" s="82">
        <v>93372000</v>
      </c>
      <c r="X45" s="74">
        <v>104657000</v>
      </c>
      <c r="Y45" s="82">
        <v>6353000</v>
      </c>
      <c r="Z45" s="74">
        <v>143205000</v>
      </c>
      <c r="AA45" s="74">
        <v>183751000</v>
      </c>
      <c r="AB45" s="82">
        <v>2424000</v>
      </c>
      <c r="AC45" s="82">
        <v>18000</v>
      </c>
      <c r="AD45" s="82">
        <v>0</v>
      </c>
      <c r="AE45" s="82">
        <v>12320000</v>
      </c>
      <c r="AF45" s="74">
        <v>14762000</v>
      </c>
      <c r="AG45" s="82">
        <v>48777000</v>
      </c>
      <c r="AH45" s="82">
        <v>0</v>
      </c>
      <c r="AI45" s="82">
        <v>21345000</v>
      </c>
      <c r="AJ45" s="74">
        <v>70122000</v>
      </c>
      <c r="AK45" s="74">
        <v>84884000</v>
      </c>
      <c r="AL45" s="82">
        <v>66672000</v>
      </c>
      <c r="AM45" s="82">
        <v>26751000</v>
      </c>
      <c r="AN45" s="82">
        <v>5444000</v>
      </c>
      <c r="AO45" s="74">
        <v>98867000</v>
      </c>
      <c r="AP45" s="74">
        <v>183751000</v>
      </c>
      <c r="AQ45" s="82">
        <v>143445000</v>
      </c>
      <c r="AR45" s="82">
        <v>0</v>
      </c>
      <c r="AS45" s="82">
        <v>4033000</v>
      </c>
      <c r="AT45" s="82">
        <v>0</v>
      </c>
      <c r="AU45" s="82">
        <v>0</v>
      </c>
      <c r="AV45" s="82">
        <v>0</v>
      </c>
      <c r="AW45" s="74">
        <v>147478000</v>
      </c>
      <c r="AX45" s="82">
        <v>671000</v>
      </c>
      <c r="AY45" s="82">
        <v>0</v>
      </c>
      <c r="AZ45" s="82">
        <v>0</v>
      </c>
      <c r="BA45" s="82">
        <v>214000</v>
      </c>
      <c r="BB45" s="82">
        <v>0</v>
      </c>
      <c r="BC45" s="74">
        <v>885000</v>
      </c>
      <c r="BD45" s="74">
        <v>148363000</v>
      </c>
      <c r="BE45" s="82">
        <v>73064000</v>
      </c>
      <c r="BF45" s="82">
        <v>0</v>
      </c>
      <c r="BG45" s="82">
        <v>8275000</v>
      </c>
      <c r="BH45" s="82">
        <v>1879000</v>
      </c>
      <c r="BI45" s="82">
        <v>1784000</v>
      </c>
      <c r="BJ45" s="82">
        <v>55039000</v>
      </c>
      <c r="BK45" s="82">
        <v>0</v>
      </c>
      <c r="BL45" s="74">
        <v>140041000</v>
      </c>
      <c r="BM45" s="74">
        <v>8322000</v>
      </c>
      <c r="BN45" s="82">
        <v>0</v>
      </c>
      <c r="BO45" s="82">
        <v>0</v>
      </c>
      <c r="BP45" s="82">
        <v>8322000</v>
      </c>
      <c r="BQ45" s="82">
        <v>0</v>
      </c>
      <c r="BR45" s="82">
        <v>0</v>
      </c>
      <c r="BS45" s="74">
        <v>8322000</v>
      </c>
      <c r="BT45" s="75">
        <v>0.05</v>
      </c>
      <c r="BU45" s="75">
        <v>6.0000000000000001E-3</v>
      </c>
      <c r="BV45" s="75">
        <v>5.6000000000000001E-2</v>
      </c>
      <c r="BW45" s="76">
        <v>2.7</v>
      </c>
      <c r="BX45" s="77">
        <v>44</v>
      </c>
      <c r="BY45" s="77">
        <v>41</v>
      </c>
      <c r="BZ45" s="78">
        <v>4.3</v>
      </c>
      <c r="CA45" s="75">
        <v>0.26100000000000001</v>
      </c>
      <c r="CB45" s="75">
        <v>0.53800000000000003</v>
      </c>
      <c r="CC45" s="79">
        <v>11</v>
      </c>
      <c r="CD45" s="79"/>
      <c r="CE45" s="79"/>
      <c r="CF45" s="74">
        <v>8322000</v>
      </c>
      <c r="CG45" s="75">
        <v>0.05</v>
      </c>
      <c r="CH45" s="75">
        <v>6.0000000000000001E-3</v>
      </c>
      <c r="CI45" s="75">
        <v>5.6000000000000001E-2</v>
      </c>
    </row>
    <row r="46" spans="1:87" s="48" customFormat="1" ht="34.200000000000003" x14ac:dyDescent="0.3">
      <c r="A46" s="72">
        <v>79</v>
      </c>
      <c r="B46" s="72" t="s">
        <v>710</v>
      </c>
      <c r="C46" s="72" t="s">
        <v>847</v>
      </c>
      <c r="D46" s="72">
        <v>16665</v>
      </c>
      <c r="E46" s="72">
        <v>2023</v>
      </c>
      <c r="F46" s="72" t="s">
        <v>855</v>
      </c>
      <c r="G46" s="72">
        <v>5</v>
      </c>
      <c r="H46" s="72">
        <v>12</v>
      </c>
      <c r="I46" s="72" t="s">
        <v>2908</v>
      </c>
      <c r="J46" s="73">
        <v>640000</v>
      </c>
      <c r="K46" s="73">
        <v>22889000</v>
      </c>
      <c r="L46" s="73">
        <v>0</v>
      </c>
      <c r="M46" s="73">
        <v>31829000</v>
      </c>
      <c r="N46" s="285">
        <v>0</v>
      </c>
      <c r="O46" s="73">
        <v>0</v>
      </c>
      <c r="P46" s="73">
        <v>8284000</v>
      </c>
      <c r="Q46" s="74">
        <v>63642000</v>
      </c>
      <c r="R46" s="73">
        <v>14554000</v>
      </c>
      <c r="S46" s="73">
        <v>0</v>
      </c>
      <c r="T46" s="73">
        <v>0</v>
      </c>
      <c r="U46" s="73">
        <v>0</v>
      </c>
      <c r="V46" s="73">
        <v>214439000</v>
      </c>
      <c r="W46" s="73">
        <v>89333000</v>
      </c>
      <c r="X46" s="74">
        <v>125106000</v>
      </c>
      <c r="Y46" s="73">
        <v>11198000</v>
      </c>
      <c r="Z46" s="74">
        <v>150858000</v>
      </c>
      <c r="AA46" s="74">
        <v>214500000</v>
      </c>
      <c r="AB46" s="73">
        <v>3976000</v>
      </c>
      <c r="AC46" s="73">
        <v>4970000</v>
      </c>
      <c r="AD46" s="73">
        <v>0</v>
      </c>
      <c r="AE46" s="73">
        <v>56344000</v>
      </c>
      <c r="AF46" s="74">
        <v>65290000</v>
      </c>
      <c r="AG46" s="73">
        <v>38518000</v>
      </c>
      <c r="AH46" s="73">
        <v>0</v>
      </c>
      <c r="AI46" s="73">
        <v>13315000</v>
      </c>
      <c r="AJ46" s="74">
        <v>51833000</v>
      </c>
      <c r="AK46" s="74">
        <v>117123000</v>
      </c>
      <c r="AL46" s="73">
        <v>82823000</v>
      </c>
      <c r="AM46" s="73">
        <v>4018000</v>
      </c>
      <c r="AN46" s="73">
        <v>10536000</v>
      </c>
      <c r="AO46" s="74">
        <v>97377000</v>
      </c>
      <c r="AP46" s="74">
        <v>214500000</v>
      </c>
      <c r="AQ46" s="73">
        <v>358095000</v>
      </c>
      <c r="AR46" s="73">
        <v>0</v>
      </c>
      <c r="AS46" s="73">
        <v>7952000</v>
      </c>
      <c r="AT46" s="73">
        <v>0</v>
      </c>
      <c r="AU46" s="73">
        <v>0</v>
      </c>
      <c r="AV46" s="73">
        <v>0</v>
      </c>
      <c r="AW46" s="74">
        <v>366047000</v>
      </c>
      <c r="AX46" s="73">
        <v>2980000</v>
      </c>
      <c r="AY46" s="73">
        <v>0</v>
      </c>
      <c r="AZ46" s="73">
        <v>0</v>
      </c>
      <c r="BA46" s="73">
        <v>-490000</v>
      </c>
      <c r="BB46" s="73">
        <v>0</v>
      </c>
      <c r="BC46" s="74">
        <v>2490000</v>
      </c>
      <c r="BD46" s="74">
        <v>368537000</v>
      </c>
      <c r="BE46" s="73">
        <v>180903000</v>
      </c>
      <c r="BF46" s="73">
        <v>0</v>
      </c>
      <c r="BG46" s="73">
        <v>9452000</v>
      </c>
      <c r="BH46" s="73">
        <v>1709000</v>
      </c>
      <c r="BI46" s="73">
        <v>6755000</v>
      </c>
      <c r="BJ46" s="73">
        <v>166255000</v>
      </c>
      <c r="BK46" s="73">
        <v>0</v>
      </c>
      <c r="BL46" s="74">
        <v>365074000</v>
      </c>
      <c r="BM46" s="74">
        <v>3463000</v>
      </c>
      <c r="BN46" s="73">
        <v>-13019000</v>
      </c>
      <c r="BO46" s="73">
        <v>1786000</v>
      </c>
      <c r="BP46" s="73">
        <v>-7770000</v>
      </c>
      <c r="BQ46" s="73">
        <v>3381000</v>
      </c>
      <c r="BR46" s="73">
        <v>0</v>
      </c>
      <c r="BS46" s="74">
        <v>-4389000</v>
      </c>
      <c r="BT46" s="75">
        <v>3.0000000000000001E-3</v>
      </c>
      <c r="BU46" s="75">
        <v>7.0000000000000001E-3</v>
      </c>
      <c r="BV46" s="75">
        <v>8.9999999999999993E-3</v>
      </c>
      <c r="BW46" s="76">
        <v>1</v>
      </c>
      <c r="BX46" s="77">
        <v>32</v>
      </c>
      <c r="BY46" s="77">
        <v>62</v>
      </c>
      <c r="BZ46" s="78">
        <v>2.6</v>
      </c>
      <c r="CA46" s="75">
        <v>0.124</v>
      </c>
      <c r="CB46" s="75">
        <v>0.45400000000000001</v>
      </c>
      <c r="CC46" s="79">
        <v>9</v>
      </c>
      <c r="CD46" s="79"/>
      <c r="CE46" s="79"/>
      <c r="CF46" s="74">
        <v>3463000</v>
      </c>
      <c r="CG46" s="75">
        <v>3.0000000000000001E-3</v>
      </c>
      <c r="CH46" s="75">
        <v>7.0000000000000001E-3</v>
      </c>
      <c r="CI46" s="75">
        <v>8.9999999999999993E-3</v>
      </c>
    </row>
    <row r="47" spans="1:87" s="48" customFormat="1" ht="34.200000000000003" x14ac:dyDescent="0.3">
      <c r="A47" s="81">
        <v>100</v>
      </c>
      <c r="B47" s="81" t="s">
        <v>739</v>
      </c>
      <c r="C47" s="81" t="s">
        <v>847</v>
      </c>
      <c r="D47" s="81">
        <v>16665</v>
      </c>
      <c r="E47" s="81">
        <v>2023</v>
      </c>
      <c r="F47" s="81" t="s">
        <v>855</v>
      </c>
      <c r="G47" s="81">
        <v>5</v>
      </c>
      <c r="H47" s="81">
        <v>12</v>
      </c>
      <c r="I47" s="81" t="s">
        <v>2908</v>
      </c>
      <c r="J47" s="82">
        <v>-272000</v>
      </c>
      <c r="K47" s="82">
        <v>100320000</v>
      </c>
      <c r="L47" s="82">
        <v>0</v>
      </c>
      <c r="M47" s="82">
        <v>34998000</v>
      </c>
      <c r="N47" s="287">
        <v>0</v>
      </c>
      <c r="O47" s="82">
        <v>0</v>
      </c>
      <c r="P47" s="82">
        <v>9784000</v>
      </c>
      <c r="Q47" s="74">
        <v>144830000</v>
      </c>
      <c r="R47" s="82">
        <v>17160000</v>
      </c>
      <c r="S47" s="82">
        <v>0</v>
      </c>
      <c r="T47" s="82">
        <v>0</v>
      </c>
      <c r="U47" s="82">
        <v>0</v>
      </c>
      <c r="V47" s="82">
        <v>622663000</v>
      </c>
      <c r="W47" s="82">
        <v>459385000</v>
      </c>
      <c r="X47" s="74">
        <v>163278000</v>
      </c>
      <c r="Y47" s="82">
        <v>65225000</v>
      </c>
      <c r="Z47" s="74">
        <v>245663000</v>
      </c>
      <c r="AA47" s="74">
        <v>390493000</v>
      </c>
      <c r="AB47" s="82">
        <v>9570000</v>
      </c>
      <c r="AC47" s="82">
        <v>5652000</v>
      </c>
      <c r="AD47" s="82">
        <v>0</v>
      </c>
      <c r="AE47" s="82">
        <v>84410000</v>
      </c>
      <c r="AF47" s="74">
        <v>99632000</v>
      </c>
      <c r="AG47" s="82">
        <v>78224000</v>
      </c>
      <c r="AH47" s="82">
        <v>0</v>
      </c>
      <c r="AI47" s="82">
        <v>25212000</v>
      </c>
      <c r="AJ47" s="74">
        <v>103436000</v>
      </c>
      <c r="AK47" s="74">
        <v>203068000</v>
      </c>
      <c r="AL47" s="82">
        <v>170265000</v>
      </c>
      <c r="AM47" s="82">
        <v>7241000</v>
      </c>
      <c r="AN47" s="82">
        <v>9919000</v>
      </c>
      <c r="AO47" s="74">
        <v>187425000</v>
      </c>
      <c r="AP47" s="74">
        <v>390493000</v>
      </c>
      <c r="AQ47" s="82">
        <v>343176000</v>
      </c>
      <c r="AR47" s="82">
        <v>0</v>
      </c>
      <c r="AS47" s="82">
        <v>17240000</v>
      </c>
      <c r="AT47" s="82">
        <v>0</v>
      </c>
      <c r="AU47" s="82">
        <v>0</v>
      </c>
      <c r="AV47" s="82">
        <v>0</v>
      </c>
      <c r="AW47" s="74">
        <v>360416000</v>
      </c>
      <c r="AX47" s="82">
        <v>16630000</v>
      </c>
      <c r="AY47" s="82">
        <v>0</v>
      </c>
      <c r="AZ47" s="82">
        <v>0</v>
      </c>
      <c r="BA47" s="82">
        <v>12000</v>
      </c>
      <c r="BB47" s="82">
        <v>0</v>
      </c>
      <c r="BC47" s="74">
        <v>16642000</v>
      </c>
      <c r="BD47" s="74">
        <v>377058000</v>
      </c>
      <c r="BE47" s="82">
        <v>192631000</v>
      </c>
      <c r="BF47" s="82">
        <v>0</v>
      </c>
      <c r="BG47" s="82">
        <v>26310000</v>
      </c>
      <c r="BH47" s="82">
        <v>3302000</v>
      </c>
      <c r="BI47" s="82">
        <v>4966000</v>
      </c>
      <c r="BJ47" s="82">
        <v>164800000</v>
      </c>
      <c r="BK47" s="82">
        <v>0</v>
      </c>
      <c r="BL47" s="74">
        <v>392009000</v>
      </c>
      <c r="BM47" s="74">
        <v>-14951000</v>
      </c>
      <c r="BN47" s="82">
        <v>0</v>
      </c>
      <c r="BO47" s="82">
        <v>14419000</v>
      </c>
      <c r="BP47" s="82">
        <v>-532000</v>
      </c>
      <c r="BQ47" s="82">
        <v>28000</v>
      </c>
      <c r="BR47" s="82">
        <v>0</v>
      </c>
      <c r="BS47" s="74">
        <v>-504000</v>
      </c>
      <c r="BT47" s="75">
        <v>-8.4000000000000005E-2</v>
      </c>
      <c r="BU47" s="75">
        <v>4.3999999999999997E-2</v>
      </c>
      <c r="BV47" s="75">
        <v>-0.04</v>
      </c>
      <c r="BW47" s="76">
        <v>1.5</v>
      </c>
      <c r="BX47" s="77">
        <v>37</v>
      </c>
      <c r="BY47" s="77">
        <v>94</v>
      </c>
      <c r="BZ47" s="78">
        <v>1.1000000000000001</v>
      </c>
      <c r="CA47" s="75">
        <v>6.4000000000000001E-2</v>
      </c>
      <c r="CB47" s="75">
        <v>0.48</v>
      </c>
      <c r="CC47" s="79">
        <v>17</v>
      </c>
      <c r="CD47" s="79"/>
      <c r="CE47" s="79"/>
      <c r="CF47" s="74">
        <v>-14951000</v>
      </c>
      <c r="CG47" s="75">
        <v>-8.4000000000000005E-2</v>
      </c>
      <c r="CH47" s="75">
        <v>4.3999999999999997E-2</v>
      </c>
      <c r="CI47" s="75">
        <v>-0.04</v>
      </c>
    </row>
    <row r="48" spans="1:87" s="48" customFormat="1" ht="34.200000000000003" x14ac:dyDescent="0.3">
      <c r="A48" s="72">
        <v>103</v>
      </c>
      <c r="B48" s="72" t="s">
        <v>742</v>
      </c>
      <c r="C48" s="72" t="s">
        <v>847</v>
      </c>
      <c r="D48" s="72">
        <v>16665</v>
      </c>
      <c r="E48" s="72">
        <v>2023</v>
      </c>
      <c r="F48" s="72" t="s">
        <v>855</v>
      </c>
      <c r="G48" s="72">
        <v>5</v>
      </c>
      <c r="H48" s="72">
        <v>12</v>
      </c>
      <c r="I48" s="72" t="s">
        <v>2908</v>
      </c>
      <c r="J48" s="73">
        <v>13000</v>
      </c>
      <c r="K48" s="73">
        <v>73711000</v>
      </c>
      <c r="L48" s="73">
        <v>0</v>
      </c>
      <c r="M48" s="73">
        <v>21686000</v>
      </c>
      <c r="N48" s="285">
        <v>0</v>
      </c>
      <c r="O48" s="73">
        <v>0</v>
      </c>
      <c r="P48" s="73">
        <v>56973000</v>
      </c>
      <c r="Q48" s="74">
        <v>152383000</v>
      </c>
      <c r="R48" s="73">
        <v>31208000</v>
      </c>
      <c r="S48" s="73">
        <v>0</v>
      </c>
      <c r="T48" s="73">
        <v>0</v>
      </c>
      <c r="U48" s="73">
        <v>0</v>
      </c>
      <c r="V48" s="73">
        <v>266461000</v>
      </c>
      <c r="W48" s="73">
        <v>200423000</v>
      </c>
      <c r="X48" s="74">
        <v>66038000</v>
      </c>
      <c r="Y48" s="73">
        <v>33126000</v>
      </c>
      <c r="Z48" s="74">
        <v>130372000</v>
      </c>
      <c r="AA48" s="74">
        <v>282755000</v>
      </c>
      <c r="AB48" s="73">
        <v>2075000</v>
      </c>
      <c r="AC48" s="73">
        <v>-190000</v>
      </c>
      <c r="AD48" s="73">
        <v>0</v>
      </c>
      <c r="AE48" s="73">
        <v>23427000</v>
      </c>
      <c r="AF48" s="74">
        <v>25312000</v>
      </c>
      <c r="AG48" s="73">
        <v>41389000</v>
      </c>
      <c r="AH48" s="73">
        <v>0</v>
      </c>
      <c r="AI48" s="73">
        <v>29059000</v>
      </c>
      <c r="AJ48" s="74">
        <v>70448000</v>
      </c>
      <c r="AK48" s="74">
        <v>95760000</v>
      </c>
      <c r="AL48" s="73">
        <v>155787000</v>
      </c>
      <c r="AM48" s="73">
        <v>10950000</v>
      </c>
      <c r="AN48" s="73">
        <v>20258000</v>
      </c>
      <c r="AO48" s="74">
        <v>186995000</v>
      </c>
      <c r="AP48" s="74">
        <v>282755000</v>
      </c>
      <c r="AQ48" s="73">
        <v>215746000</v>
      </c>
      <c r="AR48" s="73">
        <v>0</v>
      </c>
      <c r="AS48" s="73">
        <v>20752000</v>
      </c>
      <c r="AT48" s="73">
        <v>0</v>
      </c>
      <c r="AU48" s="73">
        <v>0</v>
      </c>
      <c r="AV48" s="73">
        <v>0</v>
      </c>
      <c r="AW48" s="74">
        <v>236498000</v>
      </c>
      <c r="AX48" s="73">
        <v>2796000</v>
      </c>
      <c r="AY48" s="73">
        <v>0</v>
      </c>
      <c r="AZ48" s="73">
        <v>0</v>
      </c>
      <c r="BA48" s="73">
        <v>-241000</v>
      </c>
      <c r="BB48" s="73">
        <v>0</v>
      </c>
      <c r="BC48" s="74">
        <v>2555000</v>
      </c>
      <c r="BD48" s="74">
        <v>239053000</v>
      </c>
      <c r="BE48" s="73">
        <v>98150000</v>
      </c>
      <c r="BF48" s="73">
        <v>0</v>
      </c>
      <c r="BG48" s="73">
        <v>9782000</v>
      </c>
      <c r="BH48" s="73">
        <v>1456000</v>
      </c>
      <c r="BI48" s="73">
        <v>5643000</v>
      </c>
      <c r="BJ48" s="73">
        <v>127943000</v>
      </c>
      <c r="BK48" s="73">
        <v>0</v>
      </c>
      <c r="BL48" s="74">
        <v>242974000</v>
      </c>
      <c r="BM48" s="74">
        <v>-3921000</v>
      </c>
      <c r="BN48" s="73">
        <v>0</v>
      </c>
      <c r="BO48" s="73">
        <v>0</v>
      </c>
      <c r="BP48" s="73">
        <v>-3921000</v>
      </c>
      <c r="BQ48" s="73">
        <v>902000</v>
      </c>
      <c r="BR48" s="73">
        <v>0</v>
      </c>
      <c r="BS48" s="74">
        <v>-3019000</v>
      </c>
      <c r="BT48" s="75">
        <v>-2.7E-2</v>
      </c>
      <c r="BU48" s="75">
        <v>1.0999999999999999E-2</v>
      </c>
      <c r="BV48" s="75">
        <v>-1.6E-2</v>
      </c>
      <c r="BW48" s="76">
        <v>6</v>
      </c>
      <c r="BX48" s="77">
        <v>37</v>
      </c>
      <c r="BY48" s="77">
        <v>40</v>
      </c>
      <c r="BZ48" s="78">
        <v>2.1</v>
      </c>
      <c r="CA48" s="75">
        <v>8.7999999999999995E-2</v>
      </c>
      <c r="CB48" s="75">
        <v>0.66100000000000003</v>
      </c>
      <c r="CC48" s="79">
        <v>20</v>
      </c>
      <c r="CD48" s="79"/>
      <c r="CE48" s="79"/>
      <c r="CF48" s="74">
        <v>-3921000</v>
      </c>
      <c r="CG48" s="75">
        <v>-2.7E-2</v>
      </c>
      <c r="CH48" s="75">
        <v>1.0999999999999999E-2</v>
      </c>
      <c r="CI48" s="75">
        <v>-1.6E-2</v>
      </c>
    </row>
    <row r="49" spans="1:87" s="48" customFormat="1" ht="34.200000000000003" x14ac:dyDescent="0.3">
      <c r="A49" s="81">
        <v>6546</v>
      </c>
      <c r="B49" s="81" t="s">
        <v>860</v>
      </c>
      <c r="C49" s="81" t="s">
        <v>847</v>
      </c>
      <c r="D49" s="81">
        <v>16665</v>
      </c>
      <c r="E49" s="81">
        <v>2023</v>
      </c>
      <c r="F49" s="81" t="s">
        <v>855</v>
      </c>
      <c r="G49" s="81">
        <v>5</v>
      </c>
      <c r="H49" s="81">
        <v>12</v>
      </c>
      <c r="I49" s="81" t="s">
        <v>2908</v>
      </c>
      <c r="J49" s="82">
        <v>259000</v>
      </c>
      <c r="K49" s="82">
        <v>335041000</v>
      </c>
      <c r="L49" s="82">
        <v>0</v>
      </c>
      <c r="M49" s="82">
        <v>123165000</v>
      </c>
      <c r="N49" s="287">
        <v>0</v>
      </c>
      <c r="O49" s="82">
        <v>0</v>
      </c>
      <c r="P49" s="82">
        <v>116872000</v>
      </c>
      <c r="Q49" s="74">
        <v>575337000</v>
      </c>
      <c r="R49" s="82">
        <v>136541000</v>
      </c>
      <c r="S49" s="82">
        <v>0</v>
      </c>
      <c r="T49" s="82">
        <v>0</v>
      </c>
      <c r="U49" s="82">
        <v>0</v>
      </c>
      <c r="V49" s="82">
        <v>1476604000</v>
      </c>
      <c r="W49" s="82">
        <v>1060110000</v>
      </c>
      <c r="X49" s="74">
        <v>416494000</v>
      </c>
      <c r="Y49" s="82">
        <v>41436000</v>
      </c>
      <c r="Z49" s="74">
        <v>594471000</v>
      </c>
      <c r="AA49" s="74">
        <v>1169808000</v>
      </c>
      <c r="AB49" s="82">
        <v>7800000</v>
      </c>
      <c r="AC49" s="82">
        <v>23381000</v>
      </c>
      <c r="AD49" s="82">
        <v>0</v>
      </c>
      <c r="AE49" s="82">
        <v>223959000</v>
      </c>
      <c r="AF49" s="74">
        <v>255140000</v>
      </c>
      <c r="AG49" s="82">
        <v>266152000</v>
      </c>
      <c r="AH49" s="82">
        <v>0</v>
      </c>
      <c r="AI49" s="82">
        <v>162182000</v>
      </c>
      <c r="AJ49" s="74">
        <v>428334000</v>
      </c>
      <c r="AK49" s="74">
        <v>683474000</v>
      </c>
      <c r="AL49" s="82">
        <v>349793000</v>
      </c>
      <c r="AM49" s="82">
        <v>52744000</v>
      </c>
      <c r="AN49" s="82">
        <v>83797000</v>
      </c>
      <c r="AO49" s="74">
        <v>486334000</v>
      </c>
      <c r="AP49" s="74">
        <v>1169808000</v>
      </c>
      <c r="AQ49" s="82">
        <v>1098565000</v>
      </c>
      <c r="AR49" s="82">
        <v>0</v>
      </c>
      <c r="AS49" s="82">
        <v>67603000</v>
      </c>
      <c r="AT49" s="82">
        <v>0</v>
      </c>
      <c r="AU49" s="82">
        <v>0</v>
      </c>
      <c r="AV49" s="82">
        <v>0</v>
      </c>
      <c r="AW49" s="74">
        <v>1166168000</v>
      </c>
      <c r="AX49" s="82">
        <v>26880000</v>
      </c>
      <c r="AY49" s="82">
        <v>0</v>
      </c>
      <c r="AZ49" s="82">
        <v>0</v>
      </c>
      <c r="BA49" s="82">
        <v>-13507000</v>
      </c>
      <c r="BB49" s="82">
        <v>0</v>
      </c>
      <c r="BC49" s="74">
        <v>13373000</v>
      </c>
      <c r="BD49" s="74">
        <v>1179541000</v>
      </c>
      <c r="BE49" s="82">
        <v>517299000</v>
      </c>
      <c r="BF49" s="82">
        <v>0</v>
      </c>
      <c r="BG49" s="82">
        <v>62536000</v>
      </c>
      <c r="BH49" s="82">
        <v>9193000</v>
      </c>
      <c r="BI49" s="82">
        <v>16903000</v>
      </c>
      <c r="BJ49" s="82">
        <v>479267000</v>
      </c>
      <c r="BK49" s="82">
        <v>0</v>
      </c>
      <c r="BL49" s="74">
        <v>1085198000</v>
      </c>
      <c r="BM49" s="74">
        <v>94343000</v>
      </c>
      <c r="BN49" s="82">
        <v>-85835000</v>
      </c>
      <c r="BO49" s="82">
        <v>1306000</v>
      </c>
      <c r="BP49" s="82">
        <v>9814000</v>
      </c>
      <c r="BQ49" s="82">
        <v>47141000</v>
      </c>
      <c r="BR49" s="82">
        <v>0</v>
      </c>
      <c r="BS49" s="74">
        <v>56955000</v>
      </c>
      <c r="BT49" s="75">
        <v>6.9000000000000006E-2</v>
      </c>
      <c r="BU49" s="75">
        <v>1.0999999999999999E-2</v>
      </c>
      <c r="BV49" s="75">
        <v>0.08</v>
      </c>
      <c r="BW49" s="76">
        <v>2.2999999999999998</v>
      </c>
      <c r="BX49" s="77">
        <v>41</v>
      </c>
      <c r="BY49" s="77">
        <v>83</v>
      </c>
      <c r="BZ49" s="78">
        <v>9.8000000000000007</v>
      </c>
      <c r="CA49" s="75">
        <v>0.30099999999999999</v>
      </c>
      <c r="CB49" s="75">
        <v>0.41599999999999998</v>
      </c>
      <c r="CC49" s="79">
        <v>17</v>
      </c>
      <c r="CD49" s="79"/>
      <c r="CE49" s="79"/>
      <c r="CF49" s="74">
        <v>94343000</v>
      </c>
      <c r="CG49" s="75">
        <v>6.9000000000000006E-2</v>
      </c>
      <c r="CH49" s="75">
        <v>1.0999999999999999E-2</v>
      </c>
      <c r="CI49" s="75">
        <v>0.08</v>
      </c>
    </row>
    <row r="50" spans="1:87" s="48" customFormat="1" ht="34.200000000000003" x14ac:dyDescent="0.3">
      <c r="A50" s="72">
        <v>3112</v>
      </c>
      <c r="B50" s="72" t="s">
        <v>745</v>
      </c>
      <c r="C50" s="72" t="s">
        <v>847</v>
      </c>
      <c r="D50" s="72">
        <v>16665</v>
      </c>
      <c r="E50" s="72">
        <v>2023</v>
      </c>
      <c r="F50" s="72" t="s">
        <v>855</v>
      </c>
      <c r="G50" s="72">
        <v>5</v>
      </c>
      <c r="H50" s="72">
        <v>12</v>
      </c>
      <c r="I50" s="72" t="s">
        <v>2908</v>
      </c>
      <c r="J50" s="73">
        <v>-45000</v>
      </c>
      <c r="K50" s="73">
        <v>201173000</v>
      </c>
      <c r="L50" s="73">
        <v>0</v>
      </c>
      <c r="M50" s="73">
        <v>42684000</v>
      </c>
      <c r="N50" s="285">
        <v>0</v>
      </c>
      <c r="O50" s="73">
        <v>0</v>
      </c>
      <c r="P50" s="73">
        <v>71123000</v>
      </c>
      <c r="Q50" s="74">
        <v>314935000</v>
      </c>
      <c r="R50" s="73">
        <v>25584000</v>
      </c>
      <c r="S50" s="73">
        <v>0</v>
      </c>
      <c r="T50" s="73">
        <v>0</v>
      </c>
      <c r="U50" s="73">
        <v>0</v>
      </c>
      <c r="V50" s="73">
        <v>412106000</v>
      </c>
      <c r="W50" s="73">
        <v>305294000</v>
      </c>
      <c r="X50" s="74">
        <v>106812000</v>
      </c>
      <c r="Y50" s="73">
        <v>9532000</v>
      </c>
      <c r="Z50" s="74">
        <v>141928000</v>
      </c>
      <c r="AA50" s="74">
        <v>456863000</v>
      </c>
      <c r="AB50" s="73">
        <v>3640000</v>
      </c>
      <c r="AC50" s="73">
        <v>9908000</v>
      </c>
      <c r="AD50" s="73">
        <v>0</v>
      </c>
      <c r="AE50" s="73">
        <v>40611000</v>
      </c>
      <c r="AF50" s="74">
        <v>54159000</v>
      </c>
      <c r="AG50" s="73">
        <v>69088000</v>
      </c>
      <c r="AH50" s="73">
        <v>0</v>
      </c>
      <c r="AI50" s="73">
        <v>33546000</v>
      </c>
      <c r="AJ50" s="74">
        <v>102634000</v>
      </c>
      <c r="AK50" s="74">
        <v>156793000</v>
      </c>
      <c r="AL50" s="73">
        <v>274486000</v>
      </c>
      <c r="AM50" s="73">
        <v>14129000</v>
      </c>
      <c r="AN50" s="73">
        <v>11455000</v>
      </c>
      <c r="AO50" s="74">
        <v>300070000</v>
      </c>
      <c r="AP50" s="74">
        <v>456863000</v>
      </c>
      <c r="AQ50" s="73">
        <v>431130000</v>
      </c>
      <c r="AR50" s="73">
        <v>0</v>
      </c>
      <c r="AS50" s="73">
        <v>34910000</v>
      </c>
      <c r="AT50" s="73">
        <v>0</v>
      </c>
      <c r="AU50" s="73">
        <v>0</v>
      </c>
      <c r="AV50" s="73">
        <v>0</v>
      </c>
      <c r="AW50" s="74">
        <v>466040000</v>
      </c>
      <c r="AX50" s="73">
        <v>17620000</v>
      </c>
      <c r="AY50" s="73">
        <v>0</v>
      </c>
      <c r="AZ50" s="73">
        <v>0</v>
      </c>
      <c r="BA50" s="73">
        <v>-5321000</v>
      </c>
      <c r="BB50" s="73">
        <v>0</v>
      </c>
      <c r="BC50" s="74">
        <v>12299000</v>
      </c>
      <c r="BD50" s="74">
        <v>478339000</v>
      </c>
      <c r="BE50" s="73">
        <v>240887000</v>
      </c>
      <c r="BF50" s="73">
        <v>0</v>
      </c>
      <c r="BG50" s="73">
        <v>15934000</v>
      </c>
      <c r="BH50" s="73">
        <v>1927000</v>
      </c>
      <c r="BI50" s="73">
        <v>9080000</v>
      </c>
      <c r="BJ50" s="73">
        <v>173352000</v>
      </c>
      <c r="BK50" s="73">
        <v>0</v>
      </c>
      <c r="BL50" s="74">
        <v>441180000</v>
      </c>
      <c r="BM50" s="74">
        <v>37159000</v>
      </c>
      <c r="BN50" s="73">
        <v>-21717000</v>
      </c>
      <c r="BO50" s="73">
        <v>732000</v>
      </c>
      <c r="BP50" s="73">
        <v>16174000</v>
      </c>
      <c r="BQ50" s="73">
        <v>7985000</v>
      </c>
      <c r="BR50" s="73">
        <v>0</v>
      </c>
      <c r="BS50" s="74">
        <v>24159000</v>
      </c>
      <c r="BT50" s="75">
        <v>5.1999999999999998E-2</v>
      </c>
      <c r="BU50" s="75">
        <v>2.5999999999999999E-2</v>
      </c>
      <c r="BV50" s="75">
        <v>7.8E-2</v>
      </c>
      <c r="BW50" s="76">
        <v>5.8</v>
      </c>
      <c r="BX50" s="77">
        <v>36</v>
      </c>
      <c r="BY50" s="77">
        <v>38</v>
      </c>
      <c r="BZ50" s="78">
        <v>9.9</v>
      </c>
      <c r="CA50" s="75">
        <v>0.43099999999999999</v>
      </c>
      <c r="CB50" s="75">
        <v>0.65700000000000003</v>
      </c>
      <c r="CC50" s="79">
        <v>19</v>
      </c>
      <c r="CD50" s="79"/>
      <c r="CE50" s="79"/>
      <c r="CF50" s="74">
        <v>37159000</v>
      </c>
      <c r="CG50" s="75">
        <v>5.1999999999999998E-2</v>
      </c>
      <c r="CH50" s="75">
        <v>2.5999999999999999E-2</v>
      </c>
      <c r="CI50" s="75">
        <v>7.8E-2</v>
      </c>
    </row>
    <row r="51" spans="1:87" s="48" customFormat="1" ht="34.200000000000003" x14ac:dyDescent="0.3">
      <c r="A51" s="81">
        <v>138</v>
      </c>
      <c r="B51" s="81" t="s">
        <v>861</v>
      </c>
      <c r="C51" s="81" t="s">
        <v>847</v>
      </c>
      <c r="D51" s="81">
        <v>16665</v>
      </c>
      <c r="E51" s="81">
        <v>2023</v>
      </c>
      <c r="F51" s="81" t="s">
        <v>855</v>
      </c>
      <c r="G51" s="81">
        <v>5</v>
      </c>
      <c r="H51" s="81">
        <v>12</v>
      </c>
      <c r="I51" s="81" t="s">
        <v>2908</v>
      </c>
      <c r="J51" s="82">
        <v>1658000</v>
      </c>
      <c r="K51" s="82">
        <v>190924000</v>
      </c>
      <c r="L51" s="82">
        <v>0</v>
      </c>
      <c r="M51" s="82">
        <v>34358000</v>
      </c>
      <c r="N51" s="287">
        <v>0</v>
      </c>
      <c r="O51" s="82">
        <v>0</v>
      </c>
      <c r="P51" s="82">
        <v>63637000</v>
      </c>
      <c r="Q51" s="74">
        <v>290577000</v>
      </c>
      <c r="R51" s="82">
        <v>28743000</v>
      </c>
      <c r="S51" s="82">
        <v>0</v>
      </c>
      <c r="T51" s="82">
        <v>0</v>
      </c>
      <c r="U51" s="82">
        <v>0</v>
      </c>
      <c r="V51" s="82">
        <v>279717000</v>
      </c>
      <c r="W51" s="82">
        <v>156949000</v>
      </c>
      <c r="X51" s="74">
        <v>122768000</v>
      </c>
      <c r="Y51" s="82">
        <v>42488000</v>
      </c>
      <c r="Z51" s="74">
        <v>193999000</v>
      </c>
      <c r="AA51" s="74">
        <v>484576000</v>
      </c>
      <c r="AB51" s="82">
        <v>3320000</v>
      </c>
      <c r="AC51" s="82">
        <v>5102000</v>
      </c>
      <c r="AD51" s="82">
        <v>0</v>
      </c>
      <c r="AE51" s="82">
        <v>36890000</v>
      </c>
      <c r="AF51" s="74">
        <v>45312000</v>
      </c>
      <c r="AG51" s="82">
        <v>70657000</v>
      </c>
      <c r="AH51" s="82">
        <v>0</v>
      </c>
      <c r="AI51" s="82">
        <v>14005000</v>
      </c>
      <c r="AJ51" s="74">
        <v>84662000</v>
      </c>
      <c r="AK51" s="74">
        <v>129974000</v>
      </c>
      <c r="AL51" s="82">
        <v>325859000</v>
      </c>
      <c r="AM51" s="82">
        <v>19235000</v>
      </c>
      <c r="AN51" s="82">
        <v>9508000</v>
      </c>
      <c r="AO51" s="74">
        <v>354602000</v>
      </c>
      <c r="AP51" s="74">
        <v>484576000</v>
      </c>
      <c r="AQ51" s="82">
        <v>338554000</v>
      </c>
      <c r="AR51" s="82">
        <v>0</v>
      </c>
      <c r="AS51" s="82">
        <v>18742000</v>
      </c>
      <c r="AT51" s="82">
        <v>0</v>
      </c>
      <c r="AU51" s="82">
        <v>0</v>
      </c>
      <c r="AV51" s="82">
        <v>0</v>
      </c>
      <c r="AW51" s="74">
        <v>357296000</v>
      </c>
      <c r="AX51" s="82">
        <v>14967000</v>
      </c>
      <c r="AY51" s="82">
        <v>0</v>
      </c>
      <c r="AZ51" s="82">
        <v>0</v>
      </c>
      <c r="BA51" s="82">
        <v>-215000</v>
      </c>
      <c r="BB51" s="82">
        <v>0</v>
      </c>
      <c r="BC51" s="74">
        <v>14752000</v>
      </c>
      <c r="BD51" s="74">
        <v>372048000</v>
      </c>
      <c r="BE51" s="82">
        <v>173649000</v>
      </c>
      <c r="BF51" s="82">
        <v>0</v>
      </c>
      <c r="BG51" s="82">
        <v>17672000</v>
      </c>
      <c r="BH51" s="82">
        <v>2449000</v>
      </c>
      <c r="BI51" s="82">
        <v>8751000</v>
      </c>
      <c r="BJ51" s="82">
        <v>141400000</v>
      </c>
      <c r="BK51" s="82">
        <v>0</v>
      </c>
      <c r="BL51" s="74">
        <v>343921000</v>
      </c>
      <c r="BM51" s="74">
        <v>28127000</v>
      </c>
      <c r="BN51" s="82">
        <v>0</v>
      </c>
      <c r="BO51" s="82">
        <v>391000</v>
      </c>
      <c r="BP51" s="82">
        <v>28518000</v>
      </c>
      <c r="BQ51" s="82">
        <v>0</v>
      </c>
      <c r="BR51" s="82">
        <v>0</v>
      </c>
      <c r="BS51" s="74">
        <v>28518000</v>
      </c>
      <c r="BT51" s="75">
        <v>3.5999999999999997E-2</v>
      </c>
      <c r="BU51" s="75">
        <v>0.04</v>
      </c>
      <c r="BV51" s="75">
        <v>7.5999999999999998E-2</v>
      </c>
      <c r="BW51" s="76">
        <v>6.4</v>
      </c>
      <c r="BX51" s="77">
        <v>37</v>
      </c>
      <c r="BY51" s="77">
        <v>45</v>
      </c>
      <c r="BZ51" s="78">
        <v>8.4</v>
      </c>
      <c r="CA51" s="75">
        <v>0.39500000000000002</v>
      </c>
      <c r="CB51" s="75">
        <v>0.73199999999999998</v>
      </c>
      <c r="CC51" s="79">
        <v>9</v>
      </c>
      <c r="CD51" s="79"/>
      <c r="CE51" s="79"/>
      <c r="CF51" s="74">
        <v>28127000</v>
      </c>
      <c r="CG51" s="75">
        <v>3.5999999999999997E-2</v>
      </c>
      <c r="CH51" s="75">
        <v>0.04</v>
      </c>
      <c r="CI51" s="75">
        <v>7.5999999999999998E-2</v>
      </c>
    </row>
    <row r="52" spans="1:87" s="48" customFormat="1" ht="34.200000000000003" x14ac:dyDescent="0.3">
      <c r="A52" s="72">
        <v>1</v>
      </c>
      <c r="B52" s="72" t="s">
        <v>701</v>
      </c>
      <c r="C52" s="72" t="s">
        <v>847</v>
      </c>
      <c r="D52" s="72">
        <v>16665</v>
      </c>
      <c r="E52" s="72">
        <v>2023</v>
      </c>
      <c r="F52" s="72" t="s">
        <v>855</v>
      </c>
      <c r="G52" s="72">
        <v>5</v>
      </c>
      <c r="H52" s="72">
        <v>12</v>
      </c>
      <c r="I52" s="72" t="s">
        <v>2908</v>
      </c>
      <c r="J52" s="73">
        <v>2545000</v>
      </c>
      <c r="K52" s="73">
        <v>17870000</v>
      </c>
      <c r="L52" s="73">
        <v>0</v>
      </c>
      <c r="M52" s="73">
        <v>19612000</v>
      </c>
      <c r="N52" s="285">
        <v>0</v>
      </c>
      <c r="O52" s="73">
        <v>0</v>
      </c>
      <c r="P52" s="73">
        <v>7643000</v>
      </c>
      <c r="Q52" s="74">
        <v>47670000</v>
      </c>
      <c r="R52" s="73">
        <v>13189000</v>
      </c>
      <c r="S52" s="73">
        <v>0</v>
      </c>
      <c r="T52" s="73">
        <v>0</v>
      </c>
      <c r="U52" s="73">
        <v>0</v>
      </c>
      <c r="V52" s="73">
        <v>68455000</v>
      </c>
      <c r="W52" s="73">
        <v>28524000</v>
      </c>
      <c r="X52" s="74">
        <v>39931000</v>
      </c>
      <c r="Y52" s="73">
        <v>11625000</v>
      </c>
      <c r="Z52" s="74">
        <v>64745000</v>
      </c>
      <c r="AA52" s="74">
        <v>112415000</v>
      </c>
      <c r="AB52" s="73">
        <v>620000</v>
      </c>
      <c r="AC52" s="73">
        <v>1161000</v>
      </c>
      <c r="AD52" s="73">
        <v>0</v>
      </c>
      <c r="AE52" s="73">
        <v>44653000</v>
      </c>
      <c r="AF52" s="74">
        <v>46434000</v>
      </c>
      <c r="AG52" s="73">
        <v>15747000</v>
      </c>
      <c r="AH52" s="73">
        <v>0</v>
      </c>
      <c r="AI52" s="73">
        <v>19018000</v>
      </c>
      <c r="AJ52" s="74">
        <v>34765000</v>
      </c>
      <c r="AK52" s="74">
        <v>81199000</v>
      </c>
      <c r="AL52" s="73">
        <v>18027000</v>
      </c>
      <c r="AM52" s="73">
        <v>7561000</v>
      </c>
      <c r="AN52" s="73">
        <v>5628000</v>
      </c>
      <c r="AO52" s="74">
        <v>31216000</v>
      </c>
      <c r="AP52" s="74">
        <v>112415000</v>
      </c>
      <c r="AQ52" s="73">
        <v>143853000</v>
      </c>
      <c r="AR52" s="73">
        <v>0</v>
      </c>
      <c r="AS52" s="73">
        <v>5213000</v>
      </c>
      <c r="AT52" s="73">
        <v>0</v>
      </c>
      <c r="AU52" s="73">
        <v>0</v>
      </c>
      <c r="AV52" s="73">
        <v>0</v>
      </c>
      <c r="AW52" s="74">
        <v>149066000</v>
      </c>
      <c r="AX52" s="73">
        <v>1950000</v>
      </c>
      <c r="AY52" s="73">
        <v>0</v>
      </c>
      <c r="AZ52" s="73">
        <v>0</v>
      </c>
      <c r="BA52" s="73">
        <v>-1075000</v>
      </c>
      <c r="BB52" s="73">
        <v>0</v>
      </c>
      <c r="BC52" s="74">
        <v>875000</v>
      </c>
      <c r="BD52" s="74">
        <v>149941000</v>
      </c>
      <c r="BE52" s="73">
        <v>78125000</v>
      </c>
      <c r="BF52" s="73">
        <v>0</v>
      </c>
      <c r="BG52" s="73">
        <v>5644000</v>
      </c>
      <c r="BH52" s="73">
        <v>506000</v>
      </c>
      <c r="BI52" s="73">
        <v>2924000</v>
      </c>
      <c r="BJ52" s="73">
        <v>76032000</v>
      </c>
      <c r="BK52" s="73">
        <v>0</v>
      </c>
      <c r="BL52" s="74">
        <v>163231000</v>
      </c>
      <c r="BM52" s="74">
        <v>-13290000</v>
      </c>
      <c r="BN52" s="73">
        <v>0</v>
      </c>
      <c r="BO52" s="73">
        <v>101000</v>
      </c>
      <c r="BP52" s="73">
        <v>-13189000</v>
      </c>
      <c r="BQ52" s="73">
        <v>4260000</v>
      </c>
      <c r="BR52" s="73">
        <v>0</v>
      </c>
      <c r="BS52" s="74">
        <v>-8929000</v>
      </c>
      <c r="BT52" s="75">
        <v>-9.4E-2</v>
      </c>
      <c r="BU52" s="75">
        <v>6.0000000000000001E-3</v>
      </c>
      <c r="BV52" s="75">
        <v>-8.8999999999999996E-2</v>
      </c>
      <c r="BW52" s="76">
        <v>1</v>
      </c>
      <c r="BX52" s="77">
        <v>50</v>
      </c>
      <c r="BY52" s="77">
        <v>105</v>
      </c>
      <c r="BZ52" s="78">
        <v>-6.3</v>
      </c>
      <c r="CA52" s="75">
        <v>-0.123</v>
      </c>
      <c r="CB52" s="75">
        <v>0.27800000000000002</v>
      </c>
      <c r="CC52" s="79">
        <v>5</v>
      </c>
      <c r="CD52" s="79"/>
      <c r="CE52" s="79"/>
      <c r="CF52" s="74">
        <v>-13290000</v>
      </c>
      <c r="CG52" s="75">
        <v>-9.4E-2</v>
      </c>
      <c r="CH52" s="75">
        <v>6.0000000000000001E-3</v>
      </c>
      <c r="CI52" s="75">
        <v>-8.8999999999999996E-2</v>
      </c>
    </row>
    <row r="53" spans="1:87" s="48" customFormat="1" ht="34.200000000000003" x14ac:dyDescent="0.3">
      <c r="A53" s="72">
        <v>3110</v>
      </c>
      <c r="B53" s="72" t="s">
        <v>736</v>
      </c>
      <c r="C53" s="72" t="s">
        <v>847</v>
      </c>
      <c r="D53" s="72">
        <v>3888</v>
      </c>
      <c r="E53" s="72">
        <v>2023</v>
      </c>
      <c r="F53" s="72" t="s">
        <v>848</v>
      </c>
      <c r="G53" s="72">
        <v>5</v>
      </c>
      <c r="H53" s="72">
        <v>12</v>
      </c>
      <c r="I53" s="72" t="s">
        <v>2909</v>
      </c>
      <c r="J53" s="73">
        <v>0</v>
      </c>
      <c r="K53" s="73">
        <v>0</v>
      </c>
      <c r="L53" s="73">
        <v>0</v>
      </c>
      <c r="M53" s="73">
        <v>30200000</v>
      </c>
      <c r="N53" s="285">
        <v>0</v>
      </c>
      <c r="O53" s="73">
        <v>0</v>
      </c>
      <c r="P53" s="73">
        <v>37800000</v>
      </c>
      <c r="Q53" s="74">
        <v>68000000</v>
      </c>
      <c r="R53" s="73">
        <v>0</v>
      </c>
      <c r="S53" s="73">
        <v>0</v>
      </c>
      <c r="T53" s="73">
        <v>0</v>
      </c>
      <c r="U53" s="73">
        <v>5000000</v>
      </c>
      <c r="V53" s="73">
        <v>114300000</v>
      </c>
      <c r="W53" s="73">
        <v>64000000</v>
      </c>
      <c r="X53" s="74">
        <v>50300000</v>
      </c>
      <c r="Y53" s="73">
        <v>148300000</v>
      </c>
      <c r="Z53" s="74">
        <v>203600000</v>
      </c>
      <c r="AA53" s="74">
        <v>271600000</v>
      </c>
      <c r="AB53" s="73">
        <v>900000</v>
      </c>
      <c r="AC53" s="73">
        <v>0</v>
      </c>
      <c r="AD53" s="73">
        <v>0</v>
      </c>
      <c r="AE53" s="73">
        <v>44600000</v>
      </c>
      <c r="AF53" s="74">
        <v>45500000</v>
      </c>
      <c r="AG53" s="73">
        <v>200000</v>
      </c>
      <c r="AH53" s="73">
        <v>318800000</v>
      </c>
      <c r="AI53" s="73">
        <v>2600000</v>
      </c>
      <c r="AJ53" s="74">
        <v>321600000</v>
      </c>
      <c r="AK53" s="74">
        <v>367100000</v>
      </c>
      <c r="AL53" s="73">
        <v>-95500000</v>
      </c>
      <c r="AM53" s="73">
        <v>0</v>
      </c>
      <c r="AN53" s="73">
        <v>0</v>
      </c>
      <c r="AO53" s="74">
        <v>-95500000</v>
      </c>
      <c r="AP53" s="74">
        <v>271600000</v>
      </c>
      <c r="AQ53" s="73">
        <v>197400000</v>
      </c>
      <c r="AR53" s="73">
        <v>0</v>
      </c>
      <c r="AS53" s="73">
        <v>1000000</v>
      </c>
      <c r="AT53" s="73">
        <v>0</v>
      </c>
      <c r="AU53" s="73">
        <v>0</v>
      </c>
      <c r="AV53" s="73">
        <v>0</v>
      </c>
      <c r="AW53" s="74">
        <v>198400000</v>
      </c>
      <c r="AX53" s="73">
        <v>0</v>
      </c>
      <c r="AY53" s="73">
        <v>0</v>
      </c>
      <c r="AZ53" s="73">
        <v>0</v>
      </c>
      <c r="BA53" s="73">
        <v>0</v>
      </c>
      <c r="BB53" s="73">
        <v>0</v>
      </c>
      <c r="BC53" s="74">
        <v>0</v>
      </c>
      <c r="BD53" s="74">
        <v>198400000</v>
      </c>
      <c r="BE53" s="73">
        <v>114700000</v>
      </c>
      <c r="BF53" s="73">
        <v>0</v>
      </c>
      <c r="BG53" s="73">
        <v>8900000</v>
      </c>
      <c r="BH53" s="73">
        <v>200000</v>
      </c>
      <c r="BI53" s="73">
        <v>0</v>
      </c>
      <c r="BJ53" s="73">
        <v>91000000</v>
      </c>
      <c r="BK53" s="73">
        <v>0</v>
      </c>
      <c r="BL53" s="74">
        <v>214800000</v>
      </c>
      <c r="BM53" s="74">
        <v>-16400000</v>
      </c>
      <c r="BN53" s="73">
        <v>0</v>
      </c>
      <c r="BO53" s="73">
        <v>0</v>
      </c>
      <c r="BP53" s="73">
        <v>-16400000</v>
      </c>
      <c r="BQ53" s="73">
        <v>0</v>
      </c>
      <c r="BR53" s="73">
        <v>0</v>
      </c>
      <c r="BS53" s="74">
        <v>-16400000</v>
      </c>
      <c r="BT53" s="286">
        <v>-8.3000000000000004E-2</v>
      </c>
      <c r="BU53" s="286">
        <v>0</v>
      </c>
      <c r="BV53" s="286">
        <v>-8.3000000000000004E-2</v>
      </c>
      <c r="BW53" s="76">
        <v>1.5</v>
      </c>
      <c r="BX53" s="77">
        <v>56</v>
      </c>
      <c r="BY53" s="77">
        <v>81</v>
      </c>
      <c r="BZ53" s="78">
        <v>-6.6</v>
      </c>
      <c r="CA53" s="75">
        <v>-0.16400000000000001</v>
      </c>
      <c r="CB53" s="75">
        <v>-0.35199999999999998</v>
      </c>
      <c r="CC53" s="79">
        <v>7</v>
      </c>
      <c r="CD53" s="80">
        <v>0</v>
      </c>
      <c r="CE53" s="75">
        <v>-2E-3</v>
      </c>
      <c r="CF53" s="74">
        <v>-16400000</v>
      </c>
      <c r="CG53" s="286">
        <v>-8.3000000000000004E-2</v>
      </c>
      <c r="CH53" s="286">
        <v>0</v>
      </c>
      <c r="CI53" s="286">
        <v>-8.3000000000000004E-2</v>
      </c>
    </row>
    <row r="54" spans="1:87" s="48" customFormat="1" ht="34.200000000000003" x14ac:dyDescent="0.3">
      <c r="A54" s="81">
        <v>127</v>
      </c>
      <c r="B54" s="81" t="s">
        <v>746</v>
      </c>
      <c r="C54" s="81" t="s">
        <v>847</v>
      </c>
      <c r="D54" s="81">
        <v>3888</v>
      </c>
      <c r="E54" s="81">
        <v>2023</v>
      </c>
      <c r="F54" s="81" t="s">
        <v>848</v>
      </c>
      <c r="G54" s="81">
        <v>5</v>
      </c>
      <c r="H54" s="81">
        <v>12</v>
      </c>
      <c r="I54" s="81" t="s">
        <v>2909</v>
      </c>
      <c r="J54" s="82">
        <v>0</v>
      </c>
      <c r="K54" s="82">
        <v>0</v>
      </c>
      <c r="L54" s="82">
        <v>0</v>
      </c>
      <c r="M54" s="82">
        <v>76300000</v>
      </c>
      <c r="N54" s="287">
        <v>0</v>
      </c>
      <c r="O54" s="82">
        <v>0</v>
      </c>
      <c r="P54" s="82">
        <v>29300000</v>
      </c>
      <c r="Q54" s="74">
        <v>105600000</v>
      </c>
      <c r="R54" s="82">
        <v>0</v>
      </c>
      <c r="S54" s="82">
        <v>0</v>
      </c>
      <c r="T54" s="82">
        <v>0</v>
      </c>
      <c r="U54" s="82">
        <v>2700000</v>
      </c>
      <c r="V54" s="82">
        <v>404400000</v>
      </c>
      <c r="W54" s="82">
        <v>142800000</v>
      </c>
      <c r="X54" s="74">
        <v>261600000</v>
      </c>
      <c r="Y54" s="82">
        <v>12000000</v>
      </c>
      <c r="Z54" s="74">
        <v>276300000</v>
      </c>
      <c r="AA54" s="74">
        <v>381900000</v>
      </c>
      <c r="AB54" s="82">
        <v>1400000</v>
      </c>
      <c r="AC54" s="82">
        <v>0</v>
      </c>
      <c r="AD54" s="82">
        <v>0</v>
      </c>
      <c r="AE54" s="82">
        <v>39700000</v>
      </c>
      <c r="AF54" s="74">
        <v>41100000</v>
      </c>
      <c r="AG54" s="82">
        <v>500000</v>
      </c>
      <c r="AH54" s="82">
        <v>73600000</v>
      </c>
      <c r="AI54" s="82">
        <v>3800000</v>
      </c>
      <c r="AJ54" s="74">
        <v>77900000</v>
      </c>
      <c r="AK54" s="74">
        <v>119000000</v>
      </c>
      <c r="AL54" s="82">
        <v>262900000</v>
      </c>
      <c r="AM54" s="82">
        <v>0</v>
      </c>
      <c r="AN54" s="82">
        <v>0</v>
      </c>
      <c r="AO54" s="74">
        <v>262900000</v>
      </c>
      <c r="AP54" s="74">
        <v>381900000</v>
      </c>
      <c r="AQ54" s="82">
        <v>417500000</v>
      </c>
      <c r="AR54" s="82">
        <v>0</v>
      </c>
      <c r="AS54" s="82">
        <v>0</v>
      </c>
      <c r="AT54" s="82">
        <v>0</v>
      </c>
      <c r="AU54" s="82">
        <v>0</v>
      </c>
      <c r="AV54" s="82">
        <v>0</v>
      </c>
      <c r="AW54" s="74">
        <v>417500000</v>
      </c>
      <c r="AX54" s="82">
        <v>0</v>
      </c>
      <c r="AY54" s="82">
        <v>0</v>
      </c>
      <c r="AZ54" s="82">
        <v>0</v>
      </c>
      <c r="BA54" s="82">
        <v>0</v>
      </c>
      <c r="BB54" s="82">
        <v>0</v>
      </c>
      <c r="BC54" s="74">
        <v>0</v>
      </c>
      <c r="BD54" s="74">
        <v>417500000</v>
      </c>
      <c r="BE54" s="82">
        <v>182100000</v>
      </c>
      <c r="BF54" s="82">
        <v>0</v>
      </c>
      <c r="BG54" s="82">
        <v>15000000</v>
      </c>
      <c r="BH54" s="82">
        <v>300000</v>
      </c>
      <c r="BI54" s="82">
        <v>0</v>
      </c>
      <c r="BJ54" s="82">
        <v>210700000</v>
      </c>
      <c r="BK54" s="82">
        <v>0</v>
      </c>
      <c r="BL54" s="74">
        <v>408100000</v>
      </c>
      <c r="BM54" s="74">
        <v>9400000</v>
      </c>
      <c r="BN54" s="82">
        <v>0</v>
      </c>
      <c r="BO54" s="82">
        <v>0</v>
      </c>
      <c r="BP54" s="82">
        <v>9400000</v>
      </c>
      <c r="BQ54" s="82">
        <v>0</v>
      </c>
      <c r="BR54" s="82">
        <v>0</v>
      </c>
      <c r="BS54" s="74">
        <v>9400000</v>
      </c>
      <c r="BT54" s="286">
        <v>2.3E-2</v>
      </c>
      <c r="BU54" s="286">
        <v>0</v>
      </c>
      <c r="BV54" s="286">
        <v>2.3E-2</v>
      </c>
      <c r="BW54" s="76">
        <v>2.6</v>
      </c>
      <c r="BX54" s="77">
        <v>67</v>
      </c>
      <c r="BY54" s="77">
        <v>38</v>
      </c>
      <c r="BZ54" s="78">
        <v>14.5</v>
      </c>
      <c r="CA54" s="75">
        <v>0.58699999999999997</v>
      </c>
      <c r="CB54" s="75">
        <v>0.68799999999999994</v>
      </c>
      <c r="CC54" s="79">
        <v>10</v>
      </c>
      <c r="CD54" s="80">
        <v>0</v>
      </c>
      <c r="CE54" s="75">
        <v>2E-3</v>
      </c>
      <c r="CF54" s="74">
        <v>9400000</v>
      </c>
      <c r="CG54" s="286">
        <v>2.3E-2</v>
      </c>
      <c r="CH54" s="286">
        <v>0</v>
      </c>
      <c r="CI54" s="286">
        <v>2.3E-2</v>
      </c>
    </row>
    <row r="55" spans="1:87" s="48" customFormat="1" ht="34.200000000000003" x14ac:dyDescent="0.3">
      <c r="A55" s="72">
        <v>42</v>
      </c>
      <c r="B55" s="72" t="s">
        <v>846</v>
      </c>
      <c r="C55" s="72" t="s">
        <v>847</v>
      </c>
      <c r="D55" s="72">
        <v>11273</v>
      </c>
      <c r="E55" s="72">
        <v>2023</v>
      </c>
      <c r="F55" s="72" t="s">
        <v>848</v>
      </c>
      <c r="G55" s="72">
        <v>5</v>
      </c>
      <c r="H55" s="72">
        <v>12</v>
      </c>
      <c r="I55" s="72" t="s">
        <v>2909</v>
      </c>
      <c r="J55" s="73">
        <v>-7732</v>
      </c>
      <c r="K55" s="73">
        <v>0</v>
      </c>
      <c r="L55" s="73">
        <v>0</v>
      </c>
      <c r="M55" s="73">
        <v>18785355</v>
      </c>
      <c r="N55" s="285">
        <v>128821478.87</v>
      </c>
      <c r="O55" s="73">
        <v>3477596.53</v>
      </c>
      <c r="P55" s="73">
        <v>1828885</v>
      </c>
      <c r="Q55" s="74">
        <v>152905583.40000001</v>
      </c>
      <c r="R55" s="73">
        <v>0</v>
      </c>
      <c r="S55" s="73">
        <v>0</v>
      </c>
      <c r="T55" s="73">
        <v>0</v>
      </c>
      <c r="U55" s="73">
        <v>37396282.740000002</v>
      </c>
      <c r="V55" s="73">
        <v>160018102</v>
      </c>
      <c r="W55" s="73">
        <v>28099932</v>
      </c>
      <c r="X55" s="74">
        <v>131918170</v>
      </c>
      <c r="Y55" s="73">
        <v>405429.34</v>
      </c>
      <c r="Z55" s="74">
        <v>169719882.08000001</v>
      </c>
      <c r="AA55" s="74">
        <v>322625465.48000002</v>
      </c>
      <c r="AB55" s="73">
        <v>11694362.130000001</v>
      </c>
      <c r="AC55" s="73">
        <v>763076.67</v>
      </c>
      <c r="AD55" s="73">
        <v>101115182.11</v>
      </c>
      <c r="AE55" s="73">
        <v>23188462.84</v>
      </c>
      <c r="AF55" s="74">
        <v>136761083.75</v>
      </c>
      <c r="AG55" s="73">
        <v>120686000.69</v>
      </c>
      <c r="AH55" s="73">
        <v>43775097.740000002</v>
      </c>
      <c r="AI55" s="73">
        <v>137368154.99000001</v>
      </c>
      <c r="AJ55" s="74">
        <v>301829253.42000002</v>
      </c>
      <c r="AK55" s="74">
        <v>438590337.17000002</v>
      </c>
      <c r="AL55" s="73">
        <v>-115964872</v>
      </c>
      <c r="AM55" s="73">
        <v>0</v>
      </c>
      <c r="AN55" s="73">
        <v>0</v>
      </c>
      <c r="AO55" s="74">
        <v>-115964872</v>
      </c>
      <c r="AP55" s="74">
        <v>322625465.17000002</v>
      </c>
      <c r="AQ55" s="73">
        <v>92462618.760000005</v>
      </c>
      <c r="AR55" s="73">
        <v>0</v>
      </c>
      <c r="AS55" s="73">
        <v>20577989.52</v>
      </c>
      <c r="AT55" s="73">
        <v>0</v>
      </c>
      <c r="AU55" s="73">
        <v>0</v>
      </c>
      <c r="AV55" s="73">
        <v>0</v>
      </c>
      <c r="AW55" s="74">
        <v>113040608.28</v>
      </c>
      <c r="AX55" s="73">
        <v>0</v>
      </c>
      <c r="AY55" s="73">
        <v>0</v>
      </c>
      <c r="AZ55" s="73">
        <v>0</v>
      </c>
      <c r="BA55" s="73">
        <v>14220767.779999999</v>
      </c>
      <c r="BB55" s="73">
        <v>0</v>
      </c>
      <c r="BC55" s="74">
        <v>14220767.779999999</v>
      </c>
      <c r="BD55" s="74">
        <v>127261376.06</v>
      </c>
      <c r="BE55" s="73">
        <v>60019597.049999997</v>
      </c>
      <c r="BF55" s="73">
        <v>0</v>
      </c>
      <c r="BG55" s="73">
        <v>9947996.9800000004</v>
      </c>
      <c r="BH55" s="73">
        <v>20064480.780000001</v>
      </c>
      <c r="BI55" s="73">
        <v>0</v>
      </c>
      <c r="BJ55" s="73">
        <v>43745959.170000002</v>
      </c>
      <c r="BK55" s="73">
        <v>0</v>
      </c>
      <c r="BL55" s="74">
        <v>133778033.98</v>
      </c>
      <c r="BM55" s="74">
        <v>-6516657.9200000204</v>
      </c>
      <c r="BN55" s="73">
        <v>0</v>
      </c>
      <c r="BO55" s="73">
        <v>0</v>
      </c>
      <c r="BP55" s="73">
        <v>-6516657.9200000204</v>
      </c>
      <c r="BQ55" s="73">
        <v>0</v>
      </c>
      <c r="BR55" s="73">
        <v>0</v>
      </c>
      <c r="BS55" s="74">
        <v>-6516657.9200000204</v>
      </c>
      <c r="BT55" s="286">
        <v>-0.16300000000000001</v>
      </c>
      <c r="BU55" s="286">
        <v>0.112</v>
      </c>
      <c r="BV55" s="286">
        <v>-5.0999999999999997E-2</v>
      </c>
      <c r="BW55" s="76">
        <v>1.1000000000000001</v>
      </c>
      <c r="BX55" s="77">
        <v>74</v>
      </c>
      <c r="BY55" s="77">
        <v>401</v>
      </c>
      <c r="BZ55" s="78">
        <v>0.7</v>
      </c>
      <c r="CA55" s="75">
        <v>1.2999999999999999E-2</v>
      </c>
      <c r="CB55" s="75">
        <v>-0.35899999999999999</v>
      </c>
      <c r="CC55" s="79">
        <v>3</v>
      </c>
      <c r="CD55" s="80">
        <v>0</v>
      </c>
      <c r="CE55" s="75">
        <v>25.562999999999999</v>
      </c>
      <c r="CF55" s="74">
        <v>-6516657.9200000204</v>
      </c>
      <c r="CG55" s="286">
        <v>-0.16300000000000001</v>
      </c>
      <c r="CH55" s="286">
        <v>0.112</v>
      </c>
      <c r="CI55" s="286">
        <v>-5.0999999999999997E-2</v>
      </c>
    </row>
    <row r="56" spans="1:87" s="48" customFormat="1" ht="34.200000000000003" x14ac:dyDescent="0.3">
      <c r="A56" s="81">
        <v>8701</v>
      </c>
      <c r="B56" s="81" t="s">
        <v>753</v>
      </c>
      <c r="C56" s="81" t="s">
        <v>847</v>
      </c>
      <c r="D56" s="81">
        <v>11273</v>
      </c>
      <c r="E56" s="81">
        <v>2023</v>
      </c>
      <c r="F56" s="81" t="s">
        <v>848</v>
      </c>
      <c r="G56" s="81">
        <v>5</v>
      </c>
      <c r="H56" s="81">
        <v>12</v>
      </c>
      <c r="I56" s="81" t="s">
        <v>2909</v>
      </c>
      <c r="J56" s="82">
        <v>0</v>
      </c>
      <c r="K56" s="82">
        <v>0</v>
      </c>
      <c r="L56" s="82">
        <v>0</v>
      </c>
      <c r="M56" s="82">
        <v>60693623</v>
      </c>
      <c r="N56" s="287">
        <v>323005658.30000001</v>
      </c>
      <c r="O56" s="82">
        <v>1994856.64</v>
      </c>
      <c r="P56" s="82">
        <v>4881028</v>
      </c>
      <c r="Q56" s="74">
        <v>390575165.94</v>
      </c>
      <c r="R56" s="82">
        <v>0</v>
      </c>
      <c r="S56" s="82">
        <v>0</v>
      </c>
      <c r="T56" s="82">
        <v>0</v>
      </c>
      <c r="U56" s="82">
        <v>44158257.630000003</v>
      </c>
      <c r="V56" s="82">
        <v>181496764.24000001</v>
      </c>
      <c r="W56" s="82">
        <v>52914562</v>
      </c>
      <c r="X56" s="74">
        <v>128582202.23999999</v>
      </c>
      <c r="Y56" s="82">
        <v>536909</v>
      </c>
      <c r="Z56" s="74">
        <v>173277368.87</v>
      </c>
      <c r="AA56" s="74">
        <v>563852534.80999994</v>
      </c>
      <c r="AB56" s="82">
        <v>16799116.68</v>
      </c>
      <c r="AC56" s="82">
        <v>3982726.88</v>
      </c>
      <c r="AD56" s="82">
        <v>-62112002.689999998</v>
      </c>
      <c r="AE56" s="82">
        <v>37270997.009999998</v>
      </c>
      <c r="AF56" s="74">
        <v>-4059162.12</v>
      </c>
      <c r="AG56" s="82">
        <v>109113120.23999999</v>
      </c>
      <c r="AH56" s="82">
        <v>91026834.349999994</v>
      </c>
      <c r="AI56" s="82">
        <v>20938933.949999999</v>
      </c>
      <c r="AJ56" s="74">
        <v>221078888.53999999</v>
      </c>
      <c r="AK56" s="74">
        <v>217019726.41999999</v>
      </c>
      <c r="AL56" s="82">
        <v>346832809</v>
      </c>
      <c r="AM56" s="82">
        <v>0</v>
      </c>
      <c r="AN56" s="82">
        <v>0</v>
      </c>
      <c r="AO56" s="74">
        <v>346832809</v>
      </c>
      <c r="AP56" s="74">
        <v>563852535.41999996</v>
      </c>
      <c r="AQ56" s="82">
        <v>315682439.77999997</v>
      </c>
      <c r="AR56" s="82">
        <v>0</v>
      </c>
      <c r="AS56" s="82">
        <v>18572691.140000001</v>
      </c>
      <c r="AT56" s="82">
        <v>0</v>
      </c>
      <c r="AU56" s="82">
        <v>0</v>
      </c>
      <c r="AV56" s="82">
        <v>0</v>
      </c>
      <c r="AW56" s="74">
        <v>334255130.92000002</v>
      </c>
      <c r="AX56" s="82">
        <v>0</v>
      </c>
      <c r="AY56" s="82">
        <v>0</v>
      </c>
      <c r="AZ56" s="82">
        <v>0</v>
      </c>
      <c r="BA56" s="82">
        <v>2875297.46</v>
      </c>
      <c r="BB56" s="82">
        <v>0</v>
      </c>
      <c r="BC56" s="74">
        <v>2875297.46</v>
      </c>
      <c r="BD56" s="74">
        <v>337130428.38</v>
      </c>
      <c r="BE56" s="82">
        <v>146228779.09</v>
      </c>
      <c r="BF56" s="82">
        <v>0</v>
      </c>
      <c r="BG56" s="82">
        <v>8785195.9299999997</v>
      </c>
      <c r="BH56" s="82">
        <v>9225512.5700000003</v>
      </c>
      <c r="BI56" s="82">
        <v>0</v>
      </c>
      <c r="BJ56" s="82">
        <v>133581127.63</v>
      </c>
      <c r="BK56" s="82">
        <v>0</v>
      </c>
      <c r="BL56" s="74">
        <v>297820615.22000003</v>
      </c>
      <c r="BM56" s="74">
        <v>39309813.160000101</v>
      </c>
      <c r="BN56" s="82">
        <v>0</v>
      </c>
      <c r="BO56" s="82">
        <v>0</v>
      </c>
      <c r="BP56" s="82">
        <v>39309813.160000101</v>
      </c>
      <c r="BQ56" s="82">
        <v>0</v>
      </c>
      <c r="BR56" s="82">
        <v>0</v>
      </c>
      <c r="BS56" s="74">
        <v>39309813.160000101</v>
      </c>
      <c r="BT56" s="286">
        <v>0.108</v>
      </c>
      <c r="BU56" s="286">
        <v>8.9999999999999993E-3</v>
      </c>
      <c r="BV56" s="286">
        <v>0.11700000000000001</v>
      </c>
      <c r="BW56" s="76">
        <v>-96.2</v>
      </c>
      <c r="BX56" s="77">
        <v>70</v>
      </c>
      <c r="BY56" s="77">
        <v>-10</v>
      </c>
      <c r="BZ56" s="78">
        <v>2.2000000000000002</v>
      </c>
      <c r="CA56" s="75">
        <v>0.45800000000000002</v>
      </c>
      <c r="CB56" s="75">
        <v>0.61499999999999999</v>
      </c>
      <c r="CC56" s="79">
        <v>6</v>
      </c>
      <c r="CD56" s="80">
        <v>0</v>
      </c>
      <c r="CE56" s="75">
        <v>0.23899999999999999</v>
      </c>
      <c r="CF56" s="74">
        <v>39309813.160000101</v>
      </c>
      <c r="CG56" s="286">
        <v>0.108</v>
      </c>
      <c r="CH56" s="286">
        <v>8.9999999999999993E-3</v>
      </c>
      <c r="CI56" s="286">
        <v>0.11700000000000001</v>
      </c>
    </row>
    <row r="57" spans="1:87" s="48" customFormat="1" ht="34.200000000000003" x14ac:dyDescent="0.3">
      <c r="A57" s="72">
        <v>75</v>
      </c>
      <c r="B57" s="72" t="s">
        <v>849</v>
      </c>
      <c r="C57" s="72" t="s">
        <v>847</v>
      </c>
      <c r="D57" s="72">
        <v>11273</v>
      </c>
      <c r="E57" s="72">
        <v>2023</v>
      </c>
      <c r="F57" s="72" t="s">
        <v>848</v>
      </c>
      <c r="G57" s="72">
        <v>5</v>
      </c>
      <c r="H57" s="72">
        <v>12</v>
      </c>
      <c r="I57" s="72" t="s">
        <v>2909</v>
      </c>
      <c r="J57" s="73">
        <v>0</v>
      </c>
      <c r="K57" s="73">
        <v>0</v>
      </c>
      <c r="L57" s="73">
        <v>0</v>
      </c>
      <c r="M57" s="73">
        <v>41691907</v>
      </c>
      <c r="N57" s="285">
        <v>-16160138.91</v>
      </c>
      <c r="O57" s="73">
        <v>2522390.9500000002</v>
      </c>
      <c r="P57" s="73">
        <v>4640656</v>
      </c>
      <c r="Q57" s="74">
        <v>32694815.039999999</v>
      </c>
      <c r="R57" s="73">
        <v>0</v>
      </c>
      <c r="S57" s="73">
        <v>0</v>
      </c>
      <c r="T57" s="73">
        <v>0</v>
      </c>
      <c r="U57" s="73">
        <v>35036057.100000001</v>
      </c>
      <c r="V57" s="73">
        <v>238675893.69</v>
      </c>
      <c r="W57" s="73">
        <v>56518762</v>
      </c>
      <c r="X57" s="74">
        <v>182157131.69</v>
      </c>
      <c r="Y57" s="73">
        <v>602084.64000000095</v>
      </c>
      <c r="Z57" s="74">
        <v>217795273.43000001</v>
      </c>
      <c r="AA57" s="74">
        <v>250490088.47</v>
      </c>
      <c r="AB57" s="73">
        <v>21695602.600000001</v>
      </c>
      <c r="AC57" s="73">
        <v>4085253.72</v>
      </c>
      <c r="AD57" s="73">
        <v>-298024579.00999999</v>
      </c>
      <c r="AE57" s="73">
        <v>29998933.43</v>
      </c>
      <c r="AF57" s="74">
        <v>-242244789.25999999</v>
      </c>
      <c r="AG57" s="73">
        <v>169133275.66</v>
      </c>
      <c r="AH57" s="73">
        <v>94029873.829999998</v>
      </c>
      <c r="AI57" s="73">
        <v>109123050.3</v>
      </c>
      <c r="AJ57" s="74">
        <v>372286199.79000002</v>
      </c>
      <c r="AK57" s="74">
        <v>130041410.53</v>
      </c>
      <c r="AL57" s="73">
        <v>120448677</v>
      </c>
      <c r="AM57" s="73">
        <v>0</v>
      </c>
      <c r="AN57" s="73">
        <v>0</v>
      </c>
      <c r="AO57" s="74">
        <v>120448677</v>
      </c>
      <c r="AP57" s="74">
        <v>250490087.53</v>
      </c>
      <c r="AQ57" s="73">
        <v>223488207.80000001</v>
      </c>
      <c r="AR57" s="73">
        <v>0</v>
      </c>
      <c r="AS57" s="73">
        <v>21462289.489999998</v>
      </c>
      <c r="AT57" s="73">
        <v>0</v>
      </c>
      <c r="AU57" s="73">
        <v>0</v>
      </c>
      <c r="AV57" s="73">
        <v>0</v>
      </c>
      <c r="AW57" s="74">
        <v>244950497.28999999</v>
      </c>
      <c r="AX57" s="73">
        <v>0</v>
      </c>
      <c r="AY57" s="73">
        <v>0</v>
      </c>
      <c r="AZ57" s="73">
        <v>0</v>
      </c>
      <c r="BA57" s="73">
        <v>12698334</v>
      </c>
      <c r="BB57" s="73">
        <v>0</v>
      </c>
      <c r="BC57" s="74">
        <v>12698334</v>
      </c>
      <c r="BD57" s="74">
        <v>257648831.28999999</v>
      </c>
      <c r="BE57" s="73">
        <v>131074786.63</v>
      </c>
      <c r="BF57" s="73">
        <v>0</v>
      </c>
      <c r="BG57" s="73">
        <v>10720987.710000001</v>
      </c>
      <c r="BH57" s="73">
        <v>20285894.399999999</v>
      </c>
      <c r="BI57" s="73">
        <v>0</v>
      </c>
      <c r="BJ57" s="73">
        <v>100614066.95</v>
      </c>
      <c r="BK57" s="73">
        <v>0</v>
      </c>
      <c r="BL57" s="74">
        <v>262695735.69</v>
      </c>
      <c r="BM57" s="74">
        <v>-5046904.4000000702</v>
      </c>
      <c r="BN57" s="73">
        <v>0</v>
      </c>
      <c r="BO57" s="73">
        <v>0</v>
      </c>
      <c r="BP57" s="73">
        <v>-5046904.4000000702</v>
      </c>
      <c r="BQ57" s="73">
        <v>0</v>
      </c>
      <c r="BR57" s="73">
        <v>0</v>
      </c>
      <c r="BS57" s="74">
        <v>-5046904.4000000702</v>
      </c>
      <c r="BT57" s="286">
        <v>-6.9000000000000006E-2</v>
      </c>
      <c r="BU57" s="286">
        <v>4.9000000000000002E-2</v>
      </c>
      <c r="BV57" s="286">
        <v>-0.02</v>
      </c>
      <c r="BW57" s="76">
        <v>-0.1</v>
      </c>
      <c r="BX57" s="77">
        <v>68</v>
      </c>
      <c r="BY57" s="77">
        <v>-357</v>
      </c>
      <c r="BZ57" s="78">
        <v>0.6</v>
      </c>
      <c r="CA57" s="75">
        <v>-7.8E-2</v>
      </c>
      <c r="CB57" s="75">
        <v>0.48099999999999998</v>
      </c>
      <c r="CC57" s="79">
        <v>5</v>
      </c>
      <c r="CD57" s="80">
        <v>0</v>
      </c>
      <c r="CE57" s="75">
        <v>0.58399999999999996</v>
      </c>
      <c r="CF57" s="74">
        <v>-5046904.4000000702</v>
      </c>
      <c r="CG57" s="286">
        <v>-6.9000000000000006E-2</v>
      </c>
      <c r="CH57" s="286">
        <v>4.9000000000000002E-2</v>
      </c>
      <c r="CI57" s="286">
        <v>-0.02</v>
      </c>
    </row>
    <row r="58" spans="1:87" s="48" customFormat="1" ht="34.200000000000003" x14ac:dyDescent="0.3">
      <c r="A58" s="81">
        <v>41</v>
      </c>
      <c r="B58" s="81" t="s">
        <v>850</v>
      </c>
      <c r="C58" s="81" t="s">
        <v>847</v>
      </c>
      <c r="D58" s="81">
        <v>11273</v>
      </c>
      <c r="E58" s="81">
        <v>2023</v>
      </c>
      <c r="F58" s="81" t="s">
        <v>848</v>
      </c>
      <c r="G58" s="81">
        <v>5</v>
      </c>
      <c r="H58" s="81">
        <v>12</v>
      </c>
      <c r="I58" s="81" t="s">
        <v>2909</v>
      </c>
      <c r="J58" s="82">
        <v>-712</v>
      </c>
      <c r="K58" s="82">
        <v>0</v>
      </c>
      <c r="L58" s="82">
        <v>0</v>
      </c>
      <c r="M58" s="82">
        <v>2092390.63</v>
      </c>
      <c r="N58" s="287">
        <v>5119379.03</v>
      </c>
      <c r="O58" s="82">
        <v>135060.53</v>
      </c>
      <c r="P58" s="82">
        <v>734594</v>
      </c>
      <c r="Q58" s="74">
        <v>8080712.1900000004</v>
      </c>
      <c r="R58" s="82">
        <v>0</v>
      </c>
      <c r="S58" s="82">
        <v>0</v>
      </c>
      <c r="T58" s="82">
        <v>0</v>
      </c>
      <c r="U58" s="82">
        <v>26965267.100000001</v>
      </c>
      <c r="V58" s="82">
        <v>52150278</v>
      </c>
      <c r="W58" s="82">
        <v>32270316</v>
      </c>
      <c r="X58" s="74">
        <v>19879962</v>
      </c>
      <c r="Y58" s="82">
        <v>496035</v>
      </c>
      <c r="Z58" s="74">
        <v>47341264.100000001</v>
      </c>
      <c r="AA58" s="74">
        <v>55421976.289999999</v>
      </c>
      <c r="AB58" s="82">
        <v>881624.69</v>
      </c>
      <c r="AC58" s="82">
        <v>1046090.04</v>
      </c>
      <c r="AD58" s="82">
        <v>-291351986.35000002</v>
      </c>
      <c r="AE58" s="82">
        <v>30207009.989999998</v>
      </c>
      <c r="AF58" s="74">
        <v>-259217261.63</v>
      </c>
      <c r="AG58" s="82">
        <v>7135710.4699999997</v>
      </c>
      <c r="AH58" s="82">
        <v>5036758.59</v>
      </c>
      <c r="AI58" s="82">
        <v>86316780.590000004</v>
      </c>
      <c r="AJ58" s="74">
        <v>98489249.650000006</v>
      </c>
      <c r="AK58" s="74">
        <v>-160728011.97999999</v>
      </c>
      <c r="AL58" s="82">
        <v>216149988.22999999</v>
      </c>
      <c r="AM58" s="82">
        <v>0</v>
      </c>
      <c r="AN58" s="82">
        <v>0</v>
      </c>
      <c r="AO58" s="74">
        <v>216149988.22999999</v>
      </c>
      <c r="AP58" s="74">
        <v>55421976.25</v>
      </c>
      <c r="AQ58" s="82">
        <v>16522491.369999999</v>
      </c>
      <c r="AR58" s="82">
        <v>0</v>
      </c>
      <c r="AS58" s="82">
        <v>57968084.079999998</v>
      </c>
      <c r="AT58" s="82">
        <v>0</v>
      </c>
      <c r="AU58" s="82">
        <v>0</v>
      </c>
      <c r="AV58" s="82">
        <v>0</v>
      </c>
      <c r="AW58" s="74">
        <v>74490575.450000003</v>
      </c>
      <c r="AX58" s="82">
        <v>0</v>
      </c>
      <c r="AY58" s="82">
        <v>0</v>
      </c>
      <c r="AZ58" s="82">
        <v>0</v>
      </c>
      <c r="BA58" s="82">
        <v>9074443.5</v>
      </c>
      <c r="BB58" s="82">
        <v>0</v>
      </c>
      <c r="BC58" s="74">
        <v>9074443.5</v>
      </c>
      <c r="BD58" s="74">
        <v>83565018.950000003</v>
      </c>
      <c r="BE58" s="82">
        <v>10826537.1</v>
      </c>
      <c r="BF58" s="82">
        <v>0</v>
      </c>
      <c r="BG58" s="82">
        <v>1865469.19</v>
      </c>
      <c r="BH58" s="82">
        <v>1356653.56</v>
      </c>
      <c r="BI58" s="82">
        <v>0</v>
      </c>
      <c r="BJ58" s="82">
        <v>18029759.920000002</v>
      </c>
      <c r="BK58" s="82">
        <v>0</v>
      </c>
      <c r="BL58" s="74">
        <v>32078419.77</v>
      </c>
      <c r="BM58" s="74">
        <v>51486599.18</v>
      </c>
      <c r="BN58" s="82">
        <v>0</v>
      </c>
      <c r="BO58" s="82">
        <v>0</v>
      </c>
      <c r="BP58" s="82">
        <v>51486599.18</v>
      </c>
      <c r="BQ58" s="82">
        <v>0</v>
      </c>
      <c r="BR58" s="82">
        <v>0</v>
      </c>
      <c r="BS58" s="74">
        <v>51486599.18</v>
      </c>
      <c r="BT58" s="286">
        <v>0.50800000000000001</v>
      </c>
      <c r="BU58" s="286">
        <v>0.109</v>
      </c>
      <c r="BV58" s="286">
        <v>0.61599999999999999</v>
      </c>
      <c r="BW58" s="76">
        <v>0</v>
      </c>
      <c r="BX58" s="77">
        <v>46</v>
      </c>
      <c r="BY58" s="77">
        <v>-3144</v>
      </c>
      <c r="BZ58" s="78">
        <v>24.4</v>
      </c>
      <c r="CA58" s="75">
        <v>-0.21199999999999999</v>
      </c>
      <c r="CB58" s="75">
        <v>3.9</v>
      </c>
      <c r="CC58" s="79">
        <v>17</v>
      </c>
      <c r="CD58" s="80">
        <v>0</v>
      </c>
      <c r="CE58" s="75">
        <v>3.2000000000000001E-2</v>
      </c>
      <c r="CF58" s="74">
        <v>51486599.18</v>
      </c>
      <c r="CG58" s="286">
        <v>0.50800000000000001</v>
      </c>
      <c r="CH58" s="286">
        <v>0.109</v>
      </c>
      <c r="CI58" s="286">
        <v>0.61599999999999999</v>
      </c>
    </row>
    <row r="59" spans="1:87" s="48" customFormat="1" ht="34.200000000000003" x14ac:dyDescent="0.3">
      <c r="A59" s="72">
        <v>114</v>
      </c>
      <c r="B59" s="72" t="s">
        <v>851</v>
      </c>
      <c r="C59" s="72" t="s">
        <v>847</v>
      </c>
      <c r="D59" s="72">
        <v>11273</v>
      </c>
      <c r="E59" s="72">
        <v>2023</v>
      </c>
      <c r="F59" s="72" t="s">
        <v>848</v>
      </c>
      <c r="G59" s="72">
        <v>5</v>
      </c>
      <c r="H59" s="72">
        <v>12</v>
      </c>
      <c r="I59" s="72" t="s">
        <v>2909</v>
      </c>
      <c r="J59" s="73">
        <v>-1.0914E-11</v>
      </c>
      <c r="K59" s="73">
        <v>0</v>
      </c>
      <c r="L59" s="73">
        <v>0</v>
      </c>
      <c r="M59" s="73">
        <v>53835504</v>
      </c>
      <c r="N59" s="285">
        <v>325411631.04000002</v>
      </c>
      <c r="O59" s="73">
        <v>1246854.83</v>
      </c>
      <c r="P59" s="73">
        <v>5864120</v>
      </c>
      <c r="Q59" s="74">
        <v>386358109.87</v>
      </c>
      <c r="R59" s="73">
        <v>0</v>
      </c>
      <c r="S59" s="73">
        <v>0</v>
      </c>
      <c r="T59" s="73">
        <v>0</v>
      </c>
      <c r="U59" s="73">
        <v>33871778</v>
      </c>
      <c r="V59" s="73">
        <v>164226562.66999999</v>
      </c>
      <c r="W59" s="73">
        <v>63515952</v>
      </c>
      <c r="X59" s="74">
        <v>100710610.67</v>
      </c>
      <c r="Y59" s="73">
        <v>2740056.62</v>
      </c>
      <c r="Z59" s="74">
        <v>137322445.28999999</v>
      </c>
      <c r="AA59" s="74">
        <v>523680555.16000003</v>
      </c>
      <c r="AB59" s="73">
        <v>12555284.289999999</v>
      </c>
      <c r="AC59" s="73">
        <v>1914953.68</v>
      </c>
      <c r="AD59" s="73">
        <v>-156425222.87</v>
      </c>
      <c r="AE59" s="73">
        <v>35592953.240000002</v>
      </c>
      <c r="AF59" s="74">
        <v>-106362031.66</v>
      </c>
      <c r="AG59" s="73">
        <v>83072470.290000007</v>
      </c>
      <c r="AH59" s="73">
        <v>93633218.629999995</v>
      </c>
      <c r="AI59" s="73">
        <v>16817632.27</v>
      </c>
      <c r="AJ59" s="74">
        <v>193523321.19</v>
      </c>
      <c r="AK59" s="74">
        <v>87161289.530000001</v>
      </c>
      <c r="AL59" s="73">
        <v>436519265.06999999</v>
      </c>
      <c r="AM59" s="73">
        <v>0</v>
      </c>
      <c r="AN59" s="73">
        <v>0</v>
      </c>
      <c r="AO59" s="74">
        <v>436519265.06999999</v>
      </c>
      <c r="AP59" s="74">
        <v>523680554.60000002</v>
      </c>
      <c r="AQ59" s="73">
        <v>331569569.98000002</v>
      </c>
      <c r="AR59" s="73">
        <v>0</v>
      </c>
      <c r="AS59" s="73">
        <v>13165609.85</v>
      </c>
      <c r="AT59" s="73">
        <v>0</v>
      </c>
      <c r="AU59" s="73">
        <v>0</v>
      </c>
      <c r="AV59" s="73">
        <v>0</v>
      </c>
      <c r="AW59" s="74">
        <v>344735179.82999998</v>
      </c>
      <c r="AX59" s="73">
        <v>0</v>
      </c>
      <c r="AY59" s="73">
        <v>0</v>
      </c>
      <c r="AZ59" s="73">
        <v>0</v>
      </c>
      <c r="BA59" s="73">
        <v>2344324.75</v>
      </c>
      <c r="BB59" s="73">
        <v>0</v>
      </c>
      <c r="BC59" s="74">
        <v>2344324.75</v>
      </c>
      <c r="BD59" s="74">
        <v>347079504.57999998</v>
      </c>
      <c r="BE59" s="73">
        <v>117500571.33</v>
      </c>
      <c r="BF59" s="73">
        <v>0</v>
      </c>
      <c r="BG59" s="73">
        <v>9476494.4800000004</v>
      </c>
      <c r="BH59" s="73">
        <v>10544747.470000001</v>
      </c>
      <c r="BI59" s="73">
        <v>0</v>
      </c>
      <c r="BJ59" s="73">
        <v>171048343.68000001</v>
      </c>
      <c r="BK59" s="73">
        <v>0</v>
      </c>
      <c r="BL59" s="74">
        <v>308570156.95999998</v>
      </c>
      <c r="BM59" s="74">
        <v>38509347.620000102</v>
      </c>
      <c r="BN59" s="73">
        <v>0</v>
      </c>
      <c r="BO59" s="73">
        <v>0</v>
      </c>
      <c r="BP59" s="73">
        <v>38509347.620000102</v>
      </c>
      <c r="BQ59" s="73">
        <v>0</v>
      </c>
      <c r="BR59" s="73">
        <v>0</v>
      </c>
      <c r="BS59" s="74">
        <v>38509347.620000102</v>
      </c>
      <c r="BT59" s="286">
        <v>0.104</v>
      </c>
      <c r="BU59" s="286">
        <v>7.0000000000000001E-3</v>
      </c>
      <c r="BV59" s="286">
        <v>0.111</v>
      </c>
      <c r="BW59" s="76">
        <v>-3.6</v>
      </c>
      <c r="BX59" s="77">
        <v>59</v>
      </c>
      <c r="BY59" s="77">
        <v>-132</v>
      </c>
      <c r="BZ59" s="78">
        <v>2.5</v>
      </c>
      <c r="CA59" s="75">
        <v>-2.06</v>
      </c>
      <c r="CB59" s="75">
        <v>0.83399999999999996</v>
      </c>
      <c r="CC59" s="79">
        <v>7</v>
      </c>
      <c r="CD59" s="80">
        <v>0</v>
      </c>
      <c r="CE59" s="75">
        <v>0.16</v>
      </c>
      <c r="CF59" s="74">
        <v>38509347.620000102</v>
      </c>
      <c r="CG59" s="286">
        <v>0.104</v>
      </c>
      <c r="CH59" s="286">
        <v>7.0000000000000001E-3</v>
      </c>
      <c r="CI59" s="286">
        <v>0.111</v>
      </c>
    </row>
    <row r="60" spans="1:87" s="48" customFormat="1" ht="34.200000000000003" x14ac:dyDescent="0.3">
      <c r="A60" s="81">
        <v>126</v>
      </c>
      <c r="B60" s="81" t="s">
        <v>852</v>
      </c>
      <c r="C60" s="81" t="s">
        <v>847</v>
      </c>
      <c r="D60" s="81">
        <v>11273</v>
      </c>
      <c r="E60" s="81">
        <v>2023</v>
      </c>
      <c r="F60" s="81" t="s">
        <v>848</v>
      </c>
      <c r="G60" s="81">
        <v>5</v>
      </c>
      <c r="H60" s="81">
        <v>12</v>
      </c>
      <c r="I60" s="81" t="s">
        <v>2909</v>
      </c>
      <c r="J60" s="82">
        <v>8394</v>
      </c>
      <c r="K60" s="82">
        <v>0</v>
      </c>
      <c r="L60" s="82">
        <v>0</v>
      </c>
      <c r="M60" s="82">
        <v>66225111</v>
      </c>
      <c r="N60" s="287">
        <v>275793730.66000003</v>
      </c>
      <c r="O60" s="82">
        <v>1783436.08</v>
      </c>
      <c r="P60" s="82">
        <v>9978000</v>
      </c>
      <c r="Q60" s="74">
        <v>353788671.74000001</v>
      </c>
      <c r="R60" s="82">
        <v>0</v>
      </c>
      <c r="S60" s="82">
        <v>0</v>
      </c>
      <c r="T60" s="82">
        <v>0</v>
      </c>
      <c r="U60" s="82">
        <v>157209322.00999999</v>
      </c>
      <c r="V60" s="82">
        <v>350266143</v>
      </c>
      <c r="W60" s="82">
        <v>88596955</v>
      </c>
      <c r="X60" s="74">
        <v>261669188</v>
      </c>
      <c r="Y60" s="82">
        <v>721899.29</v>
      </c>
      <c r="Z60" s="74">
        <v>419600409.30000001</v>
      </c>
      <c r="AA60" s="74">
        <v>773389081.03999996</v>
      </c>
      <c r="AB60" s="82">
        <v>28129511.989999998</v>
      </c>
      <c r="AC60" s="82">
        <v>4087178.47</v>
      </c>
      <c r="AD60" s="82">
        <v>160493822.49000001</v>
      </c>
      <c r="AE60" s="82">
        <v>46872695.109999999</v>
      </c>
      <c r="AF60" s="74">
        <v>239583208.06</v>
      </c>
      <c r="AG60" s="82">
        <v>205085285.69999999</v>
      </c>
      <c r="AH60" s="82">
        <v>114746768.41</v>
      </c>
      <c r="AI60" s="82">
        <v>35147791.549999997</v>
      </c>
      <c r="AJ60" s="74">
        <v>354979845.66000003</v>
      </c>
      <c r="AK60" s="74">
        <v>594563053.72000003</v>
      </c>
      <c r="AL60" s="82">
        <v>178826027.66</v>
      </c>
      <c r="AM60" s="82">
        <v>0</v>
      </c>
      <c r="AN60" s="82">
        <v>0</v>
      </c>
      <c r="AO60" s="74">
        <v>178826027.66</v>
      </c>
      <c r="AP60" s="74">
        <v>773389081.38</v>
      </c>
      <c r="AQ60" s="82">
        <v>388202067.85000002</v>
      </c>
      <c r="AR60" s="82">
        <v>0</v>
      </c>
      <c r="AS60" s="82">
        <v>23446921.140000001</v>
      </c>
      <c r="AT60" s="82">
        <v>0</v>
      </c>
      <c r="AU60" s="82">
        <v>0</v>
      </c>
      <c r="AV60" s="82">
        <v>0</v>
      </c>
      <c r="AW60" s="74">
        <v>411648988.99000001</v>
      </c>
      <c r="AX60" s="82">
        <v>0</v>
      </c>
      <c r="AY60" s="82">
        <v>0</v>
      </c>
      <c r="AZ60" s="82">
        <v>0</v>
      </c>
      <c r="BA60" s="82">
        <v>4570472.4000000004</v>
      </c>
      <c r="BB60" s="82">
        <v>0</v>
      </c>
      <c r="BC60" s="74">
        <v>4570472.4000000004</v>
      </c>
      <c r="BD60" s="74">
        <v>416219461.38999999</v>
      </c>
      <c r="BE60" s="82">
        <v>211007333.63</v>
      </c>
      <c r="BF60" s="82">
        <v>0</v>
      </c>
      <c r="BG60" s="82">
        <v>14640358.189999999</v>
      </c>
      <c r="BH60" s="82">
        <v>19380908.25</v>
      </c>
      <c r="BI60" s="82">
        <v>0</v>
      </c>
      <c r="BJ60" s="82">
        <v>184552837.74000001</v>
      </c>
      <c r="BK60" s="82">
        <v>0</v>
      </c>
      <c r="BL60" s="74">
        <v>429581437.81</v>
      </c>
      <c r="BM60" s="74">
        <v>-13361976.420000101</v>
      </c>
      <c r="BN60" s="82">
        <v>0</v>
      </c>
      <c r="BO60" s="82">
        <v>0</v>
      </c>
      <c r="BP60" s="82">
        <v>-13361976.420000101</v>
      </c>
      <c r="BQ60" s="82">
        <v>0</v>
      </c>
      <c r="BR60" s="82">
        <v>0</v>
      </c>
      <c r="BS60" s="74">
        <v>-13361976.420000101</v>
      </c>
      <c r="BT60" s="286">
        <v>-4.2999999999999997E-2</v>
      </c>
      <c r="BU60" s="286">
        <v>1.0999999999999999E-2</v>
      </c>
      <c r="BV60" s="286">
        <v>-3.2000000000000001E-2</v>
      </c>
      <c r="BW60" s="76">
        <v>1.5</v>
      </c>
      <c r="BX60" s="77">
        <v>62</v>
      </c>
      <c r="BY60" s="77">
        <v>207</v>
      </c>
      <c r="BZ60" s="78">
        <v>0.4</v>
      </c>
      <c r="CA60" s="75">
        <v>3.0000000000000001E-3</v>
      </c>
      <c r="CB60" s="75">
        <v>0.23100000000000001</v>
      </c>
      <c r="CC60" s="79">
        <v>6</v>
      </c>
      <c r="CD60" s="80">
        <v>0</v>
      </c>
      <c r="CE60" s="75">
        <v>0.53400000000000003</v>
      </c>
      <c r="CF60" s="74">
        <v>-13361976.420000101</v>
      </c>
      <c r="CG60" s="286">
        <v>-4.2999999999999997E-2</v>
      </c>
      <c r="CH60" s="286">
        <v>1.0999999999999999E-2</v>
      </c>
      <c r="CI60" s="286">
        <v>-3.2000000000000001E-2</v>
      </c>
    </row>
    <row r="61" spans="1:87" s="48" customFormat="1" ht="34.200000000000003" x14ac:dyDescent="0.3">
      <c r="A61" s="72">
        <v>11467</v>
      </c>
      <c r="B61" s="72" t="s">
        <v>853</v>
      </c>
      <c r="C61" s="72" t="s">
        <v>847</v>
      </c>
      <c r="D61" s="72">
        <v>11273</v>
      </c>
      <c r="E61" s="72">
        <v>2023</v>
      </c>
      <c r="F61" s="72" t="s">
        <v>848</v>
      </c>
      <c r="G61" s="72">
        <v>5</v>
      </c>
      <c r="H61" s="72">
        <v>12</v>
      </c>
      <c r="I61" s="72" t="s">
        <v>2909</v>
      </c>
      <c r="J61" s="73">
        <v>0</v>
      </c>
      <c r="K61" s="73">
        <v>0</v>
      </c>
      <c r="L61" s="73">
        <v>0</v>
      </c>
      <c r="M61" s="73">
        <v>11966414</v>
      </c>
      <c r="N61" s="285">
        <v>10266789</v>
      </c>
      <c r="O61" s="73">
        <v>435307</v>
      </c>
      <c r="P61" s="73">
        <v>1638912</v>
      </c>
      <c r="Q61" s="74">
        <v>24307422</v>
      </c>
      <c r="R61" s="73">
        <v>0</v>
      </c>
      <c r="S61" s="73">
        <v>0</v>
      </c>
      <c r="T61" s="73">
        <v>0</v>
      </c>
      <c r="U61" s="73">
        <v>6288733</v>
      </c>
      <c r="V61" s="73">
        <v>44319434</v>
      </c>
      <c r="W61" s="73">
        <v>12462767</v>
      </c>
      <c r="X61" s="74">
        <v>31856667</v>
      </c>
      <c r="Y61" s="73">
        <v>0</v>
      </c>
      <c r="Z61" s="74">
        <v>38145400</v>
      </c>
      <c r="AA61" s="74">
        <v>62452822</v>
      </c>
      <c r="AB61" s="73">
        <v>2994424</v>
      </c>
      <c r="AC61" s="73">
        <v>766563</v>
      </c>
      <c r="AD61" s="73">
        <v>-68557788</v>
      </c>
      <c r="AE61" s="73">
        <v>8188463</v>
      </c>
      <c r="AF61" s="74">
        <v>-56608338</v>
      </c>
      <c r="AG61" s="73">
        <v>30733880</v>
      </c>
      <c r="AH61" s="73">
        <v>43475950</v>
      </c>
      <c r="AI61" s="73">
        <v>47132874</v>
      </c>
      <c r="AJ61" s="74">
        <v>121342704</v>
      </c>
      <c r="AK61" s="74">
        <v>64734366</v>
      </c>
      <c r="AL61" s="73">
        <v>-2281544</v>
      </c>
      <c r="AM61" s="73">
        <v>0</v>
      </c>
      <c r="AN61" s="73">
        <v>0</v>
      </c>
      <c r="AO61" s="74">
        <v>-2281544</v>
      </c>
      <c r="AP61" s="74">
        <v>62452822</v>
      </c>
      <c r="AQ61" s="73">
        <v>66082465.549999997</v>
      </c>
      <c r="AR61" s="73">
        <v>0</v>
      </c>
      <c r="AS61" s="73">
        <v>3984635</v>
      </c>
      <c r="AT61" s="73">
        <v>0</v>
      </c>
      <c r="AU61" s="73">
        <v>0</v>
      </c>
      <c r="AV61" s="73">
        <v>0</v>
      </c>
      <c r="AW61" s="74">
        <v>70067100.549999997</v>
      </c>
      <c r="AX61" s="73">
        <v>0</v>
      </c>
      <c r="AY61" s="73">
        <v>0</v>
      </c>
      <c r="AZ61" s="73">
        <v>0</v>
      </c>
      <c r="BA61" s="73">
        <v>4723812.84</v>
      </c>
      <c r="BB61" s="73">
        <v>0</v>
      </c>
      <c r="BC61" s="74">
        <v>4723812.84</v>
      </c>
      <c r="BD61" s="74">
        <v>74790913.390000001</v>
      </c>
      <c r="BE61" s="73">
        <v>34783688.450000003</v>
      </c>
      <c r="BF61" s="73">
        <v>0</v>
      </c>
      <c r="BG61" s="73">
        <v>4330600.42</v>
      </c>
      <c r="BH61" s="73">
        <v>8358002.4000000004</v>
      </c>
      <c r="BI61" s="73">
        <v>0</v>
      </c>
      <c r="BJ61" s="73">
        <v>25670632.030000001</v>
      </c>
      <c r="BK61" s="73">
        <v>0</v>
      </c>
      <c r="BL61" s="74">
        <v>73142923.299999997</v>
      </c>
      <c r="BM61" s="74">
        <v>1647990.08999997</v>
      </c>
      <c r="BN61" s="73">
        <v>0</v>
      </c>
      <c r="BO61" s="73">
        <v>0</v>
      </c>
      <c r="BP61" s="73">
        <v>1647990.08999997</v>
      </c>
      <c r="BQ61" s="73">
        <v>0</v>
      </c>
      <c r="BR61" s="73">
        <v>0</v>
      </c>
      <c r="BS61" s="74">
        <v>1647990.08999997</v>
      </c>
      <c r="BT61" s="286">
        <v>-4.1000000000000002E-2</v>
      </c>
      <c r="BU61" s="286">
        <v>6.3E-2</v>
      </c>
      <c r="BV61" s="286">
        <v>2.1999999999999999E-2</v>
      </c>
      <c r="BW61" s="76">
        <v>-0.4</v>
      </c>
      <c r="BX61" s="77">
        <v>66</v>
      </c>
      <c r="BY61" s="77">
        <v>-304</v>
      </c>
      <c r="BZ61" s="78">
        <v>1.3</v>
      </c>
      <c r="CA61" s="75">
        <v>-0.23100000000000001</v>
      </c>
      <c r="CB61" s="75">
        <v>-3.6999999999999998E-2</v>
      </c>
      <c r="CC61" s="79">
        <v>3</v>
      </c>
      <c r="CD61" s="80">
        <v>0</v>
      </c>
      <c r="CE61" s="75">
        <v>1.08</v>
      </c>
      <c r="CF61" s="74">
        <v>1647990.08999997</v>
      </c>
      <c r="CG61" s="286">
        <v>-4.1000000000000002E-2</v>
      </c>
      <c r="CH61" s="286">
        <v>6.3E-2</v>
      </c>
      <c r="CI61" s="286">
        <v>2.1999999999999999E-2</v>
      </c>
    </row>
    <row r="62" spans="1:87" s="48" customFormat="1" ht="34.200000000000003" x14ac:dyDescent="0.3">
      <c r="A62" s="81">
        <v>99</v>
      </c>
      <c r="B62" s="81" t="s">
        <v>854</v>
      </c>
      <c r="C62" s="81" t="s">
        <v>847</v>
      </c>
      <c r="D62" s="81">
        <v>11273</v>
      </c>
      <c r="E62" s="81">
        <v>2023</v>
      </c>
      <c r="F62" s="81" t="s">
        <v>848</v>
      </c>
      <c r="G62" s="81">
        <v>5</v>
      </c>
      <c r="H62" s="81">
        <v>12</v>
      </c>
      <c r="I62" s="81" t="s">
        <v>2909</v>
      </c>
      <c r="J62" s="82">
        <v>0</v>
      </c>
      <c r="K62" s="82">
        <v>0</v>
      </c>
      <c r="L62" s="82">
        <v>0</v>
      </c>
      <c r="M62" s="82">
        <v>28106395</v>
      </c>
      <c r="N62" s="287">
        <v>21414231</v>
      </c>
      <c r="O62" s="82">
        <v>1386228</v>
      </c>
      <c r="P62" s="82">
        <v>4052671</v>
      </c>
      <c r="Q62" s="74">
        <v>54959525</v>
      </c>
      <c r="R62" s="82">
        <v>0</v>
      </c>
      <c r="S62" s="82">
        <v>0</v>
      </c>
      <c r="T62" s="82">
        <v>0</v>
      </c>
      <c r="U62" s="82">
        <v>32553591</v>
      </c>
      <c r="V62" s="82">
        <v>126865283</v>
      </c>
      <c r="W62" s="82">
        <v>33064752</v>
      </c>
      <c r="X62" s="74">
        <v>93800531</v>
      </c>
      <c r="Y62" s="82">
        <v>1275612</v>
      </c>
      <c r="Z62" s="74">
        <v>127629734</v>
      </c>
      <c r="AA62" s="74">
        <v>182589259</v>
      </c>
      <c r="AB62" s="82">
        <v>10601812</v>
      </c>
      <c r="AC62" s="82">
        <v>1429154</v>
      </c>
      <c r="AD62" s="82">
        <v>-152385</v>
      </c>
      <c r="AE62" s="82">
        <v>23566496</v>
      </c>
      <c r="AF62" s="74">
        <v>35445077</v>
      </c>
      <c r="AG62" s="82">
        <v>75918968</v>
      </c>
      <c r="AH62" s="82">
        <v>37905423</v>
      </c>
      <c r="AI62" s="82">
        <v>16025903</v>
      </c>
      <c r="AJ62" s="74">
        <v>129850294</v>
      </c>
      <c r="AK62" s="74">
        <v>165295371</v>
      </c>
      <c r="AL62" s="82">
        <v>17293888</v>
      </c>
      <c r="AM62" s="82">
        <v>0</v>
      </c>
      <c r="AN62" s="82">
        <v>0</v>
      </c>
      <c r="AO62" s="74">
        <v>17293888</v>
      </c>
      <c r="AP62" s="74">
        <v>182589259</v>
      </c>
      <c r="AQ62" s="82">
        <v>160018788.37</v>
      </c>
      <c r="AR62" s="82">
        <v>0</v>
      </c>
      <c r="AS62" s="82">
        <v>12536234.119999999</v>
      </c>
      <c r="AT62" s="82">
        <v>0</v>
      </c>
      <c r="AU62" s="82">
        <v>0</v>
      </c>
      <c r="AV62" s="82">
        <v>0</v>
      </c>
      <c r="AW62" s="74">
        <v>172555022.49000001</v>
      </c>
      <c r="AX62" s="82">
        <v>0</v>
      </c>
      <c r="AY62" s="82">
        <v>0</v>
      </c>
      <c r="AZ62" s="82">
        <v>0</v>
      </c>
      <c r="BA62" s="82">
        <v>2086370.88</v>
      </c>
      <c r="BB62" s="82">
        <v>0</v>
      </c>
      <c r="BC62" s="74">
        <v>2086370.88</v>
      </c>
      <c r="BD62" s="74">
        <v>174641393.37</v>
      </c>
      <c r="BE62" s="82">
        <v>97232440.299999997</v>
      </c>
      <c r="BF62" s="82">
        <v>0</v>
      </c>
      <c r="BG62" s="82">
        <v>6441659.71</v>
      </c>
      <c r="BH62" s="82">
        <v>8319282.6500000004</v>
      </c>
      <c r="BI62" s="82">
        <v>0</v>
      </c>
      <c r="BJ62" s="82">
        <v>62061354.039999999</v>
      </c>
      <c r="BK62" s="82">
        <v>0</v>
      </c>
      <c r="BL62" s="74">
        <v>174054736.69999999</v>
      </c>
      <c r="BM62" s="74">
        <v>586656.67000001704</v>
      </c>
      <c r="BN62" s="82">
        <v>0</v>
      </c>
      <c r="BO62" s="82">
        <v>0</v>
      </c>
      <c r="BP62" s="82">
        <v>586656.67000001704</v>
      </c>
      <c r="BQ62" s="82">
        <v>0</v>
      </c>
      <c r="BR62" s="82">
        <v>0</v>
      </c>
      <c r="BS62" s="74">
        <v>586656.67000001704</v>
      </c>
      <c r="BT62" s="286">
        <v>-8.9999999999999993E-3</v>
      </c>
      <c r="BU62" s="286">
        <v>1.2E-2</v>
      </c>
      <c r="BV62" s="286">
        <v>3.0000000000000001E-3</v>
      </c>
      <c r="BW62" s="76">
        <v>1.6</v>
      </c>
      <c r="BX62" s="77">
        <v>64</v>
      </c>
      <c r="BY62" s="77">
        <v>74</v>
      </c>
      <c r="BZ62" s="78">
        <v>0.8</v>
      </c>
      <c r="CA62" s="75">
        <v>6.3E-2</v>
      </c>
      <c r="CB62" s="75">
        <v>9.5000000000000001E-2</v>
      </c>
      <c r="CC62" s="79">
        <v>5</v>
      </c>
      <c r="CD62" s="80">
        <v>0</v>
      </c>
      <c r="CE62" s="75">
        <v>0.81399999999999995</v>
      </c>
      <c r="CF62" s="74">
        <v>586656.67000001704</v>
      </c>
      <c r="CG62" s="286">
        <v>-8.9999999999999993E-3</v>
      </c>
      <c r="CH62" s="286">
        <v>1.2E-2</v>
      </c>
      <c r="CI62" s="286">
        <v>3.0000000000000001E-3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E7172-EDA1-4F3D-BFF9-353EE6250505}">
  <sheetPr codeName="Sheet29">
    <tabColor theme="7" tint="0.59999389629810485"/>
  </sheetPr>
  <dimension ref="A1:CI62"/>
  <sheetViews>
    <sheetView zoomScaleNormal="100" workbookViewId="0">
      <selection activeCell="C3" sqref="C3"/>
    </sheetView>
  </sheetViews>
  <sheetFormatPr defaultColWidth="8.77734375" defaultRowHeight="14.4" x14ac:dyDescent="0.3"/>
  <cols>
    <col min="1" max="9" width="15.77734375" style="64" customWidth="1"/>
    <col min="10" max="13" width="17.21875" style="64" customWidth="1"/>
    <col min="14" max="14" width="14.44140625" style="64" customWidth="1"/>
    <col min="15" max="87" width="17.21875" style="64" customWidth="1"/>
    <col min="88" max="88" width="0" style="64" hidden="1" customWidth="1"/>
    <col min="89" max="89" width="31.5546875" style="64" customWidth="1"/>
    <col min="90" max="16384" width="8.77734375" style="64"/>
  </cols>
  <sheetData>
    <row r="1" spans="1:87" ht="93" customHeight="1" x14ac:dyDescent="0.3">
      <c r="A1" s="71" t="s">
        <v>121</v>
      </c>
      <c r="B1" s="71" t="s">
        <v>762</v>
      </c>
      <c r="C1" s="71" t="s">
        <v>763</v>
      </c>
      <c r="D1" s="71" t="s">
        <v>764</v>
      </c>
      <c r="E1" s="71" t="s">
        <v>765</v>
      </c>
      <c r="F1" s="71" t="s">
        <v>766</v>
      </c>
      <c r="G1" s="71" t="s">
        <v>767</v>
      </c>
      <c r="H1" s="71" t="s">
        <v>768</v>
      </c>
      <c r="I1" s="71" t="s">
        <v>769</v>
      </c>
      <c r="J1" s="71" t="s">
        <v>770</v>
      </c>
      <c r="K1" s="71" t="s">
        <v>771</v>
      </c>
      <c r="L1" s="71" t="s">
        <v>772</v>
      </c>
      <c r="M1" s="71" t="s">
        <v>773</v>
      </c>
      <c r="N1" s="71" t="s">
        <v>774</v>
      </c>
      <c r="O1" s="71" t="s">
        <v>775</v>
      </c>
      <c r="P1" s="71" t="s">
        <v>776</v>
      </c>
      <c r="Q1" s="71" t="s">
        <v>777</v>
      </c>
      <c r="R1" s="71" t="s">
        <v>778</v>
      </c>
      <c r="S1" s="71" t="s">
        <v>779</v>
      </c>
      <c r="T1" s="71" t="s">
        <v>780</v>
      </c>
      <c r="U1" s="71" t="s">
        <v>781</v>
      </c>
      <c r="V1" s="71" t="s">
        <v>782</v>
      </c>
      <c r="W1" s="71" t="s">
        <v>783</v>
      </c>
      <c r="X1" s="71" t="s">
        <v>784</v>
      </c>
      <c r="Y1" s="71" t="s">
        <v>785</v>
      </c>
      <c r="Z1" s="71" t="s">
        <v>786</v>
      </c>
      <c r="AA1" s="71" t="s">
        <v>787</v>
      </c>
      <c r="AB1" s="71" t="s">
        <v>788</v>
      </c>
      <c r="AC1" s="71" t="s">
        <v>789</v>
      </c>
      <c r="AD1" s="71" t="s">
        <v>790</v>
      </c>
      <c r="AE1" s="71" t="s">
        <v>791</v>
      </c>
      <c r="AF1" s="71" t="s">
        <v>792</v>
      </c>
      <c r="AG1" s="71" t="s">
        <v>793</v>
      </c>
      <c r="AH1" s="71" t="s">
        <v>794</v>
      </c>
      <c r="AI1" s="71" t="s">
        <v>795</v>
      </c>
      <c r="AJ1" s="71" t="s">
        <v>796</v>
      </c>
      <c r="AK1" s="71" t="s">
        <v>797</v>
      </c>
      <c r="AL1" s="71" t="s">
        <v>798</v>
      </c>
      <c r="AM1" s="71" t="s">
        <v>799</v>
      </c>
      <c r="AN1" s="71" t="s">
        <v>800</v>
      </c>
      <c r="AO1" s="71" t="s">
        <v>801</v>
      </c>
      <c r="AP1" s="71" t="s">
        <v>802</v>
      </c>
      <c r="AQ1" s="71" t="s">
        <v>76</v>
      </c>
      <c r="AR1" s="71" t="s">
        <v>803</v>
      </c>
      <c r="AS1" s="71" t="s">
        <v>804</v>
      </c>
      <c r="AT1" s="71" t="s">
        <v>805</v>
      </c>
      <c r="AU1" s="71" t="s">
        <v>806</v>
      </c>
      <c r="AV1" s="71" t="s">
        <v>807</v>
      </c>
      <c r="AW1" s="71" t="s">
        <v>136</v>
      </c>
      <c r="AX1" s="71" t="s">
        <v>808</v>
      </c>
      <c r="AY1" s="71" t="s">
        <v>809</v>
      </c>
      <c r="AZ1" s="71" t="s">
        <v>810</v>
      </c>
      <c r="BA1" s="71" t="s">
        <v>811</v>
      </c>
      <c r="BB1" s="71" t="s">
        <v>812</v>
      </c>
      <c r="BC1" s="71" t="s">
        <v>813</v>
      </c>
      <c r="BD1" s="71" t="s">
        <v>814</v>
      </c>
      <c r="BE1" s="71" t="s">
        <v>815</v>
      </c>
      <c r="BF1" s="71" t="s">
        <v>816</v>
      </c>
      <c r="BG1" s="71" t="s">
        <v>817</v>
      </c>
      <c r="BH1" s="71" t="s">
        <v>818</v>
      </c>
      <c r="BI1" s="71" t="s">
        <v>819</v>
      </c>
      <c r="BJ1" s="71" t="s">
        <v>820</v>
      </c>
      <c r="BK1" s="71" t="s">
        <v>821</v>
      </c>
      <c r="BL1" s="71" t="s">
        <v>822</v>
      </c>
      <c r="BM1" s="71" t="s">
        <v>823</v>
      </c>
      <c r="BN1" s="71" t="s">
        <v>824</v>
      </c>
      <c r="BO1" s="71" t="s">
        <v>825</v>
      </c>
      <c r="BP1" s="71" t="s">
        <v>826</v>
      </c>
      <c r="BQ1" s="71" t="s">
        <v>827</v>
      </c>
      <c r="BR1" s="71" t="s">
        <v>828</v>
      </c>
      <c r="BS1" s="71" t="s">
        <v>829</v>
      </c>
      <c r="BT1" s="71" t="s">
        <v>830</v>
      </c>
      <c r="BU1" s="71" t="s">
        <v>831</v>
      </c>
      <c r="BV1" s="71" t="s">
        <v>832</v>
      </c>
      <c r="BW1" s="71" t="s">
        <v>833</v>
      </c>
      <c r="BX1" s="71" t="s">
        <v>834</v>
      </c>
      <c r="BY1" s="71" t="s">
        <v>835</v>
      </c>
      <c r="BZ1" s="71" t="s">
        <v>836</v>
      </c>
      <c r="CA1" s="71" t="s">
        <v>837</v>
      </c>
      <c r="CB1" s="71" t="s">
        <v>838</v>
      </c>
      <c r="CC1" s="71" t="s">
        <v>839</v>
      </c>
      <c r="CD1" s="71" t="s">
        <v>840</v>
      </c>
      <c r="CE1" s="71" t="s">
        <v>841</v>
      </c>
      <c r="CF1" s="71" t="s">
        <v>842</v>
      </c>
      <c r="CG1" s="71" t="s">
        <v>843</v>
      </c>
      <c r="CH1" s="71" t="s">
        <v>844</v>
      </c>
      <c r="CI1" s="71" t="s">
        <v>845</v>
      </c>
    </row>
    <row r="2" spans="1:87" s="48" customFormat="1" ht="34.200000000000003" x14ac:dyDescent="0.3">
      <c r="A2" s="72">
        <v>6309</v>
      </c>
      <c r="B2" s="72" t="s">
        <v>707</v>
      </c>
      <c r="C2" s="72" t="s">
        <v>847</v>
      </c>
      <c r="D2" s="72">
        <v>3106</v>
      </c>
      <c r="E2" s="72">
        <v>2022</v>
      </c>
      <c r="F2" s="72" t="s">
        <v>855</v>
      </c>
      <c r="G2" s="72">
        <v>5</v>
      </c>
      <c r="H2" s="72">
        <v>12</v>
      </c>
      <c r="I2" s="72" t="s">
        <v>2911</v>
      </c>
      <c r="J2" s="73">
        <v>103671831</v>
      </c>
      <c r="K2" s="73">
        <v>0</v>
      </c>
      <c r="L2" s="73">
        <v>0</v>
      </c>
      <c r="M2" s="73">
        <v>51325537</v>
      </c>
      <c r="N2" s="285">
        <v>0</v>
      </c>
      <c r="O2" s="73">
        <v>0</v>
      </c>
      <c r="P2" s="73">
        <v>29191866</v>
      </c>
      <c r="Q2" s="74">
        <v>184189234</v>
      </c>
      <c r="R2" s="73">
        <v>297739299</v>
      </c>
      <c r="S2" s="73">
        <v>0</v>
      </c>
      <c r="T2" s="73">
        <v>0</v>
      </c>
      <c r="U2" s="73">
        <v>0</v>
      </c>
      <c r="V2" s="73">
        <v>704695700</v>
      </c>
      <c r="W2" s="73">
        <v>524139003</v>
      </c>
      <c r="X2" s="74">
        <v>180556697</v>
      </c>
      <c r="Y2" s="73">
        <v>25741478</v>
      </c>
      <c r="Z2" s="74">
        <v>504037474</v>
      </c>
      <c r="AA2" s="74">
        <v>688226708</v>
      </c>
      <c r="AB2" s="73">
        <v>3817520</v>
      </c>
      <c r="AC2" s="73">
        <v>25429304</v>
      </c>
      <c r="AD2" s="73">
        <v>31029877</v>
      </c>
      <c r="AE2" s="73">
        <v>67962801</v>
      </c>
      <c r="AF2" s="74">
        <v>128239502</v>
      </c>
      <c r="AG2" s="73">
        <v>49561200</v>
      </c>
      <c r="AH2" s="73">
        <v>0</v>
      </c>
      <c r="AI2" s="73">
        <v>11574493</v>
      </c>
      <c r="AJ2" s="74">
        <v>61135693</v>
      </c>
      <c r="AK2" s="74">
        <v>189375195</v>
      </c>
      <c r="AL2" s="73">
        <v>462881749</v>
      </c>
      <c r="AM2" s="73">
        <v>28086562</v>
      </c>
      <c r="AN2" s="73">
        <v>7883202</v>
      </c>
      <c r="AO2" s="74">
        <v>498851513</v>
      </c>
      <c r="AP2" s="74">
        <v>688226708</v>
      </c>
      <c r="AQ2" s="73">
        <v>513269477</v>
      </c>
      <c r="AR2" s="73">
        <v>0</v>
      </c>
      <c r="AS2" s="73">
        <v>112867324</v>
      </c>
      <c r="AT2" s="73">
        <v>1515243</v>
      </c>
      <c r="AU2" s="73">
        <v>0</v>
      </c>
      <c r="AV2" s="73">
        <v>217699</v>
      </c>
      <c r="AW2" s="74">
        <v>627869743</v>
      </c>
      <c r="AX2" s="73">
        <v>10965203</v>
      </c>
      <c r="AY2" s="73">
        <v>0</v>
      </c>
      <c r="AZ2" s="73">
        <v>0</v>
      </c>
      <c r="BA2" s="73">
        <v>-61401357</v>
      </c>
      <c r="BB2" s="73">
        <v>0</v>
      </c>
      <c r="BC2" s="74">
        <v>-50436154</v>
      </c>
      <c r="BD2" s="74">
        <v>577433589</v>
      </c>
      <c r="BE2" s="73">
        <v>283357463</v>
      </c>
      <c r="BF2" s="73">
        <v>0</v>
      </c>
      <c r="BG2" s="73">
        <v>35106482</v>
      </c>
      <c r="BH2" s="73">
        <v>485281</v>
      </c>
      <c r="BI2" s="73">
        <v>4297461</v>
      </c>
      <c r="BJ2" s="73">
        <v>267119827</v>
      </c>
      <c r="BK2" s="73">
        <v>0</v>
      </c>
      <c r="BL2" s="74">
        <v>590366514</v>
      </c>
      <c r="BM2" s="74">
        <v>-12932925</v>
      </c>
      <c r="BN2" s="73">
        <v>-25439663</v>
      </c>
      <c r="BO2" s="73">
        <v>202189</v>
      </c>
      <c r="BP2" s="73">
        <v>-38170399</v>
      </c>
      <c r="BQ2" s="73">
        <v>0</v>
      </c>
      <c r="BR2" s="73">
        <v>0</v>
      </c>
      <c r="BS2" s="74">
        <v>-38170399</v>
      </c>
      <c r="BT2" s="75">
        <v>6.5000000000000002E-2</v>
      </c>
      <c r="BU2" s="75">
        <v>-8.6999999999999994E-2</v>
      </c>
      <c r="BV2" s="75">
        <v>-2.1999999999999999E-2</v>
      </c>
      <c r="BW2" s="76">
        <v>1.4</v>
      </c>
      <c r="BX2" s="77">
        <v>36</v>
      </c>
      <c r="BY2" s="77">
        <v>68</v>
      </c>
      <c r="BZ2" s="78">
        <v>5.3</v>
      </c>
      <c r="CA2" s="75">
        <v>0.125</v>
      </c>
      <c r="CB2" s="75">
        <v>0.72499999999999998</v>
      </c>
      <c r="CC2" s="79">
        <v>15</v>
      </c>
      <c r="CD2" s="79"/>
      <c r="CE2" s="79"/>
      <c r="CF2" s="74">
        <v>-14448168</v>
      </c>
      <c r="CG2" s="75">
        <v>6.2E-2</v>
      </c>
      <c r="CH2" s="75">
        <v>-8.7999999999999995E-2</v>
      </c>
      <c r="CI2" s="75">
        <v>-2.5000000000000001E-2</v>
      </c>
    </row>
    <row r="3" spans="1:87" s="48" customFormat="1" ht="34.200000000000003" x14ac:dyDescent="0.3">
      <c r="A3" s="81">
        <v>8</v>
      </c>
      <c r="B3" s="81" t="s">
        <v>721</v>
      </c>
      <c r="C3" s="81" t="s">
        <v>847</v>
      </c>
      <c r="D3" s="81">
        <v>3106</v>
      </c>
      <c r="E3" s="81">
        <v>2022</v>
      </c>
      <c r="F3" s="81" t="s">
        <v>855</v>
      </c>
      <c r="G3" s="81">
        <v>5</v>
      </c>
      <c r="H3" s="81">
        <v>12</v>
      </c>
      <c r="I3" s="81" t="s">
        <v>2911</v>
      </c>
      <c r="J3" s="82">
        <v>5879017</v>
      </c>
      <c r="K3" s="82">
        <v>0</v>
      </c>
      <c r="L3" s="82">
        <v>0</v>
      </c>
      <c r="M3" s="82">
        <v>8569302</v>
      </c>
      <c r="N3" s="287">
        <v>29130027</v>
      </c>
      <c r="O3" s="82">
        <v>0</v>
      </c>
      <c r="P3" s="82">
        <v>1394935</v>
      </c>
      <c r="Q3" s="74">
        <v>44973281</v>
      </c>
      <c r="R3" s="82">
        <v>33545890</v>
      </c>
      <c r="S3" s="82">
        <v>0</v>
      </c>
      <c r="T3" s="82">
        <v>0</v>
      </c>
      <c r="U3" s="82">
        <v>0</v>
      </c>
      <c r="V3" s="82">
        <v>47048094</v>
      </c>
      <c r="W3" s="82">
        <v>34686701</v>
      </c>
      <c r="X3" s="74">
        <v>12361393</v>
      </c>
      <c r="Y3" s="82">
        <v>558420</v>
      </c>
      <c r="Z3" s="74">
        <v>46465703</v>
      </c>
      <c r="AA3" s="74">
        <v>91438984</v>
      </c>
      <c r="AB3" s="82">
        <v>192480</v>
      </c>
      <c r="AC3" s="82">
        <v>14258166</v>
      </c>
      <c r="AD3" s="82">
        <v>0</v>
      </c>
      <c r="AE3" s="82">
        <v>5893671</v>
      </c>
      <c r="AF3" s="74">
        <v>20344317</v>
      </c>
      <c r="AG3" s="82">
        <v>2499283</v>
      </c>
      <c r="AH3" s="82">
        <v>0</v>
      </c>
      <c r="AI3" s="82">
        <v>1925537</v>
      </c>
      <c r="AJ3" s="74">
        <v>4424820</v>
      </c>
      <c r="AK3" s="74">
        <v>24769137</v>
      </c>
      <c r="AL3" s="82">
        <v>60732170</v>
      </c>
      <c r="AM3" s="82">
        <v>5679435</v>
      </c>
      <c r="AN3" s="82">
        <v>258242</v>
      </c>
      <c r="AO3" s="74">
        <v>66669847</v>
      </c>
      <c r="AP3" s="74">
        <v>91438984</v>
      </c>
      <c r="AQ3" s="82">
        <v>76486070</v>
      </c>
      <c r="AR3" s="82">
        <v>0</v>
      </c>
      <c r="AS3" s="82">
        <v>5885966</v>
      </c>
      <c r="AT3" s="82">
        <v>71892</v>
      </c>
      <c r="AU3" s="82">
        <v>0</v>
      </c>
      <c r="AV3" s="82">
        <v>53885</v>
      </c>
      <c r="AW3" s="74">
        <v>82497813</v>
      </c>
      <c r="AX3" s="82">
        <v>7890631</v>
      </c>
      <c r="AY3" s="82">
        <v>0</v>
      </c>
      <c r="AZ3" s="82">
        <v>0</v>
      </c>
      <c r="BA3" s="82">
        <v>-5057042</v>
      </c>
      <c r="BB3" s="82">
        <v>0</v>
      </c>
      <c r="BC3" s="74">
        <v>2833589</v>
      </c>
      <c r="BD3" s="74">
        <v>85331402</v>
      </c>
      <c r="BE3" s="82">
        <v>42860579</v>
      </c>
      <c r="BF3" s="82">
        <v>0</v>
      </c>
      <c r="BG3" s="82">
        <v>2495410</v>
      </c>
      <c r="BH3" s="82">
        <v>25116</v>
      </c>
      <c r="BI3" s="82">
        <v>578828</v>
      </c>
      <c r="BJ3" s="82">
        <v>28126654</v>
      </c>
      <c r="BK3" s="82">
        <v>0</v>
      </c>
      <c r="BL3" s="74">
        <v>74086587</v>
      </c>
      <c r="BM3" s="74">
        <v>11244815</v>
      </c>
      <c r="BN3" s="82">
        <v>-277843</v>
      </c>
      <c r="BO3" s="82">
        <v>254909</v>
      </c>
      <c r="BP3" s="82">
        <v>11221881</v>
      </c>
      <c r="BQ3" s="82">
        <v>0</v>
      </c>
      <c r="BR3" s="82">
        <v>0</v>
      </c>
      <c r="BS3" s="74">
        <v>11221881</v>
      </c>
      <c r="BT3" s="75">
        <v>9.9000000000000005E-2</v>
      </c>
      <c r="BU3" s="75">
        <v>3.3000000000000002E-2</v>
      </c>
      <c r="BV3" s="75">
        <v>0.13200000000000001</v>
      </c>
      <c r="BW3" s="76">
        <v>2.2000000000000002</v>
      </c>
      <c r="BX3" s="77">
        <v>41</v>
      </c>
      <c r="BY3" s="77">
        <v>31</v>
      </c>
      <c r="BZ3" s="78">
        <v>63.3</v>
      </c>
      <c r="CA3" s="75">
        <v>0.60099999999999998</v>
      </c>
      <c r="CB3" s="75">
        <v>0.72899999999999998</v>
      </c>
      <c r="CC3" s="79">
        <v>14</v>
      </c>
      <c r="CD3" s="79"/>
      <c r="CE3" s="79"/>
      <c r="CF3" s="74">
        <v>11172923</v>
      </c>
      <c r="CG3" s="75">
        <v>9.8000000000000004E-2</v>
      </c>
      <c r="CH3" s="75">
        <v>3.3000000000000002E-2</v>
      </c>
      <c r="CI3" s="75">
        <v>0.13100000000000001</v>
      </c>
    </row>
    <row r="4" spans="1:87" s="48" customFormat="1" ht="34.200000000000003" x14ac:dyDescent="0.3">
      <c r="A4" s="72">
        <v>39</v>
      </c>
      <c r="B4" s="72" t="s">
        <v>717</v>
      </c>
      <c r="C4" s="72" t="s">
        <v>847</v>
      </c>
      <c r="D4" s="72">
        <v>3109</v>
      </c>
      <c r="E4" s="72">
        <v>2022</v>
      </c>
      <c r="F4" s="72" t="s">
        <v>855</v>
      </c>
      <c r="G4" s="72">
        <v>5</v>
      </c>
      <c r="H4" s="72">
        <v>12</v>
      </c>
      <c r="I4" s="72" t="s">
        <v>2911</v>
      </c>
      <c r="J4" s="73">
        <v>3251477</v>
      </c>
      <c r="K4" s="73">
        <v>22241992</v>
      </c>
      <c r="L4" s="73">
        <v>70</v>
      </c>
      <c r="M4" s="73">
        <v>58636786</v>
      </c>
      <c r="N4" s="285">
        <v>47787690</v>
      </c>
      <c r="O4" s="73">
        <v>0</v>
      </c>
      <c r="P4" s="73">
        <v>20378881</v>
      </c>
      <c r="Q4" s="74">
        <v>152296896</v>
      </c>
      <c r="R4" s="73">
        <v>44086340</v>
      </c>
      <c r="S4" s="73">
        <v>0</v>
      </c>
      <c r="T4" s="73">
        <v>0</v>
      </c>
      <c r="U4" s="73">
        <v>0</v>
      </c>
      <c r="V4" s="73">
        <v>491281874</v>
      </c>
      <c r="W4" s="73">
        <v>305542363</v>
      </c>
      <c r="X4" s="74">
        <v>185739511</v>
      </c>
      <c r="Y4" s="73">
        <v>248232172</v>
      </c>
      <c r="Z4" s="74">
        <v>478058023</v>
      </c>
      <c r="AA4" s="74">
        <v>630354919</v>
      </c>
      <c r="AB4" s="73">
        <v>7920284</v>
      </c>
      <c r="AC4" s="73">
        <v>13553106</v>
      </c>
      <c r="AD4" s="73">
        <v>3912941</v>
      </c>
      <c r="AE4" s="73">
        <v>47999763</v>
      </c>
      <c r="AF4" s="74">
        <v>73386094</v>
      </c>
      <c r="AG4" s="73">
        <v>75237781</v>
      </c>
      <c r="AH4" s="73">
        <v>0</v>
      </c>
      <c r="AI4" s="73">
        <v>1396250</v>
      </c>
      <c r="AJ4" s="74">
        <v>76634031</v>
      </c>
      <c r="AK4" s="74">
        <v>150020125</v>
      </c>
      <c r="AL4" s="73">
        <v>436241213</v>
      </c>
      <c r="AM4" s="73">
        <v>44093581</v>
      </c>
      <c r="AN4" s="73">
        <v>0</v>
      </c>
      <c r="AO4" s="74">
        <v>480334794</v>
      </c>
      <c r="AP4" s="74">
        <v>630354919</v>
      </c>
      <c r="AQ4" s="73">
        <v>625697843</v>
      </c>
      <c r="AR4" s="73">
        <v>0</v>
      </c>
      <c r="AS4" s="73">
        <v>10671312</v>
      </c>
      <c r="AT4" s="73">
        <v>15495595</v>
      </c>
      <c r="AU4" s="73">
        <v>0</v>
      </c>
      <c r="AV4" s="73">
        <v>1854830</v>
      </c>
      <c r="AW4" s="74">
        <v>653719580</v>
      </c>
      <c r="AX4" s="73">
        <v>3078480</v>
      </c>
      <c r="AY4" s="73">
        <v>2430920</v>
      </c>
      <c r="AZ4" s="73">
        <v>326403</v>
      </c>
      <c r="BA4" s="73">
        <v>-31782732</v>
      </c>
      <c r="BB4" s="73">
        <v>0</v>
      </c>
      <c r="BC4" s="74">
        <v>-25946929</v>
      </c>
      <c r="BD4" s="74">
        <v>627772651</v>
      </c>
      <c r="BE4" s="73">
        <v>345583705</v>
      </c>
      <c r="BF4" s="73">
        <v>0</v>
      </c>
      <c r="BG4" s="73">
        <v>19131837</v>
      </c>
      <c r="BH4" s="73">
        <v>2174145</v>
      </c>
      <c r="BI4" s="73">
        <v>5355412</v>
      </c>
      <c r="BJ4" s="73">
        <v>261289613</v>
      </c>
      <c r="BK4" s="73">
        <v>0</v>
      </c>
      <c r="BL4" s="74">
        <v>633534712</v>
      </c>
      <c r="BM4" s="74">
        <v>-5762061</v>
      </c>
      <c r="BN4" s="73">
        <v>-21473240</v>
      </c>
      <c r="BO4" s="73">
        <v>-3189533</v>
      </c>
      <c r="BP4" s="73">
        <v>-30424834</v>
      </c>
      <c r="BQ4" s="73">
        <v>0</v>
      </c>
      <c r="BR4" s="73">
        <v>0</v>
      </c>
      <c r="BS4" s="74">
        <v>-30424834</v>
      </c>
      <c r="BT4" s="75">
        <v>3.2000000000000001E-2</v>
      </c>
      <c r="BU4" s="75">
        <v>-4.1000000000000002E-2</v>
      </c>
      <c r="BV4" s="75">
        <v>-8.9999999999999993E-3</v>
      </c>
      <c r="BW4" s="76">
        <v>2.1</v>
      </c>
      <c r="BX4" s="77">
        <v>34</v>
      </c>
      <c r="BY4" s="77">
        <v>36</v>
      </c>
      <c r="BZ4" s="78">
        <v>1.5</v>
      </c>
      <c r="CA4" s="75">
        <v>0.09</v>
      </c>
      <c r="CB4" s="75">
        <v>0.76200000000000001</v>
      </c>
      <c r="CC4" s="79">
        <v>16</v>
      </c>
      <c r="CD4" s="79"/>
      <c r="CE4" s="79"/>
      <c r="CF4" s="74">
        <v>-21257656</v>
      </c>
      <c r="CG4" s="75">
        <v>8.0000000000000002E-3</v>
      </c>
      <c r="CH4" s="75">
        <v>-4.2000000000000003E-2</v>
      </c>
      <c r="CI4" s="75">
        <v>-3.5000000000000003E-2</v>
      </c>
    </row>
    <row r="5" spans="1:87" s="48" customFormat="1" ht="34.200000000000003" x14ac:dyDescent="0.3">
      <c r="A5" s="81">
        <v>40</v>
      </c>
      <c r="B5" s="81" t="s">
        <v>722</v>
      </c>
      <c r="C5" s="81" t="s">
        <v>847</v>
      </c>
      <c r="D5" s="81">
        <v>3109</v>
      </c>
      <c r="E5" s="81">
        <v>2022</v>
      </c>
      <c r="F5" s="81" t="s">
        <v>855</v>
      </c>
      <c r="G5" s="81">
        <v>5</v>
      </c>
      <c r="H5" s="81">
        <v>12</v>
      </c>
      <c r="I5" s="81" t="s">
        <v>2911</v>
      </c>
      <c r="J5" s="82">
        <v>1617440</v>
      </c>
      <c r="K5" s="82">
        <v>2894527</v>
      </c>
      <c r="L5" s="82">
        <v>9</v>
      </c>
      <c r="M5" s="82">
        <v>16535154</v>
      </c>
      <c r="N5" s="287">
        <v>0</v>
      </c>
      <c r="O5" s="82">
        <v>0</v>
      </c>
      <c r="P5" s="82">
        <v>5227410</v>
      </c>
      <c r="Q5" s="74">
        <v>26274540</v>
      </c>
      <c r="R5" s="82">
        <v>15108610</v>
      </c>
      <c r="S5" s="82">
        <v>0</v>
      </c>
      <c r="T5" s="82">
        <v>0</v>
      </c>
      <c r="U5" s="82">
        <v>0</v>
      </c>
      <c r="V5" s="82">
        <v>188180651</v>
      </c>
      <c r="W5" s="82">
        <v>121354288</v>
      </c>
      <c r="X5" s="74">
        <v>66826363</v>
      </c>
      <c r="Y5" s="82">
        <v>162988407</v>
      </c>
      <c r="Z5" s="74">
        <v>244923380</v>
      </c>
      <c r="AA5" s="74">
        <v>271197920</v>
      </c>
      <c r="AB5" s="82">
        <v>2837087</v>
      </c>
      <c r="AC5" s="82">
        <v>4398244</v>
      </c>
      <c r="AD5" s="82">
        <v>15546261</v>
      </c>
      <c r="AE5" s="82">
        <v>12101326</v>
      </c>
      <c r="AF5" s="74">
        <v>34882918</v>
      </c>
      <c r="AG5" s="82">
        <v>16587680</v>
      </c>
      <c r="AH5" s="82">
        <v>0</v>
      </c>
      <c r="AI5" s="82">
        <v>644890</v>
      </c>
      <c r="AJ5" s="74">
        <v>17232570</v>
      </c>
      <c r="AK5" s="74">
        <v>52115488</v>
      </c>
      <c r="AL5" s="82">
        <v>203973822</v>
      </c>
      <c r="AM5" s="82">
        <v>15108610</v>
      </c>
      <c r="AN5" s="82">
        <v>0</v>
      </c>
      <c r="AO5" s="74">
        <v>219082432</v>
      </c>
      <c r="AP5" s="74">
        <v>271197920</v>
      </c>
      <c r="AQ5" s="82">
        <v>173972171</v>
      </c>
      <c r="AR5" s="82">
        <v>0</v>
      </c>
      <c r="AS5" s="82">
        <v>2614234</v>
      </c>
      <c r="AT5" s="82">
        <v>3500122</v>
      </c>
      <c r="AU5" s="82">
        <v>0</v>
      </c>
      <c r="AV5" s="82">
        <v>657948</v>
      </c>
      <c r="AW5" s="74">
        <v>180744475</v>
      </c>
      <c r="AX5" s="82">
        <v>1972796</v>
      </c>
      <c r="AY5" s="82">
        <v>626467</v>
      </c>
      <c r="AZ5" s="82">
        <v>0</v>
      </c>
      <c r="BA5" s="82">
        <v>-22073628</v>
      </c>
      <c r="BB5" s="82">
        <v>0</v>
      </c>
      <c r="BC5" s="74">
        <v>-19474365</v>
      </c>
      <c r="BD5" s="74">
        <v>161270110</v>
      </c>
      <c r="BE5" s="82">
        <v>99710791</v>
      </c>
      <c r="BF5" s="82">
        <v>0</v>
      </c>
      <c r="BG5" s="82">
        <v>6516405</v>
      </c>
      <c r="BH5" s="82">
        <v>513515</v>
      </c>
      <c r="BI5" s="82">
        <v>1841033</v>
      </c>
      <c r="BJ5" s="82">
        <v>69118426</v>
      </c>
      <c r="BK5" s="82">
        <v>0</v>
      </c>
      <c r="BL5" s="74">
        <v>177700170</v>
      </c>
      <c r="BM5" s="74">
        <v>-16430060</v>
      </c>
      <c r="BN5" s="82">
        <v>-7203360</v>
      </c>
      <c r="BO5" s="82">
        <v>-2536188</v>
      </c>
      <c r="BP5" s="82">
        <v>-26169608</v>
      </c>
      <c r="BQ5" s="82">
        <v>0</v>
      </c>
      <c r="BR5" s="82">
        <v>0</v>
      </c>
      <c r="BS5" s="74">
        <v>-26169608</v>
      </c>
      <c r="BT5" s="75">
        <v>1.9E-2</v>
      </c>
      <c r="BU5" s="75">
        <v>-0.121</v>
      </c>
      <c r="BV5" s="75">
        <v>-0.10199999999999999</v>
      </c>
      <c r="BW5" s="76">
        <v>0.8</v>
      </c>
      <c r="BX5" s="77">
        <v>35</v>
      </c>
      <c r="BY5" s="77">
        <v>65</v>
      </c>
      <c r="BZ5" s="78">
        <v>-2.8</v>
      </c>
      <c r="CA5" s="75">
        <v>-0.193</v>
      </c>
      <c r="CB5" s="75">
        <v>0.80800000000000005</v>
      </c>
      <c r="CC5" s="79">
        <v>19</v>
      </c>
      <c r="CD5" s="79"/>
      <c r="CE5" s="79"/>
      <c r="CF5" s="74">
        <v>-19930182</v>
      </c>
      <c r="CG5" s="75">
        <v>-3.0000000000000001E-3</v>
      </c>
      <c r="CH5" s="75">
        <v>-0.123</v>
      </c>
      <c r="CI5" s="75">
        <v>-0.126</v>
      </c>
    </row>
    <row r="6" spans="1:87" s="48" customFormat="1" ht="34.200000000000003" x14ac:dyDescent="0.3">
      <c r="A6" s="72">
        <v>91</v>
      </c>
      <c r="B6" s="72" t="s">
        <v>733</v>
      </c>
      <c r="C6" s="72" t="s">
        <v>847</v>
      </c>
      <c r="D6" s="72">
        <v>3791</v>
      </c>
      <c r="E6" s="72">
        <v>2022</v>
      </c>
      <c r="F6" s="72" t="s">
        <v>855</v>
      </c>
      <c r="G6" s="72">
        <v>5</v>
      </c>
      <c r="H6" s="72">
        <v>12</v>
      </c>
      <c r="I6" s="72" t="s">
        <v>2911</v>
      </c>
      <c r="J6" s="73">
        <v>11888000</v>
      </c>
      <c r="K6" s="73">
        <v>-2535000</v>
      </c>
      <c r="L6" s="73">
        <v>161158000</v>
      </c>
      <c r="M6" s="73">
        <v>474279000</v>
      </c>
      <c r="N6" s="285">
        <v>0</v>
      </c>
      <c r="O6" s="73">
        <v>30479000</v>
      </c>
      <c r="P6" s="73">
        <v>229523000</v>
      </c>
      <c r="Q6" s="74">
        <v>904792000</v>
      </c>
      <c r="R6" s="73">
        <v>279932000</v>
      </c>
      <c r="S6" s="73">
        <v>38656000</v>
      </c>
      <c r="T6" s="73">
        <v>1862025000</v>
      </c>
      <c r="U6" s="73">
        <v>0</v>
      </c>
      <c r="V6" s="73">
        <v>4545539000</v>
      </c>
      <c r="W6" s="73">
        <v>2568797000</v>
      </c>
      <c r="X6" s="74">
        <v>1976742000</v>
      </c>
      <c r="Y6" s="73">
        <v>434521000</v>
      </c>
      <c r="Z6" s="74">
        <v>4591876000</v>
      </c>
      <c r="AA6" s="74">
        <v>5496668000</v>
      </c>
      <c r="AB6" s="73">
        <v>65096000</v>
      </c>
      <c r="AC6" s="73">
        <v>2386000</v>
      </c>
      <c r="AD6" s="73">
        <v>136719000</v>
      </c>
      <c r="AE6" s="73">
        <v>628422000</v>
      </c>
      <c r="AF6" s="74">
        <v>832623000</v>
      </c>
      <c r="AG6" s="73">
        <v>489510000</v>
      </c>
      <c r="AH6" s="73">
        <v>0</v>
      </c>
      <c r="AI6" s="73">
        <v>628524000</v>
      </c>
      <c r="AJ6" s="74">
        <v>1118034000</v>
      </c>
      <c r="AK6" s="74">
        <v>1950657000</v>
      </c>
      <c r="AL6" s="73">
        <v>1601881000</v>
      </c>
      <c r="AM6" s="73">
        <v>1944130000</v>
      </c>
      <c r="AN6" s="73">
        <v>0</v>
      </c>
      <c r="AO6" s="74">
        <v>3546011000</v>
      </c>
      <c r="AP6" s="74">
        <v>5496668000</v>
      </c>
      <c r="AQ6" s="73">
        <v>3504058000</v>
      </c>
      <c r="AR6" s="73">
        <v>0</v>
      </c>
      <c r="AS6" s="73">
        <v>1773025000</v>
      </c>
      <c r="AT6" s="73">
        <v>0</v>
      </c>
      <c r="AU6" s="73">
        <v>90000</v>
      </c>
      <c r="AV6" s="73">
        <v>0</v>
      </c>
      <c r="AW6" s="74">
        <v>5277173000</v>
      </c>
      <c r="AX6" s="73">
        <v>-4005000</v>
      </c>
      <c r="AY6" s="73">
        <v>0</v>
      </c>
      <c r="AZ6" s="73">
        <v>0</v>
      </c>
      <c r="BA6" s="73">
        <v>-4881000</v>
      </c>
      <c r="BB6" s="73">
        <v>0</v>
      </c>
      <c r="BC6" s="74">
        <v>-8886000</v>
      </c>
      <c r="BD6" s="74">
        <v>5268287000</v>
      </c>
      <c r="BE6" s="73">
        <v>1797170000</v>
      </c>
      <c r="BF6" s="73">
        <v>0</v>
      </c>
      <c r="BG6" s="73">
        <v>237234000</v>
      </c>
      <c r="BH6" s="73">
        <v>22725000</v>
      </c>
      <c r="BI6" s="73">
        <v>26624000</v>
      </c>
      <c r="BJ6" s="73">
        <v>2994004000</v>
      </c>
      <c r="BK6" s="73">
        <v>0</v>
      </c>
      <c r="BL6" s="74">
        <v>5077757000</v>
      </c>
      <c r="BM6" s="74">
        <v>190530000</v>
      </c>
      <c r="BN6" s="73">
        <v>261247000</v>
      </c>
      <c r="BO6" s="73">
        <v>36357000</v>
      </c>
      <c r="BP6" s="73">
        <v>488134000</v>
      </c>
      <c r="BQ6" s="73">
        <v>8386000</v>
      </c>
      <c r="BR6" s="73">
        <v>0</v>
      </c>
      <c r="BS6" s="74">
        <v>496520000</v>
      </c>
      <c r="BT6" s="75">
        <v>3.7999999999999999E-2</v>
      </c>
      <c r="BU6" s="75">
        <v>-2E-3</v>
      </c>
      <c r="BV6" s="75">
        <v>3.5999999999999997E-2</v>
      </c>
      <c r="BW6" s="76">
        <v>1.1000000000000001</v>
      </c>
      <c r="BX6" s="77">
        <v>49</v>
      </c>
      <c r="BY6" s="77">
        <v>63</v>
      </c>
      <c r="BZ6" s="78">
        <v>5.0999999999999996</v>
      </c>
      <c r="CA6" s="75">
        <v>0.32400000000000001</v>
      </c>
      <c r="CB6" s="75">
        <v>0.64500000000000002</v>
      </c>
      <c r="CC6" s="79">
        <v>11</v>
      </c>
      <c r="CD6" s="79"/>
      <c r="CE6" s="79"/>
      <c r="CF6" s="74">
        <v>190440000</v>
      </c>
      <c r="CG6" s="75">
        <v>3.7999999999999999E-2</v>
      </c>
      <c r="CH6" s="75">
        <v>-2E-3</v>
      </c>
      <c r="CI6" s="75">
        <v>3.5999999999999997E-2</v>
      </c>
    </row>
    <row r="7" spans="1:87" s="48" customFormat="1" ht="34.200000000000003" x14ac:dyDescent="0.3">
      <c r="A7" s="81">
        <v>22</v>
      </c>
      <c r="B7" s="81" t="s">
        <v>715</v>
      </c>
      <c r="C7" s="81" t="s">
        <v>847</v>
      </c>
      <c r="D7" s="81">
        <v>3791</v>
      </c>
      <c r="E7" s="81">
        <v>2022</v>
      </c>
      <c r="F7" s="81" t="s">
        <v>855</v>
      </c>
      <c r="G7" s="81">
        <v>5</v>
      </c>
      <c r="H7" s="81">
        <v>12</v>
      </c>
      <c r="I7" s="81" t="s">
        <v>2911</v>
      </c>
      <c r="J7" s="82">
        <v>9633000</v>
      </c>
      <c r="K7" s="82">
        <v>-12735000</v>
      </c>
      <c r="L7" s="82">
        <v>181035000</v>
      </c>
      <c r="M7" s="82">
        <v>418129000</v>
      </c>
      <c r="N7" s="287">
        <v>23339000</v>
      </c>
      <c r="O7" s="82">
        <v>16000</v>
      </c>
      <c r="P7" s="82">
        <v>184885000</v>
      </c>
      <c r="Q7" s="74">
        <v>804302000</v>
      </c>
      <c r="R7" s="82">
        <v>33074000</v>
      </c>
      <c r="S7" s="82">
        <v>59580000</v>
      </c>
      <c r="T7" s="82">
        <v>0</v>
      </c>
      <c r="U7" s="82">
        <v>0</v>
      </c>
      <c r="V7" s="82">
        <v>3395070000</v>
      </c>
      <c r="W7" s="82">
        <v>1857350000</v>
      </c>
      <c r="X7" s="74">
        <v>1537720000</v>
      </c>
      <c r="Y7" s="82">
        <v>770055000</v>
      </c>
      <c r="Z7" s="74">
        <v>2400429000</v>
      </c>
      <c r="AA7" s="74">
        <v>3204731000</v>
      </c>
      <c r="AB7" s="82">
        <v>143379000</v>
      </c>
      <c r="AC7" s="82">
        <v>972000</v>
      </c>
      <c r="AD7" s="82">
        <v>0</v>
      </c>
      <c r="AE7" s="82">
        <v>491841000</v>
      </c>
      <c r="AF7" s="74">
        <v>636192000</v>
      </c>
      <c r="AG7" s="82">
        <v>1358867000</v>
      </c>
      <c r="AH7" s="82">
        <v>0</v>
      </c>
      <c r="AI7" s="82">
        <v>351771000</v>
      </c>
      <c r="AJ7" s="74">
        <v>1710638000</v>
      </c>
      <c r="AK7" s="74">
        <v>2346830000</v>
      </c>
      <c r="AL7" s="82">
        <v>445800000</v>
      </c>
      <c r="AM7" s="82">
        <v>412101000</v>
      </c>
      <c r="AN7" s="82">
        <v>0</v>
      </c>
      <c r="AO7" s="74">
        <v>857901000</v>
      </c>
      <c r="AP7" s="74">
        <v>3204731000</v>
      </c>
      <c r="AQ7" s="82">
        <v>2798569000</v>
      </c>
      <c r="AR7" s="82">
        <v>0</v>
      </c>
      <c r="AS7" s="82">
        <v>1036966000</v>
      </c>
      <c r="AT7" s="82">
        <v>0</v>
      </c>
      <c r="AU7" s="82">
        <v>0</v>
      </c>
      <c r="AV7" s="82">
        <v>0</v>
      </c>
      <c r="AW7" s="74">
        <v>3835535000</v>
      </c>
      <c r="AX7" s="82">
        <v>-2826000</v>
      </c>
      <c r="AY7" s="82">
        <v>-9000</v>
      </c>
      <c r="AZ7" s="82">
        <v>0</v>
      </c>
      <c r="BA7" s="82">
        <v>50000</v>
      </c>
      <c r="BB7" s="82">
        <v>0</v>
      </c>
      <c r="BC7" s="74">
        <v>-2785000</v>
      </c>
      <c r="BD7" s="74">
        <v>3832750000</v>
      </c>
      <c r="BE7" s="82">
        <v>1398067000</v>
      </c>
      <c r="BF7" s="82">
        <v>0</v>
      </c>
      <c r="BG7" s="82">
        <v>196225000</v>
      </c>
      <c r="BH7" s="82">
        <v>47703000</v>
      </c>
      <c r="BI7" s="82">
        <v>21993000</v>
      </c>
      <c r="BJ7" s="82">
        <v>2045774000</v>
      </c>
      <c r="BK7" s="82">
        <v>0</v>
      </c>
      <c r="BL7" s="74">
        <v>3709762000</v>
      </c>
      <c r="BM7" s="74">
        <v>122988000</v>
      </c>
      <c r="BN7" s="82">
        <v>155494000</v>
      </c>
      <c r="BO7" s="82">
        <v>25797000</v>
      </c>
      <c r="BP7" s="82">
        <v>304279000</v>
      </c>
      <c r="BQ7" s="82">
        <v>-1188000</v>
      </c>
      <c r="BR7" s="82">
        <v>0</v>
      </c>
      <c r="BS7" s="74">
        <v>303091000</v>
      </c>
      <c r="BT7" s="75">
        <v>3.3000000000000002E-2</v>
      </c>
      <c r="BU7" s="75">
        <v>-1E-3</v>
      </c>
      <c r="BV7" s="75">
        <v>3.2000000000000001E-2</v>
      </c>
      <c r="BW7" s="76">
        <v>1.3</v>
      </c>
      <c r="BX7" s="77">
        <v>55</v>
      </c>
      <c r="BY7" s="77">
        <v>66</v>
      </c>
      <c r="BZ7" s="78">
        <v>1.9</v>
      </c>
      <c r="CA7" s="75">
        <v>0.16</v>
      </c>
      <c r="CB7" s="75">
        <v>0.26800000000000002</v>
      </c>
      <c r="CC7" s="79">
        <v>9</v>
      </c>
      <c r="CD7" s="79"/>
      <c r="CE7" s="79"/>
      <c r="CF7" s="74">
        <v>122988000</v>
      </c>
      <c r="CG7" s="75">
        <v>3.3000000000000002E-2</v>
      </c>
      <c r="CH7" s="75">
        <v>-1E-3</v>
      </c>
      <c r="CI7" s="75">
        <v>3.2000000000000001E-2</v>
      </c>
    </row>
    <row r="8" spans="1:87" s="48" customFormat="1" ht="34.200000000000003" x14ac:dyDescent="0.3">
      <c r="A8" s="72">
        <v>59</v>
      </c>
      <c r="B8" s="72" t="s">
        <v>714</v>
      </c>
      <c r="C8" s="72" t="s">
        <v>847</v>
      </c>
      <c r="D8" s="72">
        <v>3791</v>
      </c>
      <c r="E8" s="72">
        <v>2022</v>
      </c>
      <c r="F8" s="72" t="s">
        <v>855</v>
      </c>
      <c r="G8" s="72">
        <v>5</v>
      </c>
      <c r="H8" s="72">
        <v>12</v>
      </c>
      <c r="I8" s="72" t="s">
        <v>2911</v>
      </c>
      <c r="J8" s="73">
        <v>-93000</v>
      </c>
      <c r="K8" s="73">
        <v>-879000</v>
      </c>
      <c r="L8" s="73">
        <v>0</v>
      </c>
      <c r="M8" s="73">
        <v>37374000</v>
      </c>
      <c r="N8" s="285">
        <v>0</v>
      </c>
      <c r="O8" s="73">
        <v>980000</v>
      </c>
      <c r="P8" s="73">
        <v>5216000</v>
      </c>
      <c r="Q8" s="74">
        <v>42598000</v>
      </c>
      <c r="R8" s="73">
        <v>0</v>
      </c>
      <c r="S8" s="73">
        <v>4000</v>
      </c>
      <c r="T8" s="73">
        <v>0</v>
      </c>
      <c r="U8" s="73">
        <v>0</v>
      </c>
      <c r="V8" s="73">
        <v>263930000</v>
      </c>
      <c r="W8" s="73">
        <v>154415000</v>
      </c>
      <c r="X8" s="74">
        <v>109515000</v>
      </c>
      <c r="Y8" s="73">
        <v>7448000</v>
      </c>
      <c r="Z8" s="74">
        <v>116967000</v>
      </c>
      <c r="AA8" s="74">
        <v>159565000</v>
      </c>
      <c r="AB8" s="73">
        <v>1129000</v>
      </c>
      <c r="AC8" s="73">
        <v>221000</v>
      </c>
      <c r="AD8" s="73">
        <v>10457000</v>
      </c>
      <c r="AE8" s="73">
        <v>36199000</v>
      </c>
      <c r="AF8" s="74">
        <v>48006000</v>
      </c>
      <c r="AG8" s="73">
        <v>5233000</v>
      </c>
      <c r="AH8" s="73">
        <v>0</v>
      </c>
      <c r="AI8" s="73">
        <v>5552000</v>
      </c>
      <c r="AJ8" s="74">
        <v>10785000</v>
      </c>
      <c r="AK8" s="74">
        <v>58791000</v>
      </c>
      <c r="AL8" s="73">
        <v>96097000</v>
      </c>
      <c r="AM8" s="73">
        <v>4677000</v>
      </c>
      <c r="AN8" s="73">
        <v>0</v>
      </c>
      <c r="AO8" s="74">
        <v>100774000</v>
      </c>
      <c r="AP8" s="74">
        <v>159565000</v>
      </c>
      <c r="AQ8" s="73">
        <v>316643000</v>
      </c>
      <c r="AR8" s="73">
        <v>0</v>
      </c>
      <c r="AS8" s="73">
        <v>8241000</v>
      </c>
      <c r="AT8" s="73">
        <v>0</v>
      </c>
      <c r="AU8" s="73">
        <v>92000</v>
      </c>
      <c r="AV8" s="73">
        <v>0</v>
      </c>
      <c r="AW8" s="74">
        <v>324976000</v>
      </c>
      <c r="AX8" s="73">
        <v>52000</v>
      </c>
      <c r="AY8" s="73">
        <v>0</v>
      </c>
      <c r="AZ8" s="73">
        <v>0</v>
      </c>
      <c r="BA8" s="73">
        <v>-110000</v>
      </c>
      <c r="BB8" s="73">
        <v>0</v>
      </c>
      <c r="BC8" s="74">
        <v>-58000</v>
      </c>
      <c r="BD8" s="74">
        <v>324918000</v>
      </c>
      <c r="BE8" s="73">
        <v>188401000</v>
      </c>
      <c r="BF8" s="73">
        <v>0</v>
      </c>
      <c r="BG8" s="73">
        <v>14561000</v>
      </c>
      <c r="BH8" s="73">
        <v>312000</v>
      </c>
      <c r="BI8" s="73">
        <v>2105000</v>
      </c>
      <c r="BJ8" s="73">
        <v>136306000</v>
      </c>
      <c r="BK8" s="73">
        <v>0</v>
      </c>
      <c r="BL8" s="74">
        <v>341685000</v>
      </c>
      <c r="BM8" s="74">
        <v>-16767000</v>
      </c>
      <c r="BN8" s="73">
        <v>50056000</v>
      </c>
      <c r="BO8" s="73">
        <v>281000</v>
      </c>
      <c r="BP8" s="73">
        <v>33570000</v>
      </c>
      <c r="BQ8" s="73">
        <v>-98000</v>
      </c>
      <c r="BR8" s="73">
        <v>0</v>
      </c>
      <c r="BS8" s="74">
        <v>33472000</v>
      </c>
      <c r="BT8" s="75">
        <v>-5.0999999999999997E-2</v>
      </c>
      <c r="BU8" s="75">
        <v>0</v>
      </c>
      <c r="BV8" s="75">
        <v>-5.1999999999999998E-2</v>
      </c>
      <c r="BW8" s="76">
        <v>0.9</v>
      </c>
      <c r="BX8" s="77">
        <v>43</v>
      </c>
      <c r="BY8" s="77">
        <v>53</v>
      </c>
      <c r="BZ8" s="78">
        <v>-1.3</v>
      </c>
      <c r="CA8" s="75">
        <v>-4.1000000000000002E-2</v>
      </c>
      <c r="CB8" s="75">
        <v>0.63200000000000001</v>
      </c>
      <c r="CC8" s="79">
        <v>11</v>
      </c>
      <c r="CD8" s="79"/>
      <c r="CE8" s="79"/>
      <c r="CF8" s="74">
        <v>-16859000</v>
      </c>
      <c r="CG8" s="75">
        <v>-5.1999999999999998E-2</v>
      </c>
      <c r="CH8" s="75">
        <v>0</v>
      </c>
      <c r="CI8" s="75">
        <v>-5.1999999999999998E-2</v>
      </c>
    </row>
    <row r="9" spans="1:87" s="48" customFormat="1" ht="34.200000000000003" x14ac:dyDescent="0.3">
      <c r="A9" s="81">
        <v>345</v>
      </c>
      <c r="B9" s="81" t="s">
        <v>744</v>
      </c>
      <c r="C9" s="81" t="s">
        <v>847</v>
      </c>
      <c r="D9" s="81">
        <v>3791</v>
      </c>
      <c r="E9" s="81">
        <v>2022</v>
      </c>
      <c r="F9" s="81" t="s">
        <v>855</v>
      </c>
      <c r="G9" s="81">
        <v>5</v>
      </c>
      <c r="H9" s="81">
        <v>12</v>
      </c>
      <c r="I9" s="81" t="s">
        <v>2911</v>
      </c>
      <c r="J9" s="82">
        <v>13522000</v>
      </c>
      <c r="K9" s="82">
        <v>51636000</v>
      </c>
      <c r="L9" s="82">
        <v>24803000</v>
      </c>
      <c r="M9" s="82">
        <v>50788000</v>
      </c>
      <c r="N9" s="287">
        <v>0</v>
      </c>
      <c r="O9" s="82">
        <v>6541000</v>
      </c>
      <c r="P9" s="82">
        <v>7754000</v>
      </c>
      <c r="Q9" s="74">
        <v>155044000</v>
      </c>
      <c r="R9" s="82">
        <v>42957000</v>
      </c>
      <c r="S9" s="82">
        <v>663000</v>
      </c>
      <c r="T9" s="82">
        <v>0</v>
      </c>
      <c r="U9" s="82">
        <v>0</v>
      </c>
      <c r="V9" s="82">
        <v>654968000</v>
      </c>
      <c r="W9" s="82">
        <v>287484000</v>
      </c>
      <c r="X9" s="74">
        <v>367484000</v>
      </c>
      <c r="Y9" s="82">
        <v>69547000</v>
      </c>
      <c r="Z9" s="74">
        <v>480651000</v>
      </c>
      <c r="AA9" s="74">
        <v>635695000</v>
      </c>
      <c r="AB9" s="82">
        <v>11004000</v>
      </c>
      <c r="AC9" s="82">
        <v>2208000</v>
      </c>
      <c r="AD9" s="82">
        <v>21060000</v>
      </c>
      <c r="AE9" s="82">
        <v>49324000</v>
      </c>
      <c r="AF9" s="74">
        <v>83596000</v>
      </c>
      <c r="AG9" s="82">
        <v>179510000</v>
      </c>
      <c r="AH9" s="82">
        <v>0</v>
      </c>
      <c r="AI9" s="82">
        <v>23504000</v>
      </c>
      <c r="AJ9" s="74">
        <v>203014000</v>
      </c>
      <c r="AK9" s="74">
        <v>286610000</v>
      </c>
      <c r="AL9" s="82">
        <v>297764000</v>
      </c>
      <c r="AM9" s="82">
        <v>51321000</v>
      </c>
      <c r="AN9" s="82">
        <v>0</v>
      </c>
      <c r="AO9" s="74">
        <v>349085000</v>
      </c>
      <c r="AP9" s="74">
        <v>635695000</v>
      </c>
      <c r="AQ9" s="82">
        <v>503505000</v>
      </c>
      <c r="AR9" s="82">
        <v>0</v>
      </c>
      <c r="AS9" s="82">
        <v>31538000</v>
      </c>
      <c r="AT9" s="82">
        <v>0</v>
      </c>
      <c r="AU9" s="82">
        <v>6057000</v>
      </c>
      <c r="AV9" s="82">
        <v>0</v>
      </c>
      <c r="AW9" s="74">
        <v>541100000</v>
      </c>
      <c r="AX9" s="82">
        <v>100000</v>
      </c>
      <c r="AY9" s="82">
        <v>0</v>
      </c>
      <c r="AZ9" s="82">
        <v>0</v>
      </c>
      <c r="BA9" s="82">
        <v>39000</v>
      </c>
      <c r="BB9" s="82">
        <v>0</v>
      </c>
      <c r="BC9" s="74">
        <v>139000</v>
      </c>
      <c r="BD9" s="74">
        <v>541239000</v>
      </c>
      <c r="BE9" s="82">
        <v>323297000</v>
      </c>
      <c r="BF9" s="82">
        <v>0</v>
      </c>
      <c r="BG9" s="82">
        <v>38777000</v>
      </c>
      <c r="BH9" s="82">
        <v>7076000</v>
      </c>
      <c r="BI9" s="82">
        <v>2762000</v>
      </c>
      <c r="BJ9" s="82">
        <v>196696000</v>
      </c>
      <c r="BK9" s="82">
        <v>0</v>
      </c>
      <c r="BL9" s="74">
        <v>568608000</v>
      </c>
      <c r="BM9" s="74">
        <v>-27369000</v>
      </c>
      <c r="BN9" s="82">
        <v>169141000</v>
      </c>
      <c r="BO9" s="82">
        <v>167000</v>
      </c>
      <c r="BP9" s="82">
        <v>141939000</v>
      </c>
      <c r="BQ9" s="82">
        <v>-293000</v>
      </c>
      <c r="BR9" s="82">
        <v>0</v>
      </c>
      <c r="BS9" s="74">
        <v>141646000</v>
      </c>
      <c r="BT9" s="75">
        <v>-5.0999999999999997E-2</v>
      </c>
      <c r="BU9" s="75">
        <v>0</v>
      </c>
      <c r="BV9" s="75">
        <v>-5.0999999999999997E-2</v>
      </c>
      <c r="BW9" s="76">
        <v>1.9</v>
      </c>
      <c r="BX9" s="77">
        <v>37</v>
      </c>
      <c r="BY9" s="77">
        <v>56</v>
      </c>
      <c r="BZ9" s="78">
        <v>1</v>
      </c>
      <c r="CA9" s="75">
        <v>4.2999999999999997E-2</v>
      </c>
      <c r="CB9" s="75">
        <v>0.54900000000000004</v>
      </c>
      <c r="CC9" s="79">
        <v>7</v>
      </c>
      <c r="CD9" s="79"/>
      <c r="CE9" s="79"/>
      <c r="CF9" s="74">
        <v>-33426000</v>
      </c>
      <c r="CG9" s="75">
        <v>-6.3E-2</v>
      </c>
      <c r="CH9" s="75">
        <v>0</v>
      </c>
      <c r="CI9" s="75">
        <v>-6.2E-2</v>
      </c>
    </row>
    <row r="10" spans="1:87" s="48" customFormat="1" ht="34.200000000000003" x14ac:dyDescent="0.3">
      <c r="A10" s="72">
        <v>105</v>
      </c>
      <c r="B10" s="72" t="s">
        <v>743</v>
      </c>
      <c r="C10" s="72" t="s">
        <v>847</v>
      </c>
      <c r="D10" s="72">
        <v>3791</v>
      </c>
      <c r="E10" s="72">
        <v>2022</v>
      </c>
      <c r="F10" s="72" t="s">
        <v>855</v>
      </c>
      <c r="G10" s="72">
        <v>5</v>
      </c>
      <c r="H10" s="72">
        <v>12</v>
      </c>
      <c r="I10" s="72" t="s">
        <v>2911</v>
      </c>
      <c r="J10" s="73">
        <v>1282000</v>
      </c>
      <c r="K10" s="73">
        <v>103886000</v>
      </c>
      <c r="L10" s="73">
        <v>64259000</v>
      </c>
      <c r="M10" s="73">
        <v>64377000</v>
      </c>
      <c r="N10" s="285">
        <v>0</v>
      </c>
      <c r="O10" s="73">
        <v>3755000</v>
      </c>
      <c r="P10" s="73">
        <v>12277000</v>
      </c>
      <c r="Q10" s="74">
        <v>249836000</v>
      </c>
      <c r="R10" s="73">
        <v>41168000</v>
      </c>
      <c r="S10" s="73">
        <v>1260000</v>
      </c>
      <c r="T10" s="73">
        <v>0</v>
      </c>
      <c r="U10" s="73">
        <v>0</v>
      </c>
      <c r="V10" s="73">
        <v>594767000</v>
      </c>
      <c r="W10" s="73">
        <v>363107000</v>
      </c>
      <c r="X10" s="74">
        <v>231660000</v>
      </c>
      <c r="Y10" s="73">
        <v>115911000</v>
      </c>
      <c r="Z10" s="74">
        <v>389999000</v>
      </c>
      <c r="AA10" s="74">
        <v>639835000</v>
      </c>
      <c r="AB10" s="73">
        <v>22096000</v>
      </c>
      <c r="AC10" s="73">
        <v>9929000</v>
      </c>
      <c r="AD10" s="73">
        <v>23525000</v>
      </c>
      <c r="AE10" s="73">
        <v>67160000</v>
      </c>
      <c r="AF10" s="74">
        <v>122710000</v>
      </c>
      <c r="AG10" s="73">
        <v>189027000</v>
      </c>
      <c r="AH10" s="73">
        <v>0</v>
      </c>
      <c r="AI10" s="73">
        <v>42211000</v>
      </c>
      <c r="AJ10" s="74">
        <v>231238000</v>
      </c>
      <c r="AK10" s="74">
        <v>353948000</v>
      </c>
      <c r="AL10" s="73">
        <v>193627000</v>
      </c>
      <c r="AM10" s="73">
        <v>92260000</v>
      </c>
      <c r="AN10" s="73">
        <v>0</v>
      </c>
      <c r="AO10" s="74">
        <v>285887000</v>
      </c>
      <c r="AP10" s="74">
        <v>639835000</v>
      </c>
      <c r="AQ10" s="73">
        <v>624258000</v>
      </c>
      <c r="AR10" s="73">
        <v>0</v>
      </c>
      <c r="AS10" s="73">
        <v>26266000</v>
      </c>
      <c r="AT10" s="73">
        <v>0</v>
      </c>
      <c r="AU10" s="73">
        <v>113000</v>
      </c>
      <c r="AV10" s="73">
        <v>0</v>
      </c>
      <c r="AW10" s="74">
        <v>650637000</v>
      </c>
      <c r="AX10" s="73">
        <v>-27000</v>
      </c>
      <c r="AY10" s="73">
        <v>0</v>
      </c>
      <c r="AZ10" s="73">
        <v>0</v>
      </c>
      <c r="BA10" s="73">
        <v>-2803000</v>
      </c>
      <c r="BB10" s="73">
        <v>0</v>
      </c>
      <c r="BC10" s="74">
        <v>-2830000</v>
      </c>
      <c r="BD10" s="74">
        <v>647807000</v>
      </c>
      <c r="BE10" s="73">
        <v>347871000</v>
      </c>
      <c r="BF10" s="73">
        <v>0</v>
      </c>
      <c r="BG10" s="73">
        <v>34776000</v>
      </c>
      <c r="BH10" s="73">
        <v>5676000</v>
      </c>
      <c r="BI10" s="73">
        <v>5194000</v>
      </c>
      <c r="BJ10" s="73">
        <v>265235000</v>
      </c>
      <c r="BK10" s="73">
        <v>0</v>
      </c>
      <c r="BL10" s="74">
        <v>658752000</v>
      </c>
      <c r="BM10" s="74">
        <v>-10945000</v>
      </c>
      <c r="BN10" s="73">
        <v>224278000</v>
      </c>
      <c r="BO10" s="73">
        <v>507000</v>
      </c>
      <c r="BP10" s="73">
        <v>213840000</v>
      </c>
      <c r="BQ10" s="73">
        <v>-247000</v>
      </c>
      <c r="BR10" s="73">
        <v>0</v>
      </c>
      <c r="BS10" s="74">
        <v>213593000</v>
      </c>
      <c r="BT10" s="75">
        <v>-1.2999999999999999E-2</v>
      </c>
      <c r="BU10" s="75">
        <v>-4.0000000000000001E-3</v>
      </c>
      <c r="BV10" s="75">
        <v>-1.7000000000000001E-2</v>
      </c>
      <c r="BW10" s="76">
        <v>2</v>
      </c>
      <c r="BX10" s="77">
        <v>38</v>
      </c>
      <c r="BY10" s="77">
        <v>66</v>
      </c>
      <c r="BZ10" s="78">
        <v>1.1000000000000001</v>
      </c>
      <c r="CA10" s="75">
        <v>7.5999999999999998E-2</v>
      </c>
      <c r="CB10" s="75">
        <v>0.44700000000000001</v>
      </c>
      <c r="CC10" s="79">
        <v>10</v>
      </c>
      <c r="CD10" s="79"/>
      <c r="CE10" s="79"/>
      <c r="CF10" s="74">
        <v>-11058000</v>
      </c>
      <c r="CG10" s="75">
        <v>-1.2999999999999999E-2</v>
      </c>
      <c r="CH10" s="75">
        <v>-4.0000000000000001E-3</v>
      </c>
      <c r="CI10" s="75">
        <v>-1.7000000000000001E-2</v>
      </c>
    </row>
    <row r="11" spans="1:87" s="48" customFormat="1" ht="34.200000000000003" x14ac:dyDescent="0.3">
      <c r="A11" s="81">
        <v>50</v>
      </c>
      <c r="B11" s="81" t="s">
        <v>856</v>
      </c>
      <c r="C11" s="81" t="s">
        <v>847</v>
      </c>
      <c r="D11" s="81">
        <v>3791</v>
      </c>
      <c r="E11" s="81">
        <v>2022</v>
      </c>
      <c r="F11" s="81" t="s">
        <v>855</v>
      </c>
      <c r="G11" s="81">
        <v>5</v>
      </c>
      <c r="H11" s="81">
        <v>12</v>
      </c>
      <c r="I11" s="81" t="s">
        <v>2911</v>
      </c>
      <c r="J11" s="82">
        <v>-6951000</v>
      </c>
      <c r="K11" s="82">
        <v>-3386000</v>
      </c>
      <c r="L11" s="82">
        <v>3387000</v>
      </c>
      <c r="M11" s="82">
        <v>18249000</v>
      </c>
      <c r="N11" s="287">
        <v>9544000</v>
      </c>
      <c r="O11" s="82">
        <v>0</v>
      </c>
      <c r="P11" s="82">
        <v>4414000</v>
      </c>
      <c r="Q11" s="74">
        <v>25257000</v>
      </c>
      <c r="R11" s="82">
        <v>7006000</v>
      </c>
      <c r="S11" s="82">
        <v>0</v>
      </c>
      <c r="T11" s="82">
        <v>12620000</v>
      </c>
      <c r="U11" s="82">
        <v>0</v>
      </c>
      <c r="V11" s="82">
        <v>203282000</v>
      </c>
      <c r="W11" s="82">
        <v>132733000</v>
      </c>
      <c r="X11" s="74">
        <v>70549000</v>
      </c>
      <c r="Y11" s="82">
        <v>12272000</v>
      </c>
      <c r="Z11" s="74">
        <v>102447000</v>
      </c>
      <c r="AA11" s="74">
        <v>127704000</v>
      </c>
      <c r="AB11" s="82">
        <v>3754000</v>
      </c>
      <c r="AC11" s="82">
        <v>9089000</v>
      </c>
      <c r="AD11" s="82">
        <v>0</v>
      </c>
      <c r="AE11" s="82">
        <v>23448000</v>
      </c>
      <c r="AF11" s="74">
        <v>36291000</v>
      </c>
      <c r="AG11" s="82">
        <v>28643000</v>
      </c>
      <c r="AH11" s="82">
        <v>0</v>
      </c>
      <c r="AI11" s="82">
        <v>16738000</v>
      </c>
      <c r="AJ11" s="74">
        <v>45381000</v>
      </c>
      <c r="AK11" s="74">
        <v>81672000</v>
      </c>
      <c r="AL11" s="82">
        <v>33412000</v>
      </c>
      <c r="AM11" s="82">
        <v>12620000</v>
      </c>
      <c r="AN11" s="82">
        <v>0</v>
      </c>
      <c r="AO11" s="74">
        <v>46032000</v>
      </c>
      <c r="AP11" s="74">
        <v>127704000</v>
      </c>
      <c r="AQ11" s="82">
        <v>233639000</v>
      </c>
      <c r="AR11" s="82">
        <v>0</v>
      </c>
      <c r="AS11" s="82">
        <v>5115000</v>
      </c>
      <c r="AT11" s="82">
        <v>0</v>
      </c>
      <c r="AU11" s="82">
        <v>178000</v>
      </c>
      <c r="AV11" s="82">
        <v>0</v>
      </c>
      <c r="AW11" s="74">
        <v>238932000</v>
      </c>
      <c r="AX11" s="82">
        <v>0</v>
      </c>
      <c r="AY11" s="82">
        <v>0</v>
      </c>
      <c r="AZ11" s="82">
        <v>0</v>
      </c>
      <c r="BA11" s="82">
        <v>6000</v>
      </c>
      <c r="BB11" s="82">
        <v>0</v>
      </c>
      <c r="BC11" s="74">
        <v>6000</v>
      </c>
      <c r="BD11" s="74">
        <v>238938000</v>
      </c>
      <c r="BE11" s="82">
        <v>111817000</v>
      </c>
      <c r="BF11" s="82">
        <v>0</v>
      </c>
      <c r="BG11" s="82">
        <v>11356000</v>
      </c>
      <c r="BH11" s="82">
        <v>1326000</v>
      </c>
      <c r="BI11" s="82">
        <v>996000</v>
      </c>
      <c r="BJ11" s="82">
        <v>104301000</v>
      </c>
      <c r="BK11" s="82">
        <v>0</v>
      </c>
      <c r="BL11" s="74">
        <v>229796000</v>
      </c>
      <c r="BM11" s="74">
        <v>9142000</v>
      </c>
      <c r="BN11" s="82">
        <v>-4768000</v>
      </c>
      <c r="BO11" s="82">
        <v>6000</v>
      </c>
      <c r="BP11" s="82">
        <v>4380000</v>
      </c>
      <c r="BQ11" s="82">
        <v>0</v>
      </c>
      <c r="BR11" s="82">
        <v>0</v>
      </c>
      <c r="BS11" s="74">
        <v>4380000</v>
      </c>
      <c r="BT11" s="75">
        <v>3.7999999999999999E-2</v>
      </c>
      <c r="BU11" s="75">
        <v>0</v>
      </c>
      <c r="BV11" s="75">
        <v>3.7999999999999999E-2</v>
      </c>
      <c r="BW11" s="76">
        <v>0.7</v>
      </c>
      <c r="BX11" s="77">
        <v>29</v>
      </c>
      <c r="BY11" s="77">
        <v>45</v>
      </c>
      <c r="BZ11" s="78">
        <v>4.3</v>
      </c>
      <c r="CA11" s="75">
        <v>0.316</v>
      </c>
      <c r="CB11" s="75">
        <v>0.36</v>
      </c>
      <c r="CC11" s="79">
        <v>12</v>
      </c>
      <c r="CD11" s="79"/>
      <c r="CE11" s="79"/>
      <c r="CF11" s="74">
        <v>8964000</v>
      </c>
      <c r="CG11" s="75">
        <v>3.7999999999999999E-2</v>
      </c>
      <c r="CH11" s="75">
        <v>0</v>
      </c>
      <c r="CI11" s="75">
        <v>3.7999999999999999E-2</v>
      </c>
    </row>
    <row r="12" spans="1:87" s="48" customFormat="1" ht="34.200000000000003" x14ac:dyDescent="0.3">
      <c r="A12" s="72">
        <v>88</v>
      </c>
      <c r="B12" s="72" t="s">
        <v>731</v>
      </c>
      <c r="C12" s="72" t="s">
        <v>847</v>
      </c>
      <c r="D12" s="72">
        <v>3791</v>
      </c>
      <c r="E12" s="72">
        <v>2022</v>
      </c>
      <c r="F12" s="72" t="s">
        <v>855</v>
      </c>
      <c r="G12" s="72">
        <v>5</v>
      </c>
      <c r="H12" s="72">
        <v>12</v>
      </c>
      <c r="I12" s="72" t="s">
        <v>2911</v>
      </c>
      <c r="J12" s="73">
        <v>12450000</v>
      </c>
      <c r="K12" s="73">
        <v>42369000</v>
      </c>
      <c r="L12" s="73">
        <v>3683000</v>
      </c>
      <c r="M12" s="73">
        <v>9797000</v>
      </c>
      <c r="N12" s="285">
        <v>0</v>
      </c>
      <c r="O12" s="73">
        <v>0</v>
      </c>
      <c r="P12" s="73">
        <v>2888000</v>
      </c>
      <c r="Q12" s="74">
        <v>71187000</v>
      </c>
      <c r="R12" s="73">
        <v>41322000</v>
      </c>
      <c r="S12" s="73">
        <v>1015000</v>
      </c>
      <c r="T12" s="73">
        <v>0</v>
      </c>
      <c r="U12" s="73">
        <v>0</v>
      </c>
      <c r="V12" s="73">
        <v>123308000</v>
      </c>
      <c r="W12" s="73">
        <v>67265000</v>
      </c>
      <c r="X12" s="74">
        <v>56043000</v>
      </c>
      <c r="Y12" s="73">
        <v>15255000</v>
      </c>
      <c r="Z12" s="74">
        <v>113635000</v>
      </c>
      <c r="AA12" s="74">
        <v>184822000</v>
      </c>
      <c r="AB12" s="73">
        <v>42000</v>
      </c>
      <c r="AC12" s="73">
        <v>16135000</v>
      </c>
      <c r="AD12" s="73">
        <v>1684000</v>
      </c>
      <c r="AE12" s="73">
        <v>9116000</v>
      </c>
      <c r="AF12" s="74">
        <v>26977000</v>
      </c>
      <c r="AG12" s="73">
        <v>664000</v>
      </c>
      <c r="AH12" s="73">
        <v>0</v>
      </c>
      <c r="AI12" s="73">
        <v>5864000</v>
      </c>
      <c r="AJ12" s="74">
        <v>6528000</v>
      </c>
      <c r="AK12" s="74">
        <v>33505000</v>
      </c>
      <c r="AL12" s="73">
        <v>136853000</v>
      </c>
      <c r="AM12" s="73">
        <v>14464000</v>
      </c>
      <c r="AN12" s="73">
        <v>0</v>
      </c>
      <c r="AO12" s="74">
        <v>151317000</v>
      </c>
      <c r="AP12" s="74">
        <v>184822000</v>
      </c>
      <c r="AQ12" s="73">
        <v>121598000</v>
      </c>
      <c r="AR12" s="73">
        <v>0</v>
      </c>
      <c r="AS12" s="73">
        <v>3648000</v>
      </c>
      <c r="AT12" s="73">
        <v>0</v>
      </c>
      <c r="AU12" s="73">
        <v>261000</v>
      </c>
      <c r="AV12" s="73">
        <v>0</v>
      </c>
      <c r="AW12" s="74">
        <v>125507000</v>
      </c>
      <c r="AX12" s="73">
        <v>-14096000</v>
      </c>
      <c r="AY12" s="73">
        <v>953000</v>
      </c>
      <c r="AZ12" s="73">
        <v>0</v>
      </c>
      <c r="BA12" s="73">
        <v>620000</v>
      </c>
      <c r="BB12" s="73">
        <v>0</v>
      </c>
      <c r="BC12" s="74">
        <v>-12523000</v>
      </c>
      <c r="BD12" s="74">
        <v>112984000</v>
      </c>
      <c r="BE12" s="73">
        <v>72758000</v>
      </c>
      <c r="BF12" s="73">
        <v>0</v>
      </c>
      <c r="BG12" s="73">
        <v>5602000</v>
      </c>
      <c r="BH12" s="73">
        <v>29000</v>
      </c>
      <c r="BI12" s="73">
        <v>410000</v>
      </c>
      <c r="BJ12" s="73">
        <v>38965000</v>
      </c>
      <c r="BK12" s="73">
        <v>0</v>
      </c>
      <c r="BL12" s="74">
        <v>117764000</v>
      </c>
      <c r="BM12" s="74">
        <v>-4780000</v>
      </c>
      <c r="BN12" s="73">
        <v>-2767000</v>
      </c>
      <c r="BO12" s="73">
        <v>0</v>
      </c>
      <c r="BP12" s="73">
        <v>-7547000</v>
      </c>
      <c r="BQ12" s="73">
        <v>-33000</v>
      </c>
      <c r="BR12" s="73">
        <v>0</v>
      </c>
      <c r="BS12" s="74">
        <v>-7580000</v>
      </c>
      <c r="BT12" s="75">
        <v>6.9000000000000006E-2</v>
      </c>
      <c r="BU12" s="75">
        <v>-0.111</v>
      </c>
      <c r="BV12" s="75">
        <v>-4.2000000000000003E-2</v>
      </c>
      <c r="BW12" s="76">
        <v>2.6</v>
      </c>
      <c r="BX12" s="77">
        <v>29</v>
      </c>
      <c r="BY12" s="77">
        <v>35</v>
      </c>
      <c r="BZ12" s="78">
        <v>12</v>
      </c>
      <c r="CA12" s="75">
        <v>0.03</v>
      </c>
      <c r="CB12" s="75">
        <v>0.81899999999999995</v>
      </c>
      <c r="CC12" s="79">
        <v>12</v>
      </c>
      <c r="CD12" s="79"/>
      <c r="CE12" s="79"/>
      <c r="CF12" s="74">
        <v>-5041000</v>
      </c>
      <c r="CG12" s="75">
        <v>6.6000000000000003E-2</v>
      </c>
      <c r="CH12" s="75">
        <v>-0.111</v>
      </c>
      <c r="CI12" s="75">
        <v>-4.4999999999999998E-2</v>
      </c>
    </row>
    <row r="13" spans="1:87" s="48" customFormat="1" ht="34.200000000000003" x14ac:dyDescent="0.3">
      <c r="A13" s="81">
        <v>101</v>
      </c>
      <c r="B13" s="81" t="s">
        <v>740</v>
      </c>
      <c r="C13" s="81" t="s">
        <v>847</v>
      </c>
      <c r="D13" s="81">
        <v>3791</v>
      </c>
      <c r="E13" s="81">
        <v>2022</v>
      </c>
      <c r="F13" s="81" t="s">
        <v>855</v>
      </c>
      <c r="G13" s="81">
        <v>5</v>
      </c>
      <c r="H13" s="81">
        <v>12</v>
      </c>
      <c r="I13" s="81" t="s">
        <v>2911</v>
      </c>
      <c r="J13" s="82">
        <v>12113000</v>
      </c>
      <c r="K13" s="82">
        <v>-11042000</v>
      </c>
      <c r="L13" s="82">
        <v>4304000</v>
      </c>
      <c r="M13" s="82">
        <v>5290000</v>
      </c>
      <c r="N13" s="287">
        <v>5417000</v>
      </c>
      <c r="O13" s="82">
        <v>466000</v>
      </c>
      <c r="P13" s="82">
        <v>4923000</v>
      </c>
      <c r="Q13" s="74">
        <v>21471000</v>
      </c>
      <c r="R13" s="82">
        <v>5436000</v>
      </c>
      <c r="S13" s="82">
        <v>2609000</v>
      </c>
      <c r="T13" s="82">
        <v>0</v>
      </c>
      <c r="U13" s="82">
        <v>0</v>
      </c>
      <c r="V13" s="82">
        <v>132893000</v>
      </c>
      <c r="W13" s="82">
        <v>39594000</v>
      </c>
      <c r="X13" s="74">
        <v>93299000</v>
      </c>
      <c r="Y13" s="82">
        <v>35744000</v>
      </c>
      <c r="Z13" s="74">
        <v>137088000</v>
      </c>
      <c r="AA13" s="74">
        <v>158559000</v>
      </c>
      <c r="AB13" s="82">
        <v>89000</v>
      </c>
      <c r="AC13" s="82">
        <v>186000</v>
      </c>
      <c r="AD13" s="82">
        <v>0</v>
      </c>
      <c r="AE13" s="82">
        <v>5080000</v>
      </c>
      <c r="AF13" s="74">
        <v>5355000</v>
      </c>
      <c r="AG13" s="82">
        <v>1796000</v>
      </c>
      <c r="AH13" s="82">
        <v>0</v>
      </c>
      <c r="AI13" s="82">
        <v>1063000</v>
      </c>
      <c r="AJ13" s="74">
        <v>2859000</v>
      </c>
      <c r="AK13" s="74">
        <v>8214000</v>
      </c>
      <c r="AL13" s="82">
        <v>110724000</v>
      </c>
      <c r="AM13" s="82">
        <v>39621000</v>
      </c>
      <c r="AN13" s="82">
        <v>0</v>
      </c>
      <c r="AO13" s="74">
        <v>150345000</v>
      </c>
      <c r="AP13" s="74">
        <v>158559000</v>
      </c>
      <c r="AQ13" s="82">
        <v>64709000</v>
      </c>
      <c r="AR13" s="82">
        <v>0</v>
      </c>
      <c r="AS13" s="82">
        <v>7119000</v>
      </c>
      <c r="AT13" s="82">
        <v>0</v>
      </c>
      <c r="AU13" s="82">
        <v>263000</v>
      </c>
      <c r="AV13" s="82">
        <v>0</v>
      </c>
      <c r="AW13" s="74">
        <v>72091000</v>
      </c>
      <c r="AX13" s="82">
        <v>-471000</v>
      </c>
      <c r="AY13" s="82">
        <v>1488000</v>
      </c>
      <c r="AZ13" s="82">
        <v>0</v>
      </c>
      <c r="BA13" s="82">
        <v>4208000</v>
      </c>
      <c r="BB13" s="82">
        <v>0</v>
      </c>
      <c r="BC13" s="74">
        <v>5225000</v>
      </c>
      <c r="BD13" s="74">
        <v>77316000</v>
      </c>
      <c r="BE13" s="82">
        <v>43595000</v>
      </c>
      <c r="BF13" s="82">
        <v>0</v>
      </c>
      <c r="BG13" s="82">
        <v>6107000</v>
      </c>
      <c r="BH13" s="82">
        <v>99000</v>
      </c>
      <c r="BI13" s="82">
        <v>293000</v>
      </c>
      <c r="BJ13" s="82">
        <v>33717000</v>
      </c>
      <c r="BK13" s="82">
        <v>0</v>
      </c>
      <c r="BL13" s="74">
        <v>83811000</v>
      </c>
      <c r="BM13" s="74">
        <v>-6495000</v>
      </c>
      <c r="BN13" s="82">
        <v>383000</v>
      </c>
      <c r="BO13" s="82">
        <v>4023000</v>
      </c>
      <c r="BP13" s="82">
        <v>-2089000</v>
      </c>
      <c r="BQ13" s="82">
        <v>0</v>
      </c>
      <c r="BR13" s="82">
        <v>0</v>
      </c>
      <c r="BS13" s="74">
        <v>-2089000</v>
      </c>
      <c r="BT13" s="75">
        <v>-0.152</v>
      </c>
      <c r="BU13" s="75">
        <v>6.8000000000000005E-2</v>
      </c>
      <c r="BV13" s="75">
        <v>-8.4000000000000005E-2</v>
      </c>
      <c r="BW13" s="76">
        <v>4</v>
      </c>
      <c r="BX13" s="77">
        <v>30</v>
      </c>
      <c r="BY13" s="77">
        <v>24</v>
      </c>
      <c r="BZ13" s="78">
        <v>-1.5</v>
      </c>
      <c r="CA13" s="75">
        <v>-5.3999999999999999E-2</v>
      </c>
      <c r="CB13" s="75">
        <v>0.94799999999999995</v>
      </c>
      <c r="CC13" s="79">
        <v>6</v>
      </c>
      <c r="CD13" s="79"/>
      <c r="CE13" s="79"/>
      <c r="CF13" s="74">
        <v>-6758000</v>
      </c>
      <c r="CG13" s="75">
        <v>-0.156</v>
      </c>
      <c r="CH13" s="75">
        <v>6.8000000000000005E-2</v>
      </c>
      <c r="CI13" s="75">
        <v>-8.7999999999999995E-2</v>
      </c>
    </row>
    <row r="14" spans="1:87" s="48" customFormat="1" ht="34.200000000000003" x14ac:dyDescent="0.3">
      <c r="A14" s="72">
        <v>89</v>
      </c>
      <c r="B14" s="72" t="s">
        <v>732</v>
      </c>
      <c r="C14" s="72" t="s">
        <v>847</v>
      </c>
      <c r="D14" s="72">
        <v>3791</v>
      </c>
      <c r="E14" s="72">
        <v>2022</v>
      </c>
      <c r="F14" s="72" t="s">
        <v>855</v>
      </c>
      <c r="G14" s="72">
        <v>5</v>
      </c>
      <c r="H14" s="72">
        <v>12</v>
      </c>
      <c r="I14" s="72" t="s">
        <v>2911</v>
      </c>
      <c r="J14" s="73">
        <v>-14980000</v>
      </c>
      <c r="K14" s="73">
        <v>25817000</v>
      </c>
      <c r="L14" s="73">
        <v>6118000</v>
      </c>
      <c r="M14" s="73">
        <v>26120000</v>
      </c>
      <c r="N14" s="285">
        <v>0</v>
      </c>
      <c r="O14" s="73">
        <v>242000</v>
      </c>
      <c r="P14" s="73">
        <v>11456000</v>
      </c>
      <c r="Q14" s="74">
        <v>54773000</v>
      </c>
      <c r="R14" s="73">
        <v>3912000</v>
      </c>
      <c r="S14" s="73">
        <v>0</v>
      </c>
      <c r="T14" s="73">
        <v>0</v>
      </c>
      <c r="U14" s="73">
        <v>0</v>
      </c>
      <c r="V14" s="73">
        <v>295026000</v>
      </c>
      <c r="W14" s="73">
        <v>166332000</v>
      </c>
      <c r="X14" s="74">
        <v>128694000</v>
      </c>
      <c r="Y14" s="73">
        <v>50905000</v>
      </c>
      <c r="Z14" s="74">
        <v>183511000</v>
      </c>
      <c r="AA14" s="74">
        <v>238284000</v>
      </c>
      <c r="AB14" s="73">
        <v>7691000</v>
      </c>
      <c r="AC14" s="73">
        <v>137000</v>
      </c>
      <c r="AD14" s="73">
        <v>6918000</v>
      </c>
      <c r="AE14" s="73">
        <v>37349000</v>
      </c>
      <c r="AF14" s="74">
        <v>52095000</v>
      </c>
      <c r="AG14" s="73">
        <v>116207000</v>
      </c>
      <c r="AH14" s="73">
        <v>0</v>
      </c>
      <c r="AI14" s="73">
        <v>54486000</v>
      </c>
      <c r="AJ14" s="74">
        <v>170693000</v>
      </c>
      <c r="AK14" s="74">
        <v>222788000</v>
      </c>
      <c r="AL14" s="73">
        <v>11989000</v>
      </c>
      <c r="AM14" s="73">
        <v>3507000</v>
      </c>
      <c r="AN14" s="73">
        <v>0</v>
      </c>
      <c r="AO14" s="74">
        <v>15496000</v>
      </c>
      <c r="AP14" s="74">
        <v>238284000</v>
      </c>
      <c r="AQ14" s="73">
        <v>263885000</v>
      </c>
      <c r="AR14" s="73">
        <v>0</v>
      </c>
      <c r="AS14" s="73">
        <v>64626000</v>
      </c>
      <c r="AT14" s="73">
        <v>0</v>
      </c>
      <c r="AU14" s="73">
        <v>0</v>
      </c>
      <c r="AV14" s="73">
        <v>0</v>
      </c>
      <c r="AW14" s="74">
        <v>328511000</v>
      </c>
      <c r="AX14" s="73">
        <v>-790000</v>
      </c>
      <c r="AY14" s="73">
        <v>-2280000</v>
      </c>
      <c r="AZ14" s="73">
        <v>0</v>
      </c>
      <c r="BA14" s="73">
        <v>0</v>
      </c>
      <c r="BB14" s="73">
        <v>0</v>
      </c>
      <c r="BC14" s="74">
        <v>-3070000</v>
      </c>
      <c r="BD14" s="74">
        <v>325441000</v>
      </c>
      <c r="BE14" s="73">
        <v>100763000</v>
      </c>
      <c r="BF14" s="73">
        <v>0</v>
      </c>
      <c r="BG14" s="73">
        <v>20690000</v>
      </c>
      <c r="BH14" s="73">
        <v>5176000</v>
      </c>
      <c r="BI14" s="73">
        <v>1319000</v>
      </c>
      <c r="BJ14" s="73">
        <v>196954000</v>
      </c>
      <c r="BK14" s="73">
        <v>0</v>
      </c>
      <c r="BL14" s="74">
        <v>324902000</v>
      </c>
      <c r="BM14" s="74">
        <v>539000</v>
      </c>
      <c r="BN14" s="73">
        <v>-8263000</v>
      </c>
      <c r="BO14" s="73">
        <v>1473000</v>
      </c>
      <c r="BP14" s="73">
        <v>-6251000</v>
      </c>
      <c r="BQ14" s="73">
        <v>-2000</v>
      </c>
      <c r="BR14" s="73">
        <v>0</v>
      </c>
      <c r="BS14" s="74">
        <v>-6253000</v>
      </c>
      <c r="BT14" s="75">
        <v>1.0999999999999999E-2</v>
      </c>
      <c r="BU14" s="75">
        <v>-8.9999999999999993E-3</v>
      </c>
      <c r="BV14" s="75">
        <v>2E-3</v>
      </c>
      <c r="BW14" s="76">
        <v>1.1000000000000001</v>
      </c>
      <c r="BX14" s="77">
        <v>36</v>
      </c>
      <c r="BY14" s="77">
        <v>62</v>
      </c>
      <c r="BZ14" s="78">
        <v>2.1</v>
      </c>
      <c r="CA14" s="75">
        <v>0.126</v>
      </c>
      <c r="CB14" s="75">
        <v>6.5000000000000002E-2</v>
      </c>
      <c r="CC14" s="79">
        <v>8</v>
      </c>
      <c r="CD14" s="79"/>
      <c r="CE14" s="79"/>
      <c r="CF14" s="74">
        <v>539000</v>
      </c>
      <c r="CG14" s="75">
        <v>1.0999999999999999E-2</v>
      </c>
      <c r="CH14" s="75">
        <v>-8.9999999999999993E-3</v>
      </c>
      <c r="CI14" s="75">
        <v>2E-3</v>
      </c>
    </row>
    <row r="15" spans="1:87" s="48" customFormat="1" ht="34.200000000000003" x14ac:dyDescent="0.3">
      <c r="A15" s="81">
        <v>3110</v>
      </c>
      <c r="B15" s="81" t="s">
        <v>736</v>
      </c>
      <c r="C15" s="81" t="s">
        <v>847</v>
      </c>
      <c r="D15" s="81">
        <v>3888</v>
      </c>
      <c r="E15" s="81">
        <v>2022</v>
      </c>
      <c r="F15" s="81" t="s">
        <v>848</v>
      </c>
      <c r="G15" s="81">
        <v>5</v>
      </c>
      <c r="H15" s="81">
        <v>12</v>
      </c>
      <c r="I15" s="81" t="s">
        <v>2912</v>
      </c>
      <c r="J15" s="82">
        <v>0</v>
      </c>
      <c r="K15" s="82">
        <v>0</v>
      </c>
      <c r="L15" s="82">
        <v>0</v>
      </c>
      <c r="M15" s="82">
        <v>32000000</v>
      </c>
      <c r="N15" s="287">
        <v>0</v>
      </c>
      <c r="O15" s="82">
        <v>0</v>
      </c>
      <c r="P15" s="82">
        <v>14000000</v>
      </c>
      <c r="Q15" s="74">
        <v>46000000</v>
      </c>
      <c r="R15" s="82">
        <v>0</v>
      </c>
      <c r="S15" s="82">
        <v>0</v>
      </c>
      <c r="T15" s="82">
        <v>0</v>
      </c>
      <c r="U15" s="82">
        <v>5000000</v>
      </c>
      <c r="V15" s="82">
        <v>113200000</v>
      </c>
      <c r="W15" s="82">
        <v>55800000</v>
      </c>
      <c r="X15" s="74">
        <v>57400000</v>
      </c>
      <c r="Y15" s="82">
        <v>148300000</v>
      </c>
      <c r="Z15" s="74">
        <v>210700000</v>
      </c>
      <c r="AA15" s="74">
        <v>256700000</v>
      </c>
      <c r="AB15" s="82">
        <v>1000000</v>
      </c>
      <c r="AC15" s="82">
        <v>0</v>
      </c>
      <c r="AD15" s="82">
        <v>0</v>
      </c>
      <c r="AE15" s="82">
        <v>27500000</v>
      </c>
      <c r="AF15" s="74">
        <v>28500000</v>
      </c>
      <c r="AG15" s="82">
        <v>1100000</v>
      </c>
      <c r="AH15" s="82">
        <v>303100000</v>
      </c>
      <c r="AI15" s="82">
        <v>3100000</v>
      </c>
      <c r="AJ15" s="74">
        <v>307300000</v>
      </c>
      <c r="AK15" s="74">
        <v>335800000</v>
      </c>
      <c r="AL15" s="82">
        <v>-79100000</v>
      </c>
      <c r="AM15" s="82">
        <v>0</v>
      </c>
      <c r="AN15" s="82">
        <v>0</v>
      </c>
      <c r="AO15" s="74">
        <v>-79100000</v>
      </c>
      <c r="AP15" s="74">
        <v>256700000</v>
      </c>
      <c r="AQ15" s="82">
        <v>210900000</v>
      </c>
      <c r="AR15" s="82">
        <v>0</v>
      </c>
      <c r="AS15" s="82">
        <v>0</v>
      </c>
      <c r="AT15" s="82">
        <v>0</v>
      </c>
      <c r="AU15" s="82">
        <v>7900000</v>
      </c>
      <c r="AV15" s="82">
        <v>0</v>
      </c>
      <c r="AW15" s="74">
        <v>218800000</v>
      </c>
      <c r="AX15" s="82">
        <v>0</v>
      </c>
      <c r="AY15" s="82">
        <v>0</v>
      </c>
      <c r="AZ15" s="82">
        <v>0</v>
      </c>
      <c r="BA15" s="82">
        <v>900000</v>
      </c>
      <c r="BB15" s="82">
        <v>0</v>
      </c>
      <c r="BC15" s="74">
        <v>900000</v>
      </c>
      <c r="BD15" s="74">
        <v>219700000</v>
      </c>
      <c r="BE15" s="82">
        <v>123000000</v>
      </c>
      <c r="BF15" s="82">
        <v>0</v>
      </c>
      <c r="BG15" s="82">
        <v>8600000</v>
      </c>
      <c r="BH15" s="82">
        <v>200000</v>
      </c>
      <c r="BI15" s="82">
        <v>0</v>
      </c>
      <c r="BJ15" s="82">
        <v>97800000</v>
      </c>
      <c r="BK15" s="82">
        <v>0</v>
      </c>
      <c r="BL15" s="74">
        <v>229600000</v>
      </c>
      <c r="BM15" s="74">
        <v>-9900000</v>
      </c>
      <c r="BN15" s="82">
        <v>0</v>
      </c>
      <c r="BO15" s="82">
        <v>0</v>
      </c>
      <c r="BP15" s="82">
        <v>-9900000</v>
      </c>
      <c r="BQ15" s="82">
        <v>0</v>
      </c>
      <c r="BR15" s="82">
        <v>0</v>
      </c>
      <c r="BS15" s="74">
        <v>-9900000</v>
      </c>
      <c r="BT15" s="75">
        <v>-4.9000000000000002E-2</v>
      </c>
      <c r="BU15" s="75">
        <v>4.0000000000000001E-3</v>
      </c>
      <c r="BV15" s="75">
        <v>-4.4999999999999998E-2</v>
      </c>
      <c r="BW15" s="76">
        <v>1.6</v>
      </c>
      <c r="BX15" s="77">
        <v>55</v>
      </c>
      <c r="BY15" s="77">
        <v>47</v>
      </c>
      <c r="BZ15" s="78">
        <v>-0.9</v>
      </c>
      <c r="CA15" s="75">
        <v>-4.3999999999999997E-2</v>
      </c>
      <c r="CB15" s="75">
        <v>-0.308</v>
      </c>
      <c r="CC15" s="79">
        <v>6</v>
      </c>
      <c r="CD15" s="79"/>
      <c r="CE15" s="79"/>
      <c r="CF15" s="74">
        <v>-17800000</v>
      </c>
      <c r="CG15" s="75">
        <v>-8.7999999999999995E-2</v>
      </c>
      <c r="CH15" s="75">
        <v>4.0000000000000001E-3</v>
      </c>
      <c r="CI15" s="75">
        <v>-8.4000000000000005E-2</v>
      </c>
    </row>
    <row r="16" spans="1:87" s="48" customFormat="1" ht="34.200000000000003" x14ac:dyDescent="0.3">
      <c r="A16" s="72">
        <v>127</v>
      </c>
      <c r="B16" s="72" t="s">
        <v>746</v>
      </c>
      <c r="C16" s="72" t="s">
        <v>847</v>
      </c>
      <c r="D16" s="72">
        <v>3888</v>
      </c>
      <c r="E16" s="72">
        <v>2022</v>
      </c>
      <c r="F16" s="72" t="s">
        <v>848</v>
      </c>
      <c r="G16" s="72">
        <v>5</v>
      </c>
      <c r="H16" s="72">
        <v>12</v>
      </c>
      <c r="I16" s="72" t="s">
        <v>2912</v>
      </c>
      <c r="J16" s="73">
        <v>0</v>
      </c>
      <c r="K16" s="73">
        <v>0</v>
      </c>
      <c r="L16" s="73">
        <v>0</v>
      </c>
      <c r="M16" s="73">
        <v>63000000</v>
      </c>
      <c r="N16" s="285">
        <v>0</v>
      </c>
      <c r="O16" s="73">
        <v>0</v>
      </c>
      <c r="P16" s="73">
        <v>25500000</v>
      </c>
      <c r="Q16" s="74">
        <v>88500000</v>
      </c>
      <c r="R16" s="73">
        <v>0</v>
      </c>
      <c r="S16" s="73">
        <v>0</v>
      </c>
      <c r="T16" s="73">
        <v>0</v>
      </c>
      <c r="U16" s="73">
        <v>1900000</v>
      </c>
      <c r="V16" s="73">
        <v>397200000</v>
      </c>
      <c r="W16" s="73">
        <v>127700000</v>
      </c>
      <c r="X16" s="74">
        <v>269500000</v>
      </c>
      <c r="Y16" s="73">
        <v>11800000</v>
      </c>
      <c r="Z16" s="74">
        <v>283200000</v>
      </c>
      <c r="AA16" s="74">
        <v>371700000</v>
      </c>
      <c r="AB16" s="73">
        <v>1800000</v>
      </c>
      <c r="AC16" s="73">
        <v>0</v>
      </c>
      <c r="AD16" s="73">
        <v>0</v>
      </c>
      <c r="AE16" s="73">
        <v>29100000</v>
      </c>
      <c r="AF16" s="74">
        <v>30900000</v>
      </c>
      <c r="AG16" s="73">
        <v>1900000</v>
      </c>
      <c r="AH16" s="73">
        <v>82800000</v>
      </c>
      <c r="AI16" s="73">
        <v>2600000</v>
      </c>
      <c r="AJ16" s="74">
        <v>87300000</v>
      </c>
      <c r="AK16" s="74">
        <v>118200000</v>
      </c>
      <c r="AL16" s="73">
        <v>253500000</v>
      </c>
      <c r="AM16" s="73">
        <v>0</v>
      </c>
      <c r="AN16" s="73">
        <v>0</v>
      </c>
      <c r="AO16" s="74">
        <v>253500000</v>
      </c>
      <c r="AP16" s="74">
        <v>371700000</v>
      </c>
      <c r="AQ16" s="73">
        <v>408200000</v>
      </c>
      <c r="AR16" s="73">
        <v>0</v>
      </c>
      <c r="AS16" s="73">
        <v>0</v>
      </c>
      <c r="AT16" s="73">
        <v>0</v>
      </c>
      <c r="AU16" s="73">
        <v>22200000</v>
      </c>
      <c r="AV16" s="73">
        <v>0</v>
      </c>
      <c r="AW16" s="74">
        <v>430400000</v>
      </c>
      <c r="AX16" s="73">
        <v>0</v>
      </c>
      <c r="AY16" s="73">
        <v>0</v>
      </c>
      <c r="AZ16" s="73">
        <v>0</v>
      </c>
      <c r="BA16" s="73">
        <v>0</v>
      </c>
      <c r="BB16" s="73">
        <v>0</v>
      </c>
      <c r="BC16" s="74">
        <v>0</v>
      </c>
      <c r="BD16" s="74">
        <v>430400000</v>
      </c>
      <c r="BE16" s="73">
        <v>202300000</v>
      </c>
      <c r="BF16" s="73">
        <v>0</v>
      </c>
      <c r="BG16" s="73">
        <v>14300000</v>
      </c>
      <c r="BH16" s="73">
        <v>400000</v>
      </c>
      <c r="BI16" s="73">
        <v>0</v>
      </c>
      <c r="BJ16" s="73">
        <v>197400000</v>
      </c>
      <c r="BK16" s="73">
        <v>0</v>
      </c>
      <c r="BL16" s="74">
        <v>414400000</v>
      </c>
      <c r="BM16" s="74">
        <v>16000000</v>
      </c>
      <c r="BN16" s="73">
        <v>0</v>
      </c>
      <c r="BO16" s="73">
        <v>0</v>
      </c>
      <c r="BP16" s="73">
        <v>16000000</v>
      </c>
      <c r="BQ16" s="73">
        <v>0</v>
      </c>
      <c r="BR16" s="73">
        <v>0</v>
      </c>
      <c r="BS16" s="74">
        <v>16000000</v>
      </c>
      <c r="BT16" s="75">
        <v>3.6999999999999998E-2</v>
      </c>
      <c r="BU16" s="75">
        <v>0</v>
      </c>
      <c r="BV16" s="75">
        <v>3.6999999999999998E-2</v>
      </c>
      <c r="BW16" s="76">
        <v>2.9</v>
      </c>
      <c r="BX16" s="77">
        <v>56</v>
      </c>
      <c r="BY16" s="77">
        <v>28</v>
      </c>
      <c r="BZ16" s="78">
        <v>14</v>
      </c>
      <c r="CA16" s="75">
        <v>0.92400000000000004</v>
      </c>
      <c r="CB16" s="75">
        <v>0.68200000000000005</v>
      </c>
      <c r="CC16" s="79">
        <v>9</v>
      </c>
      <c r="CD16" s="79"/>
      <c r="CE16" s="79"/>
      <c r="CF16" s="74">
        <v>-6200000</v>
      </c>
      <c r="CG16" s="75">
        <v>-1.4999999999999999E-2</v>
      </c>
      <c r="CH16" s="75">
        <v>0</v>
      </c>
      <c r="CI16" s="75">
        <v>-1.4999999999999999E-2</v>
      </c>
    </row>
    <row r="17" spans="1:87" s="48" customFormat="1" ht="34.200000000000003" x14ac:dyDescent="0.3">
      <c r="A17" s="81">
        <v>3113</v>
      </c>
      <c r="B17" s="81" t="s">
        <v>751</v>
      </c>
      <c r="C17" s="81" t="s">
        <v>847</v>
      </c>
      <c r="D17" s="81">
        <v>4027</v>
      </c>
      <c r="E17" s="81">
        <v>2022</v>
      </c>
      <c r="F17" s="81" t="s">
        <v>855</v>
      </c>
      <c r="G17" s="81">
        <v>5</v>
      </c>
      <c r="H17" s="81">
        <v>12</v>
      </c>
      <c r="I17" s="81" t="s">
        <v>2911</v>
      </c>
      <c r="J17" s="82">
        <v>29877179</v>
      </c>
      <c r="K17" s="82">
        <v>2047503</v>
      </c>
      <c r="L17" s="82">
        <v>7152882</v>
      </c>
      <c r="M17" s="82">
        <v>75175060</v>
      </c>
      <c r="N17" s="287">
        <v>23344984</v>
      </c>
      <c r="O17" s="82">
        <v>13596830</v>
      </c>
      <c r="P17" s="82">
        <v>49769100</v>
      </c>
      <c r="Q17" s="74">
        <v>200963538</v>
      </c>
      <c r="R17" s="82">
        <v>80799212</v>
      </c>
      <c r="S17" s="82">
        <v>1444569</v>
      </c>
      <c r="T17" s="82">
        <v>0</v>
      </c>
      <c r="U17" s="82">
        <v>0</v>
      </c>
      <c r="V17" s="82">
        <v>949369334</v>
      </c>
      <c r="W17" s="82">
        <v>609208244</v>
      </c>
      <c r="X17" s="74">
        <v>340161090</v>
      </c>
      <c r="Y17" s="82">
        <v>367814500</v>
      </c>
      <c r="Z17" s="74">
        <v>790219371</v>
      </c>
      <c r="AA17" s="74">
        <v>991182909</v>
      </c>
      <c r="AB17" s="82">
        <v>7973336</v>
      </c>
      <c r="AC17" s="82">
        <v>7636939</v>
      </c>
      <c r="AD17" s="82">
        <v>18429864</v>
      </c>
      <c r="AE17" s="82">
        <v>113470622</v>
      </c>
      <c r="AF17" s="74">
        <v>147510761</v>
      </c>
      <c r="AG17" s="82">
        <v>237364689</v>
      </c>
      <c r="AH17" s="82">
        <v>0</v>
      </c>
      <c r="AI17" s="82">
        <v>64199587</v>
      </c>
      <c r="AJ17" s="74">
        <v>301564276</v>
      </c>
      <c r="AK17" s="74">
        <v>449075037</v>
      </c>
      <c r="AL17" s="82">
        <v>467757232</v>
      </c>
      <c r="AM17" s="82">
        <v>23761956</v>
      </c>
      <c r="AN17" s="82">
        <v>50588684</v>
      </c>
      <c r="AO17" s="74">
        <v>542107872</v>
      </c>
      <c r="AP17" s="74">
        <v>991182909</v>
      </c>
      <c r="AQ17" s="82">
        <v>845401021</v>
      </c>
      <c r="AR17" s="82">
        <v>0</v>
      </c>
      <c r="AS17" s="82">
        <v>95043573</v>
      </c>
      <c r="AT17" s="82">
        <v>14826711</v>
      </c>
      <c r="AU17" s="82">
        <v>19786719</v>
      </c>
      <c r="AV17" s="82">
        <v>4156003</v>
      </c>
      <c r="AW17" s="74">
        <v>979214027</v>
      </c>
      <c r="AX17" s="82">
        <v>-91132280</v>
      </c>
      <c r="AY17" s="82">
        <v>859135</v>
      </c>
      <c r="AZ17" s="82">
        <v>0</v>
      </c>
      <c r="BA17" s="82">
        <v>23606715</v>
      </c>
      <c r="BB17" s="82">
        <v>1134533</v>
      </c>
      <c r="BC17" s="74">
        <v>-65531897</v>
      </c>
      <c r="BD17" s="74">
        <v>913682130</v>
      </c>
      <c r="BE17" s="82">
        <v>506384059</v>
      </c>
      <c r="BF17" s="82">
        <v>0</v>
      </c>
      <c r="BG17" s="82">
        <v>58573408</v>
      </c>
      <c r="BH17" s="82">
        <v>6874113</v>
      </c>
      <c r="BI17" s="82">
        <v>9990617</v>
      </c>
      <c r="BJ17" s="82">
        <v>399159359</v>
      </c>
      <c r="BK17" s="82">
        <v>0</v>
      </c>
      <c r="BL17" s="74">
        <v>980981556</v>
      </c>
      <c r="BM17" s="74">
        <v>-67299426</v>
      </c>
      <c r="BN17" s="82">
        <v>-70033049</v>
      </c>
      <c r="BO17" s="82">
        <v>2032987</v>
      </c>
      <c r="BP17" s="82">
        <v>-135299488</v>
      </c>
      <c r="BQ17" s="82">
        <v>0</v>
      </c>
      <c r="BR17" s="82">
        <v>0</v>
      </c>
      <c r="BS17" s="74">
        <v>-135299488</v>
      </c>
      <c r="BT17" s="75">
        <v>-2E-3</v>
      </c>
      <c r="BU17" s="75">
        <v>-7.1999999999999995E-2</v>
      </c>
      <c r="BV17" s="75">
        <v>-7.3999999999999996E-2</v>
      </c>
      <c r="BW17" s="76">
        <v>1.4</v>
      </c>
      <c r="BX17" s="77">
        <v>32</v>
      </c>
      <c r="BY17" s="77">
        <v>55</v>
      </c>
      <c r="BZ17" s="78">
        <v>-0.1</v>
      </c>
      <c r="CA17" s="75">
        <v>-2.3E-2</v>
      </c>
      <c r="CB17" s="75">
        <v>0.54700000000000004</v>
      </c>
      <c r="CC17" s="79">
        <v>10</v>
      </c>
      <c r="CD17" s="79"/>
      <c r="CE17" s="79"/>
      <c r="CF17" s="74">
        <v>-101912856</v>
      </c>
      <c r="CG17" s="75">
        <v>-4.1000000000000002E-2</v>
      </c>
      <c r="CH17" s="75">
        <v>-7.4999999999999997E-2</v>
      </c>
      <c r="CI17" s="75">
        <v>-0.11600000000000001</v>
      </c>
    </row>
    <row r="18" spans="1:87" s="48" customFormat="1" ht="34.200000000000003" x14ac:dyDescent="0.3">
      <c r="A18" s="72">
        <v>4</v>
      </c>
      <c r="B18" s="72" t="s">
        <v>704</v>
      </c>
      <c r="C18" s="72" t="s">
        <v>847</v>
      </c>
      <c r="D18" s="72">
        <v>4066</v>
      </c>
      <c r="E18" s="72">
        <v>2022</v>
      </c>
      <c r="F18" s="72" t="s">
        <v>855</v>
      </c>
      <c r="G18" s="72">
        <v>5</v>
      </c>
      <c r="H18" s="72">
        <v>12</v>
      </c>
      <c r="I18" s="72" t="s">
        <v>2911</v>
      </c>
      <c r="J18" s="73">
        <v>62629000</v>
      </c>
      <c r="K18" s="73">
        <v>172333000</v>
      </c>
      <c r="L18" s="73">
        <v>0</v>
      </c>
      <c r="M18" s="73">
        <v>156916000</v>
      </c>
      <c r="N18" s="285">
        <v>0</v>
      </c>
      <c r="O18" s="73">
        <v>22390000</v>
      </c>
      <c r="P18" s="73">
        <v>113238000</v>
      </c>
      <c r="Q18" s="74">
        <v>527506000</v>
      </c>
      <c r="R18" s="73">
        <v>289880000</v>
      </c>
      <c r="S18" s="73">
        <v>0</v>
      </c>
      <c r="T18" s="73">
        <v>0</v>
      </c>
      <c r="U18" s="73">
        <v>10205000</v>
      </c>
      <c r="V18" s="73">
        <v>1768668000</v>
      </c>
      <c r="W18" s="73">
        <v>1079704000</v>
      </c>
      <c r="X18" s="74">
        <v>688964000</v>
      </c>
      <c r="Y18" s="73">
        <v>32234000</v>
      </c>
      <c r="Z18" s="74">
        <v>1021283000</v>
      </c>
      <c r="AA18" s="74">
        <v>1548789000</v>
      </c>
      <c r="AB18" s="73">
        <v>15844000</v>
      </c>
      <c r="AC18" s="73">
        <v>15590000</v>
      </c>
      <c r="AD18" s="73">
        <v>0</v>
      </c>
      <c r="AE18" s="73">
        <v>170457000</v>
      </c>
      <c r="AF18" s="74">
        <v>201891000</v>
      </c>
      <c r="AG18" s="73">
        <v>507725000</v>
      </c>
      <c r="AH18" s="73">
        <v>0</v>
      </c>
      <c r="AI18" s="73">
        <v>46362000</v>
      </c>
      <c r="AJ18" s="74">
        <v>554087000</v>
      </c>
      <c r="AK18" s="74">
        <v>755978000</v>
      </c>
      <c r="AL18" s="73">
        <v>777494000</v>
      </c>
      <c r="AM18" s="73">
        <v>10099000</v>
      </c>
      <c r="AN18" s="73">
        <v>5218000</v>
      </c>
      <c r="AO18" s="74">
        <v>792811000</v>
      </c>
      <c r="AP18" s="74">
        <v>1548789000</v>
      </c>
      <c r="AQ18" s="73">
        <v>1472540000</v>
      </c>
      <c r="AR18" s="73">
        <v>0</v>
      </c>
      <c r="AS18" s="73">
        <v>103612000</v>
      </c>
      <c r="AT18" s="73">
        <v>32586000</v>
      </c>
      <c r="AU18" s="73">
        <v>0</v>
      </c>
      <c r="AV18" s="73">
        <v>1809000</v>
      </c>
      <c r="AW18" s="74">
        <v>1610547000</v>
      </c>
      <c r="AX18" s="73">
        <v>9123000</v>
      </c>
      <c r="AY18" s="73">
        <v>0</v>
      </c>
      <c r="AZ18" s="73">
        <v>0</v>
      </c>
      <c r="BA18" s="73">
        <v>-93328000</v>
      </c>
      <c r="BB18" s="73">
        <v>0</v>
      </c>
      <c r="BC18" s="74">
        <v>-84205000</v>
      </c>
      <c r="BD18" s="74">
        <v>1526342000</v>
      </c>
      <c r="BE18" s="73">
        <v>710599000</v>
      </c>
      <c r="BF18" s="73">
        <v>0</v>
      </c>
      <c r="BG18" s="73">
        <v>59874000</v>
      </c>
      <c r="BH18" s="73">
        <v>7115000</v>
      </c>
      <c r="BI18" s="73">
        <v>13163000</v>
      </c>
      <c r="BJ18" s="73">
        <v>900908000</v>
      </c>
      <c r="BK18" s="73">
        <v>0</v>
      </c>
      <c r="BL18" s="74">
        <v>1691659000</v>
      </c>
      <c r="BM18" s="74">
        <v>-165317000</v>
      </c>
      <c r="BN18" s="73">
        <v>-72902000</v>
      </c>
      <c r="BO18" s="73">
        <v>1675000</v>
      </c>
      <c r="BP18" s="73">
        <v>-236544000</v>
      </c>
      <c r="BQ18" s="73">
        <v>-37593000</v>
      </c>
      <c r="BR18" s="73">
        <v>0</v>
      </c>
      <c r="BS18" s="74">
        <v>-274137000</v>
      </c>
      <c r="BT18" s="75">
        <v>-5.2999999999999999E-2</v>
      </c>
      <c r="BU18" s="75">
        <v>-5.5E-2</v>
      </c>
      <c r="BV18" s="75">
        <v>-0.108</v>
      </c>
      <c r="BW18" s="76">
        <v>2.6</v>
      </c>
      <c r="BX18" s="77">
        <v>39</v>
      </c>
      <c r="BY18" s="77">
        <v>42</v>
      </c>
      <c r="BZ18" s="78">
        <v>-4.3</v>
      </c>
      <c r="CA18" s="75">
        <v>-0.14899999999999999</v>
      </c>
      <c r="CB18" s="75">
        <v>0.51200000000000001</v>
      </c>
      <c r="CC18" s="79">
        <v>18</v>
      </c>
      <c r="CD18" s="79"/>
      <c r="CE18" s="79"/>
      <c r="CF18" s="74">
        <v>-197903000</v>
      </c>
      <c r="CG18" s="75">
        <v>-7.5999999999999998E-2</v>
      </c>
      <c r="CH18" s="75">
        <v>-5.6000000000000001E-2</v>
      </c>
      <c r="CI18" s="75">
        <v>-0.13200000000000001</v>
      </c>
    </row>
    <row r="19" spans="1:87" s="48" customFormat="1" ht="34.200000000000003" x14ac:dyDescent="0.3">
      <c r="A19" s="81">
        <v>5</v>
      </c>
      <c r="B19" s="81" t="s">
        <v>703</v>
      </c>
      <c r="C19" s="81" t="s">
        <v>847</v>
      </c>
      <c r="D19" s="81">
        <v>4066</v>
      </c>
      <c r="E19" s="81">
        <v>2022</v>
      </c>
      <c r="F19" s="81" t="s">
        <v>855</v>
      </c>
      <c r="G19" s="81">
        <v>5</v>
      </c>
      <c r="H19" s="81">
        <v>12</v>
      </c>
      <c r="I19" s="81" t="s">
        <v>2911</v>
      </c>
      <c r="J19" s="82">
        <v>2088000</v>
      </c>
      <c r="K19" s="82">
        <v>358000</v>
      </c>
      <c r="L19" s="82">
        <v>0</v>
      </c>
      <c r="M19" s="82">
        <v>11381000</v>
      </c>
      <c r="N19" s="287">
        <v>0</v>
      </c>
      <c r="O19" s="82">
        <v>589000</v>
      </c>
      <c r="P19" s="82">
        <v>3867000</v>
      </c>
      <c r="Q19" s="74">
        <v>18283000</v>
      </c>
      <c r="R19" s="82">
        <v>5166000</v>
      </c>
      <c r="S19" s="82">
        <v>0</v>
      </c>
      <c r="T19" s="82">
        <v>0</v>
      </c>
      <c r="U19" s="82">
        <v>334000</v>
      </c>
      <c r="V19" s="82">
        <v>161219000</v>
      </c>
      <c r="W19" s="82">
        <v>115416000</v>
      </c>
      <c r="X19" s="74">
        <v>45803000</v>
      </c>
      <c r="Y19" s="82">
        <v>10515000</v>
      </c>
      <c r="Z19" s="74">
        <v>61818000</v>
      </c>
      <c r="AA19" s="74">
        <v>80101000</v>
      </c>
      <c r="AB19" s="82">
        <v>1314000</v>
      </c>
      <c r="AC19" s="82">
        <v>1956000</v>
      </c>
      <c r="AD19" s="82">
        <v>0</v>
      </c>
      <c r="AE19" s="82">
        <v>15313000</v>
      </c>
      <c r="AF19" s="74">
        <v>18583000</v>
      </c>
      <c r="AG19" s="82">
        <v>18697000</v>
      </c>
      <c r="AH19" s="82">
        <v>0</v>
      </c>
      <c r="AI19" s="82">
        <v>2946000</v>
      </c>
      <c r="AJ19" s="74">
        <v>21643000</v>
      </c>
      <c r="AK19" s="74">
        <v>40226000</v>
      </c>
      <c r="AL19" s="82">
        <v>24710000</v>
      </c>
      <c r="AM19" s="82">
        <v>6975000</v>
      </c>
      <c r="AN19" s="82">
        <v>8190000</v>
      </c>
      <c r="AO19" s="74">
        <v>39875000</v>
      </c>
      <c r="AP19" s="74">
        <v>80101000</v>
      </c>
      <c r="AQ19" s="82">
        <v>99156000</v>
      </c>
      <c r="AR19" s="82">
        <v>0</v>
      </c>
      <c r="AS19" s="82">
        <v>8315000</v>
      </c>
      <c r="AT19" s="82">
        <v>5409000</v>
      </c>
      <c r="AU19" s="82">
        <v>0</v>
      </c>
      <c r="AV19" s="82">
        <v>364000</v>
      </c>
      <c r="AW19" s="74">
        <v>113244000</v>
      </c>
      <c r="AX19" s="82">
        <v>-2000</v>
      </c>
      <c r="AY19" s="82">
        <v>0</v>
      </c>
      <c r="AZ19" s="82">
        <v>0</v>
      </c>
      <c r="BA19" s="82">
        <v>-375000</v>
      </c>
      <c r="BB19" s="82">
        <v>0</v>
      </c>
      <c r="BC19" s="74">
        <v>-377000</v>
      </c>
      <c r="BD19" s="74">
        <v>112867000</v>
      </c>
      <c r="BE19" s="82">
        <v>50135000</v>
      </c>
      <c r="BF19" s="82">
        <v>0</v>
      </c>
      <c r="BG19" s="82">
        <v>4935000</v>
      </c>
      <c r="BH19" s="82">
        <v>710000</v>
      </c>
      <c r="BI19" s="82">
        <v>1086000</v>
      </c>
      <c r="BJ19" s="82">
        <v>64948000</v>
      </c>
      <c r="BK19" s="82">
        <v>0</v>
      </c>
      <c r="BL19" s="74">
        <v>121814000</v>
      </c>
      <c r="BM19" s="74">
        <v>-8947000</v>
      </c>
      <c r="BN19" s="82">
        <v>5000000</v>
      </c>
      <c r="BO19" s="82">
        <v>47000</v>
      </c>
      <c r="BP19" s="82">
        <v>-3900000</v>
      </c>
      <c r="BQ19" s="82">
        <v>-4614000</v>
      </c>
      <c r="BR19" s="82">
        <v>0</v>
      </c>
      <c r="BS19" s="74">
        <v>-8514000</v>
      </c>
      <c r="BT19" s="75">
        <v>-7.5999999999999998E-2</v>
      </c>
      <c r="BU19" s="75">
        <v>-3.0000000000000001E-3</v>
      </c>
      <c r="BV19" s="75">
        <v>-7.9000000000000001E-2</v>
      </c>
      <c r="BW19" s="76">
        <v>1</v>
      </c>
      <c r="BX19" s="77">
        <v>42</v>
      </c>
      <c r="BY19" s="77">
        <v>52</v>
      </c>
      <c r="BZ19" s="78">
        <v>-1.6</v>
      </c>
      <c r="CA19" s="75">
        <v>-0.108</v>
      </c>
      <c r="CB19" s="75">
        <v>0.498</v>
      </c>
      <c r="CC19" s="79">
        <v>23</v>
      </c>
      <c r="CD19" s="79"/>
      <c r="CE19" s="79"/>
      <c r="CF19" s="74">
        <v>-14356000</v>
      </c>
      <c r="CG19" s="75">
        <v>-0.13</v>
      </c>
      <c r="CH19" s="75">
        <v>-4.0000000000000001E-3</v>
      </c>
      <c r="CI19" s="75">
        <v>-0.13400000000000001</v>
      </c>
    </row>
    <row r="20" spans="1:87" s="48" customFormat="1" ht="34.200000000000003" x14ac:dyDescent="0.3">
      <c r="A20" s="72">
        <v>106</v>
      </c>
      <c r="B20" s="72" t="s">
        <v>705</v>
      </c>
      <c r="C20" s="72" t="s">
        <v>847</v>
      </c>
      <c r="D20" s="72">
        <v>4066</v>
      </c>
      <c r="E20" s="72">
        <v>2022</v>
      </c>
      <c r="F20" s="72" t="s">
        <v>855</v>
      </c>
      <c r="G20" s="72">
        <v>5</v>
      </c>
      <c r="H20" s="72">
        <v>12</v>
      </c>
      <c r="I20" s="72" t="s">
        <v>2911</v>
      </c>
      <c r="J20" s="73">
        <v>761000</v>
      </c>
      <c r="K20" s="73">
        <v>0</v>
      </c>
      <c r="L20" s="73">
        <v>0</v>
      </c>
      <c r="M20" s="73">
        <v>8168000</v>
      </c>
      <c r="N20" s="285">
        <v>0</v>
      </c>
      <c r="O20" s="73">
        <v>141000</v>
      </c>
      <c r="P20" s="73">
        <v>1212000</v>
      </c>
      <c r="Q20" s="74">
        <v>10282000</v>
      </c>
      <c r="R20" s="73">
        <v>1307000</v>
      </c>
      <c r="S20" s="73">
        <v>0</v>
      </c>
      <c r="T20" s="73">
        <v>0</v>
      </c>
      <c r="U20" s="73">
        <v>0</v>
      </c>
      <c r="V20" s="73">
        <v>96607000</v>
      </c>
      <c r="W20" s="73">
        <v>70083000</v>
      </c>
      <c r="X20" s="74">
        <v>26524000</v>
      </c>
      <c r="Y20" s="73">
        <v>1535000</v>
      </c>
      <c r="Z20" s="74">
        <v>29366000</v>
      </c>
      <c r="AA20" s="74">
        <v>39648000</v>
      </c>
      <c r="AB20" s="73">
        <v>185000</v>
      </c>
      <c r="AC20" s="73">
        <v>3928000</v>
      </c>
      <c r="AD20" s="73">
        <v>0</v>
      </c>
      <c r="AE20" s="73">
        <v>11643000</v>
      </c>
      <c r="AF20" s="74">
        <v>15756000</v>
      </c>
      <c r="AG20" s="73">
        <v>73000</v>
      </c>
      <c r="AH20" s="73">
        <v>0</v>
      </c>
      <c r="AI20" s="73">
        <v>3063000</v>
      </c>
      <c r="AJ20" s="74">
        <v>3136000</v>
      </c>
      <c r="AK20" s="74">
        <v>18892000</v>
      </c>
      <c r="AL20" s="73">
        <v>18337000</v>
      </c>
      <c r="AM20" s="73">
        <v>675000</v>
      </c>
      <c r="AN20" s="73">
        <v>1744000</v>
      </c>
      <c r="AO20" s="74">
        <v>20756000</v>
      </c>
      <c r="AP20" s="74">
        <v>39648000</v>
      </c>
      <c r="AQ20" s="73">
        <v>70951000</v>
      </c>
      <c r="AR20" s="73">
        <v>0</v>
      </c>
      <c r="AS20" s="73">
        <v>3708000</v>
      </c>
      <c r="AT20" s="73">
        <v>1207000</v>
      </c>
      <c r="AU20" s="73">
        <v>0</v>
      </c>
      <c r="AV20" s="73">
        <v>115000</v>
      </c>
      <c r="AW20" s="74">
        <v>75981000</v>
      </c>
      <c r="AX20" s="73">
        <v>0</v>
      </c>
      <c r="AY20" s="73">
        <v>0</v>
      </c>
      <c r="AZ20" s="73">
        <v>0</v>
      </c>
      <c r="BA20" s="73">
        <v>-112000</v>
      </c>
      <c r="BB20" s="73">
        <v>0</v>
      </c>
      <c r="BC20" s="74">
        <v>-112000</v>
      </c>
      <c r="BD20" s="74">
        <v>75869000</v>
      </c>
      <c r="BE20" s="73">
        <v>36433000</v>
      </c>
      <c r="BF20" s="73">
        <v>0</v>
      </c>
      <c r="BG20" s="73">
        <v>4562000</v>
      </c>
      <c r="BH20" s="73">
        <v>97000</v>
      </c>
      <c r="BI20" s="73">
        <v>602000</v>
      </c>
      <c r="BJ20" s="73">
        <v>41052000</v>
      </c>
      <c r="BK20" s="73">
        <v>0</v>
      </c>
      <c r="BL20" s="74">
        <v>82746000</v>
      </c>
      <c r="BM20" s="74">
        <v>-6877000</v>
      </c>
      <c r="BN20" s="73">
        <v>0</v>
      </c>
      <c r="BO20" s="73">
        <v>81000</v>
      </c>
      <c r="BP20" s="73">
        <v>-6796000</v>
      </c>
      <c r="BQ20" s="73">
        <v>0</v>
      </c>
      <c r="BR20" s="73">
        <v>0</v>
      </c>
      <c r="BS20" s="74">
        <v>-6796000</v>
      </c>
      <c r="BT20" s="75">
        <v>-8.8999999999999996E-2</v>
      </c>
      <c r="BU20" s="75">
        <v>-1E-3</v>
      </c>
      <c r="BV20" s="75">
        <v>-9.0999999999999998E-2</v>
      </c>
      <c r="BW20" s="76">
        <v>0.7</v>
      </c>
      <c r="BX20" s="77">
        <v>42</v>
      </c>
      <c r="BY20" s="77">
        <v>55</v>
      </c>
      <c r="BZ20" s="78">
        <v>-7.9</v>
      </c>
      <c r="CA20" s="75">
        <v>-0.14599999999999999</v>
      </c>
      <c r="CB20" s="75">
        <v>0.52400000000000002</v>
      </c>
      <c r="CC20" s="79">
        <v>15</v>
      </c>
      <c r="CD20" s="79"/>
      <c r="CE20" s="79"/>
      <c r="CF20" s="74">
        <v>-8084000</v>
      </c>
      <c r="CG20" s="75">
        <v>-0.107</v>
      </c>
      <c r="CH20" s="75">
        <v>-2E-3</v>
      </c>
      <c r="CI20" s="75">
        <v>-0.108</v>
      </c>
    </row>
    <row r="21" spans="1:87" s="48" customFormat="1" ht="34.200000000000003" x14ac:dyDescent="0.3">
      <c r="A21" s="81">
        <v>14495</v>
      </c>
      <c r="B21" s="81" t="s">
        <v>706</v>
      </c>
      <c r="C21" s="81" t="s">
        <v>847</v>
      </c>
      <c r="D21" s="81">
        <v>4066</v>
      </c>
      <c r="E21" s="81">
        <v>2022</v>
      </c>
      <c r="F21" s="81" t="s">
        <v>855</v>
      </c>
      <c r="G21" s="81">
        <v>5</v>
      </c>
      <c r="H21" s="81">
        <v>12</v>
      </c>
      <c r="I21" s="81" t="s">
        <v>2911</v>
      </c>
      <c r="J21" s="82">
        <v>1350000</v>
      </c>
      <c r="K21" s="82">
        <v>12469000</v>
      </c>
      <c r="L21" s="82">
        <v>0</v>
      </c>
      <c r="M21" s="82">
        <v>11132000</v>
      </c>
      <c r="N21" s="287">
        <v>0</v>
      </c>
      <c r="O21" s="82">
        <v>458000</v>
      </c>
      <c r="P21" s="82">
        <v>1715000</v>
      </c>
      <c r="Q21" s="74">
        <v>27124000</v>
      </c>
      <c r="R21" s="82">
        <v>7698000</v>
      </c>
      <c r="S21" s="82">
        <v>0</v>
      </c>
      <c r="T21" s="82">
        <v>0</v>
      </c>
      <c r="U21" s="82">
        <v>0</v>
      </c>
      <c r="V21" s="82">
        <v>107910000</v>
      </c>
      <c r="W21" s="82">
        <v>62582000</v>
      </c>
      <c r="X21" s="74">
        <v>45328000</v>
      </c>
      <c r="Y21" s="82">
        <v>2491000</v>
      </c>
      <c r="Z21" s="74">
        <v>55517000</v>
      </c>
      <c r="AA21" s="74">
        <v>82641000</v>
      </c>
      <c r="AB21" s="82">
        <v>976000</v>
      </c>
      <c r="AC21" s="82">
        <v>2425000</v>
      </c>
      <c r="AD21" s="82">
        <v>0</v>
      </c>
      <c r="AE21" s="82">
        <v>29529000</v>
      </c>
      <c r="AF21" s="74">
        <v>32930000</v>
      </c>
      <c r="AG21" s="82">
        <v>22658000</v>
      </c>
      <c r="AH21" s="82">
        <v>0</v>
      </c>
      <c r="AI21" s="82">
        <v>1343000</v>
      </c>
      <c r="AJ21" s="74">
        <v>24001000</v>
      </c>
      <c r="AK21" s="74">
        <v>56931000</v>
      </c>
      <c r="AL21" s="82">
        <v>16184000</v>
      </c>
      <c r="AM21" s="82">
        <v>2703000</v>
      </c>
      <c r="AN21" s="82">
        <v>6823000</v>
      </c>
      <c r="AO21" s="74">
        <v>25710000</v>
      </c>
      <c r="AP21" s="74">
        <v>82641000</v>
      </c>
      <c r="AQ21" s="82">
        <v>92722000</v>
      </c>
      <c r="AR21" s="82">
        <v>0</v>
      </c>
      <c r="AS21" s="82">
        <v>3273000</v>
      </c>
      <c r="AT21" s="82">
        <v>1735000</v>
      </c>
      <c r="AU21" s="82">
        <v>0</v>
      </c>
      <c r="AV21" s="82">
        <v>40000</v>
      </c>
      <c r="AW21" s="74">
        <v>97770000</v>
      </c>
      <c r="AX21" s="82">
        <v>127000</v>
      </c>
      <c r="AY21" s="82">
        <v>0</v>
      </c>
      <c r="AZ21" s="82">
        <v>0</v>
      </c>
      <c r="BA21" s="82">
        <v>-1775000</v>
      </c>
      <c r="BB21" s="82">
        <v>0</v>
      </c>
      <c r="BC21" s="74">
        <v>-1648000</v>
      </c>
      <c r="BD21" s="74">
        <v>96122000</v>
      </c>
      <c r="BE21" s="82">
        <v>45082000</v>
      </c>
      <c r="BF21" s="82">
        <v>0</v>
      </c>
      <c r="BG21" s="82">
        <v>4666000</v>
      </c>
      <c r="BH21" s="82">
        <v>763000</v>
      </c>
      <c r="BI21" s="82">
        <v>970000</v>
      </c>
      <c r="BJ21" s="82">
        <v>56640000</v>
      </c>
      <c r="BK21" s="82">
        <v>0</v>
      </c>
      <c r="BL21" s="74">
        <v>108121000</v>
      </c>
      <c r="BM21" s="74">
        <v>-11999000</v>
      </c>
      <c r="BN21" s="82">
        <v>0</v>
      </c>
      <c r="BO21" s="82">
        <v>28000</v>
      </c>
      <c r="BP21" s="82">
        <v>-11971000</v>
      </c>
      <c r="BQ21" s="82">
        <v>-931000</v>
      </c>
      <c r="BR21" s="82">
        <v>0</v>
      </c>
      <c r="BS21" s="74">
        <v>-12902000</v>
      </c>
      <c r="BT21" s="75">
        <v>-0.108</v>
      </c>
      <c r="BU21" s="75">
        <v>-1.7000000000000001E-2</v>
      </c>
      <c r="BV21" s="75">
        <v>-0.125</v>
      </c>
      <c r="BW21" s="76">
        <v>0.8</v>
      </c>
      <c r="BX21" s="77">
        <v>44</v>
      </c>
      <c r="BY21" s="77">
        <v>108</v>
      </c>
      <c r="BZ21" s="78">
        <v>-3.8</v>
      </c>
      <c r="CA21" s="75">
        <v>-0.13200000000000001</v>
      </c>
      <c r="CB21" s="75">
        <v>0.311</v>
      </c>
      <c r="CC21" s="79">
        <v>13</v>
      </c>
      <c r="CD21" s="79"/>
      <c r="CE21" s="79"/>
      <c r="CF21" s="74">
        <v>-13734000</v>
      </c>
      <c r="CG21" s="75">
        <v>-0.128</v>
      </c>
      <c r="CH21" s="75">
        <v>-1.7000000000000001E-2</v>
      </c>
      <c r="CI21" s="75">
        <v>-0.14599999999999999</v>
      </c>
    </row>
    <row r="22" spans="1:87" s="48" customFormat="1" ht="34.200000000000003" x14ac:dyDescent="0.3">
      <c r="A22" s="72">
        <v>3115</v>
      </c>
      <c r="B22" s="72" t="s">
        <v>760</v>
      </c>
      <c r="C22" s="72" t="s">
        <v>847</v>
      </c>
      <c r="D22" s="72">
        <v>6755</v>
      </c>
      <c r="E22" s="72">
        <v>2022</v>
      </c>
      <c r="F22" s="72" t="s">
        <v>855</v>
      </c>
      <c r="G22" s="72">
        <v>5</v>
      </c>
      <c r="H22" s="72">
        <v>12</v>
      </c>
      <c r="I22" s="72" t="s">
        <v>2911</v>
      </c>
      <c r="J22" s="73">
        <v>29949000</v>
      </c>
      <c r="K22" s="73">
        <v>57668000</v>
      </c>
      <c r="L22" s="73">
        <v>0</v>
      </c>
      <c r="M22" s="73">
        <v>194883000</v>
      </c>
      <c r="N22" s="285">
        <v>66707000</v>
      </c>
      <c r="O22" s="73">
        <v>206031000</v>
      </c>
      <c r="P22" s="73">
        <v>108443000</v>
      </c>
      <c r="Q22" s="74">
        <v>663681000</v>
      </c>
      <c r="R22" s="73">
        <v>0</v>
      </c>
      <c r="S22" s="73">
        <v>0</v>
      </c>
      <c r="T22" s="73">
        <v>62177000</v>
      </c>
      <c r="U22" s="73">
        <v>0</v>
      </c>
      <c r="V22" s="73">
        <v>1373667000</v>
      </c>
      <c r="W22" s="73">
        <v>901361000</v>
      </c>
      <c r="X22" s="74">
        <v>472306000</v>
      </c>
      <c r="Y22" s="73">
        <v>222212000</v>
      </c>
      <c r="Z22" s="74">
        <v>756695000</v>
      </c>
      <c r="AA22" s="74">
        <v>1420376000</v>
      </c>
      <c r="AB22" s="73">
        <v>0</v>
      </c>
      <c r="AC22" s="73">
        <v>4959000</v>
      </c>
      <c r="AD22" s="73">
        <v>287598000</v>
      </c>
      <c r="AE22" s="73">
        <v>407248000</v>
      </c>
      <c r="AF22" s="74">
        <v>699805000</v>
      </c>
      <c r="AG22" s="73">
        <v>0</v>
      </c>
      <c r="AH22" s="73">
        <v>309061000</v>
      </c>
      <c r="AI22" s="73">
        <v>53593000</v>
      </c>
      <c r="AJ22" s="74">
        <v>362654000</v>
      </c>
      <c r="AK22" s="74">
        <v>1062459000</v>
      </c>
      <c r="AL22" s="73">
        <v>295740000</v>
      </c>
      <c r="AM22" s="73">
        <v>34424000</v>
      </c>
      <c r="AN22" s="73">
        <v>27753000</v>
      </c>
      <c r="AO22" s="74">
        <v>357917000</v>
      </c>
      <c r="AP22" s="74">
        <v>1420376000</v>
      </c>
      <c r="AQ22" s="73">
        <v>2098830328</v>
      </c>
      <c r="AR22" s="73">
        <v>0</v>
      </c>
      <c r="AS22" s="73">
        <v>150337985</v>
      </c>
      <c r="AT22" s="73">
        <v>7547094</v>
      </c>
      <c r="AU22" s="73">
        <v>23539593</v>
      </c>
      <c r="AV22" s="73">
        <v>2615000</v>
      </c>
      <c r="AW22" s="74">
        <v>2282870000</v>
      </c>
      <c r="AX22" s="73">
        <v>10870000</v>
      </c>
      <c r="AY22" s="73">
        <v>3326000</v>
      </c>
      <c r="AZ22" s="73">
        <v>0</v>
      </c>
      <c r="BA22" s="73">
        <v>-8135000</v>
      </c>
      <c r="BB22" s="73">
        <v>0</v>
      </c>
      <c r="BC22" s="74">
        <v>6061000</v>
      </c>
      <c r="BD22" s="74">
        <v>2288931000</v>
      </c>
      <c r="BE22" s="73">
        <v>833243000</v>
      </c>
      <c r="BF22" s="73">
        <v>0</v>
      </c>
      <c r="BG22" s="73">
        <v>69675000</v>
      </c>
      <c r="BH22" s="73">
        <v>13238000</v>
      </c>
      <c r="BI22" s="73">
        <v>28060000</v>
      </c>
      <c r="BJ22" s="73">
        <v>1428371000</v>
      </c>
      <c r="BK22" s="73">
        <v>0</v>
      </c>
      <c r="BL22" s="74">
        <v>2372587000</v>
      </c>
      <c r="BM22" s="74">
        <v>-83656000</v>
      </c>
      <c r="BN22" s="73">
        <v>-29573000</v>
      </c>
      <c r="BO22" s="73">
        <v>66000</v>
      </c>
      <c r="BP22" s="73">
        <v>-113163000</v>
      </c>
      <c r="BQ22" s="73">
        <v>0</v>
      </c>
      <c r="BR22" s="73">
        <v>0</v>
      </c>
      <c r="BS22" s="74">
        <v>-113163000</v>
      </c>
      <c r="BT22" s="75">
        <v>-3.9E-2</v>
      </c>
      <c r="BU22" s="75">
        <v>3.0000000000000001E-3</v>
      </c>
      <c r="BV22" s="75">
        <v>-3.6999999999999998E-2</v>
      </c>
      <c r="BW22" s="76">
        <v>0.9</v>
      </c>
      <c r="BX22" s="77">
        <v>34</v>
      </c>
      <c r="BY22" s="77">
        <v>110</v>
      </c>
      <c r="BZ22" s="78">
        <v>-0.1</v>
      </c>
      <c r="CA22" s="75">
        <v>-0.02</v>
      </c>
      <c r="CB22" s="75">
        <v>0.252</v>
      </c>
      <c r="CC22" s="79">
        <v>13</v>
      </c>
      <c r="CD22" s="79"/>
      <c r="CE22" s="79"/>
      <c r="CF22" s="74">
        <v>-114742687</v>
      </c>
      <c r="CG22" s="75">
        <v>-5.3999999999999999E-2</v>
      </c>
      <c r="CH22" s="75">
        <v>3.0000000000000001E-3</v>
      </c>
      <c r="CI22" s="75">
        <v>-5.0999999999999997E-2</v>
      </c>
    </row>
    <row r="23" spans="1:87" s="48" customFormat="1" ht="34.200000000000003" x14ac:dyDescent="0.3">
      <c r="A23" s="81">
        <v>133</v>
      </c>
      <c r="B23" s="81" t="s">
        <v>730</v>
      </c>
      <c r="C23" s="81" t="s">
        <v>847</v>
      </c>
      <c r="D23" s="81">
        <v>6755</v>
      </c>
      <c r="E23" s="81">
        <v>2022</v>
      </c>
      <c r="F23" s="81" t="s">
        <v>855</v>
      </c>
      <c r="G23" s="81">
        <v>5</v>
      </c>
      <c r="H23" s="81">
        <v>12</v>
      </c>
      <c r="I23" s="81" t="s">
        <v>2911</v>
      </c>
      <c r="J23" s="82">
        <v>8322000</v>
      </c>
      <c r="K23" s="82">
        <v>451000</v>
      </c>
      <c r="L23" s="82">
        <v>0</v>
      </c>
      <c r="M23" s="82">
        <v>9249000</v>
      </c>
      <c r="N23" s="287">
        <v>4931000</v>
      </c>
      <c r="O23" s="82">
        <v>9809000</v>
      </c>
      <c r="P23" s="82">
        <v>2418000</v>
      </c>
      <c r="Q23" s="74">
        <v>35180000</v>
      </c>
      <c r="R23" s="82">
        <v>4887000</v>
      </c>
      <c r="S23" s="82">
        <v>0</v>
      </c>
      <c r="T23" s="82">
        <v>0</v>
      </c>
      <c r="U23" s="82">
        <v>0</v>
      </c>
      <c r="V23" s="82">
        <v>72122000</v>
      </c>
      <c r="W23" s="82">
        <v>42932000</v>
      </c>
      <c r="X23" s="74">
        <v>29190000</v>
      </c>
      <c r="Y23" s="82">
        <v>20412000</v>
      </c>
      <c r="Z23" s="74">
        <v>54489000</v>
      </c>
      <c r="AA23" s="74">
        <v>89669000</v>
      </c>
      <c r="AB23" s="82">
        <v>0</v>
      </c>
      <c r="AC23" s="82">
        <v>258000</v>
      </c>
      <c r="AD23" s="82">
        <v>16866000</v>
      </c>
      <c r="AE23" s="82">
        <v>8950000</v>
      </c>
      <c r="AF23" s="74">
        <v>26074000</v>
      </c>
      <c r="AG23" s="82">
        <v>0</v>
      </c>
      <c r="AH23" s="82">
        <v>12311000</v>
      </c>
      <c r="AI23" s="82">
        <v>1646000</v>
      </c>
      <c r="AJ23" s="74">
        <v>13957000</v>
      </c>
      <c r="AK23" s="74">
        <v>40031000</v>
      </c>
      <c r="AL23" s="82">
        <v>44765000</v>
      </c>
      <c r="AM23" s="82">
        <v>2737000</v>
      </c>
      <c r="AN23" s="82">
        <v>2136000</v>
      </c>
      <c r="AO23" s="74">
        <v>49638000</v>
      </c>
      <c r="AP23" s="74">
        <v>89669000</v>
      </c>
      <c r="AQ23" s="82">
        <v>98722433</v>
      </c>
      <c r="AR23" s="82">
        <v>0</v>
      </c>
      <c r="AS23" s="82">
        <v>5377779</v>
      </c>
      <c r="AT23" s="82">
        <v>519788</v>
      </c>
      <c r="AU23" s="82">
        <v>0</v>
      </c>
      <c r="AV23" s="82">
        <v>307000</v>
      </c>
      <c r="AW23" s="74">
        <v>104927000</v>
      </c>
      <c r="AX23" s="82">
        <v>722000</v>
      </c>
      <c r="AY23" s="82">
        <v>380000</v>
      </c>
      <c r="AZ23" s="82">
        <v>0</v>
      </c>
      <c r="BA23" s="82">
        <v>-3058000</v>
      </c>
      <c r="BB23" s="82">
        <v>0</v>
      </c>
      <c r="BC23" s="74">
        <v>-1956000</v>
      </c>
      <c r="BD23" s="74">
        <v>102971000</v>
      </c>
      <c r="BE23" s="82">
        <v>42540000</v>
      </c>
      <c r="BF23" s="82">
        <v>0</v>
      </c>
      <c r="BG23" s="82">
        <v>3708000</v>
      </c>
      <c r="BH23" s="82">
        <v>464000</v>
      </c>
      <c r="BI23" s="82">
        <v>1158000</v>
      </c>
      <c r="BJ23" s="82">
        <v>62050000</v>
      </c>
      <c r="BK23" s="82">
        <v>0</v>
      </c>
      <c r="BL23" s="74">
        <v>109920000</v>
      </c>
      <c r="BM23" s="74">
        <v>-6949000</v>
      </c>
      <c r="BN23" s="82">
        <v>-931000</v>
      </c>
      <c r="BO23" s="82">
        <v>0</v>
      </c>
      <c r="BP23" s="82">
        <v>-7880000</v>
      </c>
      <c r="BQ23" s="82">
        <v>0</v>
      </c>
      <c r="BR23" s="82">
        <v>0</v>
      </c>
      <c r="BS23" s="74">
        <v>-7880000</v>
      </c>
      <c r="BT23" s="75">
        <v>-4.8000000000000001E-2</v>
      </c>
      <c r="BU23" s="75">
        <v>-1.9E-2</v>
      </c>
      <c r="BV23" s="75">
        <v>-6.7000000000000004E-2</v>
      </c>
      <c r="BW23" s="76">
        <v>1.3</v>
      </c>
      <c r="BX23" s="77">
        <v>34</v>
      </c>
      <c r="BY23" s="77">
        <v>89</v>
      </c>
      <c r="BZ23" s="78">
        <v>-6</v>
      </c>
      <c r="CA23" s="75">
        <v>-0.124</v>
      </c>
      <c r="CB23" s="75">
        <v>0.55400000000000005</v>
      </c>
      <c r="CC23" s="79">
        <v>12</v>
      </c>
      <c r="CD23" s="79"/>
      <c r="CE23" s="79"/>
      <c r="CF23" s="74">
        <v>-7468788</v>
      </c>
      <c r="CG23" s="75">
        <v>-5.3999999999999999E-2</v>
      </c>
      <c r="CH23" s="75">
        <v>-1.9E-2</v>
      </c>
      <c r="CI23" s="75">
        <v>-7.2999999999999995E-2</v>
      </c>
    </row>
    <row r="24" spans="1:87" s="48" customFormat="1" ht="34.200000000000003" x14ac:dyDescent="0.3">
      <c r="A24" s="72">
        <v>14496</v>
      </c>
      <c r="B24" s="72" t="s">
        <v>857</v>
      </c>
      <c r="C24" s="72" t="s">
        <v>847</v>
      </c>
      <c r="D24" s="72">
        <v>6755</v>
      </c>
      <c r="E24" s="72">
        <v>2022</v>
      </c>
      <c r="F24" s="72" t="s">
        <v>855</v>
      </c>
      <c r="G24" s="72">
        <v>5</v>
      </c>
      <c r="H24" s="72">
        <v>12</v>
      </c>
      <c r="I24" s="72" t="s">
        <v>2911</v>
      </c>
      <c r="J24" s="73">
        <v>5326000</v>
      </c>
      <c r="K24" s="73">
        <v>9691000</v>
      </c>
      <c r="L24" s="73">
        <v>0</v>
      </c>
      <c r="M24" s="73">
        <v>16655000</v>
      </c>
      <c r="N24" s="285">
        <v>2177000</v>
      </c>
      <c r="O24" s="73">
        <v>13743000</v>
      </c>
      <c r="P24" s="73">
        <v>6019000</v>
      </c>
      <c r="Q24" s="74">
        <v>53611000</v>
      </c>
      <c r="R24" s="73">
        <v>19638000</v>
      </c>
      <c r="S24" s="73">
        <v>0</v>
      </c>
      <c r="T24" s="73">
        <v>7589000</v>
      </c>
      <c r="U24" s="73">
        <v>0</v>
      </c>
      <c r="V24" s="73">
        <v>331467000</v>
      </c>
      <c r="W24" s="73">
        <v>203685000</v>
      </c>
      <c r="X24" s="74">
        <v>127782000</v>
      </c>
      <c r="Y24" s="73">
        <v>71629000</v>
      </c>
      <c r="Z24" s="74">
        <v>226638000</v>
      </c>
      <c r="AA24" s="74">
        <v>280249000</v>
      </c>
      <c r="AB24" s="73">
        <v>0</v>
      </c>
      <c r="AC24" s="73">
        <v>160000</v>
      </c>
      <c r="AD24" s="73">
        <v>63759000</v>
      </c>
      <c r="AE24" s="73">
        <v>20680000</v>
      </c>
      <c r="AF24" s="74">
        <v>84599000</v>
      </c>
      <c r="AG24" s="73">
        <v>0</v>
      </c>
      <c r="AH24" s="73">
        <v>58615000</v>
      </c>
      <c r="AI24" s="73">
        <v>3104000</v>
      </c>
      <c r="AJ24" s="74">
        <v>61719000</v>
      </c>
      <c r="AK24" s="74">
        <v>146318000</v>
      </c>
      <c r="AL24" s="73">
        <v>106448000</v>
      </c>
      <c r="AM24" s="73">
        <v>4155000</v>
      </c>
      <c r="AN24" s="73">
        <v>23328000</v>
      </c>
      <c r="AO24" s="74">
        <v>133931000</v>
      </c>
      <c r="AP24" s="74">
        <v>280249000</v>
      </c>
      <c r="AQ24" s="73">
        <v>205264775</v>
      </c>
      <c r="AR24" s="73">
        <v>0</v>
      </c>
      <c r="AS24" s="73">
        <v>11049354</v>
      </c>
      <c r="AT24" s="73">
        <v>867871</v>
      </c>
      <c r="AU24" s="73">
        <v>0</v>
      </c>
      <c r="AV24" s="73">
        <v>540000</v>
      </c>
      <c r="AW24" s="74">
        <v>217722000</v>
      </c>
      <c r="AX24" s="73">
        <v>1310000</v>
      </c>
      <c r="AY24" s="73">
        <v>1286000</v>
      </c>
      <c r="AZ24" s="73">
        <v>0</v>
      </c>
      <c r="BA24" s="73">
        <v>-8585000</v>
      </c>
      <c r="BB24" s="73">
        <v>0</v>
      </c>
      <c r="BC24" s="74">
        <v>-5989000</v>
      </c>
      <c r="BD24" s="74">
        <v>211733000</v>
      </c>
      <c r="BE24" s="73">
        <v>83077000</v>
      </c>
      <c r="BF24" s="73">
        <v>0</v>
      </c>
      <c r="BG24" s="73">
        <v>14179000</v>
      </c>
      <c r="BH24" s="73">
        <v>2532000</v>
      </c>
      <c r="BI24" s="73">
        <v>2832000</v>
      </c>
      <c r="BJ24" s="73">
        <v>146196000</v>
      </c>
      <c r="BK24" s="73">
        <v>0</v>
      </c>
      <c r="BL24" s="74">
        <v>248816000</v>
      </c>
      <c r="BM24" s="74">
        <v>-37083000</v>
      </c>
      <c r="BN24" s="73">
        <v>-2232000</v>
      </c>
      <c r="BO24" s="73">
        <v>3739000</v>
      </c>
      <c r="BP24" s="73">
        <v>-35576000</v>
      </c>
      <c r="BQ24" s="73">
        <v>0</v>
      </c>
      <c r="BR24" s="73">
        <v>0</v>
      </c>
      <c r="BS24" s="74">
        <v>-35576000</v>
      </c>
      <c r="BT24" s="75">
        <v>-0.14699999999999999</v>
      </c>
      <c r="BU24" s="75">
        <v>-2.8000000000000001E-2</v>
      </c>
      <c r="BV24" s="75">
        <v>-0.17499999999999999</v>
      </c>
      <c r="BW24" s="76">
        <v>0.6</v>
      </c>
      <c r="BX24" s="77">
        <v>30</v>
      </c>
      <c r="BY24" s="77">
        <v>131</v>
      </c>
      <c r="BZ24" s="78">
        <v>-8</v>
      </c>
      <c r="CA24" s="75">
        <v>-0.27100000000000002</v>
      </c>
      <c r="CB24" s="75">
        <v>0.47799999999999998</v>
      </c>
      <c r="CC24" s="79">
        <v>14</v>
      </c>
      <c r="CD24" s="79"/>
      <c r="CE24" s="79"/>
      <c r="CF24" s="74">
        <v>-37950871</v>
      </c>
      <c r="CG24" s="75">
        <v>-0.152</v>
      </c>
      <c r="CH24" s="75">
        <v>-2.8000000000000001E-2</v>
      </c>
      <c r="CI24" s="75">
        <v>-0.18</v>
      </c>
    </row>
    <row r="25" spans="1:87" s="48" customFormat="1" ht="34.200000000000003" x14ac:dyDescent="0.3">
      <c r="A25" s="81">
        <v>68</v>
      </c>
      <c r="B25" s="81" t="s">
        <v>723</v>
      </c>
      <c r="C25" s="81" t="s">
        <v>847</v>
      </c>
      <c r="D25" s="81">
        <v>6755</v>
      </c>
      <c r="E25" s="81">
        <v>2022</v>
      </c>
      <c r="F25" s="81" t="s">
        <v>855</v>
      </c>
      <c r="G25" s="81">
        <v>5</v>
      </c>
      <c r="H25" s="81">
        <v>12</v>
      </c>
      <c r="I25" s="81" t="s">
        <v>2911</v>
      </c>
      <c r="J25" s="82">
        <v>6455000</v>
      </c>
      <c r="K25" s="82">
        <v>0</v>
      </c>
      <c r="L25" s="82">
        <v>0</v>
      </c>
      <c r="M25" s="82">
        <v>16284000</v>
      </c>
      <c r="N25" s="287">
        <v>0</v>
      </c>
      <c r="O25" s="82">
        <v>1000000</v>
      </c>
      <c r="P25" s="82">
        <v>4088000</v>
      </c>
      <c r="Q25" s="74">
        <v>27827000</v>
      </c>
      <c r="R25" s="82">
        <v>204000</v>
      </c>
      <c r="S25" s="82">
        <v>0</v>
      </c>
      <c r="T25" s="82">
        <v>5785000</v>
      </c>
      <c r="U25" s="82">
        <v>0</v>
      </c>
      <c r="V25" s="82">
        <v>165476000</v>
      </c>
      <c r="W25" s="82">
        <v>113218000</v>
      </c>
      <c r="X25" s="74">
        <v>52258000</v>
      </c>
      <c r="Y25" s="82">
        <v>46495000</v>
      </c>
      <c r="Z25" s="74">
        <v>104742000</v>
      </c>
      <c r="AA25" s="74">
        <v>132569000</v>
      </c>
      <c r="AB25" s="82">
        <v>0</v>
      </c>
      <c r="AC25" s="82">
        <v>941000</v>
      </c>
      <c r="AD25" s="82">
        <v>2438000</v>
      </c>
      <c r="AE25" s="82">
        <v>19350000</v>
      </c>
      <c r="AF25" s="74">
        <v>22729000</v>
      </c>
      <c r="AG25" s="82">
        <v>0</v>
      </c>
      <c r="AH25" s="82">
        <v>25265000</v>
      </c>
      <c r="AI25" s="82">
        <v>14649000</v>
      </c>
      <c r="AJ25" s="74">
        <v>39914000</v>
      </c>
      <c r="AK25" s="74">
        <v>62643000</v>
      </c>
      <c r="AL25" s="82">
        <v>63915000</v>
      </c>
      <c r="AM25" s="82">
        <v>226000</v>
      </c>
      <c r="AN25" s="82">
        <v>5785000</v>
      </c>
      <c r="AO25" s="74">
        <v>69926000</v>
      </c>
      <c r="AP25" s="74">
        <v>132569000</v>
      </c>
      <c r="AQ25" s="82">
        <v>151319898</v>
      </c>
      <c r="AR25" s="82">
        <v>0</v>
      </c>
      <c r="AS25" s="82">
        <v>4842477</v>
      </c>
      <c r="AT25" s="82">
        <v>2517625</v>
      </c>
      <c r="AU25" s="82">
        <v>2032000</v>
      </c>
      <c r="AV25" s="82">
        <v>7000</v>
      </c>
      <c r="AW25" s="74">
        <v>160719000</v>
      </c>
      <c r="AX25" s="82">
        <v>1382000</v>
      </c>
      <c r="AY25" s="82">
        <v>1946000</v>
      </c>
      <c r="AZ25" s="82">
        <v>0</v>
      </c>
      <c r="BA25" s="82">
        <v>-5807000</v>
      </c>
      <c r="BB25" s="82">
        <v>0</v>
      </c>
      <c r="BC25" s="74">
        <v>-2479000</v>
      </c>
      <c r="BD25" s="74">
        <v>158240000</v>
      </c>
      <c r="BE25" s="82">
        <v>92535000</v>
      </c>
      <c r="BF25" s="82">
        <v>0</v>
      </c>
      <c r="BG25" s="82">
        <v>6503000</v>
      </c>
      <c r="BH25" s="82">
        <v>1014000</v>
      </c>
      <c r="BI25" s="82">
        <v>2111000</v>
      </c>
      <c r="BJ25" s="82">
        <v>56444000</v>
      </c>
      <c r="BK25" s="82">
        <v>0</v>
      </c>
      <c r="BL25" s="74">
        <v>158607000</v>
      </c>
      <c r="BM25" s="74">
        <v>-367000</v>
      </c>
      <c r="BN25" s="82">
        <v>-8274000</v>
      </c>
      <c r="BO25" s="82">
        <v>1249000</v>
      </c>
      <c r="BP25" s="82">
        <v>-7392000</v>
      </c>
      <c r="BQ25" s="82">
        <v>0</v>
      </c>
      <c r="BR25" s="82">
        <v>0</v>
      </c>
      <c r="BS25" s="74">
        <v>-7392000</v>
      </c>
      <c r="BT25" s="75">
        <v>1.2999999999999999E-2</v>
      </c>
      <c r="BU25" s="75">
        <v>-1.6E-2</v>
      </c>
      <c r="BV25" s="75">
        <v>-2E-3</v>
      </c>
      <c r="BW25" s="76">
        <v>1.2</v>
      </c>
      <c r="BX25" s="77">
        <v>39</v>
      </c>
      <c r="BY25" s="77">
        <v>52</v>
      </c>
      <c r="BZ25" s="78">
        <v>7.1</v>
      </c>
      <c r="CA25" s="75">
        <v>0.27</v>
      </c>
      <c r="CB25" s="75">
        <v>0.52700000000000002</v>
      </c>
      <c r="CC25" s="79">
        <v>17</v>
      </c>
      <c r="CD25" s="79"/>
      <c r="CE25" s="79"/>
      <c r="CF25" s="74">
        <v>-4916625</v>
      </c>
      <c r="CG25" s="75">
        <v>-1.6E-2</v>
      </c>
      <c r="CH25" s="75">
        <v>-1.6E-2</v>
      </c>
      <c r="CI25" s="75">
        <v>-3.2000000000000001E-2</v>
      </c>
    </row>
    <row r="26" spans="1:87" s="48" customFormat="1" ht="34.200000000000003" x14ac:dyDescent="0.3">
      <c r="A26" s="72">
        <v>25</v>
      </c>
      <c r="B26" s="72" t="s">
        <v>749</v>
      </c>
      <c r="C26" s="72" t="s">
        <v>847</v>
      </c>
      <c r="D26" s="72">
        <v>9991</v>
      </c>
      <c r="E26" s="72">
        <v>2022</v>
      </c>
      <c r="F26" s="72" t="s">
        <v>855</v>
      </c>
      <c r="G26" s="72">
        <v>5</v>
      </c>
      <c r="H26" s="72">
        <v>12</v>
      </c>
      <c r="I26" s="72" t="s">
        <v>2911</v>
      </c>
      <c r="J26" s="73">
        <v>15008235</v>
      </c>
      <c r="K26" s="73">
        <v>0</v>
      </c>
      <c r="L26" s="73">
        <v>0</v>
      </c>
      <c r="M26" s="73">
        <v>35835963</v>
      </c>
      <c r="N26" s="285">
        <v>0</v>
      </c>
      <c r="O26" s="73">
        <v>10368577</v>
      </c>
      <c r="P26" s="73">
        <v>13070339</v>
      </c>
      <c r="Q26" s="74">
        <v>74283114</v>
      </c>
      <c r="R26" s="73">
        <v>80377611</v>
      </c>
      <c r="S26" s="73">
        <v>0</v>
      </c>
      <c r="T26" s="73">
        <v>0</v>
      </c>
      <c r="U26" s="73">
        <v>0</v>
      </c>
      <c r="V26" s="73">
        <v>271381689</v>
      </c>
      <c r="W26" s="73">
        <v>148861451</v>
      </c>
      <c r="X26" s="74">
        <v>122520238</v>
      </c>
      <c r="Y26" s="73">
        <v>4828452</v>
      </c>
      <c r="Z26" s="74">
        <v>207726301</v>
      </c>
      <c r="AA26" s="74">
        <v>282009415</v>
      </c>
      <c r="AB26" s="73">
        <v>3461052</v>
      </c>
      <c r="AC26" s="73">
        <v>3188259</v>
      </c>
      <c r="AD26" s="73">
        <v>0</v>
      </c>
      <c r="AE26" s="73">
        <v>77519702</v>
      </c>
      <c r="AF26" s="74">
        <v>84169013</v>
      </c>
      <c r="AG26" s="73">
        <v>84899909</v>
      </c>
      <c r="AH26" s="73">
        <v>0</v>
      </c>
      <c r="AI26" s="73">
        <v>20288013</v>
      </c>
      <c r="AJ26" s="74">
        <v>105187922</v>
      </c>
      <c r="AK26" s="74">
        <v>189356935</v>
      </c>
      <c r="AL26" s="73">
        <v>84376861</v>
      </c>
      <c r="AM26" s="73">
        <v>0</v>
      </c>
      <c r="AN26" s="73">
        <v>8275619</v>
      </c>
      <c r="AO26" s="74">
        <v>92652480</v>
      </c>
      <c r="AP26" s="74">
        <v>282009415</v>
      </c>
      <c r="AQ26" s="73">
        <v>291039963</v>
      </c>
      <c r="AR26" s="73">
        <v>16769305</v>
      </c>
      <c r="AS26" s="73">
        <v>44770560</v>
      </c>
      <c r="AT26" s="73">
        <v>16213326</v>
      </c>
      <c r="AU26" s="73">
        <v>495206</v>
      </c>
      <c r="AV26" s="73">
        <v>284052</v>
      </c>
      <c r="AW26" s="74">
        <v>369572412</v>
      </c>
      <c r="AX26" s="73">
        <v>3673068</v>
      </c>
      <c r="AY26" s="73">
        <v>0</v>
      </c>
      <c r="AZ26" s="73">
        <v>0</v>
      </c>
      <c r="BA26" s="73">
        <v>1700686</v>
      </c>
      <c r="BB26" s="73">
        <v>0</v>
      </c>
      <c r="BC26" s="74">
        <v>5373754</v>
      </c>
      <c r="BD26" s="74">
        <v>374946166</v>
      </c>
      <c r="BE26" s="73">
        <v>208487375</v>
      </c>
      <c r="BF26" s="73">
        <v>0</v>
      </c>
      <c r="BG26" s="73">
        <v>12894736</v>
      </c>
      <c r="BH26" s="73">
        <v>3831577</v>
      </c>
      <c r="BI26" s="73">
        <v>2625852</v>
      </c>
      <c r="BJ26" s="73">
        <v>136086233</v>
      </c>
      <c r="BK26" s="73">
        <v>0</v>
      </c>
      <c r="BL26" s="74">
        <v>363925773</v>
      </c>
      <c r="BM26" s="74">
        <v>11020393</v>
      </c>
      <c r="BN26" s="73">
        <v>3165573</v>
      </c>
      <c r="BO26" s="73">
        <v>-31028110</v>
      </c>
      <c r="BP26" s="73">
        <v>-16842144</v>
      </c>
      <c r="BQ26" s="73">
        <v>16847631</v>
      </c>
      <c r="BR26" s="73">
        <v>0</v>
      </c>
      <c r="BS26" s="74">
        <v>5487</v>
      </c>
      <c r="BT26" s="75">
        <v>1.4999999999999999E-2</v>
      </c>
      <c r="BU26" s="75">
        <v>1.4E-2</v>
      </c>
      <c r="BV26" s="75">
        <v>2.9000000000000001E-2</v>
      </c>
      <c r="BW26" s="76">
        <v>0.9</v>
      </c>
      <c r="BX26" s="77">
        <v>45</v>
      </c>
      <c r="BY26" s="77">
        <v>84</v>
      </c>
      <c r="BZ26" s="78">
        <v>3.8</v>
      </c>
      <c r="CA26" s="75">
        <v>0.14099999999999999</v>
      </c>
      <c r="CB26" s="75">
        <v>0.32900000000000001</v>
      </c>
      <c r="CC26" s="79">
        <v>12</v>
      </c>
      <c r="CD26" s="79"/>
      <c r="CE26" s="79"/>
      <c r="CF26" s="74">
        <v>-5688139</v>
      </c>
      <c r="CG26" s="75">
        <v>-3.1E-2</v>
      </c>
      <c r="CH26" s="75">
        <v>1.4999999999999999E-2</v>
      </c>
      <c r="CI26" s="75">
        <v>-1.6E-2</v>
      </c>
    </row>
    <row r="27" spans="1:87" s="48" customFormat="1" ht="34.200000000000003" x14ac:dyDescent="0.3">
      <c r="A27" s="81">
        <v>42</v>
      </c>
      <c r="B27" s="81" t="s">
        <v>846</v>
      </c>
      <c r="C27" s="81" t="s">
        <v>847</v>
      </c>
      <c r="D27" s="81">
        <v>11273</v>
      </c>
      <c r="E27" s="81">
        <v>2022</v>
      </c>
      <c r="F27" s="81" t="s">
        <v>848</v>
      </c>
      <c r="G27" s="81">
        <v>5</v>
      </c>
      <c r="H27" s="81">
        <v>12</v>
      </c>
      <c r="I27" s="81" t="s">
        <v>2912</v>
      </c>
      <c r="J27" s="82">
        <v>12551.93</v>
      </c>
      <c r="K27" s="82">
        <v>0</v>
      </c>
      <c r="L27" s="82">
        <v>0</v>
      </c>
      <c r="M27" s="82">
        <v>11942199</v>
      </c>
      <c r="N27" s="287">
        <v>0</v>
      </c>
      <c r="O27" s="82">
        <v>2178982.9900000002</v>
      </c>
      <c r="P27" s="82">
        <v>1301261</v>
      </c>
      <c r="Q27" s="74">
        <v>15434994.92</v>
      </c>
      <c r="R27" s="82">
        <v>0</v>
      </c>
      <c r="S27" s="82">
        <v>0</v>
      </c>
      <c r="T27" s="82">
        <v>0</v>
      </c>
      <c r="U27" s="82">
        <v>0</v>
      </c>
      <c r="V27" s="82">
        <v>278168781.45999998</v>
      </c>
      <c r="W27" s="82">
        <v>21322939</v>
      </c>
      <c r="X27" s="74">
        <v>256845842.46000001</v>
      </c>
      <c r="Y27" s="82">
        <v>442912.34</v>
      </c>
      <c r="Z27" s="74">
        <v>257288754.80000001</v>
      </c>
      <c r="AA27" s="74">
        <v>272723749.72000003</v>
      </c>
      <c r="AB27" s="82">
        <v>32188.510000000399</v>
      </c>
      <c r="AC27" s="82">
        <v>0</v>
      </c>
      <c r="AD27" s="82">
        <v>0</v>
      </c>
      <c r="AE27" s="82">
        <v>12858863.460000001</v>
      </c>
      <c r="AF27" s="74">
        <v>12891051.970000001</v>
      </c>
      <c r="AG27" s="82">
        <v>260294305.06999999</v>
      </c>
      <c r="AH27" s="82">
        <v>0</v>
      </c>
      <c r="AI27" s="82">
        <v>0</v>
      </c>
      <c r="AJ27" s="74">
        <v>260294305.06999999</v>
      </c>
      <c r="AK27" s="74">
        <v>273185357.04000002</v>
      </c>
      <c r="AL27" s="82">
        <v>-461607</v>
      </c>
      <c r="AM27" s="82">
        <v>0</v>
      </c>
      <c r="AN27" s="82">
        <v>0</v>
      </c>
      <c r="AO27" s="74">
        <v>-461607</v>
      </c>
      <c r="AP27" s="74">
        <v>272723750.04000002</v>
      </c>
      <c r="AQ27" s="82">
        <v>89686454.829999998</v>
      </c>
      <c r="AR27" s="82">
        <v>0</v>
      </c>
      <c r="AS27" s="82">
        <v>6034823</v>
      </c>
      <c r="AT27" s="82">
        <v>0</v>
      </c>
      <c r="AU27" s="82">
        <v>2377502</v>
      </c>
      <c r="AV27" s="82">
        <v>0</v>
      </c>
      <c r="AW27" s="74">
        <v>98098779.829999998</v>
      </c>
      <c r="AX27" s="82">
        <v>0</v>
      </c>
      <c r="AY27" s="82">
        <v>0</v>
      </c>
      <c r="AZ27" s="82">
        <v>0</v>
      </c>
      <c r="BA27" s="82">
        <v>0</v>
      </c>
      <c r="BB27" s="82">
        <v>0</v>
      </c>
      <c r="BC27" s="74">
        <v>0</v>
      </c>
      <c r="BD27" s="74">
        <v>98098779.829999998</v>
      </c>
      <c r="BE27" s="82">
        <v>61437171.700000003</v>
      </c>
      <c r="BF27" s="82">
        <v>0</v>
      </c>
      <c r="BG27" s="82">
        <v>9175760.5500000007</v>
      </c>
      <c r="BH27" s="82">
        <v>19709198.02</v>
      </c>
      <c r="BI27" s="82">
        <v>273292</v>
      </c>
      <c r="BJ27" s="82">
        <v>30113357</v>
      </c>
      <c r="BK27" s="82">
        <v>0</v>
      </c>
      <c r="BL27" s="74">
        <v>120708779.27</v>
      </c>
      <c r="BM27" s="74">
        <v>-22609999.440000001</v>
      </c>
      <c r="BN27" s="82">
        <v>0</v>
      </c>
      <c r="BO27" s="82">
        <v>0</v>
      </c>
      <c r="BP27" s="82">
        <v>-22609999.440000001</v>
      </c>
      <c r="BQ27" s="82">
        <v>0</v>
      </c>
      <c r="BR27" s="82">
        <v>0</v>
      </c>
      <c r="BS27" s="74">
        <v>-22609999.440000001</v>
      </c>
      <c r="BT27" s="75">
        <v>-0.23</v>
      </c>
      <c r="BU27" s="75">
        <v>0</v>
      </c>
      <c r="BV27" s="75">
        <v>-0.23</v>
      </c>
      <c r="BW27" s="76">
        <v>1.2</v>
      </c>
      <c r="BX27" s="77">
        <v>49</v>
      </c>
      <c r="BY27" s="77">
        <v>42</v>
      </c>
      <c r="BZ27" s="78">
        <v>0.3</v>
      </c>
      <c r="CA27" s="75">
        <v>-4.9000000000000002E-2</v>
      </c>
      <c r="CB27" s="75">
        <v>-2E-3</v>
      </c>
      <c r="CC27" s="79">
        <v>2</v>
      </c>
      <c r="CD27" s="79"/>
      <c r="CE27" s="79"/>
      <c r="CF27" s="74">
        <v>-24987501.440000001</v>
      </c>
      <c r="CG27" s="75">
        <v>-0.26100000000000001</v>
      </c>
      <c r="CH27" s="75">
        <v>0</v>
      </c>
      <c r="CI27" s="75">
        <v>-0.26100000000000001</v>
      </c>
    </row>
    <row r="28" spans="1:87" s="48" customFormat="1" ht="34.200000000000003" x14ac:dyDescent="0.3">
      <c r="A28" s="72">
        <v>8701</v>
      </c>
      <c r="B28" s="72" t="s">
        <v>753</v>
      </c>
      <c r="C28" s="72" t="s">
        <v>847</v>
      </c>
      <c r="D28" s="72">
        <v>11273</v>
      </c>
      <c r="E28" s="72">
        <v>2022</v>
      </c>
      <c r="F28" s="72" t="s">
        <v>848</v>
      </c>
      <c r="G28" s="72">
        <v>5</v>
      </c>
      <c r="H28" s="72">
        <v>12</v>
      </c>
      <c r="I28" s="72" t="s">
        <v>2912</v>
      </c>
      <c r="J28" s="73">
        <v>117714.48</v>
      </c>
      <c r="K28" s="73">
        <v>0</v>
      </c>
      <c r="L28" s="73">
        <v>0</v>
      </c>
      <c r="M28" s="73">
        <v>39870190</v>
      </c>
      <c r="N28" s="285">
        <v>0</v>
      </c>
      <c r="O28" s="73">
        <v>3385854.83</v>
      </c>
      <c r="P28" s="73">
        <v>3342423</v>
      </c>
      <c r="Q28" s="74">
        <v>46716182.310000002</v>
      </c>
      <c r="R28" s="73">
        <v>0</v>
      </c>
      <c r="S28" s="73">
        <v>0</v>
      </c>
      <c r="T28" s="73">
        <v>0</v>
      </c>
      <c r="U28" s="73">
        <v>0</v>
      </c>
      <c r="V28" s="73">
        <v>170288625.97999999</v>
      </c>
      <c r="W28" s="73">
        <v>36230630</v>
      </c>
      <c r="X28" s="74">
        <v>134057995.98</v>
      </c>
      <c r="Y28" s="73">
        <v>1012154.18</v>
      </c>
      <c r="Z28" s="74">
        <v>135070150.16</v>
      </c>
      <c r="AA28" s="74">
        <v>181786332.47</v>
      </c>
      <c r="AB28" s="73">
        <v>528748.52</v>
      </c>
      <c r="AC28" s="73">
        <v>0</v>
      </c>
      <c r="AD28" s="73">
        <v>0</v>
      </c>
      <c r="AE28" s="73">
        <v>20848562.989999998</v>
      </c>
      <c r="AF28" s="74">
        <v>21377311.510000002</v>
      </c>
      <c r="AG28" s="73">
        <v>126970791.84</v>
      </c>
      <c r="AH28" s="73">
        <v>0</v>
      </c>
      <c r="AI28" s="73">
        <v>0</v>
      </c>
      <c r="AJ28" s="74">
        <v>126970791.84</v>
      </c>
      <c r="AK28" s="74">
        <v>148348103.34999999</v>
      </c>
      <c r="AL28" s="73">
        <v>33438229</v>
      </c>
      <c r="AM28" s="73">
        <v>0</v>
      </c>
      <c r="AN28" s="73">
        <v>0</v>
      </c>
      <c r="AO28" s="74">
        <v>33438229</v>
      </c>
      <c r="AP28" s="74">
        <v>181786332.34999999</v>
      </c>
      <c r="AQ28" s="73">
        <v>292960722.10000002</v>
      </c>
      <c r="AR28" s="73">
        <v>0</v>
      </c>
      <c r="AS28" s="73">
        <v>11873971</v>
      </c>
      <c r="AT28" s="73">
        <v>0</v>
      </c>
      <c r="AU28" s="73">
        <v>6354624</v>
      </c>
      <c r="AV28" s="73">
        <v>0</v>
      </c>
      <c r="AW28" s="74">
        <v>311189317.10000002</v>
      </c>
      <c r="AX28" s="73">
        <v>0</v>
      </c>
      <c r="AY28" s="73">
        <v>0</v>
      </c>
      <c r="AZ28" s="73">
        <v>0</v>
      </c>
      <c r="BA28" s="73">
        <v>0</v>
      </c>
      <c r="BB28" s="73">
        <v>0</v>
      </c>
      <c r="BC28" s="74">
        <v>0</v>
      </c>
      <c r="BD28" s="74">
        <v>311189317.10000002</v>
      </c>
      <c r="BE28" s="73">
        <v>133045389.06999999</v>
      </c>
      <c r="BF28" s="73">
        <v>0</v>
      </c>
      <c r="BG28" s="73">
        <v>7731164.7699999996</v>
      </c>
      <c r="BH28" s="73">
        <v>9349243.4800000004</v>
      </c>
      <c r="BI28" s="73">
        <v>1342649</v>
      </c>
      <c r="BJ28" s="73">
        <v>126535863</v>
      </c>
      <c r="BK28" s="73">
        <v>0</v>
      </c>
      <c r="BL28" s="74">
        <v>278004309.31999999</v>
      </c>
      <c r="BM28" s="74">
        <v>33185007.780000001</v>
      </c>
      <c r="BN28" s="73">
        <v>0</v>
      </c>
      <c r="BO28" s="73">
        <v>0</v>
      </c>
      <c r="BP28" s="73">
        <v>33185007.780000001</v>
      </c>
      <c r="BQ28" s="73">
        <v>0</v>
      </c>
      <c r="BR28" s="73">
        <v>0</v>
      </c>
      <c r="BS28" s="74">
        <v>33185007.780000001</v>
      </c>
      <c r="BT28" s="75">
        <v>0.107</v>
      </c>
      <c r="BU28" s="75">
        <v>0</v>
      </c>
      <c r="BV28" s="75">
        <v>0.107</v>
      </c>
      <c r="BW28" s="76">
        <v>2.2000000000000002</v>
      </c>
      <c r="BX28" s="77">
        <v>50</v>
      </c>
      <c r="BY28" s="77">
        <v>29</v>
      </c>
      <c r="BZ28" s="78">
        <v>5.0999999999999996</v>
      </c>
      <c r="CA28" s="75">
        <v>0.27600000000000002</v>
      </c>
      <c r="CB28" s="75">
        <v>0.184</v>
      </c>
      <c r="CC28" s="79">
        <v>5</v>
      </c>
      <c r="CD28" s="79"/>
      <c r="CE28" s="79"/>
      <c r="CF28" s="74">
        <v>26830383.780000001</v>
      </c>
      <c r="CG28" s="75">
        <v>8.7999999999999995E-2</v>
      </c>
      <c r="CH28" s="75">
        <v>0</v>
      </c>
      <c r="CI28" s="75">
        <v>8.7999999999999995E-2</v>
      </c>
    </row>
    <row r="29" spans="1:87" s="48" customFormat="1" ht="34.200000000000003" x14ac:dyDescent="0.3">
      <c r="A29" s="81">
        <v>75</v>
      </c>
      <c r="B29" s="81" t="s">
        <v>849</v>
      </c>
      <c r="C29" s="81" t="s">
        <v>847</v>
      </c>
      <c r="D29" s="81">
        <v>11273</v>
      </c>
      <c r="E29" s="81">
        <v>2022</v>
      </c>
      <c r="F29" s="81" t="s">
        <v>848</v>
      </c>
      <c r="G29" s="81">
        <v>5</v>
      </c>
      <c r="H29" s="81">
        <v>12</v>
      </c>
      <c r="I29" s="81" t="s">
        <v>2912</v>
      </c>
      <c r="J29" s="82">
        <v>21236.46</v>
      </c>
      <c r="K29" s="82">
        <v>0</v>
      </c>
      <c r="L29" s="82">
        <v>0</v>
      </c>
      <c r="M29" s="82">
        <v>32546058</v>
      </c>
      <c r="N29" s="287">
        <v>0</v>
      </c>
      <c r="O29" s="82">
        <v>2130178.9</v>
      </c>
      <c r="P29" s="82">
        <v>4106664</v>
      </c>
      <c r="Q29" s="74">
        <v>38804137.359999999</v>
      </c>
      <c r="R29" s="82">
        <v>0</v>
      </c>
      <c r="S29" s="82">
        <v>0</v>
      </c>
      <c r="T29" s="82">
        <v>0</v>
      </c>
      <c r="U29" s="82">
        <v>0</v>
      </c>
      <c r="V29" s="82">
        <v>314646015.33999997</v>
      </c>
      <c r="W29" s="82">
        <v>43538036</v>
      </c>
      <c r="X29" s="74">
        <v>271107979.33999997</v>
      </c>
      <c r="Y29" s="82">
        <v>925604.80000000098</v>
      </c>
      <c r="Z29" s="74">
        <v>272033584.13999999</v>
      </c>
      <c r="AA29" s="74">
        <v>310837721.5</v>
      </c>
      <c r="AB29" s="82">
        <v>180957.290000001</v>
      </c>
      <c r="AC29" s="82">
        <v>0</v>
      </c>
      <c r="AD29" s="82">
        <v>0</v>
      </c>
      <c r="AE29" s="82">
        <v>18867990.280000001</v>
      </c>
      <c r="AF29" s="74">
        <v>19048947.57</v>
      </c>
      <c r="AG29" s="82">
        <v>271637014.57999998</v>
      </c>
      <c r="AH29" s="82">
        <v>0</v>
      </c>
      <c r="AI29" s="82">
        <v>0</v>
      </c>
      <c r="AJ29" s="74">
        <v>271637014.57999998</v>
      </c>
      <c r="AK29" s="74">
        <v>290685962.14999998</v>
      </c>
      <c r="AL29" s="82">
        <v>20151760</v>
      </c>
      <c r="AM29" s="82">
        <v>0</v>
      </c>
      <c r="AN29" s="82">
        <v>0</v>
      </c>
      <c r="AO29" s="74">
        <v>20151760</v>
      </c>
      <c r="AP29" s="74">
        <v>310837722.14999998</v>
      </c>
      <c r="AQ29" s="82">
        <v>256337234.66999999</v>
      </c>
      <c r="AR29" s="82">
        <v>0</v>
      </c>
      <c r="AS29" s="82">
        <v>10062333</v>
      </c>
      <c r="AT29" s="82">
        <v>0</v>
      </c>
      <c r="AU29" s="82">
        <v>5630589</v>
      </c>
      <c r="AV29" s="82">
        <v>0</v>
      </c>
      <c r="AW29" s="74">
        <v>272030156.67000002</v>
      </c>
      <c r="AX29" s="82">
        <v>0</v>
      </c>
      <c r="AY29" s="82">
        <v>0</v>
      </c>
      <c r="AZ29" s="82">
        <v>0</v>
      </c>
      <c r="BA29" s="82">
        <v>0</v>
      </c>
      <c r="BB29" s="82">
        <v>0</v>
      </c>
      <c r="BC29" s="74">
        <v>0</v>
      </c>
      <c r="BD29" s="74">
        <v>272030156.67000002</v>
      </c>
      <c r="BE29" s="82">
        <v>131290265.98</v>
      </c>
      <c r="BF29" s="82">
        <v>0</v>
      </c>
      <c r="BG29" s="82">
        <v>9939759.7899999991</v>
      </c>
      <c r="BH29" s="82">
        <v>20543036.16</v>
      </c>
      <c r="BI29" s="82">
        <v>1130211</v>
      </c>
      <c r="BJ29" s="82">
        <v>101655884</v>
      </c>
      <c r="BK29" s="82">
        <v>0</v>
      </c>
      <c r="BL29" s="74">
        <v>264559156.93000001</v>
      </c>
      <c r="BM29" s="74">
        <v>7470999.7399999499</v>
      </c>
      <c r="BN29" s="82">
        <v>0</v>
      </c>
      <c r="BO29" s="82">
        <v>0</v>
      </c>
      <c r="BP29" s="82">
        <v>7470999.7399999499</v>
      </c>
      <c r="BQ29" s="82">
        <v>0</v>
      </c>
      <c r="BR29" s="82">
        <v>0</v>
      </c>
      <c r="BS29" s="74">
        <v>7470999.7399999499</v>
      </c>
      <c r="BT29" s="75">
        <v>2.7E-2</v>
      </c>
      <c r="BU29" s="75">
        <v>0</v>
      </c>
      <c r="BV29" s="75">
        <v>2.7E-2</v>
      </c>
      <c r="BW29" s="76">
        <v>2</v>
      </c>
      <c r="BX29" s="77">
        <v>46</v>
      </c>
      <c r="BY29" s="77">
        <v>27</v>
      </c>
      <c r="BZ29" s="78">
        <v>1.8</v>
      </c>
      <c r="CA29" s="75">
        <v>0.06</v>
      </c>
      <c r="CB29" s="75">
        <v>6.5000000000000002E-2</v>
      </c>
      <c r="CC29" s="79">
        <v>4</v>
      </c>
      <c r="CD29" s="79"/>
      <c r="CE29" s="79"/>
      <c r="CF29" s="74">
        <v>1840410.7399999499</v>
      </c>
      <c r="CG29" s="75">
        <v>7.0000000000000001E-3</v>
      </c>
      <c r="CH29" s="75">
        <v>0</v>
      </c>
      <c r="CI29" s="75">
        <v>7.0000000000000001E-3</v>
      </c>
    </row>
    <row r="30" spans="1:87" s="48" customFormat="1" ht="34.200000000000003" x14ac:dyDescent="0.3">
      <c r="A30" s="72">
        <v>41</v>
      </c>
      <c r="B30" s="72" t="s">
        <v>850</v>
      </c>
      <c r="C30" s="72" t="s">
        <v>847</v>
      </c>
      <c r="D30" s="72">
        <v>11273</v>
      </c>
      <c r="E30" s="72">
        <v>2022</v>
      </c>
      <c r="F30" s="72" t="s">
        <v>848</v>
      </c>
      <c r="G30" s="72">
        <v>5</v>
      </c>
      <c r="H30" s="72">
        <v>12</v>
      </c>
      <c r="I30" s="72" t="s">
        <v>2912</v>
      </c>
      <c r="J30" s="73">
        <v>3109.96</v>
      </c>
      <c r="K30" s="73">
        <v>0</v>
      </c>
      <c r="L30" s="73">
        <v>0</v>
      </c>
      <c r="M30" s="73">
        <v>2530284</v>
      </c>
      <c r="N30" s="285">
        <v>0</v>
      </c>
      <c r="O30" s="73">
        <v>200318.28</v>
      </c>
      <c r="P30" s="73">
        <v>941913</v>
      </c>
      <c r="Q30" s="74">
        <v>3675625.24</v>
      </c>
      <c r="R30" s="73">
        <v>0</v>
      </c>
      <c r="S30" s="73">
        <v>0</v>
      </c>
      <c r="T30" s="73">
        <v>0</v>
      </c>
      <c r="U30" s="73">
        <v>0</v>
      </c>
      <c r="V30" s="73">
        <v>248328874.59</v>
      </c>
      <c r="W30" s="73">
        <v>35059492</v>
      </c>
      <c r="X30" s="74">
        <v>213269382.59</v>
      </c>
      <c r="Y30" s="73">
        <v>575848</v>
      </c>
      <c r="Z30" s="74">
        <v>213845230.59</v>
      </c>
      <c r="AA30" s="74">
        <v>217520855.83000001</v>
      </c>
      <c r="AB30" s="73">
        <v>143595</v>
      </c>
      <c r="AC30" s="73">
        <v>0</v>
      </c>
      <c r="AD30" s="73">
        <v>0</v>
      </c>
      <c r="AE30" s="73">
        <v>27014232.27</v>
      </c>
      <c r="AF30" s="74">
        <v>27157827.27</v>
      </c>
      <c r="AG30" s="73">
        <v>186260710.19</v>
      </c>
      <c r="AH30" s="73">
        <v>0</v>
      </c>
      <c r="AI30" s="73">
        <v>0</v>
      </c>
      <c r="AJ30" s="74">
        <v>186260710.19</v>
      </c>
      <c r="AK30" s="74">
        <v>213418537.46000001</v>
      </c>
      <c r="AL30" s="73">
        <v>4102319</v>
      </c>
      <c r="AM30" s="73">
        <v>0</v>
      </c>
      <c r="AN30" s="73">
        <v>0</v>
      </c>
      <c r="AO30" s="74">
        <v>4102319</v>
      </c>
      <c r="AP30" s="74">
        <v>217520856.46000001</v>
      </c>
      <c r="AQ30" s="73">
        <v>20512272.699999999</v>
      </c>
      <c r="AR30" s="73">
        <v>0</v>
      </c>
      <c r="AS30" s="73">
        <v>27261121</v>
      </c>
      <c r="AT30" s="73">
        <v>0</v>
      </c>
      <c r="AU30" s="73">
        <v>1525842</v>
      </c>
      <c r="AV30" s="73">
        <v>0</v>
      </c>
      <c r="AW30" s="74">
        <v>49299235.700000003</v>
      </c>
      <c r="AX30" s="73">
        <v>0</v>
      </c>
      <c r="AY30" s="73">
        <v>0</v>
      </c>
      <c r="AZ30" s="73">
        <v>0</v>
      </c>
      <c r="BA30" s="73">
        <v>0</v>
      </c>
      <c r="BB30" s="73">
        <v>0</v>
      </c>
      <c r="BC30" s="74">
        <v>0</v>
      </c>
      <c r="BD30" s="74">
        <v>49299235.700000003</v>
      </c>
      <c r="BE30" s="73">
        <v>12172786.189999999</v>
      </c>
      <c r="BF30" s="73">
        <v>0</v>
      </c>
      <c r="BG30" s="73">
        <v>7259387.1699999999</v>
      </c>
      <c r="BH30" s="73">
        <v>14269698.460000001</v>
      </c>
      <c r="BI30" s="73">
        <v>528346</v>
      </c>
      <c r="BJ30" s="73">
        <v>22150018</v>
      </c>
      <c r="BK30" s="73">
        <v>0</v>
      </c>
      <c r="BL30" s="74">
        <v>56380235.82</v>
      </c>
      <c r="BM30" s="74">
        <v>-7081000.1200000197</v>
      </c>
      <c r="BN30" s="73">
        <v>0</v>
      </c>
      <c r="BO30" s="73">
        <v>0</v>
      </c>
      <c r="BP30" s="73">
        <v>-7081000.1200000197</v>
      </c>
      <c r="BQ30" s="73">
        <v>0</v>
      </c>
      <c r="BR30" s="73">
        <v>0</v>
      </c>
      <c r="BS30" s="74">
        <v>-7081000.1200000197</v>
      </c>
      <c r="BT30" s="75">
        <v>-0.14399999999999999</v>
      </c>
      <c r="BU30" s="75">
        <v>0</v>
      </c>
      <c r="BV30" s="75">
        <v>-0.14399999999999999</v>
      </c>
      <c r="BW30" s="76">
        <v>0.1</v>
      </c>
      <c r="BX30" s="77">
        <v>45</v>
      </c>
      <c r="BY30" s="77">
        <v>202</v>
      </c>
      <c r="BZ30" s="78">
        <v>1</v>
      </c>
      <c r="CA30" s="75">
        <v>1E-3</v>
      </c>
      <c r="CB30" s="75">
        <v>1.9E-2</v>
      </c>
      <c r="CC30" s="79">
        <v>5</v>
      </c>
      <c r="CD30" s="79"/>
      <c r="CE30" s="79"/>
      <c r="CF30" s="74">
        <v>-8606842.1200000197</v>
      </c>
      <c r="CG30" s="75">
        <v>-0.18</v>
      </c>
      <c r="CH30" s="75">
        <v>0</v>
      </c>
      <c r="CI30" s="75">
        <v>-0.18</v>
      </c>
    </row>
    <row r="31" spans="1:87" s="48" customFormat="1" ht="34.200000000000003" x14ac:dyDescent="0.3">
      <c r="A31" s="81">
        <v>114</v>
      </c>
      <c r="B31" s="81" t="s">
        <v>851</v>
      </c>
      <c r="C31" s="81" t="s">
        <v>847</v>
      </c>
      <c r="D31" s="81">
        <v>11273</v>
      </c>
      <c r="E31" s="81">
        <v>2022</v>
      </c>
      <c r="F31" s="81" t="s">
        <v>848</v>
      </c>
      <c r="G31" s="81">
        <v>5</v>
      </c>
      <c r="H31" s="81">
        <v>12</v>
      </c>
      <c r="I31" s="81" t="s">
        <v>2912</v>
      </c>
      <c r="J31" s="82">
        <v>120606.12</v>
      </c>
      <c r="K31" s="82">
        <v>0</v>
      </c>
      <c r="L31" s="82">
        <v>0</v>
      </c>
      <c r="M31" s="82">
        <v>38973957</v>
      </c>
      <c r="N31" s="287">
        <v>0</v>
      </c>
      <c r="O31" s="82">
        <v>1482296.95</v>
      </c>
      <c r="P31" s="82">
        <v>4093957</v>
      </c>
      <c r="Q31" s="74">
        <v>44670817.07</v>
      </c>
      <c r="R31" s="82">
        <v>0</v>
      </c>
      <c r="S31" s="82">
        <v>0</v>
      </c>
      <c r="T31" s="82">
        <v>0</v>
      </c>
      <c r="U31" s="82">
        <v>0</v>
      </c>
      <c r="V31" s="82">
        <v>206388847.75999999</v>
      </c>
      <c r="W31" s="82">
        <v>52570979</v>
      </c>
      <c r="X31" s="74">
        <v>153817868.75999999</v>
      </c>
      <c r="Y31" s="82">
        <v>3548743.23</v>
      </c>
      <c r="Z31" s="74">
        <v>157366611.99000001</v>
      </c>
      <c r="AA31" s="74">
        <v>202037429.06</v>
      </c>
      <c r="AB31" s="82">
        <v>640802.32999999996</v>
      </c>
      <c r="AC31" s="82">
        <v>0</v>
      </c>
      <c r="AD31" s="82">
        <v>0</v>
      </c>
      <c r="AE31" s="82">
        <v>20124716.140000001</v>
      </c>
      <c r="AF31" s="74">
        <v>20765518.469999999</v>
      </c>
      <c r="AG31" s="82">
        <v>143667549.31999999</v>
      </c>
      <c r="AH31" s="82">
        <v>0</v>
      </c>
      <c r="AI31" s="82">
        <v>0</v>
      </c>
      <c r="AJ31" s="74">
        <v>143667549.31999999</v>
      </c>
      <c r="AK31" s="74">
        <v>164433067.78999999</v>
      </c>
      <c r="AL31" s="82">
        <v>37604361</v>
      </c>
      <c r="AM31" s="82">
        <v>0</v>
      </c>
      <c r="AN31" s="82">
        <v>0</v>
      </c>
      <c r="AO31" s="74">
        <v>37604361</v>
      </c>
      <c r="AP31" s="74">
        <v>202037428.78999999</v>
      </c>
      <c r="AQ31" s="82">
        <v>313260665.93000001</v>
      </c>
      <c r="AR31" s="82">
        <v>0</v>
      </c>
      <c r="AS31" s="82">
        <v>3837498</v>
      </c>
      <c r="AT31" s="82">
        <v>0</v>
      </c>
      <c r="AU31" s="82">
        <v>6351658</v>
      </c>
      <c r="AV31" s="82">
        <v>0</v>
      </c>
      <c r="AW31" s="74">
        <v>323449821.93000001</v>
      </c>
      <c r="AX31" s="82">
        <v>0</v>
      </c>
      <c r="AY31" s="82">
        <v>0</v>
      </c>
      <c r="AZ31" s="82">
        <v>0</v>
      </c>
      <c r="BA31" s="82">
        <v>0</v>
      </c>
      <c r="BB31" s="82">
        <v>0</v>
      </c>
      <c r="BC31" s="74">
        <v>0</v>
      </c>
      <c r="BD31" s="74">
        <v>323449821.93000001</v>
      </c>
      <c r="BE31" s="82">
        <v>113071685.09999999</v>
      </c>
      <c r="BF31" s="82">
        <v>0</v>
      </c>
      <c r="BG31" s="82">
        <v>9037269.2899999991</v>
      </c>
      <c r="BH31" s="82">
        <v>10803288.890000001</v>
      </c>
      <c r="BI31" s="82">
        <v>1097487</v>
      </c>
      <c r="BJ31" s="82">
        <v>143628092</v>
      </c>
      <c r="BK31" s="82">
        <v>0</v>
      </c>
      <c r="BL31" s="74">
        <v>277637822.27999997</v>
      </c>
      <c r="BM31" s="74">
        <v>45811999.649999999</v>
      </c>
      <c r="BN31" s="82">
        <v>0</v>
      </c>
      <c r="BO31" s="82">
        <v>0</v>
      </c>
      <c r="BP31" s="82">
        <v>45811999.649999999</v>
      </c>
      <c r="BQ31" s="82">
        <v>0</v>
      </c>
      <c r="BR31" s="82">
        <v>0</v>
      </c>
      <c r="BS31" s="74">
        <v>45811999.649999999</v>
      </c>
      <c r="BT31" s="75">
        <v>0.14199999999999999</v>
      </c>
      <c r="BU31" s="75">
        <v>0</v>
      </c>
      <c r="BV31" s="75">
        <v>0.14199999999999999</v>
      </c>
      <c r="BW31" s="76">
        <v>2.2000000000000002</v>
      </c>
      <c r="BX31" s="77">
        <v>45</v>
      </c>
      <c r="BY31" s="77">
        <v>28</v>
      </c>
      <c r="BZ31" s="78">
        <v>5.7</v>
      </c>
      <c r="CA31" s="75">
        <v>0.33400000000000002</v>
      </c>
      <c r="CB31" s="75">
        <v>0.186</v>
      </c>
      <c r="CC31" s="79">
        <v>6</v>
      </c>
      <c r="CD31" s="79"/>
      <c r="CE31" s="79"/>
      <c r="CF31" s="74">
        <v>39460341.649999999</v>
      </c>
      <c r="CG31" s="75">
        <v>0.124</v>
      </c>
      <c r="CH31" s="75">
        <v>0</v>
      </c>
      <c r="CI31" s="75">
        <v>0.124</v>
      </c>
    </row>
    <row r="32" spans="1:87" s="48" customFormat="1" ht="34.200000000000003" x14ac:dyDescent="0.3">
      <c r="A32" s="72">
        <v>126</v>
      </c>
      <c r="B32" s="72" t="s">
        <v>852</v>
      </c>
      <c r="C32" s="72" t="s">
        <v>847</v>
      </c>
      <c r="D32" s="72">
        <v>11273</v>
      </c>
      <c r="E32" s="72">
        <v>2022</v>
      </c>
      <c r="F32" s="72" t="s">
        <v>848</v>
      </c>
      <c r="G32" s="72">
        <v>5</v>
      </c>
      <c r="H32" s="72">
        <v>12</v>
      </c>
      <c r="I32" s="72" t="s">
        <v>2912</v>
      </c>
      <c r="J32" s="73">
        <v>14648.52</v>
      </c>
      <c r="K32" s="73">
        <v>0</v>
      </c>
      <c r="L32" s="73">
        <v>0</v>
      </c>
      <c r="M32" s="73">
        <v>62228053</v>
      </c>
      <c r="N32" s="285">
        <v>0</v>
      </c>
      <c r="O32" s="73">
        <v>-344616.41</v>
      </c>
      <c r="P32" s="73">
        <v>10292720</v>
      </c>
      <c r="Q32" s="74">
        <v>72190805.109999999</v>
      </c>
      <c r="R32" s="73">
        <v>0</v>
      </c>
      <c r="S32" s="73">
        <v>0</v>
      </c>
      <c r="T32" s="73">
        <v>0</v>
      </c>
      <c r="U32" s="73">
        <v>0</v>
      </c>
      <c r="V32" s="73">
        <v>357992454.13999999</v>
      </c>
      <c r="W32" s="73">
        <v>66461431</v>
      </c>
      <c r="X32" s="74">
        <v>291531023.13999999</v>
      </c>
      <c r="Y32" s="73">
        <v>942765</v>
      </c>
      <c r="Z32" s="74">
        <v>292473788.13999999</v>
      </c>
      <c r="AA32" s="74">
        <v>364664593.25</v>
      </c>
      <c r="AB32" s="73">
        <v>145256.36999999901</v>
      </c>
      <c r="AC32" s="73">
        <v>0</v>
      </c>
      <c r="AD32" s="73">
        <v>0</v>
      </c>
      <c r="AE32" s="73">
        <v>35403669.100000001</v>
      </c>
      <c r="AF32" s="74">
        <v>35548925.469999999</v>
      </c>
      <c r="AG32" s="73">
        <v>261556339.80000001</v>
      </c>
      <c r="AH32" s="73">
        <v>0</v>
      </c>
      <c r="AI32" s="73">
        <v>0</v>
      </c>
      <c r="AJ32" s="74">
        <v>261556339.80000001</v>
      </c>
      <c r="AK32" s="74">
        <v>297105265.26999998</v>
      </c>
      <c r="AL32" s="73">
        <v>67559328</v>
      </c>
      <c r="AM32" s="73">
        <v>0</v>
      </c>
      <c r="AN32" s="73">
        <v>0</v>
      </c>
      <c r="AO32" s="74">
        <v>67559328</v>
      </c>
      <c r="AP32" s="74">
        <v>364664593.26999998</v>
      </c>
      <c r="AQ32" s="73">
        <v>420696253.95999998</v>
      </c>
      <c r="AR32" s="73">
        <v>0</v>
      </c>
      <c r="AS32" s="73">
        <v>19077838</v>
      </c>
      <c r="AT32" s="73">
        <v>0</v>
      </c>
      <c r="AU32" s="73">
        <v>5876812</v>
      </c>
      <c r="AV32" s="73">
        <v>0</v>
      </c>
      <c r="AW32" s="74">
        <v>445650903.95999998</v>
      </c>
      <c r="AX32" s="73">
        <v>0</v>
      </c>
      <c r="AY32" s="73">
        <v>0</v>
      </c>
      <c r="AZ32" s="73">
        <v>0</v>
      </c>
      <c r="BA32" s="73">
        <v>0</v>
      </c>
      <c r="BB32" s="73">
        <v>0</v>
      </c>
      <c r="BC32" s="74">
        <v>0</v>
      </c>
      <c r="BD32" s="74">
        <v>445650903.95999998</v>
      </c>
      <c r="BE32" s="73">
        <v>200120888.06999999</v>
      </c>
      <c r="BF32" s="73">
        <v>0</v>
      </c>
      <c r="BG32" s="73">
        <v>12879533.85</v>
      </c>
      <c r="BH32" s="73">
        <v>19607531.969999999</v>
      </c>
      <c r="BI32" s="73">
        <v>1564306</v>
      </c>
      <c r="BJ32" s="73">
        <v>214098644</v>
      </c>
      <c r="BK32" s="73">
        <v>0</v>
      </c>
      <c r="BL32" s="74">
        <v>448270903.88999999</v>
      </c>
      <c r="BM32" s="74">
        <v>-2619999.9300000099</v>
      </c>
      <c r="BN32" s="73">
        <v>0</v>
      </c>
      <c r="BO32" s="73">
        <v>0</v>
      </c>
      <c r="BP32" s="73">
        <v>-2619999.9300000099</v>
      </c>
      <c r="BQ32" s="73">
        <v>0</v>
      </c>
      <c r="BR32" s="73">
        <v>0</v>
      </c>
      <c r="BS32" s="74">
        <v>-2619999.9300000099</v>
      </c>
      <c r="BT32" s="75">
        <v>-6.0000000000000001E-3</v>
      </c>
      <c r="BU32" s="75">
        <v>0</v>
      </c>
      <c r="BV32" s="75">
        <v>-6.0000000000000001E-3</v>
      </c>
      <c r="BW32" s="76">
        <v>2</v>
      </c>
      <c r="BX32" s="77">
        <v>54</v>
      </c>
      <c r="BY32" s="77">
        <v>30</v>
      </c>
      <c r="BZ32" s="78">
        <v>1.5</v>
      </c>
      <c r="CA32" s="75">
        <v>3.5000000000000003E-2</v>
      </c>
      <c r="CB32" s="75">
        <v>0.185</v>
      </c>
      <c r="CC32" s="79">
        <v>5</v>
      </c>
      <c r="CD32" s="79"/>
      <c r="CE32" s="79"/>
      <c r="CF32" s="74">
        <v>-8496811.9300000109</v>
      </c>
      <c r="CG32" s="75">
        <v>-1.9E-2</v>
      </c>
      <c r="CH32" s="75">
        <v>0</v>
      </c>
      <c r="CI32" s="75">
        <v>-1.9E-2</v>
      </c>
    </row>
    <row r="33" spans="1:87" s="48" customFormat="1" ht="34.200000000000003" x14ac:dyDescent="0.3">
      <c r="A33" s="81">
        <v>11467</v>
      </c>
      <c r="B33" s="81" t="s">
        <v>853</v>
      </c>
      <c r="C33" s="81" t="s">
        <v>847</v>
      </c>
      <c r="D33" s="81">
        <v>11273</v>
      </c>
      <c r="E33" s="81">
        <v>2022</v>
      </c>
      <c r="F33" s="81" t="s">
        <v>848</v>
      </c>
      <c r="G33" s="81">
        <v>5</v>
      </c>
      <c r="H33" s="81">
        <v>12</v>
      </c>
      <c r="I33" s="81" t="s">
        <v>2912</v>
      </c>
      <c r="J33" s="82">
        <v>12779.32</v>
      </c>
      <c r="K33" s="82">
        <v>0</v>
      </c>
      <c r="L33" s="82">
        <v>0</v>
      </c>
      <c r="M33" s="82">
        <v>9605551</v>
      </c>
      <c r="N33" s="287">
        <v>0</v>
      </c>
      <c r="O33" s="82">
        <v>-287971.57</v>
      </c>
      <c r="P33" s="82">
        <v>851275</v>
      </c>
      <c r="Q33" s="74">
        <v>10181633.75</v>
      </c>
      <c r="R33" s="82">
        <v>0</v>
      </c>
      <c r="S33" s="82">
        <v>0</v>
      </c>
      <c r="T33" s="82">
        <v>0</v>
      </c>
      <c r="U33" s="82">
        <v>0</v>
      </c>
      <c r="V33" s="82">
        <v>106144351.37</v>
      </c>
      <c r="W33" s="82">
        <v>10945767</v>
      </c>
      <c r="X33" s="74">
        <v>95198584.370000005</v>
      </c>
      <c r="Y33" s="82">
        <v>0</v>
      </c>
      <c r="Z33" s="74">
        <v>95198584.370000005</v>
      </c>
      <c r="AA33" s="74">
        <v>105380218.12</v>
      </c>
      <c r="AB33" s="82">
        <v>169523.78</v>
      </c>
      <c r="AC33" s="82">
        <v>0</v>
      </c>
      <c r="AD33" s="82">
        <v>0</v>
      </c>
      <c r="AE33" s="82">
        <v>4100488.58</v>
      </c>
      <c r="AF33" s="74">
        <v>4270012.3600000003</v>
      </c>
      <c r="AG33" s="82">
        <v>100146898.81</v>
      </c>
      <c r="AH33" s="82">
        <v>0</v>
      </c>
      <c r="AI33" s="82">
        <v>0</v>
      </c>
      <c r="AJ33" s="74">
        <v>100146898.81</v>
      </c>
      <c r="AK33" s="74">
        <v>104416911.17</v>
      </c>
      <c r="AL33" s="82">
        <v>963307</v>
      </c>
      <c r="AM33" s="82">
        <v>0</v>
      </c>
      <c r="AN33" s="82">
        <v>0</v>
      </c>
      <c r="AO33" s="74">
        <v>963307</v>
      </c>
      <c r="AP33" s="74">
        <v>105380218.17</v>
      </c>
      <c r="AQ33" s="82">
        <v>68251538.269999996</v>
      </c>
      <c r="AR33" s="82">
        <v>0</v>
      </c>
      <c r="AS33" s="82">
        <v>3361204</v>
      </c>
      <c r="AT33" s="82">
        <v>0</v>
      </c>
      <c r="AU33" s="82">
        <v>1130831</v>
      </c>
      <c r="AV33" s="82">
        <v>0</v>
      </c>
      <c r="AW33" s="74">
        <v>72743573.269999996</v>
      </c>
      <c r="AX33" s="82">
        <v>0</v>
      </c>
      <c r="AY33" s="82">
        <v>0</v>
      </c>
      <c r="AZ33" s="82">
        <v>0</v>
      </c>
      <c r="BA33" s="82">
        <v>0</v>
      </c>
      <c r="BB33" s="82">
        <v>0</v>
      </c>
      <c r="BC33" s="74">
        <v>0</v>
      </c>
      <c r="BD33" s="74">
        <v>72743573.269999996</v>
      </c>
      <c r="BE33" s="82">
        <v>34141694.020000003</v>
      </c>
      <c r="BF33" s="82">
        <v>0</v>
      </c>
      <c r="BG33" s="82">
        <v>3996844.95</v>
      </c>
      <c r="BH33" s="82">
        <v>7912986.5700000003</v>
      </c>
      <c r="BI33" s="82">
        <v>292712</v>
      </c>
      <c r="BJ33" s="82">
        <v>27063336</v>
      </c>
      <c r="BK33" s="82">
        <v>0</v>
      </c>
      <c r="BL33" s="74">
        <v>73407573.540000007</v>
      </c>
      <c r="BM33" s="74">
        <v>-664000.27000001096</v>
      </c>
      <c r="BN33" s="82">
        <v>0</v>
      </c>
      <c r="BO33" s="82">
        <v>0</v>
      </c>
      <c r="BP33" s="82">
        <v>-664000.27000001096</v>
      </c>
      <c r="BQ33" s="82">
        <v>0</v>
      </c>
      <c r="BR33" s="82">
        <v>0</v>
      </c>
      <c r="BS33" s="74">
        <v>-664000.27000001096</v>
      </c>
      <c r="BT33" s="75">
        <v>-8.9999999999999993E-3</v>
      </c>
      <c r="BU33" s="75">
        <v>0</v>
      </c>
      <c r="BV33" s="75">
        <v>-8.9999999999999993E-3</v>
      </c>
      <c r="BW33" s="76">
        <v>2.4</v>
      </c>
      <c r="BX33" s="77">
        <v>51</v>
      </c>
      <c r="BY33" s="77">
        <v>22</v>
      </c>
      <c r="BZ33" s="78">
        <v>1.4</v>
      </c>
      <c r="CA33" s="75">
        <v>3.2000000000000001E-2</v>
      </c>
      <c r="CB33" s="75">
        <v>8.9999999999999993E-3</v>
      </c>
      <c r="CC33" s="79">
        <v>3</v>
      </c>
      <c r="CD33" s="79"/>
      <c r="CE33" s="79"/>
      <c r="CF33" s="74">
        <v>-1794831.27000001</v>
      </c>
      <c r="CG33" s="75">
        <v>-2.5000000000000001E-2</v>
      </c>
      <c r="CH33" s="75">
        <v>0</v>
      </c>
      <c r="CI33" s="75">
        <v>-2.5000000000000001E-2</v>
      </c>
    </row>
    <row r="34" spans="1:87" s="48" customFormat="1" ht="34.200000000000003" x14ac:dyDescent="0.3">
      <c r="A34" s="72">
        <v>99</v>
      </c>
      <c r="B34" s="72" t="s">
        <v>854</v>
      </c>
      <c r="C34" s="72" t="s">
        <v>847</v>
      </c>
      <c r="D34" s="72">
        <v>11273</v>
      </c>
      <c r="E34" s="72">
        <v>2022</v>
      </c>
      <c r="F34" s="72" t="s">
        <v>848</v>
      </c>
      <c r="G34" s="72">
        <v>5</v>
      </c>
      <c r="H34" s="72">
        <v>12</v>
      </c>
      <c r="I34" s="72" t="s">
        <v>2912</v>
      </c>
      <c r="J34" s="73">
        <v>19760.689999999999</v>
      </c>
      <c r="K34" s="73">
        <v>0</v>
      </c>
      <c r="L34" s="73">
        <v>0</v>
      </c>
      <c r="M34" s="73">
        <v>19570651</v>
      </c>
      <c r="N34" s="285">
        <v>0</v>
      </c>
      <c r="O34" s="73">
        <v>1222475.31</v>
      </c>
      <c r="P34" s="73">
        <v>2032940</v>
      </c>
      <c r="Q34" s="74">
        <v>22845827</v>
      </c>
      <c r="R34" s="73">
        <v>0</v>
      </c>
      <c r="S34" s="73">
        <v>0</v>
      </c>
      <c r="T34" s="73">
        <v>0</v>
      </c>
      <c r="U34" s="73">
        <v>0</v>
      </c>
      <c r="V34" s="73">
        <v>156090712.44999999</v>
      </c>
      <c r="W34" s="73">
        <v>23246662</v>
      </c>
      <c r="X34" s="74">
        <v>132844050.45</v>
      </c>
      <c r="Y34" s="73">
        <v>1391628.06</v>
      </c>
      <c r="Z34" s="74">
        <v>134235678.50999999</v>
      </c>
      <c r="AA34" s="74">
        <v>157081505.50999999</v>
      </c>
      <c r="AB34" s="73">
        <v>-120448.18</v>
      </c>
      <c r="AC34" s="73">
        <v>0</v>
      </c>
      <c r="AD34" s="73">
        <v>0</v>
      </c>
      <c r="AE34" s="73">
        <v>9846420.0299999993</v>
      </c>
      <c r="AF34" s="74">
        <v>9725971.8499999996</v>
      </c>
      <c r="AG34" s="73">
        <v>120413359.45999999</v>
      </c>
      <c r="AH34" s="73">
        <v>0</v>
      </c>
      <c r="AI34" s="73">
        <v>0</v>
      </c>
      <c r="AJ34" s="74">
        <v>120413359.45999999</v>
      </c>
      <c r="AK34" s="74">
        <v>130139331.31</v>
      </c>
      <c r="AL34" s="73">
        <v>26942175</v>
      </c>
      <c r="AM34" s="73">
        <v>0</v>
      </c>
      <c r="AN34" s="73">
        <v>0</v>
      </c>
      <c r="AO34" s="74">
        <v>26942175</v>
      </c>
      <c r="AP34" s="74">
        <v>157081506.31</v>
      </c>
      <c r="AQ34" s="73">
        <v>152480543.84999999</v>
      </c>
      <c r="AR34" s="73">
        <v>0</v>
      </c>
      <c r="AS34" s="73">
        <v>6558530</v>
      </c>
      <c r="AT34" s="73">
        <v>0</v>
      </c>
      <c r="AU34" s="73">
        <v>2737399</v>
      </c>
      <c r="AV34" s="73">
        <v>0</v>
      </c>
      <c r="AW34" s="74">
        <v>161776472.84999999</v>
      </c>
      <c r="AX34" s="73">
        <v>0</v>
      </c>
      <c r="AY34" s="73">
        <v>0</v>
      </c>
      <c r="AZ34" s="73">
        <v>0</v>
      </c>
      <c r="BA34" s="73">
        <v>0</v>
      </c>
      <c r="BB34" s="73">
        <v>0</v>
      </c>
      <c r="BC34" s="74">
        <v>0</v>
      </c>
      <c r="BD34" s="74">
        <v>161776472.84999999</v>
      </c>
      <c r="BE34" s="73">
        <v>87837487.680000007</v>
      </c>
      <c r="BF34" s="73">
        <v>0</v>
      </c>
      <c r="BG34" s="73">
        <v>7074792.8600000003</v>
      </c>
      <c r="BH34" s="73">
        <v>9084311.5800000001</v>
      </c>
      <c r="BI34" s="73">
        <v>438372</v>
      </c>
      <c r="BJ34" s="73">
        <v>62133509</v>
      </c>
      <c r="BK34" s="73">
        <v>0</v>
      </c>
      <c r="BL34" s="74">
        <v>166568473.12</v>
      </c>
      <c r="BM34" s="74">
        <v>-4792000.2700000098</v>
      </c>
      <c r="BN34" s="73">
        <v>0</v>
      </c>
      <c r="BO34" s="73">
        <v>0</v>
      </c>
      <c r="BP34" s="73">
        <v>-4792000.2700000098</v>
      </c>
      <c r="BQ34" s="73">
        <v>0</v>
      </c>
      <c r="BR34" s="73">
        <v>0</v>
      </c>
      <c r="BS34" s="74">
        <v>-4792000.2700000098</v>
      </c>
      <c r="BT34" s="75">
        <v>-0.03</v>
      </c>
      <c r="BU34" s="75">
        <v>0</v>
      </c>
      <c r="BV34" s="75">
        <v>-0.03</v>
      </c>
      <c r="BW34" s="76">
        <v>2.2999999999999998</v>
      </c>
      <c r="BX34" s="77">
        <v>47</v>
      </c>
      <c r="BY34" s="77">
        <v>22</v>
      </c>
      <c r="BZ34" s="78">
        <v>1.3</v>
      </c>
      <c r="CA34" s="75">
        <v>1.7999999999999999E-2</v>
      </c>
      <c r="CB34" s="75">
        <v>0.17199999999999999</v>
      </c>
      <c r="CC34" s="79">
        <v>3</v>
      </c>
      <c r="CD34" s="79"/>
      <c r="CE34" s="79"/>
      <c r="CF34" s="74">
        <v>-7529399.2700000098</v>
      </c>
      <c r="CG34" s="75">
        <v>-4.7E-2</v>
      </c>
      <c r="CH34" s="75">
        <v>0</v>
      </c>
      <c r="CI34" s="75">
        <v>-4.7E-2</v>
      </c>
    </row>
    <row r="35" spans="1:87" s="48" customFormat="1" ht="34.200000000000003" x14ac:dyDescent="0.3">
      <c r="A35" s="81">
        <v>122</v>
      </c>
      <c r="B35" s="81" t="s">
        <v>750</v>
      </c>
      <c r="C35" s="81" t="s">
        <v>847</v>
      </c>
      <c r="D35" s="81">
        <v>12759</v>
      </c>
      <c r="E35" s="81">
        <v>2022</v>
      </c>
      <c r="F35" s="81" t="s">
        <v>855</v>
      </c>
      <c r="G35" s="81">
        <v>5</v>
      </c>
      <c r="H35" s="81">
        <v>12</v>
      </c>
      <c r="I35" s="81" t="s">
        <v>2911</v>
      </c>
      <c r="J35" s="82">
        <v>14943804</v>
      </c>
      <c r="K35" s="82">
        <v>0</v>
      </c>
      <c r="L35" s="82">
        <v>2000704</v>
      </c>
      <c r="M35" s="82">
        <v>86597406</v>
      </c>
      <c r="N35" s="287">
        <v>6041199</v>
      </c>
      <c r="O35" s="82">
        <v>715602</v>
      </c>
      <c r="P35" s="82">
        <v>41632174</v>
      </c>
      <c r="Q35" s="74">
        <v>151930889</v>
      </c>
      <c r="R35" s="82">
        <v>205659044</v>
      </c>
      <c r="S35" s="82">
        <v>3220762</v>
      </c>
      <c r="T35" s="82">
        <v>0</v>
      </c>
      <c r="U35" s="82">
        <v>0</v>
      </c>
      <c r="V35" s="82">
        <v>595347720</v>
      </c>
      <c r="W35" s="82">
        <v>350987542</v>
      </c>
      <c r="X35" s="74">
        <v>244360178</v>
      </c>
      <c r="Y35" s="82">
        <v>57010119</v>
      </c>
      <c r="Z35" s="74">
        <v>510250103</v>
      </c>
      <c r="AA35" s="74">
        <v>662180992</v>
      </c>
      <c r="AB35" s="82">
        <v>12859504</v>
      </c>
      <c r="AC35" s="82">
        <v>1796810</v>
      </c>
      <c r="AD35" s="82">
        <v>0</v>
      </c>
      <c r="AE35" s="82">
        <v>90779398</v>
      </c>
      <c r="AF35" s="74">
        <v>105435712</v>
      </c>
      <c r="AG35" s="82">
        <v>200096316</v>
      </c>
      <c r="AH35" s="82">
        <v>0</v>
      </c>
      <c r="AI35" s="82">
        <v>31862019</v>
      </c>
      <c r="AJ35" s="74">
        <v>231958335</v>
      </c>
      <c r="AK35" s="74">
        <v>337394047</v>
      </c>
      <c r="AL35" s="82">
        <v>305726451</v>
      </c>
      <c r="AM35" s="82">
        <v>16950418</v>
      </c>
      <c r="AN35" s="82">
        <v>2110076</v>
      </c>
      <c r="AO35" s="74">
        <v>324786945</v>
      </c>
      <c r="AP35" s="74">
        <v>662180992</v>
      </c>
      <c r="AQ35" s="82">
        <v>711553991</v>
      </c>
      <c r="AR35" s="82">
        <v>0</v>
      </c>
      <c r="AS35" s="82">
        <v>42993132</v>
      </c>
      <c r="AT35" s="82">
        <v>25757</v>
      </c>
      <c r="AU35" s="82">
        <v>3136300</v>
      </c>
      <c r="AV35" s="82">
        <v>9201780</v>
      </c>
      <c r="AW35" s="74">
        <v>766910960</v>
      </c>
      <c r="AX35" s="82">
        <v>2309893</v>
      </c>
      <c r="AY35" s="82">
        <v>896994</v>
      </c>
      <c r="AZ35" s="82">
        <v>-38081219</v>
      </c>
      <c r="BA35" s="82">
        <v>-39867067</v>
      </c>
      <c r="BB35" s="82">
        <v>0</v>
      </c>
      <c r="BC35" s="74">
        <v>-74741399</v>
      </c>
      <c r="BD35" s="74">
        <v>692169561</v>
      </c>
      <c r="BE35" s="82">
        <v>444259526</v>
      </c>
      <c r="BF35" s="82">
        <v>0</v>
      </c>
      <c r="BG35" s="82">
        <v>32722282</v>
      </c>
      <c r="BH35" s="82">
        <v>8183227</v>
      </c>
      <c r="BI35" s="82">
        <v>6391096</v>
      </c>
      <c r="BJ35" s="82">
        <v>302161503</v>
      </c>
      <c r="BK35" s="82">
        <v>0</v>
      </c>
      <c r="BL35" s="74">
        <v>793717634</v>
      </c>
      <c r="BM35" s="74">
        <v>-101548073</v>
      </c>
      <c r="BN35" s="82">
        <v>0</v>
      </c>
      <c r="BO35" s="82">
        <v>2341063</v>
      </c>
      <c r="BP35" s="82">
        <v>-99207010</v>
      </c>
      <c r="BQ35" s="82">
        <v>27791599</v>
      </c>
      <c r="BR35" s="82">
        <v>0</v>
      </c>
      <c r="BS35" s="74">
        <v>-71415411</v>
      </c>
      <c r="BT35" s="75">
        <v>-3.9E-2</v>
      </c>
      <c r="BU35" s="75">
        <v>-0.108</v>
      </c>
      <c r="BV35" s="75">
        <v>-0.14699999999999999</v>
      </c>
      <c r="BW35" s="76">
        <v>1.4</v>
      </c>
      <c r="BX35" s="77">
        <v>44</v>
      </c>
      <c r="BY35" s="77">
        <v>50</v>
      </c>
      <c r="BZ35" s="78">
        <v>-2.9</v>
      </c>
      <c r="CA35" s="75">
        <v>-0.22500000000000001</v>
      </c>
      <c r="CB35" s="75">
        <v>0.49</v>
      </c>
      <c r="CC35" s="79">
        <v>11</v>
      </c>
      <c r="CD35" s="79"/>
      <c r="CE35" s="79"/>
      <c r="CF35" s="74">
        <v>-104710130</v>
      </c>
      <c r="CG35" s="75">
        <v>-4.2999999999999997E-2</v>
      </c>
      <c r="CH35" s="75">
        <v>-0.108</v>
      </c>
      <c r="CI35" s="75">
        <v>-0.152</v>
      </c>
    </row>
    <row r="36" spans="1:87" s="48" customFormat="1" ht="34.200000000000003" x14ac:dyDescent="0.3">
      <c r="A36" s="72">
        <v>77</v>
      </c>
      <c r="B36" s="72" t="s">
        <v>726</v>
      </c>
      <c r="C36" s="72" t="s">
        <v>847</v>
      </c>
      <c r="D36" s="72">
        <v>12767</v>
      </c>
      <c r="E36" s="72">
        <v>2022</v>
      </c>
      <c r="F36" s="72" t="s">
        <v>855</v>
      </c>
      <c r="G36" s="72">
        <v>5</v>
      </c>
      <c r="H36" s="72">
        <v>12</v>
      </c>
      <c r="I36" s="72" t="s">
        <v>2911</v>
      </c>
      <c r="J36" s="73">
        <v>15199586</v>
      </c>
      <c r="K36" s="73">
        <v>4241753</v>
      </c>
      <c r="L36" s="73">
        <v>0</v>
      </c>
      <c r="M36" s="73">
        <v>24073709</v>
      </c>
      <c r="N36" s="285">
        <v>13777</v>
      </c>
      <c r="O36" s="73">
        <v>0</v>
      </c>
      <c r="P36" s="73">
        <v>7367394</v>
      </c>
      <c r="Q36" s="74">
        <v>50896219</v>
      </c>
      <c r="R36" s="73">
        <v>1546989</v>
      </c>
      <c r="S36" s="73">
        <v>0</v>
      </c>
      <c r="T36" s="73">
        <v>3312883</v>
      </c>
      <c r="U36" s="73">
        <v>0</v>
      </c>
      <c r="V36" s="73">
        <v>157183510</v>
      </c>
      <c r="W36" s="73">
        <v>112744568</v>
      </c>
      <c r="X36" s="74">
        <v>44438942</v>
      </c>
      <c r="Y36" s="73">
        <v>13516918</v>
      </c>
      <c r="Z36" s="74">
        <v>62815732</v>
      </c>
      <c r="AA36" s="74">
        <v>113711951</v>
      </c>
      <c r="AB36" s="73">
        <v>2197425</v>
      </c>
      <c r="AC36" s="73">
        <v>2907077</v>
      </c>
      <c r="AD36" s="73">
        <v>0</v>
      </c>
      <c r="AE36" s="73">
        <v>33011824</v>
      </c>
      <c r="AF36" s="74">
        <v>38116326</v>
      </c>
      <c r="AG36" s="73">
        <v>20567118</v>
      </c>
      <c r="AH36" s="73">
        <v>0</v>
      </c>
      <c r="AI36" s="73">
        <v>21288068</v>
      </c>
      <c r="AJ36" s="74">
        <v>41855186</v>
      </c>
      <c r="AK36" s="74">
        <v>79971512</v>
      </c>
      <c r="AL36" s="73">
        <v>28875203</v>
      </c>
      <c r="AM36" s="73">
        <v>2576405</v>
      </c>
      <c r="AN36" s="73">
        <v>2288831</v>
      </c>
      <c r="AO36" s="74">
        <v>33740439</v>
      </c>
      <c r="AP36" s="74">
        <v>113711951</v>
      </c>
      <c r="AQ36" s="73">
        <v>176879999</v>
      </c>
      <c r="AR36" s="73">
        <v>0</v>
      </c>
      <c r="AS36" s="73">
        <v>24370719</v>
      </c>
      <c r="AT36" s="73">
        <v>1669840</v>
      </c>
      <c r="AU36" s="73">
        <v>7963617</v>
      </c>
      <c r="AV36" s="73">
        <v>64161</v>
      </c>
      <c r="AW36" s="74">
        <v>210948336</v>
      </c>
      <c r="AX36" s="73">
        <v>-468043</v>
      </c>
      <c r="AY36" s="73">
        <v>53253</v>
      </c>
      <c r="AZ36" s="73">
        <v>0</v>
      </c>
      <c r="BA36" s="73">
        <v>-2168641</v>
      </c>
      <c r="BB36" s="73">
        <v>0</v>
      </c>
      <c r="BC36" s="74">
        <v>-2583431</v>
      </c>
      <c r="BD36" s="74">
        <v>208364905</v>
      </c>
      <c r="BE36" s="73">
        <v>125503695</v>
      </c>
      <c r="BF36" s="73">
        <v>0</v>
      </c>
      <c r="BG36" s="73">
        <v>5456397</v>
      </c>
      <c r="BH36" s="73">
        <v>947778</v>
      </c>
      <c r="BI36" s="73">
        <v>1952214</v>
      </c>
      <c r="BJ36" s="73">
        <v>74456724</v>
      </c>
      <c r="BK36" s="73">
        <v>0</v>
      </c>
      <c r="BL36" s="74">
        <v>208316808</v>
      </c>
      <c r="BM36" s="74">
        <v>48097</v>
      </c>
      <c r="BN36" s="73">
        <v>-486882</v>
      </c>
      <c r="BO36" s="73">
        <v>0</v>
      </c>
      <c r="BP36" s="73">
        <v>-438785</v>
      </c>
      <c r="BQ36" s="73">
        <v>24282025</v>
      </c>
      <c r="BR36" s="73">
        <v>0</v>
      </c>
      <c r="BS36" s="74">
        <v>23843240</v>
      </c>
      <c r="BT36" s="75">
        <v>1.2999999999999999E-2</v>
      </c>
      <c r="BU36" s="75">
        <v>-1.2E-2</v>
      </c>
      <c r="BV36" s="75">
        <v>0</v>
      </c>
      <c r="BW36" s="76">
        <v>1.3</v>
      </c>
      <c r="BX36" s="77">
        <v>50</v>
      </c>
      <c r="BY36" s="77">
        <v>63</v>
      </c>
      <c r="BZ36" s="78">
        <v>2.1</v>
      </c>
      <c r="CA36" s="75">
        <v>9.4E-2</v>
      </c>
      <c r="CB36" s="75">
        <v>0.29699999999999999</v>
      </c>
      <c r="CC36" s="79">
        <v>21</v>
      </c>
      <c r="CD36" s="79"/>
      <c r="CE36" s="79"/>
      <c r="CF36" s="74">
        <v>-9585360</v>
      </c>
      <c r="CG36" s="75">
        <v>-3.5000000000000003E-2</v>
      </c>
      <c r="CH36" s="75">
        <v>-1.2999999999999999E-2</v>
      </c>
      <c r="CI36" s="75">
        <v>-4.8000000000000001E-2</v>
      </c>
    </row>
    <row r="37" spans="1:87" s="48" customFormat="1" ht="34.200000000000003" x14ac:dyDescent="0.3">
      <c r="A37" s="81">
        <v>129</v>
      </c>
      <c r="B37" s="81" t="s">
        <v>758</v>
      </c>
      <c r="C37" s="81" t="s">
        <v>847</v>
      </c>
      <c r="D37" s="81">
        <v>12773</v>
      </c>
      <c r="E37" s="81">
        <v>2022</v>
      </c>
      <c r="F37" s="81" t="s">
        <v>855</v>
      </c>
      <c r="G37" s="81">
        <v>5</v>
      </c>
      <c r="H37" s="81">
        <v>12</v>
      </c>
      <c r="I37" s="81" t="s">
        <v>2911</v>
      </c>
      <c r="J37" s="82">
        <v>6334352</v>
      </c>
      <c r="K37" s="82">
        <v>0</v>
      </c>
      <c r="L37" s="82">
        <v>0</v>
      </c>
      <c r="M37" s="82">
        <v>21700147</v>
      </c>
      <c r="N37" s="287">
        <v>2600867</v>
      </c>
      <c r="O37" s="82">
        <v>0</v>
      </c>
      <c r="P37" s="82">
        <v>11460743</v>
      </c>
      <c r="Q37" s="74">
        <v>42096109</v>
      </c>
      <c r="R37" s="82">
        <v>399300</v>
      </c>
      <c r="S37" s="82">
        <v>0</v>
      </c>
      <c r="T37" s="82">
        <v>0</v>
      </c>
      <c r="U37" s="82">
        <v>0</v>
      </c>
      <c r="V37" s="82">
        <v>219100387</v>
      </c>
      <c r="W37" s="82">
        <v>138767329</v>
      </c>
      <c r="X37" s="74">
        <v>80333058</v>
      </c>
      <c r="Y37" s="82">
        <v>371813147</v>
      </c>
      <c r="Z37" s="74">
        <v>452545505</v>
      </c>
      <c r="AA37" s="74">
        <v>494641614</v>
      </c>
      <c r="AB37" s="82">
        <v>0</v>
      </c>
      <c r="AC37" s="82">
        <v>6894749</v>
      </c>
      <c r="AD37" s="82">
        <v>2358467</v>
      </c>
      <c r="AE37" s="82">
        <v>30205491</v>
      </c>
      <c r="AF37" s="74">
        <v>39458707</v>
      </c>
      <c r="AG37" s="82">
        <v>0</v>
      </c>
      <c r="AH37" s="82">
        <v>0</v>
      </c>
      <c r="AI37" s="82">
        <v>9617127</v>
      </c>
      <c r="AJ37" s="74">
        <v>9617127</v>
      </c>
      <c r="AK37" s="74">
        <v>49075834</v>
      </c>
      <c r="AL37" s="82">
        <v>516134345</v>
      </c>
      <c r="AM37" s="82">
        <v>22591</v>
      </c>
      <c r="AN37" s="82">
        <v>0</v>
      </c>
      <c r="AO37" s="74">
        <v>516156936</v>
      </c>
      <c r="AP37" s="74">
        <v>565232770</v>
      </c>
      <c r="AQ37" s="82">
        <v>219945346</v>
      </c>
      <c r="AR37" s="82">
        <v>0</v>
      </c>
      <c r="AS37" s="82">
        <v>8777818</v>
      </c>
      <c r="AT37" s="82">
        <v>0</v>
      </c>
      <c r="AU37" s="82">
        <v>0</v>
      </c>
      <c r="AV37" s="82">
        <v>208554</v>
      </c>
      <c r="AW37" s="74">
        <v>228931718</v>
      </c>
      <c r="AX37" s="82">
        <v>42525404</v>
      </c>
      <c r="AY37" s="82">
        <v>0</v>
      </c>
      <c r="AZ37" s="82">
        <v>0</v>
      </c>
      <c r="BA37" s="82">
        <v>-70149244</v>
      </c>
      <c r="BB37" s="82">
        <v>398350</v>
      </c>
      <c r="BC37" s="74">
        <v>-27225490</v>
      </c>
      <c r="BD37" s="74">
        <v>201706228</v>
      </c>
      <c r="BE37" s="82">
        <v>138308810</v>
      </c>
      <c r="BF37" s="82">
        <v>0</v>
      </c>
      <c r="BG37" s="82">
        <v>9376920</v>
      </c>
      <c r="BH37" s="82">
        <v>0</v>
      </c>
      <c r="BI37" s="82">
        <v>756689</v>
      </c>
      <c r="BJ37" s="82">
        <v>94540061</v>
      </c>
      <c r="BK37" s="82">
        <v>0</v>
      </c>
      <c r="BL37" s="74">
        <v>242982480</v>
      </c>
      <c r="BM37" s="74">
        <v>-41276252</v>
      </c>
      <c r="BN37" s="82">
        <v>-14799697</v>
      </c>
      <c r="BO37" s="82">
        <v>95200</v>
      </c>
      <c r="BP37" s="82">
        <v>-55980749</v>
      </c>
      <c r="BQ37" s="82">
        <v>-8240000</v>
      </c>
      <c r="BR37" s="82">
        <v>0</v>
      </c>
      <c r="BS37" s="74">
        <v>-64220749</v>
      </c>
      <c r="BT37" s="75">
        <v>-7.0000000000000007E-2</v>
      </c>
      <c r="BU37" s="75">
        <v>-0.13500000000000001</v>
      </c>
      <c r="BV37" s="75">
        <v>-0.20499999999999999</v>
      </c>
      <c r="BW37" s="76">
        <v>1.1000000000000001</v>
      </c>
      <c r="BX37" s="77">
        <v>36</v>
      </c>
      <c r="BY37" s="77">
        <v>51</v>
      </c>
      <c r="BZ37" s="78">
        <v>0</v>
      </c>
      <c r="CA37" s="75">
        <v>-0.80800000000000005</v>
      </c>
      <c r="CB37" s="75">
        <v>1.0429999999999999</v>
      </c>
      <c r="CC37" s="79">
        <v>15</v>
      </c>
      <c r="CD37" s="79"/>
      <c r="CE37" s="79"/>
      <c r="CF37" s="74">
        <v>-41276252</v>
      </c>
      <c r="CG37" s="75">
        <v>-7.0000000000000007E-2</v>
      </c>
      <c r="CH37" s="75">
        <v>-0.13500000000000001</v>
      </c>
      <c r="CI37" s="75">
        <v>-0.20499999999999999</v>
      </c>
    </row>
    <row r="38" spans="1:87" s="48" customFormat="1" ht="34.200000000000003" x14ac:dyDescent="0.3">
      <c r="A38" s="72">
        <v>104</v>
      </c>
      <c r="B38" s="72" t="s">
        <v>759</v>
      </c>
      <c r="C38" s="72" t="s">
        <v>847</v>
      </c>
      <c r="D38" s="72">
        <v>12775</v>
      </c>
      <c r="E38" s="72">
        <v>2022</v>
      </c>
      <c r="F38" s="72" t="s">
        <v>855</v>
      </c>
      <c r="G38" s="72">
        <v>5</v>
      </c>
      <c r="H38" s="72">
        <v>12</v>
      </c>
      <c r="I38" s="72" t="s">
        <v>2911</v>
      </c>
      <c r="J38" s="73">
        <v>-878000</v>
      </c>
      <c r="K38" s="73">
        <v>0</v>
      </c>
      <c r="L38" s="73">
        <v>6715000</v>
      </c>
      <c r="M38" s="73">
        <v>144608000</v>
      </c>
      <c r="N38" s="285">
        <v>55861000</v>
      </c>
      <c r="O38" s="73">
        <v>2735000</v>
      </c>
      <c r="P38" s="73">
        <v>66011000</v>
      </c>
      <c r="Q38" s="74">
        <v>275052000</v>
      </c>
      <c r="R38" s="73">
        <v>49484000</v>
      </c>
      <c r="S38" s="73">
        <v>0</v>
      </c>
      <c r="T38" s="73">
        <v>0</v>
      </c>
      <c r="U38" s="73">
        <v>803000</v>
      </c>
      <c r="V38" s="73">
        <v>791506000</v>
      </c>
      <c r="W38" s="73">
        <v>450588000</v>
      </c>
      <c r="X38" s="74">
        <v>340918000</v>
      </c>
      <c r="Y38" s="73">
        <v>264149000</v>
      </c>
      <c r="Z38" s="74">
        <v>655354000</v>
      </c>
      <c r="AA38" s="74">
        <v>930406000</v>
      </c>
      <c r="AB38" s="73">
        <v>11582000</v>
      </c>
      <c r="AC38" s="73">
        <v>9393000</v>
      </c>
      <c r="AD38" s="73">
        <v>79054000</v>
      </c>
      <c r="AE38" s="73">
        <v>209896000</v>
      </c>
      <c r="AF38" s="74">
        <v>309925000</v>
      </c>
      <c r="AG38" s="73">
        <v>446776000</v>
      </c>
      <c r="AH38" s="73">
        <v>0</v>
      </c>
      <c r="AI38" s="73">
        <v>122381000</v>
      </c>
      <c r="AJ38" s="74">
        <v>569157000</v>
      </c>
      <c r="AK38" s="74">
        <v>879082000</v>
      </c>
      <c r="AL38" s="73">
        <v>39522000</v>
      </c>
      <c r="AM38" s="73">
        <v>4265000</v>
      </c>
      <c r="AN38" s="73">
        <v>7537000</v>
      </c>
      <c r="AO38" s="74">
        <v>51324000</v>
      </c>
      <c r="AP38" s="74">
        <v>930406000</v>
      </c>
      <c r="AQ38" s="73">
        <v>810889000</v>
      </c>
      <c r="AR38" s="73">
        <v>0</v>
      </c>
      <c r="AS38" s="73">
        <v>260882000</v>
      </c>
      <c r="AT38" s="73">
        <v>1723000</v>
      </c>
      <c r="AU38" s="73">
        <v>12776000</v>
      </c>
      <c r="AV38" s="73">
        <v>2483000</v>
      </c>
      <c r="AW38" s="74">
        <v>1088753000</v>
      </c>
      <c r="AX38" s="73">
        <v>3370000</v>
      </c>
      <c r="AY38" s="73">
        <v>-6301000</v>
      </c>
      <c r="AZ38" s="73">
        <v>0</v>
      </c>
      <c r="BA38" s="73">
        <v>-54211000</v>
      </c>
      <c r="BB38" s="73">
        <v>0</v>
      </c>
      <c r="BC38" s="74">
        <v>-57142000</v>
      </c>
      <c r="BD38" s="74">
        <v>1031611000</v>
      </c>
      <c r="BE38" s="73">
        <v>547682000</v>
      </c>
      <c r="BF38" s="73">
        <v>0</v>
      </c>
      <c r="BG38" s="73">
        <v>31225000</v>
      </c>
      <c r="BH38" s="73">
        <v>19457000</v>
      </c>
      <c r="BI38" s="73">
        <v>11999000</v>
      </c>
      <c r="BJ38" s="73">
        <v>611626000</v>
      </c>
      <c r="BK38" s="73">
        <v>0</v>
      </c>
      <c r="BL38" s="74">
        <v>1221989000</v>
      </c>
      <c r="BM38" s="74">
        <v>-190378000</v>
      </c>
      <c r="BN38" s="73">
        <v>-129129000</v>
      </c>
      <c r="BO38" s="73">
        <v>397000</v>
      </c>
      <c r="BP38" s="73">
        <v>-319110000</v>
      </c>
      <c r="BQ38" s="73">
        <v>-15608000</v>
      </c>
      <c r="BR38" s="73">
        <v>0</v>
      </c>
      <c r="BS38" s="74">
        <v>-334718000</v>
      </c>
      <c r="BT38" s="75">
        <v>-0.129</v>
      </c>
      <c r="BU38" s="75">
        <v>-5.5E-2</v>
      </c>
      <c r="BV38" s="75">
        <v>-0.185</v>
      </c>
      <c r="BW38" s="76">
        <v>0.9</v>
      </c>
      <c r="BX38" s="77">
        <v>65</v>
      </c>
      <c r="BY38" s="77">
        <v>92</v>
      </c>
      <c r="BZ38" s="78">
        <v>-4.5</v>
      </c>
      <c r="CA38" s="75">
        <v>-0.21</v>
      </c>
      <c r="CB38" s="75">
        <v>5.5E-2</v>
      </c>
      <c r="CC38" s="79">
        <v>14</v>
      </c>
      <c r="CD38" s="79"/>
      <c r="CE38" s="79"/>
      <c r="CF38" s="74">
        <v>-204877000</v>
      </c>
      <c r="CG38" s="75">
        <v>-0.14499999999999999</v>
      </c>
      <c r="CH38" s="75">
        <v>-5.6000000000000001E-2</v>
      </c>
      <c r="CI38" s="75">
        <v>-0.20100000000000001</v>
      </c>
    </row>
    <row r="39" spans="1:87" s="48" customFormat="1" ht="34.200000000000003" x14ac:dyDescent="0.3">
      <c r="A39" s="81">
        <v>85</v>
      </c>
      <c r="B39" s="81" t="s">
        <v>729</v>
      </c>
      <c r="C39" s="81" t="s">
        <v>847</v>
      </c>
      <c r="D39" s="81">
        <v>12775</v>
      </c>
      <c r="E39" s="81">
        <v>2022</v>
      </c>
      <c r="F39" s="81" t="s">
        <v>855</v>
      </c>
      <c r="G39" s="81">
        <v>5</v>
      </c>
      <c r="H39" s="81">
        <v>12</v>
      </c>
      <c r="I39" s="81" t="s">
        <v>2911</v>
      </c>
      <c r="J39" s="82">
        <v>23282000</v>
      </c>
      <c r="K39" s="82">
        <v>0</v>
      </c>
      <c r="L39" s="82">
        <v>4972000</v>
      </c>
      <c r="M39" s="82">
        <v>71925000</v>
      </c>
      <c r="N39" s="287">
        <v>42718000</v>
      </c>
      <c r="O39" s="82">
        <v>282000</v>
      </c>
      <c r="P39" s="82">
        <v>27745000</v>
      </c>
      <c r="Q39" s="74">
        <v>170924000</v>
      </c>
      <c r="R39" s="82">
        <v>18047000</v>
      </c>
      <c r="S39" s="82">
        <v>0</v>
      </c>
      <c r="T39" s="82">
        <v>0</v>
      </c>
      <c r="U39" s="82">
        <v>17984000</v>
      </c>
      <c r="V39" s="82">
        <v>575983000</v>
      </c>
      <c r="W39" s="82">
        <v>336445000</v>
      </c>
      <c r="X39" s="74">
        <v>239538000</v>
      </c>
      <c r="Y39" s="82">
        <v>43315000</v>
      </c>
      <c r="Z39" s="74">
        <v>318884000</v>
      </c>
      <c r="AA39" s="74">
        <v>489808000</v>
      </c>
      <c r="AB39" s="82">
        <v>4324000</v>
      </c>
      <c r="AC39" s="82">
        <v>993000</v>
      </c>
      <c r="AD39" s="82">
        <v>25459000</v>
      </c>
      <c r="AE39" s="82">
        <v>95535000</v>
      </c>
      <c r="AF39" s="74">
        <v>126311000</v>
      </c>
      <c r="AG39" s="82">
        <v>212268000</v>
      </c>
      <c r="AH39" s="82">
        <v>0</v>
      </c>
      <c r="AI39" s="82">
        <v>54376000</v>
      </c>
      <c r="AJ39" s="74">
        <v>266644000</v>
      </c>
      <c r="AK39" s="74">
        <v>392955000</v>
      </c>
      <c r="AL39" s="82">
        <v>87801000</v>
      </c>
      <c r="AM39" s="82">
        <v>3888000</v>
      </c>
      <c r="AN39" s="82">
        <v>5164000</v>
      </c>
      <c r="AO39" s="74">
        <v>96853000</v>
      </c>
      <c r="AP39" s="74">
        <v>489808000</v>
      </c>
      <c r="AQ39" s="82">
        <v>462273000</v>
      </c>
      <c r="AR39" s="82">
        <v>0</v>
      </c>
      <c r="AS39" s="82">
        <v>37660000</v>
      </c>
      <c r="AT39" s="82">
        <v>1872000</v>
      </c>
      <c r="AU39" s="82">
        <v>6810000</v>
      </c>
      <c r="AV39" s="82">
        <v>1073000</v>
      </c>
      <c r="AW39" s="74">
        <v>509688000</v>
      </c>
      <c r="AX39" s="82">
        <v>779000</v>
      </c>
      <c r="AY39" s="82">
        <v>-121000</v>
      </c>
      <c r="AZ39" s="82">
        <v>0</v>
      </c>
      <c r="BA39" s="82">
        <v>-11889000</v>
      </c>
      <c r="BB39" s="82">
        <v>0</v>
      </c>
      <c r="BC39" s="74">
        <v>-11231000</v>
      </c>
      <c r="BD39" s="74">
        <v>498457000</v>
      </c>
      <c r="BE39" s="82">
        <v>257531000</v>
      </c>
      <c r="BF39" s="82">
        <v>0</v>
      </c>
      <c r="BG39" s="82">
        <v>31251000</v>
      </c>
      <c r="BH39" s="82">
        <v>6928000</v>
      </c>
      <c r="BI39" s="82">
        <v>6068000</v>
      </c>
      <c r="BJ39" s="82">
        <v>292663000</v>
      </c>
      <c r="BK39" s="82">
        <v>0</v>
      </c>
      <c r="BL39" s="74">
        <v>594441000</v>
      </c>
      <c r="BM39" s="74">
        <v>-95984000</v>
      </c>
      <c r="BN39" s="82">
        <v>26687000</v>
      </c>
      <c r="BO39" s="82">
        <v>55000</v>
      </c>
      <c r="BP39" s="82">
        <v>-69242000</v>
      </c>
      <c r="BQ39" s="82">
        <v>5873000</v>
      </c>
      <c r="BR39" s="82">
        <v>0</v>
      </c>
      <c r="BS39" s="74">
        <v>-63369000</v>
      </c>
      <c r="BT39" s="75">
        <v>-0.17</v>
      </c>
      <c r="BU39" s="75">
        <v>-2.3E-2</v>
      </c>
      <c r="BV39" s="75">
        <v>-0.193</v>
      </c>
      <c r="BW39" s="76">
        <v>1.4</v>
      </c>
      <c r="BX39" s="77">
        <v>57</v>
      </c>
      <c r="BY39" s="77">
        <v>81</v>
      </c>
      <c r="BZ39" s="78">
        <v>-5.0999999999999996</v>
      </c>
      <c r="CA39" s="75">
        <v>-0.191</v>
      </c>
      <c r="CB39" s="75">
        <v>0.19800000000000001</v>
      </c>
      <c r="CC39" s="79">
        <v>11</v>
      </c>
      <c r="CD39" s="79"/>
      <c r="CE39" s="79"/>
      <c r="CF39" s="74">
        <v>-104666000</v>
      </c>
      <c r="CG39" s="75">
        <v>-0.191</v>
      </c>
      <c r="CH39" s="75">
        <v>-2.3E-2</v>
      </c>
      <c r="CI39" s="75">
        <v>-0.214</v>
      </c>
    </row>
    <row r="40" spans="1:87" s="48" customFormat="1" ht="34.200000000000003" x14ac:dyDescent="0.3">
      <c r="A40" s="72">
        <v>3111</v>
      </c>
      <c r="B40" s="72" t="s">
        <v>858</v>
      </c>
      <c r="C40" s="72" t="s">
        <v>847</v>
      </c>
      <c r="D40" s="72">
        <v>12775</v>
      </c>
      <c r="E40" s="72">
        <v>2022</v>
      </c>
      <c r="F40" s="72" t="s">
        <v>855</v>
      </c>
      <c r="G40" s="72">
        <v>5</v>
      </c>
      <c r="H40" s="72">
        <v>12</v>
      </c>
      <c r="I40" s="72" t="s">
        <v>2911</v>
      </c>
      <c r="J40" s="73">
        <v>5136000</v>
      </c>
      <c r="K40" s="73">
        <v>0</v>
      </c>
      <c r="L40" s="73">
        <v>1155000</v>
      </c>
      <c r="M40" s="73">
        <v>38837000</v>
      </c>
      <c r="N40" s="285">
        <v>6061000</v>
      </c>
      <c r="O40" s="73">
        <v>0</v>
      </c>
      <c r="P40" s="73">
        <v>7895000</v>
      </c>
      <c r="Q40" s="74">
        <v>59084000</v>
      </c>
      <c r="R40" s="73">
        <v>53180000</v>
      </c>
      <c r="S40" s="73">
        <v>0</v>
      </c>
      <c r="T40" s="73">
        <v>0</v>
      </c>
      <c r="U40" s="73">
        <v>-252000</v>
      </c>
      <c r="V40" s="73">
        <v>510275000</v>
      </c>
      <c r="W40" s="73">
        <v>396081000</v>
      </c>
      <c r="X40" s="74">
        <v>114194000</v>
      </c>
      <c r="Y40" s="73">
        <v>114270000</v>
      </c>
      <c r="Z40" s="74">
        <v>281392000</v>
      </c>
      <c r="AA40" s="74">
        <v>340476000</v>
      </c>
      <c r="AB40" s="73">
        <v>4772000</v>
      </c>
      <c r="AC40" s="73">
        <v>-602000</v>
      </c>
      <c r="AD40" s="73">
        <v>4169000</v>
      </c>
      <c r="AE40" s="73">
        <v>44042000</v>
      </c>
      <c r="AF40" s="74">
        <v>52381000</v>
      </c>
      <c r="AG40" s="73">
        <v>153017000</v>
      </c>
      <c r="AH40" s="73">
        <v>0</v>
      </c>
      <c r="AI40" s="73">
        <v>14077000</v>
      </c>
      <c r="AJ40" s="74">
        <v>167094000</v>
      </c>
      <c r="AK40" s="74">
        <v>219475000</v>
      </c>
      <c r="AL40" s="73">
        <v>99391000</v>
      </c>
      <c r="AM40" s="73">
        <v>7111000</v>
      </c>
      <c r="AN40" s="73">
        <v>14499000</v>
      </c>
      <c r="AO40" s="74">
        <v>121001000</v>
      </c>
      <c r="AP40" s="74">
        <v>340476000</v>
      </c>
      <c r="AQ40" s="73">
        <v>208917000</v>
      </c>
      <c r="AR40" s="73">
        <v>0</v>
      </c>
      <c r="AS40" s="73">
        <v>17129000</v>
      </c>
      <c r="AT40" s="73">
        <v>3217000</v>
      </c>
      <c r="AU40" s="73">
        <v>498000</v>
      </c>
      <c r="AV40" s="73">
        <v>625000</v>
      </c>
      <c r="AW40" s="74">
        <v>230386000</v>
      </c>
      <c r="AX40" s="73">
        <v>1434000</v>
      </c>
      <c r="AY40" s="73">
        <v>-336000</v>
      </c>
      <c r="AZ40" s="73">
        <v>0</v>
      </c>
      <c r="BA40" s="73">
        <v>-29894000</v>
      </c>
      <c r="BB40" s="73">
        <v>0</v>
      </c>
      <c r="BC40" s="74">
        <v>-28796000</v>
      </c>
      <c r="BD40" s="74">
        <v>201590000</v>
      </c>
      <c r="BE40" s="73">
        <v>140823000</v>
      </c>
      <c r="BF40" s="73">
        <v>0</v>
      </c>
      <c r="BG40" s="73">
        <v>14507000</v>
      </c>
      <c r="BH40" s="73">
        <v>5650000</v>
      </c>
      <c r="BI40" s="73">
        <v>2594000</v>
      </c>
      <c r="BJ40" s="73">
        <v>145347000</v>
      </c>
      <c r="BK40" s="73">
        <v>0</v>
      </c>
      <c r="BL40" s="74">
        <v>308921000</v>
      </c>
      <c r="BM40" s="74">
        <v>-107331000</v>
      </c>
      <c r="BN40" s="73">
        <v>42157000</v>
      </c>
      <c r="BO40" s="73">
        <v>461000</v>
      </c>
      <c r="BP40" s="73">
        <v>-64713000</v>
      </c>
      <c r="BQ40" s="73">
        <v>-429000</v>
      </c>
      <c r="BR40" s="73">
        <v>0</v>
      </c>
      <c r="BS40" s="74">
        <v>-65142000</v>
      </c>
      <c r="BT40" s="75">
        <v>-0.39</v>
      </c>
      <c r="BU40" s="75">
        <v>-0.14299999999999999</v>
      </c>
      <c r="BV40" s="75">
        <v>-0.53200000000000003</v>
      </c>
      <c r="BW40" s="76">
        <v>1.1000000000000001</v>
      </c>
      <c r="BX40" s="77">
        <v>68</v>
      </c>
      <c r="BY40" s="77">
        <v>66</v>
      </c>
      <c r="BZ40" s="78">
        <v>-8.4</v>
      </c>
      <c r="CA40" s="75">
        <v>-0.45200000000000001</v>
      </c>
      <c r="CB40" s="75">
        <v>0.35499999999999998</v>
      </c>
      <c r="CC40" s="79">
        <v>27</v>
      </c>
      <c r="CD40" s="79"/>
      <c r="CE40" s="79"/>
      <c r="CF40" s="74">
        <v>-111046000</v>
      </c>
      <c r="CG40" s="75">
        <v>-0.41599999999999998</v>
      </c>
      <c r="CH40" s="75">
        <v>-0.14599999999999999</v>
      </c>
      <c r="CI40" s="75">
        <v>-0.56100000000000005</v>
      </c>
    </row>
    <row r="41" spans="1:87" s="48" customFormat="1" ht="34.200000000000003" x14ac:dyDescent="0.3">
      <c r="A41" s="81">
        <v>57</v>
      </c>
      <c r="B41" s="81" t="s">
        <v>720</v>
      </c>
      <c r="C41" s="81" t="s">
        <v>847</v>
      </c>
      <c r="D41" s="81">
        <v>12776</v>
      </c>
      <c r="E41" s="81">
        <v>2022</v>
      </c>
      <c r="F41" s="81" t="s">
        <v>855</v>
      </c>
      <c r="G41" s="81">
        <v>5</v>
      </c>
      <c r="H41" s="81">
        <v>12</v>
      </c>
      <c r="I41" s="81" t="s">
        <v>2911</v>
      </c>
      <c r="J41" s="82">
        <v>28227786</v>
      </c>
      <c r="K41" s="82">
        <v>0</v>
      </c>
      <c r="L41" s="82">
        <v>0</v>
      </c>
      <c r="M41" s="82">
        <v>33409684</v>
      </c>
      <c r="N41" s="287">
        <v>640969</v>
      </c>
      <c r="O41" s="82">
        <v>1003920</v>
      </c>
      <c r="P41" s="82">
        <v>11678811</v>
      </c>
      <c r="Q41" s="74">
        <v>74961170</v>
      </c>
      <c r="R41" s="82">
        <v>139097</v>
      </c>
      <c r="S41" s="82">
        <v>0</v>
      </c>
      <c r="T41" s="82">
        <v>11873613</v>
      </c>
      <c r="U41" s="82">
        <v>0</v>
      </c>
      <c r="V41" s="82">
        <v>362117909</v>
      </c>
      <c r="W41" s="82">
        <v>236860137</v>
      </c>
      <c r="X41" s="74">
        <v>125257772</v>
      </c>
      <c r="Y41" s="82">
        <v>49868654</v>
      </c>
      <c r="Z41" s="74">
        <v>187139136</v>
      </c>
      <c r="AA41" s="74">
        <v>262100306</v>
      </c>
      <c r="AB41" s="82">
        <v>7495164</v>
      </c>
      <c r="AC41" s="82">
        <v>0</v>
      </c>
      <c r="AD41" s="82">
        <v>0</v>
      </c>
      <c r="AE41" s="82">
        <v>59589696</v>
      </c>
      <c r="AF41" s="74">
        <v>67084860</v>
      </c>
      <c r="AG41" s="82">
        <v>69572763</v>
      </c>
      <c r="AH41" s="82">
        <v>0</v>
      </c>
      <c r="AI41" s="82">
        <v>26804918</v>
      </c>
      <c r="AJ41" s="74">
        <v>96377681</v>
      </c>
      <c r="AK41" s="74">
        <v>163462541</v>
      </c>
      <c r="AL41" s="82">
        <v>89091312</v>
      </c>
      <c r="AM41" s="82">
        <v>6483787</v>
      </c>
      <c r="AN41" s="82">
        <v>3062666</v>
      </c>
      <c r="AO41" s="74">
        <v>98637765</v>
      </c>
      <c r="AP41" s="74">
        <v>262100306</v>
      </c>
      <c r="AQ41" s="82">
        <v>315138632</v>
      </c>
      <c r="AR41" s="82">
        <v>0</v>
      </c>
      <c r="AS41" s="82">
        <v>13459640</v>
      </c>
      <c r="AT41" s="82">
        <v>14963189</v>
      </c>
      <c r="AU41" s="82">
        <v>0</v>
      </c>
      <c r="AV41" s="82">
        <v>3669111</v>
      </c>
      <c r="AW41" s="74">
        <v>347230572</v>
      </c>
      <c r="AX41" s="82">
        <v>-432581</v>
      </c>
      <c r="AY41" s="82">
        <v>0</v>
      </c>
      <c r="AZ41" s="82">
        <v>4234769</v>
      </c>
      <c r="BA41" s="82">
        <v>-853304</v>
      </c>
      <c r="BB41" s="82">
        <v>0</v>
      </c>
      <c r="BC41" s="74">
        <v>2948884</v>
      </c>
      <c r="BD41" s="74">
        <v>350179456</v>
      </c>
      <c r="BE41" s="82">
        <v>191349179</v>
      </c>
      <c r="BF41" s="82">
        <v>0</v>
      </c>
      <c r="BG41" s="82">
        <v>11514467</v>
      </c>
      <c r="BH41" s="82">
        <v>3093916</v>
      </c>
      <c r="BI41" s="82">
        <v>3051500</v>
      </c>
      <c r="BJ41" s="82">
        <v>138099357</v>
      </c>
      <c r="BK41" s="82">
        <v>0</v>
      </c>
      <c r="BL41" s="74">
        <v>347108419</v>
      </c>
      <c r="BM41" s="74">
        <v>3071037</v>
      </c>
      <c r="BN41" s="82">
        <v>1277835</v>
      </c>
      <c r="BO41" s="82">
        <v>-3672111</v>
      </c>
      <c r="BP41" s="82">
        <v>676761</v>
      </c>
      <c r="BQ41" s="82">
        <v>7840192</v>
      </c>
      <c r="BR41" s="82">
        <v>0</v>
      </c>
      <c r="BS41" s="74">
        <v>8516953</v>
      </c>
      <c r="BT41" s="75">
        <v>0</v>
      </c>
      <c r="BU41" s="75">
        <v>8.0000000000000002E-3</v>
      </c>
      <c r="BV41" s="75">
        <v>8.9999999999999993E-3</v>
      </c>
      <c r="BW41" s="76">
        <v>1.1000000000000001</v>
      </c>
      <c r="BX41" s="77">
        <v>39</v>
      </c>
      <c r="BY41" s="77">
        <v>73</v>
      </c>
      <c r="BZ41" s="78">
        <v>1.7</v>
      </c>
      <c r="CA41" s="75">
        <v>0.107</v>
      </c>
      <c r="CB41" s="75">
        <v>0.376</v>
      </c>
      <c r="CC41" s="79">
        <v>21</v>
      </c>
      <c r="CD41" s="79"/>
      <c r="CE41" s="79"/>
      <c r="CF41" s="74">
        <v>-11892152</v>
      </c>
      <c r="CG41" s="75">
        <v>-4.3999999999999997E-2</v>
      </c>
      <c r="CH41" s="75">
        <v>8.9999999999999993E-3</v>
      </c>
      <c r="CI41" s="75">
        <v>-3.5000000000000003E-2</v>
      </c>
    </row>
    <row r="42" spans="1:87" s="48" customFormat="1" ht="34.200000000000003" x14ac:dyDescent="0.3">
      <c r="A42" s="72">
        <v>73</v>
      </c>
      <c r="B42" s="72" t="s">
        <v>725</v>
      </c>
      <c r="C42" s="72" t="s">
        <v>847</v>
      </c>
      <c r="D42" s="72">
        <v>12807</v>
      </c>
      <c r="E42" s="72">
        <v>2022</v>
      </c>
      <c r="F42" s="72" t="s">
        <v>855</v>
      </c>
      <c r="G42" s="72">
        <v>5</v>
      </c>
      <c r="H42" s="72">
        <v>12</v>
      </c>
      <c r="I42" s="72" t="s">
        <v>2911</v>
      </c>
      <c r="J42" s="73">
        <v>1757448</v>
      </c>
      <c r="K42" s="73">
        <v>682285</v>
      </c>
      <c r="L42" s="73">
        <v>1664142</v>
      </c>
      <c r="M42" s="73">
        <v>15156432</v>
      </c>
      <c r="N42" s="285">
        <v>0</v>
      </c>
      <c r="O42" s="73">
        <v>0</v>
      </c>
      <c r="P42" s="73">
        <v>18382720</v>
      </c>
      <c r="Q42" s="74">
        <v>37643027</v>
      </c>
      <c r="R42" s="73">
        <v>13852184</v>
      </c>
      <c r="S42" s="73">
        <v>0</v>
      </c>
      <c r="T42" s="73">
        <v>0</v>
      </c>
      <c r="U42" s="73">
        <v>0</v>
      </c>
      <c r="V42" s="73">
        <v>139409398</v>
      </c>
      <c r="W42" s="73">
        <v>76286789</v>
      </c>
      <c r="X42" s="74">
        <v>63122609</v>
      </c>
      <c r="Y42" s="73">
        <v>3427337</v>
      </c>
      <c r="Z42" s="74">
        <v>80402130</v>
      </c>
      <c r="AA42" s="74">
        <v>118045157</v>
      </c>
      <c r="AB42" s="73">
        <v>2233355</v>
      </c>
      <c r="AC42" s="73">
        <v>5156277</v>
      </c>
      <c r="AD42" s="73">
        <v>0</v>
      </c>
      <c r="AE42" s="73">
        <v>40316544</v>
      </c>
      <c r="AF42" s="74">
        <v>47706176</v>
      </c>
      <c r="AG42" s="73">
        <v>58607567</v>
      </c>
      <c r="AH42" s="73">
        <v>0</v>
      </c>
      <c r="AI42" s="73">
        <v>2324469</v>
      </c>
      <c r="AJ42" s="74">
        <v>60932036</v>
      </c>
      <c r="AK42" s="74">
        <v>108638212</v>
      </c>
      <c r="AL42" s="73">
        <v>4791437</v>
      </c>
      <c r="AM42" s="73">
        <v>4615508</v>
      </c>
      <c r="AN42" s="73">
        <v>0</v>
      </c>
      <c r="AO42" s="74">
        <v>9406945</v>
      </c>
      <c r="AP42" s="74">
        <v>118045157</v>
      </c>
      <c r="AQ42" s="73">
        <v>135580609</v>
      </c>
      <c r="AR42" s="73">
        <v>0</v>
      </c>
      <c r="AS42" s="73">
        <v>19389444</v>
      </c>
      <c r="AT42" s="73">
        <v>0</v>
      </c>
      <c r="AU42" s="73">
        <v>0</v>
      </c>
      <c r="AV42" s="73">
        <v>78983</v>
      </c>
      <c r="AW42" s="74">
        <v>155049036</v>
      </c>
      <c r="AX42" s="73">
        <v>722503</v>
      </c>
      <c r="AY42" s="73">
        <v>0</v>
      </c>
      <c r="AZ42" s="73">
        <v>0</v>
      </c>
      <c r="BA42" s="73">
        <v>-987666</v>
      </c>
      <c r="BB42" s="73">
        <v>0</v>
      </c>
      <c r="BC42" s="74">
        <v>-265163</v>
      </c>
      <c r="BD42" s="74">
        <v>154783873</v>
      </c>
      <c r="BE42" s="73">
        <v>81442407</v>
      </c>
      <c r="BF42" s="73">
        <v>0</v>
      </c>
      <c r="BG42" s="73">
        <v>4637196</v>
      </c>
      <c r="BH42" s="73">
        <v>2008669</v>
      </c>
      <c r="BI42" s="73">
        <v>1824148</v>
      </c>
      <c r="BJ42" s="73">
        <v>84705342</v>
      </c>
      <c r="BK42" s="73">
        <v>0</v>
      </c>
      <c r="BL42" s="74">
        <v>174617762</v>
      </c>
      <c r="BM42" s="74">
        <v>-19833889</v>
      </c>
      <c r="BN42" s="73">
        <v>-532745</v>
      </c>
      <c r="BO42" s="73">
        <v>1901201</v>
      </c>
      <c r="BP42" s="73">
        <v>-18465433</v>
      </c>
      <c r="BQ42" s="73">
        <v>0</v>
      </c>
      <c r="BR42" s="73">
        <v>0</v>
      </c>
      <c r="BS42" s="74">
        <v>-18465433</v>
      </c>
      <c r="BT42" s="75">
        <v>-0.126</v>
      </c>
      <c r="BU42" s="75">
        <v>-2E-3</v>
      </c>
      <c r="BV42" s="75">
        <v>-0.128</v>
      </c>
      <c r="BW42" s="76">
        <v>0.8</v>
      </c>
      <c r="BX42" s="77">
        <v>41</v>
      </c>
      <c r="BY42" s="77">
        <v>91</v>
      </c>
      <c r="BZ42" s="78">
        <v>-3.1</v>
      </c>
      <c r="CA42" s="75">
        <v>-0.14299999999999999</v>
      </c>
      <c r="CB42" s="75">
        <v>0.08</v>
      </c>
      <c r="CC42" s="79">
        <v>16</v>
      </c>
      <c r="CD42" s="79"/>
      <c r="CE42" s="79"/>
      <c r="CF42" s="74">
        <v>-19833889</v>
      </c>
      <c r="CG42" s="75">
        <v>-0.126</v>
      </c>
      <c r="CH42" s="75">
        <v>-2E-3</v>
      </c>
      <c r="CI42" s="75">
        <v>-0.128</v>
      </c>
    </row>
    <row r="43" spans="1:87" s="48" customFormat="1" ht="34.200000000000003" x14ac:dyDescent="0.3">
      <c r="A43" s="81">
        <v>2</v>
      </c>
      <c r="B43" s="81" t="s">
        <v>702</v>
      </c>
      <c r="C43" s="81" t="s">
        <v>847</v>
      </c>
      <c r="D43" s="81">
        <v>12807</v>
      </c>
      <c r="E43" s="81">
        <v>2022</v>
      </c>
      <c r="F43" s="81" t="s">
        <v>855</v>
      </c>
      <c r="G43" s="81">
        <v>5</v>
      </c>
      <c r="H43" s="81">
        <v>12</v>
      </c>
      <c r="I43" s="81" t="s">
        <v>2911</v>
      </c>
      <c r="J43" s="82">
        <v>0</v>
      </c>
      <c r="K43" s="82">
        <v>0</v>
      </c>
      <c r="L43" s="82">
        <v>0</v>
      </c>
      <c r="M43" s="82">
        <v>4686985</v>
      </c>
      <c r="N43" s="287">
        <v>0</v>
      </c>
      <c r="O43" s="82">
        <v>0</v>
      </c>
      <c r="P43" s="82">
        <v>1494750</v>
      </c>
      <c r="Q43" s="74">
        <v>6181735</v>
      </c>
      <c r="R43" s="82">
        <v>1770298</v>
      </c>
      <c r="S43" s="82">
        <v>0</v>
      </c>
      <c r="T43" s="82">
        <v>0</v>
      </c>
      <c r="U43" s="82">
        <v>0</v>
      </c>
      <c r="V43" s="82">
        <v>19313192</v>
      </c>
      <c r="W43" s="82">
        <v>13594402</v>
      </c>
      <c r="X43" s="74">
        <v>5718790</v>
      </c>
      <c r="Y43" s="82">
        <v>11444411</v>
      </c>
      <c r="Z43" s="74">
        <v>18933499</v>
      </c>
      <c r="AA43" s="74">
        <v>25115234</v>
      </c>
      <c r="AB43" s="82">
        <v>126702</v>
      </c>
      <c r="AC43" s="82">
        <v>3457450</v>
      </c>
      <c r="AD43" s="82">
        <v>0</v>
      </c>
      <c r="AE43" s="82">
        <v>21634953</v>
      </c>
      <c r="AF43" s="74">
        <v>25219105</v>
      </c>
      <c r="AG43" s="82">
        <v>422173</v>
      </c>
      <c r="AH43" s="82">
        <v>0</v>
      </c>
      <c r="AI43" s="82">
        <v>5000</v>
      </c>
      <c r="AJ43" s="74">
        <v>427173</v>
      </c>
      <c r="AK43" s="74">
        <v>25646278</v>
      </c>
      <c r="AL43" s="82">
        <v>-2296753</v>
      </c>
      <c r="AM43" s="82">
        <v>1765709</v>
      </c>
      <c r="AN43" s="82">
        <v>0</v>
      </c>
      <c r="AO43" s="74">
        <v>-531044</v>
      </c>
      <c r="AP43" s="74">
        <v>25115234</v>
      </c>
      <c r="AQ43" s="82">
        <v>30281142</v>
      </c>
      <c r="AR43" s="82">
        <v>0</v>
      </c>
      <c r="AS43" s="82">
        <v>1861887</v>
      </c>
      <c r="AT43" s="82">
        <v>0</v>
      </c>
      <c r="AU43" s="82">
        <v>0</v>
      </c>
      <c r="AV43" s="82">
        <v>0</v>
      </c>
      <c r="AW43" s="74">
        <v>32143029</v>
      </c>
      <c r="AX43" s="82">
        <v>859</v>
      </c>
      <c r="AY43" s="82">
        <v>0</v>
      </c>
      <c r="AZ43" s="82">
        <v>0</v>
      </c>
      <c r="BA43" s="82">
        <v>0</v>
      </c>
      <c r="BB43" s="82">
        <v>0</v>
      </c>
      <c r="BC43" s="74">
        <v>859</v>
      </c>
      <c r="BD43" s="74">
        <v>32143888</v>
      </c>
      <c r="BE43" s="82">
        <v>12990669</v>
      </c>
      <c r="BF43" s="82">
        <v>0</v>
      </c>
      <c r="BG43" s="82">
        <v>698774</v>
      </c>
      <c r="BH43" s="82">
        <v>58503</v>
      </c>
      <c r="BI43" s="82">
        <v>489205</v>
      </c>
      <c r="BJ43" s="82">
        <v>23955743</v>
      </c>
      <c r="BK43" s="82">
        <v>0</v>
      </c>
      <c r="BL43" s="74">
        <v>38192894</v>
      </c>
      <c r="BM43" s="74">
        <v>-6049006</v>
      </c>
      <c r="BN43" s="82">
        <v>-8512746</v>
      </c>
      <c r="BO43" s="82">
        <v>0</v>
      </c>
      <c r="BP43" s="82">
        <v>-14561752</v>
      </c>
      <c r="BQ43" s="82">
        <v>0</v>
      </c>
      <c r="BR43" s="82">
        <v>0</v>
      </c>
      <c r="BS43" s="74">
        <v>-14561752</v>
      </c>
      <c r="BT43" s="75">
        <v>-0.188</v>
      </c>
      <c r="BU43" s="75">
        <v>0</v>
      </c>
      <c r="BV43" s="75">
        <v>-0.188</v>
      </c>
      <c r="BW43" s="76">
        <v>0.2</v>
      </c>
      <c r="BX43" s="77">
        <v>56</v>
      </c>
      <c r="BY43" s="77">
        <v>212</v>
      </c>
      <c r="BZ43" s="78">
        <v>-28.6</v>
      </c>
      <c r="CA43" s="75">
        <v>-0.20899999999999999</v>
      </c>
      <c r="CB43" s="75">
        <v>-2.1000000000000001E-2</v>
      </c>
      <c r="CC43" s="79">
        <v>19</v>
      </c>
      <c r="CD43" s="79"/>
      <c r="CE43" s="79"/>
      <c r="CF43" s="74">
        <v>-6049006</v>
      </c>
      <c r="CG43" s="75">
        <v>-0.188</v>
      </c>
      <c r="CH43" s="75">
        <v>0</v>
      </c>
      <c r="CI43" s="75">
        <v>-0.188</v>
      </c>
    </row>
    <row r="44" spans="1:87" s="48" customFormat="1" ht="34.200000000000003" x14ac:dyDescent="0.3">
      <c r="A44" s="72">
        <v>51</v>
      </c>
      <c r="B44" s="72" t="s">
        <v>719</v>
      </c>
      <c r="C44" s="72" t="s">
        <v>847</v>
      </c>
      <c r="D44" s="72">
        <v>13155</v>
      </c>
      <c r="E44" s="72">
        <v>2022</v>
      </c>
      <c r="F44" s="72" t="s">
        <v>855</v>
      </c>
      <c r="G44" s="72">
        <v>5</v>
      </c>
      <c r="H44" s="72">
        <v>12</v>
      </c>
      <c r="I44" s="72" t="s">
        <v>2911</v>
      </c>
      <c r="J44" s="73">
        <v>59411523.314000003</v>
      </c>
      <c r="K44" s="73">
        <v>0</v>
      </c>
      <c r="L44" s="73">
        <v>685338.19</v>
      </c>
      <c r="M44" s="73">
        <v>227873094.104</v>
      </c>
      <c r="N44" s="285">
        <v>0</v>
      </c>
      <c r="O44" s="73">
        <v>0</v>
      </c>
      <c r="P44" s="73">
        <v>324231870.80000001</v>
      </c>
      <c r="Q44" s="74">
        <v>612201826.40799999</v>
      </c>
      <c r="R44" s="73">
        <v>0</v>
      </c>
      <c r="S44" s="73">
        <v>45971918.649999999</v>
      </c>
      <c r="T44" s="73">
        <v>0</v>
      </c>
      <c r="U44" s="73">
        <v>0</v>
      </c>
      <c r="V44" s="73">
        <v>2156070837.3299999</v>
      </c>
      <c r="W44" s="73">
        <v>1199462066.5799999</v>
      </c>
      <c r="X44" s="74">
        <v>956608770.75</v>
      </c>
      <c r="Y44" s="73">
        <v>2668648521.21</v>
      </c>
      <c r="Z44" s="74">
        <v>3671229210.6100001</v>
      </c>
      <c r="AA44" s="74">
        <v>4283431037.0180001</v>
      </c>
      <c r="AB44" s="73">
        <v>6623741.3200000003</v>
      </c>
      <c r="AC44" s="73">
        <v>66420679.700000003</v>
      </c>
      <c r="AD44" s="73">
        <v>0</v>
      </c>
      <c r="AE44" s="73">
        <v>431059290.28500003</v>
      </c>
      <c r="AF44" s="74">
        <v>504103711.30500001</v>
      </c>
      <c r="AG44" s="73">
        <v>559457299.29999995</v>
      </c>
      <c r="AH44" s="73">
        <v>0</v>
      </c>
      <c r="AI44" s="73">
        <v>421634077.80000001</v>
      </c>
      <c r="AJ44" s="74">
        <v>981091377.10000002</v>
      </c>
      <c r="AK44" s="74">
        <v>1485195088.405</v>
      </c>
      <c r="AL44" s="73">
        <v>1359023082.161</v>
      </c>
      <c r="AM44" s="73">
        <v>1157264795.069</v>
      </c>
      <c r="AN44" s="73">
        <v>281948071.38999999</v>
      </c>
      <c r="AO44" s="74">
        <v>2798235948.6199999</v>
      </c>
      <c r="AP44" s="74">
        <v>4283431037.0250001</v>
      </c>
      <c r="AQ44" s="73">
        <v>1910604371.01</v>
      </c>
      <c r="AR44" s="73">
        <v>0</v>
      </c>
      <c r="AS44" s="73">
        <v>319749439.5</v>
      </c>
      <c r="AT44" s="73">
        <v>8103817.2800000003</v>
      </c>
      <c r="AU44" s="73">
        <v>6396307</v>
      </c>
      <c r="AV44" s="73">
        <v>139020675.53</v>
      </c>
      <c r="AW44" s="74">
        <v>2383874610.3200002</v>
      </c>
      <c r="AX44" s="73">
        <v>-6898701.5999999996</v>
      </c>
      <c r="AY44" s="73">
        <v>249232684.09</v>
      </c>
      <c r="AZ44" s="73">
        <v>0</v>
      </c>
      <c r="BA44" s="73">
        <v>-67009902.130000003</v>
      </c>
      <c r="BB44" s="73">
        <v>0</v>
      </c>
      <c r="BC44" s="74">
        <v>175324080.36000001</v>
      </c>
      <c r="BD44" s="74">
        <v>2559198690.6799998</v>
      </c>
      <c r="BE44" s="73">
        <v>776135193.63</v>
      </c>
      <c r="BF44" s="73">
        <v>0</v>
      </c>
      <c r="BG44" s="73">
        <v>100356285.09999999</v>
      </c>
      <c r="BH44" s="73">
        <v>16968748.469999999</v>
      </c>
      <c r="BI44" s="73">
        <v>26988207</v>
      </c>
      <c r="BJ44" s="73">
        <v>1650585823.28</v>
      </c>
      <c r="BK44" s="73">
        <v>0</v>
      </c>
      <c r="BL44" s="74">
        <v>2571034257.48</v>
      </c>
      <c r="BM44" s="74">
        <v>-11835566.799999701</v>
      </c>
      <c r="BN44" s="73">
        <v>0</v>
      </c>
      <c r="BO44" s="73">
        <v>12708121.26</v>
      </c>
      <c r="BP44" s="73">
        <v>872554.460000286</v>
      </c>
      <c r="BQ44" s="73">
        <v>4980580</v>
      </c>
      <c r="BR44" s="73">
        <v>0</v>
      </c>
      <c r="BS44" s="74">
        <v>5853134.4600002896</v>
      </c>
      <c r="BT44" s="75">
        <v>-7.2999999999999995E-2</v>
      </c>
      <c r="BU44" s="75">
        <v>6.9000000000000006E-2</v>
      </c>
      <c r="BV44" s="75">
        <v>-5.0000000000000001E-3</v>
      </c>
      <c r="BW44" s="76">
        <v>1.2</v>
      </c>
      <c r="BX44" s="77">
        <v>44</v>
      </c>
      <c r="BY44" s="77">
        <v>65</v>
      </c>
      <c r="BZ44" s="78">
        <v>4.5</v>
      </c>
      <c r="CA44" s="75">
        <v>8.3000000000000004E-2</v>
      </c>
      <c r="CB44" s="75">
        <v>0.65300000000000002</v>
      </c>
      <c r="CC44" s="79">
        <v>12</v>
      </c>
      <c r="CD44" s="79"/>
      <c r="CE44" s="79"/>
      <c r="CF44" s="74">
        <v>-26335691.079999901</v>
      </c>
      <c r="CG44" s="75">
        <v>-7.9000000000000001E-2</v>
      </c>
      <c r="CH44" s="75">
        <v>6.9000000000000006E-2</v>
      </c>
      <c r="CI44" s="75">
        <v>-0.01</v>
      </c>
    </row>
    <row r="45" spans="1:87" s="48" customFormat="1" ht="34.200000000000003" x14ac:dyDescent="0.3">
      <c r="A45" s="81">
        <v>83</v>
      </c>
      <c r="B45" s="81" t="s">
        <v>728</v>
      </c>
      <c r="C45" s="81" t="s">
        <v>847</v>
      </c>
      <c r="D45" s="81">
        <v>13156</v>
      </c>
      <c r="E45" s="81">
        <v>2022</v>
      </c>
      <c r="F45" s="81" t="s">
        <v>855</v>
      </c>
      <c r="G45" s="81">
        <v>5</v>
      </c>
      <c r="H45" s="81">
        <v>12</v>
      </c>
      <c r="I45" s="81" t="s">
        <v>2911</v>
      </c>
      <c r="J45" s="82">
        <v>25462000</v>
      </c>
      <c r="K45" s="82">
        <v>0</v>
      </c>
      <c r="L45" s="82">
        <v>0</v>
      </c>
      <c r="M45" s="82">
        <v>34932000</v>
      </c>
      <c r="N45" s="287">
        <v>7721000</v>
      </c>
      <c r="O45" s="82">
        <v>3428000</v>
      </c>
      <c r="P45" s="82">
        <v>23631000</v>
      </c>
      <c r="Q45" s="74">
        <v>95174000</v>
      </c>
      <c r="R45" s="82">
        <v>14590000</v>
      </c>
      <c r="S45" s="82">
        <v>0</v>
      </c>
      <c r="T45" s="82">
        <v>15908000</v>
      </c>
      <c r="U45" s="82">
        <v>0</v>
      </c>
      <c r="V45" s="82">
        <v>264128000</v>
      </c>
      <c r="W45" s="82">
        <v>169087000</v>
      </c>
      <c r="X45" s="74">
        <v>95041000</v>
      </c>
      <c r="Y45" s="82">
        <v>52678000</v>
      </c>
      <c r="Z45" s="74">
        <v>178217000</v>
      </c>
      <c r="AA45" s="74">
        <v>273391000</v>
      </c>
      <c r="AB45" s="82">
        <v>1420000</v>
      </c>
      <c r="AC45" s="82">
        <v>0</v>
      </c>
      <c r="AD45" s="82">
        <v>272000</v>
      </c>
      <c r="AE45" s="82">
        <v>91461000</v>
      </c>
      <c r="AF45" s="74">
        <v>93153000</v>
      </c>
      <c r="AG45" s="82">
        <v>70258000</v>
      </c>
      <c r="AH45" s="82">
        <v>0</v>
      </c>
      <c r="AI45" s="82">
        <v>64088000</v>
      </c>
      <c r="AJ45" s="74">
        <v>134346000</v>
      </c>
      <c r="AK45" s="74">
        <v>227499000</v>
      </c>
      <c r="AL45" s="82">
        <v>44792000</v>
      </c>
      <c r="AM45" s="82">
        <v>0</v>
      </c>
      <c r="AN45" s="82">
        <v>1100000</v>
      </c>
      <c r="AO45" s="74">
        <v>45892000</v>
      </c>
      <c r="AP45" s="74">
        <v>273391000</v>
      </c>
      <c r="AQ45" s="82">
        <v>289252000</v>
      </c>
      <c r="AR45" s="82">
        <v>0</v>
      </c>
      <c r="AS45" s="82">
        <v>24528006</v>
      </c>
      <c r="AT45" s="82">
        <v>1355994</v>
      </c>
      <c r="AU45" s="82">
        <v>0</v>
      </c>
      <c r="AV45" s="82">
        <v>0</v>
      </c>
      <c r="AW45" s="74">
        <v>315136000</v>
      </c>
      <c r="AX45" s="82">
        <v>148000</v>
      </c>
      <c r="AY45" s="82">
        <v>0</v>
      </c>
      <c r="AZ45" s="82">
        <v>-3863000</v>
      </c>
      <c r="BA45" s="82">
        <v>-7401000</v>
      </c>
      <c r="BB45" s="82">
        <v>0</v>
      </c>
      <c r="BC45" s="74">
        <v>-11116000</v>
      </c>
      <c r="BD45" s="74">
        <v>304020000</v>
      </c>
      <c r="BE45" s="82">
        <v>138375000</v>
      </c>
      <c r="BF45" s="82">
        <v>0</v>
      </c>
      <c r="BG45" s="82">
        <v>12718000</v>
      </c>
      <c r="BH45" s="82">
        <v>3798000</v>
      </c>
      <c r="BI45" s="82">
        <v>3017000</v>
      </c>
      <c r="BJ45" s="82">
        <v>166612000</v>
      </c>
      <c r="BK45" s="82">
        <v>0</v>
      </c>
      <c r="BL45" s="74">
        <v>324520000</v>
      </c>
      <c r="BM45" s="74">
        <v>-20500000</v>
      </c>
      <c r="BN45" s="82">
        <v>-6642000</v>
      </c>
      <c r="BO45" s="82">
        <v>200000</v>
      </c>
      <c r="BP45" s="82">
        <v>-26942000</v>
      </c>
      <c r="BQ45" s="82">
        <v>0</v>
      </c>
      <c r="BR45" s="82">
        <v>0</v>
      </c>
      <c r="BS45" s="74">
        <v>-26942000</v>
      </c>
      <c r="BT45" s="75">
        <v>-3.1E-2</v>
      </c>
      <c r="BU45" s="75">
        <v>-3.6999999999999998E-2</v>
      </c>
      <c r="BV45" s="75">
        <v>-6.7000000000000004E-2</v>
      </c>
      <c r="BW45" s="76">
        <v>1</v>
      </c>
      <c r="BX45" s="77">
        <v>44</v>
      </c>
      <c r="BY45" s="77">
        <v>109</v>
      </c>
      <c r="BZ45" s="78">
        <v>-0.8</v>
      </c>
      <c r="CA45" s="75">
        <v>-4.8000000000000001E-2</v>
      </c>
      <c r="CB45" s="75">
        <v>0.16800000000000001</v>
      </c>
      <c r="CC45" s="79">
        <v>13</v>
      </c>
      <c r="CD45" s="79"/>
      <c r="CE45" s="79"/>
      <c r="CF45" s="74">
        <v>-21855994</v>
      </c>
      <c r="CG45" s="75">
        <v>-3.5000000000000003E-2</v>
      </c>
      <c r="CH45" s="75">
        <v>-3.6999999999999998E-2</v>
      </c>
      <c r="CI45" s="75">
        <v>-7.1999999999999995E-2</v>
      </c>
    </row>
    <row r="46" spans="1:87" s="48" customFormat="1" ht="34.200000000000003" x14ac:dyDescent="0.3">
      <c r="A46" s="72">
        <v>97</v>
      </c>
      <c r="B46" s="72" t="s">
        <v>737</v>
      </c>
      <c r="C46" s="72" t="s">
        <v>847</v>
      </c>
      <c r="D46" s="72">
        <v>13157</v>
      </c>
      <c r="E46" s="72">
        <v>2022</v>
      </c>
      <c r="F46" s="72" t="s">
        <v>855</v>
      </c>
      <c r="G46" s="72">
        <v>5</v>
      </c>
      <c r="H46" s="72">
        <v>12</v>
      </c>
      <c r="I46" s="72" t="s">
        <v>2911</v>
      </c>
      <c r="J46" s="73">
        <v>1026702</v>
      </c>
      <c r="K46" s="73">
        <v>33240572</v>
      </c>
      <c r="L46" s="73">
        <v>3939494</v>
      </c>
      <c r="M46" s="73">
        <v>26937759</v>
      </c>
      <c r="N46" s="285">
        <v>0</v>
      </c>
      <c r="O46" s="73">
        <v>0</v>
      </c>
      <c r="P46" s="73">
        <v>8917512</v>
      </c>
      <c r="Q46" s="74">
        <v>74062039</v>
      </c>
      <c r="R46" s="73">
        <v>22480639</v>
      </c>
      <c r="S46" s="73">
        <v>2198563</v>
      </c>
      <c r="T46" s="73">
        <v>0</v>
      </c>
      <c r="U46" s="73">
        <v>0</v>
      </c>
      <c r="V46" s="73">
        <v>266391579</v>
      </c>
      <c r="W46" s="73">
        <v>128185876</v>
      </c>
      <c r="X46" s="74">
        <v>138205703</v>
      </c>
      <c r="Y46" s="73">
        <v>12206582</v>
      </c>
      <c r="Z46" s="74">
        <v>175091487</v>
      </c>
      <c r="AA46" s="74">
        <v>249153526</v>
      </c>
      <c r="AB46" s="73">
        <v>2095000</v>
      </c>
      <c r="AC46" s="73">
        <v>7640916</v>
      </c>
      <c r="AD46" s="73">
        <v>0</v>
      </c>
      <c r="AE46" s="73">
        <v>28654738</v>
      </c>
      <c r="AF46" s="74">
        <v>38390654</v>
      </c>
      <c r="AG46" s="73">
        <v>99680939</v>
      </c>
      <c r="AH46" s="73">
        <v>0</v>
      </c>
      <c r="AI46" s="73">
        <v>11684622</v>
      </c>
      <c r="AJ46" s="74">
        <v>111365561</v>
      </c>
      <c r="AK46" s="74">
        <v>149756215</v>
      </c>
      <c r="AL46" s="73">
        <v>92068492</v>
      </c>
      <c r="AM46" s="73">
        <v>0</v>
      </c>
      <c r="AN46" s="73">
        <v>7328819</v>
      </c>
      <c r="AO46" s="74">
        <v>99397311</v>
      </c>
      <c r="AP46" s="74">
        <v>249153526</v>
      </c>
      <c r="AQ46" s="73">
        <v>254895392</v>
      </c>
      <c r="AR46" s="73">
        <v>0</v>
      </c>
      <c r="AS46" s="73">
        <v>5979389</v>
      </c>
      <c r="AT46" s="73">
        <v>0</v>
      </c>
      <c r="AU46" s="73">
        <v>6055362</v>
      </c>
      <c r="AV46" s="73">
        <v>0</v>
      </c>
      <c r="AW46" s="74">
        <v>266930143</v>
      </c>
      <c r="AX46" s="73">
        <v>-6520923</v>
      </c>
      <c r="AY46" s="73">
        <v>546029</v>
      </c>
      <c r="AZ46" s="73">
        <v>0</v>
      </c>
      <c r="BA46" s="73">
        <v>-96388</v>
      </c>
      <c r="BB46" s="73">
        <v>0</v>
      </c>
      <c r="BC46" s="74">
        <v>-6071282</v>
      </c>
      <c r="BD46" s="74">
        <v>260858861</v>
      </c>
      <c r="BE46" s="73">
        <v>139154250</v>
      </c>
      <c r="BF46" s="73">
        <v>0</v>
      </c>
      <c r="BG46" s="73">
        <v>12375192</v>
      </c>
      <c r="BH46" s="73">
        <v>4826491</v>
      </c>
      <c r="BI46" s="73">
        <v>3373553</v>
      </c>
      <c r="BJ46" s="73">
        <v>113212420</v>
      </c>
      <c r="BK46" s="73">
        <v>0</v>
      </c>
      <c r="BL46" s="74">
        <v>272941906</v>
      </c>
      <c r="BM46" s="74">
        <v>-12083045</v>
      </c>
      <c r="BN46" s="73">
        <v>-7657353</v>
      </c>
      <c r="BO46" s="73">
        <v>1352339</v>
      </c>
      <c r="BP46" s="73">
        <v>-18388059</v>
      </c>
      <c r="BQ46" s="73">
        <v>0</v>
      </c>
      <c r="BR46" s="73">
        <v>0</v>
      </c>
      <c r="BS46" s="74">
        <v>-18388059</v>
      </c>
      <c r="BT46" s="75">
        <v>-2.3E-2</v>
      </c>
      <c r="BU46" s="75">
        <v>-2.3E-2</v>
      </c>
      <c r="BV46" s="75">
        <v>-4.5999999999999999E-2</v>
      </c>
      <c r="BW46" s="76">
        <v>1.9</v>
      </c>
      <c r="BX46" s="77">
        <v>39</v>
      </c>
      <c r="BY46" s="77">
        <v>43</v>
      </c>
      <c r="BZ46" s="78">
        <v>0.7</v>
      </c>
      <c r="CA46" s="75">
        <v>2E-3</v>
      </c>
      <c r="CB46" s="75">
        <v>0.39900000000000002</v>
      </c>
      <c r="CC46" s="79">
        <v>10</v>
      </c>
      <c r="CD46" s="79"/>
      <c r="CE46" s="79"/>
      <c r="CF46" s="74">
        <v>-18138407</v>
      </c>
      <c r="CG46" s="75">
        <v>-4.7E-2</v>
      </c>
      <c r="CH46" s="75">
        <v>-2.4E-2</v>
      </c>
      <c r="CI46" s="75">
        <v>-7.0999999999999994E-2</v>
      </c>
    </row>
    <row r="47" spans="1:87" s="48" customFormat="1" ht="34.200000000000003" x14ac:dyDescent="0.3">
      <c r="A47" s="81">
        <v>6963</v>
      </c>
      <c r="B47" s="81" t="s">
        <v>747</v>
      </c>
      <c r="C47" s="81" t="s">
        <v>847</v>
      </c>
      <c r="D47" s="81">
        <v>13158</v>
      </c>
      <c r="E47" s="81">
        <v>2022</v>
      </c>
      <c r="F47" s="81" t="s">
        <v>848</v>
      </c>
      <c r="G47" s="81">
        <v>5</v>
      </c>
      <c r="H47" s="81">
        <v>12</v>
      </c>
      <c r="I47" s="81" t="s">
        <v>2912</v>
      </c>
      <c r="J47" s="82">
        <v>214813</v>
      </c>
      <c r="K47" s="82">
        <v>0</v>
      </c>
      <c r="L47" s="82">
        <v>0</v>
      </c>
      <c r="M47" s="82">
        <v>1054509</v>
      </c>
      <c r="N47" s="287">
        <v>313686</v>
      </c>
      <c r="O47" s="82">
        <v>0</v>
      </c>
      <c r="P47" s="82">
        <v>619203</v>
      </c>
      <c r="Q47" s="74">
        <v>2202211</v>
      </c>
      <c r="R47" s="82">
        <v>0</v>
      </c>
      <c r="S47" s="82">
        <v>0</v>
      </c>
      <c r="T47" s="82">
        <v>0</v>
      </c>
      <c r="U47" s="82">
        <v>0</v>
      </c>
      <c r="V47" s="82">
        <v>122154779</v>
      </c>
      <c r="W47" s="82">
        <v>80433194</v>
      </c>
      <c r="X47" s="74">
        <v>41721585</v>
      </c>
      <c r="Y47" s="82">
        <v>2219647</v>
      </c>
      <c r="Z47" s="74">
        <v>43941232</v>
      </c>
      <c r="AA47" s="74">
        <v>46143443</v>
      </c>
      <c r="AB47" s="82">
        <v>0</v>
      </c>
      <c r="AC47" s="82">
        <v>0</v>
      </c>
      <c r="AD47" s="82">
        <v>3966577</v>
      </c>
      <c r="AE47" s="82">
        <v>0</v>
      </c>
      <c r="AF47" s="74">
        <v>3966577</v>
      </c>
      <c r="AG47" s="82">
        <v>0</v>
      </c>
      <c r="AH47" s="82">
        <v>0</v>
      </c>
      <c r="AI47" s="82">
        <v>0</v>
      </c>
      <c r="AJ47" s="74">
        <v>0</v>
      </c>
      <c r="AK47" s="74">
        <v>3966577</v>
      </c>
      <c r="AL47" s="82">
        <v>42176865</v>
      </c>
      <c r="AM47" s="82">
        <v>0</v>
      </c>
      <c r="AN47" s="82">
        <v>0</v>
      </c>
      <c r="AO47" s="74">
        <v>42176865</v>
      </c>
      <c r="AP47" s="74">
        <v>46143442</v>
      </c>
      <c r="AQ47" s="82">
        <v>4266067</v>
      </c>
      <c r="AR47" s="82">
        <v>0</v>
      </c>
      <c r="AS47" s="82">
        <v>6405057</v>
      </c>
      <c r="AT47" s="82">
        <v>0</v>
      </c>
      <c r="AU47" s="82">
        <v>0</v>
      </c>
      <c r="AV47" s="82">
        <v>0</v>
      </c>
      <c r="AW47" s="74">
        <v>10671124</v>
      </c>
      <c r="AX47" s="82">
        <v>0</v>
      </c>
      <c r="AY47" s="82">
        <v>0</v>
      </c>
      <c r="AZ47" s="82">
        <v>0</v>
      </c>
      <c r="BA47" s="82">
        <v>0</v>
      </c>
      <c r="BB47" s="82">
        <v>0</v>
      </c>
      <c r="BC47" s="74">
        <v>0</v>
      </c>
      <c r="BD47" s="74">
        <v>10671124</v>
      </c>
      <c r="BE47" s="82">
        <v>16852883</v>
      </c>
      <c r="BF47" s="82">
        <v>0</v>
      </c>
      <c r="BG47" s="82">
        <v>2982135</v>
      </c>
      <c r="BH47" s="82">
        <v>0</v>
      </c>
      <c r="BI47" s="82">
        <v>525511</v>
      </c>
      <c r="BJ47" s="82">
        <v>19539654</v>
      </c>
      <c r="BK47" s="82">
        <v>0</v>
      </c>
      <c r="BL47" s="74">
        <v>39900183</v>
      </c>
      <c r="BM47" s="74">
        <v>-29229059</v>
      </c>
      <c r="BN47" s="82">
        <v>8456945</v>
      </c>
      <c r="BO47" s="82">
        <v>0</v>
      </c>
      <c r="BP47" s="82">
        <v>-20772114</v>
      </c>
      <c r="BQ47" s="82">
        <v>0</v>
      </c>
      <c r="BR47" s="82">
        <v>0</v>
      </c>
      <c r="BS47" s="74">
        <v>-20772114</v>
      </c>
      <c r="BT47" s="75">
        <v>-2.7389999999999999</v>
      </c>
      <c r="BU47" s="75">
        <v>0</v>
      </c>
      <c r="BV47" s="75">
        <v>-2.7389999999999999</v>
      </c>
      <c r="BW47" s="76">
        <v>0.6</v>
      </c>
      <c r="BX47" s="77">
        <v>90</v>
      </c>
      <c r="BY47" s="77">
        <v>39</v>
      </c>
      <c r="BZ47" s="78">
        <v>0</v>
      </c>
      <c r="CA47" s="75">
        <v>-6.617</v>
      </c>
      <c r="CB47" s="75">
        <v>0.91400000000000003</v>
      </c>
      <c r="CC47" s="79">
        <v>27</v>
      </c>
      <c r="CD47" s="79"/>
      <c r="CE47" s="79"/>
      <c r="CF47" s="74">
        <v>-29229059</v>
      </c>
      <c r="CG47" s="75">
        <v>-2.7389999999999999</v>
      </c>
      <c r="CH47" s="75">
        <v>0</v>
      </c>
      <c r="CI47" s="75">
        <v>-2.7389999999999999</v>
      </c>
    </row>
    <row r="48" spans="1:87" s="48" customFormat="1" ht="34.200000000000003" x14ac:dyDescent="0.3">
      <c r="A48" s="72">
        <v>11718</v>
      </c>
      <c r="B48" s="72" t="s">
        <v>748</v>
      </c>
      <c r="C48" s="72" t="s">
        <v>847</v>
      </c>
      <c r="D48" s="72">
        <v>13158</v>
      </c>
      <c r="E48" s="72">
        <v>2022</v>
      </c>
      <c r="F48" s="72" t="s">
        <v>848</v>
      </c>
      <c r="G48" s="72">
        <v>5</v>
      </c>
      <c r="H48" s="72">
        <v>12</v>
      </c>
      <c r="I48" s="72" t="s">
        <v>2912</v>
      </c>
      <c r="J48" s="73">
        <v>16274</v>
      </c>
      <c r="K48" s="73">
        <v>0</v>
      </c>
      <c r="L48" s="73">
        <v>0</v>
      </c>
      <c r="M48" s="73">
        <v>257421</v>
      </c>
      <c r="N48" s="285">
        <v>0</v>
      </c>
      <c r="O48" s="73">
        <v>0</v>
      </c>
      <c r="P48" s="73">
        <v>189367</v>
      </c>
      <c r="Q48" s="74">
        <v>463062</v>
      </c>
      <c r="R48" s="73">
        <v>0</v>
      </c>
      <c r="S48" s="73">
        <v>0</v>
      </c>
      <c r="T48" s="73">
        <v>0</v>
      </c>
      <c r="U48" s="73">
        <v>0</v>
      </c>
      <c r="V48" s="73">
        <v>37686328</v>
      </c>
      <c r="W48" s="73">
        <v>28692490</v>
      </c>
      <c r="X48" s="74">
        <v>8993838</v>
      </c>
      <c r="Y48" s="73">
        <v>308669</v>
      </c>
      <c r="Z48" s="74">
        <v>9302507</v>
      </c>
      <c r="AA48" s="74">
        <v>9765569</v>
      </c>
      <c r="AB48" s="73">
        <v>0</v>
      </c>
      <c r="AC48" s="73">
        <v>0</v>
      </c>
      <c r="AD48" s="73">
        <v>2098393</v>
      </c>
      <c r="AE48" s="73">
        <v>0</v>
      </c>
      <c r="AF48" s="74">
        <v>2098393</v>
      </c>
      <c r="AG48" s="73">
        <v>0</v>
      </c>
      <c r="AH48" s="73">
        <v>0</v>
      </c>
      <c r="AI48" s="73">
        <v>0</v>
      </c>
      <c r="AJ48" s="74">
        <v>0</v>
      </c>
      <c r="AK48" s="74">
        <v>2098393</v>
      </c>
      <c r="AL48" s="73">
        <v>7667175</v>
      </c>
      <c r="AM48" s="73">
        <v>0</v>
      </c>
      <c r="AN48" s="73">
        <v>0</v>
      </c>
      <c r="AO48" s="74">
        <v>7667175</v>
      </c>
      <c r="AP48" s="74">
        <v>9765568</v>
      </c>
      <c r="AQ48" s="73">
        <v>5763870</v>
      </c>
      <c r="AR48" s="73">
        <v>0</v>
      </c>
      <c r="AS48" s="73">
        <v>2999711</v>
      </c>
      <c r="AT48" s="73">
        <v>0</v>
      </c>
      <c r="AU48" s="73">
        <v>0</v>
      </c>
      <c r="AV48" s="73">
        <v>0</v>
      </c>
      <c r="AW48" s="74">
        <v>8763581</v>
      </c>
      <c r="AX48" s="73">
        <v>0</v>
      </c>
      <c r="AY48" s="73">
        <v>0</v>
      </c>
      <c r="AZ48" s="73">
        <v>0</v>
      </c>
      <c r="BA48" s="73">
        <v>0</v>
      </c>
      <c r="BB48" s="73">
        <v>0</v>
      </c>
      <c r="BC48" s="74">
        <v>0</v>
      </c>
      <c r="BD48" s="74">
        <v>8763581</v>
      </c>
      <c r="BE48" s="73">
        <v>15241487</v>
      </c>
      <c r="BF48" s="73">
        <v>0</v>
      </c>
      <c r="BG48" s="73">
        <v>1656806</v>
      </c>
      <c r="BH48" s="73">
        <v>0</v>
      </c>
      <c r="BI48" s="73">
        <v>277600</v>
      </c>
      <c r="BJ48" s="73">
        <v>4444076</v>
      </c>
      <c r="BK48" s="73">
        <v>0</v>
      </c>
      <c r="BL48" s="74">
        <v>21619969</v>
      </c>
      <c r="BM48" s="74">
        <v>-12856388</v>
      </c>
      <c r="BN48" s="73">
        <v>3433052</v>
      </c>
      <c r="BO48" s="73">
        <v>0</v>
      </c>
      <c r="BP48" s="73">
        <v>-9423336</v>
      </c>
      <c r="BQ48" s="73">
        <v>0</v>
      </c>
      <c r="BR48" s="73">
        <v>0</v>
      </c>
      <c r="BS48" s="74">
        <v>-9423336</v>
      </c>
      <c r="BT48" s="75">
        <v>-1.4670000000000001</v>
      </c>
      <c r="BU48" s="75">
        <v>0</v>
      </c>
      <c r="BV48" s="75">
        <v>-1.4670000000000001</v>
      </c>
      <c r="BW48" s="76">
        <v>0.2</v>
      </c>
      <c r="BX48" s="77">
        <v>16</v>
      </c>
      <c r="BY48" s="77">
        <v>38</v>
      </c>
      <c r="BZ48" s="78">
        <v>0</v>
      </c>
      <c r="CA48" s="75">
        <v>-5.3369999999999997</v>
      </c>
      <c r="CB48" s="75">
        <v>0.78500000000000003</v>
      </c>
      <c r="CC48" s="79">
        <v>17</v>
      </c>
      <c r="CD48" s="79"/>
      <c r="CE48" s="79"/>
      <c r="CF48" s="74">
        <v>-12856388</v>
      </c>
      <c r="CG48" s="75">
        <v>-1.4670000000000001</v>
      </c>
      <c r="CH48" s="75">
        <v>0</v>
      </c>
      <c r="CI48" s="75">
        <v>-1.4670000000000001</v>
      </c>
    </row>
    <row r="49" spans="1:87" s="48" customFormat="1" ht="34.200000000000003" x14ac:dyDescent="0.3">
      <c r="A49" s="81">
        <v>3108</v>
      </c>
      <c r="B49" s="81" t="s">
        <v>716</v>
      </c>
      <c r="C49" s="81" t="s">
        <v>847</v>
      </c>
      <c r="D49" s="81">
        <v>13159</v>
      </c>
      <c r="E49" s="81">
        <v>2022</v>
      </c>
      <c r="F49" s="81" t="s">
        <v>859</v>
      </c>
      <c r="G49" s="81">
        <v>5</v>
      </c>
      <c r="H49" s="81">
        <v>12</v>
      </c>
      <c r="I49" s="81" t="s">
        <v>2913</v>
      </c>
      <c r="J49" s="82">
        <v>210311009</v>
      </c>
      <c r="K49" s="82">
        <v>89473116</v>
      </c>
      <c r="L49" s="82">
        <v>0</v>
      </c>
      <c r="M49" s="82">
        <v>27595840</v>
      </c>
      <c r="N49" s="287">
        <v>131859</v>
      </c>
      <c r="O49" s="82">
        <v>118687730</v>
      </c>
      <c r="P49" s="82">
        <v>23983432</v>
      </c>
      <c r="Q49" s="74">
        <v>470182986</v>
      </c>
      <c r="R49" s="82">
        <v>6741883</v>
      </c>
      <c r="S49" s="82">
        <v>0</v>
      </c>
      <c r="T49" s="82">
        <v>0</v>
      </c>
      <c r="U49" s="82">
        <v>0</v>
      </c>
      <c r="V49" s="82">
        <v>779194603</v>
      </c>
      <c r="W49" s="82">
        <v>548849434</v>
      </c>
      <c r="X49" s="74">
        <v>230345169</v>
      </c>
      <c r="Y49" s="82">
        <v>35407011</v>
      </c>
      <c r="Z49" s="74">
        <v>272494063</v>
      </c>
      <c r="AA49" s="74">
        <v>742677049</v>
      </c>
      <c r="AB49" s="82">
        <v>8105443</v>
      </c>
      <c r="AC49" s="82">
        <v>23509825</v>
      </c>
      <c r="AD49" s="82">
        <v>0</v>
      </c>
      <c r="AE49" s="82">
        <v>110977122</v>
      </c>
      <c r="AF49" s="74">
        <v>142592390</v>
      </c>
      <c r="AG49" s="82">
        <v>59403419</v>
      </c>
      <c r="AH49" s="82">
        <v>0</v>
      </c>
      <c r="AI49" s="82">
        <v>251466973</v>
      </c>
      <c r="AJ49" s="74">
        <v>310870392</v>
      </c>
      <c r="AK49" s="74">
        <v>453462782</v>
      </c>
      <c r="AL49" s="82">
        <v>288068652</v>
      </c>
      <c r="AM49" s="82">
        <v>0</v>
      </c>
      <c r="AN49" s="82">
        <v>1145618</v>
      </c>
      <c r="AO49" s="74">
        <v>289214270</v>
      </c>
      <c r="AP49" s="74">
        <v>742677052</v>
      </c>
      <c r="AQ49" s="82">
        <v>367632789</v>
      </c>
      <c r="AR49" s="82">
        <v>53550728</v>
      </c>
      <c r="AS49" s="82">
        <v>382393332</v>
      </c>
      <c r="AT49" s="82">
        <v>0</v>
      </c>
      <c r="AU49" s="82">
        <v>0</v>
      </c>
      <c r="AV49" s="82">
        <v>0</v>
      </c>
      <c r="AW49" s="74">
        <v>803576849</v>
      </c>
      <c r="AX49" s="82">
        <v>-6818560</v>
      </c>
      <c r="AY49" s="82">
        <v>55697700</v>
      </c>
      <c r="AZ49" s="82">
        <v>0</v>
      </c>
      <c r="BA49" s="82">
        <v>7600000</v>
      </c>
      <c r="BB49" s="82">
        <v>0</v>
      </c>
      <c r="BC49" s="74">
        <v>56479140</v>
      </c>
      <c r="BD49" s="74">
        <v>860055989</v>
      </c>
      <c r="BE49" s="82">
        <v>528706947</v>
      </c>
      <c r="BF49" s="82">
        <v>0</v>
      </c>
      <c r="BG49" s="82">
        <v>30387840</v>
      </c>
      <c r="BH49" s="82">
        <v>1869682</v>
      </c>
      <c r="BI49" s="82">
        <v>3352182</v>
      </c>
      <c r="BJ49" s="82">
        <v>279715891</v>
      </c>
      <c r="BK49" s="82">
        <v>0</v>
      </c>
      <c r="BL49" s="74">
        <v>844032542</v>
      </c>
      <c r="BM49" s="74">
        <v>16023447</v>
      </c>
      <c r="BN49" s="82">
        <v>0</v>
      </c>
      <c r="BO49" s="82">
        <v>0</v>
      </c>
      <c r="BP49" s="82">
        <v>16023447</v>
      </c>
      <c r="BQ49" s="82">
        <v>0</v>
      </c>
      <c r="BR49" s="82">
        <v>0</v>
      </c>
      <c r="BS49" s="74">
        <v>16023447</v>
      </c>
      <c r="BT49" s="75">
        <v>-4.7E-2</v>
      </c>
      <c r="BU49" s="75">
        <v>6.6000000000000003E-2</v>
      </c>
      <c r="BV49" s="75">
        <v>1.9E-2</v>
      </c>
      <c r="BW49" s="76">
        <v>3.3</v>
      </c>
      <c r="BX49" s="77">
        <v>27</v>
      </c>
      <c r="BY49" s="77">
        <v>53</v>
      </c>
      <c r="BZ49" s="78">
        <v>4.8</v>
      </c>
      <c r="CA49" s="75">
        <v>0.23</v>
      </c>
      <c r="CB49" s="75">
        <v>0.38900000000000001</v>
      </c>
      <c r="CC49" s="79">
        <v>18</v>
      </c>
      <c r="CD49" s="79"/>
      <c r="CE49" s="79"/>
      <c r="CF49" s="74">
        <v>16023447</v>
      </c>
      <c r="CG49" s="75">
        <v>-4.7E-2</v>
      </c>
      <c r="CH49" s="75">
        <v>6.6000000000000003E-2</v>
      </c>
      <c r="CI49" s="75">
        <v>1.9E-2</v>
      </c>
    </row>
    <row r="50" spans="1:87" s="48" customFormat="1" ht="34.200000000000003" x14ac:dyDescent="0.3">
      <c r="A50" s="72">
        <v>46</v>
      </c>
      <c r="B50" s="72" t="s">
        <v>712</v>
      </c>
      <c r="C50" s="72" t="s">
        <v>847</v>
      </c>
      <c r="D50" s="72">
        <v>14286</v>
      </c>
      <c r="E50" s="72">
        <v>2022</v>
      </c>
      <c r="F50" s="72" t="s">
        <v>855</v>
      </c>
      <c r="G50" s="72">
        <v>5</v>
      </c>
      <c r="H50" s="72">
        <v>12</v>
      </c>
      <c r="I50" s="72" t="s">
        <v>2911</v>
      </c>
      <c r="J50" s="73">
        <v>1382000</v>
      </c>
      <c r="K50" s="73">
        <v>0</v>
      </c>
      <c r="L50" s="73">
        <v>0</v>
      </c>
      <c r="M50" s="73">
        <v>304803000</v>
      </c>
      <c r="N50" s="285">
        <v>2919210000</v>
      </c>
      <c r="O50" s="73">
        <v>386000</v>
      </c>
      <c r="P50" s="73">
        <v>281473000</v>
      </c>
      <c r="Q50" s="74">
        <v>3507254000</v>
      </c>
      <c r="R50" s="73">
        <v>1587274000</v>
      </c>
      <c r="S50" s="73">
        <v>64355000</v>
      </c>
      <c r="T50" s="73">
        <v>0</v>
      </c>
      <c r="U50" s="73">
        <v>0</v>
      </c>
      <c r="V50" s="73">
        <v>4388697000</v>
      </c>
      <c r="W50" s="73">
        <v>2254493000</v>
      </c>
      <c r="X50" s="74">
        <v>2134204000</v>
      </c>
      <c r="Y50" s="73">
        <v>604198000</v>
      </c>
      <c r="Z50" s="74">
        <v>4390031000</v>
      </c>
      <c r="AA50" s="74">
        <v>7897285000</v>
      </c>
      <c r="AB50" s="73">
        <v>5230000</v>
      </c>
      <c r="AC50" s="73">
        <v>13280000</v>
      </c>
      <c r="AD50" s="73">
        <v>0</v>
      </c>
      <c r="AE50" s="73">
        <v>556448000</v>
      </c>
      <c r="AF50" s="74">
        <v>574958000</v>
      </c>
      <c r="AG50" s="73">
        <v>1520570000</v>
      </c>
      <c r="AH50" s="73">
        <v>0</v>
      </c>
      <c r="AI50" s="73">
        <v>734345000</v>
      </c>
      <c r="AJ50" s="74">
        <v>2254915000</v>
      </c>
      <c r="AK50" s="74">
        <v>2829873000</v>
      </c>
      <c r="AL50" s="73">
        <v>3163732000</v>
      </c>
      <c r="AM50" s="73">
        <v>931429000</v>
      </c>
      <c r="AN50" s="73">
        <v>972251000</v>
      </c>
      <c r="AO50" s="74">
        <v>5067412000</v>
      </c>
      <c r="AP50" s="74">
        <v>7897285000</v>
      </c>
      <c r="AQ50" s="73">
        <v>1602927000</v>
      </c>
      <c r="AR50" s="73">
        <v>0</v>
      </c>
      <c r="AS50" s="73">
        <v>499757000</v>
      </c>
      <c r="AT50" s="73">
        <v>74378000</v>
      </c>
      <c r="AU50" s="73">
        <v>6985000</v>
      </c>
      <c r="AV50" s="73">
        <v>86102000</v>
      </c>
      <c r="AW50" s="74">
        <v>2270149000</v>
      </c>
      <c r="AX50" s="73">
        <v>24323000</v>
      </c>
      <c r="AY50" s="73">
        <v>18475000</v>
      </c>
      <c r="AZ50" s="73">
        <v>0</v>
      </c>
      <c r="BA50" s="73">
        <v>80644000</v>
      </c>
      <c r="BB50" s="73">
        <v>-4886000</v>
      </c>
      <c r="BC50" s="74">
        <v>118556000</v>
      </c>
      <c r="BD50" s="74">
        <v>2388705000</v>
      </c>
      <c r="BE50" s="73">
        <v>1043683000</v>
      </c>
      <c r="BF50" s="73">
        <v>0</v>
      </c>
      <c r="BG50" s="73">
        <v>148059000</v>
      </c>
      <c r="BH50" s="73">
        <v>30645000</v>
      </c>
      <c r="BI50" s="73">
        <v>28818000</v>
      </c>
      <c r="BJ50" s="73">
        <v>1047835000</v>
      </c>
      <c r="BK50" s="73">
        <v>0</v>
      </c>
      <c r="BL50" s="74">
        <v>2299040000</v>
      </c>
      <c r="BM50" s="74">
        <v>89665000</v>
      </c>
      <c r="BN50" s="73">
        <v>32542000</v>
      </c>
      <c r="BO50" s="73">
        <v>11635000</v>
      </c>
      <c r="BP50" s="73">
        <v>133842000</v>
      </c>
      <c r="BQ50" s="73">
        <v>-1790000</v>
      </c>
      <c r="BR50" s="73">
        <v>0</v>
      </c>
      <c r="BS50" s="74">
        <v>132052000</v>
      </c>
      <c r="BT50" s="75">
        <v>-1.2E-2</v>
      </c>
      <c r="BU50" s="75">
        <v>0.05</v>
      </c>
      <c r="BV50" s="75">
        <v>3.7999999999999999E-2</v>
      </c>
      <c r="BW50" s="76">
        <v>6.1</v>
      </c>
      <c r="BX50" s="77">
        <v>69</v>
      </c>
      <c r="BY50" s="77">
        <v>95</v>
      </c>
      <c r="BZ50" s="78">
        <v>7.5</v>
      </c>
      <c r="CA50" s="75">
        <v>0.113</v>
      </c>
      <c r="CB50" s="75">
        <v>0.64200000000000002</v>
      </c>
      <c r="CC50" s="79">
        <v>15</v>
      </c>
      <c r="CD50" s="79"/>
      <c r="CE50" s="79"/>
      <c r="CF50" s="74">
        <v>8302000</v>
      </c>
      <c r="CG50" s="75">
        <v>-4.8000000000000001E-2</v>
      </c>
      <c r="CH50" s="75">
        <v>5.0999999999999997E-2</v>
      </c>
      <c r="CI50" s="75">
        <v>4.0000000000000001E-3</v>
      </c>
    </row>
    <row r="51" spans="1:87" s="48" customFormat="1" ht="34.200000000000003" x14ac:dyDescent="0.3">
      <c r="A51" s="81">
        <v>3107</v>
      </c>
      <c r="B51" s="81" t="s">
        <v>713</v>
      </c>
      <c r="C51" s="81" t="s">
        <v>847</v>
      </c>
      <c r="D51" s="81">
        <v>14287</v>
      </c>
      <c r="E51" s="81">
        <v>2022</v>
      </c>
      <c r="F51" s="81" t="s">
        <v>855</v>
      </c>
      <c r="G51" s="81">
        <v>5</v>
      </c>
      <c r="H51" s="81">
        <v>12</v>
      </c>
      <c r="I51" s="81" t="s">
        <v>2911</v>
      </c>
      <c r="J51" s="82">
        <v>139653000</v>
      </c>
      <c r="K51" s="82">
        <v>146280000</v>
      </c>
      <c r="L51" s="82">
        <v>0</v>
      </c>
      <c r="M51" s="82">
        <v>121626000</v>
      </c>
      <c r="N51" s="287">
        <v>46083000</v>
      </c>
      <c r="O51" s="82">
        <v>10612000</v>
      </c>
      <c r="P51" s="82">
        <v>148486000</v>
      </c>
      <c r="Q51" s="74">
        <v>612740000</v>
      </c>
      <c r="R51" s="82">
        <v>774561000</v>
      </c>
      <c r="S51" s="82">
        <v>12501000</v>
      </c>
      <c r="T51" s="82">
        <v>0</v>
      </c>
      <c r="U51" s="82">
        <v>0</v>
      </c>
      <c r="V51" s="82">
        <v>2122854000</v>
      </c>
      <c r="W51" s="82">
        <v>1149620000</v>
      </c>
      <c r="X51" s="74">
        <v>973234000</v>
      </c>
      <c r="Y51" s="82">
        <v>135343000</v>
      </c>
      <c r="Z51" s="74">
        <v>1895639000</v>
      </c>
      <c r="AA51" s="74">
        <v>2508379000</v>
      </c>
      <c r="AB51" s="82">
        <v>8880000</v>
      </c>
      <c r="AC51" s="82">
        <v>7413000</v>
      </c>
      <c r="AD51" s="82">
        <v>11736000</v>
      </c>
      <c r="AE51" s="82">
        <v>334466000</v>
      </c>
      <c r="AF51" s="74">
        <v>362495000</v>
      </c>
      <c r="AG51" s="82">
        <v>680865000</v>
      </c>
      <c r="AH51" s="82">
        <v>-11657000</v>
      </c>
      <c r="AI51" s="82">
        <v>221029000</v>
      </c>
      <c r="AJ51" s="74">
        <v>890237000</v>
      </c>
      <c r="AK51" s="74">
        <v>1252732000</v>
      </c>
      <c r="AL51" s="82">
        <v>909421000</v>
      </c>
      <c r="AM51" s="82">
        <v>306113000</v>
      </c>
      <c r="AN51" s="82">
        <v>40113000</v>
      </c>
      <c r="AO51" s="74">
        <v>1255647000</v>
      </c>
      <c r="AP51" s="74">
        <v>2508379000</v>
      </c>
      <c r="AQ51" s="82">
        <v>1194338000</v>
      </c>
      <c r="AR51" s="82">
        <v>0</v>
      </c>
      <c r="AS51" s="82">
        <v>847076000</v>
      </c>
      <c r="AT51" s="82">
        <v>46202000</v>
      </c>
      <c r="AU51" s="82">
        <v>0</v>
      </c>
      <c r="AV51" s="82">
        <v>22363000</v>
      </c>
      <c r="AW51" s="74">
        <v>2109979000</v>
      </c>
      <c r="AX51" s="82">
        <v>-65039000</v>
      </c>
      <c r="AY51" s="82">
        <v>0</v>
      </c>
      <c r="AZ51" s="82">
        <v>0</v>
      </c>
      <c r="BA51" s="82">
        <v>2813000</v>
      </c>
      <c r="BB51" s="82">
        <v>0</v>
      </c>
      <c r="BC51" s="74">
        <v>-62226000</v>
      </c>
      <c r="BD51" s="74">
        <v>2047753000</v>
      </c>
      <c r="BE51" s="82">
        <v>723442000</v>
      </c>
      <c r="BF51" s="82">
        <v>0</v>
      </c>
      <c r="BG51" s="82">
        <v>104260000</v>
      </c>
      <c r="BH51" s="82">
        <v>23415000</v>
      </c>
      <c r="BI51" s="82">
        <v>13119000</v>
      </c>
      <c r="BJ51" s="82">
        <v>1266957000</v>
      </c>
      <c r="BK51" s="82">
        <v>0</v>
      </c>
      <c r="BL51" s="74">
        <v>2131193000</v>
      </c>
      <c r="BM51" s="74">
        <v>-83440000</v>
      </c>
      <c r="BN51" s="82">
        <v>-24769000</v>
      </c>
      <c r="BO51" s="82">
        <v>8123000</v>
      </c>
      <c r="BP51" s="82">
        <v>-100086000</v>
      </c>
      <c r="BQ51" s="82">
        <v>891000</v>
      </c>
      <c r="BR51" s="82">
        <v>0</v>
      </c>
      <c r="BS51" s="74">
        <v>-99195000</v>
      </c>
      <c r="BT51" s="75">
        <v>-0.01</v>
      </c>
      <c r="BU51" s="75">
        <v>-0.03</v>
      </c>
      <c r="BV51" s="75">
        <v>-4.1000000000000002E-2</v>
      </c>
      <c r="BW51" s="76">
        <v>1.7</v>
      </c>
      <c r="BX51" s="77">
        <v>37</v>
      </c>
      <c r="BY51" s="77">
        <v>64</v>
      </c>
      <c r="BZ51" s="78">
        <v>1.4</v>
      </c>
      <c r="CA51" s="75">
        <v>0.02</v>
      </c>
      <c r="CB51" s="75">
        <v>0.501</v>
      </c>
      <c r="CC51" s="79">
        <v>11</v>
      </c>
      <c r="CD51" s="79"/>
      <c r="CE51" s="79"/>
      <c r="CF51" s="74">
        <v>-129642000</v>
      </c>
      <c r="CG51" s="75">
        <v>-3.4000000000000002E-2</v>
      </c>
      <c r="CH51" s="75">
        <v>-3.1E-2</v>
      </c>
      <c r="CI51" s="75">
        <v>-6.5000000000000002E-2</v>
      </c>
    </row>
    <row r="52" spans="1:87" s="48" customFormat="1" ht="34.200000000000003" x14ac:dyDescent="0.3">
      <c r="A52" s="72">
        <v>6547</v>
      </c>
      <c r="B52" s="72" t="s">
        <v>735</v>
      </c>
      <c r="C52" s="72" t="s">
        <v>847</v>
      </c>
      <c r="D52" s="72">
        <v>14288</v>
      </c>
      <c r="E52" s="72">
        <v>2022</v>
      </c>
      <c r="F52" s="72" t="s">
        <v>859</v>
      </c>
      <c r="G52" s="72">
        <v>5</v>
      </c>
      <c r="H52" s="72">
        <v>12</v>
      </c>
      <c r="I52" s="72" t="s">
        <v>2913</v>
      </c>
      <c r="J52" s="73">
        <v>1897106</v>
      </c>
      <c r="K52" s="73">
        <v>441791</v>
      </c>
      <c r="L52" s="73">
        <v>0</v>
      </c>
      <c r="M52" s="73">
        <v>34343595</v>
      </c>
      <c r="N52" s="285">
        <v>88395450</v>
      </c>
      <c r="O52" s="73">
        <v>272387</v>
      </c>
      <c r="P52" s="73">
        <v>21728266</v>
      </c>
      <c r="Q52" s="74">
        <v>147078595</v>
      </c>
      <c r="R52" s="73">
        <v>4339094</v>
      </c>
      <c r="S52" s="73">
        <v>374</v>
      </c>
      <c r="T52" s="73">
        <v>0</v>
      </c>
      <c r="U52" s="73">
        <v>0</v>
      </c>
      <c r="V52" s="73">
        <v>266302875</v>
      </c>
      <c r="W52" s="73">
        <v>194999671</v>
      </c>
      <c r="X52" s="74">
        <v>71303204</v>
      </c>
      <c r="Y52" s="73">
        <v>32876998</v>
      </c>
      <c r="Z52" s="74">
        <v>108519670</v>
      </c>
      <c r="AA52" s="74">
        <v>255598265</v>
      </c>
      <c r="AB52" s="73">
        <v>2035079</v>
      </c>
      <c r="AC52" s="73">
        <v>5699994</v>
      </c>
      <c r="AD52" s="73">
        <v>40025981</v>
      </c>
      <c r="AE52" s="73">
        <v>39096440</v>
      </c>
      <c r="AF52" s="74">
        <v>86857494</v>
      </c>
      <c r="AG52" s="73">
        <v>103870825</v>
      </c>
      <c r="AH52" s="73">
        <v>0</v>
      </c>
      <c r="AI52" s="73">
        <v>944554</v>
      </c>
      <c r="AJ52" s="74">
        <v>104815379</v>
      </c>
      <c r="AK52" s="74">
        <v>191672873</v>
      </c>
      <c r="AL52" s="73">
        <v>59585924</v>
      </c>
      <c r="AM52" s="73">
        <v>3906776</v>
      </c>
      <c r="AN52" s="73">
        <v>432692</v>
      </c>
      <c r="AO52" s="74">
        <v>63925392</v>
      </c>
      <c r="AP52" s="74">
        <v>255598265</v>
      </c>
      <c r="AQ52" s="73">
        <v>278635431</v>
      </c>
      <c r="AR52" s="73">
        <v>3069349</v>
      </c>
      <c r="AS52" s="73">
        <v>37655040</v>
      </c>
      <c r="AT52" s="73">
        <v>0</v>
      </c>
      <c r="AU52" s="73">
        <v>16027968</v>
      </c>
      <c r="AV52" s="73">
        <v>126310</v>
      </c>
      <c r="AW52" s="74">
        <v>335514098</v>
      </c>
      <c r="AX52" s="73">
        <v>1405242</v>
      </c>
      <c r="AY52" s="73">
        <v>1119602</v>
      </c>
      <c r="AZ52" s="73">
        <v>0</v>
      </c>
      <c r="BA52" s="73">
        <v>-1400227</v>
      </c>
      <c r="BB52" s="73">
        <v>0</v>
      </c>
      <c r="BC52" s="74">
        <v>1124617</v>
      </c>
      <c r="BD52" s="74">
        <v>336638715</v>
      </c>
      <c r="BE52" s="73">
        <v>110486271</v>
      </c>
      <c r="BF52" s="73">
        <v>4694560</v>
      </c>
      <c r="BG52" s="73">
        <v>13053624</v>
      </c>
      <c r="BH52" s="73">
        <v>3813924</v>
      </c>
      <c r="BI52" s="73">
        <v>2993864</v>
      </c>
      <c r="BJ52" s="73">
        <v>196192451</v>
      </c>
      <c r="BK52" s="73">
        <v>681313</v>
      </c>
      <c r="BL52" s="74">
        <v>331916007</v>
      </c>
      <c r="BM52" s="74">
        <v>4722708</v>
      </c>
      <c r="BN52" s="73">
        <v>0</v>
      </c>
      <c r="BO52" s="73">
        <v>-139460978</v>
      </c>
      <c r="BP52" s="73">
        <v>-134738270</v>
      </c>
      <c r="BQ52" s="73">
        <v>0</v>
      </c>
      <c r="BR52" s="73">
        <v>0</v>
      </c>
      <c r="BS52" s="74">
        <v>-134738270</v>
      </c>
      <c r="BT52" s="75">
        <v>1.0999999999999999E-2</v>
      </c>
      <c r="BU52" s="75">
        <v>3.0000000000000001E-3</v>
      </c>
      <c r="BV52" s="75">
        <v>1.4E-2</v>
      </c>
      <c r="BW52" s="76">
        <v>1.7</v>
      </c>
      <c r="BX52" s="77">
        <v>45</v>
      </c>
      <c r="BY52" s="77">
        <v>93</v>
      </c>
      <c r="BZ52" s="78">
        <v>3.7</v>
      </c>
      <c r="CA52" s="75">
        <v>9.2999999999999999E-2</v>
      </c>
      <c r="CB52" s="75">
        <v>0.25</v>
      </c>
      <c r="CC52" s="79">
        <v>15</v>
      </c>
      <c r="CD52" s="79"/>
      <c r="CE52" s="79"/>
      <c r="CF52" s="74">
        <v>-11305260</v>
      </c>
      <c r="CG52" s="75">
        <v>-3.9E-2</v>
      </c>
      <c r="CH52" s="75">
        <v>4.0000000000000001E-3</v>
      </c>
      <c r="CI52" s="75">
        <v>-3.5000000000000003E-2</v>
      </c>
    </row>
    <row r="53" spans="1:87" s="48" customFormat="1" ht="34.200000000000003" x14ac:dyDescent="0.3">
      <c r="A53" s="81">
        <v>8702</v>
      </c>
      <c r="B53" s="81" t="s">
        <v>711</v>
      </c>
      <c r="C53" s="81" t="s">
        <v>847</v>
      </c>
      <c r="D53" s="81">
        <v>16665</v>
      </c>
      <c r="E53" s="81">
        <v>2022</v>
      </c>
      <c r="F53" s="81" t="s">
        <v>855</v>
      </c>
      <c r="G53" s="81">
        <v>5</v>
      </c>
      <c r="H53" s="81">
        <v>12</v>
      </c>
      <c r="I53" s="81" t="s">
        <v>2911</v>
      </c>
      <c r="J53" s="82">
        <v>-32830000</v>
      </c>
      <c r="K53" s="82">
        <v>557818000</v>
      </c>
      <c r="L53" s="82">
        <v>0</v>
      </c>
      <c r="M53" s="82">
        <v>172152000</v>
      </c>
      <c r="N53" s="287">
        <v>0</v>
      </c>
      <c r="O53" s="82">
        <v>0</v>
      </c>
      <c r="P53" s="82">
        <v>686757000</v>
      </c>
      <c r="Q53" s="74">
        <v>1383897000</v>
      </c>
      <c r="R53" s="82">
        <v>298036000</v>
      </c>
      <c r="S53" s="82">
        <v>0</v>
      </c>
      <c r="T53" s="82">
        <v>0</v>
      </c>
      <c r="U53" s="82">
        <v>0</v>
      </c>
      <c r="V53" s="82">
        <v>3214293000</v>
      </c>
      <c r="W53" s="82">
        <v>2187948000</v>
      </c>
      <c r="X53" s="74">
        <v>1026345000</v>
      </c>
      <c r="Y53" s="82">
        <v>287569000</v>
      </c>
      <c r="Z53" s="74">
        <v>1611950000</v>
      </c>
      <c r="AA53" s="74">
        <v>2995847000</v>
      </c>
      <c r="AB53" s="82">
        <v>14840000</v>
      </c>
      <c r="AC53" s="82">
        <v>28631000</v>
      </c>
      <c r="AD53" s="82">
        <v>0</v>
      </c>
      <c r="AE53" s="82">
        <v>335751000</v>
      </c>
      <c r="AF53" s="74">
        <v>379222000</v>
      </c>
      <c r="AG53" s="82">
        <v>956512000</v>
      </c>
      <c r="AH53" s="82">
        <v>0</v>
      </c>
      <c r="AI53" s="82">
        <v>374713000</v>
      </c>
      <c r="AJ53" s="74">
        <v>1331225000</v>
      </c>
      <c r="AK53" s="74">
        <v>1710447000</v>
      </c>
      <c r="AL53" s="82">
        <v>923564000</v>
      </c>
      <c r="AM53" s="82">
        <v>0</v>
      </c>
      <c r="AN53" s="82">
        <v>361836000</v>
      </c>
      <c r="AO53" s="74">
        <v>1285400000</v>
      </c>
      <c r="AP53" s="74">
        <v>2995847000</v>
      </c>
      <c r="AQ53" s="82">
        <v>1674048000</v>
      </c>
      <c r="AR53" s="82">
        <v>0</v>
      </c>
      <c r="AS53" s="82">
        <v>707915000</v>
      </c>
      <c r="AT53" s="82">
        <v>3459000</v>
      </c>
      <c r="AU53" s="82">
        <v>2800000</v>
      </c>
      <c r="AV53" s="82">
        <v>0</v>
      </c>
      <c r="AW53" s="74">
        <v>2388222000</v>
      </c>
      <c r="AX53" s="82">
        <v>0</v>
      </c>
      <c r="AY53" s="82">
        <v>0</v>
      </c>
      <c r="AZ53" s="82">
        <v>0</v>
      </c>
      <c r="BA53" s="82">
        <v>-83540000</v>
      </c>
      <c r="BB53" s="82">
        <v>0</v>
      </c>
      <c r="BC53" s="74">
        <v>-83540000</v>
      </c>
      <c r="BD53" s="74">
        <v>2304682000</v>
      </c>
      <c r="BE53" s="82">
        <v>958789000</v>
      </c>
      <c r="BF53" s="82">
        <v>0</v>
      </c>
      <c r="BG53" s="82">
        <v>77129000</v>
      </c>
      <c r="BH53" s="82">
        <v>15181000</v>
      </c>
      <c r="BI53" s="82">
        <v>20173000</v>
      </c>
      <c r="BJ53" s="82">
        <v>1279798000</v>
      </c>
      <c r="BK53" s="82">
        <v>0</v>
      </c>
      <c r="BL53" s="74">
        <v>2351070000</v>
      </c>
      <c r="BM53" s="74">
        <v>-46388000</v>
      </c>
      <c r="BN53" s="82">
        <v>-40598000</v>
      </c>
      <c r="BO53" s="82">
        <v>2729000</v>
      </c>
      <c r="BP53" s="82">
        <v>-84257000</v>
      </c>
      <c r="BQ53" s="82">
        <v>88442000</v>
      </c>
      <c r="BR53" s="82">
        <v>0</v>
      </c>
      <c r="BS53" s="74">
        <v>4185000</v>
      </c>
      <c r="BT53" s="75">
        <v>1.6E-2</v>
      </c>
      <c r="BU53" s="75">
        <v>-3.5999999999999997E-2</v>
      </c>
      <c r="BV53" s="75">
        <v>-0.02</v>
      </c>
      <c r="BW53" s="76">
        <v>3.6</v>
      </c>
      <c r="BX53" s="77">
        <v>38</v>
      </c>
      <c r="BY53" s="77">
        <v>56</v>
      </c>
      <c r="BZ53" s="78">
        <v>1.5</v>
      </c>
      <c r="CA53" s="75">
        <v>2.3E-2</v>
      </c>
      <c r="CB53" s="75">
        <v>0.42899999999999999</v>
      </c>
      <c r="CC53" s="79">
        <v>28</v>
      </c>
      <c r="CD53" s="79"/>
      <c r="CE53" s="79"/>
      <c r="CF53" s="74">
        <v>-52647000</v>
      </c>
      <c r="CG53" s="75">
        <v>1.2999999999999999E-2</v>
      </c>
      <c r="CH53" s="75">
        <v>-3.5999999999999997E-2</v>
      </c>
      <c r="CI53" s="75">
        <v>-2.3E-2</v>
      </c>
    </row>
    <row r="54" spans="1:87" s="48" customFormat="1" ht="34.200000000000003" x14ac:dyDescent="0.3">
      <c r="A54" s="72">
        <v>98</v>
      </c>
      <c r="B54" s="72" t="s">
        <v>708</v>
      </c>
      <c r="C54" s="72" t="s">
        <v>847</v>
      </c>
      <c r="D54" s="72">
        <v>16665</v>
      </c>
      <c r="E54" s="72">
        <v>2022</v>
      </c>
      <c r="F54" s="72" t="s">
        <v>855</v>
      </c>
      <c r="G54" s="72">
        <v>5</v>
      </c>
      <c r="H54" s="72">
        <v>12</v>
      </c>
      <c r="I54" s="72" t="s">
        <v>2911</v>
      </c>
      <c r="J54" s="73">
        <v>4572000</v>
      </c>
      <c r="K54" s="73">
        <v>32780000</v>
      </c>
      <c r="L54" s="73">
        <v>0</v>
      </c>
      <c r="M54" s="73">
        <v>12827000</v>
      </c>
      <c r="N54" s="285">
        <v>0</v>
      </c>
      <c r="O54" s="73">
        <v>0</v>
      </c>
      <c r="P54" s="73">
        <v>5179000</v>
      </c>
      <c r="Q54" s="74">
        <v>55358000</v>
      </c>
      <c r="R54" s="73">
        <v>9275000</v>
      </c>
      <c r="S54" s="73">
        <v>0</v>
      </c>
      <c r="T54" s="73">
        <v>0</v>
      </c>
      <c r="U54" s="73">
        <v>0</v>
      </c>
      <c r="V54" s="73">
        <v>168193000</v>
      </c>
      <c r="W54" s="73">
        <v>69576000</v>
      </c>
      <c r="X54" s="74">
        <v>98617000</v>
      </c>
      <c r="Y54" s="73">
        <v>8730000</v>
      </c>
      <c r="Z54" s="74">
        <v>116622000</v>
      </c>
      <c r="AA54" s="74">
        <v>171980000</v>
      </c>
      <c r="AB54" s="73">
        <v>2767000</v>
      </c>
      <c r="AC54" s="73">
        <v>2401000</v>
      </c>
      <c r="AD54" s="73">
        <v>2833000</v>
      </c>
      <c r="AE54" s="73">
        <v>26624000</v>
      </c>
      <c r="AF54" s="74">
        <v>34625000</v>
      </c>
      <c r="AG54" s="73">
        <v>19466000</v>
      </c>
      <c r="AH54" s="73">
        <v>0</v>
      </c>
      <c r="AI54" s="73">
        <v>9214000</v>
      </c>
      <c r="AJ54" s="74">
        <v>28680000</v>
      </c>
      <c r="AK54" s="74">
        <v>63305000</v>
      </c>
      <c r="AL54" s="73">
        <v>99400000</v>
      </c>
      <c r="AM54" s="73">
        <v>0</v>
      </c>
      <c r="AN54" s="73">
        <v>9275000</v>
      </c>
      <c r="AO54" s="74">
        <v>108675000</v>
      </c>
      <c r="AP54" s="74">
        <v>171980000</v>
      </c>
      <c r="AQ54" s="73">
        <v>134817000</v>
      </c>
      <c r="AR54" s="73">
        <v>0</v>
      </c>
      <c r="AS54" s="73">
        <v>4514000</v>
      </c>
      <c r="AT54" s="73">
        <v>567000</v>
      </c>
      <c r="AU54" s="73">
        <v>88000</v>
      </c>
      <c r="AV54" s="73">
        <v>0</v>
      </c>
      <c r="AW54" s="74">
        <v>139986000</v>
      </c>
      <c r="AX54" s="73">
        <v>0</v>
      </c>
      <c r="AY54" s="73">
        <v>0</v>
      </c>
      <c r="AZ54" s="73">
        <v>0</v>
      </c>
      <c r="BA54" s="73">
        <v>-3820000</v>
      </c>
      <c r="BB54" s="73">
        <v>0</v>
      </c>
      <c r="BC54" s="74">
        <v>-3820000</v>
      </c>
      <c r="BD54" s="74">
        <v>136166000</v>
      </c>
      <c r="BE54" s="73">
        <v>75419000</v>
      </c>
      <c r="BF54" s="73">
        <v>0</v>
      </c>
      <c r="BG54" s="73">
        <v>9100000</v>
      </c>
      <c r="BH54" s="73">
        <v>870000</v>
      </c>
      <c r="BI54" s="73">
        <v>1465000</v>
      </c>
      <c r="BJ54" s="73">
        <v>63360000</v>
      </c>
      <c r="BK54" s="73">
        <v>0</v>
      </c>
      <c r="BL54" s="74">
        <v>150214000</v>
      </c>
      <c r="BM54" s="74">
        <v>-14048000</v>
      </c>
      <c r="BN54" s="73">
        <v>551000</v>
      </c>
      <c r="BO54" s="73">
        <v>0</v>
      </c>
      <c r="BP54" s="73">
        <v>-13497000</v>
      </c>
      <c r="BQ54" s="73">
        <v>-1488000</v>
      </c>
      <c r="BR54" s="73">
        <v>0</v>
      </c>
      <c r="BS54" s="74">
        <v>-14985000</v>
      </c>
      <c r="BT54" s="75">
        <v>-7.4999999999999997E-2</v>
      </c>
      <c r="BU54" s="75">
        <v>-2.8000000000000001E-2</v>
      </c>
      <c r="BV54" s="75">
        <v>-0.10299999999999999</v>
      </c>
      <c r="BW54" s="76">
        <v>1.6</v>
      </c>
      <c r="BX54" s="77">
        <v>35</v>
      </c>
      <c r="BY54" s="77">
        <v>83</v>
      </c>
      <c r="BZ54" s="78">
        <v>-1.1000000000000001</v>
      </c>
      <c r="CA54" s="75">
        <v>-9.0999999999999998E-2</v>
      </c>
      <c r="CB54" s="75">
        <v>0.63200000000000001</v>
      </c>
      <c r="CC54" s="79">
        <v>8</v>
      </c>
      <c r="CD54" s="79"/>
      <c r="CE54" s="79"/>
      <c r="CF54" s="74">
        <v>-14703000</v>
      </c>
      <c r="CG54" s="75">
        <v>-0.08</v>
      </c>
      <c r="CH54" s="75">
        <v>-2.8000000000000001E-2</v>
      </c>
      <c r="CI54" s="75">
        <v>-0.109</v>
      </c>
    </row>
    <row r="55" spans="1:87" s="48" customFormat="1" ht="34.200000000000003" x14ac:dyDescent="0.3">
      <c r="A55" s="81">
        <v>53</v>
      </c>
      <c r="B55" s="81" t="s">
        <v>709</v>
      </c>
      <c r="C55" s="81" t="s">
        <v>847</v>
      </c>
      <c r="D55" s="81">
        <v>16665</v>
      </c>
      <c r="E55" s="81">
        <v>2022</v>
      </c>
      <c r="F55" s="81" t="s">
        <v>855</v>
      </c>
      <c r="G55" s="81">
        <v>5</v>
      </c>
      <c r="H55" s="81">
        <v>12</v>
      </c>
      <c r="I55" s="81" t="s">
        <v>2911</v>
      </c>
      <c r="J55" s="82">
        <v>-3342000</v>
      </c>
      <c r="K55" s="82">
        <v>7656000</v>
      </c>
      <c r="L55" s="82">
        <v>0</v>
      </c>
      <c r="M55" s="82">
        <v>14197000</v>
      </c>
      <c r="N55" s="287">
        <v>0</v>
      </c>
      <c r="O55" s="82">
        <v>0</v>
      </c>
      <c r="P55" s="82">
        <v>20738000</v>
      </c>
      <c r="Q55" s="74">
        <v>39249000</v>
      </c>
      <c r="R55" s="82">
        <v>12118000</v>
      </c>
      <c r="S55" s="82">
        <v>0</v>
      </c>
      <c r="T55" s="82">
        <v>0</v>
      </c>
      <c r="U55" s="82">
        <v>0</v>
      </c>
      <c r="V55" s="82">
        <v>193987000</v>
      </c>
      <c r="W55" s="82">
        <v>85140000</v>
      </c>
      <c r="X55" s="74">
        <v>108847000</v>
      </c>
      <c r="Y55" s="82">
        <v>6174000</v>
      </c>
      <c r="Z55" s="74">
        <v>127139000</v>
      </c>
      <c r="AA55" s="74">
        <v>166388000</v>
      </c>
      <c r="AB55" s="82">
        <v>2310000</v>
      </c>
      <c r="AC55" s="82">
        <v>524000</v>
      </c>
      <c r="AD55" s="82">
        <v>6494000</v>
      </c>
      <c r="AE55" s="82">
        <v>13375000</v>
      </c>
      <c r="AF55" s="74">
        <v>22703000</v>
      </c>
      <c r="AG55" s="82">
        <v>51757000</v>
      </c>
      <c r="AH55" s="82">
        <v>0</v>
      </c>
      <c r="AI55" s="82">
        <v>21460000</v>
      </c>
      <c r="AJ55" s="74">
        <v>73217000</v>
      </c>
      <c r="AK55" s="74">
        <v>95920000</v>
      </c>
      <c r="AL55" s="82">
        <v>58350000</v>
      </c>
      <c r="AM55" s="82">
        <v>0</v>
      </c>
      <c r="AN55" s="82">
        <v>12118000</v>
      </c>
      <c r="AO55" s="74">
        <v>70468000</v>
      </c>
      <c r="AP55" s="74">
        <v>166388000</v>
      </c>
      <c r="AQ55" s="82">
        <v>131851000</v>
      </c>
      <c r="AR55" s="82">
        <v>0</v>
      </c>
      <c r="AS55" s="82">
        <v>4136000</v>
      </c>
      <c r="AT55" s="82">
        <v>448000</v>
      </c>
      <c r="AU55" s="82">
        <v>107000</v>
      </c>
      <c r="AV55" s="82">
        <v>0</v>
      </c>
      <c r="AW55" s="74">
        <v>136542000</v>
      </c>
      <c r="AX55" s="82">
        <v>0</v>
      </c>
      <c r="AY55" s="82">
        <v>0</v>
      </c>
      <c r="AZ55" s="82">
        <v>0</v>
      </c>
      <c r="BA55" s="82">
        <v>-538000</v>
      </c>
      <c r="BB55" s="82">
        <v>0</v>
      </c>
      <c r="BC55" s="74">
        <v>-538000</v>
      </c>
      <c r="BD55" s="74">
        <v>136004000</v>
      </c>
      <c r="BE55" s="82">
        <v>70021000</v>
      </c>
      <c r="BF55" s="82">
        <v>0</v>
      </c>
      <c r="BG55" s="82">
        <v>8550000</v>
      </c>
      <c r="BH55" s="82">
        <v>2001000</v>
      </c>
      <c r="BI55" s="82">
        <v>1396000</v>
      </c>
      <c r="BJ55" s="82">
        <v>51967000</v>
      </c>
      <c r="BK55" s="82">
        <v>0</v>
      </c>
      <c r="BL55" s="74">
        <v>133935000</v>
      </c>
      <c r="BM55" s="74">
        <v>2069000</v>
      </c>
      <c r="BN55" s="82">
        <v>2772000</v>
      </c>
      <c r="BO55" s="82">
        <v>0</v>
      </c>
      <c r="BP55" s="82">
        <v>4841000</v>
      </c>
      <c r="BQ55" s="82">
        <v>0</v>
      </c>
      <c r="BR55" s="82">
        <v>0</v>
      </c>
      <c r="BS55" s="74">
        <v>4841000</v>
      </c>
      <c r="BT55" s="75">
        <v>1.9E-2</v>
      </c>
      <c r="BU55" s="75">
        <v>-4.0000000000000001E-3</v>
      </c>
      <c r="BV55" s="75">
        <v>1.4999999999999999E-2</v>
      </c>
      <c r="BW55" s="76">
        <v>1.7</v>
      </c>
      <c r="BX55" s="77">
        <v>39</v>
      </c>
      <c r="BY55" s="77">
        <v>65</v>
      </c>
      <c r="BZ55" s="78">
        <v>2.9</v>
      </c>
      <c r="CA55" s="75">
        <v>0.14299999999999999</v>
      </c>
      <c r="CB55" s="75">
        <v>0.42399999999999999</v>
      </c>
      <c r="CC55" s="79">
        <v>10</v>
      </c>
      <c r="CD55" s="79"/>
      <c r="CE55" s="79"/>
      <c r="CF55" s="74">
        <v>1514000</v>
      </c>
      <c r="CG55" s="75">
        <v>1.4999999999999999E-2</v>
      </c>
      <c r="CH55" s="75">
        <v>-4.0000000000000001E-3</v>
      </c>
      <c r="CI55" s="75">
        <v>1.0999999999999999E-2</v>
      </c>
    </row>
    <row r="56" spans="1:87" s="48" customFormat="1" ht="34.200000000000003" x14ac:dyDescent="0.3">
      <c r="A56" s="72">
        <v>79</v>
      </c>
      <c r="B56" s="72" t="s">
        <v>710</v>
      </c>
      <c r="C56" s="72" t="s">
        <v>847</v>
      </c>
      <c r="D56" s="72">
        <v>16665</v>
      </c>
      <c r="E56" s="72">
        <v>2022</v>
      </c>
      <c r="F56" s="72" t="s">
        <v>855</v>
      </c>
      <c r="G56" s="72">
        <v>5</v>
      </c>
      <c r="H56" s="72">
        <v>12</v>
      </c>
      <c r="I56" s="72" t="s">
        <v>2911</v>
      </c>
      <c r="J56" s="73">
        <v>-2356000</v>
      </c>
      <c r="K56" s="73">
        <v>23043000</v>
      </c>
      <c r="L56" s="73">
        <v>0</v>
      </c>
      <c r="M56" s="73">
        <v>36488000</v>
      </c>
      <c r="N56" s="285">
        <v>0</v>
      </c>
      <c r="O56" s="73">
        <v>0</v>
      </c>
      <c r="P56" s="73">
        <v>5323000</v>
      </c>
      <c r="Q56" s="74">
        <v>62498000</v>
      </c>
      <c r="R56" s="73">
        <v>12650000</v>
      </c>
      <c r="S56" s="73">
        <v>0</v>
      </c>
      <c r="T56" s="73">
        <v>0</v>
      </c>
      <c r="U56" s="73">
        <v>0</v>
      </c>
      <c r="V56" s="73">
        <v>201034000</v>
      </c>
      <c r="W56" s="73">
        <v>79881000</v>
      </c>
      <c r="X56" s="74">
        <v>121153000</v>
      </c>
      <c r="Y56" s="73">
        <v>11913000</v>
      </c>
      <c r="Z56" s="74">
        <v>145716000</v>
      </c>
      <c r="AA56" s="74">
        <v>208214000</v>
      </c>
      <c r="AB56" s="73">
        <v>3788000</v>
      </c>
      <c r="AC56" s="73">
        <v>3218000</v>
      </c>
      <c r="AD56" s="73">
        <v>12107000</v>
      </c>
      <c r="AE56" s="73">
        <v>29902000</v>
      </c>
      <c r="AF56" s="74">
        <v>49015000</v>
      </c>
      <c r="AG56" s="73">
        <v>42906000</v>
      </c>
      <c r="AH56" s="73">
        <v>0</v>
      </c>
      <c r="AI56" s="73">
        <v>16433000</v>
      </c>
      <c r="AJ56" s="74">
        <v>59339000</v>
      </c>
      <c r="AK56" s="74">
        <v>108354000</v>
      </c>
      <c r="AL56" s="73">
        <v>87210000</v>
      </c>
      <c r="AM56" s="73">
        <v>0</v>
      </c>
      <c r="AN56" s="73">
        <v>12650000</v>
      </c>
      <c r="AO56" s="74">
        <v>99860000</v>
      </c>
      <c r="AP56" s="74">
        <v>208214000</v>
      </c>
      <c r="AQ56" s="73">
        <v>327466000</v>
      </c>
      <c r="AR56" s="73">
        <v>0</v>
      </c>
      <c r="AS56" s="73">
        <v>10111000</v>
      </c>
      <c r="AT56" s="73">
        <v>1597000</v>
      </c>
      <c r="AU56" s="73">
        <v>953000</v>
      </c>
      <c r="AV56" s="73">
        <v>0</v>
      </c>
      <c r="AW56" s="74">
        <v>340127000</v>
      </c>
      <c r="AX56" s="73">
        <v>0</v>
      </c>
      <c r="AY56" s="73">
        <v>0</v>
      </c>
      <c r="AZ56" s="73">
        <v>0</v>
      </c>
      <c r="BA56" s="73">
        <v>-2625000</v>
      </c>
      <c r="BB56" s="73">
        <v>0</v>
      </c>
      <c r="BC56" s="74">
        <v>-2625000</v>
      </c>
      <c r="BD56" s="74">
        <v>337502000</v>
      </c>
      <c r="BE56" s="73">
        <v>172872000</v>
      </c>
      <c r="BF56" s="73">
        <v>0</v>
      </c>
      <c r="BG56" s="73">
        <v>10133000</v>
      </c>
      <c r="BH56" s="73">
        <v>1858000</v>
      </c>
      <c r="BI56" s="73">
        <v>3439000</v>
      </c>
      <c r="BJ56" s="73">
        <v>154899000</v>
      </c>
      <c r="BK56" s="73">
        <v>0</v>
      </c>
      <c r="BL56" s="74">
        <v>343201000</v>
      </c>
      <c r="BM56" s="74">
        <v>-5699000</v>
      </c>
      <c r="BN56" s="73">
        <v>-13102000</v>
      </c>
      <c r="BO56" s="73">
        <v>0</v>
      </c>
      <c r="BP56" s="73">
        <v>-18801000</v>
      </c>
      <c r="BQ56" s="73">
        <v>-1985000</v>
      </c>
      <c r="BR56" s="73">
        <v>0</v>
      </c>
      <c r="BS56" s="74">
        <v>-20786000</v>
      </c>
      <c r="BT56" s="75">
        <v>-8.9999999999999993E-3</v>
      </c>
      <c r="BU56" s="75">
        <v>-8.0000000000000002E-3</v>
      </c>
      <c r="BV56" s="75">
        <v>-1.7000000000000001E-2</v>
      </c>
      <c r="BW56" s="76">
        <v>1.3</v>
      </c>
      <c r="BX56" s="77">
        <v>41</v>
      </c>
      <c r="BY56" s="77">
        <v>50</v>
      </c>
      <c r="BZ56" s="78">
        <v>1.1000000000000001</v>
      </c>
      <c r="CA56" s="75">
        <v>4.8000000000000001E-2</v>
      </c>
      <c r="CB56" s="75">
        <v>0.48</v>
      </c>
      <c r="CC56" s="79">
        <v>8</v>
      </c>
      <c r="CD56" s="79"/>
      <c r="CE56" s="79"/>
      <c r="CF56" s="74">
        <v>-8249000</v>
      </c>
      <c r="CG56" s="75">
        <v>-1.7000000000000001E-2</v>
      </c>
      <c r="CH56" s="75">
        <v>-8.0000000000000002E-3</v>
      </c>
      <c r="CI56" s="75">
        <v>-2.5000000000000001E-2</v>
      </c>
    </row>
    <row r="57" spans="1:87" s="48" customFormat="1" ht="34.200000000000003" x14ac:dyDescent="0.3">
      <c r="A57" s="81">
        <v>100</v>
      </c>
      <c r="B57" s="81" t="s">
        <v>739</v>
      </c>
      <c r="C57" s="81" t="s">
        <v>847</v>
      </c>
      <c r="D57" s="81">
        <v>16665</v>
      </c>
      <c r="E57" s="81">
        <v>2022</v>
      </c>
      <c r="F57" s="81" t="s">
        <v>855</v>
      </c>
      <c r="G57" s="81">
        <v>5</v>
      </c>
      <c r="H57" s="81">
        <v>12</v>
      </c>
      <c r="I57" s="81" t="s">
        <v>2911</v>
      </c>
      <c r="J57" s="82">
        <v>-6792000</v>
      </c>
      <c r="K57" s="82">
        <v>78312000</v>
      </c>
      <c r="L57" s="82">
        <v>0</v>
      </c>
      <c r="M57" s="82">
        <v>40082000</v>
      </c>
      <c r="N57" s="287">
        <v>0</v>
      </c>
      <c r="O57" s="82">
        <v>0</v>
      </c>
      <c r="P57" s="82">
        <v>2614000</v>
      </c>
      <c r="Q57" s="74">
        <v>114216000</v>
      </c>
      <c r="R57" s="82">
        <v>23531000</v>
      </c>
      <c r="S57" s="82">
        <v>0</v>
      </c>
      <c r="T57" s="82">
        <v>0</v>
      </c>
      <c r="U57" s="82">
        <v>52539000</v>
      </c>
      <c r="V57" s="82">
        <v>612068000</v>
      </c>
      <c r="W57" s="82">
        <v>433292000</v>
      </c>
      <c r="X57" s="74">
        <v>178776000</v>
      </c>
      <c r="Y57" s="82">
        <v>24931000</v>
      </c>
      <c r="Z57" s="74">
        <v>279777000</v>
      </c>
      <c r="AA57" s="74">
        <v>393993000</v>
      </c>
      <c r="AB57" s="82">
        <v>9190000</v>
      </c>
      <c r="AC57" s="82">
        <v>7371000</v>
      </c>
      <c r="AD57" s="82">
        <v>18140000</v>
      </c>
      <c r="AE57" s="82">
        <v>48178000</v>
      </c>
      <c r="AF57" s="74">
        <v>82879000</v>
      </c>
      <c r="AG57" s="82">
        <v>88550000</v>
      </c>
      <c r="AH57" s="82">
        <v>0</v>
      </c>
      <c r="AI57" s="82">
        <v>28264000</v>
      </c>
      <c r="AJ57" s="74">
        <v>116814000</v>
      </c>
      <c r="AK57" s="74">
        <v>199693000</v>
      </c>
      <c r="AL57" s="82">
        <v>170769000</v>
      </c>
      <c r="AM57" s="82">
        <v>0</v>
      </c>
      <c r="AN57" s="82">
        <v>23531000</v>
      </c>
      <c r="AO57" s="74">
        <v>194300000</v>
      </c>
      <c r="AP57" s="74">
        <v>393993000</v>
      </c>
      <c r="AQ57" s="82">
        <v>337357000</v>
      </c>
      <c r="AR57" s="82">
        <v>0</v>
      </c>
      <c r="AS57" s="82">
        <v>17749000</v>
      </c>
      <c r="AT57" s="82">
        <v>2483000</v>
      </c>
      <c r="AU57" s="82">
        <v>155000</v>
      </c>
      <c r="AV57" s="82">
        <v>0</v>
      </c>
      <c r="AW57" s="74">
        <v>357744000</v>
      </c>
      <c r="AX57" s="82">
        <v>0</v>
      </c>
      <c r="AY57" s="82">
        <v>0</v>
      </c>
      <c r="AZ57" s="82">
        <v>0</v>
      </c>
      <c r="BA57" s="82">
        <v>-14359000</v>
      </c>
      <c r="BB57" s="82">
        <v>0</v>
      </c>
      <c r="BC57" s="74">
        <v>-14359000</v>
      </c>
      <c r="BD57" s="74">
        <v>343385000</v>
      </c>
      <c r="BE57" s="82">
        <v>184119000</v>
      </c>
      <c r="BF57" s="82">
        <v>0</v>
      </c>
      <c r="BG57" s="82">
        <v>26438000</v>
      </c>
      <c r="BH57" s="82">
        <v>2876000</v>
      </c>
      <c r="BI57" s="82">
        <v>3695000</v>
      </c>
      <c r="BJ57" s="82">
        <v>148611000</v>
      </c>
      <c r="BK57" s="82">
        <v>0</v>
      </c>
      <c r="BL57" s="74">
        <v>365739000</v>
      </c>
      <c r="BM57" s="74">
        <v>-22354000</v>
      </c>
      <c r="BN57" s="82">
        <v>-30762000</v>
      </c>
      <c r="BO57" s="82">
        <v>437000</v>
      </c>
      <c r="BP57" s="82">
        <v>-52679000</v>
      </c>
      <c r="BQ57" s="82">
        <v>7000</v>
      </c>
      <c r="BR57" s="82">
        <v>0</v>
      </c>
      <c r="BS57" s="74">
        <v>-52672000</v>
      </c>
      <c r="BT57" s="75">
        <v>-2.3E-2</v>
      </c>
      <c r="BU57" s="75">
        <v>-4.2000000000000003E-2</v>
      </c>
      <c r="BV57" s="75">
        <v>-6.5000000000000002E-2</v>
      </c>
      <c r="BW57" s="76">
        <v>1.4</v>
      </c>
      <c r="BX57" s="77">
        <v>43</v>
      </c>
      <c r="BY57" s="77">
        <v>81</v>
      </c>
      <c r="BZ57" s="78">
        <v>0.6</v>
      </c>
      <c r="CA57" s="75">
        <v>2.4E-2</v>
      </c>
      <c r="CB57" s="75">
        <v>0.49299999999999999</v>
      </c>
      <c r="CC57" s="79">
        <v>16</v>
      </c>
      <c r="CD57" s="79"/>
      <c r="CE57" s="79"/>
      <c r="CF57" s="74">
        <v>-24992000</v>
      </c>
      <c r="CG57" s="75">
        <v>-3.1E-2</v>
      </c>
      <c r="CH57" s="75">
        <v>-4.2000000000000003E-2</v>
      </c>
      <c r="CI57" s="75">
        <v>-7.2999999999999995E-2</v>
      </c>
    </row>
    <row r="58" spans="1:87" s="48" customFormat="1" ht="34.200000000000003" x14ac:dyDescent="0.3">
      <c r="A58" s="72">
        <v>103</v>
      </c>
      <c r="B58" s="72" t="s">
        <v>742</v>
      </c>
      <c r="C58" s="72" t="s">
        <v>847</v>
      </c>
      <c r="D58" s="72">
        <v>16665</v>
      </c>
      <c r="E58" s="72">
        <v>2022</v>
      </c>
      <c r="F58" s="72" t="s">
        <v>855</v>
      </c>
      <c r="G58" s="72">
        <v>5</v>
      </c>
      <c r="H58" s="72">
        <v>12</v>
      </c>
      <c r="I58" s="72" t="s">
        <v>2911</v>
      </c>
      <c r="J58" s="73">
        <v>-2062000</v>
      </c>
      <c r="K58" s="73">
        <v>66177000</v>
      </c>
      <c r="L58" s="73">
        <v>0</v>
      </c>
      <c r="M58" s="73">
        <v>21470000</v>
      </c>
      <c r="N58" s="285">
        <v>0</v>
      </c>
      <c r="O58" s="73">
        <v>0</v>
      </c>
      <c r="P58" s="73">
        <v>66324000</v>
      </c>
      <c r="Q58" s="74">
        <v>151909000</v>
      </c>
      <c r="R58" s="73">
        <v>30977000</v>
      </c>
      <c r="S58" s="73">
        <v>0</v>
      </c>
      <c r="T58" s="73">
        <v>0</v>
      </c>
      <c r="U58" s="73">
        <v>0</v>
      </c>
      <c r="V58" s="73">
        <v>269870000</v>
      </c>
      <c r="W58" s="73">
        <v>194889000</v>
      </c>
      <c r="X58" s="74">
        <v>74981000</v>
      </c>
      <c r="Y58" s="73">
        <v>40695000</v>
      </c>
      <c r="Z58" s="74">
        <v>146653000</v>
      </c>
      <c r="AA58" s="74">
        <v>298562000</v>
      </c>
      <c r="AB58" s="73">
        <v>1975000</v>
      </c>
      <c r="AC58" s="73">
        <v>3550000</v>
      </c>
      <c r="AD58" s="73">
        <v>1716000</v>
      </c>
      <c r="AE58" s="73">
        <v>20272000</v>
      </c>
      <c r="AF58" s="74">
        <v>27513000</v>
      </c>
      <c r="AG58" s="73">
        <v>43963000</v>
      </c>
      <c r="AH58" s="73">
        <v>0</v>
      </c>
      <c r="AI58" s="73">
        <v>37303000</v>
      </c>
      <c r="AJ58" s="74">
        <v>81266000</v>
      </c>
      <c r="AK58" s="74">
        <v>108779000</v>
      </c>
      <c r="AL58" s="73">
        <v>158806000</v>
      </c>
      <c r="AM58" s="73">
        <v>0</v>
      </c>
      <c r="AN58" s="73">
        <v>30977000</v>
      </c>
      <c r="AO58" s="74">
        <v>189783000</v>
      </c>
      <c r="AP58" s="74">
        <v>298562000</v>
      </c>
      <c r="AQ58" s="73">
        <v>221217000</v>
      </c>
      <c r="AR58" s="73">
        <v>0</v>
      </c>
      <c r="AS58" s="73">
        <v>17845000</v>
      </c>
      <c r="AT58" s="73">
        <v>606000</v>
      </c>
      <c r="AU58" s="73">
        <v>0</v>
      </c>
      <c r="AV58" s="73">
        <v>0</v>
      </c>
      <c r="AW58" s="74">
        <v>239668000</v>
      </c>
      <c r="AX58" s="73">
        <v>0</v>
      </c>
      <c r="AY58" s="73">
        <v>0</v>
      </c>
      <c r="AZ58" s="73">
        <v>0</v>
      </c>
      <c r="BA58" s="73">
        <v>-3259000</v>
      </c>
      <c r="BB58" s="73">
        <v>0</v>
      </c>
      <c r="BC58" s="74">
        <v>-3259000</v>
      </c>
      <c r="BD58" s="74">
        <v>236409000</v>
      </c>
      <c r="BE58" s="73">
        <v>94416000</v>
      </c>
      <c r="BF58" s="73">
        <v>0</v>
      </c>
      <c r="BG58" s="73">
        <v>9405000</v>
      </c>
      <c r="BH58" s="73">
        <v>1491000</v>
      </c>
      <c r="BI58" s="73">
        <v>2508000</v>
      </c>
      <c r="BJ58" s="73">
        <v>123481000</v>
      </c>
      <c r="BK58" s="73">
        <v>0</v>
      </c>
      <c r="BL58" s="74">
        <v>231301000</v>
      </c>
      <c r="BM58" s="74">
        <v>5108000</v>
      </c>
      <c r="BN58" s="73">
        <v>8172000</v>
      </c>
      <c r="BO58" s="73">
        <v>0</v>
      </c>
      <c r="BP58" s="73">
        <v>13280000</v>
      </c>
      <c r="BQ58" s="73">
        <v>2418000</v>
      </c>
      <c r="BR58" s="73">
        <v>0</v>
      </c>
      <c r="BS58" s="74">
        <v>15698000</v>
      </c>
      <c r="BT58" s="75">
        <v>3.5000000000000003E-2</v>
      </c>
      <c r="BU58" s="75">
        <v>-1.4E-2</v>
      </c>
      <c r="BV58" s="75">
        <v>2.1999999999999999E-2</v>
      </c>
      <c r="BW58" s="76">
        <v>5.5</v>
      </c>
      <c r="BX58" s="77">
        <v>35</v>
      </c>
      <c r="BY58" s="77">
        <v>39</v>
      </c>
      <c r="BZ58" s="78">
        <v>4.5999999999999996</v>
      </c>
      <c r="CA58" s="75">
        <v>0.20300000000000001</v>
      </c>
      <c r="CB58" s="75">
        <v>0.63600000000000001</v>
      </c>
      <c r="CC58" s="79">
        <v>21</v>
      </c>
      <c r="CD58" s="79"/>
      <c r="CE58" s="79"/>
      <c r="CF58" s="74">
        <v>4502000</v>
      </c>
      <c r="CG58" s="75">
        <v>3.3000000000000002E-2</v>
      </c>
      <c r="CH58" s="75">
        <v>-1.4E-2</v>
      </c>
      <c r="CI58" s="75">
        <v>1.9E-2</v>
      </c>
    </row>
    <row r="59" spans="1:87" s="48" customFormat="1" ht="34.200000000000003" x14ac:dyDescent="0.3">
      <c r="A59" s="81">
        <v>6546</v>
      </c>
      <c r="B59" s="81" t="s">
        <v>860</v>
      </c>
      <c r="C59" s="81" t="s">
        <v>847</v>
      </c>
      <c r="D59" s="81">
        <v>16665</v>
      </c>
      <c r="E59" s="81">
        <v>2022</v>
      </c>
      <c r="F59" s="81" t="s">
        <v>855</v>
      </c>
      <c r="G59" s="81">
        <v>5</v>
      </c>
      <c r="H59" s="81">
        <v>12</v>
      </c>
      <c r="I59" s="81" t="s">
        <v>2911</v>
      </c>
      <c r="J59" s="82">
        <v>1045000</v>
      </c>
      <c r="K59" s="82">
        <v>352973000</v>
      </c>
      <c r="L59" s="82">
        <v>0</v>
      </c>
      <c r="M59" s="82">
        <v>99873000</v>
      </c>
      <c r="N59" s="287">
        <v>0</v>
      </c>
      <c r="O59" s="82">
        <v>0</v>
      </c>
      <c r="P59" s="82">
        <v>121065000</v>
      </c>
      <c r="Q59" s="74">
        <v>574956000</v>
      </c>
      <c r="R59" s="82">
        <v>128935000</v>
      </c>
      <c r="S59" s="82">
        <v>0</v>
      </c>
      <c r="T59" s="82">
        <v>0</v>
      </c>
      <c r="U59" s="82">
        <v>0</v>
      </c>
      <c r="V59" s="82">
        <v>1451287000</v>
      </c>
      <c r="W59" s="82">
        <v>994511000</v>
      </c>
      <c r="X59" s="74">
        <v>456776000</v>
      </c>
      <c r="Y59" s="82">
        <v>38247000</v>
      </c>
      <c r="Z59" s="74">
        <v>623958000</v>
      </c>
      <c r="AA59" s="74">
        <v>1198914000</v>
      </c>
      <c r="AB59" s="82">
        <v>0</v>
      </c>
      <c r="AC59" s="82">
        <v>46297000</v>
      </c>
      <c r="AD59" s="82">
        <v>62223000</v>
      </c>
      <c r="AE59" s="82">
        <v>187864000</v>
      </c>
      <c r="AF59" s="74">
        <v>296384000</v>
      </c>
      <c r="AG59" s="82">
        <v>275604000</v>
      </c>
      <c r="AH59" s="82">
        <v>0</v>
      </c>
      <c r="AI59" s="82">
        <v>205153000</v>
      </c>
      <c r="AJ59" s="74">
        <v>480757000</v>
      </c>
      <c r="AK59" s="74">
        <v>777141000</v>
      </c>
      <c r="AL59" s="82">
        <v>292838000</v>
      </c>
      <c r="AM59" s="82">
        <v>0</v>
      </c>
      <c r="AN59" s="82">
        <v>128935000</v>
      </c>
      <c r="AO59" s="74">
        <v>421773000</v>
      </c>
      <c r="AP59" s="74">
        <v>1198914000</v>
      </c>
      <c r="AQ59" s="82">
        <v>991114000</v>
      </c>
      <c r="AR59" s="82">
        <v>0</v>
      </c>
      <c r="AS59" s="82">
        <v>62205000</v>
      </c>
      <c r="AT59" s="82">
        <v>10509000</v>
      </c>
      <c r="AU59" s="82">
        <v>304000</v>
      </c>
      <c r="AV59" s="82">
        <v>0</v>
      </c>
      <c r="AW59" s="74">
        <v>1064132000</v>
      </c>
      <c r="AX59" s="82">
        <v>0</v>
      </c>
      <c r="AY59" s="82">
        <v>0</v>
      </c>
      <c r="AZ59" s="82">
        <v>0</v>
      </c>
      <c r="BA59" s="82">
        <v>-69092000</v>
      </c>
      <c r="BB59" s="82">
        <v>0</v>
      </c>
      <c r="BC59" s="74">
        <v>-69092000</v>
      </c>
      <c r="BD59" s="74">
        <v>995040000</v>
      </c>
      <c r="BE59" s="82">
        <v>484289000</v>
      </c>
      <c r="BF59" s="82">
        <v>0</v>
      </c>
      <c r="BG59" s="82">
        <v>64280000</v>
      </c>
      <c r="BH59" s="82">
        <v>9255000</v>
      </c>
      <c r="BI59" s="82">
        <v>12651000</v>
      </c>
      <c r="BJ59" s="82">
        <v>462593000</v>
      </c>
      <c r="BK59" s="82">
        <v>0</v>
      </c>
      <c r="BL59" s="74">
        <v>1033068000</v>
      </c>
      <c r="BM59" s="74">
        <v>-38028000</v>
      </c>
      <c r="BN59" s="82">
        <v>-74671000</v>
      </c>
      <c r="BO59" s="82">
        <v>5072000</v>
      </c>
      <c r="BP59" s="82">
        <v>-107627000</v>
      </c>
      <c r="BQ59" s="82">
        <v>78293000</v>
      </c>
      <c r="BR59" s="82">
        <v>0</v>
      </c>
      <c r="BS59" s="74">
        <v>-29334000</v>
      </c>
      <c r="BT59" s="75">
        <v>3.1E-2</v>
      </c>
      <c r="BU59" s="75">
        <v>-6.9000000000000006E-2</v>
      </c>
      <c r="BV59" s="75">
        <v>-3.7999999999999999E-2</v>
      </c>
      <c r="BW59" s="76">
        <v>1.9</v>
      </c>
      <c r="BX59" s="77">
        <v>37</v>
      </c>
      <c r="BY59" s="77">
        <v>94</v>
      </c>
      <c r="BZ59" s="78">
        <v>3.8</v>
      </c>
      <c r="CA59" s="75">
        <v>4.5999999999999999E-2</v>
      </c>
      <c r="CB59" s="75">
        <v>0.35199999999999998</v>
      </c>
      <c r="CC59" s="79">
        <v>15</v>
      </c>
      <c r="CD59" s="79"/>
      <c r="CE59" s="79"/>
      <c r="CF59" s="74">
        <v>-48841000</v>
      </c>
      <c r="CG59" s="75">
        <v>2.1000000000000001E-2</v>
      </c>
      <c r="CH59" s="75">
        <v>-7.0000000000000007E-2</v>
      </c>
      <c r="CI59" s="75">
        <v>-0.05</v>
      </c>
    </row>
    <row r="60" spans="1:87" s="48" customFormat="1" ht="34.200000000000003" x14ac:dyDescent="0.3">
      <c r="A60" s="72">
        <v>3112</v>
      </c>
      <c r="B60" s="72" t="s">
        <v>745</v>
      </c>
      <c r="C60" s="72" t="s">
        <v>847</v>
      </c>
      <c r="D60" s="72">
        <v>16665</v>
      </c>
      <c r="E60" s="72">
        <v>2022</v>
      </c>
      <c r="F60" s="72" t="s">
        <v>855</v>
      </c>
      <c r="G60" s="72">
        <v>5</v>
      </c>
      <c r="H60" s="72">
        <v>12</v>
      </c>
      <c r="I60" s="72" t="s">
        <v>2911</v>
      </c>
      <c r="J60" s="73">
        <v>-166000</v>
      </c>
      <c r="K60" s="73">
        <v>194682000</v>
      </c>
      <c r="L60" s="73">
        <v>0</v>
      </c>
      <c r="M60" s="73">
        <v>40193000</v>
      </c>
      <c r="N60" s="285">
        <v>0</v>
      </c>
      <c r="O60" s="73">
        <v>0</v>
      </c>
      <c r="P60" s="73">
        <v>67732000</v>
      </c>
      <c r="Q60" s="74">
        <v>302441000</v>
      </c>
      <c r="R60" s="73">
        <v>24202000</v>
      </c>
      <c r="S60" s="73">
        <v>0</v>
      </c>
      <c r="T60" s="73">
        <v>0</v>
      </c>
      <c r="U60" s="73">
        <v>0</v>
      </c>
      <c r="V60" s="73">
        <v>399160000</v>
      </c>
      <c r="W60" s="73">
        <v>289437000</v>
      </c>
      <c r="X60" s="74">
        <v>109723000</v>
      </c>
      <c r="Y60" s="73">
        <v>13551000</v>
      </c>
      <c r="Z60" s="74">
        <v>147476000</v>
      </c>
      <c r="AA60" s="74">
        <v>449917000</v>
      </c>
      <c r="AB60" s="73">
        <v>4015000</v>
      </c>
      <c r="AC60" s="73">
        <v>15310000</v>
      </c>
      <c r="AD60" s="73">
        <v>2914000</v>
      </c>
      <c r="AE60" s="73">
        <v>44909000</v>
      </c>
      <c r="AF60" s="74">
        <v>67148000</v>
      </c>
      <c r="AG60" s="73">
        <v>73998000</v>
      </c>
      <c r="AH60" s="73">
        <v>0</v>
      </c>
      <c r="AI60" s="73">
        <v>34241000</v>
      </c>
      <c r="AJ60" s="74">
        <v>108239000</v>
      </c>
      <c r="AK60" s="74">
        <v>175387000</v>
      </c>
      <c r="AL60" s="73">
        <v>250328000</v>
      </c>
      <c r="AM60" s="73">
        <v>0</v>
      </c>
      <c r="AN60" s="73">
        <v>24202000</v>
      </c>
      <c r="AO60" s="74">
        <v>274530000</v>
      </c>
      <c r="AP60" s="74">
        <v>449917000</v>
      </c>
      <c r="AQ60" s="73">
        <v>394055000</v>
      </c>
      <c r="AR60" s="73">
        <v>0</v>
      </c>
      <c r="AS60" s="73">
        <v>19305000</v>
      </c>
      <c r="AT60" s="73">
        <v>1668000</v>
      </c>
      <c r="AU60" s="73">
        <v>0</v>
      </c>
      <c r="AV60" s="73">
        <v>0</v>
      </c>
      <c r="AW60" s="74">
        <v>415028000</v>
      </c>
      <c r="AX60" s="73">
        <v>0</v>
      </c>
      <c r="AY60" s="73">
        <v>0</v>
      </c>
      <c r="AZ60" s="73">
        <v>0</v>
      </c>
      <c r="BA60" s="73">
        <v>-32407000</v>
      </c>
      <c r="BB60" s="73">
        <v>0</v>
      </c>
      <c r="BC60" s="74">
        <v>-32407000</v>
      </c>
      <c r="BD60" s="74">
        <v>382621000</v>
      </c>
      <c r="BE60" s="73">
        <v>226078000</v>
      </c>
      <c r="BF60" s="73">
        <v>0</v>
      </c>
      <c r="BG60" s="73">
        <v>18045000</v>
      </c>
      <c r="BH60" s="73">
        <v>2008000</v>
      </c>
      <c r="BI60" s="73">
        <v>4707000</v>
      </c>
      <c r="BJ60" s="73">
        <v>166278000</v>
      </c>
      <c r="BK60" s="73">
        <v>0</v>
      </c>
      <c r="BL60" s="74">
        <v>417116000</v>
      </c>
      <c r="BM60" s="74">
        <v>-34495000</v>
      </c>
      <c r="BN60" s="73">
        <v>-17515000</v>
      </c>
      <c r="BO60" s="73">
        <v>460000</v>
      </c>
      <c r="BP60" s="73">
        <v>-51550000</v>
      </c>
      <c r="BQ60" s="73">
        <v>15512000</v>
      </c>
      <c r="BR60" s="73">
        <v>0</v>
      </c>
      <c r="BS60" s="74">
        <v>-36038000</v>
      </c>
      <c r="BT60" s="75">
        <v>-5.0000000000000001E-3</v>
      </c>
      <c r="BU60" s="75">
        <v>-8.5000000000000006E-2</v>
      </c>
      <c r="BV60" s="75">
        <v>-0.09</v>
      </c>
      <c r="BW60" s="76">
        <v>4.5</v>
      </c>
      <c r="BX60" s="77">
        <v>37</v>
      </c>
      <c r="BY60" s="77">
        <v>47</v>
      </c>
      <c r="BZ60" s="78">
        <v>-2.4</v>
      </c>
      <c r="CA60" s="75">
        <v>-0.11700000000000001</v>
      </c>
      <c r="CB60" s="75">
        <v>0.61</v>
      </c>
      <c r="CC60" s="79">
        <v>16</v>
      </c>
      <c r="CD60" s="79"/>
      <c r="CE60" s="79"/>
      <c r="CF60" s="74">
        <v>-36163000</v>
      </c>
      <c r="CG60" s="75">
        <v>-0.01</v>
      </c>
      <c r="CH60" s="75">
        <v>-8.5000000000000006E-2</v>
      </c>
      <c r="CI60" s="75">
        <v>-9.5000000000000001E-2</v>
      </c>
    </row>
    <row r="61" spans="1:87" s="48" customFormat="1" ht="34.200000000000003" x14ac:dyDescent="0.3">
      <c r="A61" s="81">
        <v>138</v>
      </c>
      <c r="B61" s="81" t="s">
        <v>861</v>
      </c>
      <c r="C61" s="81" t="s">
        <v>847</v>
      </c>
      <c r="D61" s="81">
        <v>16665</v>
      </c>
      <c r="E61" s="81">
        <v>2022</v>
      </c>
      <c r="F61" s="81" t="s">
        <v>855</v>
      </c>
      <c r="G61" s="81">
        <v>5</v>
      </c>
      <c r="H61" s="81">
        <v>12</v>
      </c>
      <c r="I61" s="81" t="s">
        <v>2911</v>
      </c>
      <c r="J61" s="82">
        <v>631000</v>
      </c>
      <c r="K61" s="82">
        <v>186887000</v>
      </c>
      <c r="L61" s="82">
        <v>0</v>
      </c>
      <c r="M61" s="82">
        <v>28550000</v>
      </c>
      <c r="N61" s="287">
        <v>0</v>
      </c>
      <c r="O61" s="82">
        <v>0</v>
      </c>
      <c r="P61" s="82">
        <v>47432000</v>
      </c>
      <c r="Q61" s="74">
        <v>263500000</v>
      </c>
      <c r="R61" s="82">
        <v>27735000</v>
      </c>
      <c r="S61" s="82">
        <v>0</v>
      </c>
      <c r="T61" s="82">
        <v>0</v>
      </c>
      <c r="U61" s="82">
        <v>0</v>
      </c>
      <c r="V61" s="82">
        <v>261256000</v>
      </c>
      <c r="W61" s="82">
        <v>133713000</v>
      </c>
      <c r="X61" s="74">
        <v>127543000</v>
      </c>
      <c r="Y61" s="82">
        <v>44336000</v>
      </c>
      <c r="Z61" s="74">
        <v>199614000</v>
      </c>
      <c r="AA61" s="74">
        <v>463114000</v>
      </c>
      <c r="AB61" s="82">
        <v>3190000</v>
      </c>
      <c r="AC61" s="82">
        <v>6519000</v>
      </c>
      <c r="AD61" s="82">
        <v>1529000</v>
      </c>
      <c r="AE61" s="82">
        <v>38207000</v>
      </c>
      <c r="AF61" s="74">
        <v>49445000</v>
      </c>
      <c r="AG61" s="82">
        <v>74634000</v>
      </c>
      <c r="AH61" s="82">
        <v>0</v>
      </c>
      <c r="AI61" s="82">
        <v>13958000</v>
      </c>
      <c r="AJ61" s="74">
        <v>88592000</v>
      </c>
      <c r="AK61" s="74">
        <v>138037000</v>
      </c>
      <c r="AL61" s="82">
        <v>297342000</v>
      </c>
      <c r="AM61" s="82">
        <v>0</v>
      </c>
      <c r="AN61" s="82">
        <v>27735000</v>
      </c>
      <c r="AO61" s="74">
        <v>325077000</v>
      </c>
      <c r="AP61" s="74">
        <v>463114000</v>
      </c>
      <c r="AQ61" s="82">
        <v>314861000</v>
      </c>
      <c r="AR61" s="82">
        <v>0</v>
      </c>
      <c r="AS61" s="82">
        <v>17901000</v>
      </c>
      <c r="AT61" s="82">
        <v>1500000</v>
      </c>
      <c r="AU61" s="82">
        <v>0</v>
      </c>
      <c r="AV61" s="82">
        <v>0</v>
      </c>
      <c r="AW61" s="74">
        <v>334262000</v>
      </c>
      <c r="AX61" s="82">
        <v>0</v>
      </c>
      <c r="AY61" s="82">
        <v>0</v>
      </c>
      <c r="AZ61" s="82">
        <v>0</v>
      </c>
      <c r="BA61" s="82">
        <v>-26039000</v>
      </c>
      <c r="BB61" s="82">
        <v>0</v>
      </c>
      <c r="BC61" s="74">
        <v>-26039000</v>
      </c>
      <c r="BD61" s="74">
        <v>308223000</v>
      </c>
      <c r="BE61" s="82">
        <v>167772000</v>
      </c>
      <c r="BF61" s="82">
        <v>0</v>
      </c>
      <c r="BG61" s="82">
        <v>18283000</v>
      </c>
      <c r="BH61" s="82">
        <v>2708000</v>
      </c>
      <c r="BI61" s="82">
        <v>4365000</v>
      </c>
      <c r="BJ61" s="82">
        <v>134044000</v>
      </c>
      <c r="BK61" s="82">
        <v>0</v>
      </c>
      <c r="BL61" s="74">
        <v>327172000</v>
      </c>
      <c r="BM61" s="74">
        <v>-18949000</v>
      </c>
      <c r="BN61" s="82">
        <v>-11781000</v>
      </c>
      <c r="BO61" s="82">
        <v>82000</v>
      </c>
      <c r="BP61" s="82">
        <v>-30648000</v>
      </c>
      <c r="BQ61" s="82">
        <v>0</v>
      </c>
      <c r="BR61" s="82">
        <v>0</v>
      </c>
      <c r="BS61" s="74">
        <v>-30648000</v>
      </c>
      <c r="BT61" s="75">
        <v>2.3E-2</v>
      </c>
      <c r="BU61" s="75">
        <v>-8.4000000000000005E-2</v>
      </c>
      <c r="BV61" s="75">
        <v>-6.0999999999999999E-2</v>
      </c>
      <c r="BW61" s="76">
        <v>5.3</v>
      </c>
      <c r="BX61" s="77">
        <v>33</v>
      </c>
      <c r="BY61" s="77">
        <v>51</v>
      </c>
      <c r="BZ61" s="78">
        <v>0.3</v>
      </c>
      <c r="CA61" s="75">
        <v>-5.0000000000000001E-3</v>
      </c>
      <c r="CB61" s="75">
        <v>0.70199999999999996</v>
      </c>
      <c r="CC61" s="79">
        <v>7</v>
      </c>
      <c r="CD61" s="79"/>
      <c r="CE61" s="79"/>
      <c r="CF61" s="74">
        <v>-20449000</v>
      </c>
      <c r="CG61" s="75">
        <v>1.7999999999999999E-2</v>
      </c>
      <c r="CH61" s="75">
        <v>-8.5000000000000006E-2</v>
      </c>
      <c r="CI61" s="75">
        <v>-6.7000000000000004E-2</v>
      </c>
    </row>
    <row r="62" spans="1:87" s="48" customFormat="1" ht="34.200000000000003" x14ac:dyDescent="0.3">
      <c r="A62" s="72">
        <v>1</v>
      </c>
      <c r="B62" s="72" t="s">
        <v>701</v>
      </c>
      <c r="C62" s="72" t="s">
        <v>847</v>
      </c>
      <c r="D62" s="72">
        <v>16665</v>
      </c>
      <c r="E62" s="72">
        <v>2022</v>
      </c>
      <c r="F62" s="72" t="s">
        <v>855</v>
      </c>
      <c r="G62" s="72">
        <v>5</v>
      </c>
      <c r="H62" s="72">
        <v>12</v>
      </c>
      <c r="I62" s="72" t="s">
        <v>2911</v>
      </c>
      <c r="J62" s="73">
        <v>-380000</v>
      </c>
      <c r="K62" s="73">
        <v>19038000</v>
      </c>
      <c r="L62" s="73">
        <v>0</v>
      </c>
      <c r="M62" s="73">
        <v>14584000</v>
      </c>
      <c r="N62" s="285">
        <v>0</v>
      </c>
      <c r="O62" s="73">
        <v>0</v>
      </c>
      <c r="P62" s="73">
        <v>16197000</v>
      </c>
      <c r="Q62" s="74">
        <v>49439000</v>
      </c>
      <c r="R62" s="73">
        <v>12507000</v>
      </c>
      <c r="S62" s="73">
        <v>0</v>
      </c>
      <c r="T62" s="73">
        <v>0</v>
      </c>
      <c r="U62" s="73">
        <v>0</v>
      </c>
      <c r="V62" s="73">
        <v>61521000</v>
      </c>
      <c r="W62" s="73">
        <v>19595000</v>
      </c>
      <c r="X62" s="74">
        <v>41926000</v>
      </c>
      <c r="Y62" s="73">
        <v>11082000</v>
      </c>
      <c r="Z62" s="74">
        <v>65515000</v>
      </c>
      <c r="AA62" s="74">
        <v>114954000</v>
      </c>
      <c r="AB62" s="73">
        <v>1300000</v>
      </c>
      <c r="AC62" s="73">
        <v>1897000</v>
      </c>
      <c r="AD62" s="73">
        <v>18821000</v>
      </c>
      <c r="AE62" s="73">
        <v>15621000</v>
      </c>
      <c r="AF62" s="74">
        <v>37639000</v>
      </c>
      <c r="AG62" s="73">
        <v>16659000</v>
      </c>
      <c r="AH62" s="73">
        <v>0</v>
      </c>
      <c r="AI62" s="73">
        <v>20762000</v>
      </c>
      <c r="AJ62" s="74">
        <v>37421000</v>
      </c>
      <c r="AK62" s="74">
        <v>75060000</v>
      </c>
      <c r="AL62" s="73">
        <v>26955000</v>
      </c>
      <c r="AM62" s="73">
        <v>0</v>
      </c>
      <c r="AN62" s="73">
        <v>12507000</v>
      </c>
      <c r="AO62" s="74">
        <v>39462000</v>
      </c>
      <c r="AP62" s="74">
        <v>114522000</v>
      </c>
      <c r="AQ62" s="73">
        <v>130084000</v>
      </c>
      <c r="AR62" s="73">
        <v>0</v>
      </c>
      <c r="AS62" s="73">
        <v>7432300</v>
      </c>
      <c r="AT62" s="73">
        <v>1195000</v>
      </c>
      <c r="AU62" s="73">
        <v>5700</v>
      </c>
      <c r="AV62" s="73">
        <v>0</v>
      </c>
      <c r="AW62" s="74">
        <v>138717000</v>
      </c>
      <c r="AX62" s="73">
        <v>0</v>
      </c>
      <c r="AY62" s="73">
        <v>0</v>
      </c>
      <c r="AZ62" s="73">
        <v>0</v>
      </c>
      <c r="BA62" s="73">
        <v>-2425000</v>
      </c>
      <c r="BB62" s="73">
        <v>0</v>
      </c>
      <c r="BC62" s="74">
        <v>-2425000</v>
      </c>
      <c r="BD62" s="74">
        <v>136292000</v>
      </c>
      <c r="BE62" s="73">
        <v>76382000</v>
      </c>
      <c r="BF62" s="73">
        <v>0</v>
      </c>
      <c r="BG62" s="73">
        <v>5070000</v>
      </c>
      <c r="BH62" s="73">
        <v>524000</v>
      </c>
      <c r="BI62" s="73">
        <v>1481000</v>
      </c>
      <c r="BJ62" s="73">
        <v>66729000</v>
      </c>
      <c r="BK62" s="73">
        <v>0</v>
      </c>
      <c r="BL62" s="74">
        <v>150186000</v>
      </c>
      <c r="BM62" s="74">
        <v>-13894000</v>
      </c>
      <c r="BN62" s="73">
        <v>3930000</v>
      </c>
      <c r="BO62" s="73">
        <v>2067000</v>
      </c>
      <c r="BP62" s="73">
        <v>-7897000</v>
      </c>
      <c r="BQ62" s="73">
        <v>8351000</v>
      </c>
      <c r="BR62" s="73">
        <v>0</v>
      </c>
      <c r="BS62" s="74">
        <v>454000</v>
      </c>
      <c r="BT62" s="75">
        <v>-8.4000000000000005E-2</v>
      </c>
      <c r="BU62" s="75">
        <v>-1.7999999999999999E-2</v>
      </c>
      <c r="BV62" s="75">
        <v>-0.10199999999999999</v>
      </c>
      <c r="BW62" s="76">
        <v>1.3</v>
      </c>
      <c r="BX62" s="77">
        <v>41</v>
      </c>
      <c r="BY62" s="77">
        <v>90</v>
      </c>
      <c r="BZ62" s="78">
        <v>-4.5999999999999996</v>
      </c>
      <c r="CA62" s="75">
        <v>-0.16300000000000001</v>
      </c>
      <c r="CB62" s="75">
        <v>0.34300000000000003</v>
      </c>
      <c r="CC62" s="79">
        <v>4</v>
      </c>
      <c r="CD62" s="79"/>
      <c r="CE62" s="79"/>
      <c r="CF62" s="74">
        <v>-15094700</v>
      </c>
      <c r="CG62" s="75">
        <v>-9.4E-2</v>
      </c>
      <c r="CH62" s="75">
        <v>-1.7999999999999999E-2</v>
      </c>
      <c r="CI62" s="75">
        <v>-0.112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6349-DA72-4AE1-BF73-9F3E86AA3DD4}">
  <sheetPr codeName="Sheet30">
    <tabColor theme="7" tint="0.59999389629810485"/>
  </sheetPr>
  <dimension ref="A1:CI62"/>
  <sheetViews>
    <sheetView zoomScaleNormal="100" workbookViewId="0">
      <selection activeCell="D4" sqref="D4"/>
    </sheetView>
  </sheetViews>
  <sheetFormatPr defaultColWidth="8.77734375" defaultRowHeight="14.4" x14ac:dyDescent="0.3"/>
  <cols>
    <col min="1" max="9" width="15.77734375" style="64" customWidth="1"/>
    <col min="10" max="13" width="17.21875" style="64" customWidth="1"/>
    <col min="14" max="14" width="14.44140625" style="64" customWidth="1"/>
    <col min="15" max="77" width="17.21875" style="64" customWidth="1"/>
    <col min="78" max="78" width="24" style="64" bestFit="1" customWidth="1"/>
    <col min="79" max="87" width="17.21875" style="64" customWidth="1"/>
    <col min="88" max="88" width="0" style="64" hidden="1" customWidth="1"/>
    <col min="89" max="89" width="31.5546875" style="64" customWidth="1"/>
    <col min="90" max="16384" width="8.77734375" style="64"/>
  </cols>
  <sheetData>
    <row r="1" spans="1:87" ht="93" customHeight="1" x14ac:dyDescent="0.3">
      <c r="A1" s="71" t="s">
        <v>121</v>
      </c>
      <c r="B1" s="71" t="s">
        <v>762</v>
      </c>
      <c r="C1" s="71" t="s">
        <v>763</v>
      </c>
      <c r="D1" s="71" t="s">
        <v>764</v>
      </c>
      <c r="E1" s="71" t="s">
        <v>765</v>
      </c>
      <c r="F1" s="71" t="s">
        <v>766</v>
      </c>
      <c r="G1" s="71" t="s">
        <v>767</v>
      </c>
      <c r="H1" s="71" t="s">
        <v>768</v>
      </c>
      <c r="I1" s="71" t="s">
        <v>769</v>
      </c>
      <c r="J1" s="71" t="s">
        <v>770</v>
      </c>
      <c r="K1" s="71" t="s">
        <v>771</v>
      </c>
      <c r="L1" s="71" t="s">
        <v>772</v>
      </c>
      <c r="M1" s="71" t="s">
        <v>773</v>
      </c>
      <c r="N1" s="71" t="s">
        <v>774</v>
      </c>
      <c r="O1" s="71" t="s">
        <v>775</v>
      </c>
      <c r="P1" s="71" t="s">
        <v>776</v>
      </c>
      <c r="Q1" s="71" t="s">
        <v>777</v>
      </c>
      <c r="R1" s="71" t="s">
        <v>778</v>
      </c>
      <c r="S1" s="71" t="s">
        <v>779</v>
      </c>
      <c r="T1" s="71" t="s">
        <v>780</v>
      </c>
      <c r="U1" s="71" t="s">
        <v>781</v>
      </c>
      <c r="V1" s="71" t="s">
        <v>782</v>
      </c>
      <c r="W1" s="71" t="s">
        <v>783</v>
      </c>
      <c r="X1" s="71" t="s">
        <v>784</v>
      </c>
      <c r="Y1" s="71" t="s">
        <v>785</v>
      </c>
      <c r="Z1" s="71" t="s">
        <v>786</v>
      </c>
      <c r="AA1" s="71" t="s">
        <v>787</v>
      </c>
      <c r="AB1" s="71" t="s">
        <v>788</v>
      </c>
      <c r="AC1" s="71" t="s">
        <v>789</v>
      </c>
      <c r="AD1" s="71" t="s">
        <v>790</v>
      </c>
      <c r="AE1" s="71" t="s">
        <v>791</v>
      </c>
      <c r="AF1" s="71" t="s">
        <v>792</v>
      </c>
      <c r="AG1" s="71" t="s">
        <v>793</v>
      </c>
      <c r="AH1" s="71" t="s">
        <v>794</v>
      </c>
      <c r="AI1" s="71" t="s">
        <v>795</v>
      </c>
      <c r="AJ1" s="71" t="s">
        <v>796</v>
      </c>
      <c r="AK1" s="71" t="s">
        <v>797</v>
      </c>
      <c r="AL1" s="71" t="s">
        <v>798</v>
      </c>
      <c r="AM1" s="71" t="s">
        <v>799</v>
      </c>
      <c r="AN1" s="71" t="s">
        <v>800</v>
      </c>
      <c r="AO1" s="71" t="s">
        <v>801</v>
      </c>
      <c r="AP1" s="71" t="s">
        <v>802</v>
      </c>
      <c r="AQ1" s="71" t="s">
        <v>76</v>
      </c>
      <c r="AR1" s="71" t="s">
        <v>803</v>
      </c>
      <c r="AS1" s="71" t="s">
        <v>804</v>
      </c>
      <c r="AT1" s="71" t="s">
        <v>805</v>
      </c>
      <c r="AU1" s="71" t="s">
        <v>806</v>
      </c>
      <c r="AV1" s="71" t="s">
        <v>807</v>
      </c>
      <c r="AW1" s="71" t="s">
        <v>136</v>
      </c>
      <c r="AX1" s="71" t="s">
        <v>808</v>
      </c>
      <c r="AY1" s="71" t="s">
        <v>809</v>
      </c>
      <c r="AZ1" s="71" t="s">
        <v>810</v>
      </c>
      <c r="BA1" s="71" t="s">
        <v>811</v>
      </c>
      <c r="BB1" s="71" t="s">
        <v>812</v>
      </c>
      <c r="BC1" s="71" t="s">
        <v>813</v>
      </c>
      <c r="BD1" s="71" t="s">
        <v>814</v>
      </c>
      <c r="BE1" s="71" t="s">
        <v>815</v>
      </c>
      <c r="BF1" s="71" t="s">
        <v>816</v>
      </c>
      <c r="BG1" s="71" t="s">
        <v>817</v>
      </c>
      <c r="BH1" s="71" t="s">
        <v>818</v>
      </c>
      <c r="BI1" s="71" t="s">
        <v>819</v>
      </c>
      <c r="BJ1" s="71" t="s">
        <v>820</v>
      </c>
      <c r="BK1" s="71" t="s">
        <v>821</v>
      </c>
      <c r="BL1" s="71" t="s">
        <v>822</v>
      </c>
      <c r="BM1" s="71" t="s">
        <v>823</v>
      </c>
      <c r="BN1" s="71" t="s">
        <v>824</v>
      </c>
      <c r="BO1" s="71" t="s">
        <v>825</v>
      </c>
      <c r="BP1" s="71" t="s">
        <v>826</v>
      </c>
      <c r="BQ1" s="71" t="s">
        <v>827</v>
      </c>
      <c r="BR1" s="71" t="s">
        <v>828</v>
      </c>
      <c r="BS1" s="71" t="s">
        <v>829</v>
      </c>
      <c r="BT1" s="71" t="s">
        <v>830</v>
      </c>
      <c r="BU1" s="71" t="s">
        <v>831</v>
      </c>
      <c r="BV1" s="71" t="s">
        <v>832</v>
      </c>
      <c r="BW1" s="71" t="s">
        <v>833</v>
      </c>
      <c r="BX1" s="71" t="s">
        <v>834</v>
      </c>
      <c r="BY1" s="71" t="s">
        <v>835</v>
      </c>
      <c r="BZ1" s="71" t="s">
        <v>836</v>
      </c>
      <c r="CA1" s="71" t="s">
        <v>837</v>
      </c>
      <c r="CB1" s="71" t="s">
        <v>838</v>
      </c>
      <c r="CC1" s="71" t="s">
        <v>839</v>
      </c>
      <c r="CD1" s="71" t="s">
        <v>840</v>
      </c>
      <c r="CE1" s="71" t="s">
        <v>841</v>
      </c>
      <c r="CF1" s="71" t="s">
        <v>842</v>
      </c>
      <c r="CG1" s="71" t="s">
        <v>843</v>
      </c>
      <c r="CH1" s="71" t="s">
        <v>844</v>
      </c>
      <c r="CI1" s="71" t="s">
        <v>845</v>
      </c>
    </row>
    <row r="2" spans="1:87" s="48" customFormat="1" ht="34.200000000000003" x14ac:dyDescent="0.3">
      <c r="A2" s="72">
        <v>6309</v>
      </c>
      <c r="B2" s="72" t="s">
        <v>707</v>
      </c>
      <c r="C2" s="72" t="s">
        <v>847</v>
      </c>
      <c r="D2" s="72">
        <v>3106</v>
      </c>
      <c r="E2" s="72">
        <v>2021</v>
      </c>
      <c r="F2" s="72" t="s">
        <v>855</v>
      </c>
      <c r="G2" s="72">
        <v>5</v>
      </c>
      <c r="H2" s="72">
        <v>12</v>
      </c>
      <c r="I2" s="72" t="s">
        <v>2914</v>
      </c>
      <c r="J2" s="73">
        <v>157791189</v>
      </c>
      <c r="K2" s="73">
        <v>0</v>
      </c>
      <c r="L2" s="73">
        <v>0</v>
      </c>
      <c r="M2" s="73">
        <v>52355376</v>
      </c>
      <c r="N2" s="285">
        <v>7053575</v>
      </c>
      <c r="O2" s="73">
        <v>0</v>
      </c>
      <c r="P2" s="73">
        <v>25625991</v>
      </c>
      <c r="Q2" s="74">
        <v>242826131</v>
      </c>
      <c r="R2" s="73">
        <v>327213980</v>
      </c>
      <c r="S2" s="73">
        <v>0</v>
      </c>
      <c r="T2" s="73">
        <v>0</v>
      </c>
      <c r="U2" s="73">
        <v>0</v>
      </c>
      <c r="V2" s="73">
        <v>682584359</v>
      </c>
      <c r="W2" s="73">
        <v>489310599</v>
      </c>
      <c r="X2" s="74">
        <v>193273760</v>
      </c>
      <c r="Y2" s="73">
        <v>19613430</v>
      </c>
      <c r="Z2" s="74">
        <v>540101170</v>
      </c>
      <c r="AA2" s="74">
        <v>782927301</v>
      </c>
      <c r="AB2" s="73">
        <v>0</v>
      </c>
      <c r="AC2" s="73">
        <v>82780256</v>
      </c>
      <c r="AD2" s="73">
        <v>22316718</v>
      </c>
      <c r="AE2" s="73">
        <v>62571634</v>
      </c>
      <c r="AF2" s="74">
        <v>167668608</v>
      </c>
      <c r="AG2" s="73">
        <v>55026720</v>
      </c>
      <c r="AH2" s="73">
        <v>0</v>
      </c>
      <c r="AI2" s="73">
        <v>19375969</v>
      </c>
      <c r="AJ2" s="74">
        <v>74402689</v>
      </c>
      <c r="AK2" s="74">
        <v>242071297</v>
      </c>
      <c r="AL2" s="73">
        <v>501052147</v>
      </c>
      <c r="AM2" s="73">
        <v>31920655</v>
      </c>
      <c r="AN2" s="73">
        <v>7883202</v>
      </c>
      <c r="AO2" s="74">
        <v>540856004</v>
      </c>
      <c r="AP2" s="74">
        <v>782927301</v>
      </c>
      <c r="AQ2" s="73">
        <v>491123631</v>
      </c>
      <c r="AR2" s="73">
        <v>0</v>
      </c>
      <c r="AS2" s="73">
        <v>82786355</v>
      </c>
      <c r="AT2" s="73">
        <v>12981673</v>
      </c>
      <c r="AU2" s="73">
        <v>194176</v>
      </c>
      <c r="AV2" s="73">
        <v>249185</v>
      </c>
      <c r="AW2" s="74">
        <v>587335020</v>
      </c>
      <c r="AX2" s="73">
        <v>30495157</v>
      </c>
      <c r="AY2" s="73">
        <v>0</v>
      </c>
      <c r="AZ2" s="73">
        <v>0</v>
      </c>
      <c r="BA2" s="73">
        <v>24170792</v>
      </c>
      <c r="BB2" s="73">
        <v>0</v>
      </c>
      <c r="BC2" s="74">
        <v>54665949</v>
      </c>
      <c r="BD2" s="74">
        <v>642000969</v>
      </c>
      <c r="BE2" s="73">
        <v>283250237</v>
      </c>
      <c r="BF2" s="73">
        <v>0</v>
      </c>
      <c r="BG2" s="73">
        <v>33228416</v>
      </c>
      <c r="BH2" s="73">
        <v>2059122</v>
      </c>
      <c r="BI2" s="73">
        <v>4195805</v>
      </c>
      <c r="BJ2" s="73">
        <v>222567359</v>
      </c>
      <c r="BK2" s="73">
        <v>0</v>
      </c>
      <c r="BL2" s="74">
        <v>545300939</v>
      </c>
      <c r="BM2" s="74">
        <v>96700030</v>
      </c>
      <c r="BN2" s="73">
        <v>-18228398</v>
      </c>
      <c r="BO2" s="73">
        <v>147515</v>
      </c>
      <c r="BP2" s="73">
        <v>78619147</v>
      </c>
      <c r="BQ2" s="73">
        <v>0</v>
      </c>
      <c r="BR2" s="73">
        <v>0</v>
      </c>
      <c r="BS2" s="74">
        <v>78619147</v>
      </c>
      <c r="BT2" s="75">
        <v>6.5000000000000002E-2</v>
      </c>
      <c r="BU2" s="75">
        <v>8.5000000000000006E-2</v>
      </c>
      <c r="BV2" s="75">
        <v>0.151</v>
      </c>
      <c r="BW2" s="76">
        <v>1.4</v>
      </c>
      <c r="BX2" s="77">
        <v>39</v>
      </c>
      <c r="BY2" s="77">
        <v>61</v>
      </c>
      <c r="BZ2" s="78">
        <v>64.099999999999994</v>
      </c>
      <c r="CA2" s="75">
        <v>0.58299999999999996</v>
      </c>
      <c r="CB2" s="75">
        <v>0.69099999999999995</v>
      </c>
      <c r="CC2" s="79">
        <v>15</v>
      </c>
      <c r="CD2" s="79"/>
      <c r="CE2" s="79"/>
      <c r="CF2" s="74">
        <v>83524181</v>
      </c>
      <c r="CG2" s="75">
        <v>4.5999999999999999E-2</v>
      </c>
      <c r="CH2" s="75">
        <v>8.6999999999999994E-2</v>
      </c>
      <c r="CI2" s="75">
        <v>0.13300000000000001</v>
      </c>
    </row>
    <row r="3" spans="1:87" s="48" customFormat="1" ht="34.200000000000003" x14ac:dyDescent="0.3">
      <c r="A3" s="81">
        <v>8</v>
      </c>
      <c r="B3" s="81" t="s">
        <v>721</v>
      </c>
      <c r="C3" s="81" t="s">
        <v>847</v>
      </c>
      <c r="D3" s="81">
        <v>3106</v>
      </c>
      <c r="E3" s="81">
        <v>2021</v>
      </c>
      <c r="F3" s="81" t="s">
        <v>855</v>
      </c>
      <c r="G3" s="81">
        <v>5</v>
      </c>
      <c r="H3" s="81">
        <v>12</v>
      </c>
      <c r="I3" s="81" t="s">
        <v>2914</v>
      </c>
      <c r="J3" s="82">
        <v>6137117</v>
      </c>
      <c r="K3" s="82">
        <v>0</v>
      </c>
      <c r="L3" s="82">
        <v>0</v>
      </c>
      <c r="M3" s="82">
        <v>8632371</v>
      </c>
      <c r="N3" s="287">
        <v>16030490</v>
      </c>
      <c r="O3" s="82">
        <v>0</v>
      </c>
      <c r="P3" s="82">
        <v>2024075</v>
      </c>
      <c r="Q3" s="74">
        <v>32824053</v>
      </c>
      <c r="R3" s="82">
        <v>36868173</v>
      </c>
      <c r="S3" s="82">
        <v>0</v>
      </c>
      <c r="T3" s="82">
        <v>0</v>
      </c>
      <c r="U3" s="82">
        <v>0</v>
      </c>
      <c r="V3" s="82">
        <v>45411919</v>
      </c>
      <c r="W3" s="82">
        <v>32198291</v>
      </c>
      <c r="X3" s="74">
        <v>13213628</v>
      </c>
      <c r="Y3" s="82">
        <v>730285</v>
      </c>
      <c r="Z3" s="74">
        <v>50812086</v>
      </c>
      <c r="AA3" s="74">
        <v>83636139</v>
      </c>
      <c r="AB3" s="82">
        <v>0</v>
      </c>
      <c r="AC3" s="82">
        <v>17605108</v>
      </c>
      <c r="AD3" s="82">
        <v>0</v>
      </c>
      <c r="AE3" s="82">
        <v>5861746</v>
      </c>
      <c r="AF3" s="74">
        <v>23466854</v>
      </c>
      <c r="AG3" s="82">
        <v>2774811</v>
      </c>
      <c r="AH3" s="82">
        <v>0</v>
      </c>
      <c r="AI3" s="82">
        <v>2098611</v>
      </c>
      <c r="AJ3" s="74">
        <v>4873422</v>
      </c>
      <c r="AK3" s="74">
        <v>28340276</v>
      </c>
      <c r="AL3" s="82">
        <v>49510287</v>
      </c>
      <c r="AM3" s="82">
        <v>5527334</v>
      </c>
      <c r="AN3" s="82">
        <v>258242</v>
      </c>
      <c r="AO3" s="74">
        <v>55295863</v>
      </c>
      <c r="AP3" s="74">
        <v>83636139</v>
      </c>
      <c r="AQ3" s="82">
        <v>68434900</v>
      </c>
      <c r="AR3" s="82">
        <v>0</v>
      </c>
      <c r="AS3" s="82">
        <v>4568389</v>
      </c>
      <c r="AT3" s="82">
        <v>4201756</v>
      </c>
      <c r="AU3" s="82">
        <v>30000</v>
      </c>
      <c r="AV3" s="82">
        <v>16380</v>
      </c>
      <c r="AW3" s="74">
        <v>77251425</v>
      </c>
      <c r="AX3" s="82">
        <v>3016435</v>
      </c>
      <c r="AY3" s="82">
        <v>0</v>
      </c>
      <c r="AZ3" s="82">
        <v>0</v>
      </c>
      <c r="BA3" s="82">
        <v>2737213</v>
      </c>
      <c r="BB3" s="82">
        <v>0</v>
      </c>
      <c r="BC3" s="74">
        <v>5753648</v>
      </c>
      <c r="BD3" s="74">
        <v>83005073</v>
      </c>
      <c r="BE3" s="82">
        <v>38581189</v>
      </c>
      <c r="BF3" s="82">
        <v>0</v>
      </c>
      <c r="BG3" s="82">
        <v>2503707</v>
      </c>
      <c r="BH3" s="82">
        <v>103799</v>
      </c>
      <c r="BI3" s="82">
        <v>548726</v>
      </c>
      <c r="BJ3" s="82">
        <v>25771546</v>
      </c>
      <c r="BK3" s="82">
        <v>0</v>
      </c>
      <c r="BL3" s="74">
        <v>67508967</v>
      </c>
      <c r="BM3" s="74">
        <v>15496106</v>
      </c>
      <c r="BN3" s="82">
        <v>-201462</v>
      </c>
      <c r="BO3" s="82">
        <v>296983</v>
      </c>
      <c r="BP3" s="82">
        <v>15591627</v>
      </c>
      <c r="BQ3" s="82">
        <v>0</v>
      </c>
      <c r="BR3" s="82">
        <v>0</v>
      </c>
      <c r="BS3" s="74">
        <v>15591627</v>
      </c>
      <c r="BT3" s="75">
        <v>0.11700000000000001</v>
      </c>
      <c r="BU3" s="75">
        <v>6.9000000000000006E-2</v>
      </c>
      <c r="BV3" s="75">
        <v>0.187</v>
      </c>
      <c r="BW3" s="76">
        <v>1.4</v>
      </c>
      <c r="BX3" s="77">
        <v>46</v>
      </c>
      <c r="BY3" s="77">
        <v>33</v>
      </c>
      <c r="BZ3" s="78">
        <v>174.4</v>
      </c>
      <c r="CA3" s="75">
        <v>0.68600000000000005</v>
      </c>
      <c r="CB3" s="75">
        <v>0.66100000000000003</v>
      </c>
      <c r="CC3" s="79">
        <v>13</v>
      </c>
      <c r="CD3" s="79"/>
      <c r="CE3" s="79"/>
      <c r="CF3" s="74">
        <v>11264350</v>
      </c>
      <c r="CG3" s="75">
        <v>7.0000000000000007E-2</v>
      </c>
      <c r="CH3" s="75">
        <v>7.2999999999999995E-2</v>
      </c>
      <c r="CI3" s="75">
        <v>0.14299999999999999</v>
      </c>
    </row>
    <row r="4" spans="1:87" s="48" customFormat="1" ht="34.200000000000003" x14ac:dyDescent="0.3">
      <c r="A4" s="72">
        <v>39</v>
      </c>
      <c r="B4" s="72" t="s">
        <v>717</v>
      </c>
      <c r="C4" s="72" t="s">
        <v>847</v>
      </c>
      <c r="D4" s="72">
        <v>3109</v>
      </c>
      <c r="E4" s="72">
        <v>2021</v>
      </c>
      <c r="F4" s="72" t="s">
        <v>855</v>
      </c>
      <c r="G4" s="72">
        <v>5</v>
      </c>
      <c r="H4" s="72">
        <v>12</v>
      </c>
      <c r="I4" s="72" t="s">
        <v>2914</v>
      </c>
      <c r="J4" s="73">
        <v>12140469</v>
      </c>
      <c r="K4" s="73">
        <v>84223442</v>
      </c>
      <c r="L4" s="73">
        <v>1926458</v>
      </c>
      <c r="M4" s="73">
        <v>58178412</v>
      </c>
      <c r="N4" s="285">
        <v>91380268</v>
      </c>
      <c r="O4" s="73">
        <v>0</v>
      </c>
      <c r="P4" s="73">
        <v>22118178</v>
      </c>
      <c r="Q4" s="74">
        <v>269967227</v>
      </c>
      <c r="R4" s="73">
        <v>46324090</v>
      </c>
      <c r="S4" s="73">
        <v>0</v>
      </c>
      <c r="T4" s="73">
        <v>0</v>
      </c>
      <c r="U4" s="73">
        <v>0</v>
      </c>
      <c r="V4" s="73">
        <v>477813332</v>
      </c>
      <c r="W4" s="73">
        <v>290084160</v>
      </c>
      <c r="X4" s="74">
        <v>187729172</v>
      </c>
      <c r="Y4" s="73">
        <v>277382758</v>
      </c>
      <c r="Z4" s="74">
        <v>511436020</v>
      </c>
      <c r="AA4" s="74">
        <v>781403247</v>
      </c>
      <c r="AB4" s="73">
        <v>10975943</v>
      </c>
      <c r="AC4" s="73">
        <v>19953749</v>
      </c>
      <c r="AD4" s="73">
        <v>16328720</v>
      </c>
      <c r="AE4" s="73">
        <v>135733505</v>
      </c>
      <c r="AF4" s="74">
        <v>182991917</v>
      </c>
      <c r="AG4" s="73">
        <v>83157970</v>
      </c>
      <c r="AH4" s="73">
        <v>0</v>
      </c>
      <c r="AI4" s="73">
        <v>2263223</v>
      </c>
      <c r="AJ4" s="74">
        <v>85421193</v>
      </c>
      <c r="AK4" s="74">
        <v>268413110</v>
      </c>
      <c r="AL4" s="73">
        <v>466666047</v>
      </c>
      <c r="AM4" s="73">
        <v>46324090</v>
      </c>
      <c r="AN4" s="73">
        <v>0</v>
      </c>
      <c r="AO4" s="74">
        <v>512990137</v>
      </c>
      <c r="AP4" s="74">
        <v>781403247</v>
      </c>
      <c r="AQ4" s="73">
        <v>583967563</v>
      </c>
      <c r="AR4" s="73">
        <v>0</v>
      </c>
      <c r="AS4" s="73">
        <v>9471478</v>
      </c>
      <c r="AT4" s="73">
        <v>11620084</v>
      </c>
      <c r="AU4" s="73">
        <v>0</v>
      </c>
      <c r="AV4" s="73">
        <v>1670357</v>
      </c>
      <c r="AW4" s="74">
        <v>606729482</v>
      </c>
      <c r="AX4" s="73">
        <v>2795206</v>
      </c>
      <c r="AY4" s="73">
        <v>889039</v>
      </c>
      <c r="AZ4" s="73">
        <v>321815</v>
      </c>
      <c r="BA4" s="73">
        <v>16700586</v>
      </c>
      <c r="BB4" s="73">
        <v>0</v>
      </c>
      <c r="BC4" s="74">
        <v>20706646</v>
      </c>
      <c r="BD4" s="74">
        <v>627436128</v>
      </c>
      <c r="BE4" s="73">
        <v>310230231</v>
      </c>
      <c r="BF4" s="73">
        <v>0</v>
      </c>
      <c r="BG4" s="73">
        <v>19978024</v>
      </c>
      <c r="BH4" s="73">
        <v>3381447</v>
      </c>
      <c r="BI4" s="73">
        <v>5663924</v>
      </c>
      <c r="BJ4" s="73">
        <v>235451643</v>
      </c>
      <c r="BK4" s="73">
        <v>0</v>
      </c>
      <c r="BL4" s="74">
        <v>574705269</v>
      </c>
      <c r="BM4" s="74">
        <v>52730859</v>
      </c>
      <c r="BN4" s="73">
        <v>-40447796</v>
      </c>
      <c r="BO4" s="73">
        <v>2018474</v>
      </c>
      <c r="BP4" s="73">
        <v>14301537</v>
      </c>
      <c r="BQ4" s="73">
        <v>0</v>
      </c>
      <c r="BR4" s="73">
        <v>0</v>
      </c>
      <c r="BS4" s="74">
        <v>14301537</v>
      </c>
      <c r="BT4" s="75">
        <v>5.0999999999999997E-2</v>
      </c>
      <c r="BU4" s="75">
        <v>3.3000000000000002E-2</v>
      </c>
      <c r="BV4" s="75">
        <v>8.4000000000000005E-2</v>
      </c>
      <c r="BW4" s="76">
        <v>1.5</v>
      </c>
      <c r="BX4" s="77">
        <v>36</v>
      </c>
      <c r="BY4" s="77">
        <v>107</v>
      </c>
      <c r="BZ4" s="78">
        <v>5.3</v>
      </c>
      <c r="CA4" s="75">
        <v>0.27300000000000002</v>
      </c>
      <c r="CB4" s="75">
        <v>0.65600000000000003</v>
      </c>
      <c r="CC4" s="79">
        <v>15</v>
      </c>
      <c r="CD4" s="79"/>
      <c r="CE4" s="79"/>
      <c r="CF4" s="74">
        <v>41110775</v>
      </c>
      <c r="CG4" s="75">
        <v>3.3000000000000002E-2</v>
      </c>
      <c r="CH4" s="75">
        <v>3.4000000000000002E-2</v>
      </c>
      <c r="CI4" s="75">
        <v>6.7000000000000004E-2</v>
      </c>
    </row>
    <row r="5" spans="1:87" s="48" customFormat="1" ht="34.200000000000003" x14ac:dyDescent="0.3">
      <c r="A5" s="81">
        <v>40</v>
      </c>
      <c r="B5" s="81" t="s">
        <v>722</v>
      </c>
      <c r="C5" s="81" t="s">
        <v>847</v>
      </c>
      <c r="D5" s="81">
        <v>3109</v>
      </c>
      <c r="E5" s="81">
        <v>2021</v>
      </c>
      <c r="F5" s="81" t="s">
        <v>855</v>
      </c>
      <c r="G5" s="81">
        <v>5</v>
      </c>
      <c r="H5" s="81">
        <v>12</v>
      </c>
      <c r="I5" s="81" t="s">
        <v>2914</v>
      </c>
      <c r="J5" s="82">
        <v>787107</v>
      </c>
      <c r="K5" s="82">
        <v>31486142</v>
      </c>
      <c r="L5" s="82">
        <v>246488</v>
      </c>
      <c r="M5" s="82">
        <v>15407345</v>
      </c>
      <c r="N5" s="287">
        <v>4138593</v>
      </c>
      <c r="O5" s="82">
        <v>0</v>
      </c>
      <c r="P5" s="82">
        <v>5643559</v>
      </c>
      <c r="Q5" s="74">
        <v>57709234</v>
      </c>
      <c r="R5" s="82">
        <v>17474231</v>
      </c>
      <c r="S5" s="82">
        <v>0</v>
      </c>
      <c r="T5" s="82">
        <v>0</v>
      </c>
      <c r="U5" s="82">
        <v>0</v>
      </c>
      <c r="V5" s="82">
        <v>185085439</v>
      </c>
      <c r="W5" s="82">
        <v>114910337</v>
      </c>
      <c r="X5" s="74">
        <v>70175102</v>
      </c>
      <c r="Y5" s="82">
        <v>184510494</v>
      </c>
      <c r="Z5" s="74">
        <v>272159827</v>
      </c>
      <c r="AA5" s="74">
        <v>329869061</v>
      </c>
      <c r="AB5" s="82">
        <v>3207784</v>
      </c>
      <c r="AC5" s="82">
        <v>4196086</v>
      </c>
      <c r="AD5" s="82">
        <v>18044262</v>
      </c>
      <c r="AE5" s="82">
        <v>36395377</v>
      </c>
      <c r="AF5" s="74">
        <v>61843509</v>
      </c>
      <c r="AG5" s="82">
        <v>19424698</v>
      </c>
      <c r="AH5" s="82">
        <v>0</v>
      </c>
      <c r="AI5" s="82">
        <v>983193</v>
      </c>
      <c r="AJ5" s="74">
        <v>20407891</v>
      </c>
      <c r="AK5" s="74">
        <v>82251400</v>
      </c>
      <c r="AL5" s="82">
        <v>230143430</v>
      </c>
      <c r="AM5" s="82">
        <v>17474231</v>
      </c>
      <c r="AN5" s="82">
        <v>0</v>
      </c>
      <c r="AO5" s="74">
        <v>247617661</v>
      </c>
      <c r="AP5" s="74">
        <v>329869061</v>
      </c>
      <c r="AQ5" s="82">
        <v>161074834</v>
      </c>
      <c r="AR5" s="82">
        <v>0</v>
      </c>
      <c r="AS5" s="82">
        <v>2450981</v>
      </c>
      <c r="AT5" s="82">
        <v>3858711</v>
      </c>
      <c r="AU5" s="82">
        <v>0</v>
      </c>
      <c r="AV5" s="82">
        <v>664606</v>
      </c>
      <c r="AW5" s="74">
        <v>168049132</v>
      </c>
      <c r="AX5" s="82">
        <v>1815680</v>
      </c>
      <c r="AY5" s="82">
        <v>969390</v>
      </c>
      <c r="AZ5" s="82">
        <v>0</v>
      </c>
      <c r="BA5" s="82">
        <v>19402066</v>
      </c>
      <c r="BB5" s="82">
        <v>0</v>
      </c>
      <c r="BC5" s="74">
        <v>22187136</v>
      </c>
      <c r="BD5" s="74">
        <v>190236268</v>
      </c>
      <c r="BE5" s="82">
        <v>91512097</v>
      </c>
      <c r="BF5" s="82">
        <v>0</v>
      </c>
      <c r="BG5" s="82">
        <v>7107183</v>
      </c>
      <c r="BH5" s="82">
        <v>890283</v>
      </c>
      <c r="BI5" s="82">
        <v>2345770</v>
      </c>
      <c r="BJ5" s="82">
        <v>64175120</v>
      </c>
      <c r="BK5" s="82">
        <v>0</v>
      </c>
      <c r="BL5" s="74">
        <v>166030453</v>
      </c>
      <c r="BM5" s="74">
        <v>24205815</v>
      </c>
      <c r="BN5" s="82">
        <v>-13004901</v>
      </c>
      <c r="BO5" s="82">
        <v>-951655</v>
      </c>
      <c r="BP5" s="82">
        <v>10249259</v>
      </c>
      <c r="BQ5" s="82">
        <v>0</v>
      </c>
      <c r="BR5" s="82">
        <v>0</v>
      </c>
      <c r="BS5" s="74">
        <v>10249259</v>
      </c>
      <c r="BT5" s="75">
        <v>1.0999999999999999E-2</v>
      </c>
      <c r="BU5" s="75">
        <v>0.11700000000000001</v>
      </c>
      <c r="BV5" s="75">
        <v>0.127</v>
      </c>
      <c r="BW5" s="76">
        <v>0.9</v>
      </c>
      <c r="BX5" s="77">
        <v>35</v>
      </c>
      <c r="BY5" s="77">
        <v>132</v>
      </c>
      <c r="BZ5" s="78">
        <v>7.9</v>
      </c>
      <c r="CA5" s="75">
        <v>0.38500000000000001</v>
      </c>
      <c r="CB5" s="75">
        <v>0.751</v>
      </c>
      <c r="CC5" s="79">
        <v>16</v>
      </c>
      <c r="CD5" s="79"/>
      <c r="CE5" s="79"/>
      <c r="CF5" s="74">
        <v>20347104</v>
      </c>
      <c r="CG5" s="75">
        <v>-0.01</v>
      </c>
      <c r="CH5" s="75">
        <v>0.11899999999999999</v>
      </c>
      <c r="CI5" s="75">
        <v>0.109</v>
      </c>
    </row>
    <row r="6" spans="1:87" s="48" customFormat="1" ht="34.200000000000003" x14ac:dyDescent="0.3">
      <c r="A6" s="72">
        <v>91</v>
      </c>
      <c r="B6" s="72" t="s">
        <v>733</v>
      </c>
      <c r="C6" s="72" t="s">
        <v>847</v>
      </c>
      <c r="D6" s="72">
        <v>3791</v>
      </c>
      <c r="E6" s="72">
        <v>2021</v>
      </c>
      <c r="F6" s="72" t="s">
        <v>855</v>
      </c>
      <c r="G6" s="72">
        <v>5</v>
      </c>
      <c r="H6" s="72">
        <v>12</v>
      </c>
      <c r="I6" s="72" t="s">
        <v>2914</v>
      </c>
      <c r="J6" s="73">
        <v>42091000</v>
      </c>
      <c r="K6" s="73">
        <v>14961000</v>
      </c>
      <c r="L6" s="73">
        <v>144683000</v>
      </c>
      <c r="M6" s="73">
        <v>432005000</v>
      </c>
      <c r="N6" s="285">
        <v>0</v>
      </c>
      <c r="O6" s="73">
        <v>19671000</v>
      </c>
      <c r="P6" s="73">
        <v>203407000</v>
      </c>
      <c r="Q6" s="74">
        <v>856818000</v>
      </c>
      <c r="R6" s="73">
        <v>328681000</v>
      </c>
      <c r="S6" s="73">
        <v>40265000</v>
      </c>
      <c r="T6" s="73">
        <v>2003418000</v>
      </c>
      <c r="U6" s="73">
        <v>0</v>
      </c>
      <c r="V6" s="73">
        <v>4224113000</v>
      </c>
      <c r="W6" s="73">
        <v>2440107000</v>
      </c>
      <c r="X6" s="74">
        <v>1784006000</v>
      </c>
      <c r="Y6" s="73">
        <v>463967000</v>
      </c>
      <c r="Z6" s="74">
        <v>4620337000</v>
      </c>
      <c r="AA6" s="74">
        <v>5477155000</v>
      </c>
      <c r="AB6" s="73">
        <v>59614000</v>
      </c>
      <c r="AC6" s="73">
        <v>271718000</v>
      </c>
      <c r="AD6" s="73">
        <v>79457000</v>
      </c>
      <c r="AE6" s="73">
        <v>632330000</v>
      </c>
      <c r="AF6" s="74">
        <v>1043119000</v>
      </c>
      <c r="AG6" s="73">
        <v>526420000</v>
      </c>
      <c r="AH6" s="73">
        <v>0</v>
      </c>
      <c r="AI6" s="73">
        <v>713401000</v>
      </c>
      <c r="AJ6" s="74">
        <v>1239821000</v>
      </c>
      <c r="AK6" s="74">
        <v>2282940000</v>
      </c>
      <c r="AL6" s="73">
        <v>1105361000</v>
      </c>
      <c r="AM6" s="73">
        <v>2088854000</v>
      </c>
      <c r="AN6" s="73">
        <v>0</v>
      </c>
      <c r="AO6" s="74">
        <v>3194215000</v>
      </c>
      <c r="AP6" s="74">
        <v>5477155000</v>
      </c>
      <c r="AQ6" s="73">
        <v>3376489000</v>
      </c>
      <c r="AR6" s="73">
        <v>0</v>
      </c>
      <c r="AS6" s="73">
        <v>1536963000</v>
      </c>
      <c r="AT6" s="73">
        <v>82414000</v>
      </c>
      <c r="AU6" s="73">
        <v>163000</v>
      </c>
      <c r="AV6" s="73">
        <v>0</v>
      </c>
      <c r="AW6" s="74">
        <v>4996029000</v>
      </c>
      <c r="AX6" s="73">
        <v>5452000</v>
      </c>
      <c r="AY6" s="73">
        <v>0</v>
      </c>
      <c r="AZ6" s="73">
        <v>0</v>
      </c>
      <c r="BA6" s="73">
        <v>-247000</v>
      </c>
      <c r="BB6" s="73">
        <v>0</v>
      </c>
      <c r="BC6" s="74">
        <v>5205000</v>
      </c>
      <c r="BD6" s="74">
        <v>5001234000</v>
      </c>
      <c r="BE6" s="73">
        <v>1762382000</v>
      </c>
      <c r="BF6" s="73">
        <v>0</v>
      </c>
      <c r="BG6" s="73">
        <v>228926000</v>
      </c>
      <c r="BH6" s="73">
        <v>24874000</v>
      </c>
      <c r="BI6" s="73">
        <v>26385000</v>
      </c>
      <c r="BJ6" s="73">
        <v>2717418000</v>
      </c>
      <c r="BK6" s="73">
        <v>0</v>
      </c>
      <c r="BL6" s="74">
        <v>4759985000</v>
      </c>
      <c r="BM6" s="74">
        <v>241249000</v>
      </c>
      <c r="BN6" s="73">
        <v>-547497000</v>
      </c>
      <c r="BO6" s="73">
        <v>31859000</v>
      </c>
      <c r="BP6" s="73">
        <v>-274389000</v>
      </c>
      <c r="BQ6" s="73">
        <v>-2262000</v>
      </c>
      <c r="BR6" s="73">
        <v>0</v>
      </c>
      <c r="BS6" s="74">
        <v>-276651000</v>
      </c>
      <c r="BT6" s="75">
        <v>4.7E-2</v>
      </c>
      <c r="BU6" s="75">
        <v>1E-3</v>
      </c>
      <c r="BV6" s="75">
        <v>4.8000000000000001E-2</v>
      </c>
      <c r="BW6" s="76">
        <v>0.8</v>
      </c>
      <c r="BX6" s="77">
        <v>47</v>
      </c>
      <c r="BY6" s="77">
        <v>62</v>
      </c>
      <c r="BZ6" s="78">
        <v>5.9</v>
      </c>
      <c r="CA6" s="75">
        <v>0.3</v>
      </c>
      <c r="CB6" s="75">
        <v>0.58299999999999996</v>
      </c>
      <c r="CC6" s="79">
        <v>11</v>
      </c>
      <c r="CD6" s="79"/>
      <c r="CE6" s="79"/>
      <c r="CF6" s="74">
        <v>158672000</v>
      </c>
      <c r="CG6" s="75">
        <v>3.1E-2</v>
      </c>
      <c r="CH6" s="75">
        <v>1E-3</v>
      </c>
      <c r="CI6" s="75">
        <v>3.2000000000000001E-2</v>
      </c>
    </row>
    <row r="7" spans="1:87" s="48" customFormat="1" ht="34.200000000000003" x14ac:dyDescent="0.3">
      <c r="A7" s="81">
        <v>22</v>
      </c>
      <c r="B7" s="81" t="s">
        <v>715</v>
      </c>
      <c r="C7" s="81" t="s">
        <v>847</v>
      </c>
      <c r="D7" s="81">
        <v>3791</v>
      </c>
      <c r="E7" s="81">
        <v>2021</v>
      </c>
      <c r="F7" s="81" t="s">
        <v>855</v>
      </c>
      <c r="G7" s="81">
        <v>5</v>
      </c>
      <c r="H7" s="81">
        <v>12</v>
      </c>
      <c r="I7" s="81" t="s">
        <v>2914</v>
      </c>
      <c r="J7" s="82">
        <v>65868000</v>
      </c>
      <c r="K7" s="82">
        <v>-18972000</v>
      </c>
      <c r="L7" s="82">
        <v>179971000</v>
      </c>
      <c r="M7" s="82">
        <v>380174000</v>
      </c>
      <c r="N7" s="287">
        <v>0</v>
      </c>
      <c r="O7" s="82">
        <v>14040000</v>
      </c>
      <c r="P7" s="82">
        <v>186318000</v>
      </c>
      <c r="Q7" s="74">
        <v>807399000</v>
      </c>
      <c r="R7" s="82">
        <v>39145000</v>
      </c>
      <c r="S7" s="82">
        <v>74794000</v>
      </c>
      <c r="T7" s="82">
        <v>0</v>
      </c>
      <c r="U7" s="82">
        <v>0</v>
      </c>
      <c r="V7" s="82">
        <v>3352729000</v>
      </c>
      <c r="W7" s="82">
        <v>1732462000</v>
      </c>
      <c r="X7" s="74">
        <v>1620267000</v>
      </c>
      <c r="Y7" s="82">
        <v>753779000</v>
      </c>
      <c r="Z7" s="74">
        <v>2487985000</v>
      </c>
      <c r="AA7" s="74">
        <v>3295384000</v>
      </c>
      <c r="AB7" s="82">
        <v>129090000</v>
      </c>
      <c r="AC7" s="82">
        <v>196529000</v>
      </c>
      <c r="AD7" s="82">
        <v>64853000</v>
      </c>
      <c r="AE7" s="82">
        <v>559893000</v>
      </c>
      <c r="AF7" s="74">
        <v>950365000</v>
      </c>
      <c r="AG7" s="82">
        <v>1415927000</v>
      </c>
      <c r="AH7" s="82">
        <v>0</v>
      </c>
      <c r="AI7" s="82">
        <v>316251000</v>
      </c>
      <c r="AJ7" s="74">
        <v>1732178000</v>
      </c>
      <c r="AK7" s="74">
        <v>2682543000</v>
      </c>
      <c r="AL7" s="82">
        <v>142709000</v>
      </c>
      <c r="AM7" s="82">
        <v>470132000</v>
      </c>
      <c r="AN7" s="82">
        <v>0</v>
      </c>
      <c r="AO7" s="74">
        <v>612841000</v>
      </c>
      <c r="AP7" s="74">
        <v>3295384000</v>
      </c>
      <c r="AQ7" s="82">
        <v>2707498000</v>
      </c>
      <c r="AR7" s="82">
        <v>0</v>
      </c>
      <c r="AS7" s="82">
        <v>934303000</v>
      </c>
      <c r="AT7" s="82">
        <v>47000000</v>
      </c>
      <c r="AU7" s="82">
        <v>30000</v>
      </c>
      <c r="AV7" s="82">
        <v>0</v>
      </c>
      <c r="AW7" s="74">
        <v>3688831000</v>
      </c>
      <c r="AX7" s="82">
        <v>4966000</v>
      </c>
      <c r="AY7" s="82">
        <v>-3000</v>
      </c>
      <c r="AZ7" s="82">
        <v>0</v>
      </c>
      <c r="BA7" s="82">
        <v>-6000</v>
      </c>
      <c r="BB7" s="82">
        <v>0</v>
      </c>
      <c r="BC7" s="74">
        <v>4957000</v>
      </c>
      <c r="BD7" s="74">
        <v>3693788000</v>
      </c>
      <c r="BE7" s="82">
        <v>1266516000</v>
      </c>
      <c r="BF7" s="82">
        <v>0</v>
      </c>
      <c r="BG7" s="82">
        <v>192488000</v>
      </c>
      <c r="BH7" s="82">
        <v>51273000</v>
      </c>
      <c r="BI7" s="82">
        <v>21169000</v>
      </c>
      <c r="BJ7" s="82">
        <v>1847532000</v>
      </c>
      <c r="BK7" s="82">
        <v>0</v>
      </c>
      <c r="BL7" s="74">
        <v>3378978000</v>
      </c>
      <c r="BM7" s="74">
        <v>314810000</v>
      </c>
      <c r="BN7" s="82">
        <v>-599069000</v>
      </c>
      <c r="BO7" s="82">
        <v>14374000</v>
      </c>
      <c r="BP7" s="82">
        <v>-269885000</v>
      </c>
      <c r="BQ7" s="82">
        <v>14150000</v>
      </c>
      <c r="BR7" s="82">
        <v>0</v>
      </c>
      <c r="BS7" s="74">
        <v>-255735000</v>
      </c>
      <c r="BT7" s="75">
        <v>8.4000000000000005E-2</v>
      </c>
      <c r="BU7" s="75">
        <v>1E-3</v>
      </c>
      <c r="BV7" s="75">
        <v>8.5000000000000006E-2</v>
      </c>
      <c r="BW7" s="76">
        <v>0.8</v>
      </c>
      <c r="BX7" s="77">
        <v>51</v>
      </c>
      <c r="BY7" s="77">
        <v>86</v>
      </c>
      <c r="BZ7" s="78">
        <v>3.1</v>
      </c>
      <c r="CA7" s="75">
        <v>0.214</v>
      </c>
      <c r="CB7" s="75">
        <v>0.186</v>
      </c>
      <c r="CC7" s="79">
        <v>9</v>
      </c>
      <c r="CD7" s="79"/>
      <c r="CE7" s="79"/>
      <c r="CF7" s="74">
        <v>267780000</v>
      </c>
      <c r="CG7" s="75">
        <v>7.1999999999999995E-2</v>
      </c>
      <c r="CH7" s="75">
        <v>1E-3</v>
      </c>
      <c r="CI7" s="75">
        <v>7.2999999999999995E-2</v>
      </c>
    </row>
    <row r="8" spans="1:87" s="48" customFormat="1" ht="34.200000000000003" x14ac:dyDescent="0.3">
      <c r="A8" s="72">
        <v>59</v>
      </c>
      <c r="B8" s="72" t="s">
        <v>714</v>
      </c>
      <c r="C8" s="72" t="s">
        <v>847</v>
      </c>
      <c r="D8" s="72">
        <v>3791</v>
      </c>
      <c r="E8" s="72">
        <v>2021</v>
      </c>
      <c r="F8" s="72" t="s">
        <v>855</v>
      </c>
      <c r="G8" s="72">
        <v>5</v>
      </c>
      <c r="H8" s="72">
        <v>12</v>
      </c>
      <c r="I8" s="72" t="s">
        <v>2914</v>
      </c>
      <c r="J8" s="73">
        <v>5812000</v>
      </c>
      <c r="K8" s="73">
        <v>-801000</v>
      </c>
      <c r="L8" s="73">
        <v>0</v>
      </c>
      <c r="M8" s="73">
        <v>33800000</v>
      </c>
      <c r="N8" s="285">
        <v>0</v>
      </c>
      <c r="O8" s="73">
        <v>902000</v>
      </c>
      <c r="P8" s="73">
        <v>5829000</v>
      </c>
      <c r="Q8" s="74">
        <v>45542000</v>
      </c>
      <c r="R8" s="73">
        <v>0</v>
      </c>
      <c r="S8" s="73">
        <v>49000</v>
      </c>
      <c r="T8" s="73">
        <v>0</v>
      </c>
      <c r="U8" s="73">
        <v>0</v>
      </c>
      <c r="V8" s="73">
        <v>239529000</v>
      </c>
      <c r="W8" s="73">
        <v>142037000</v>
      </c>
      <c r="X8" s="74">
        <v>97492000</v>
      </c>
      <c r="Y8" s="73">
        <v>8152000</v>
      </c>
      <c r="Z8" s="74">
        <v>105693000</v>
      </c>
      <c r="AA8" s="74">
        <v>151235000</v>
      </c>
      <c r="AB8" s="73">
        <v>1858000</v>
      </c>
      <c r="AC8" s="73">
        <v>32502000</v>
      </c>
      <c r="AD8" s="73">
        <v>6312000</v>
      </c>
      <c r="AE8" s="73">
        <v>29041000</v>
      </c>
      <c r="AF8" s="74">
        <v>69713000</v>
      </c>
      <c r="AG8" s="73">
        <v>6362000</v>
      </c>
      <c r="AH8" s="73">
        <v>0</v>
      </c>
      <c r="AI8" s="73">
        <v>6720000</v>
      </c>
      <c r="AJ8" s="74">
        <v>13082000</v>
      </c>
      <c r="AK8" s="74">
        <v>82795000</v>
      </c>
      <c r="AL8" s="73">
        <v>62625000</v>
      </c>
      <c r="AM8" s="73">
        <v>5815000</v>
      </c>
      <c r="AN8" s="73">
        <v>0</v>
      </c>
      <c r="AO8" s="74">
        <v>68440000</v>
      </c>
      <c r="AP8" s="74">
        <v>151235000</v>
      </c>
      <c r="AQ8" s="73">
        <v>317590000</v>
      </c>
      <c r="AR8" s="73">
        <v>0</v>
      </c>
      <c r="AS8" s="73">
        <v>7564000</v>
      </c>
      <c r="AT8" s="73">
        <v>6800000</v>
      </c>
      <c r="AU8" s="73">
        <v>30000</v>
      </c>
      <c r="AV8" s="73">
        <v>0</v>
      </c>
      <c r="AW8" s="74">
        <v>331984000</v>
      </c>
      <c r="AX8" s="73">
        <v>30000</v>
      </c>
      <c r="AY8" s="73">
        <v>0</v>
      </c>
      <c r="AZ8" s="73">
        <v>0</v>
      </c>
      <c r="BA8" s="73">
        <v>-23000</v>
      </c>
      <c r="BB8" s="73">
        <v>0</v>
      </c>
      <c r="BC8" s="74">
        <v>7000</v>
      </c>
      <c r="BD8" s="74">
        <v>331991000</v>
      </c>
      <c r="BE8" s="73">
        <v>164233000</v>
      </c>
      <c r="BF8" s="73">
        <v>0</v>
      </c>
      <c r="BG8" s="73">
        <v>14083000</v>
      </c>
      <c r="BH8" s="73">
        <v>397000</v>
      </c>
      <c r="BI8" s="73">
        <v>2288000</v>
      </c>
      <c r="BJ8" s="73">
        <v>135136000</v>
      </c>
      <c r="BK8" s="73">
        <v>0</v>
      </c>
      <c r="BL8" s="74">
        <v>316137000</v>
      </c>
      <c r="BM8" s="74">
        <v>15854000</v>
      </c>
      <c r="BN8" s="73">
        <v>-68426000</v>
      </c>
      <c r="BO8" s="73">
        <v>908000</v>
      </c>
      <c r="BP8" s="73">
        <v>-51664000</v>
      </c>
      <c r="BQ8" s="73">
        <v>1171000</v>
      </c>
      <c r="BR8" s="73">
        <v>0</v>
      </c>
      <c r="BS8" s="74">
        <v>-50493000</v>
      </c>
      <c r="BT8" s="75">
        <v>4.8000000000000001E-2</v>
      </c>
      <c r="BU8" s="75">
        <v>0</v>
      </c>
      <c r="BV8" s="75">
        <v>4.8000000000000001E-2</v>
      </c>
      <c r="BW8" s="76">
        <v>0.7</v>
      </c>
      <c r="BX8" s="77">
        <v>39</v>
      </c>
      <c r="BY8" s="77">
        <v>45</v>
      </c>
      <c r="BZ8" s="78">
        <v>13.5</v>
      </c>
      <c r="CA8" s="75">
        <v>0.39400000000000002</v>
      </c>
      <c r="CB8" s="75">
        <v>0.45300000000000001</v>
      </c>
      <c r="CC8" s="79">
        <v>10</v>
      </c>
      <c r="CD8" s="79"/>
      <c r="CE8" s="79"/>
      <c r="CF8" s="74">
        <v>9024000</v>
      </c>
      <c r="CG8" s="75">
        <v>2.8000000000000001E-2</v>
      </c>
      <c r="CH8" s="75">
        <v>0</v>
      </c>
      <c r="CI8" s="75">
        <v>2.8000000000000001E-2</v>
      </c>
    </row>
    <row r="9" spans="1:87" s="48" customFormat="1" ht="34.200000000000003" x14ac:dyDescent="0.3">
      <c r="A9" s="81">
        <v>345</v>
      </c>
      <c r="B9" s="81" t="s">
        <v>744</v>
      </c>
      <c r="C9" s="81" t="s">
        <v>847</v>
      </c>
      <c r="D9" s="81">
        <v>3791</v>
      </c>
      <c r="E9" s="81">
        <v>2021</v>
      </c>
      <c r="F9" s="81" t="s">
        <v>855</v>
      </c>
      <c r="G9" s="81">
        <v>5</v>
      </c>
      <c r="H9" s="81">
        <v>12</v>
      </c>
      <c r="I9" s="81" t="s">
        <v>2914</v>
      </c>
      <c r="J9" s="82">
        <v>17245000</v>
      </c>
      <c r="K9" s="82">
        <v>-3266000</v>
      </c>
      <c r="L9" s="82">
        <v>254000</v>
      </c>
      <c r="M9" s="82">
        <v>49460000</v>
      </c>
      <c r="N9" s="287">
        <v>0</v>
      </c>
      <c r="O9" s="82">
        <v>5419000</v>
      </c>
      <c r="P9" s="82">
        <v>7936000</v>
      </c>
      <c r="Q9" s="74">
        <v>77048000</v>
      </c>
      <c r="R9" s="82">
        <v>1186000</v>
      </c>
      <c r="S9" s="82">
        <v>599000</v>
      </c>
      <c r="T9" s="82">
        <v>0</v>
      </c>
      <c r="U9" s="82">
        <v>0</v>
      </c>
      <c r="V9" s="82">
        <v>611868000</v>
      </c>
      <c r="W9" s="82">
        <v>253663000</v>
      </c>
      <c r="X9" s="74">
        <v>358205000</v>
      </c>
      <c r="Y9" s="82">
        <v>63277000</v>
      </c>
      <c r="Z9" s="74">
        <v>423267000</v>
      </c>
      <c r="AA9" s="74">
        <v>500315000</v>
      </c>
      <c r="AB9" s="82">
        <v>9079000</v>
      </c>
      <c r="AC9" s="82">
        <v>43596000</v>
      </c>
      <c r="AD9" s="82">
        <v>8235000</v>
      </c>
      <c r="AE9" s="82">
        <v>52180000</v>
      </c>
      <c r="AF9" s="74">
        <v>113090000</v>
      </c>
      <c r="AG9" s="82">
        <v>162179000</v>
      </c>
      <c r="AH9" s="82">
        <v>0</v>
      </c>
      <c r="AI9" s="82">
        <v>12757000</v>
      </c>
      <c r="AJ9" s="74">
        <v>174936000</v>
      </c>
      <c r="AK9" s="74">
        <v>288026000</v>
      </c>
      <c r="AL9" s="82">
        <v>156118000</v>
      </c>
      <c r="AM9" s="82">
        <v>56171000</v>
      </c>
      <c r="AN9" s="82">
        <v>0</v>
      </c>
      <c r="AO9" s="74">
        <v>212289000</v>
      </c>
      <c r="AP9" s="74">
        <v>500315000</v>
      </c>
      <c r="AQ9" s="82">
        <v>490943000</v>
      </c>
      <c r="AR9" s="82">
        <v>0</v>
      </c>
      <c r="AS9" s="82">
        <v>26437000</v>
      </c>
      <c r="AT9" s="82">
        <v>3800000</v>
      </c>
      <c r="AU9" s="82">
        <v>0</v>
      </c>
      <c r="AV9" s="82">
        <v>0</v>
      </c>
      <c r="AW9" s="74">
        <v>521180000</v>
      </c>
      <c r="AX9" s="82">
        <v>65000</v>
      </c>
      <c r="AY9" s="82">
        <v>0</v>
      </c>
      <c r="AZ9" s="82">
        <v>0</v>
      </c>
      <c r="BA9" s="82">
        <v>-562000</v>
      </c>
      <c r="BB9" s="82">
        <v>0</v>
      </c>
      <c r="BC9" s="74">
        <v>-497000</v>
      </c>
      <c r="BD9" s="74">
        <v>520683000</v>
      </c>
      <c r="BE9" s="82">
        <v>276732000</v>
      </c>
      <c r="BF9" s="82">
        <v>0</v>
      </c>
      <c r="BG9" s="82">
        <v>37148000</v>
      </c>
      <c r="BH9" s="82">
        <v>7084000</v>
      </c>
      <c r="BI9" s="82">
        <v>2640000</v>
      </c>
      <c r="BJ9" s="82">
        <v>181365000</v>
      </c>
      <c r="BK9" s="82">
        <v>0</v>
      </c>
      <c r="BL9" s="74">
        <v>504969000</v>
      </c>
      <c r="BM9" s="74">
        <v>15714000</v>
      </c>
      <c r="BN9" s="82">
        <v>-149188000</v>
      </c>
      <c r="BO9" s="82">
        <v>0</v>
      </c>
      <c r="BP9" s="82">
        <v>-133474000</v>
      </c>
      <c r="BQ9" s="82">
        <v>3339000</v>
      </c>
      <c r="BR9" s="82">
        <v>0</v>
      </c>
      <c r="BS9" s="74">
        <v>-130135000</v>
      </c>
      <c r="BT9" s="75">
        <v>3.1E-2</v>
      </c>
      <c r="BU9" s="75">
        <v>-1E-3</v>
      </c>
      <c r="BV9" s="75">
        <v>0.03</v>
      </c>
      <c r="BW9" s="76">
        <v>0.7</v>
      </c>
      <c r="BX9" s="77">
        <v>37</v>
      </c>
      <c r="BY9" s="77">
        <v>54</v>
      </c>
      <c r="BZ9" s="78">
        <v>3.7</v>
      </c>
      <c r="CA9" s="75">
        <v>0.192</v>
      </c>
      <c r="CB9" s="75">
        <v>0.42399999999999999</v>
      </c>
      <c r="CC9" s="79">
        <v>7</v>
      </c>
      <c r="CD9" s="79"/>
      <c r="CE9" s="79"/>
      <c r="CF9" s="74">
        <v>11914000</v>
      </c>
      <c r="CG9" s="75">
        <v>2.4E-2</v>
      </c>
      <c r="CH9" s="75">
        <v>-1E-3</v>
      </c>
      <c r="CI9" s="75">
        <v>2.3E-2</v>
      </c>
    </row>
    <row r="10" spans="1:87" s="48" customFormat="1" ht="34.200000000000003" x14ac:dyDescent="0.3">
      <c r="A10" s="72">
        <v>105</v>
      </c>
      <c r="B10" s="72" t="s">
        <v>743</v>
      </c>
      <c r="C10" s="72" t="s">
        <v>847</v>
      </c>
      <c r="D10" s="72">
        <v>3791</v>
      </c>
      <c r="E10" s="72">
        <v>2021</v>
      </c>
      <c r="F10" s="72" t="s">
        <v>855</v>
      </c>
      <c r="G10" s="72">
        <v>5</v>
      </c>
      <c r="H10" s="72">
        <v>12</v>
      </c>
      <c r="I10" s="72" t="s">
        <v>2914</v>
      </c>
      <c r="J10" s="73">
        <v>9249000</v>
      </c>
      <c r="K10" s="73">
        <v>16880000</v>
      </c>
      <c r="L10" s="73">
        <v>777000</v>
      </c>
      <c r="M10" s="73">
        <v>57505000</v>
      </c>
      <c r="N10" s="285">
        <v>0</v>
      </c>
      <c r="O10" s="73">
        <v>2398000</v>
      </c>
      <c r="P10" s="73">
        <v>13262000</v>
      </c>
      <c r="Q10" s="74">
        <v>100071000</v>
      </c>
      <c r="R10" s="73">
        <v>6522000</v>
      </c>
      <c r="S10" s="73">
        <v>1398000</v>
      </c>
      <c r="T10" s="73">
        <v>0</v>
      </c>
      <c r="U10" s="73">
        <v>0</v>
      </c>
      <c r="V10" s="73">
        <v>568055000</v>
      </c>
      <c r="W10" s="73">
        <v>338560000</v>
      </c>
      <c r="X10" s="74">
        <v>229495000</v>
      </c>
      <c r="Y10" s="73">
        <v>123214000</v>
      </c>
      <c r="Z10" s="74">
        <v>360629000</v>
      </c>
      <c r="AA10" s="74">
        <v>460700000</v>
      </c>
      <c r="AB10" s="73">
        <v>20551000</v>
      </c>
      <c r="AC10" s="73">
        <v>53750000</v>
      </c>
      <c r="AD10" s="73">
        <v>13519000</v>
      </c>
      <c r="AE10" s="73">
        <v>65476000</v>
      </c>
      <c r="AF10" s="74">
        <v>153296000</v>
      </c>
      <c r="AG10" s="73">
        <v>182245000</v>
      </c>
      <c r="AH10" s="73">
        <v>0</v>
      </c>
      <c r="AI10" s="73">
        <v>37527000</v>
      </c>
      <c r="AJ10" s="74">
        <v>219772000</v>
      </c>
      <c r="AK10" s="74">
        <v>373068000</v>
      </c>
      <c r="AL10" s="73">
        <v>-19966000</v>
      </c>
      <c r="AM10" s="73">
        <v>107598000</v>
      </c>
      <c r="AN10" s="73">
        <v>0</v>
      </c>
      <c r="AO10" s="74">
        <v>87632000</v>
      </c>
      <c r="AP10" s="74">
        <v>460700000</v>
      </c>
      <c r="AQ10" s="73">
        <v>587105000</v>
      </c>
      <c r="AR10" s="73">
        <v>0</v>
      </c>
      <c r="AS10" s="73">
        <v>23399000</v>
      </c>
      <c r="AT10" s="73">
        <v>2000000</v>
      </c>
      <c r="AU10" s="73">
        <v>0</v>
      </c>
      <c r="AV10" s="73">
        <v>0</v>
      </c>
      <c r="AW10" s="74">
        <v>612504000</v>
      </c>
      <c r="AX10" s="73">
        <v>29000</v>
      </c>
      <c r="AY10" s="73">
        <v>0</v>
      </c>
      <c r="AZ10" s="73">
        <v>0</v>
      </c>
      <c r="BA10" s="73">
        <v>-3170000</v>
      </c>
      <c r="BB10" s="73">
        <v>0</v>
      </c>
      <c r="BC10" s="74">
        <v>-3141000</v>
      </c>
      <c r="BD10" s="74">
        <v>609363000</v>
      </c>
      <c r="BE10" s="73">
        <v>296553000</v>
      </c>
      <c r="BF10" s="73">
        <v>0</v>
      </c>
      <c r="BG10" s="73">
        <v>34565000</v>
      </c>
      <c r="BH10" s="73">
        <v>4785000</v>
      </c>
      <c r="BI10" s="73">
        <v>5063000</v>
      </c>
      <c r="BJ10" s="73">
        <v>264245000</v>
      </c>
      <c r="BK10" s="73">
        <v>0</v>
      </c>
      <c r="BL10" s="74">
        <v>605211000</v>
      </c>
      <c r="BM10" s="74">
        <v>4152000</v>
      </c>
      <c r="BN10" s="73">
        <v>-70864000</v>
      </c>
      <c r="BO10" s="73">
        <v>987000</v>
      </c>
      <c r="BP10" s="73">
        <v>-65725000</v>
      </c>
      <c r="BQ10" s="73">
        <v>2971000</v>
      </c>
      <c r="BR10" s="73">
        <v>0</v>
      </c>
      <c r="BS10" s="74">
        <v>-62754000</v>
      </c>
      <c r="BT10" s="75">
        <v>1.2E-2</v>
      </c>
      <c r="BU10" s="75">
        <v>-5.0000000000000001E-3</v>
      </c>
      <c r="BV10" s="75">
        <v>7.0000000000000001E-3</v>
      </c>
      <c r="BW10" s="76">
        <v>0.7</v>
      </c>
      <c r="BX10" s="77">
        <v>36</v>
      </c>
      <c r="BY10" s="77">
        <v>64</v>
      </c>
      <c r="BZ10" s="78">
        <v>1.7</v>
      </c>
      <c r="CA10" s="75">
        <v>0.115</v>
      </c>
      <c r="CB10" s="75">
        <v>0.19</v>
      </c>
      <c r="CC10" s="79">
        <v>10</v>
      </c>
      <c r="CD10" s="79"/>
      <c r="CE10" s="79"/>
      <c r="CF10" s="74">
        <v>2152000</v>
      </c>
      <c r="CG10" s="75">
        <v>8.9999999999999993E-3</v>
      </c>
      <c r="CH10" s="75">
        <v>-5.0000000000000001E-3</v>
      </c>
      <c r="CI10" s="75">
        <v>4.0000000000000001E-3</v>
      </c>
    </row>
    <row r="11" spans="1:87" s="48" customFormat="1" ht="34.200000000000003" x14ac:dyDescent="0.3">
      <c r="A11" s="81">
        <v>50</v>
      </c>
      <c r="B11" s="81" t="s">
        <v>856</v>
      </c>
      <c r="C11" s="81" t="s">
        <v>847</v>
      </c>
      <c r="D11" s="81">
        <v>3791</v>
      </c>
      <c r="E11" s="81">
        <v>2021</v>
      </c>
      <c r="F11" s="81" t="s">
        <v>855</v>
      </c>
      <c r="G11" s="81">
        <v>5</v>
      </c>
      <c r="H11" s="81">
        <v>12</v>
      </c>
      <c r="I11" s="81" t="s">
        <v>2914</v>
      </c>
      <c r="J11" s="82">
        <v>7914000</v>
      </c>
      <c r="K11" s="82">
        <v>-23782000</v>
      </c>
      <c r="L11" s="82">
        <v>23782000</v>
      </c>
      <c r="M11" s="82">
        <v>20446000</v>
      </c>
      <c r="N11" s="287">
        <v>9755000</v>
      </c>
      <c r="O11" s="82">
        <v>0</v>
      </c>
      <c r="P11" s="82">
        <v>3959000</v>
      </c>
      <c r="Q11" s="74">
        <v>42074000</v>
      </c>
      <c r="R11" s="82">
        <v>7678000</v>
      </c>
      <c r="S11" s="82">
        <v>0</v>
      </c>
      <c r="T11" s="82">
        <v>12630000</v>
      </c>
      <c r="U11" s="82">
        <v>0</v>
      </c>
      <c r="V11" s="82">
        <v>201587000</v>
      </c>
      <c r="W11" s="82">
        <v>125974000</v>
      </c>
      <c r="X11" s="74">
        <v>75613000</v>
      </c>
      <c r="Y11" s="82">
        <v>13382000</v>
      </c>
      <c r="Z11" s="74">
        <v>109303000</v>
      </c>
      <c r="AA11" s="74">
        <v>151377000</v>
      </c>
      <c r="AB11" s="82">
        <v>5028000</v>
      </c>
      <c r="AC11" s="82">
        <v>29074000</v>
      </c>
      <c r="AD11" s="82">
        <v>0</v>
      </c>
      <c r="AE11" s="82">
        <v>23678000</v>
      </c>
      <c r="AF11" s="74">
        <v>57780000</v>
      </c>
      <c r="AG11" s="82">
        <v>32396000</v>
      </c>
      <c r="AH11" s="82">
        <v>0</v>
      </c>
      <c r="AI11" s="82">
        <v>19539000</v>
      </c>
      <c r="AJ11" s="74">
        <v>51935000</v>
      </c>
      <c r="AK11" s="74">
        <v>109715000</v>
      </c>
      <c r="AL11" s="82">
        <v>29032000</v>
      </c>
      <c r="AM11" s="82">
        <v>12630000</v>
      </c>
      <c r="AN11" s="82">
        <v>0</v>
      </c>
      <c r="AO11" s="74">
        <v>41662000</v>
      </c>
      <c r="AP11" s="74">
        <v>151377000</v>
      </c>
      <c r="AQ11" s="82">
        <v>226548000</v>
      </c>
      <c r="AR11" s="82">
        <v>0</v>
      </c>
      <c r="AS11" s="82">
        <v>4700000</v>
      </c>
      <c r="AT11" s="82">
        <v>4760000</v>
      </c>
      <c r="AU11" s="82">
        <v>19000</v>
      </c>
      <c r="AV11" s="82">
        <v>0</v>
      </c>
      <c r="AW11" s="74">
        <v>236027000</v>
      </c>
      <c r="AX11" s="82">
        <v>0</v>
      </c>
      <c r="AY11" s="82">
        <v>0</v>
      </c>
      <c r="AZ11" s="82">
        <v>0</v>
      </c>
      <c r="BA11" s="82">
        <v>83000</v>
      </c>
      <c r="BB11" s="82">
        <v>0</v>
      </c>
      <c r="BC11" s="74">
        <v>83000</v>
      </c>
      <c r="BD11" s="74">
        <v>236110000</v>
      </c>
      <c r="BE11" s="82">
        <v>100516000</v>
      </c>
      <c r="BF11" s="82">
        <v>0</v>
      </c>
      <c r="BG11" s="82">
        <v>11818000</v>
      </c>
      <c r="BH11" s="82">
        <v>1545000</v>
      </c>
      <c r="BI11" s="82">
        <v>1110000</v>
      </c>
      <c r="BJ11" s="82">
        <v>96128000</v>
      </c>
      <c r="BK11" s="82">
        <v>0</v>
      </c>
      <c r="BL11" s="74">
        <v>211117000</v>
      </c>
      <c r="BM11" s="74">
        <v>24993000</v>
      </c>
      <c r="BN11" s="82">
        <v>-26054000</v>
      </c>
      <c r="BO11" s="82">
        <v>65000</v>
      </c>
      <c r="BP11" s="82">
        <v>-996000</v>
      </c>
      <c r="BQ11" s="82">
        <v>0</v>
      </c>
      <c r="BR11" s="82">
        <v>0</v>
      </c>
      <c r="BS11" s="74">
        <v>-996000</v>
      </c>
      <c r="BT11" s="75">
        <v>0.106</v>
      </c>
      <c r="BU11" s="75">
        <v>0</v>
      </c>
      <c r="BV11" s="75">
        <v>0.106</v>
      </c>
      <c r="BW11" s="76">
        <v>0.7</v>
      </c>
      <c r="BX11" s="77">
        <v>33</v>
      </c>
      <c r="BY11" s="77">
        <v>53</v>
      </c>
      <c r="BZ11" s="78">
        <v>5.8</v>
      </c>
      <c r="CA11" s="75">
        <v>0.40799999999999997</v>
      </c>
      <c r="CB11" s="75">
        <v>0.27500000000000002</v>
      </c>
      <c r="CC11" s="79">
        <v>11</v>
      </c>
      <c r="CD11" s="79"/>
      <c r="CE11" s="79"/>
      <c r="CF11" s="74">
        <v>20214000</v>
      </c>
      <c r="CG11" s="75">
        <v>8.6999999999999994E-2</v>
      </c>
      <c r="CH11" s="75">
        <v>0</v>
      </c>
      <c r="CI11" s="75">
        <v>8.6999999999999994E-2</v>
      </c>
    </row>
    <row r="12" spans="1:87" s="48" customFormat="1" ht="34.200000000000003" x14ac:dyDescent="0.3">
      <c r="A12" s="72">
        <v>88</v>
      </c>
      <c r="B12" s="72" t="s">
        <v>731</v>
      </c>
      <c r="C12" s="72" t="s">
        <v>847</v>
      </c>
      <c r="D12" s="72">
        <v>3791</v>
      </c>
      <c r="E12" s="72">
        <v>2021</v>
      </c>
      <c r="F12" s="72" t="s">
        <v>855</v>
      </c>
      <c r="G12" s="72">
        <v>5</v>
      </c>
      <c r="H12" s="72">
        <v>12</v>
      </c>
      <c r="I12" s="72" t="s">
        <v>2914</v>
      </c>
      <c r="J12" s="73">
        <v>29108000</v>
      </c>
      <c r="K12" s="73">
        <v>26507000</v>
      </c>
      <c r="L12" s="73">
        <v>25146000</v>
      </c>
      <c r="M12" s="73">
        <v>8228000</v>
      </c>
      <c r="N12" s="285">
        <v>0</v>
      </c>
      <c r="O12" s="73">
        <v>0</v>
      </c>
      <c r="P12" s="73">
        <v>2291000</v>
      </c>
      <c r="Q12" s="74">
        <v>91280000</v>
      </c>
      <c r="R12" s="73">
        <v>47420000</v>
      </c>
      <c r="S12" s="73">
        <v>0</v>
      </c>
      <c r="T12" s="73">
        <v>0</v>
      </c>
      <c r="U12" s="73">
        <v>0</v>
      </c>
      <c r="V12" s="73">
        <v>117408000</v>
      </c>
      <c r="W12" s="73">
        <v>62380000</v>
      </c>
      <c r="X12" s="74">
        <v>55028000</v>
      </c>
      <c r="Y12" s="73">
        <v>17698000</v>
      </c>
      <c r="Z12" s="74">
        <v>120146000</v>
      </c>
      <c r="AA12" s="74">
        <v>211426000</v>
      </c>
      <c r="AB12" s="73">
        <v>40000</v>
      </c>
      <c r="AC12" s="73">
        <v>32632000</v>
      </c>
      <c r="AD12" s="73">
        <v>228000</v>
      </c>
      <c r="AE12" s="73">
        <v>10734000</v>
      </c>
      <c r="AF12" s="74">
        <v>43634000</v>
      </c>
      <c r="AG12" s="73">
        <v>706000</v>
      </c>
      <c r="AH12" s="73">
        <v>0</v>
      </c>
      <c r="AI12" s="73">
        <v>7064000</v>
      </c>
      <c r="AJ12" s="74">
        <v>7770000</v>
      </c>
      <c r="AK12" s="74">
        <v>51404000</v>
      </c>
      <c r="AL12" s="73">
        <v>144431000</v>
      </c>
      <c r="AM12" s="73">
        <v>15591000</v>
      </c>
      <c r="AN12" s="73">
        <v>0</v>
      </c>
      <c r="AO12" s="74">
        <v>160022000</v>
      </c>
      <c r="AP12" s="74">
        <v>211426000</v>
      </c>
      <c r="AQ12" s="73">
        <v>107861000</v>
      </c>
      <c r="AR12" s="73">
        <v>0</v>
      </c>
      <c r="AS12" s="73">
        <v>4613000</v>
      </c>
      <c r="AT12" s="73">
        <v>1488000</v>
      </c>
      <c r="AU12" s="73">
        <v>30000</v>
      </c>
      <c r="AV12" s="73">
        <v>0</v>
      </c>
      <c r="AW12" s="74">
        <v>113992000</v>
      </c>
      <c r="AX12" s="73">
        <v>14042000</v>
      </c>
      <c r="AY12" s="73">
        <v>1235000</v>
      </c>
      <c r="AZ12" s="73">
        <v>0</v>
      </c>
      <c r="BA12" s="73">
        <v>733000</v>
      </c>
      <c r="BB12" s="73">
        <v>0</v>
      </c>
      <c r="BC12" s="74">
        <v>16010000</v>
      </c>
      <c r="BD12" s="74">
        <v>130002000</v>
      </c>
      <c r="BE12" s="73">
        <v>65165000</v>
      </c>
      <c r="BF12" s="73">
        <v>0</v>
      </c>
      <c r="BG12" s="73">
        <v>5500000</v>
      </c>
      <c r="BH12" s="73">
        <v>31000</v>
      </c>
      <c r="BI12" s="73">
        <v>387000</v>
      </c>
      <c r="BJ12" s="73">
        <v>37679000</v>
      </c>
      <c r="BK12" s="73">
        <v>0</v>
      </c>
      <c r="BL12" s="74">
        <v>108762000</v>
      </c>
      <c r="BM12" s="74">
        <v>21240000</v>
      </c>
      <c r="BN12" s="73">
        <v>-1394000</v>
      </c>
      <c r="BO12" s="73">
        <v>0</v>
      </c>
      <c r="BP12" s="73">
        <v>19846000</v>
      </c>
      <c r="BQ12" s="73">
        <v>357000</v>
      </c>
      <c r="BR12" s="73">
        <v>0</v>
      </c>
      <c r="BS12" s="74">
        <v>20203000</v>
      </c>
      <c r="BT12" s="75">
        <v>0.04</v>
      </c>
      <c r="BU12" s="75">
        <v>0.123</v>
      </c>
      <c r="BV12" s="75">
        <v>0.16300000000000001</v>
      </c>
      <c r="BW12" s="76">
        <v>2.1</v>
      </c>
      <c r="BX12" s="77">
        <v>28</v>
      </c>
      <c r="BY12" s="77">
        <v>39</v>
      </c>
      <c r="BZ12" s="78">
        <v>377.1</v>
      </c>
      <c r="CA12" s="75">
        <v>0.60299999999999998</v>
      </c>
      <c r="CB12" s="75">
        <v>0.75700000000000001</v>
      </c>
      <c r="CC12" s="79">
        <v>11</v>
      </c>
      <c r="CD12" s="79"/>
      <c r="CE12" s="79"/>
      <c r="CF12" s="74">
        <v>19722000</v>
      </c>
      <c r="CG12" s="75">
        <v>2.9000000000000001E-2</v>
      </c>
      <c r="CH12" s="75">
        <v>0.125</v>
      </c>
      <c r="CI12" s="75">
        <v>0.153</v>
      </c>
    </row>
    <row r="13" spans="1:87" s="48" customFormat="1" ht="34.200000000000003" x14ac:dyDescent="0.3">
      <c r="A13" s="81">
        <v>101</v>
      </c>
      <c r="B13" s="81" t="s">
        <v>740</v>
      </c>
      <c r="C13" s="81" t="s">
        <v>847</v>
      </c>
      <c r="D13" s="81">
        <v>3791</v>
      </c>
      <c r="E13" s="81">
        <v>2021</v>
      </c>
      <c r="F13" s="81" t="s">
        <v>855</v>
      </c>
      <c r="G13" s="81">
        <v>5</v>
      </c>
      <c r="H13" s="81">
        <v>12</v>
      </c>
      <c r="I13" s="81" t="s">
        <v>2914</v>
      </c>
      <c r="J13" s="82">
        <v>6536000</v>
      </c>
      <c r="K13" s="82">
        <v>520000</v>
      </c>
      <c r="L13" s="82">
        <v>4649000</v>
      </c>
      <c r="M13" s="82">
        <v>5539000</v>
      </c>
      <c r="N13" s="287">
        <v>4981000</v>
      </c>
      <c r="O13" s="82">
        <v>453000</v>
      </c>
      <c r="P13" s="82">
        <v>7121000</v>
      </c>
      <c r="Q13" s="74">
        <v>29799000</v>
      </c>
      <c r="R13" s="82">
        <v>4492000</v>
      </c>
      <c r="S13" s="82">
        <v>5054000</v>
      </c>
      <c r="T13" s="82">
        <v>0</v>
      </c>
      <c r="U13" s="82">
        <v>0</v>
      </c>
      <c r="V13" s="82">
        <v>127556000</v>
      </c>
      <c r="W13" s="82">
        <v>34121000</v>
      </c>
      <c r="X13" s="74">
        <v>93435000</v>
      </c>
      <c r="Y13" s="82">
        <v>41718000</v>
      </c>
      <c r="Z13" s="74">
        <v>144699000</v>
      </c>
      <c r="AA13" s="74">
        <v>174498000</v>
      </c>
      <c r="AB13" s="82">
        <v>85000</v>
      </c>
      <c r="AC13" s="82">
        <v>2011000</v>
      </c>
      <c r="AD13" s="82">
        <v>0</v>
      </c>
      <c r="AE13" s="82">
        <v>6380000</v>
      </c>
      <c r="AF13" s="74">
        <v>8476000</v>
      </c>
      <c r="AG13" s="82">
        <v>1885000</v>
      </c>
      <c r="AH13" s="82">
        <v>0</v>
      </c>
      <c r="AI13" s="82">
        <v>1199000</v>
      </c>
      <c r="AJ13" s="74">
        <v>3084000</v>
      </c>
      <c r="AK13" s="74">
        <v>11560000</v>
      </c>
      <c r="AL13" s="82">
        <v>112813000</v>
      </c>
      <c r="AM13" s="82">
        <v>50125000</v>
      </c>
      <c r="AN13" s="82">
        <v>0</v>
      </c>
      <c r="AO13" s="74">
        <v>162938000</v>
      </c>
      <c r="AP13" s="74">
        <v>174498000</v>
      </c>
      <c r="AQ13" s="82">
        <v>69010000</v>
      </c>
      <c r="AR13" s="82">
        <v>0</v>
      </c>
      <c r="AS13" s="82">
        <v>1370000</v>
      </c>
      <c r="AT13" s="82">
        <v>1000000</v>
      </c>
      <c r="AU13" s="82">
        <v>140000</v>
      </c>
      <c r="AV13" s="82">
        <v>0</v>
      </c>
      <c r="AW13" s="74">
        <v>71520000</v>
      </c>
      <c r="AX13" s="82">
        <v>5000</v>
      </c>
      <c r="AY13" s="82">
        <v>1653000</v>
      </c>
      <c r="AZ13" s="82">
        <v>0</v>
      </c>
      <c r="BA13" s="82">
        <v>3019000</v>
      </c>
      <c r="BB13" s="82">
        <v>0</v>
      </c>
      <c r="BC13" s="74">
        <v>4677000</v>
      </c>
      <c r="BD13" s="74">
        <v>76197000</v>
      </c>
      <c r="BE13" s="82">
        <v>38018000</v>
      </c>
      <c r="BF13" s="82">
        <v>0</v>
      </c>
      <c r="BG13" s="82">
        <v>5907000</v>
      </c>
      <c r="BH13" s="82">
        <v>103000</v>
      </c>
      <c r="BI13" s="82">
        <v>265000</v>
      </c>
      <c r="BJ13" s="82">
        <v>27916000</v>
      </c>
      <c r="BK13" s="82">
        <v>0</v>
      </c>
      <c r="BL13" s="74">
        <v>72209000</v>
      </c>
      <c r="BM13" s="74">
        <v>3988000</v>
      </c>
      <c r="BN13" s="82">
        <v>-6768000</v>
      </c>
      <c r="BO13" s="82">
        <v>9953000</v>
      </c>
      <c r="BP13" s="82">
        <v>7173000</v>
      </c>
      <c r="BQ13" s="82">
        <v>3000</v>
      </c>
      <c r="BR13" s="82">
        <v>0</v>
      </c>
      <c r="BS13" s="74">
        <v>7176000</v>
      </c>
      <c r="BT13" s="75">
        <v>-8.9999999999999993E-3</v>
      </c>
      <c r="BU13" s="75">
        <v>6.0999999999999999E-2</v>
      </c>
      <c r="BV13" s="75">
        <v>5.1999999999999998E-2</v>
      </c>
      <c r="BW13" s="76">
        <v>3.5</v>
      </c>
      <c r="BX13" s="77">
        <v>29</v>
      </c>
      <c r="BY13" s="77">
        <v>36</v>
      </c>
      <c r="BZ13" s="78">
        <v>53.2</v>
      </c>
      <c r="CA13" s="75">
        <v>0.95499999999999996</v>
      </c>
      <c r="CB13" s="75">
        <v>0.93400000000000005</v>
      </c>
      <c r="CC13" s="79">
        <v>6</v>
      </c>
      <c r="CD13" s="79"/>
      <c r="CE13" s="79"/>
      <c r="CF13" s="74">
        <v>2848000</v>
      </c>
      <c r="CG13" s="75">
        <v>-2.4E-2</v>
      </c>
      <c r="CH13" s="75">
        <v>6.2E-2</v>
      </c>
      <c r="CI13" s="75">
        <v>3.7999999999999999E-2</v>
      </c>
    </row>
    <row r="14" spans="1:87" s="48" customFormat="1" ht="34.200000000000003" x14ac:dyDescent="0.3">
      <c r="A14" s="72">
        <v>89</v>
      </c>
      <c r="B14" s="72" t="s">
        <v>732</v>
      </c>
      <c r="C14" s="72" t="s">
        <v>847</v>
      </c>
      <c r="D14" s="72">
        <v>3791</v>
      </c>
      <c r="E14" s="72">
        <v>2021</v>
      </c>
      <c r="F14" s="72" t="s">
        <v>855</v>
      </c>
      <c r="G14" s="72">
        <v>5</v>
      </c>
      <c r="H14" s="72">
        <v>12</v>
      </c>
      <c r="I14" s="72" t="s">
        <v>2914</v>
      </c>
      <c r="J14" s="73">
        <v>8399000</v>
      </c>
      <c r="K14" s="73">
        <v>47346000</v>
      </c>
      <c r="L14" s="73">
        <v>5199000</v>
      </c>
      <c r="M14" s="73">
        <v>26033000</v>
      </c>
      <c r="N14" s="285">
        <v>0</v>
      </c>
      <c r="O14" s="73">
        <v>140000</v>
      </c>
      <c r="P14" s="73">
        <v>11326000</v>
      </c>
      <c r="Q14" s="74">
        <v>98443000</v>
      </c>
      <c r="R14" s="73">
        <v>4750000</v>
      </c>
      <c r="S14" s="73">
        <v>0</v>
      </c>
      <c r="T14" s="73">
        <v>0</v>
      </c>
      <c r="U14" s="73">
        <v>0</v>
      </c>
      <c r="V14" s="73">
        <v>283470000</v>
      </c>
      <c r="W14" s="73">
        <v>150918000</v>
      </c>
      <c r="X14" s="74">
        <v>132552000</v>
      </c>
      <c r="Y14" s="73">
        <v>52181000</v>
      </c>
      <c r="Z14" s="74">
        <v>189483000</v>
      </c>
      <c r="AA14" s="74">
        <v>287926000</v>
      </c>
      <c r="AB14" s="73">
        <v>7372000</v>
      </c>
      <c r="AC14" s="73">
        <v>23331000</v>
      </c>
      <c r="AD14" s="73">
        <v>9596000</v>
      </c>
      <c r="AE14" s="73">
        <v>47567000</v>
      </c>
      <c r="AF14" s="74">
        <v>87866000</v>
      </c>
      <c r="AG14" s="73">
        <v>123898000</v>
      </c>
      <c r="AH14" s="73">
        <v>0</v>
      </c>
      <c r="AI14" s="73">
        <v>56920000</v>
      </c>
      <c r="AJ14" s="74">
        <v>180818000</v>
      </c>
      <c r="AK14" s="74">
        <v>268684000</v>
      </c>
      <c r="AL14" s="73">
        <v>18242000</v>
      </c>
      <c r="AM14" s="73">
        <v>1000000</v>
      </c>
      <c r="AN14" s="73">
        <v>0</v>
      </c>
      <c r="AO14" s="74">
        <v>19242000</v>
      </c>
      <c r="AP14" s="74">
        <v>287926000</v>
      </c>
      <c r="AQ14" s="73">
        <v>244584000</v>
      </c>
      <c r="AR14" s="73">
        <v>0</v>
      </c>
      <c r="AS14" s="73">
        <v>60688000</v>
      </c>
      <c r="AT14" s="73">
        <v>7700000</v>
      </c>
      <c r="AU14" s="73">
        <v>10000</v>
      </c>
      <c r="AV14" s="73">
        <v>0</v>
      </c>
      <c r="AW14" s="74">
        <v>312982000</v>
      </c>
      <c r="AX14" s="73">
        <v>2257000</v>
      </c>
      <c r="AY14" s="73">
        <v>-2163000</v>
      </c>
      <c r="AZ14" s="73">
        <v>0</v>
      </c>
      <c r="BA14" s="73">
        <v>-2000</v>
      </c>
      <c r="BB14" s="73">
        <v>0</v>
      </c>
      <c r="BC14" s="74">
        <v>92000</v>
      </c>
      <c r="BD14" s="74">
        <v>313074000</v>
      </c>
      <c r="BE14" s="73">
        <v>96559000</v>
      </c>
      <c r="BF14" s="73">
        <v>0</v>
      </c>
      <c r="BG14" s="73">
        <v>20005000</v>
      </c>
      <c r="BH14" s="73">
        <v>5546000</v>
      </c>
      <c r="BI14" s="73">
        <v>1511000</v>
      </c>
      <c r="BJ14" s="73">
        <v>188804000</v>
      </c>
      <c r="BK14" s="73">
        <v>0</v>
      </c>
      <c r="BL14" s="74">
        <v>312425000</v>
      </c>
      <c r="BM14" s="74">
        <v>649000</v>
      </c>
      <c r="BN14" s="73">
        <v>-3226000</v>
      </c>
      <c r="BO14" s="73">
        <v>1011000</v>
      </c>
      <c r="BP14" s="73">
        <v>-1566000</v>
      </c>
      <c r="BQ14" s="73">
        <v>12000</v>
      </c>
      <c r="BR14" s="73">
        <v>0</v>
      </c>
      <c r="BS14" s="74">
        <v>-1554000</v>
      </c>
      <c r="BT14" s="75">
        <v>2E-3</v>
      </c>
      <c r="BU14" s="75">
        <v>0</v>
      </c>
      <c r="BV14" s="75">
        <v>2E-3</v>
      </c>
      <c r="BW14" s="76">
        <v>1.1000000000000001</v>
      </c>
      <c r="BX14" s="77">
        <v>39</v>
      </c>
      <c r="BY14" s="77">
        <v>81</v>
      </c>
      <c r="BZ14" s="78">
        <v>2</v>
      </c>
      <c r="CA14" s="75">
        <v>9.8000000000000004E-2</v>
      </c>
      <c r="CB14" s="75">
        <v>6.7000000000000004E-2</v>
      </c>
      <c r="CC14" s="79">
        <v>8</v>
      </c>
      <c r="CD14" s="79"/>
      <c r="CE14" s="79"/>
      <c r="CF14" s="74">
        <v>-7061000</v>
      </c>
      <c r="CG14" s="75">
        <v>-2.3E-2</v>
      </c>
      <c r="CH14" s="75">
        <v>0</v>
      </c>
      <c r="CI14" s="75">
        <v>-2.3E-2</v>
      </c>
    </row>
    <row r="15" spans="1:87" s="48" customFormat="1" ht="34.200000000000003" x14ac:dyDescent="0.3">
      <c r="A15" s="81">
        <v>3110</v>
      </c>
      <c r="B15" s="81" t="s">
        <v>736</v>
      </c>
      <c r="C15" s="81" t="s">
        <v>847</v>
      </c>
      <c r="D15" s="81">
        <v>3888</v>
      </c>
      <c r="E15" s="81">
        <v>2021</v>
      </c>
      <c r="F15" s="81" t="s">
        <v>848</v>
      </c>
      <c r="G15" s="81">
        <v>5</v>
      </c>
      <c r="H15" s="81">
        <v>12</v>
      </c>
      <c r="I15" s="81" t="s">
        <v>2915</v>
      </c>
      <c r="J15" s="82">
        <v>100</v>
      </c>
      <c r="K15" s="82">
        <v>0</v>
      </c>
      <c r="L15" s="82">
        <v>0</v>
      </c>
      <c r="M15" s="82">
        <v>30652106</v>
      </c>
      <c r="N15" s="287">
        <v>0</v>
      </c>
      <c r="O15" s="82">
        <v>1496</v>
      </c>
      <c r="P15" s="82">
        <v>15214803</v>
      </c>
      <c r="Q15" s="74">
        <v>45868505</v>
      </c>
      <c r="R15" s="82">
        <v>0</v>
      </c>
      <c r="S15" s="82">
        <v>0</v>
      </c>
      <c r="T15" s="82">
        <v>0</v>
      </c>
      <c r="U15" s="82">
        <v>2179224</v>
      </c>
      <c r="V15" s="82">
        <v>107166218</v>
      </c>
      <c r="W15" s="82">
        <v>48679360</v>
      </c>
      <c r="X15" s="74">
        <v>58486858</v>
      </c>
      <c r="Y15" s="82">
        <v>8582116</v>
      </c>
      <c r="Z15" s="74">
        <v>69248198</v>
      </c>
      <c r="AA15" s="74">
        <v>115116703</v>
      </c>
      <c r="AB15" s="82">
        <v>1275529</v>
      </c>
      <c r="AC15" s="82">
        <v>0</v>
      </c>
      <c r="AD15" s="82">
        <v>0</v>
      </c>
      <c r="AE15" s="82">
        <v>59232523</v>
      </c>
      <c r="AF15" s="74">
        <v>60508052</v>
      </c>
      <c r="AG15" s="82">
        <v>1493435</v>
      </c>
      <c r="AH15" s="82">
        <v>23976142</v>
      </c>
      <c r="AI15" s="82">
        <v>4206003</v>
      </c>
      <c r="AJ15" s="74">
        <v>29675580</v>
      </c>
      <c r="AK15" s="74">
        <v>90183632</v>
      </c>
      <c r="AL15" s="82">
        <v>24933071</v>
      </c>
      <c r="AM15" s="82">
        <v>0</v>
      </c>
      <c r="AN15" s="82">
        <v>0</v>
      </c>
      <c r="AO15" s="74">
        <v>24933071</v>
      </c>
      <c r="AP15" s="74">
        <v>115116703</v>
      </c>
      <c r="AQ15" s="82">
        <v>229225382</v>
      </c>
      <c r="AR15" s="82">
        <v>0</v>
      </c>
      <c r="AS15" s="82">
        <v>1695645</v>
      </c>
      <c r="AT15" s="82">
        <v>-4897981</v>
      </c>
      <c r="AU15" s="82">
        <v>30000</v>
      </c>
      <c r="AV15" s="82">
        <v>0</v>
      </c>
      <c r="AW15" s="74">
        <v>226053046</v>
      </c>
      <c r="AX15" s="82">
        <v>16215</v>
      </c>
      <c r="AY15" s="82">
        <v>2056</v>
      </c>
      <c r="AZ15" s="82">
        <v>0</v>
      </c>
      <c r="BA15" s="82">
        <v>717975</v>
      </c>
      <c r="BB15" s="82">
        <v>0</v>
      </c>
      <c r="BC15" s="74">
        <v>736246</v>
      </c>
      <c r="BD15" s="74">
        <v>226789292</v>
      </c>
      <c r="BE15" s="82">
        <v>124269508</v>
      </c>
      <c r="BF15" s="82">
        <v>0</v>
      </c>
      <c r="BG15" s="82">
        <v>8142588</v>
      </c>
      <c r="BH15" s="82">
        <v>130315</v>
      </c>
      <c r="BI15" s="82">
        <v>1953932</v>
      </c>
      <c r="BJ15" s="82">
        <v>102835092</v>
      </c>
      <c r="BK15" s="82">
        <v>0</v>
      </c>
      <c r="BL15" s="74">
        <v>237331435</v>
      </c>
      <c r="BM15" s="74">
        <v>-10542143</v>
      </c>
      <c r="BN15" s="82">
        <v>0</v>
      </c>
      <c r="BO15" s="82">
        <v>0</v>
      </c>
      <c r="BP15" s="82">
        <v>-10542143</v>
      </c>
      <c r="BQ15" s="82">
        <v>0</v>
      </c>
      <c r="BR15" s="82">
        <v>0</v>
      </c>
      <c r="BS15" s="74">
        <v>-10542143</v>
      </c>
      <c r="BT15" s="75">
        <v>-0.05</v>
      </c>
      <c r="BU15" s="75">
        <v>3.0000000000000001E-3</v>
      </c>
      <c r="BV15" s="75">
        <v>-4.5999999999999999E-2</v>
      </c>
      <c r="BW15" s="76">
        <v>0.8</v>
      </c>
      <c r="BX15" s="77">
        <v>49</v>
      </c>
      <c r="BY15" s="77">
        <v>96</v>
      </c>
      <c r="BZ15" s="78">
        <v>-1.6</v>
      </c>
      <c r="CA15" s="75">
        <v>-3.9E-2</v>
      </c>
      <c r="CB15" s="75">
        <v>0.217</v>
      </c>
      <c r="CC15" s="79">
        <v>6</v>
      </c>
      <c r="CD15" s="79"/>
      <c r="CE15" s="79"/>
      <c r="CF15" s="74">
        <v>-5674162</v>
      </c>
      <c r="CG15" s="75">
        <v>-2.8000000000000001E-2</v>
      </c>
      <c r="CH15" s="75">
        <v>3.0000000000000001E-3</v>
      </c>
      <c r="CI15" s="75">
        <v>-2.4E-2</v>
      </c>
    </row>
    <row r="16" spans="1:87" s="48" customFormat="1" ht="34.200000000000003" x14ac:dyDescent="0.3">
      <c r="A16" s="72">
        <v>127</v>
      </c>
      <c r="B16" s="72" t="s">
        <v>746</v>
      </c>
      <c r="C16" s="72" t="s">
        <v>847</v>
      </c>
      <c r="D16" s="72">
        <v>3888</v>
      </c>
      <c r="E16" s="72">
        <v>2021</v>
      </c>
      <c r="F16" s="72" t="s">
        <v>848</v>
      </c>
      <c r="G16" s="72">
        <v>5</v>
      </c>
      <c r="H16" s="72">
        <v>12</v>
      </c>
      <c r="I16" s="72" t="s">
        <v>2915</v>
      </c>
      <c r="J16" s="73">
        <v>50</v>
      </c>
      <c r="K16" s="73">
        <v>0</v>
      </c>
      <c r="L16" s="73">
        <v>0</v>
      </c>
      <c r="M16" s="73">
        <v>54249479</v>
      </c>
      <c r="N16" s="285">
        <v>0</v>
      </c>
      <c r="O16" s="73">
        <v>677847</v>
      </c>
      <c r="P16" s="73">
        <v>30239277</v>
      </c>
      <c r="Q16" s="74">
        <v>85166653</v>
      </c>
      <c r="R16" s="73">
        <v>0</v>
      </c>
      <c r="S16" s="73">
        <v>0</v>
      </c>
      <c r="T16" s="73">
        <v>0</v>
      </c>
      <c r="U16" s="73">
        <v>0</v>
      </c>
      <c r="V16" s="73">
        <v>379067294</v>
      </c>
      <c r="W16" s="73">
        <v>114001680</v>
      </c>
      <c r="X16" s="74">
        <v>265065614</v>
      </c>
      <c r="Y16" s="73">
        <v>19788257</v>
      </c>
      <c r="Z16" s="74">
        <v>284853871</v>
      </c>
      <c r="AA16" s="74">
        <v>370020524</v>
      </c>
      <c r="AB16" s="73">
        <v>2403848</v>
      </c>
      <c r="AC16" s="73">
        <v>0</v>
      </c>
      <c r="AD16" s="73">
        <v>0</v>
      </c>
      <c r="AE16" s="73">
        <v>86067957</v>
      </c>
      <c r="AF16" s="74">
        <v>88471805</v>
      </c>
      <c r="AG16" s="73">
        <v>1234907</v>
      </c>
      <c r="AH16" s="73">
        <v>30809760</v>
      </c>
      <c r="AI16" s="73">
        <v>2090979</v>
      </c>
      <c r="AJ16" s="74">
        <v>34135646</v>
      </c>
      <c r="AK16" s="74">
        <v>122607451</v>
      </c>
      <c r="AL16" s="73">
        <v>247413073</v>
      </c>
      <c r="AM16" s="73">
        <v>0</v>
      </c>
      <c r="AN16" s="73">
        <v>0</v>
      </c>
      <c r="AO16" s="74">
        <v>247413073</v>
      </c>
      <c r="AP16" s="74">
        <v>370020524</v>
      </c>
      <c r="AQ16" s="73">
        <v>420760404</v>
      </c>
      <c r="AR16" s="73">
        <v>0</v>
      </c>
      <c r="AS16" s="73">
        <v>6439425.04</v>
      </c>
      <c r="AT16" s="73">
        <v>-14325161</v>
      </c>
      <c r="AU16" s="73">
        <v>35041</v>
      </c>
      <c r="AV16" s="73">
        <v>0</v>
      </c>
      <c r="AW16" s="74">
        <v>412909709.04000002</v>
      </c>
      <c r="AX16" s="73">
        <v>31056</v>
      </c>
      <c r="AY16" s="73">
        <v>14140.96</v>
      </c>
      <c r="AZ16" s="73">
        <v>0</v>
      </c>
      <c r="BA16" s="73">
        <v>-5449332</v>
      </c>
      <c r="BB16" s="73">
        <v>0</v>
      </c>
      <c r="BC16" s="74">
        <v>-5404135.04</v>
      </c>
      <c r="BD16" s="74">
        <v>407505574</v>
      </c>
      <c r="BE16" s="73">
        <v>262736077</v>
      </c>
      <c r="BF16" s="73">
        <v>0</v>
      </c>
      <c r="BG16" s="73">
        <v>14457915</v>
      </c>
      <c r="BH16" s="73">
        <v>329293</v>
      </c>
      <c r="BI16" s="73">
        <v>4006361</v>
      </c>
      <c r="BJ16" s="73">
        <v>231588446</v>
      </c>
      <c r="BK16" s="73">
        <v>0</v>
      </c>
      <c r="BL16" s="74">
        <v>513118092</v>
      </c>
      <c r="BM16" s="74">
        <v>-105612518</v>
      </c>
      <c r="BN16" s="73">
        <v>0</v>
      </c>
      <c r="BO16" s="73">
        <v>0</v>
      </c>
      <c r="BP16" s="73">
        <v>-105612518</v>
      </c>
      <c r="BQ16" s="73">
        <v>0</v>
      </c>
      <c r="BR16" s="73">
        <v>0</v>
      </c>
      <c r="BS16" s="74">
        <v>-105612518</v>
      </c>
      <c r="BT16" s="75">
        <v>-0.246</v>
      </c>
      <c r="BU16" s="75">
        <v>-1.2999999999999999E-2</v>
      </c>
      <c r="BV16" s="75">
        <v>-0.25900000000000001</v>
      </c>
      <c r="BW16" s="76">
        <v>1</v>
      </c>
      <c r="BX16" s="77">
        <v>47</v>
      </c>
      <c r="BY16" s="77">
        <v>65</v>
      </c>
      <c r="BZ16" s="78">
        <v>-33.200000000000003</v>
      </c>
      <c r="CA16" s="75">
        <v>-1.016</v>
      </c>
      <c r="CB16" s="75">
        <v>0.66900000000000004</v>
      </c>
      <c r="CC16" s="79">
        <v>8</v>
      </c>
      <c r="CD16" s="79"/>
      <c r="CE16" s="79"/>
      <c r="CF16" s="74">
        <v>-91322398</v>
      </c>
      <c r="CG16" s="75">
        <v>-0.20399999999999999</v>
      </c>
      <c r="CH16" s="75">
        <v>-1.2999999999999999E-2</v>
      </c>
      <c r="CI16" s="75">
        <v>-0.217</v>
      </c>
    </row>
    <row r="17" spans="1:87" s="48" customFormat="1" ht="34.200000000000003" x14ac:dyDescent="0.3">
      <c r="A17" s="81">
        <v>3113</v>
      </c>
      <c r="B17" s="81" t="s">
        <v>751</v>
      </c>
      <c r="C17" s="81" t="s">
        <v>847</v>
      </c>
      <c r="D17" s="81">
        <v>4027</v>
      </c>
      <c r="E17" s="81">
        <v>2021</v>
      </c>
      <c r="F17" s="81" t="s">
        <v>855</v>
      </c>
      <c r="G17" s="81">
        <v>5</v>
      </c>
      <c r="H17" s="81">
        <v>12</v>
      </c>
      <c r="I17" s="81" t="s">
        <v>2914</v>
      </c>
      <c r="J17" s="82">
        <v>21610730</v>
      </c>
      <c r="K17" s="82">
        <v>106077096</v>
      </c>
      <c r="L17" s="82">
        <v>21871469</v>
      </c>
      <c r="M17" s="82">
        <v>76209571</v>
      </c>
      <c r="N17" s="287">
        <v>27206339</v>
      </c>
      <c r="O17" s="82">
        <v>5690720</v>
      </c>
      <c r="P17" s="82">
        <v>35204576</v>
      </c>
      <c r="Q17" s="74">
        <v>293870501</v>
      </c>
      <c r="R17" s="82">
        <v>106911195</v>
      </c>
      <c r="S17" s="82">
        <v>910680</v>
      </c>
      <c r="T17" s="82">
        <v>0</v>
      </c>
      <c r="U17" s="82">
        <v>0</v>
      </c>
      <c r="V17" s="82">
        <v>917132113</v>
      </c>
      <c r="W17" s="82">
        <v>567786614</v>
      </c>
      <c r="X17" s="74">
        <v>349345499</v>
      </c>
      <c r="Y17" s="82">
        <v>514586325</v>
      </c>
      <c r="Z17" s="74">
        <v>971753699</v>
      </c>
      <c r="AA17" s="74">
        <v>1265624200</v>
      </c>
      <c r="AB17" s="82">
        <v>32483336</v>
      </c>
      <c r="AC17" s="82">
        <v>105594038</v>
      </c>
      <c r="AD17" s="82">
        <v>11190013</v>
      </c>
      <c r="AE17" s="82">
        <v>122365013</v>
      </c>
      <c r="AF17" s="74">
        <v>271632400</v>
      </c>
      <c r="AG17" s="82">
        <v>221566763</v>
      </c>
      <c r="AH17" s="82">
        <v>0</v>
      </c>
      <c r="AI17" s="82">
        <v>75385250</v>
      </c>
      <c r="AJ17" s="74">
        <v>296952013</v>
      </c>
      <c r="AK17" s="74">
        <v>568584413</v>
      </c>
      <c r="AL17" s="82">
        <v>603056721</v>
      </c>
      <c r="AM17" s="82">
        <v>32202696</v>
      </c>
      <c r="AN17" s="82">
        <v>61780370</v>
      </c>
      <c r="AO17" s="74">
        <v>697039787</v>
      </c>
      <c r="AP17" s="74">
        <v>1265624200</v>
      </c>
      <c r="AQ17" s="82">
        <v>830323320</v>
      </c>
      <c r="AR17" s="82">
        <v>0</v>
      </c>
      <c r="AS17" s="82">
        <v>79423737</v>
      </c>
      <c r="AT17" s="82">
        <v>592639</v>
      </c>
      <c r="AU17" s="82">
        <v>5624303</v>
      </c>
      <c r="AV17" s="82">
        <v>3272908</v>
      </c>
      <c r="AW17" s="74">
        <v>919236907</v>
      </c>
      <c r="AX17" s="82">
        <v>42062492</v>
      </c>
      <c r="AY17" s="82">
        <v>1099448</v>
      </c>
      <c r="AZ17" s="82">
        <v>0</v>
      </c>
      <c r="BA17" s="82">
        <v>24024494</v>
      </c>
      <c r="BB17" s="82">
        <v>9041397</v>
      </c>
      <c r="BC17" s="74">
        <v>76227831</v>
      </c>
      <c r="BD17" s="74">
        <v>995464738</v>
      </c>
      <c r="BE17" s="82">
        <v>448797025</v>
      </c>
      <c r="BF17" s="82">
        <v>0</v>
      </c>
      <c r="BG17" s="82">
        <v>57060271</v>
      </c>
      <c r="BH17" s="82">
        <v>6859372</v>
      </c>
      <c r="BI17" s="82">
        <v>8844983</v>
      </c>
      <c r="BJ17" s="82">
        <v>367408689</v>
      </c>
      <c r="BK17" s="82">
        <v>0</v>
      </c>
      <c r="BL17" s="74">
        <v>888970340</v>
      </c>
      <c r="BM17" s="74">
        <v>106494398</v>
      </c>
      <c r="BN17" s="82">
        <v>-86924555</v>
      </c>
      <c r="BO17" s="82">
        <v>2542372</v>
      </c>
      <c r="BP17" s="82">
        <v>22112215</v>
      </c>
      <c r="BQ17" s="82">
        <v>0</v>
      </c>
      <c r="BR17" s="82">
        <v>0</v>
      </c>
      <c r="BS17" s="74">
        <v>22112215</v>
      </c>
      <c r="BT17" s="75">
        <v>0.03</v>
      </c>
      <c r="BU17" s="75">
        <v>7.6999999999999999E-2</v>
      </c>
      <c r="BV17" s="75">
        <v>0.107</v>
      </c>
      <c r="BW17" s="76">
        <v>1.1000000000000001</v>
      </c>
      <c r="BX17" s="77">
        <v>34</v>
      </c>
      <c r="BY17" s="77">
        <v>73</v>
      </c>
      <c r="BZ17" s="78">
        <v>4.3</v>
      </c>
      <c r="CA17" s="75">
        <v>0.33200000000000002</v>
      </c>
      <c r="CB17" s="75">
        <v>0.55100000000000005</v>
      </c>
      <c r="CC17" s="79">
        <v>10</v>
      </c>
      <c r="CD17" s="79"/>
      <c r="CE17" s="79"/>
      <c r="CF17" s="74">
        <v>100277456</v>
      </c>
      <c r="CG17" s="75">
        <v>2.4E-2</v>
      </c>
      <c r="CH17" s="75">
        <v>7.6999999999999999E-2</v>
      </c>
      <c r="CI17" s="75">
        <v>0.10100000000000001</v>
      </c>
    </row>
    <row r="18" spans="1:87" s="48" customFormat="1" ht="34.200000000000003" x14ac:dyDescent="0.3">
      <c r="A18" s="72">
        <v>4</v>
      </c>
      <c r="B18" s="72" t="s">
        <v>704</v>
      </c>
      <c r="C18" s="72" t="s">
        <v>847</v>
      </c>
      <c r="D18" s="72">
        <v>4066</v>
      </c>
      <c r="E18" s="72">
        <v>2021</v>
      </c>
      <c r="F18" s="72" t="s">
        <v>855</v>
      </c>
      <c r="G18" s="72">
        <v>5</v>
      </c>
      <c r="H18" s="72">
        <v>12</v>
      </c>
      <c r="I18" s="72" t="s">
        <v>2914</v>
      </c>
      <c r="J18" s="73">
        <v>259083000</v>
      </c>
      <c r="K18" s="73">
        <v>408691000</v>
      </c>
      <c r="L18" s="73">
        <v>0</v>
      </c>
      <c r="M18" s="73">
        <v>145896000</v>
      </c>
      <c r="N18" s="285">
        <v>42265000</v>
      </c>
      <c r="O18" s="73">
        <v>17175000</v>
      </c>
      <c r="P18" s="73">
        <v>48459000</v>
      </c>
      <c r="Q18" s="74">
        <v>921569000</v>
      </c>
      <c r="R18" s="73">
        <v>338523000</v>
      </c>
      <c r="S18" s="73">
        <v>0</v>
      </c>
      <c r="T18" s="73">
        <v>16445000</v>
      </c>
      <c r="U18" s="73">
        <v>4696000</v>
      </c>
      <c r="V18" s="73">
        <v>1681140000</v>
      </c>
      <c r="W18" s="73">
        <v>1092439000</v>
      </c>
      <c r="X18" s="74">
        <v>588701000</v>
      </c>
      <c r="Y18" s="73">
        <v>64174000</v>
      </c>
      <c r="Z18" s="74">
        <v>1012539000</v>
      </c>
      <c r="AA18" s="74">
        <v>1934108000</v>
      </c>
      <c r="AB18" s="73">
        <v>36634000</v>
      </c>
      <c r="AC18" s="73">
        <v>18221000</v>
      </c>
      <c r="AD18" s="73">
        <v>2878000</v>
      </c>
      <c r="AE18" s="73">
        <v>301832000</v>
      </c>
      <c r="AF18" s="74">
        <v>359565000</v>
      </c>
      <c r="AG18" s="73">
        <v>442010000</v>
      </c>
      <c r="AH18" s="73">
        <v>0</v>
      </c>
      <c r="AI18" s="73">
        <v>61256000</v>
      </c>
      <c r="AJ18" s="74">
        <v>503266000</v>
      </c>
      <c r="AK18" s="74">
        <v>862831000</v>
      </c>
      <c r="AL18" s="73">
        <v>1051631000</v>
      </c>
      <c r="AM18" s="73">
        <v>13630000</v>
      </c>
      <c r="AN18" s="73">
        <v>6016000</v>
      </c>
      <c r="AO18" s="74">
        <v>1071277000</v>
      </c>
      <c r="AP18" s="74">
        <v>1934108000</v>
      </c>
      <c r="AQ18" s="73">
        <v>1434321000</v>
      </c>
      <c r="AR18" s="73">
        <v>0</v>
      </c>
      <c r="AS18" s="73">
        <v>160112000</v>
      </c>
      <c r="AT18" s="73">
        <v>0</v>
      </c>
      <c r="AU18" s="73">
        <v>0</v>
      </c>
      <c r="AV18" s="73">
        <v>1409000</v>
      </c>
      <c r="AW18" s="74">
        <v>1595842000</v>
      </c>
      <c r="AX18" s="73">
        <v>4844000</v>
      </c>
      <c r="AY18" s="73">
        <v>0</v>
      </c>
      <c r="AZ18" s="73">
        <v>0</v>
      </c>
      <c r="BA18" s="73">
        <v>98795000</v>
      </c>
      <c r="BB18" s="73">
        <v>0</v>
      </c>
      <c r="BC18" s="74">
        <v>103639000</v>
      </c>
      <c r="BD18" s="74">
        <v>1699481000</v>
      </c>
      <c r="BE18" s="73">
        <v>626459000</v>
      </c>
      <c r="BF18" s="73">
        <v>0</v>
      </c>
      <c r="BG18" s="73">
        <v>55251000</v>
      </c>
      <c r="BH18" s="73">
        <v>8351000</v>
      </c>
      <c r="BI18" s="73">
        <v>2960000</v>
      </c>
      <c r="BJ18" s="73">
        <v>809844000</v>
      </c>
      <c r="BK18" s="73">
        <v>877000</v>
      </c>
      <c r="BL18" s="74">
        <v>1503742000</v>
      </c>
      <c r="BM18" s="74">
        <v>195739000</v>
      </c>
      <c r="BN18" s="73">
        <v>-64020000</v>
      </c>
      <c r="BO18" s="73">
        <v>1084000</v>
      </c>
      <c r="BP18" s="73">
        <v>132803000</v>
      </c>
      <c r="BQ18" s="73">
        <v>79116000</v>
      </c>
      <c r="BR18" s="73">
        <v>0</v>
      </c>
      <c r="BS18" s="74">
        <v>211919000</v>
      </c>
      <c r="BT18" s="75">
        <v>5.3999999999999999E-2</v>
      </c>
      <c r="BU18" s="75">
        <v>6.0999999999999999E-2</v>
      </c>
      <c r="BV18" s="75">
        <v>0.115</v>
      </c>
      <c r="BW18" s="76">
        <v>2.6</v>
      </c>
      <c r="BX18" s="77">
        <v>37</v>
      </c>
      <c r="BY18" s="77">
        <v>86</v>
      </c>
      <c r="BZ18" s="78">
        <v>5.8</v>
      </c>
      <c r="CA18" s="75">
        <v>0.313</v>
      </c>
      <c r="CB18" s="75">
        <v>0.55400000000000005</v>
      </c>
      <c r="CC18" s="79">
        <v>20</v>
      </c>
      <c r="CD18" s="79"/>
      <c r="CE18" s="79"/>
      <c r="CF18" s="74">
        <v>195739000</v>
      </c>
      <c r="CG18" s="75">
        <v>5.3999999999999999E-2</v>
      </c>
      <c r="CH18" s="75">
        <v>6.0999999999999999E-2</v>
      </c>
      <c r="CI18" s="75">
        <v>0.115</v>
      </c>
    </row>
    <row r="19" spans="1:87" s="48" customFormat="1" ht="34.200000000000003" x14ac:dyDescent="0.3">
      <c r="A19" s="81">
        <v>5</v>
      </c>
      <c r="B19" s="81" t="s">
        <v>703</v>
      </c>
      <c r="C19" s="81" t="s">
        <v>847</v>
      </c>
      <c r="D19" s="81">
        <v>4066</v>
      </c>
      <c r="E19" s="81">
        <v>2021</v>
      </c>
      <c r="F19" s="81" t="s">
        <v>855</v>
      </c>
      <c r="G19" s="81">
        <v>5</v>
      </c>
      <c r="H19" s="81">
        <v>12</v>
      </c>
      <c r="I19" s="81" t="s">
        <v>2914</v>
      </c>
      <c r="J19" s="82">
        <v>15379000</v>
      </c>
      <c r="K19" s="82">
        <v>1769000</v>
      </c>
      <c r="L19" s="82">
        <v>0</v>
      </c>
      <c r="M19" s="82">
        <v>10285000</v>
      </c>
      <c r="N19" s="287">
        <v>1624000</v>
      </c>
      <c r="O19" s="82">
        <v>1862000</v>
      </c>
      <c r="P19" s="82">
        <v>2885000</v>
      </c>
      <c r="Q19" s="74">
        <v>33804000</v>
      </c>
      <c r="R19" s="82">
        <v>6898000</v>
      </c>
      <c r="S19" s="82">
        <v>0</v>
      </c>
      <c r="T19" s="82">
        <v>12996000</v>
      </c>
      <c r="U19" s="82">
        <v>417000</v>
      </c>
      <c r="V19" s="82">
        <v>158740000</v>
      </c>
      <c r="W19" s="82">
        <v>112050000</v>
      </c>
      <c r="X19" s="74">
        <v>46690000</v>
      </c>
      <c r="Y19" s="82">
        <v>2194000</v>
      </c>
      <c r="Z19" s="74">
        <v>69195000</v>
      </c>
      <c r="AA19" s="74">
        <v>102999000</v>
      </c>
      <c r="AB19" s="82">
        <v>1256000</v>
      </c>
      <c r="AC19" s="82">
        <v>2705000</v>
      </c>
      <c r="AD19" s="82">
        <v>2811000</v>
      </c>
      <c r="AE19" s="82">
        <v>22704000</v>
      </c>
      <c r="AF19" s="74">
        <v>29476000</v>
      </c>
      <c r="AG19" s="82">
        <v>19988000</v>
      </c>
      <c r="AH19" s="82">
        <v>0</v>
      </c>
      <c r="AI19" s="82">
        <v>1096000</v>
      </c>
      <c r="AJ19" s="74">
        <v>21084000</v>
      </c>
      <c r="AK19" s="74">
        <v>50560000</v>
      </c>
      <c r="AL19" s="82">
        <v>33224000</v>
      </c>
      <c r="AM19" s="82">
        <v>9489000</v>
      </c>
      <c r="AN19" s="82">
        <v>9726000</v>
      </c>
      <c r="AO19" s="74">
        <v>52439000</v>
      </c>
      <c r="AP19" s="74">
        <v>102999000</v>
      </c>
      <c r="AQ19" s="82">
        <v>96303000</v>
      </c>
      <c r="AR19" s="82">
        <v>0</v>
      </c>
      <c r="AS19" s="82">
        <v>11398000</v>
      </c>
      <c r="AT19" s="82">
        <v>0</v>
      </c>
      <c r="AU19" s="82">
        <v>0</v>
      </c>
      <c r="AV19" s="82">
        <v>299000</v>
      </c>
      <c r="AW19" s="74">
        <v>108000000</v>
      </c>
      <c r="AX19" s="82">
        <v>-12000</v>
      </c>
      <c r="AY19" s="82">
        <v>0</v>
      </c>
      <c r="AZ19" s="82">
        <v>0</v>
      </c>
      <c r="BA19" s="82">
        <v>324000</v>
      </c>
      <c r="BB19" s="82">
        <v>0</v>
      </c>
      <c r="BC19" s="74">
        <v>312000</v>
      </c>
      <c r="BD19" s="74">
        <v>108312000</v>
      </c>
      <c r="BE19" s="82">
        <v>49453000</v>
      </c>
      <c r="BF19" s="82">
        <v>0</v>
      </c>
      <c r="BG19" s="82">
        <v>5254000</v>
      </c>
      <c r="BH19" s="82">
        <v>672000</v>
      </c>
      <c r="BI19" s="82">
        <v>299000</v>
      </c>
      <c r="BJ19" s="82">
        <v>54142000</v>
      </c>
      <c r="BK19" s="82">
        <v>0</v>
      </c>
      <c r="BL19" s="74">
        <v>109820000</v>
      </c>
      <c r="BM19" s="74">
        <v>-1508000</v>
      </c>
      <c r="BN19" s="82">
        <v>-1500000</v>
      </c>
      <c r="BO19" s="82">
        <v>200000</v>
      </c>
      <c r="BP19" s="82">
        <v>-2808000</v>
      </c>
      <c r="BQ19" s="82">
        <v>9957000</v>
      </c>
      <c r="BR19" s="82">
        <v>0</v>
      </c>
      <c r="BS19" s="74">
        <v>7149000</v>
      </c>
      <c r="BT19" s="75">
        <v>-1.7000000000000001E-2</v>
      </c>
      <c r="BU19" s="75">
        <v>3.0000000000000001E-3</v>
      </c>
      <c r="BV19" s="75">
        <v>-1.4E-2</v>
      </c>
      <c r="BW19" s="76">
        <v>1.1000000000000001</v>
      </c>
      <c r="BX19" s="77">
        <v>39</v>
      </c>
      <c r="BY19" s="77">
        <v>93</v>
      </c>
      <c r="BZ19" s="78">
        <v>2.2999999999999998</v>
      </c>
      <c r="CA19" s="75">
        <v>7.5999999999999998E-2</v>
      </c>
      <c r="CB19" s="75">
        <v>0.50900000000000001</v>
      </c>
      <c r="CC19" s="79">
        <v>21</v>
      </c>
      <c r="CD19" s="79"/>
      <c r="CE19" s="79"/>
      <c r="CF19" s="74">
        <v>-1508000</v>
      </c>
      <c r="CG19" s="75">
        <v>-1.7000000000000001E-2</v>
      </c>
      <c r="CH19" s="75">
        <v>3.0000000000000001E-3</v>
      </c>
      <c r="CI19" s="75">
        <v>-1.4E-2</v>
      </c>
    </row>
    <row r="20" spans="1:87" s="48" customFormat="1" ht="34.200000000000003" x14ac:dyDescent="0.3">
      <c r="A20" s="72">
        <v>106</v>
      </c>
      <c r="B20" s="72" t="s">
        <v>705</v>
      </c>
      <c r="C20" s="72" t="s">
        <v>847</v>
      </c>
      <c r="D20" s="72">
        <v>4066</v>
      </c>
      <c r="E20" s="72">
        <v>2021</v>
      </c>
      <c r="F20" s="72" t="s">
        <v>855</v>
      </c>
      <c r="G20" s="72">
        <v>5</v>
      </c>
      <c r="H20" s="72">
        <v>12</v>
      </c>
      <c r="I20" s="72" t="s">
        <v>2914</v>
      </c>
      <c r="J20" s="73">
        <v>12452000</v>
      </c>
      <c r="K20" s="73">
        <v>0</v>
      </c>
      <c r="L20" s="73">
        <v>0</v>
      </c>
      <c r="M20" s="73">
        <v>7012000</v>
      </c>
      <c r="N20" s="285">
        <v>0</v>
      </c>
      <c r="O20" s="73">
        <v>159000</v>
      </c>
      <c r="P20" s="73">
        <v>1056000</v>
      </c>
      <c r="Q20" s="74">
        <v>20679000</v>
      </c>
      <c r="R20" s="73">
        <v>581000</v>
      </c>
      <c r="S20" s="73">
        <v>0</v>
      </c>
      <c r="T20" s="73">
        <v>358000</v>
      </c>
      <c r="U20" s="73">
        <v>0</v>
      </c>
      <c r="V20" s="73">
        <v>94185000</v>
      </c>
      <c r="W20" s="73">
        <v>65609000</v>
      </c>
      <c r="X20" s="74">
        <v>28576000</v>
      </c>
      <c r="Y20" s="73">
        <v>5373000</v>
      </c>
      <c r="Z20" s="74">
        <v>34888000</v>
      </c>
      <c r="AA20" s="74">
        <v>55567000</v>
      </c>
      <c r="AB20" s="73">
        <v>236000</v>
      </c>
      <c r="AC20" s="73">
        <v>3980000</v>
      </c>
      <c r="AD20" s="73">
        <v>2285000</v>
      </c>
      <c r="AE20" s="73">
        <v>14210000</v>
      </c>
      <c r="AF20" s="74">
        <v>20711000</v>
      </c>
      <c r="AG20" s="73">
        <v>230000</v>
      </c>
      <c r="AH20" s="73">
        <v>0</v>
      </c>
      <c r="AI20" s="73">
        <v>3853000</v>
      </c>
      <c r="AJ20" s="74">
        <v>4083000</v>
      </c>
      <c r="AK20" s="74">
        <v>24794000</v>
      </c>
      <c r="AL20" s="73">
        <v>25133000</v>
      </c>
      <c r="AM20" s="73">
        <v>4734000</v>
      </c>
      <c r="AN20" s="73">
        <v>906000</v>
      </c>
      <c r="AO20" s="74">
        <v>30773000</v>
      </c>
      <c r="AP20" s="74">
        <v>55567000</v>
      </c>
      <c r="AQ20" s="73">
        <v>63090000</v>
      </c>
      <c r="AR20" s="73">
        <v>0</v>
      </c>
      <c r="AS20" s="73">
        <v>5757000</v>
      </c>
      <c r="AT20" s="73">
        <v>0</v>
      </c>
      <c r="AU20" s="73">
        <v>0</v>
      </c>
      <c r="AV20" s="73">
        <v>145000</v>
      </c>
      <c r="AW20" s="74">
        <v>68992000</v>
      </c>
      <c r="AX20" s="73">
        <v>0</v>
      </c>
      <c r="AY20" s="73">
        <v>0</v>
      </c>
      <c r="AZ20" s="73">
        <v>0</v>
      </c>
      <c r="BA20" s="73">
        <v>76000</v>
      </c>
      <c r="BB20" s="73">
        <v>0</v>
      </c>
      <c r="BC20" s="74">
        <v>76000</v>
      </c>
      <c r="BD20" s="74">
        <v>69068000</v>
      </c>
      <c r="BE20" s="73">
        <v>33974000</v>
      </c>
      <c r="BF20" s="73">
        <v>0</v>
      </c>
      <c r="BG20" s="73">
        <v>4566000</v>
      </c>
      <c r="BH20" s="73">
        <v>108000</v>
      </c>
      <c r="BI20" s="73">
        <v>153000</v>
      </c>
      <c r="BJ20" s="73">
        <v>30134000</v>
      </c>
      <c r="BK20" s="73">
        <v>0</v>
      </c>
      <c r="BL20" s="74">
        <v>68935000</v>
      </c>
      <c r="BM20" s="74">
        <v>133000</v>
      </c>
      <c r="BN20" s="73">
        <v>4525000</v>
      </c>
      <c r="BO20" s="73">
        <v>107000</v>
      </c>
      <c r="BP20" s="73">
        <v>4765000</v>
      </c>
      <c r="BQ20" s="73">
        <v>0</v>
      </c>
      <c r="BR20" s="73">
        <v>0</v>
      </c>
      <c r="BS20" s="74">
        <v>4765000</v>
      </c>
      <c r="BT20" s="75">
        <v>1E-3</v>
      </c>
      <c r="BU20" s="75">
        <v>1E-3</v>
      </c>
      <c r="BV20" s="75">
        <v>2E-3</v>
      </c>
      <c r="BW20" s="76">
        <v>1</v>
      </c>
      <c r="BX20" s="77">
        <v>41</v>
      </c>
      <c r="BY20" s="77">
        <v>95</v>
      </c>
      <c r="BZ20" s="78">
        <v>14</v>
      </c>
      <c r="CA20" s="75">
        <v>0.224</v>
      </c>
      <c r="CB20" s="75">
        <v>0.55400000000000005</v>
      </c>
      <c r="CC20" s="79">
        <v>14</v>
      </c>
      <c r="CD20" s="79"/>
      <c r="CE20" s="79"/>
      <c r="CF20" s="74">
        <v>133000</v>
      </c>
      <c r="CG20" s="75">
        <v>1E-3</v>
      </c>
      <c r="CH20" s="75">
        <v>1E-3</v>
      </c>
      <c r="CI20" s="75">
        <v>2E-3</v>
      </c>
    </row>
    <row r="21" spans="1:87" s="48" customFormat="1" ht="34.200000000000003" x14ac:dyDescent="0.3">
      <c r="A21" s="81">
        <v>14495</v>
      </c>
      <c r="B21" s="81" t="s">
        <v>706</v>
      </c>
      <c r="C21" s="81" t="s">
        <v>847</v>
      </c>
      <c r="D21" s="81">
        <v>4066</v>
      </c>
      <c r="E21" s="81">
        <v>2021</v>
      </c>
      <c r="F21" s="81" t="s">
        <v>855</v>
      </c>
      <c r="G21" s="81">
        <v>5</v>
      </c>
      <c r="H21" s="81">
        <v>12</v>
      </c>
      <c r="I21" s="81" t="s">
        <v>2914</v>
      </c>
      <c r="J21" s="82">
        <v>13459000</v>
      </c>
      <c r="K21" s="82">
        <v>14563000</v>
      </c>
      <c r="L21" s="82">
        <v>0</v>
      </c>
      <c r="M21" s="82">
        <v>10022000</v>
      </c>
      <c r="N21" s="287">
        <v>198000</v>
      </c>
      <c r="O21" s="82">
        <v>869000</v>
      </c>
      <c r="P21" s="82">
        <v>1545000</v>
      </c>
      <c r="Q21" s="74">
        <v>40656000</v>
      </c>
      <c r="R21" s="82">
        <v>13141000</v>
      </c>
      <c r="S21" s="82">
        <v>0</v>
      </c>
      <c r="T21" s="82">
        <v>2538000</v>
      </c>
      <c r="U21" s="82">
        <v>0</v>
      </c>
      <c r="V21" s="82">
        <v>109038000</v>
      </c>
      <c r="W21" s="82">
        <v>61441000</v>
      </c>
      <c r="X21" s="74">
        <v>47597000</v>
      </c>
      <c r="Y21" s="82">
        <v>477000</v>
      </c>
      <c r="Z21" s="74">
        <v>63753000</v>
      </c>
      <c r="AA21" s="74">
        <v>104409000</v>
      </c>
      <c r="AB21" s="82">
        <v>947000</v>
      </c>
      <c r="AC21" s="82">
        <v>3112000</v>
      </c>
      <c r="AD21" s="82">
        <v>7612000</v>
      </c>
      <c r="AE21" s="82">
        <v>23775000</v>
      </c>
      <c r="AF21" s="74">
        <v>35446000</v>
      </c>
      <c r="AG21" s="82">
        <v>23612000</v>
      </c>
      <c r="AH21" s="82">
        <v>0</v>
      </c>
      <c r="AI21" s="82">
        <v>1599000</v>
      </c>
      <c r="AJ21" s="74">
        <v>25211000</v>
      </c>
      <c r="AK21" s="74">
        <v>60657000</v>
      </c>
      <c r="AL21" s="82">
        <v>29086000</v>
      </c>
      <c r="AM21" s="82">
        <v>2780000</v>
      </c>
      <c r="AN21" s="82">
        <v>11886000</v>
      </c>
      <c r="AO21" s="74">
        <v>43752000</v>
      </c>
      <c r="AP21" s="74">
        <v>104409000</v>
      </c>
      <c r="AQ21" s="82">
        <v>88669000</v>
      </c>
      <c r="AR21" s="82">
        <v>0</v>
      </c>
      <c r="AS21" s="82">
        <v>8812000</v>
      </c>
      <c r="AT21" s="82">
        <v>0</v>
      </c>
      <c r="AU21" s="82">
        <v>0</v>
      </c>
      <c r="AV21" s="82">
        <v>16000</v>
      </c>
      <c r="AW21" s="74">
        <v>97497000</v>
      </c>
      <c r="AX21" s="82">
        <v>56000</v>
      </c>
      <c r="AY21" s="82">
        <v>0</v>
      </c>
      <c r="AZ21" s="82">
        <v>0</v>
      </c>
      <c r="BA21" s="82">
        <v>1501000</v>
      </c>
      <c r="BB21" s="82">
        <v>0</v>
      </c>
      <c r="BC21" s="74">
        <v>1557000</v>
      </c>
      <c r="BD21" s="74">
        <v>99054000</v>
      </c>
      <c r="BE21" s="82">
        <v>46482000</v>
      </c>
      <c r="BF21" s="82">
        <v>0</v>
      </c>
      <c r="BG21" s="82">
        <v>5720000</v>
      </c>
      <c r="BH21" s="82">
        <v>790000</v>
      </c>
      <c r="BI21" s="82">
        <v>240000</v>
      </c>
      <c r="BJ21" s="82">
        <v>38875000</v>
      </c>
      <c r="BK21" s="82">
        <v>6612000</v>
      </c>
      <c r="BL21" s="74">
        <v>98719000</v>
      </c>
      <c r="BM21" s="74">
        <v>335000</v>
      </c>
      <c r="BN21" s="82">
        <v>0</v>
      </c>
      <c r="BO21" s="82">
        <v>249000</v>
      </c>
      <c r="BP21" s="82">
        <v>584000</v>
      </c>
      <c r="BQ21" s="82">
        <v>1833000</v>
      </c>
      <c r="BR21" s="82">
        <v>0</v>
      </c>
      <c r="BS21" s="74">
        <v>2417000</v>
      </c>
      <c r="BT21" s="75">
        <v>-1.2E-2</v>
      </c>
      <c r="BU21" s="75">
        <v>1.6E-2</v>
      </c>
      <c r="BV21" s="75">
        <v>3.0000000000000001E-3</v>
      </c>
      <c r="BW21" s="76">
        <v>1.1000000000000001</v>
      </c>
      <c r="BX21" s="77">
        <v>41</v>
      </c>
      <c r="BY21" s="77">
        <v>127</v>
      </c>
      <c r="BZ21" s="78">
        <v>3.9</v>
      </c>
      <c r="CA21" s="75">
        <v>0.10299999999999999</v>
      </c>
      <c r="CB21" s="75">
        <v>0.41899999999999998</v>
      </c>
      <c r="CC21" s="79">
        <v>11</v>
      </c>
      <c r="CD21" s="79"/>
      <c r="CE21" s="79"/>
      <c r="CF21" s="74">
        <v>335000</v>
      </c>
      <c r="CG21" s="75">
        <v>-1.2E-2</v>
      </c>
      <c r="CH21" s="75">
        <v>1.6E-2</v>
      </c>
      <c r="CI21" s="75">
        <v>3.0000000000000001E-3</v>
      </c>
    </row>
    <row r="22" spans="1:87" s="48" customFormat="1" ht="34.200000000000003" x14ac:dyDescent="0.3">
      <c r="A22" s="72">
        <v>3115</v>
      </c>
      <c r="B22" s="72" t="s">
        <v>760</v>
      </c>
      <c r="C22" s="72" t="s">
        <v>847</v>
      </c>
      <c r="D22" s="72">
        <v>6755</v>
      </c>
      <c r="E22" s="72">
        <v>2021</v>
      </c>
      <c r="F22" s="72" t="s">
        <v>855</v>
      </c>
      <c r="G22" s="72">
        <v>5</v>
      </c>
      <c r="H22" s="72">
        <v>12</v>
      </c>
      <c r="I22" s="72" t="s">
        <v>2914</v>
      </c>
      <c r="J22" s="73">
        <v>190589000</v>
      </c>
      <c r="K22" s="73">
        <v>42791000</v>
      </c>
      <c r="L22" s="73">
        <v>0</v>
      </c>
      <c r="M22" s="73">
        <v>163272000</v>
      </c>
      <c r="N22" s="285">
        <v>92468000</v>
      </c>
      <c r="O22" s="73">
        <v>78291000</v>
      </c>
      <c r="P22" s="73">
        <v>107653000</v>
      </c>
      <c r="Q22" s="74">
        <v>675064000</v>
      </c>
      <c r="R22" s="73">
        <v>0</v>
      </c>
      <c r="S22" s="73">
        <v>0</v>
      </c>
      <c r="T22" s="73">
        <v>70379000</v>
      </c>
      <c r="U22" s="73">
        <v>0</v>
      </c>
      <c r="V22" s="73">
        <v>1429334000</v>
      </c>
      <c r="W22" s="73">
        <v>913808000</v>
      </c>
      <c r="X22" s="74">
        <v>515526000</v>
      </c>
      <c r="Y22" s="73">
        <v>228394000</v>
      </c>
      <c r="Z22" s="74">
        <v>814299000</v>
      </c>
      <c r="AA22" s="74">
        <v>1489363000</v>
      </c>
      <c r="AB22" s="73">
        <v>0</v>
      </c>
      <c r="AC22" s="73">
        <v>136153000</v>
      </c>
      <c r="AD22" s="73">
        <v>41258000</v>
      </c>
      <c r="AE22" s="73">
        <v>411365000</v>
      </c>
      <c r="AF22" s="74">
        <v>588776000</v>
      </c>
      <c r="AG22" s="73">
        <v>0</v>
      </c>
      <c r="AH22" s="73">
        <v>331887000</v>
      </c>
      <c r="AI22" s="73">
        <v>89418000</v>
      </c>
      <c r="AJ22" s="74">
        <v>421305000</v>
      </c>
      <c r="AK22" s="74">
        <v>1010081000</v>
      </c>
      <c r="AL22" s="73">
        <v>408903000</v>
      </c>
      <c r="AM22" s="73">
        <v>42633000</v>
      </c>
      <c r="AN22" s="73">
        <v>27746000</v>
      </c>
      <c r="AO22" s="74">
        <v>479282000</v>
      </c>
      <c r="AP22" s="74">
        <v>1489363000</v>
      </c>
      <c r="AQ22" s="73">
        <v>1998041553</v>
      </c>
      <c r="AR22" s="73">
        <v>0</v>
      </c>
      <c r="AS22" s="73">
        <v>131635000</v>
      </c>
      <c r="AT22" s="73">
        <v>22266447</v>
      </c>
      <c r="AU22" s="73">
        <v>0</v>
      </c>
      <c r="AV22" s="73">
        <v>2724000</v>
      </c>
      <c r="AW22" s="74">
        <v>2154667000</v>
      </c>
      <c r="AX22" s="73">
        <v>16185000</v>
      </c>
      <c r="AY22" s="73">
        <v>28870000</v>
      </c>
      <c r="AZ22" s="73">
        <v>0</v>
      </c>
      <c r="BA22" s="73">
        <v>4217000</v>
      </c>
      <c r="BB22" s="73">
        <v>0</v>
      </c>
      <c r="BC22" s="74">
        <v>49272000</v>
      </c>
      <c r="BD22" s="74">
        <v>2203939000</v>
      </c>
      <c r="BE22" s="73">
        <v>794013000</v>
      </c>
      <c r="BF22" s="73">
        <v>0</v>
      </c>
      <c r="BG22" s="73">
        <v>69181000</v>
      </c>
      <c r="BH22" s="73">
        <v>14926000</v>
      </c>
      <c r="BI22" s="73">
        <v>23203000</v>
      </c>
      <c r="BJ22" s="73">
        <v>1238213000</v>
      </c>
      <c r="BK22" s="73">
        <v>0</v>
      </c>
      <c r="BL22" s="74">
        <v>2139536000</v>
      </c>
      <c r="BM22" s="74">
        <v>64403000</v>
      </c>
      <c r="BN22" s="73">
        <v>-26683000</v>
      </c>
      <c r="BO22" s="73">
        <v>330000</v>
      </c>
      <c r="BP22" s="73">
        <v>38050000</v>
      </c>
      <c r="BQ22" s="73">
        <v>0</v>
      </c>
      <c r="BR22" s="73">
        <v>0</v>
      </c>
      <c r="BS22" s="74">
        <v>38050000</v>
      </c>
      <c r="BT22" s="75">
        <v>7.0000000000000001E-3</v>
      </c>
      <c r="BU22" s="75">
        <v>2.1999999999999999E-2</v>
      </c>
      <c r="BV22" s="75">
        <v>2.9000000000000001E-2</v>
      </c>
      <c r="BW22" s="76">
        <v>1.1000000000000001</v>
      </c>
      <c r="BX22" s="77">
        <v>30</v>
      </c>
      <c r="BY22" s="77">
        <v>80</v>
      </c>
      <c r="BZ22" s="78">
        <v>9.9</v>
      </c>
      <c r="CA22" s="75">
        <v>0.22700000000000001</v>
      </c>
      <c r="CB22" s="75">
        <v>0.32200000000000001</v>
      </c>
      <c r="CC22" s="79">
        <v>13</v>
      </c>
      <c r="CD22" s="79"/>
      <c r="CE22" s="79"/>
      <c r="CF22" s="74">
        <v>42136553</v>
      </c>
      <c r="CG22" s="75">
        <v>-3.0000000000000001E-3</v>
      </c>
      <c r="CH22" s="75">
        <v>2.3E-2</v>
      </c>
      <c r="CI22" s="75">
        <v>1.9E-2</v>
      </c>
    </row>
    <row r="23" spans="1:87" s="48" customFormat="1" ht="34.200000000000003" x14ac:dyDescent="0.3">
      <c r="A23" s="81">
        <v>133</v>
      </c>
      <c r="B23" s="81" t="s">
        <v>730</v>
      </c>
      <c r="C23" s="81" t="s">
        <v>847</v>
      </c>
      <c r="D23" s="81">
        <v>6755</v>
      </c>
      <c r="E23" s="81">
        <v>2021</v>
      </c>
      <c r="F23" s="81" t="s">
        <v>855</v>
      </c>
      <c r="G23" s="81">
        <v>5</v>
      </c>
      <c r="H23" s="81">
        <v>12</v>
      </c>
      <c r="I23" s="81" t="s">
        <v>2914</v>
      </c>
      <c r="J23" s="82">
        <v>42761000</v>
      </c>
      <c r="K23" s="82">
        <v>449000</v>
      </c>
      <c r="L23" s="82">
        <v>0</v>
      </c>
      <c r="M23" s="82">
        <v>8976000</v>
      </c>
      <c r="N23" s="287">
        <v>67000</v>
      </c>
      <c r="O23" s="82">
        <v>0</v>
      </c>
      <c r="P23" s="82">
        <v>3551000</v>
      </c>
      <c r="Q23" s="74">
        <v>55804000</v>
      </c>
      <c r="R23" s="82">
        <v>7152000</v>
      </c>
      <c r="S23" s="82">
        <v>0</v>
      </c>
      <c r="T23" s="82">
        <v>0</v>
      </c>
      <c r="U23" s="82">
        <v>0</v>
      </c>
      <c r="V23" s="82">
        <v>69738000</v>
      </c>
      <c r="W23" s="82">
        <v>40120000</v>
      </c>
      <c r="X23" s="74">
        <v>29618000</v>
      </c>
      <c r="Y23" s="82">
        <v>22837000</v>
      </c>
      <c r="Z23" s="74">
        <v>59607000</v>
      </c>
      <c r="AA23" s="74">
        <v>115411000</v>
      </c>
      <c r="AB23" s="82">
        <v>342000</v>
      </c>
      <c r="AC23" s="82">
        <v>6367000</v>
      </c>
      <c r="AD23" s="82">
        <v>26579000</v>
      </c>
      <c r="AE23" s="82">
        <v>9003000</v>
      </c>
      <c r="AF23" s="74">
        <v>42291000</v>
      </c>
      <c r="AG23" s="82">
        <v>6068000</v>
      </c>
      <c r="AH23" s="82">
        <v>6711000</v>
      </c>
      <c r="AI23" s="82">
        <v>1936000</v>
      </c>
      <c r="AJ23" s="74">
        <v>14715000</v>
      </c>
      <c r="AK23" s="74">
        <v>57006000</v>
      </c>
      <c r="AL23" s="82">
        <v>52645000</v>
      </c>
      <c r="AM23" s="82">
        <v>3624000</v>
      </c>
      <c r="AN23" s="82">
        <v>2136000</v>
      </c>
      <c r="AO23" s="74">
        <v>58405000</v>
      </c>
      <c r="AP23" s="74">
        <v>115411000</v>
      </c>
      <c r="AQ23" s="82">
        <v>95029485</v>
      </c>
      <c r="AR23" s="82">
        <v>0</v>
      </c>
      <c r="AS23" s="82">
        <v>10920000</v>
      </c>
      <c r="AT23" s="82">
        <v>772515</v>
      </c>
      <c r="AU23" s="82">
        <v>0</v>
      </c>
      <c r="AV23" s="82">
        <v>395000</v>
      </c>
      <c r="AW23" s="74">
        <v>107117000</v>
      </c>
      <c r="AX23" s="82">
        <v>563000</v>
      </c>
      <c r="AY23" s="82">
        <v>588000</v>
      </c>
      <c r="AZ23" s="82">
        <v>0</v>
      </c>
      <c r="BA23" s="82">
        <v>3302000</v>
      </c>
      <c r="BB23" s="82">
        <v>0</v>
      </c>
      <c r="BC23" s="74">
        <v>4453000</v>
      </c>
      <c r="BD23" s="74">
        <v>111570000</v>
      </c>
      <c r="BE23" s="82">
        <v>41291000</v>
      </c>
      <c r="BF23" s="82">
        <v>0</v>
      </c>
      <c r="BG23" s="82">
        <v>3835000</v>
      </c>
      <c r="BH23" s="82">
        <v>485000</v>
      </c>
      <c r="BI23" s="82">
        <v>1430000</v>
      </c>
      <c r="BJ23" s="82">
        <v>58522000</v>
      </c>
      <c r="BK23" s="82">
        <v>0</v>
      </c>
      <c r="BL23" s="74">
        <v>105563000</v>
      </c>
      <c r="BM23" s="74">
        <v>6007000</v>
      </c>
      <c r="BN23" s="82">
        <v>216000</v>
      </c>
      <c r="BO23" s="82">
        <v>416000</v>
      </c>
      <c r="BP23" s="82">
        <v>6639000</v>
      </c>
      <c r="BQ23" s="82">
        <v>0</v>
      </c>
      <c r="BR23" s="82">
        <v>0</v>
      </c>
      <c r="BS23" s="74">
        <v>6639000</v>
      </c>
      <c r="BT23" s="75">
        <v>1.4E-2</v>
      </c>
      <c r="BU23" s="75">
        <v>0.04</v>
      </c>
      <c r="BV23" s="75">
        <v>5.3999999999999999E-2</v>
      </c>
      <c r="BW23" s="76">
        <v>1.3</v>
      </c>
      <c r="BX23" s="77">
        <v>34</v>
      </c>
      <c r="BY23" s="77">
        <v>129</v>
      </c>
      <c r="BZ23" s="78">
        <v>12.5</v>
      </c>
      <c r="CA23" s="75">
        <v>0.20399999999999999</v>
      </c>
      <c r="CB23" s="75">
        <v>0.50600000000000001</v>
      </c>
      <c r="CC23" s="79">
        <v>10</v>
      </c>
      <c r="CD23" s="79"/>
      <c r="CE23" s="79"/>
      <c r="CF23" s="74">
        <v>5234485</v>
      </c>
      <c r="CG23" s="75">
        <v>7.0000000000000001E-3</v>
      </c>
      <c r="CH23" s="75">
        <v>0.04</v>
      </c>
      <c r="CI23" s="75">
        <v>4.7E-2</v>
      </c>
    </row>
    <row r="24" spans="1:87" s="48" customFormat="1" ht="34.200000000000003" x14ac:dyDescent="0.3">
      <c r="A24" s="72">
        <v>14496</v>
      </c>
      <c r="B24" s="72" t="s">
        <v>857</v>
      </c>
      <c r="C24" s="72" t="s">
        <v>847</v>
      </c>
      <c r="D24" s="72">
        <v>6755</v>
      </c>
      <c r="E24" s="72">
        <v>2021</v>
      </c>
      <c r="F24" s="72" t="s">
        <v>855</v>
      </c>
      <c r="G24" s="72">
        <v>5</v>
      </c>
      <c r="H24" s="72">
        <v>12</v>
      </c>
      <c r="I24" s="72" t="s">
        <v>2914</v>
      </c>
      <c r="J24" s="73">
        <v>40841000</v>
      </c>
      <c r="K24" s="73">
        <v>14797000</v>
      </c>
      <c r="L24" s="73">
        <v>0</v>
      </c>
      <c r="M24" s="73">
        <v>18294000</v>
      </c>
      <c r="N24" s="285">
        <v>2365000</v>
      </c>
      <c r="O24" s="73">
        <v>547000</v>
      </c>
      <c r="P24" s="73">
        <v>6888000</v>
      </c>
      <c r="Q24" s="74">
        <v>83732000</v>
      </c>
      <c r="R24" s="73">
        <v>25442000</v>
      </c>
      <c r="S24" s="73">
        <v>0</v>
      </c>
      <c r="T24" s="73">
        <v>9786000</v>
      </c>
      <c r="U24" s="73">
        <v>0</v>
      </c>
      <c r="V24" s="73">
        <v>333564000</v>
      </c>
      <c r="W24" s="73">
        <v>204388000</v>
      </c>
      <c r="X24" s="74">
        <v>129176000</v>
      </c>
      <c r="Y24" s="73">
        <v>73297000</v>
      </c>
      <c r="Z24" s="74">
        <v>237701000</v>
      </c>
      <c r="AA24" s="74">
        <v>321433000</v>
      </c>
      <c r="AB24" s="73">
        <v>0</v>
      </c>
      <c r="AC24" s="73">
        <v>15563000</v>
      </c>
      <c r="AD24" s="73">
        <v>47089000</v>
      </c>
      <c r="AE24" s="73">
        <v>16546000</v>
      </c>
      <c r="AF24" s="74">
        <v>79198000</v>
      </c>
      <c r="AG24" s="73">
        <v>0</v>
      </c>
      <c r="AH24" s="73">
        <v>60047000</v>
      </c>
      <c r="AI24" s="73">
        <v>3793000</v>
      </c>
      <c r="AJ24" s="74">
        <v>63840000</v>
      </c>
      <c r="AK24" s="74">
        <v>143038000</v>
      </c>
      <c r="AL24" s="73">
        <v>142024000</v>
      </c>
      <c r="AM24" s="73">
        <v>11206000</v>
      </c>
      <c r="AN24" s="73">
        <v>25165000</v>
      </c>
      <c r="AO24" s="74">
        <v>178395000</v>
      </c>
      <c r="AP24" s="74">
        <v>321433000</v>
      </c>
      <c r="AQ24" s="73">
        <v>208747857</v>
      </c>
      <c r="AR24" s="73">
        <v>0</v>
      </c>
      <c r="AS24" s="73">
        <v>7833000</v>
      </c>
      <c r="AT24" s="73">
        <v>1315143</v>
      </c>
      <c r="AU24" s="73">
        <v>0</v>
      </c>
      <c r="AV24" s="73">
        <v>759000</v>
      </c>
      <c r="AW24" s="74">
        <v>218655000</v>
      </c>
      <c r="AX24" s="73">
        <v>1172000</v>
      </c>
      <c r="AY24" s="73">
        <v>820000</v>
      </c>
      <c r="AZ24" s="73">
        <v>0</v>
      </c>
      <c r="BA24" s="73">
        <v>8673000</v>
      </c>
      <c r="BB24" s="73">
        <v>0</v>
      </c>
      <c r="BC24" s="74">
        <v>10665000</v>
      </c>
      <c r="BD24" s="74">
        <v>229320000</v>
      </c>
      <c r="BE24" s="73">
        <v>83687000</v>
      </c>
      <c r="BF24" s="73">
        <v>0</v>
      </c>
      <c r="BG24" s="73">
        <v>14072000</v>
      </c>
      <c r="BH24" s="73">
        <v>2585000</v>
      </c>
      <c r="BI24" s="73">
        <v>2233000</v>
      </c>
      <c r="BJ24" s="73">
        <v>115175000</v>
      </c>
      <c r="BK24" s="73">
        <v>0</v>
      </c>
      <c r="BL24" s="74">
        <v>217752000</v>
      </c>
      <c r="BM24" s="74">
        <v>11568000</v>
      </c>
      <c r="BN24" s="73">
        <v>592000</v>
      </c>
      <c r="BO24" s="73">
        <v>478000</v>
      </c>
      <c r="BP24" s="73">
        <v>12638000</v>
      </c>
      <c r="BQ24" s="73">
        <v>0</v>
      </c>
      <c r="BR24" s="73">
        <v>0</v>
      </c>
      <c r="BS24" s="74">
        <v>12638000</v>
      </c>
      <c r="BT24" s="75">
        <v>4.0000000000000001E-3</v>
      </c>
      <c r="BU24" s="75">
        <v>4.7E-2</v>
      </c>
      <c r="BV24" s="75">
        <v>0.05</v>
      </c>
      <c r="BW24" s="76">
        <v>1.1000000000000001</v>
      </c>
      <c r="BX24" s="77">
        <v>32</v>
      </c>
      <c r="BY24" s="77">
        <v>114</v>
      </c>
      <c r="BZ24" s="78">
        <v>10.9</v>
      </c>
      <c r="CA24" s="75">
        <v>0.32400000000000001</v>
      </c>
      <c r="CB24" s="75">
        <v>0.55500000000000005</v>
      </c>
      <c r="CC24" s="79">
        <v>15</v>
      </c>
      <c r="CD24" s="79"/>
      <c r="CE24" s="79"/>
      <c r="CF24" s="74">
        <v>10252857</v>
      </c>
      <c r="CG24" s="75">
        <v>-2E-3</v>
      </c>
      <c r="CH24" s="75">
        <v>4.7E-2</v>
      </c>
      <c r="CI24" s="75">
        <v>4.4999999999999998E-2</v>
      </c>
    </row>
    <row r="25" spans="1:87" s="48" customFormat="1" ht="34.200000000000003" x14ac:dyDescent="0.3">
      <c r="A25" s="81">
        <v>25</v>
      </c>
      <c r="B25" s="81" t="s">
        <v>749</v>
      </c>
      <c r="C25" s="81" t="s">
        <v>847</v>
      </c>
      <c r="D25" s="81">
        <v>9991</v>
      </c>
      <c r="E25" s="81">
        <v>2021</v>
      </c>
      <c r="F25" s="81" t="s">
        <v>855</v>
      </c>
      <c r="G25" s="81">
        <v>5</v>
      </c>
      <c r="H25" s="81">
        <v>12</v>
      </c>
      <c r="I25" s="81" t="s">
        <v>2914</v>
      </c>
      <c r="J25" s="82">
        <v>22094549</v>
      </c>
      <c r="K25" s="82">
        <v>0</v>
      </c>
      <c r="L25" s="82">
        <v>0</v>
      </c>
      <c r="M25" s="82">
        <v>31992729</v>
      </c>
      <c r="N25" s="287">
        <v>0</v>
      </c>
      <c r="O25" s="82">
        <v>9060109</v>
      </c>
      <c r="P25" s="82">
        <v>10026193</v>
      </c>
      <c r="Q25" s="74">
        <v>73173580</v>
      </c>
      <c r="R25" s="82">
        <v>104102282</v>
      </c>
      <c r="S25" s="82">
        <v>0</v>
      </c>
      <c r="T25" s="82">
        <v>0</v>
      </c>
      <c r="U25" s="82">
        <v>0</v>
      </c>
      <c r="V25" s="82">
        <v>263948950</v>
      </c>
      <c r="W25" s="82">
        <v>136026244</v>
      </c>
      <c r="X25" s="74">
        <v>127922706</v>
      </c>
      <c r="Y25" s="82">
        <v>7008296</v>
      </c>
      <c r="Z25" s="74">
        <v>239033284</v>
      </c>
      <c r="AA25" s="74">
        <v>312206864</v>
      </c>
      <c r="AB25" s="82">
        <v>4512026</v>
      </c>
      <c r="AC25" s="82">
        <v>5516249</v>
      </c>
      <c r="AD25" s="82">
        <v>0</v>
      </c>
      <c r="AE25" s="82">
        <v>89117563</v>
      </c>
      <c r="AF25" s="74">
        <v>99145838</v>
      </c>
      <c r="AG25" s="82">
        <v>77810684</v>
      </c>
      <c r="AH25" s="82">
        <v>0</v>
      </c>
      <c r="AI25" s="82">
        <v>42444528</v>
      </c>
      <c r="AJ25" s="74">
        <v>120255212</v>
      </c>
      <c r="AK25" s="74">
        <v>219401050</v>
      </c>
      <c r="AL25" s="82">
        <v>84371375</v>
      </c>
      <c r="AM25" s="82">
        <v>0</v>
      </c>
      <c r="AN25" s="82">
        <v>8434439</v>
      </c>
      <c r="AO25" s="74">
        <v>92805814</v>
      </c>
      <c r="AP25" s="74">
        <v>312206864</v>
      </c>
      <c r="AQ25" s="82">
        <v>270616808</v>
      </c>
      <c r="AR25" s="82">
        <v>15985460</v>
      </c>
      <c r="AS25" s="82">
        <v>37465355</v>
      </c>
      <c r="AT25" s="82">
        <v>15757828</v>
      </c>
      <c r="AU25" s="82">
        <v>0</v>
      </c>
      <c r="AV25" s="82">
        <v>221980</v>
      </c>
      <c r="AW25" s="74">
        <v>340047431</v>
      </c>
      <c r="AX25" s="82">
        <v>3452862</v>
      </c>
      <c r="AY25" s="82">
        <v>565122</v>
      </c>
      <c r="AZ25" s="82">
        <v>0</v>
      </c>
      <c r="BA25" s="82">
        <v>0</v>
      </c>
      <c r="BB25" s="82">
        <v>0</v>
      </c>
      <c r="BC25" s="74">
        <v>4017984</v>
      </c>
      <c r="BD25" s="74">
        <v>344065415</v>
      </c>
      <c r="BE25" s="82">
        <v>193748007</v>
      </c>
      <c r="BF25" s="82">
        <v>0</v>
      </c>
      <c r="BG25" s="82">
        <v>13101020</v>
      </c>
      <c r="BH25" s="82">
        <v>4474160</v>
      </c>
      <c r="BI25" s="82">
        <v>2758433</v>
      </c>
      <c r="BJ25" s="82">
        <v>112988955</v>
      </c>
      <c r="BK25" s="82">
        <v>0</v>
      </c>
      <c r="BL25" s="74">
        <v>327070575</v>
      </c>
      <c r="BM25" s="74">
        <v>16994840</v>
      </c>
      <c r="BN25" s="82">
        <v>-16895660</v>
      </c>
      <c r="BO25" s="82">
        <v>8823679</v>
      </c>
      <c r="BP25" s="82">
        <v>8922859</v>
      </c>
      <c r="BQ25" s="82">
        <v>16182263</v>
      </c>
      <c r="BR25" s="82">
        <v>0</v>
      </c>
      <c r="BS25" s="74">
        <v>25105122</v>
      </c>
      <c r="BT25" s="75">
        <v>3.7999999999999999E-2</v>
      </c>
      <c r="BU25" s="75">
        <v>1.2E-2</v>
      </c>
      <c r="BV25" s="75">
        <v>4.9000000000000002E-2</v>
      </c>
      <c r="BW25" s="76">
        <v>0.7</v>
      </c>
      <c r="BX25" s="77">
        <v>43</v>
      </c>
      <c r="BY25" s="77">
        <v>109</v>
      </c>
      <c r="BZ25" s="78">
        <v>3.8</v>
      </c>
      <c r="CA25" s="75">
        <v>0.17</v>
      </c>
      <c r="CB25" s="75">
        <v>0.29699999999999999</v>
      </c>
      <c r="CC25" s="79">
        <v>10</v>
      </c>
      <c r="CD25" s="79"/>
      <c r="CE25" s="79"/>
      <c r="CF25" s="74">
        <v>1237012</v>
      </c>
      <c r="CG25" s="75">
        <v>-8.0000000000000002E-3</v>
      </c>
      <c r="CH25" s="75">
        <v>1.2E-2</v>
      </c>
      <c r="CI25" s="75">
        <v>4.0000000000000001E-3</v>
      </c>
    </row>
    <row r="26" spans="1:87" s="48" customFormat="1" ht="34.200000000000003" x14ac:dyDescent="0.3">
      <c r="A26" s="72">
        <v>42</v>
      </c>
      <c r="B26" s="72" t="s">
        <v>846</v>
      </c>
      <c r="C26" s="72" t="s">
        <v>847</v>
      </c>
      <c r="D26" s="72">
        <v>11273</v>
      </c>
      <c r="E26" s="72">
        <v>2021</v>
      </c>
      <c r="F26" s="72" t="s">
        <v>848</v>
      </c>
      <c r="G26" s="72">
        <v>5</v>
      </c>
      <c r="H26" s="72">
        <v>12</v>
      </c>
      <c r="I26" s="72" t="s">
        <v>2915</v>
      </c>
      <c r="J26" s="73">
        <v>2560</v>
      </c>
      <c r="K26" s="73">
        <v>0</v>
      </c>
      <c r="L26" s="73">
        <v>0</v>
      </c>
      <c r="M26" s="73">
        <v>10142774</v>
      </c>
      <c r="N26" s="285">
        <v>0</v>
      </c>
      <c r="O26" s="73">
        <v>-162915.450000001</v>
      </c>
      <c r="P26" s="73">
        <v>6392561</v>
      </c>
      <c r="Q26" s="74">
        <v>16374979.550000001</v>
      </c>
      <c r="R26" s="73">
        <v>0</v>
      </c>
      <c r="S26" s="73">
        <v>0</v>
      </c>
      <c r="T26" s="73">
        <v>0</v>
      </c>
      <c r="U26" s="73">
        <v>28386564.93</v>
      </c>
      <c r="V26" s="73">
        <v>26869090.879999999</v>
      </c>
      <c r="W26" s="73">
        <v>12147178</v>
      </c>
      <c r="X26" s="74">
        <v>14721912.880000001</v>
      </c>
      <c r="Y26" s="73">
        <v>442912.34</v>
      </c>
      <c r="Z26" s="74">
        <v>43551390.149999999</v>
      </c>
      <c r="AA26" s="74">
        <v>59926369.700000003</v>
      </c>
      <c r="AB26" s="73">
        <v>75715.399999999994</v>
      </c>
      <c r="AC26" s="73">
        <v>405469.12000000098</v>
      </c>
      <c r="AD26" s="73">
        <v>0</v>
      </c>
      <c r="AE26" s="73">
        <v>14980623</v>
      </c>
      <c r="AF26" s="74">
        <v>15461807.52</v>
      </c>
      <c r="AG26" s="73">
        <v>68652.2</v>
      </c>
      <c r="AH26" s="73">
        <v>0</v>
      </c>
      <c r="AI26" s="73">
        <v>7111953.9699999997</v>
      </c>
      <c r="AJ26" s="74">
        <v>7180606.1699999999</v>
      </c>
      <c r="AK26" s="74">
        <v>22642413.690000001</v>
      </c>
      <c r="AL26" s="73">
        <v>37283956</v>
      </c>
      <c r="AM26" s="73">
        <v>0</v>
      </c>
      <c r="AN26" s="73">
        <v>0</v>
      </c>
      <c r="AO26" s="74">
        <v>37283956</v>
      </c>
      <c r="AP26" s="74">
        <v>59926369.689999998</v>
      </c>
      <c r="AQ26" s="73">
        <v>89093519</v>
      </c>
      <c r="AR26" s="73">
        <v>0</v>
      </c>
      <c r="AS26" s="73">
        <v>24093069.260000002</v>
      </c>
      <c r="AT26" s="73">
        <v>0</v>
      </c>
      <c r="AU26" s="73">
        <v>0</v>
      </c>
      <c r="AV26" s="73">
        <v>0</v>
      </c>
      <c r="AW26" s="74">
        <v>113186588.26000001</v>
      </c>
      <c r="AX26" s="73">
        <v>0</v>
      </c>
      <c r="AY26" s="73">
        <v>0</v>
      </c>
      <c r="AZ26" s="73">
        <v>0</v>
      </c>
      <c r="BA26" s="73">
        <v>14245652</v>
      </c>
      <c r="BB26" s="73">
        <v>0</v>
      </c>
      <c r="BC26" s="74">
        <v>14245652</v>
      </c>
      <c r="BD26" s="74">
        <v>127432240.26000001</v>
      </c>
      <c r="BE26" s="73">
        <v>64305104.100000001</v>
      </c>
      <c r="BF26" s="73">
        <v>0</v>
      </c>
      <c r="BG26" s="73">
        <v>-653405.64</v>
      </c>
      <c r="BH26" s="73">
        <v>862340.73</v>
      </c>
      <c r="BI26" s="73">
        <v>0</v>
      </c>
      <c r="BJ26" s="73">
        <v>75190188</v>
      </c>
      <c r="BK26" s="73">
        <v>0</v>
      </c>
      <c r="BL26" s="74">
        <v>139704227.19</v>
      </c>
      <c r="BM26" s="74">
        <v>-12271986.93</v>
      </c>
      <c r="BN26" s="73">
        <v>0</v>
      </c>
      <c r="BO26" s="73">
        <v>0</v>
      </c>
      <c r="BP26" s="73">
        <v>-12271986.93</v>
      </c>
      <c r="BQ26" s="73">
        <v>0</v>
      </c>
      <c r="BR26" s="73">
        <v>0</v>
      </c>
      <c r="BS26" s="74">
        <v>-12271986.93</v>
      </c>
      <c r="BT26" s="75">
        <v>-0.20799999999999999</v>
      </c>
      <c r="BU26" s="75">
        <v>0.112</v>
      </c>
      <c r="BV26" s="75">
        <v>-9.6000000000000002E-2</v>
      </c>
      <c r="BW26" s="76">
        <v>1.1000000000000001</v>
      </c>
      <c r="BX26" s="77">
        <v>42</v>
      </c>
      <c r="BY26" s="77">
        <v>39</v>
      </c>
      <c r="BZ26" s="78">
        <v>-12.9</v>
      </c>
      <c r="CA26" s="75">
        <v>-0.83199999999999996</v>
      </c>
      <c r="CB26" s="75">
        <v>0.622</v>
      </c>
      <c r="CC26" s="79">
        <v>-19</v>
      </c>
      <c r="CD26" s="79"/>
      <c r="CE26" s="79"/>
      <c r="CF26" s="74">
        <v>-12271986.93</v>
      </c>
      <c r="CG26" s="75">
        <v>-0.20799999999999999</v>
      </c>
      <c r="CH26" s="75">
        <v>0.112</v>
      </c>
      <c r="CI26" s="75">
        <v>-9.6000000000000002E-2</v>
      </c>
    </row>
    <row r="27" spans="1:87" s="48" customFormat="1" ht="34.200000000000003" x14ac:dyDescent="0.3">
      <c r="A27" s="81">
        <v>8701</v>
      </c>
      <c r="B27" s="81" t="s">
        <v>753</v>
      </c>
      <c r="C27" s="81" t="s">
        <v>847</v>
      </c>
      <c r="D27" s="81">
        <v>11273</v>
      </c>
      <c r="E27" s="81">
        <v>2021</v>
      </c>
      <c r="F27" s="81" t="s">
        <v>848</v>
      </c>
      <c r="G27" s="81">
        <v>5</v>
      </c>
      <c r="H27" s="81">
        <v>12</v>
      </c>
      <c r="I27" s="81" t="s">
        <v>2915</v>
      </c>
      <c r="J27" s="82">
        <v>2950</v>
      </c>
      <c r="K27" s="82">
        <v>0</v>
      </c>
      <c r="L27" s="82">
        <v>0</v>
      </c>
      <c r="M27" s="82">
        <v>29570291</v>
      </c>
      <c r="N27" s="287">
        <v>0</v>
      </c>
      <c r="O27" s="82">
        <v>582383.25</v>
      </c>
      <c r="P27" s="82">
        <v>4473372</v>
      </c>
      <c r="Q27" s="74">
        <v>34628996.25</v>
      </c>
      <c r="R27" s="82">
        <v>0</v>
      </c>
      <c r="S27" s="82">
        <v>0</v>
      </c>
      <c r="T27" s="82">
        <v>0</v>
      </c>
      <c r="U27" s="82">
        <v>30292252.890000001</v>
      </c>
      <c r="V27" s="82">
        <v>45627652.359999999</v>
      </c>
      <c r="W27" s="82">
        <v>30152769</v>
      </c>
      <c r="X27" s="74">
        <v>15474883.359999999</v>
      </c>
      <c r="Y27" s="82">
        <v>1029927.4</v>
      </c>
      <c r="Z27" s="74">
        <v>46797063.649999999</v>
      </c>
      <c r="AA27" s="74">
        <v>81426059.900000006</v>
      </c>
      <c r="AB27" s="82">
        <v>543102.82999999996</v>
      </c>
      <c r="AC27" s="82">
        <v>1789768.04</v>
      </c>
      <c r="AD27" s="82">
        <v>0</v>
      </c>
      <c r="AE27" s="82">
        <v>26508630</v>
      </c>
      <c r="AF27" s="74">
        <v>28841500.870000001</v>
      </c>
      <c r="AG27" s="82">
        <v>1536886.8</v>
      </c>
      <c r="AH27" s="82">
        <v>0</v>
      </c>
      <c r="AI27" s="82">
        <v>4978730.8600000003</v>
      </c>
      <c r="AJ27" s="74">
        <v>6515617.6600000001</v>
      </c>
      <c r="AK27" s="74">
        <v>35357118.530000001</v>
      </c>
      <c r="AL27" s="82">
        <v>46068941</v>
      </c>
      <c r="AM27" s="82">
        <v>0</v>
      </c>
      <c r="AN27" s="82">
        <v>0</v>
      </c>
      <c r="AO27" s="74">
        <v>46068941</v>
      </c>
      <c r="AP27" s="74">
        <v>81426059.530000001</v>
      </c>
      <c r="AQ27" s="82">
        <v>296531747.41000003</v>
      </c>
      <c r="AR27" s="82">
        <v>0</v>
      </c>
      <c r="AS27" s="82">
        <v>10375043.210000001</v>
      </c>
      <c r="AT27" s="82">
        <v>0</v>
      </c>
      <c r="AU27" s="82">
        <v>0</v>
      </c>
      <c r="AV27" s="82">
        <v>0</v>
      </c>
      <c r="AW27" s="74">
        <v>306906790.62</v>
      </c>
      <c r="AX27" s="82">
        <v>0</v>
      </c>
      <c r="AY27" s="82">
        <v>0</v>
      </c>
      <c r="AZ27" s="82">
        <v>0</v>
      </c>
      <c r="BA27" s="82">
        <v>2938898</v>
      </c>
      <c r="BB27" s="82">
        <v>0</v>
      </c>
      <c r="BC27" s="74">
        <v>2938898</v>
      </c>
      <c r="BD27" s="74">
        <v>309845688.62</v>
      </c>
      <c r="BE27" s="82">
        <v>140671058.05000001</v>
      </c>
      <c r="BF27" s="82">
        <v>0</v>
      </c>
      <c r="BG27" s="82">
        <v>2973398</v>
      </c>
      <c r="BH27" s="82">
        <v>138753.21</v>
      </c>
      <c r="BI27" s="82">
        <v>0</v>
      </c>
      <c r="BJ27" s="82">
        <v>143992206</v>
      </c>
      <c r="BK27" s="82">
        <v>0</v>
      </c>
      <c r="BL27" s="74">
        <v>287775415.25999999</v>
      </c>
      <c r="BM27" s="74">
        <v>22070273.359999999</v>
      </c>
      <c r="BN27" s="82">
        <v>0</v>
      </c>
      <c r="BO27" s="82">
        <v>0</v>
      </c>
      <c r="BP27" s="82">
        <v>22070273.359999999</v>
      </c>
      <c r="BQ27" s="82">
        <v>0</v>
      </c>
      <c r="BR27" s="82">
        <v>0</v>
      </c>
      <c r="BS27" s="74">
        <v>22070273.359999999</v>
      </c>
      <c r="BT27" s="75">
        <v>6.2E-2</v>
      </c>
      <c r="BU27" s="75">
        <v>8.9999999999999993E-3</v>
      </c>
      <c r="BV27" s="75">
        <v>7.0999999999999994E-2</v>
      </c>
      <c r="BW27" s="76">
        <v>1.2</v>
      </c>
      <c r="BX27" s="77">
        <v>36</v>
      </c>
      <c r="BY27" s="77">
        <v>35</v>
      </c>
      <c r="BZ27" s="78">
        <v>36.9</v>
      </c>
      <c r="CA27" s="75">
        <v>0.82399999999999995</v>
      </c>
      <c r="CB27" s="75">
        <v>0.56599999999999995</v>
      </c>
      <c r="CC27" s="79">
        <v>10</v>
      </c>
      <c r="CD27" s="79"/>
      <c r="CE27" s="79"/>
      <c r="CF27" s="74">
        <v>22070273.359999999</v>
      </c>
      <c r="CG27" s="75">
        <v>6.2E-2</v>
      </c>
      <c r="CH27" s="75">
        <v>8.9999999999999993E-3</v>
      </c>
      <c r="CI27" s="75">
        <v>7.0999999999999994E-2</v>
      </c>
    </row>
    <row r="28" spans="1:87" s="48" customFormat="1" ht="34.200000000000003" x14ac:dyDescent="0.3">
      <c r="A28" s="72">
        <v>75</v>
      </c>
      <c r="B28" s="72" t="s">
        <v>849</v>
      </c>
      <c r="C28" s="72" t="s">
        <v>847</v>
      </c>
      <c r="D28" s="72">
        <v>11273</v>
      </c>
      <c r="E28" s="72">
        <v>2021</v>
      </c>
      <c r="F28" s="72" t="s">
        <v>848</v>
      </c>
      <c r="G28" s="72">
        <v>5</v>
      </c>
      <c r="H28" s="72">
        <v>12</v>
      </c>
      <c r="I28" s="72" t="s">
        <v>2915</v>
      </c>
      <c r="J28" s="73">
        <v>1636.15</v>
      </c>
      <c r="K28" s="73">
        <v>0</v>
      </c>
      <c r="L28" s="73">
        <v>0</v>
      </c>
      <c r="M28" s="73">
        <v>27779732</v>
      </c>
      <c r="N28" s="285">
        <v>0</v>
      </c>
      <c r="O28" s="73">
        <v>-433775.78</v>
      </c>
      <c r="P28" s="73">
        <v>4757745</v>
      </c>
      <c r="Q28" s="74">
        <v>32105337.370000001</v>
      </c>
      <c r="R28" s="73">
        <v>0</v>
      </c>
      <c r="S28" s="73">
        <v>0</v>
      </c>
      <c r="T28" s="73">
        <v>0</v>
      </c>
      <c r="U28" s="73">
        <v>25577049.359999999</v>
      </c>
      <c r="V28" s="73">
        <v>47690829.670000002</v>
      </c>
      <c r="W28" s="73">
        <v>33654596</v>
      </c>
      <c r="X28" s="74">
        <v>14036233.67</v>
      </c>
      <c r="Y28" s="73">
        <v>1073172.6399999999</v>
      </c>
      <c r="Z28" s="74">
        <v>40686455.670000002</v>
      </c>
      <c r="AA28" s="74">
        <v>72791793.040000007</v>
      </c>
      <c r="AB28" s="73">
        <v>266798.12</v>
      </c>
      <c r="AC28" s="73">
        <v>88917.859999999695</v>
      </c>
      <c r="AD28" s="73">
        <v>0</v>
      </c>
      <c r="AE28" s="73">
        <v>22397079</v>
      </c>
      <c r="AF28" s="74">
        <v>22752794.98</v>
      </c>
      <c r="AG28" s="73">
        <v>352260.21</v>
      </c>
      <c r="AH28" s="73">
        <v>0</v>
      </c>
      <c r="AI28" s="73">
        <v>8172742.6600000001</v>
      </c>
      <c r="AJ28" s="74">
        <v>8525002.8699999992</v>
      </c>
      <c r="AK28" s="74">
        <v>31277797.850000001</v>
      </c>
      <c r="AL28" s="73">
        <v>41513995</v>
      </c>
      <c r="AM28" s="73">
        <v>0</v>
      </c>
      <c r="AN28" s="73">
        <v>0</v>
      </c>
      <c r="AO28" s="74">
        <v>41513995</v>
      </c>
      <c r="AP28" s="74">
        <v>72791792.849999994</v>
      </c>
      <c r="AQ28" s="73">
        <v>271486299</v>
      </c>
      <c r="AR28" s="73">
        <v>0</v>
      </c>
      <c r="AS28" s="73">
        <v>13487158.01</v>
      </c>
      <c r="AT28" s="73">
        <v>0</v>
      </c>
      <c r="AU28" s="73">
        <v>0</v>
      </c>
      <c r="AV28" s="73">
        <v>0</v>
      </c>
      <c r="AW28" s="74">
        <v>284973457.00999999</v>
      </c>
      <c r="AX28" s="73">
        <v>0</v>
      </c>
      <c r="AY28" s="73">
        <v>0</v>
      </c>
      <c r="AZ28" s="73">
        <v>0</v>
      </c>
      <c r="BA28" s="73">
        <v>12644011</v>
      </c>
      <c r="BB28" s="73">
        <v>0</v>
      </c>
      <c r="BC28" s="74">
        <v>12644011</v>
      </c>
      <c r="BD28" s="74">
        <v>297617468.00999999</v>
      </c>
      <c r="BE28" s="73">
        <v>136709848.97999999</v>
      </c>
      <c r="BF28" s="73">
        <v>0</v>
      </c>
      <c r="BG28" s="73">
        <v>637187.59999999905</v>
      </c>
      <c r="BH28" s="73">
        <v>325151.52</v>
      </c>
      <c r="BI28" s="73">
        <v>0</v>
      </c>
      <c r="BJ28" s="73">
        <v>135193986</v>
      </c>
      <c r="BK28" s="73">
        <v>0</v>
      </c>
      <c r="BL28" s="74">
        <v>272866174.10000002</v>
      </c>
      <c r="BM28" s="74">
        <v>24751293.91</v>
      </c>
      <c r="BN28" s="73">
        <v>0</v>
      </c>
      <c r="BO28" s="73">
        <v>0</v>
      </c>
      <c r="BP28" s="73">
        <v>24751293.91</v>
      </c>
      <c r="BQ28" s="73">
        <v>0</v>
      </c>
      <c r="BR28" s="73">
        <v>0</v>
      </c>
      <c r="BS28" s="74">
        <v>24751293.91</v>
      </c>
      <c r="BT28" s="75">
        <v>4.1000000000000002E-2</v>
      </c>
      <c r="BU28" s="75">
        <v>4.2000000000000003E-2</v>
      </c>
      <c r="BV28" s="75">
        <v>8.3000000000000004E-2</v>
      </c>
      <c r="BW28" s="76">
        <v>1.4</v>
      </c>
      <c r="BX28" s="77">
        <v>37</v>
      </c>
      <c r="BY28" s="77">
        <v>30</v>
      </c>
      <c r="BZ28" s="78">
        <v>43.4</v>
      </c>
      <c r="CA28" s="75">
        <v>1.099</v>
      </c>
      <c r="CB28" s="75">
        <v>0.56999999999999995</v>
      </c>
      <c r="CC28" s="79">
        <v>53</v>
      </c>
      <c r="CD28" s="79"/>
      <c r="CE28" s="79"/>
      <c r="CF28" s="74">
        <v>24751293.91</v>
      </c>
      <c r="CG28" s="75">
        <v>4.1000000000000002E-2</v>
      </c>
      <c r="CH28" s="75">
        <v>4.2000000000000003E-2</v>
      </c>
      <c r="CI28" s="75">
        <v>8.3000000000000004E-2</v>
      </c>
    </row>
    <row r="29" spans="1:87" s="48" customFormat="1" ht="34.200000000000003" x14ac:dyDescent="0.3">
      <c r="A29" s="81">
        <v>41</v>
      </c>
      <c r="B29" s="81" t="s">
        <v>850</v>
      </c>
      <c r="C29" s="81" t="s">
        <v>847</v>
      </c>
      <c r="D29" s="81">
        <v>11273</v>
      </c>
      <c r="E29" s="81">
        <v>2021</v>
      </c>
      <c r="F29" s="81" t="s">
        <v>848</v>
      </c>
      <c r="G29" s="81">
        <v>5</v>
      </c>
      <c r="H29" s="81">
        <v>12</v>
      </c>
      <c r="I29" s="81" t="s">
        <v>2915</v>
      </c>
      <c r="J29" s="82">
        <v>0</v>
      </c>
      <c r="K29" s="82">
        <v>0</v>
      </c>
      <c r="L29" s="82">
        <v>0</v>
      </c>
      <c r="M29" s="82">
        <v>2273175</v>
      </c>
      <c r="N29" s="287">
        <v>0</v>
      </c>
      <c r="O29" s="82">
        <v>-573946.04</v>
      </c>
      <c r="P29" s="82">
        <v>248895</v>
      </c>
      <c r="Q29" s="74">
        <v>1948123.96</v>
      </c>
      <c r="R29" s="82">
        <v>0</v>
      </c>
      <c r="S29" s="82">
        <v>0</v>
      </c>
      <c r="T29" s="82">
        <v>0</v>
      </c>
      <c r="U29" s="82">
        <v>22302622.280000001</v>
      </c>
      <c r="V29" s="82">
        <v>41513341.020000003</v>
      </c>
      <c r="W29" s="82">
        <v>29216537</v>
      </c>
      <c r="X29" s="74">
        <v>12296804.02</v>
      </c>
      <c r="Y29" s="82">
        <v>575848</v>
      </c>
      <c r="Z29" s="74">
        <v>35175274.299999997</v>
      </c>
      <c r="AA29" s="74">
        <v>37123398.259999998</v>
      </c>
      <c r="AB29" s="82">
        <v>190400.38</v>
      </c>
      <c r="AC29" s="82">
        <v>-349946.67</v>
      </c>
      <c r="AD29" s="82">
        <v>0</v>
      </c>
      <c r="AE29" s="82">
        <v>35520967</v>
      </c>
      <c r="AF29" s="74">
        <v>35361420.710000001</v>
      </c>
      <c r="AG29" s="82">
        <v>243292.35</v>
      </c>
      <c r="AH29" s="82">
        <v>0</v>
      </c>
      <c r="AI29" s="82">
        <v>5841302.8799999999</v>
      </c>
      <c r="AJ29" s="74">
        <v>6084595.2300000004</v>
      </c>
      <c r="AK29" s="74">
        <v>41446015.939999998</v>
      </c>
      <c r="AL29" s="82">
        <v>-4322618</v>
      </c>
      <c r="AM29" s="82">
        <v>0</v>
      </c>
      <c r="AN29" s="82">
        <v>0</v>
      </c>
      <c r="AO29" s="74">
        <v>-4322618</v>
      </c>
      <c r="AP29" s="74">
        <v>37123397.939999998</v>
      </c>
      <c r="AQ29" s="82">
        <v>24102808</v>
      </c>
      <c r="AR29" s="82">
        <v>0</v>
      </c>
      <c r="AS29" s="82">
        <v>3475025.78</v>
      </c>
      <c r="AT29" s="82">
        <v>0</v>
      </c>
      <c r="AU29" s="82">
        <v>0</v>
      </c>
      <c r="AV29" s="82">
        <v>0</v>
      </c>
      <c r="AW29" s="74">
        <v>27577833.780000001</v>
      </c>
      <c r="AX29" s="82">
        <v>0</v>
      </c>
      <c r="AY29" s="82">
        <v>0</v>
      </c>
      <c r="AZ29" s="82">
        <v>0</v>
      </c>
      <c r="BA29" s="82">
        <v>8999528</v>
      </c>
      <c r="BB29" s="82">
        <v>0</v>
      </c>
      <c r="BC29" s="74">
        <v>8999528</v>
      </c>
      <c r="BD29" s="74">
        <v>36577361.780000001</v>
      </c>
      <c r="BE29" s="82">
        <v>17056477.399999999</v>
      </c>
      <c r="BF29" s="82">
        <v>0</v>
      </c>
      <c r="BG29" s="82">
        <v>1933121.57</v>
      </c>
      <c r="BH29" s="82">
        <v>410512.61</v>
      </c>
      <c r="BI29" s="82">
        <v>0</v>
      </c>
      <c r="BJ29" s="82">
        <v>52755015</v>
      </c>
      <c r="BK29" s="82">
        <v>0</v>
      </c>
      <c r="BL29" s="74">
        <v>72155126.579999998</v>
      </c>
      <c r="BM29" s="74">
        <v>-35577764.799999997</v>
      </c>
      <c r="BN29" s="82">
        <v>0</v>
      </c>
      <c r="BO29" s="82">
        <v>0</v>
      </c>
      <c r="BP29" s="82">
        <v>-35577764.799999997</v>
      </c>
      <c r="BQ29" s="82">
        <v>0</v>
      </c>
      <c r="BR29" s="82">
        <v>0</v>
      </c>
      <c r="BS29" s="74">
        <v>-35577764.799999997</v>
      </c>
      <c r="BT29" s="75">
        <v>-1.2190000000000001</v>
      </c>
      <c r="BU29" s="75">
        <v>0.246</v>
      </c>
      <c r="BV29" s="75">
        <v>-0.97299999999999998</v>
      </c>
      <c r="BW29" s="76">
        <v>0.1</v>
      </c>
      <c r="BX29" s="77">
        <v>34</v>
      </c>
      <c r="BY29" s="77">
        <v>186</v>
      </c>
      <c r="BZ29" s="78">
        <v>-55.3</v>
      </c>
      <c r="CA29" s="75">
        <v>-0.94499999999999995</v>
      </c>
      <c r="CB29" s="75">
        <v>-0.11600000000000001</v>
      </c>
      <c r="CC29" s="79">
        <v>15</v>
      </c>
      <c r="CD29" s="79"/>
      <c r="CE29" s="79"/>
      <c r="CF29" s="74">
        <v>-35577764.799999997</v>
      </c>
      <c r="CG29" s="75">
        <v>-1.2190000000000001</v>
      </c>
      <c r="CH29" s="75">
        <v>0.246</v>
      </c>
      <c r="CI29" s="75">
        <v>-0.97299999999999998</v>
      </c>
    </row>
    <row r="30" spans="1:87" s="48" customFormat="1" ht="34.200000000000003" x14ac:dyDescent="0.3">
      <c r="A30" s="72">
        <v>114</v>
      </c>
      <c r="B30" s="72" t="s">
        <v>851</v>
      </c>
      <c r="C30" s="72" t="s">
        <v>847</v>
      </c>
      <c r="D30" s="72">
        <v>11273</v>
      </c>
      <c r="E30" s="72">
        <v>2021</v>
      </c>
      <c r="F30" s="72" t="s">
        <v>848</v>
      </c>
      <c r="G30" s="72">
        <v>5</v>
      </c>
      <c r="H30" s="72">
        <v>12</v>
      </c>
      <c r="I30" s="72" t="s">
        <v>2915</v>
      </c>
      <c r="J30" s="73">
        <v>633.13</v>
      </c>
      <c r="K30" s="73">
        <v>0</v>
      </c>
      <c r="L30" s="73">
        <v>0</v>
      </c>
      <c r="M30" s="73">
        <v>30165017</v>
      </c>
      <c r="N30" s="285">
        <v>0</v>
      </c>
      <c r="O30" s="73">
        <v>-127432.139999999</v>
      </c>
      <c r="P30" s="73">
        <v>5671496</v>
      </c>
      <c r="Q30" s="74">
        <v>35709713.990000002</v>
      </c>
      <c r="R30" s="73">
        <v>0</v>
      </c>
      <c r="S30" s="73">
        <v>0</v>
      </c>
      <c r="T30" s="73">
        <v>0</v>
      </c>
      <c r="U30" s="73">
        <v>23357115.34</v>
      </c>
      <c r="V30" s="73">
        <v>64364948.829999998</v>
      </c>
      <c r="W30" s="73">
        <v>44005064</v>
      </c>
      <c r="X30" s="74">
        <v>20359884.829999998</v>
      </c>
      <c r="Y30" s="73">
        <v>3053841.73</v>
      </c>
      <c r="Z30" s="74">
        <v>46770841.899999999</v>
      </c>
      <c r="AA30" s="74">
        <v>82480555.890000001</v>
      </c>
      <c r="AB30" s="73">
        <v>647569.18000000005</v>
      </c>
      <c r="AC30" s="73">
        <v>279405.43</v>
      </c>
      <c r="AD30" s="73">
        <v>0</v>
      </c>
      <c r="AE30" s="73">
        <v>26649560</v>
      </c>
      <c r="AF30" s="74">
        <v>27576534.609999999</v>
      </c>
      <c r="AG30" s="73">
        <v>1400430.91</v>
      </c>
      <c r="AH30" s="73">
        <v>0</v>
      </c>
      <c r="AI30" s="73">
        <v>4203220.13</v>
      </c>
      <c r="AJ30" s="74">
        <v>5603651.04</v>
      </c>
      <c r="AK30" s="74">
        <v>33180185.649999999</v>
      </c>
      <c r="AL30" s="73">
        <v>49300370</v>
      </c>
      <c r="AM30" s="73">
        <v>0</v>
      </c>
      <c r="AN30" s="73">
        <v>0</v>
      </c>
      <c r="AO30" s="74">
        <v>49300370</v>
      </c>
      <c r="AP30" s="74">
        <v>82480555.650000006</v>
      </c>
      <c r="AQ30" s="73">
        <v>315320950</v>
      </c>
      <c r="AR30" s="73">
        <v>0</v>
      </c>
      <c r="AS30" s="73">
        <v>6250729.1399999997</v>
      </c>
      <c r="AT30" s="73">
        <v>0</v>
      </c>
      <c r="AU30" s="73">
        <v>0</v>
      </c>
      <c r="AV30" s="73">
        <v>0</v>
      </c>
      <c r="AW30" s="74">
        <v>321571679.13999999</v>
      </c>
      <c r="AX30" s="73">
        <v>0</v>
      </c>
      <c r="AY30" s="73">
        <v>0</v>
      </c>
      <c r="AZ30" s="73">
        <v>0</v>
      </c>
      <c r="BA30" s="73">
        <v>2262040</v>
      </c>
      <c r="BB30" s="73">
        <v>0</v>
      </c>
      <c r="BC30" s="74">
        <v>2262040</v>
      </c>
      <c r="BD30" s="74">
        <v>323833719.13999999</v>
      </c>
      <c r="BE30" s="73">
        <v>110137596.81</v>
      </c>
      <c r="BF30" s="73">
        <v>0</v>
      </c>
      <c r="BG30" s="73">
        <v>1989851.72</v>
      </c>
      <c r="BH30" s="73">
        <v>62158.31</v>
      </c>
      <c r="BI30" s="73">
        <v>0</v>
      </c>
      <c r="BJ30" s="73">
        <v>172327222</v>
      </c>
      <c r="BK30" s="73">
        <v>0</v>
      </c>
      <c r="BL30" s="74">
        <v>284516828.83999997</v>
      </c>
      <c r="BM30" s="74">
        <v>39316890.299999997</v>
      </c>
      <c r="BN30" s="73">
        <v>0</v>
      </c>
      <c r="BO30" s="73">
        <v>0</v>
      </c>
      <c r="BP30" s="73">
        <v>39316890.299999997</v>
      </c>
      <c r="BQ30" s="73">
        <v>0</v>
      </c>
      <c r="BR30" s="73">
        <v>0</v>
      </c>
      <c r="BS30" s="74">
        <v>39316890.299999997</v>
      </c>
      <c r="BT30" s="75">
        <v>0.114</v>
      </c>
      <c r="BU30" s="75">
        <v>7.0000000000000001E-3</v>
      </c>
      <c r="BV30" s="75">
        <v>0.121</v>
      </c>
      <c r="BW30" s="76">
        <v>1.3</v>
      </c>
      <c r="BX30" s="77">
        <v>35</v>
      </c>
      <c r="BY30" s="77">
        <v>35</v>
      </c>
      <c r="BZ30" s="78">
        <v>58.3</v>
      </c>
      <c r="CA30" s="75">
        <v>1.4259999999999999</v>
      </c>
      <c r="CB30" s="75">
        <v>0.59799999999999998</v>
      </c>
      <c r="CC30" s="79">
        <v>22</v>
      </c>
      <c r="CD30" s="79"/>
      <c r="CE30" s="79"/>
      <c r="CF30" s="74">
        <v>39316890.299999997</v>
      </c>
      <c r="CG30" s="75">
        <v>0.114</v>
      </c>
      <c r="CH30" s="75">
        <v>7.0000000000000001E-3</v>
      </c>
      <c r="CI30" s="75">
        <v>0.121</v>
      </c>
    </row>
    <row r="31" spans="1:87" s="48" customFormat="1" ht="34.200000000000003" x14ac:dyDescent="0.3">
      <c r="A31" s="81">
        <v>126</v>
      </c>
      <c r="B31" s="81" t="s">
        <v>852</v>
      </c>
      <c r="C31" s="81" t="s">
        <v>847</v>
      </c>
      <c r="D31" s="81">
        <v>11273</v>
      </c>
      <c r="E31" s="81">
        <v>2021</v>
      </c>
      <c r="F31" s="81" t="s">
        <v>848</v>
      </c>
      <c r="G31" s="81">
        <v>5</v>
      </c>
      <c r="H31" s="81">
        <v>12</v>
      </c>
      <c r="I31" s="81" t="s">
        <v>2915</v>
      </c>
      <c r="J31" s="82">
        <v>525</v>
      </c>
      <c r="K31" s="82">
        <v>0</v>
      </c>
      <c r="L31" s="82">
        <v>0</v>
      </c>
      <c r="M31" s="82">
        <v>43521911</v>
      </c>
      <c r="N31" s="287">
        <v>0</v>
      </c>
      <c r="O31" s="82">
        <v>498105.17</v>
      </c>
      <c r="P31" s="82">
        <v>9863713</v>
      </c>
      <c r="Q31" s="74">
        <v>53884254.170000002</v>
      </c>
      <c r="R31" s="82">
        <v>0</v>
      </c>
      <c r="S31" s="82">
        <v>0</v>
      </c>
      <c r="T31" s="82">
        <v>0</v>
      </c>
      <c r="U31" s="82">
        <v>95802034.120000005</v>
      </c>
      <c r="V31" s="82">
        <v>92062963.25</v>
      </c>
      <c r="W31" s="82">
        <v>53544323</v>
      </c>
      <c r="X31" s="74">
        <v>38518640.25</v>
      </c>
      <c r="Y31" s="82">
        <v>941105.72</v>
      </c>
      <c r="Z31" s="74">
        <v>135261780.09</v>
      </c>
      <c r="AA31" s="74">
        <v>189146034.25999999</v>
      </c>
      <c r="AB31" s="82">
        <v>206937.2</v>
      </c>
      <c r="AC31" s="82">
        <v>876070.19</v>
      </c>
      <c r="AD31" s="82">
        <v>0</v>
      </c>
      <c r="AE31" s="82">
        <v>48355206</v>
      </c>
      <c r="AF31" s="74">
        <v>49438213.390000001</v>
      </c>
      <c r="AG31" s="82">
        <v>388982.11</v>
      </c>
      <c r="AH31" s="82">
        <v>0</v>
      </c>
      <c r="AI31" s="82">
        <v>8242016.4299999997</v>
      </c>
      <c r="AJ31" s="74">
        <v>8630998.5399999991</v>
      </c>
      <c r="AK31" s="74">
        <v>58069211.93</v>
      </c>
      <c r="AL31" s="82">
        <v>131076822</v>
      </c>
      <c r="AM31" s="82">
        <v>0</v>
      </c>
      <c r="AN31" s="82">
        <v>0</v>
      </c>
      <c r="AO31" s="74">
        <v>131076822</v>
      </c>
      <c r="AP31" s="74">
        <v>189146033.93000001</v>
      </c>
      <c r="AQ31" s="82">
        <v>422333568</v>
      </c>
      <c r="AR31" s="82">
        <v>0</v>
      </c>
      <c r="AS31" s="82">
        <v>11299002.300000001</v>
      </c>
      <c r="AT31" s="82">
        <v>0</v>
      </c>
      <c r="AU31" s="82">
        <v>0</v>
      </c>
      <c r="AV31" s="82">
        <v>0</v>
      </c>
      <c r="AW31" s="74">
        <v>433632570.30000001</v>
      </c>
      <c r="AX31" s="82">
        <v>0</v>
      </c>
      <c r="AY31" s="82">
        <v>0</v>
      </c>
      <c r="AZ31" s="82">
        <v>0</v>
      </c>
      <c r="BA31" s="82">
        <v>4652955</v>
      </c>
      <c r="BB31" s="82">
        <v>0</v>
      </c>
      <c r="BC31" s="74">
        <v>4652955</v>
      </c>
      <c r="BD31" s="74">
        <v>438285525.30000001</v>
      </c>
      <c r="BE31" s="82">
        <v>203215438.38999999</v>
      </c>
      <c r="BF31" s="82">
        <v>0</v>
      </c>
      <c r="BG31" s="82">
        <v>5186349.99</v>
      </c>
      <c r="BH31" s="82">
        <v>1704090.41</v>
      </c>
      <c r="BI31" s="82">
        <v>0</v>
      </c>
      <c r="BJ31" s="82">
        <v>217271315</v>
      </c>
      <c r="BK31" s="82">
        <v>0</v>
      </c>
      <c r="BL31" s="74">
        <v>427377193.79000002</v>
      </c>
      <c r="BM31" s="74">
        <v>10908331.5100001</v>
      </c>
      <c r="BN31" s="82">
        <v>0</v>
      </c>
      <c r="BO31" s="82">
        <v>0</v>
      </c>
      <c r="BP31" s="82">
        <v>10908331.5100001</v>
      </c>
      <c r="BQ31" s="82">
        <v>0</v>
      </c>
      <c r="BR31" s="82">
        <v>0</v>
      </c>
      <c r="BS31" s="74">
        <v>10908331.5100001</v>
      </c>
      <c r="BT31" s="75">
        <v>1.4E-2</v>
      </c>
      <c r="BU31" s="75">
        <v>1.0999999999999999E-2</v>
      </c>
      <c r="BV31" s="75">
        <v>2.5000000000000001E-2</v>
      </c>
      <c r="BW31" s="76">
        <v>1.1000000000000001</v>
      </c>
      <c r="BX31" s="77">
        <v>38</v>
      </c>
      <c r="BY31" s="77">
        <v>42</v>
      </c>
      <c r="BZ31" s="78">
        <v>9.3000000000000007</v>
      </c>
      <c r="CA31" s="75">
        <v>0.32300000000000001</v>
      </c>
      <c r="CB31" s="75">
        <v>0.69299999999999995</v>
      </c>
      <c r="CC31" s="79">
        <v>10</v>
      </c>
      <c r="CD31" s="79"/>
      <c r="CE31" s="79"/>
      <c r="CF31" s="74">
        <v>10908331.5100001</v>
      </c>
      <c r="CG31" s="75">
        <v>1.4E-2</v>
      </c>
      <c r="CH31" s="75">
        <v>1.0999999999999999E-2</v>
      </c>
      <c r="CI31" s="75">
        <v>2.5000000000000001E-2</v>
      </c>
    </row>
    <row r="32" spans="1:87" s="48" customFormat="1" ht="34.200000000000003" x14ac:dyDescent="0.3">
      <c r="A32" s="72">
        <v>11467</v>
      </c>
      <c r="B32" s="72" t="s">
        <v>853</v>
      </c>
      <c r="C32" s="72" t="s">
        <v>847</v>
      </c>
      <c r="D32" s="72">
        <v>11273</v>
      </c>
      <c r="E32" s="72">
        <v>2021</v>
      </c>
      <c r="F32" s="72" t="s">
        <v>848</v>
      </c>
      <c r="G32" s="72">
        <v>5</v>
      </c>
      <c r="H32" s="72">
        <v>12</v>
      </c>
      <c r="I32" s="72" t="s">
        <v>2915</v>
      </c>
      <c r="J32" s="73">
        <v>780</v>
      </c>
      <c r="K32" s="73">
        <v>0</v>
      </c>
      <c r="L32" s="73">
        <v>0</v>
      </c>
      <c r="M32" s="73">
        <v>6114184</v>
      </c>
      <c r="N32" s="285">
        <v>0</v>
      </c>
      <c r="O32" s="73">
        <v>-132281.32999999999</v>
      </c>
      <c r="P32" s="73">
        <v>1314158</v>
      </c>
      <c r="Q32" s="74">
        <v>7296840.6699999999</v>
      </c>
      <c r="R32" s="73">
        <v>0</v>
      </c>
      <c r="S32" s="73">
        <v>0</v>
      </c>
      <c r="T32" s="73">
        <v>0</v>
      </c>
      <c r="U32" s="73">
        <v>4234001.34</v>
      </c>
      <c r="V32" s="73">
        <v>12321405.68</v>
      </c>
      <c r="W32" s="73">
        <v>7344094</v>
      </c>
      <c r="X32" s="74">
        <v>4977311.68</v>
      </c>
      <c r="Y32" s="73">
        <v>0</v>
      </c>
      <c r="Z32" s="74">
        <v>9211313.0199999996</v>
      </c>
      <c r="AA32" s="74">
        <v>16508153.689999999</v>
      </c>
      <c r="AB32" s="73">
        <v>91393.81</v>
      </c>
      <c r="AC32" s="73">
        <v>-22430.39</v>
      </c>
      <c r="AD32" s="73">
        <v>0</v>
      </c>
      <c r="AE32" s="73">
        <v>5416359</v>
      </c>
      <c r="AF32" s="74">
        <v>5485322.4199999999</v>
      </c>
      <c r="AG32" s="73">
        <v>100280.31</v>
      </c>
      <c r="AH32" s="73">
        <v>0</v>
      </c>
      <c r="AI32" s="73">
        <v>2644497.13</v>
      </c>
      <c r="AJ32" s="74">
        <v>2744777.44</v>
      </c>
      <c r="AK32" s="74">
        <v>8230099.8600000003</v>
      </c>
      <c r="AL32" s="73">
        <v>8278054</v>
      </c>
      <c r="AM32" s="73">
        <v>0</v>
      </c>
      <c r="AN32" s="73">
        <v>0</v>
      </c>
      <c r="AO32" s="74">
        <v>8278054</v>
      </c>
      <c r="AP32" s="74">
        <v>16508153.859999999</v>
      </c>
      <c r="AQ32" s="73">
        <v>59470158.899999999</v>
      </c>
      <c r="AR32" s="73">
        <v>0</v>
      </c>
      <c r="AS32" s="73">
        <v>3636714.81</v>
      </c>
      <c r="AT32" s="73">
        <v>0</v>
      </c>
      <c r="AU32" s="73">
        <v>0</v>
      </c>
      <c r="AV32" s="73">
        <v>0</v>
      </c>
      <c r="AW32" s="74">
        <v>63106873.710000001</v>
      </c>
      <c r="AX32" s="73">
        <v>0</v>
      </c>
      <c r="AY32" s="73">
        <v>0</v>
      </c>
      <c r="AZ32" s="73">
        <v>0</v>
      </c>
      <c r="BA32" s="73">
        <v>4689613</v>
      </c>
      <c r="BB32" s="73">
        <v>0</v>
      </c>
      <c r="BC32" s="74">
        <v>4689613</v>
      </c>
      <c r="BD32" s="74">
        <v>67796486.709999993</v>
      </c>
      <c r="BE32" s="73">
        <v>32341082.300000001</v>
      </c>
      <c r="BF32" s="73">
        <v>0</v>
      </c>
      <c r="BG32" s="73">
        <v>966763.22</v>
      </c>
      <c r="BH32" s="73">
        <v>449109.86</v>
      </c>
      <c r="BI32" s="73">
        <v>0</v>
      </c>
      <c r="BJ32" s="73">
        <v>35688209</v>
      </c>
      <c r="BK32" s="73">
        <v>0</v>
      </c>
      <c r="BL32" s="74">
        <v>69445164.379999995</v>
      </c>
      <c r="BM32" s="74">
        <v>-1648677.6699999699</v>
      </c>
      <c r="BN32" s="73">
        <v>0</v>
      </c>
      <c r="BO32" s="73">
        <v>0</v>
      </c>
      <c r="BP32" s="73">
        <v>-1648677.6699999699</v>
      </c>
      <c r="BQ32" s="73">
        <v>0</v>
      </c>
      <c r="BR32" s="73">
        <v>0</v>
      </c>
      <c r="BS32" s="74">
        <v>-1648677.6699999699</v>
      </c>
      <c r="BT32" s="75">
        <v>-9.2999999999999999E-2</v>
      </c>
      <c r="BU32" s="75">
        <v>6.9000000000000006E-2</v>
      </c>
      <c r="BV32" s="75">
        <v>-2.4E-2</v>
      </c>
      <c r="BW32" s="76">
        <v>1.3</v>
      </c>
      <c r="BX32" s="77">
        <v>38</v>
      </c>
      <c r="BY32" s="77">
        <v>29</v>
      </c>
      <c r="BZ32" s="78">
        <v>-0.4</v>
      </c>
      <c r="CA32" s="75">
        <v>-0.122</v>
      </c>
      <c r="CB32" s="75">
        <v>0.501</v>
      </c>
      <c r="CC32" s="79">
        <v>8</v>
      </c>
      <c r="CD32" s="79"/>
      <c r="CE32" s="79"/>
      <c r="CF32" s="74">
        <v>-1648677.6699999699</v>
      </c>
      <c r="CG32" s="75">
        <v>-9.2999999999999999E-2</v>
      </c>
      <c r="CH32" s="75">
        <v>6.9000000000000006E-2</v>
      </c>
      <c r="CI32" s="75">
        <v>-2.4E-2</v>
      </c>
    </row>
    <row r="33" spans="1:87" s="48" customFormat="1" ht="34.200000000000003" x14ac:dyDescent="0.3">
      <c r="A33" s="81">
        <v>99</v>
      </c>
      <c r="B33" s="81" t="s">
        <v>854</v>
      </c>
      <c r="C33" s="81" t="s">
        <v>847</v>
      </c>
      <c r="D33" s="81">
        <v>11273</v>
      </c>
      <c r="E33" s="81">
        <v>2021</v>
      </c>
      <c r="F33" s="81" t="s">
        <v>848</v>
      </c>
      <c r="G33" s="81">
        <v>5</v>
      </c>
      <c r="H33" s="81">
        <v>12</v>
      </c>
      <c r="I33" s="81" t="s">
        <v>2915</v>
      </c>
      <c r="J33" s="82">
        <v>0</v>
      </c>
      <c r="K33" s="82">
        <v>0</v>
      </c>
      <c r="L33" s="82">
        <v>0</v>
      </c>
      <c r="M33" s="82">
        <v>14552748</v>
      </c>
      <c r="N33" s="287">
        <v>0</v>
      </c>
      <c r="O33" s="82">
        <v>-43801.690000000199</v>
      </c>
      <c r="P33" s="82">
        <v>2873370</v>
      </c>
      <c r="Q33" s="74">
        <v>17382316.309999999</v>
      </c>
      <c r="R33" s="82">
        <v>0</v>
      </c>
      <c r="S33" s="82">
        <v>0</v>
      </c>
      <c r="T33" s="82">
        <v>0</v>
      </c>
      <c r="U33" s="82">
        <v>22450755.260000002</v>
      </c>
      <c r="V33" s="82">
        <v>33581349.920000002</v>
      </c>
      <c r="W33" s="82">
        <v>18425044</v>
      </c>
      <c r="X33" s="74">
        <v>15156305.92</v>
      </c>
      <c r="Y33" s="82">
        <v>1535426.82</v>
      </c>
      <c r="Z33" s="74">
        <v>39142488</v>
      </c>
      <c r="AA33" s="74">
        <v>56524804.310000002</v>
      </c>
      <c r="AB33" s="82">
        <v>180669.18</v>
      </c>
      <c r="AC33" s="82">
        <v>-324031.61</v>
      </c>
      <c r="AD33" s="82">
        <v>0</v>
      </c>
      <c r="AE33" s="82">
        <v>14041546</v>
      </c>
      <c r="AF33" s="74">
        <v>13898183.57</v>
      </c>
      <c r="AG33" s="82">
        <v>281915.28000000003</v>
      </c>
      <c r="AH33" s="82">
        <v>0</v>
      </c>
      <c r="AI33" s="82">
        <v>4890457.66</v>
      </c>
      <c r="AJ33" s="74">
        <v>5172372.9400000004</v>
      </c>
      <c r="AK33" s="74">
        <v>19070556.510000002</v>
      </c>
      <c r="AL33" s="82">
        <v>37454247</v>
      </c>
      <c r="AM33" s="82">
        <v>0</v>
      </c>
      <c r="AN33" s="82">
        <v>0</v>
      </c>
      <c r="AO33" s="74">
        <v>37454247</v>
      </c>
      <c r="AP33" s="74">
        <v>56524803.509999998</v>
      </c>
      <c r="AQ33" s="82">
        <v>139056736.78</v>
      </c>
      <c r="AR33" s="82">
        <v>0</v>
      </c>
      <c r="AS33" s="82">
        <v>11586425.91</v>
      </c>
      <c r="AT33" s="82">
        <v>0</v>
      </c>
      <c r="AU33" s="82">
        <v>0</v>
      </c>
      <c r="AV33" s="82">
        <v>0</v>
      </c>
      <c r="AW33" s="74">
        <v>150643162.69</v>
      </c>
      <c r="AX33" s="82">
        <v>0</v>
      </c>
      <c r="AY33" s="82">
        <v>0</v>
      </c>
      <c r="AZ33" s="82">
        <v>0</v>
      </c>
      <c r="BA33" s="82">
        <v>2008841</v>
      </c>
      <c r="BB33" s="82">
        <v>0</v>
      </c>
      <c r="BC33" s="74">
        <v>2008841</v>
      </c>
      <c r="BD33" s="74">
        <v>152652003.69</v>
      </c>
      <c r="BE33" s="82">
        <v>80796007.170000002</v>
      </c>
      <c r="BF33" s="82">
        <v>0</v>
      </c>
      <c r="BG33" s="82">
        <v>2119574.67</v>
      </c>
      <c r="BH33" s="82">
        <v>-35567.25</v>
      </c>
      <c r="BI33" s="82">
        <v>0</v>
      </c>
      <c r="BJ33" s="82">
        <v>73987737</v>
      </c>
      <c r="BK33" s="82">
        <v>0</v>
      </c>
      <c r="BL33" s="74">
        <v>156867751.59</v>
      </c>
      <c r="BM33" s="74">
        <v>-4215747.9000000404</v>
      </c>
      <c r="BN33" s="82">
        <v>0</v>
      </c>
      <c r="BO33" s="82">
        <v>0</v>
      </c>
      <c r="BP33" s="82">
        <v>-4215747.9000000404</v>
      </c>
      <c r="BQ33" s="82">
        <v>0</v>
      </c>
      <c r="BR33" s="82">
        <v>0</v>
      </c>
      <c r="BS33" s="74">
        <v>-4215747.9000000404</v>
      </c>
      <c r="BT33" s="75">
        <v>-4.1000000000000002E-2</v>
      </c>
      <c r="BU33" s="75">
        <v>1.2999999999999999E-2</v>
      </c>
      <c r="BV33" s="75">
        <v>-2.8000000000000001E-2</v>
      </c>
      <c r="BW33" s="76">
        <v>1.3</v>
      </c>
      <c r="BX33" s="77">
        <v>38</v>
      </c>
      <c r="BY33" s="77">
        <v>34</v>
      </c>
      <c r="BZ33" s="78">
        <v>-14.7</v>
      </c>
      <c r="CA33" s="75">
        <v>-0.14799999999999999</v>
      </c>
      <c r="CB33" s="75">
        <v>0.66300000000000003</v>
      </c>
      <c r="CC33" s="79">
        <v>9</v>
      </c>
      <c r="CD33" s="79"/>
      <c r="CE33" s="79"/>
      <c r="CF33" s="74">
        <v>-4215747.9000000404</v>
      </c>
      <c r="CG33" s="75">
        <v>-4.1000000000000002E-2</v>
      </c>
      <c r="CH33" s="75">
        <v>1.2999999999999999E-2</v>
      </c>
      <c r="CI33" s="75">
        <v>-2.8000000000000001E-2</v>
      </c>
    </row>
    <row r="34" spans="1:87" s="48" customFormat="1" ht="34.200000000000003" x14ac:dyDescent="0.3">
      <c r="A34" s="72">
        <v>122</v>
      </c>
      <c r="B34" s="72" t="s">
        <v>750</v>
      </c>
      <c r="C34" s="72" t="s">
        <v>847</v>
      </c>
      <c r="D34" s="72">
        <v>12759</v>
      </c>
      <c r="E34" s="72">
        <v>2021</v>
      </c>
      <c r="F34" s="72" t="s">
        <v>855</v>
      </c>
      <c r="G34" s="72">
        <v>5</v>
      </c>
      <c r="H34" s="72">
        <v>12</v>
      </c>
      <c r="I34" s="72" t="s">
        <v>2914</v>
      </c>
      <c r="J34" s="73">
        <v>41734218</v>
      </c>
      <c r="K34" s="73">
        <v>0</v>
      </c>
      <c r="L34" s="73">
        <v>1988042</v>
      </c>
      <c r="M34" s="73">
        <v>76256378</v>
      </c>
      <c r="N34" s="285">
        <v>2335578</v>
      </c>
      <c r="O34" s="73">
        <v>0</v>
      </c>
      <c r="P34" s="73">
        <v>50127482</v>
      </c>
      <c r="Q34" s="74">
        <v>172441698</v>
      </c>
      <c r="R34" s="73">
        <v>328406355</v>
      </c>
      <c r="S34" s="73">
        <v>2596634</v>
      </c>
      <c r="T34" s="73">
        <v>0</v>
      </c>
      <c r="U34" s="73">
        <v>0</v>
      </c>
      <c r="V34" s="73">
        <v>578663304</v>
      </c>
      <c r="W34" s="73">
        <v>323436336</v>
      </c>
      <c r="X34" s="74">
        <v>255226968</v>
      </c>
      <c r="Y34" s="73">
        <v>67500936</v>
      </c>
      <c r="Z34" s="74">
        <v>653730893</v>
      </c>
      <c r="AA34" s="74">
        <v>826172591</v>
      </c>
      <c r="AB34" s="73">
        <v>12477163</v>
      </c>
      <c r="AC34" s="73">
        <v>4245232</v>
      </c>
      <c r="AD34" s="73">
        <v>0</v>
      </c>
      <c r="AE34" s="73">
        <v>159853338</v>
      </c>
      <c r="AF34" s="74">
        <v>176575733</v>
      </c>
      <c r="AG34" s="73">
        <v>205728032</v>
      </c>
      <c r="AH34" s="73">
        <v>0</v>
      </c>
      <c r="AI34" s="73">
        <v>40417717</v>
      </c>
      <c r="AJ34" s="74">
        <v>246145749</v>
      </c>
      <c r="AK34" s="74">
        <v>422721482</v>
      </c>
      <c r="AL34" s="73">
        <v>377141862</v>
      </c>
      <c r="AM34" s="73">
        <v>24209171</v>
      </c>
      <c r="AN34" s="73">
        <v>2100076</v>
      </c>
      <c r="AO34" s="74">
        <v>403451109</v>
      </c>
      <c r="AP34" s="74">
        <v>826172591</v>
      </c>
      <c r="AQ34" s="73">
        <v>695022628</v>
      </c>
      <c r="AR34" s="73">
        <v>0</v>
      </c>
      <c r="AS34" s="73">
        <v>42830935</v>
      </c>
      <c r="AT34" s="73">
        <v>306174</v>
      </c>
      <c r="AU34" s="73">
        <v>0</v>
      </c>
      <c r="AV34" s="73">
        <v>8339961</v>
      </c>
      <c r="AW34" s="74">
        <v>746499698</v>
      </c>
      <c r="AX34" s="73">
        <v>53871596</v>
      </c>
      <c r="AY34" s="73">
        <v>-521177</v>
      </c>
      <c r="AZ34" s="73">
        <v>0</v>
      </c>
      <c r="BA34" s="73">
        <v>0</v>
      </c>
      <c r="BB34" s="73">
        <v>0</v>
      </c>
      <c r="BC34" s="74">
        <v>53350419</v>
      </c>
      <c r="BD34" s="74">
        <v>799850117</v>
      </c>
      <c r="BE34" s="73">
        <v>428460371</v>
      </c>
      <c r="BF34" s="73">
        <v>0</v>
      </c>
      <c r="BG34" s="73">
        <v>31144615</v>
      </c>
      <c r="BH34" s="73">
        <v>8180876</v>
      </c>
      <c r="BI34" s="73">
        <v>5374063</v>
      </c>
      <c r="BJ34" s="73">
        <v>276810215</v>
      </c>
      <c r="BK34" s="73">
        <v>0</v>
      </c>
      <c r="BL34" s="74">
        <v>749970140</v>
      </c>
      <c r="BM34" s="74">
        <v>49879977</v>
      </c>
      <c r="BN34" s="73">
        <v>-5500000</v>
      </c>
      <c r="BO34" s="73">
        <v>2353336</v>
      </c>
      <c r="BP34" s="73">
        <v>46733313</v>
      </c>
      <c r="BQ34" s="73">
        <v>-10043687</v>
      </c>
      <c r="BR34" s="73">
        <v>0</v>
      </c>
      <c r="BS34" s="74">
        <v>36689626</v>
      </c>
      <c r="BT34" s="75">
        <v>-4.0000000000000001E-3</v>
      </c>
      <c r="BU34" s="75">
        <v>6.7000000000000004E-2</v>
      </c>
      <c r="BV34" s="75">
        <v>6.2E-2</v>
      </c>
      <c r="BW34" s="76">
        <v>1</v>
      </c>
      <c r="BX34" s="77">
        <v>40</v>
      </c>
      <c r="BY34" s="77">
        <v>88</v>
      </c>
      <c r="BZ34" s="78">
        <v>4.3</v>
      </c>
      <c r="CA34" s="75">
        <v>0.21199999999999999</v>
      </c>
      <c r="CB34" s="75">
        <v>0.48799999999999999</v>
      </c>
      <c r="CC34" s="79">
        <v>10</v>
      </c>
      <c r="CD34" s="79"/>
      <c r="CE34" s="79"/>
      <c r="CF34" s="74">
        <v>49573803</v>
      </c>
      <c r="CG34" s="75">
        <v>-5.0000000000000001E-3</v>
      </c>
      <c r="CH34" s="75">
        <v>6.7000000000000004E-2</v>
      </c>
      <c r="CI34" s="75">
        <v>6.2E-2</v>
      </c>
    </row>
    <row r="35" spans="1:87" s="48" customFormat="1" ht="34.200000000000003" x14ac:dyDescent="0.3">
      <c r="A35" s="81">
        <v>77</v>
      </c>
      <c r="B35" s="81" t="s">
        <v>726</v>
      </c>
      <c r="C35" s="81" t="s">
        <v>847</v>
      </c>
      <c r="D35" s="81">
        <v>12767</v>
      </c>
      <c r="E35" s="81">
        <v>2021</v>
      </c>
      <c r="F35" s="81" t="s">
        <v>855</v>
      </c>
      <c r="G35" s="81">
        <v>5</v>
      </c>
      <c r="H35" s="81">
        <v>12</v>
      </c>
      <c r="I35" s="81" t="s">
        <v>2914</v>
      </c>
      <c r="J35" s="82">
        <v>12817813</v>
      </c>
      <c r="K35" s="82">
        <v>4853687</v>
      </c>
      <c r="L35" s="82">
        <v>0</v>
      </c>
      <c r="M35" s="82">
        <v>21801739</v>
      </c>
      <c r="N35" s="287">
        <v>19178</v>
      </c>
      <c r="O35" s="82">
        <v>0</v>
      </c>
      <c r="P35" s="82">
        <v>7518999</v>
      </c>
      <c r="Q35" s="74">
        <v>47011416</v>
      </c>
      <c r="R35" s="82">
        <v>1966192</v>
      </c>
      <c r="S35" s="82">
        <v>0</v>
      </c>
      <c r="T35" s="82">
        <v>4030386</v>
      </c>
      <c r="U35" s="82">
        <v>0</v>
      </c>
      <c r="V35" s="82">
        <v>163599530</v>
      </c>
      <c r="W35" s="82">
        <v>117150423</v>
      </c>
      <c r="X35" s="74">
        <v>46449107</v>
      </c>
      <c r="Y35" s="82">
        <v>13871078</v>
      </c>
      <c r="Z35" s="74">
        <v>66316763</v>
      </c>
      <c r="AA35" s="74">
        <v>113328179</v>
      </c>
      <c r="AB35" s="82">
        <v>2240904</v>
      </c>
      <c r="AC35" s="82">
        <v>4203772</v>
      </c>
      <c r="AD35" s="82">
        <v>0</v>
      </c>
      <c r="AE35" s="82">
        <v>29445487</v>
      </c>
      <c r="AF35" s="74">
        <v>35890163</v>
      </c>
      <c r="AG35" s="82">
        <v>22756993</v>
      </c>
      <c r="AH35" s="82">
        <v>0</v>
      </c>
      <c r="AI35" s="82">
        <v>44144488</v>
      </c>
      <c r="AJ35" s="74">
        <v>66901481</v>
      </c>
      <c r="AK35" s="74">
        <v>102791644</v>
      </c>
      <c r="AL35" s="82">
        <v>5031963</v>
      </c>
      <c r="AM35" s="82">
        <v>2617902</v>
      </c>
      <c r="AN35" s="82">
        <v>2886670</v>
      </c>
      <c r="AO35" s="74">
        <v>10536535</v>
      </c>
      <c r="AP35" s="74">
        <v>113328179</v>
      </c>
      <c r="AQ35" s="82">
        <v>151257836</v>
      </c>
      <c r="AR35" s="82">
        <v>0</v>
      </c>
      <c r="AS35" s="82">
        <v>34154458</v>
      </c>
      <c r="AT35" s="82">
        <v>0</v>
      </c>
      <c r="AU35" s="82">
        <v>0</v>
      </c>
      <c r="AV35" s="82">
        <v>99900</v>
      </c>
      <c r="AW35" s="74">
        <v>185512194</v>
      </c>
      <c r="AX35" s="82">
        <v>438376</v>
      </c>
      <c r="AY35" s="82">
        <v>81545</v>
      </c>
      <c r="AZ35" s="82">
        <v>0</v>
      </c>
      <c r="BA35" s="82">
        <v>-1247267</v>
      </c>
      <c r="BB35" s="82">
        <v>0</v>
      </c>
      <c r="BC35" s="74">
        <v>-727346</v>
      </c>
      <c r="BD35" s="74">
        <v>184784848</v>
      </c>
      <c r="BE35" s="82">
        <v>109211570</v>
      </c>
      <c r="BF35" s="82">
        <v>0</v>
      </c>
      <c r="BG35" s="82">
        <v>5002770</v>
      </c>
      <c r="BH35" s="82">
        <v>984975</v>
      </c>
      <c r="BI35" s="82">
        <v>1564817</v>
      </c>
      <c r="BJ35" s="82">
        <v>67238971</v>
      </c>
      <c r="BK35" s="82">
        <v>0</v>
      </c>
      <c r="BL35" s="74">
        <v>184003103</v>
      </c>
      <c r="BM35" s="74">
        <v>781745</v>
      </c>
      <c r="BN35" s="82">
        <v>-2477000</v>
      </c>
      <c r="BO35" s="82">
        <v>5100000</v>
      </c>
      <c r="BP35" s="82">
        <v>3404745</v>
      </c>
      <c r="BQ35" s="82">
        <v>17326606</v>
      </c>
      <c r="BR35" s="82">
        <v>0</v>
      </c>
      <c r="BS35" s="74">
        <v>20731351</v>
      </c>
      <c r="BT35" s="75">
        <v>8.0000000000000002E-3</v>
      </c>
      <c r="BU35" s="75">
        <v>-4.0000000000000001E-3</v>
      </c>
      <c r="BV35" s="75">
        <v>4.0000000000000001E-3</v>
      </c>
      <c r="BW35" s="76">
        <v>1.3</v>
      </c>
      <c r="BX35" s="77">
        <v>53</v>
      </c>
      <c r="BY35" s="77">
        <v>65</v>
      </c>
      <c r="BZ35" s="78">
        <v>2.1</v>
      </c>
      <c r="CA35" s="75">
        <v>9.9000000000000005E-2</v>
      </c>
      <c r="CB35" s="75">
        <v>9.2999999999999999E-2</v>
      </c>
      <c r="CC35" s="79">
        <v>23</v>
      </c>
      <c r="CD35" s="79"/>
      <c r="CE35" s="79"/>
      <c r="CF35" s="74">
        <v>781745</v>
      </c>
      <c r="CG35" s="75">
        <v>8.0000000000000002E-3</v>
      </c>
      <c r="CH35" s="75">
        <v>-4.0000000000000001E-3</v>
      </c>
      <c r="CI35" s="75">
        <v>4.0000000000000001E-3</v>
      </c>
    </row>
    <row r="36" spans="1:87" s="48" customFormat="1" ht="34.200000000000003" x14ac:dyDescent="0.3">
      <c r="A36" s="72">
        <v>129</v>
      </c>
      <c r="B36" s="72" t="s">
        <v>758</v>
      </c>
      <c r="C36" s="72" t="s">
        <v>847</v>
      </c>
      <c r="D36" s="72">
        <v>12773</v>
      </c>
      <c r="E36" s="72">
        <v>2021</v>
      </c>
      <c r="F36" s="72" t="s">
        <v>855</v>
      </c>
      <c r="G36" s="72">
        <v>5</v>
      </c>
      <c r="H36" s="72">
        <v>12</v>
      </c>
      <c r="I36" s="72" t="s">
        <v>2914</v>
      </c>
      <c r="J36" s="73">
        <v>12787437</v>
      </c>
      <c r="K36" s="73">
        <v>0</v>
      </c>
      <c r="L36" s="73">
        <v>0</v>
      </c>
      <c r="M36" s="73">
        <v>27238758</v>
      </c>
      <c r="N36" s="285">
        <v>2857058</v>
      </c>
      <c r="O36" s="73">
        <v>0</v>
      </c>
      <c r="P36" s="73">
        <v>12066456</v>
      </c>
      <c r="Q36" s="74">
        <v>54949709</v>
      </c>
      <c r="R36" s="73">
        <v>975436</v>
      </c>
      <c r="S36" s="73">
        <v>0</v>
      </c>
      <c r="T36" s="73">
        <v>0</v>
      </c>
      <c r="U36" s="73">
        <v>0</v>
      </c>
      <c r="V36" s="73">
        <v>195937361</v>
      </c>
      <c r="W36" s="73">
        <v>129807492</v>
      </c>
      <c r="X36" s="74">
        <v>66129869</v>
      </c>
      <c r="Y36" s="73">
        <v>450039213</v>
      </c>
      <c r="Z36" s="74">
        <v>517144518</v>
      </c>
      <c r="AA36" s="74">
        <v>572094227</v>
      </c>
      <c r="AB36" s="73">
        <v>0</v>
      </c>
      <c r="AC36" s="73">
        <v>15882263</v>
      </c>
      <c r="AD36" s="73">
        <v>1871670</v>
      </c>
      <c r="AE36" s="73">
        <v>29579022</v>
      </c>
      <c r="AF36" s="74">
        <v>47332955</v>
      </c>
      <c r="AG36" s="73">
        <v>0</v>
      </c>
      <c r="AH36" s="73">
        <v>0</v>
      </c>
      <c r="AI36" s="73">
        <v>9821568</v>
      </c>
      <c r="AJ36" s="74">
        <v>9821568</v>
      </c>
      <c r="AK36" s="74">
        <v>57154523</v>
      </c>
      <c r="AL36" s="73">
        <v>514917113</v>
      </c>
      <c r="AM36" s="73">
        <v>22591</v>
      </c>
      <c r="AN36" s="73">
        <v>0</v>
      </c>
      <c r="AO36" s="74">
        <v>514939704</v>
      </c>
      <c r="AP36" s="74">
        <v>572094227</v>
      </c>
      <c r="AQ36" s="73">
        <v>211219190</v>
      </c>
      <c r="AR36" s="73">
        <v>314578</v>
      </c>
      <c r="AS36" s="73">
        <v>12238413</v>
      </c>
      <c r="AT36" s="73">
        <v>0</v>
      </c>
      <c r="AU36" s="73">
        <v>0</v>
      </c>
      <c r="AV36" s="73">
        <v>129521</v>
      </c>
      <c r="AW36" s="74">
        <v>223901702</v>
      </c>
      <c r="AX36" s="73">
        <v>36387984</v>
      </c>
      <c r="AY36" s="73">
        <v>0</v>
      </c>
      <c r="AZ36" s="73">
        <v>0</v>
      </c>
      <c r="BA36" s="73">
        <v>28864925</v>
      </c>
      <c r="BB36" s="73">
        <v>284116</v>
      </c>
      <c r="BC36" s="74">
        <v>65537025</v>
      </c>
      <c r="BD36" s="74">
        <v>289438727</v>
      </c>
      <c r="BE36" s="73">
        <v>134261239</v>
      </c>
      <c r="BF36" s="73">
        <v>0</v>
      </c>
      <c r="BG36" s="73">
        <v>8713554</v>
      </c>
      <c r="BH36" s="73">
        <v>0</v>
      </c>
      <c r="BI36" s="73">
        <v>744973</v>
      </c>
      <c r="BJ36" s="73">
        <v>84223685</v>
      </c>
      <c r="BK36" s="73">
        <v>0</v>
      </c>
      <c r="BL36" s="74">
        <v>227943451</v>
      </c>
      <c r="BM36" s="74">
        <v>61495276</v>
      </c>
      <c r="BN36" s="73">
        <v>-4000000</v>
      </c>
      <c r="BO36" s="73">
        <v>-9953709</v>
      </c>
      <c r="BP36" s="73">
        <v>47541567</v>
      </c>
      <c r="BQ36" s="73">
        <v>57416100</v>
      </c>
      <c r="BR36" s="73">
        <v>0</v>
      </c>
      <c r="BS36" s="74">
        <v>104957667</v>
      </c>
      <c r="BT36" s="75">
        <v>-1.4E-2</v>
      </c>
      <c r="BU36" s="75">
        <v>0.22600000000000001</v>
      </c>
      <c r="BV36" s="75">
        <v>0.21199999999999999</v>
      </c>
      <c r="BW36" s="76">
        <v>1.2</v>
      </c>
      <c r="BX36" s="77">
        <v>47</v>
      </c>
      <c r="BY36" s="77">
        <v>52</v>
      </c>
      <c r="BZ36" s="78">
        <v>0</v>
      </c>
      <c r="CA36" s="75">
        <v>1.4830000000000001</v>
      </c>
      <c r="CB36" s="75">
        <v>0.9</v>
      </c>
      <c r="CC36" s="79">
        <v>15</v>
      </c>
      <c r="CD36" s="79"/>
      <c r="CE36" s="79"/>
      <c r="CF36" s="74">
        <v>61495276</v>
      </c>
      <c r="CG36" s="75">
        <v>-1.4E-2</v>
      </c>
      <c r="CH36" s="75">
        <v>0.22600000000000001</v>
      </c>
      <c r="CI36" s="75">
        <v>0.21199999999999999</v>
      </c>
    </row>
    <row r="37" spans="1:87" s="48" customFormat="1" ht="34.200000000000003" x14ac:dyDescent="0.3">
      <c r="A37" s="81">
        <v>104</v>
      </c>
      <c r="B37" s="81" t="s">
        <v>759</v>
      </c>
      <c r="C37" s="81" t="s">
        <v>847</v>
      </c>
      <c r="D37" s="81">
        <v>12775</v>
      </c>
      <c r="E37" s="81">
        <v>2021</v>
      </c>
      <c r="F37" s="81" t="s">
        <v>855</v>
      </c>
      <c r="G37" s="81">
        <v>5</v>
      </c>
      <c r="H37" s="81">
        <v>12</v>
      </c>
      <c r="I37" s="81" t="s">
        <v>2914</v>
      </c>
      <c r="J37" s="82">
        <v>19787000</v>
      </c>
      <c r="K37" s="82">
        <v>0</v>
      </c>
      <c r="L37" s="82">
        <v>6863000</v>
      </c>
      <c r="M37" s="82">
        <v>116101000</v>
      </c>
      <c r="N37" s="287">
        <v>82549000</v>
      </c>
      <c r="O37" s="82">
        <v>7650000</v>
      </c>
      <c r="P37" s="82">
        <v>77283000</v>
      </c>
      <c r="Q37" s="74">
        <v>310233000</v>
      </c>
      <c r="R37" s="82">
        <v>126615000</v>
      </c>
      <c r="S37" s="82">
        <v>0</v>
      </c>
      <c r="T37" s="82">
        <v>0</v>
      </c>
      <c r="U37" s="82">
        <v>803000</v>
      </c>
      <c r="V37" s="82">
        <v>666759000</v>
      </c>
      <c r="W37" s="82">
        <v>419384000</v>
      </c>
      <c r="X37" s="74">
        <v>247375000</v>
      </c>
      <c r="Y37" s="82">
        <v>530495000</v>
      </c>
      <c r="Z37" s="74">
        <v>905288000</v>
      </c>
      <c r="AA37" s="74">
        <v>1215521000</v>
      </c>
      <c r="AB37" s="82">
        <v>11185000</v>
      </c>
      <c r="AC37" s="82">
        <v>8582000</v>
      </c>
      <c r="AD37" s="82">
        <v>20423000</v>
      </c>
      <c r="AE37" s="82">
        <v>189159000</v>
      </c>
      <c r="AF37" s="74">
        <v>229349000</v>
      </c>
      <c r="AG37" s="82">
        <v>455931000</v>
      </c>
      <c r="AH37" s="82">
        <v>0</v>
      </c>
      <c r="AI37" s="82">
        <v>142298000</v>
      </c>
      <c r="AJ37" s="74">
        <v>598229000</v>
      </c>
      <c r="AK37" s="74">
        <v>827578000</v>
      </c>
      <c r="AL37" s="82">
        <v>374240000</v>
      </c>
      <c r="AM37" s="82">
        <v>6599000</v>
      </c>
      <c r="AN37" s="82">
        <v>7104000</v>
      </c>
      <c r="AO37" s="74">
        <v>387943000</v>
      </c>
      <c r="AP37" s="74">
        <v>1215521000</v>
      </c>
      <c r="AQ37" s="82">
        <v>852870000</v>
      </c>
      <c r="AR37" s="82">
        <v>0</v>
      </c>
      <c r="AS37" s="82">
        <v>260030000</v>
      </c>
      <c r="AT37" s="82">
        <v>7557000</v>
      </c>
      <c r="AU37" s="82">
        <v>0</v>
      </c>
      <c r="AV37" s="82">
        <v>1642000</v>
      </c>
      <c r="AW37" s="74">
        <v>1122099000</v>
      </c>
      <c r="AX37" s="82">
        <v>2453000</v>
      </c>
      <c r="AY37" s="82">
        <v>0</v>
      </c>
      <c r="AZ37" s="82">
        <v>0</v>
      </c>
      <c r="BA37" s="82">
        <v>78528000</v>
      </c>
      <c r="BB37" s="82">
        <v>0</v>
      </c>
      <c r="BC37" s="74">
        <v>80981000</v>
      </c>
      <c r="BD37" s="74">
        <v>1203080000</v>
      </c>
      <c r="BE37" s="82">
        <v>485418000</v>
      </c>
      <c r="BF37" s="82">
        <v>0</v>
      </c>
      <c r="BG37" s="82">
        <v>25960000</v>
      </c>
      <c r="BH37" s="82">
        <v>20264000</v>
      </c>
      <c r="BI37" s="82">
        <v>12056000</v>
      </c>
      <c r="BJ37" s="82">
        <v>524048000</v>
      </c>
      <c r="BK37" s="82">
        <v>0</v>
      </c>
      <c r="BL37" s="74">
        <v>1067746000</v>
      </c>
      <c r="BM37" s="74">
        <v>135334000</v>
      </c>
      <c r="BN37" s="82">
        <v>23805000</v>
      </c>
      <c r="BO37" s="82">
        <v>68000</v>
      </c>
      <c r="BP37" s="82">
        <v>159207000</v>
      </c>
      <c r="BQ37" s="82">
        <v>42078000</v>
      </c>
      <c r="BR37" s="82">
        <v>0</v>
      </c>
      <c r="BS37" s="74">
        <v>201285000</v>
      </c>
      <c r="BT37" s="75">
        <v>4.4999999999999998E-2</v>
      </c>
      <c r="BU37" s="75">
        <v>6.7000000000000004E-2</v>
      </c>
      <c r="BV37" s="75">
        <v>0.112</v>
      </c>
      <c r="BW37" s="76">
        <v>1.4</v>
      </c>
      <c r="BX37" s="77">
        <v>50</v>
      </c>
      <c r="BY37" s="77">
        <v>77</v>
      </c>
      <c r="BZ37" s="78">
        <v>5.8</v>
      </c>
      <c r="CA37" s="75">
        <v>0.23499999999999999</v>
      </c>
      <c r="CB37" s="75">
        <v>0.31900000000000001</v>
      </c>
      <c r="CC37" s="79">
        <v>16</v>
      </c>
      <c r="CD37" s="79"/>
      <c r="CE37" s="79"/>
      <c r="CF37" s="74">
        <v>127777000</v>
      </c>
      <c r="CG37" s="75">
        <v>3.9E-2</v>
      </c>
      <c r="CH37" s="75">
        <v>6.8000000000000005E-2</v>
      </c>
      <c r="CI37" s="75">
        <v>0.107</v>
      </c>
    </row>
    <row r="38" spans="1:87" s="48" customFormat="1" ht="34.200000000000003" x14ac:dyDescent="0.3">
      <c r="A38" s="72">
        <v>85</v>
      </c>
      <c r="B38" s="72" t="s">
        <v>729</v>
      </c>
      <c r="C38" s="72" t="s">
        <v>847</v>
      </c>
      <c r="D38" s="72">
        <v>12775</v>
      </c>
      <c r="E38" s="72">
        <v>2021</v>
      </c>
      <c r="F38" s="72" t="s">
        <v>855</v>
      </c>
      <c r="G38" s="72">
        <v>5</v>
      </c>
      <c r="H38" s="72">
        <v>12</v>
      </c>
      <c r="I38" s="72" t="s">
        <v>2914</v>
      </c>
      <c r="J38" s="73">
        <v>21601000</v>
      </c>
      <c r="K38" s="73">
        <v>0</v>
      </c>
      <c r="L38" s="73">
        <v>5926000</v>
      </c>
      <c r="M38" s="73">
        <v>46007000</v>
      </c>
      <c r="N38" s="285">
        <v>80627000</v>
      </c>
      <c r="O38" s="73">
        <v>1877000</v>
      </c>
      <c r="P38" s="73">
        <v>22769000</v>
      </c>
      <c r="Q38" s="74">
        <v>178807000</v>
      </c>
      <c r="R38" s="73">
        <v>60142000</v>
      </c>
      <c r="S38" s="73">
        <v>0</v>
      </c>
      <c r="T38" s="73">
        <v>0</v>
      </c>
      <c r="U38" s="73">
        <v>16891000</v>
      </c>
      <c r="V38" s="73">
        <v>519309000</v>
      </c>
      <c r="W38" s="73">
        <v>305395000</v>
      </c>
      <c r="X38" s="74">
        <v>213914000</v>
      </c>
      <c r="Y38" s="73">
        <v>117890000</v>
      </c>
      <c r="Z38" s="74">
        <v>408837000</v>
      </c>
      <c r="AA38" s="74">
        <v>587644000</v>
      </c>
      <c r="AB38" s="73">
        <v>8726000</v>
      </c>
      <c r="AC38" s="73">
        <v>1803000</v>
      </c>
      <c r="AD38" s="73">
        <v>4676000</v>
      </c>
      <c r="AE38" s="73">
        <v>136851000</v>
      </c>
      <c r="AF38" s="74">
        <v>152056000</v>
      </c>
      <c r="AG38" s="73">
        <v>215297000</v>
      </c>
      <c r="AH38" s="73">
        <v>0</v>
      </c>
      <c r="AI38" s="73">
        <v>59887000</v>
      </c>
      <c r="AJ38" s="74">
        <v>275184000</v>
      </c>
      <c r="AK38" s="74">
        <v>427240000</v>
      </c>
      <c r="AL38" s="73">
        <v>151170000</v>
      </c>
      <c r="AM38" s="73">
        <v>3976000</v>
      </c>
      <c r="AN38" s="73">
        <v>5258000</v>
      </c>
      <c r="AO38" s="74">
        <v>160404000</v>
      </c>
      <c r="AP38" s="74">
        <v>587644000</v>
      </c>
      <c r="AQ38" s="73">
        <v>462457000</v>
      </c>
      <c r="AR38" s="73">
        <v>0</v>
      </c>
      <c r="AS38" s="73">
        <v>26455000</v>
      </c>
      <c r="AT38" s="73">
        <v>11462000</v>
      </c>
      <c r="AU38" s="73">
        <v>44000</v>
      </c>
      <c r="AV38" s="73">
        <v>1071000</v>
      </c>
      <c r="AW38" s="74">
        <v>501489000</v>
      </c>
      <c r="AX38" s="73">
        <v>1221000</v>
      </c>
      <c r="AY38" s="73">
        <v>0</v>
      </c>
      <c r="AZ38" s="73">
        <v>0</v>
      </c>
      <c r="BA38" s="73">
        <v>18006000</v>
      </c>
      <c r="BB38" s="73">
        <v>0</v>
      </c>
      <c r="BC38" s="74">
        <v>19227000</v>
      </c>
      <c r="BD38" s="74">
        <v>520716000</v>
      </c>
      <c r="BE38" s="73">
        <v>228655000</v>
      </c>
      <c r="BF38" s="73">
        <v>0</v>
      </c>
      <c r="BG38" s="73">
        <v>21898000</v>
      </c>
      <c r="BH38" s="73">
        <v>8220000</v>
      </c>
      <c r="BI38" s="73">
        <v>5362000</v>
      </c>
      <c r="BJ38" s="73">
        <v>228654000</v>
      </c>
      <c r="BK38" s="73">
        <v>0</v>
      </c>
      <c r="BL38" s="74">
        <v>492789000</v>
      </c>
      <c r="BM38" s="74">
        <v>27927000</v>
      </c>
      <c r="BN38" s="73">
        <v>-14170000</v>
      </c>
      <c r="BO38" s="73">
        <v>2225000</v>
      </c>
      <c r="BP38" s="73">
        <v>15982000</v>
      </c>
      <c r="BQ38" s="73">
        <v>20524000</v>
      </c>
      <c r="BR38" s="73">
        <v>0</v>
      </c>
      <c r="BS38" s="74">
        <v>36506000</v>
      </c>
      <c r="BT38" s="75">
        <v>1.7000000000000001E-2</v>
      </c>
      <c r="BU38" s="75">
        <v>3.6999999999999998E-2</v>
      </c>
      <c r="BV38" s="75">
        <v>5.3999999999999999E-2</v>
      </c>
      <c r="BW38" s="76">
        <v>1.2</v>
      </c>
      <c r="BX38" s="77">
        <v>36</v>
      </c>
      <c r="BY38" s="77">
        <v>116</v>
      </c>
      <c r="BZ38" s="78">
        <v>3.4</v>
      </c>
      <c r="CA38" s="75">
        <v>0.13600000000000001</v>
      </c>
      <c r="CB38" s="75">
        <v>0.27300000000000002</v>
      </c>
      <c r="CC38" s="79">
        <v>14</v>
      </c>
      <c r="CD38" s="79"/>
      <c r="CE38" s="79"/>
      <c r="CF38" s="74">
        <v>16421000</v>
      </c>
      <c r="CG38" s="75">
        <v>-6.0000000000000001E-3</v>
      </c>
      <c r="CH38" s="75">
        <v>3.7999999999999999E-2</v>
      </c>
      <c r="CI38" s="75">
        <v>3.2000000000000001E-2</v>
      </c>
    </row>
    <row r="39" spans="1:87" s="48" customFormat="1" ht="34.200000000000003" x14ac:dyDescent="0.3">
      <c r="A39" s="81">
        <v>3111</v>
      </c>
      <c r="B39" s="81" t="s">
        <v>858</v>
      </c>
      <c r="C39" s="81" t="s">
        <v>847</v>
      </c>
      <c r="D39" s="81">
        <v>12775</v>
      </c>
      <c r="E39" s="81">
        <v>2021</v>
      </c>
      <c r="F39" s="81" t="s">
        <v>855</v>
      </c>
      <c r="G39" s="81">
        <v>5</v>
      </c>
      <c r="H39" s="81">
        <v>12</v>
      </c>
      <c r="I39" s="81" t="s">
        <v>2914</v>
      </c>
      <c r="J39" s="82">
        <v>6411000</v>
      </c>
      <c r="K39" s="82">
        <v>0</v>
      </c>
      <c r="L39" s="82">
        <v>1144000</v>
      </c>
      <c r="M39" s="82">
        <v>26823000</v>
      </c>
      <c r="N39" s="287">
        <v>10013000</v>
      </c>
      <c r="O39" s="82">
        <v>0</v>
      </c>
      <c r="P39" s="82">
        <v>8000000</v>
      </c>
      <c r="Q39" s="74">
        <v>52391000</v>
      </c>
      <c r="R39" s="82">
        <v>88243000</v>
      </c>
      <c r="S39" s="82">
        <v>0</v>
      </c>
      <c r="T39" s="82">
        <v>0</v>
      </c>
      <c r="U39" s="82">
        <v>249000</v>
      </c>
      <c r="V39" s="82">
        <v>462053000</v>
      </c>
      <c r="W39" s="82">
        <v>381574000</v>
      </c>
      <c r="X39" s="74">
        <v>80479000</v>
      </c>
      <c r="Y39" s="82">
        <v>221163000</v>
      </c>
      <c r="Z39" s="74">
        <v>390134000</v>
      </c>
      <c r="AA39" s="74">
        <v>442525000</v>
      </c>
      <c r="AB39" s="82">
        <v>4413000</v>
      </c>
      <c r="AC39" s="82">
        <v>6880000</v>
      </c>
      <c r="AD39" s="82">
        <v>7312000</v>
      </c>
      <c r="AE39" s="82">
        <v>61493000</v>
      </c>
      <c r="AF39" s="74">
        <v>80098000</v>
      </c>
      <c r="AG39" s="82">
        <v>154968000</v>
      </c>
      <c r="AH39" s="82">
        <v>0</v>
      </c>
      <c r="AI39" s="82">
        <v>16394000</v>
      </c>
      <c r="AJ39" s="74">
        <v>171362000</v>
      </c>
      <c r="AK39" s="74">
        <v>251460000</v>
      </c>
      <c r="AL39" s="82">
        <v>164533000</v>
      </c>
      <c r="AM39" s="82">
        <v>8227000</v>
      </c>
      <c r="AN39" s="82">
        <v>18305000</v>
      </c>
      <c r="AO39" s="74">
        <v>191065000</v>
      </c>
      <c r="AP39" s="74">
        <v>442525000</v>
      </c>
      <c r="AQ39" s="82">
        <v>217726000</v>
      </c>
      <c r="AR39" s="82">
        <v>0</v>
      </c>
      <c r="AS39" s="82">
        <v>18791000</v>
      </c>
      <c r="AT39" s="82">
        <v>1455000</v>
      </c>
      <c r="AU39" s="82">
        <v>0</v>
      </c>
      <c r="AV39" s="82">
        <v>516000</v>
      </c>
      <c r="AW39" s="74">
        <v>238488000</v>
      </c>
      <c r="AX39" s="82">
        <v>3388000</v>
      </c>
      <c r="AY39" s="82">
        <v>0</v>
      </c>
      <c r="AZ39" s="82">
        <v>0</v>
      </c>
      <c r="BA39" s="82">
        <v>27657000</v>
      </c>
      <c r="BB39" s="82">
        <v>0</v>
      </c>
      <c r="BC39" s="74">
        <v>31045000</v>
      </c>
      <c r="BD39" s="74">
        <v>269533000</v>
      </c>
      <c r="BE39" s="82">
        <v>129380000</v>
      </c>
      <c r="BF39" s="82">
        <v>0</v>
      </c>
      <c r="BG39" s="82">
        <v>12346000</v>
      </c>
      <c r="BH39" s="82">
        <v>5678000</v>
      </c>
      <c r="BI39" s="82">
        <v>2713000</v>
      </c>
      <c r="BJ39" s="82">
        <v>98139000</v>
      </c>
      <c r="BK39" s="82">
        <v>0</v>
      </c>
      <c r="BL39" s="74">
        <v>248256000</v>
      </c>
      <c r="BM39" s="74">
        <v>21277000</v>
      </c>
      <c r="BN39" s="82">
        <v>-15083000</v>
      </c>
      <c r="BO39" s="82">
        <v>-1483000</v>
      </c>
      <c r="BP39" s="82">
        <v>4711000</v>
      </c>
      <c r="BQ39" s="82">
        <v>3672000</v>
      </c>
      <c r="BR39" s="82">
        <v>0</v>
      </c>
      <c r="BS39" s="74">
        <v>8383000</v>
      </c>
      <c r="BT39" s="75">
        <v>-3.5999999999999997E-2</v>
      </c>
      <c r="BU39" s="75">
        <v>0.115</v>
      </c>
      <c r="BV39" s="75">
        <v>7.9000000000000001E-2</v>
      </c>
      <c r="BW39" s="76">
        <v>0.7</v>
      </c>
      <c r="BX39" s="77">
        <v>45</v>
      </c>
      <c r="BY39" s="77">
        <v>113</v>
      </c>
      <c r="BZ39" s="78">
        <v>3.9</v>
      </c>
      <c r="CA39" s="75">
        <v>0.14299999999999999</v>
      </c>
      <c r="CB39" s="75">
        <v>0.432</v>
      </c>
      <c r="CC39" s="79">
        <v>31</v>
      </c>
      <c r="CD39" s="79"/>
      <c r="CE39" s="79"/>
      <c r="CF39" s="74">
        <v>19822000</v>
      </c>
      <c r="CG39" s="75">
        <v>-4.2000000000000003E-2</v>
      </c>
      <c r="CH39" s="75">
        <v>0.11600000000000001</v>
      </c>
      <c r="CI39" s="75">
        <v>7.3999999999999996E-2</v>
      </c>
    </row>
    <row r="40" spans="1:87" s="48" customFormat="1" ht="34.200000000000003" x14ac:dyDescent="0.3">
      <c r="A40" s="72">
        <v>57</v>
      </c>
      <c r="B40" s="72" t="s">
        <v>720</v>
      </c>
      <c r="C40" s="72" t="s">
        <v>847</v>
      </c>
      <c r="D40" s="72">
        <v>12776</v>
      </c>
      <c r="E40" s="72">
        <v>2021</v>
      </c>
      <c r="F40" s="72" t="s">
        <v>855</v>
      </c>
      <c r="G40" s="72">
        <v>5</v>
      </c>
      <c r="H40" s="72">
        <v>12</v>
      </c>
      <c r="I40" s="72" t="s">
        <v>2914</v>
      </c>
      <c r="J40" s="73">
        <v>48560897</v>
      </c>
      <c r="K40" s="73">
        <v>0</v>
      </c>
      <c r="L40" s="73">
        <v>0</v>
      </c>
      <c r="M40" s="73">
        <v>36375155</v>
      </c>
      <c r="N40" s="285">
        <v>1512699</v>
      </c>
      <c r="O40" s="73">
        <v>0</v>
      </c>
      <c r="P40" s="73">
        <v>33856683</v>
      </c>
      <c r="Q40" s="74">
        <v>120305434</v>
      </c>
      <c r="R40" s="73">
        <v>296599</v>
      </c>
      <c r="S40" s="73">
        <v>0</v>
      </c>
      <c r="T40" s="73">
        <v>0</v>
      </c>
      <c r="U40" s="73">
        <v>7095210</v>
      </c>
      <c r="V40" s="73">
        <v>377443726.24000001</v>
      </c>
      <c r="W40" s="73">
        <v>254842115.47</v>
      </c>
      <c r="X40" s="74">
        <v>122601610.77</v>
      </c>
      <c r="Y40" s="73">
        <v>15666031</v>
      </c>
      <c r="Z40" s="74">
        <v>145659450.77000001</v>
      </c>
      <c r="AA40" s="74">
        <v>265964884.77000001</v>
      </c>
      <c r="AB40" s="73">
        <v>7725121</v>
      </c>
      <c r="AC40" s="73">
        <v>9889647</v>
      </c>
      <c r="AD40" s="73">
        <v>0</v>
      </c>
      <c r="AE40" s="73">
        <v>52106880</v>
      </c>
      <c r="AF40" s="74">
        <v>69721648</v>
      </c>
      <c r="AG40" s="73">
        <v>71558745</v>
      </c>
      <c r="AH40" s="73">
        <v>0</v>
      </c>
      <c r="AI40" s="73">
        <v>36482282</v>
      </c>
      <c r="AJ40" s="74">
        <v>108041027</v>
      </c>
      <c r="AK40" s="74">
        <v>177762675</v>
      </c>
      <c r="AL40" s="73">
        <v>88202210</v>
      </c>
      <c r="AM40" s="73">
        <v>0</v>
      </c>
      <c r="AN40" s="73">
        <v>0</v>
      </c>
      <c r="AO40" s="74">
        <v>88202210</v>
      </c>
      <c r="AP40" s="74">
        <v>265964885</v>
      </c>
      <c r="AQ40" s="73">
        <v>300936943</v>
      </c>
      <c r="AR40" s="73">
        <v>0</v>
      </c>
      <c r="AS40" s="73">
        <v>12615444</v>
      </c>
      <c r="AT40" s="73">
        <v>17587</v>
      </c>
      <c r="AU40" s="73">
        <v>0</v>
      </c>
      <c r="AV40" s="73">
        <v>2515141</v>
      </c>
      <c r="AW40" s="74">
        <v>316085115</v>
      </c>
      <c r="AX40" s="73">
        <v>573507</v>
      </c>
      <c r="AY40" s="73">
        <v>0</v>
      </c>
      <c r="AZ40" s="73">
        <v>0</v>
      </c>
      <c r="BA40" s="73">
        <v>31197844</v>
      </c>
      <c r="BB40" s="73">
        <v>0</v>
      </c>
      <c r="BC40" s="74">
        <v>31771351</v>
      </c>
      <c r="BD40" s="74">
        <v>347856466</v>
      </c>
      <c r="BE40" s="73">
        <v>166455736</v>
      </c>
      <c r="BF40" s="73">
        <v>0</v>
      </c>
      <c r="BG40" s="73">
        <v>10633283</v>
      </c>
      <c r="BH40" s="73">
        <v>2650772</v>
      </c>
      <c r="BI40" s="73">
        <v>5690263</v>
      </c>
      <c r="BJ40" s="73">
        <v>129394704</v>
      </c>
      <c r="BK40" s="73">
        <v>0</v>
      </c>
      <c r="BL40" s="74">
        <v>314824758</v>
      </c>
      <c r="BM40" s="74">
        <v>33031708</v>
      </c>
      <c r="BN40" s="73">
        <v>2176406</v>
      </c>
      <c r="BO40" s="73">
        <v>170527</v>
      </c>
      <c r="BP40" s="73">
        <v>35378641</v>
      </c>
      <c r="BQ40" s="73">
        <v>7021392</v>
      </c>
      <c r="BR40" s="73">
        <v>0</v>
      </c>
      <c r="BS40" s="74">
        <v>42400033</v>
      </c>
      <c r="BT40" s="75">
        <v>4.0000000000000001E-3</v>
      </c>
      <c r="BU40" s="75">
        <v>9.0999999999999998E-2</v>
      </c>
      <c r="BV40" s="75">
        <v>9.5000000000000001E-2</v>
      </c>
      <c r="BW40" s="76">
        <v>1.7</v>
      </c>
      <c r="BX40" s="77">
        <v>44</v>
      </c>
      <c r="BY40" s="77">
        <v>72</v>
      </c>
      <c r="BZ40" s="78">
        <v>4.5</v>
      </c>
      <c r="CA40" s="75">
        <v>0.309</v>
      </c>
      <c r="CB40" s="75">
        <v>0.33200000000000002</v>
      </c>
      <c r="CC40" s="79">
        <v>24</v>
      </c>
      <c r="CD40" s="79"/>
      <c r="CE40" s="79"/>
      <c r="CF40" s="74">
        <v>33014121</v>
      </c>
      <c r="CG40" s="75">
        <v>4.0000000000000001E-3</v>
      </c>
      <c r="CH40" s="75">
        <v>9.0999999999999998E-2</v>
      </c>
      <c r="CI40" s="75">
        <v>9.5000000000000001E-2</v>
      </c>
    </row>
    <row r="41" spans="1:87" s="48" customFormat="1" ht="34.200000000000003" x14ac:dyDescent="0.3">
      <c r="A41" s="81">
        <v>68</v>
      </c>
      <c r="B41" s="81" t="s">
        <v>723</v>
      </c>
      <c r="C41" s="81" t="s">
        <v>847</v>
      </c>
      <c r="D41" s="81">
        <v>12805</v>
      </c>
      <c r="E41" s="81">
        <v>2021</v>
      </c>
      <c r="F41" s="81" t="s">
        <v>855</v>
      </c>
      <c r="G41" s="81">
        <v>5</v>
      </c>
      <c r="H41" s="81">
        <v>12</v>
      </c>
      <c r="I41" s="81" t="s">
        <v>2914</v>
      </c>
      <c r="J41" s="82">
        <v>7736005</v>
      </c>
      <c r="K41" s="82">
        <v>0</v>
      </c>
      <c r="L41" s="82">
        <v>58211879</v>
      </c>
      <c r="M41" s="82">
        <v>16841158</v>
      </c>
      <c r="N41" s="287">
        <v>501608</v>
      </c>
      <c r="O41" s="82">
        <v>0</v>
      </c>
      <c r="P41" s="82">
        <v>4195774</v>
      </c>
      <c r="Q41" s="74">
        <v>87486424</v>
      </c>
      <c r="R41" s="82">
        <v>10133509</v>
      </c>
      <c r="S41" s="82">
        <v>71184</v>
      </c>
      <c r="T41" s="82">
        <v>0</v>
      </c>
      <c r="U41" s="82">
        <v>0</v>
      </c>
      <c r="V41" s="82">
        <v>158565691</v>
      </c>
      <c r="W41" s="82">
        <v>108851153</v>
      </c>
      <c r="X41" s="74">
        <v>49714538</v>
      </c>
      <c r="Y41" s="82">
        <v>2373675</v>
      </c>
      <c r="Z41" s="74">
        <v>62292906</v>
      </c>
      <c r="AA41" s="74">
        <v>149779330</v>
      </c>
      <c r="AB41" s="82">
        <v>1390261</v>
      </c>
      <c r="AC41" s="82">
        <v>722760</v>
      </c>
      <c r="AD41" s="82">
        <v>321059</v>
      </c>
      <c r="AE41" s="82">
        <v>37601958</v>
      </c>
      <c r="AF41" s="74">
        <v>40036038</v>
      </c>
      <c r="AG41" s="82">
        <v>26306824</v>
      </c>
      <c r="AH41" s="82">
        <v>0</v>
      </c>
      <c r="AI41" s="82">
        <v>2861925</v>
      </c>
      <c r="AJ41" s="74">
        <v>29168749</v>
      </c>
      <c r="AK41" s="74">
        <v>69204787</v>
      </c>
      <c r="AL41" s="82">
        <v>71307839</v>
      </c>
      <c r="AM41" s="82">
        <v>1453003</v>
      </c>
      <c r="AN41" s="82">
        <v>7813701</v>
      </c>
      <c r="AO41" s="74">
        <v>80574543</v>
      </c>
      <c r="AP41" s="74">
        <v>149779330</v>
      </c>
      <c r="AQ41" s="82">
        <v>140346538</v>
      </c>
      <c r="AR41" s="82">
        <v>0</v>
      </c>
      <c r="AS41" s="82">
        <v>13590035</v>
      </c>
      <c r="AT41" s="82">
        <v>0</v>
      </c>
      <c r="AU41" s="82">
        <v>0</v>
      </c>
      <c r="AV41" s="82">
        <v>196821</v>
      </c>
      <c r="AW41" s="74">
        <v>154133394</v>
      </c>
      <c r="AX41" s="82">
        <v>973288</v>
      </c>
      <c r="AY41" s="82">
        <v>72586</v>
      </c>
      <c r="AZ41" s="82">
        <v>0</v>
      </c>
      <c r="BA41" s="82">
        <v>2836364</v>
      </c>
      <c r="BB41" s="82">
        <v>0</v>
      </c>
      <c r="BC41" s="74">
        <v>3882238</v>
      </c>
      <c r="BD41" s="74">
        <v>158015632</v>
      </c>
      <c r="BE41" s="82">
        <v>81647147</v>
      </c>
      <c r="BF41" s="82">
        <v>0</v>
      </c>
      <c r="BG41" s="82">
        <v>5925075</v>
      </c>
      <c r="BH41" s="82">
        <v>1069454</v>
      </c>
      <c r="BI41" s="82">
        <v>1385611</v>
      </c>
      <c r="BJ41" s="82">
        <v>53375238</v>
      </c>
      <c r="BK41" s="82">
        <v>0</v>
      </c>
      <c r="BL41" s="74">
        <v>143402525</v>
      </c>
      <c r="BM41" s="74">
        <v>14613107</v>
      </c>
      <c r="BN41" s="82">
        <v>-9243312</v>
      </c>
      <c r="BO41" s="82">
        <v>452045</v>
      </c>
      <c r="BP41" s="82">
        <v>5821840</v>
      </c>
      <c r="BQ41" s="82">
        <v>0</v>
      </c>
      <c r="BR41" s="82">
        <v>0</v>
      </c>
      <c r="BS41" s="74">
        <v>5821840</v>
      </c>
      <c r="BT41" s="75">
        <v>6.8000000000000005E-2</v>
      </c>
      <c r="BU41" s="75">
        <v>2.5000000000000001E-2</v>
      </c>
      <c r="BV41" s="75">
        <v>9.1999999999999998E-2</v>
      </c>
      <c r="BW41" s="76">
        <v>2.2000000000000002</v>
      </c>
      <c r="BX41" s="77">
        <v>44</v>
      </c>
      <c r="BY41" s="77">
        <v>104</v>
      </c>
      <c r="BZ41" s="78">
        <v>8.8000000000000007</v>
      </c>
      <c r="CA41" s="75">
        <v>0.31</v>
      </c>
      <c r="CB41" s="75">
        <v>0.53800000000000003</v>
      </c>
      <c r="CC41" s="79">
        <v>18</v>
      </c>
      <c r="CD41" s="79"/>
      <c r="CE41" s="79"/>
      <c r="CF41" s="74">
        <v>14613107</v>
      </c>
      <c r="CG41" s="75">
        <v>6.8000000000000005E-2</v>
      </c>
      <c r="CH41" s="75">
        <v>2.5000000000000001E-2</v>
      </c>
      <c r="CI41" s="75">
        <v>9.1999999999999998E-2</v>
      </c>
    </row>
    <row r="42" spans="1:87" s="48" customFormat="1" ht="34.200000000000003" x14ac:dyDescent="0.3">
      <c r="A42" s="72">
        <v>73</v>
      </c>
      <c r="B42" s="72" t="s">
        <v>725</v>
      </c>
      <c r="C42" s="72" t="s">
        <v>847</v>
      </c>
      <c r="D42" s="72">
        <v>12807</v>
      </c>
      <c r="E42" s="72">
        <v>2021</v>
      </c>
      <c r="F42" s="72" t="s">
        <v>855</v>
      </c>
      <c r="G42" s="72">
        <v>5</v>
      </c>
      <c r="H42" s="72">
        <v>12</v>
      </c>
      <c r="I42" s="72" t="s">
        <v>2914</v>
      </c>
      <c r="J42" s="73">
        <v>3198609</v>
      </c>
      <c r="K42" s="73">
        <v>681084</v>
      </c>
      <c r="L42" s="73">
        <v>1414211</v>
      </c>
      <c r="M42" s="73">
        <v>12588790</v>
      </c>
      <c r="N42" s="285">
        <v>0</v>
      </c>
      <c r="O42" s="73">
        <v>6939926</v>
      </c>
      <c r="P42" s="73">
        <v>4528491</v>
      </c>
      <c r="Q42" s="74">
        <v>29351111</v>
      </c>
      <c r="R42" s="73">
        <v>37692807</v>
      </c>
      <c r="S42" s="73">
        <v>0</v>
      </c>
      <c r="T42" s="73">
        <v>0</v>
      </c>
      <c r="U42" s="73">
        <v>0</v>
      </c>
      <c r="V42" s="73">
        <v>130544662</v>
      </c>
      <c r="W42" s="73">
        <v>71668633</v>
      </c>
      <c r="X42" s="74">
        <v>58876029</v>
      </c>
      <c r="Y42" s="73">
        <v>3077207</v>
      </c>
      <c r="Z42" s="74">
        <v>99646043</v>
      </c>
      <c r="AA42" s="74">
        <v>128997154</v>
      </c>
      <c r="AB42" s="73">
        <v>2163208</v>
      </c>
      <c r="AC42" s="73">
        <v>15139043</v>
      </c>
      <c r="AD42" s="73">
        <v>0</v>
      </c>
      <c r="AE42" s="73">
        <v>31294729</v>
      </c>
      <c r="AF42" s="74">
        <v>48596980</v>
      </c>
      <c r="AG42" s="73">
        <v>50839149</v>
      </c>
      <c r="AH42" s="73">
        <v>0</v>
      </c>
      <c r="AI42" s="73">
        <v>2324469</v>
      </c>
      <c r="AJ42" s="74">
        <v>53163618</v>
      </c>
      <c r="AK42" s="74">
        <v>101760598</v>
      </c>
      <c r="AL42" s="73">
        <v>22010606</v>
      </c>
      <c r="AM42" s="73">
        <v>5225950</v>
      </c>
      <c r="AN42" s="73">
        <v>0</v>
      </c>
      <c r="AO42" s="74">
        <v>27236556</v>
      </c>
      <c r="AP42" s="74">
        <v>128997154</v>
      </c>
      <c r="AQ42" s="73">
        <v>117272263</v>
      </c>
      <c r="AR42" s="73">
        <v>0</v>
      </c>
      <c r="AS42" s="73">
        <v>13631529</v>
      </c>
      <c r="AT42" s="73">
        <v>0</v>
      </c>
      <c r="AU42" s="73">
        <v>0</v>
      </c>
      <c r="AV42" s="73">
        <v>158249</v>
      </c>
      <c r="AW42" s="74">
        <v>131062041</v>
      </c>
      <c r="AX42" s="73">
        <v>509760</v>
      </c>
      <c r="AY42" s="73">
        <v>5968</v>
      </c>
      <c r="AZ42" s="73">
        <v>0</v>
      </c>
      <c r="BA42" s="73">
        <v>3679355</v>
      </c>
      <c r="BB42" s="73">
        <v>0</v>
      </c>
      <c r="BC42" s="74">
        <v>4195083</v>
      </c>
      <c r="BD42" s="74">
        <v>135257124</v>
      </c>
      <c r="BE42" s="73">
        <v>77104111</v>
      </c>
      <c r="BF42" s="73">
        <v>0</v>
      </c>
      <c r="BG42" s="73">
        <v>3281672</v>
      </c>
      <c r="BH42" s="73">
        <v>1892870</v>
      </c>
      <c r="BI42" s="73">
        <v>1874519</v>
      </c>
      <c r="BJ42" s="73">
        <v>66834421</v>
      </c>
      <c r="BK42" s="73">
        <v>0</v>
      </c>
      <c r="BL42" s="74">
        <v>150987593</v>
      </c>
      <c r="BM42" s="74">
        <v>-15730469</v>
      </c>
      <c r="BN42" s="73">
        <v>0</v>
      </c>
      <c r="BO42" s="73">
        <v>51009</v>
      </c>
      <c r="BP42" s="73">
        <v>-15679460</v>
      </c>
      <c r="BQ42" s="73">
        <v>0</v>
      </c>
      <c r="BR42" s="73">
        <v>0</v>
      </c>
      <c r="BS42" s="74">
        <v>-15679460</v>
      </c>
      <c r="BT42" s="75">
        <v>-0.14699999999999999</v>
      </c>
      <c r="BU42" s="75">
        <v>3.1E-2</v>
      </c>
      <c r="BV42" s="75">
        <v>-0.11600000000000001</v>
      </c>
      <c r="BW42" s="76">
        <v>0.6</v>
      </c>
      <c r="BX42" s="77">
        <v>39</v>
      </c>
      <c r="BY42" s="77">
        <v>83</v>
      </c>
      <c r="BZ42" s="78">
        <v>-2.6</v>
      </c>
      <c r="CA42" s="75">
        <v>-0.125</v>
      </c>
      <c r="CB42" s="75">
        <v>0.21099999999999999</v>
      </c>
      <c r="CC42" s="79">
        <v>22</v>
      </c>
      <c r="CD42" s="79"/>
      <c r="CE42" s="79"/>
      <c r="CF42" s="74">
        <v>-15730469</v>
      </c>
      <c r="CG42" s="75">
        <v>-0.14699999999999999</v>
      </c>
      <c r="CH42" s="75">
        <v>3.1E-2</v>
      </c>
      <c r="CI42" s="75">
        <v>-0.11600000000000001</v>
      </c>
    </row>
    <row r="43" spans="1:87" s="48" customFormat="1" ht="34.200000000000003" x14ac:dyDescent="0.3">
      <c r="A43" s="81">
        <v>2</v>
      </c>
      <c r="B43" s="81" t="s">
        <v>702</v>
      </c>
      <c r="C43" s="81" t="s">
        <v>847</v>
      </c>
      <c r="D43" s="81">
        <v>12807</v>
      </c>
      <c r="E43" s="81">
        <v>2021</v>
      </c>
      <c r="F43" s="81" t="s">
        <v>855</v>
      </c>
      <c r="G43" s="81">
        <v>5</v>
      </c>
      <c r="H43" s="81">
        <v>12</v>
      </c>
      <c r="I43" s="81" t="s">
        <v>2914</v>
      </c>
      <c r="J43" s="82">
        <v>1387356</v>
      </c>
      <c r="K43" s="82">
        <v>0</v>
      </c>
      <c r="L43" s="82">
        <v>0</v>
      </c>
      <c r="M43" s="82">
        <v>4572269</v>
      </c>
      <c r="N43" s="287">
        <v>0</v>
      </c>
      <c r="O43" s="82">
        <v>3809149</v>
      </c>
      <c r="P43" s="82">
        <v>860925</v>
      </c>
      <c r="Q43" s="74">
        <v>10629699</v>
      </c>
      <c r="R43" s="82">
        <v>1963015</v>
      </c>
      <c r="S43" s="82">
        <v>0</v>
      </c>
      <c r="T43" s="82">
        <v>0</v>
      </c>
      <c r="U43" s="82">
        <v>0</v>
      </c>
      <c r="V43" s="82">
        <v>18797999</v>
      </c>
      <c r="W43" s="82">
        <v>12897946</v>
      </c>
      <c r="X43" s="74">
        <v>5900053</v>
      </c>
      <c r="Y43" s="82">
        <v>11444300</v>
      </c>
      <c r="Z43" s="74">
        <v>19307368</v>
      </c>
      <c r="AA43" s="74">
        <v>29937067</v>
      </c>
      <c r="AB43" s="82">
        <v>120957</v>
      </c>
      <c r="AC43" s="82">
        <v>6225584</v>
      </c>
      <c r="AD43" s="82">
        <v>0</v>
      </c>
      <c r="AE43" s="82">
        <v>7998227</v>
      </c>
      <c r="AF43" s="74">
        <v>14344768</v>
      </c>
      <c r="AG43" s="82">
        <v>513535</v>
      </c>
      <c r="AH43" s="82">
        <v>0</v>
      </c>
      <c r="AI43" s="82">
        <v>5000</v>
      </c>
      <c r="AJ43" s="74">
        <v>518535</v>
      </c>
      <c r="AK43" s="74">
        <v>14863303</v>
      </c>
      <c r="AL43" s="82">
        <v>12502649</v>
      </c>
      <c r="AM43" s="82">
        <v>1971115</v>
      </c>
      <c r="AN43" s="82">
        <v>0</v>
      </c>
      <c r="AO43" s="74">
        <v>14473764</v>
      </c>
      <c r="AP43" s="74">
        <v>29337067</v>
      </c>
      <c r="AQ43" s="82">
        <v>34726607</v>
      </c>
      <c r="AR43" s="82">
        <v>0</v>
      </c>
      <c r="AS43" s="82">
        <v>1656299</v>
      </c>
      <c r="AT43" s="82">
        <v>0</v>
      </c>
      <c r="AU43" s="82">
        <v>0</v>
      </c>
      <c r="AV43" s="82">
        <v>28000</v>
      </c>
      <c r="AW43" s="74">
        <v>36410906</v>
      </c>
      <c r="AX43" s="82">
        <v>0</v>
      </c>
      <c r="AY43" s="82">
        <v>23697</v>
      </c>
      <c r="AZ43" s="82">
        <v>0</v>
      </c>
      <c r="BA43" s="82">
        <v>12707</v>
      </c>
      <c r="BB43" s="82">
        <v>0</v>
      </c>
      <c r="BC43" s="74">
        <v>36404</v>
      </c>
      <c r="BD43" s="74">
        <v>36447310</v>
      </c>
      <c r="BE43" s="82">
        <v>12329031</v>
      </c>
      <c r="BF43" s="82">
        <v>0</v>
      </c>
      <c r="BG43" s="82">
        <v>723193</v>
      </c>
      <c r="BH43" s="82">
        <v>-4738</v>
      </c>
      <c r="BI43" s="82">
        <v>434991</v>
      </c>
      <c r="BJ43" s="82">
        <v>22740747</v>
      </c>
      <c r="BK43" s="82">
        <v>0</v>
      </c>
      <c r="BL43" s="74">
        <v>36223224</v>
      </c>
      <c r="BM43" s="74">
        <v>224086</v>
      </c>
      <c r="BN43" s="82">
        <v>0</v>
      </c>
      <c r="BO43" s="82">
        <v>0</v>
      </c>
      <c r="BP43" s="82">
        <v>224086</v>
      </c>
      <c r="BQ43" s="82">
        <v>0</v>
      </c>
      <c r="BR43" s="82">
        <v>0</v>
      </c>
      <c r="BS43" s="74">
        <v>224086</v>
      </c>
      <c r="BT43" s="75">
        <v>5.0000000000000001E-3</v>
      </c>
      <c r="BU43" s="75">
        <v>1E-3</v>
      </c>
      <c r="BV43" s="75">
        <v>6.0000000000000001E-3</v>
      </c>
      <c r="BW43" s="76">
        <v>0.7</v>
      </c>
      <c r="BX43" s="77">
        <v>48</v>
      </c>
      <c r="BY43" s="77">
        <v>83</v>
      </c>
      <c r="BZ43" s="78">
        <v>8.1</v>
      </c>
      <c r="CA43" s="75">
        <v>6.4000000000000001E-2</v>
      </c>
      <c r="CB43" s="75">
        <v>0.48299999999999998</v>
      </c>
      <c r="CC43" s="79">
        <v>18</v>
      </c>
      <c r="CD43" s="79"/>
      <c r="CE43" s="79"/>
      <c r="CF43" s="74">
        <v>224086</v>
      </c>
      <c r="CG43" s="75">
        <v>5.0000000000000001E-3</v>
      </c>
      <c r="CH43" s="75">
        <v>1E-3</v>
      </c>
      <c r="CI43" s="75">
        <v>6.0000000000000001E-3</v>
      </c>
    </row>
    <row r="44" spans="1:87" s="48" customFormat="1" ht="34.200000000000003" x14ac:dyDescent="0.3">
      <c r="A44" s="72">
        <v>51</v>
      </c>
      <c r="B44" s="72" t="s">
        <v>719</v>
      </c>
      <c r="C44" s="72" t="s">
        <v>847</v>
      </c>
      <c r="D44" s="72">
        <v>13155</v>
      </c>
      <c r="E44" s="72">
        <v>2021</v>
      </c>
      <c r="F44" s="72" t="s">
        <v>855</v>
      </c>
      <c r="G44" s="72">
        <v>5</v>
      </c>
      <c r="H44" s="72">
        <v>12</v>
      </c>
      <c r="I44" s="72" t="s">
        <v>2914</v>
      </c>
      <c r="J44" s="73">
        <v>148704091.52399999</v>
      </c>
      <c r="K44" s="73">
        <v>0</v>
      </c>
      <c r="L44" s="73">
        <v>725863.93</v>
      </c>
      <c r="M44" s="73">
        <v>174771544.294</v>
      </c>
      <c r="N44" s="285">
        <v>0</v>
      </c>
      <c r="O44" s="73">
        <v>0</v>
      </c>
      <c r="P44" s="73">
        <v>317836617.94</v>
      </c>
      <c r="Q44" s="74">
        <v>642038117.68799996</v>
      </c>
      <c r="R44" s="73">
        <v>0</v>
      </c>
      <c r="S44" s="73">
        <v>45202283.5</v>
      </c>
      <c r="T44" s="73">
        <v>0</v>
      </c>
      <c r="U44" s="73">
        <v>0</v>
      </c>
      <c r="V44" s="73">
        <v>2101809013.8499999</v>
      </c>
      <c r="W44" s="73">
        <v>1098133349.5799999</v>
      </c>
      <c r="X44" s="74">
        <v>1003675664.27</v>
      </c>
      <c r="Y44" s="73">
        <v>2855434072.77</v>
      </c>
      <c r="Z44" s="74">
        <v>3904312020.54</v>
      </c>
      <c r="AA44" s="74">
        <v>4546350138.2279997</v>
      </c>
      <c r="AB44" s="73">
        <v>6257121.6900000004</v>
      </c>
      <c r="AC44" s="73">
        <v>50808196.890000001</v>
      </c>
      <c r="AD44" s="73">
        <v>0</v>
      </c>
      <c r="AE44" s="73">
        <v>478810260.39399999</v>
      </c>
      <c r="AF44" s="74">
        <v>535875578.97399998</v>
      </c>
      <c r="AG44" s="73">
        <v>568525694.87</v>
      </c>
      <c r="AH44" s="73">
        <v>0</v>
      </c>
      <c r="AI44" s="73">
        <v>499145293.61000001</v>
      </c>
      <c r="AJ44" s="74">
        <v>1067670988.48</v>
      </c>
      <c r="AK44" s="74">
        <v>1603546567.454</v>
      </c>
      <c r="AL44" s="73">
        <v>1353169947.701</v>
      </c>
      <c r="AM44" s="73">
        <v>1331967949.9389999</v>
      </c>
      <c r="AN44" s="73">
        <v>257665673.25</v>
      </c>
      <c r="AO44" s="74">
        <v>2942803570.8899999</v>
      </c>
      <c r="AP44" s="74">
        <v>4546350138.3439999</v>
      </c>
      <c r="AQ44" s="73">
        <v>1589860623.2</v>
      </c>
      <c r="AR44" s="73">
        <v>0</v>
      </c>
      <c r="AS44" s="73">
        <v>336524904.44999999</v>
      </c>
      <c r="AT44" s="73">
        <v>23517215.41</v>
      </c>
      <c r="AU44" s="73">
        <v>0</v>
      </c>
      <c r="AV44" s="73">
        <v>102237861.08</v>
      </c>
      <c r="AW44" s="74">
        <v>2052140604.1400001</v>
      </c>
      <c r="AX44" s="73">
        <v>-721248.21000000101</v>
      </c>
      <c r="AY44" s="73">
        <v>232281500.11000001</v>
      </c>
      <c r="AZ44" s="73">
        <v>0</v>
      </c>
      <c r="BA44" s="73">
        <v>279127590.44</v>
      </c>
      <c r="BB44" s="73">
        <v>0</v>
      </c>
      <c r="BC44" s="74">
        <v>510687842.33999997</v>
      </c>
      <c r="BD44" s="74">
        <v>2562828446.48</v>
      </c>
      <c r="BE44" s="73">
        <v>685231894.63999999</v>
      </c>
      <c r="BF44" s="73">
        <v>0</v>
      </c>
      <c r="BG44" s="73">
        <v>97913830.269999996</v>
      </c>
      <c r="BH44" s="73">
        <v>15635142</v>
      </c>
      <c r="BI44" s="73">
        <v>25681132.760000002</v>
      </c>
      <c r="BJ44" s="73">
        <v>1412317377.0699999</v>
      </c>
      <c r="BK44" s="73">
        <v>0</v>
      </c>
      <c r="BL44" s="74">
        <v>2236779376.7399998</v>
      </c>
      <c r="BM44" s="74">
        <v>326049069.74000001</v>
      </c>
      <c r="BN44" s="73">
        <v>0</v>
      </c>
      <c r="BO44" s="73">
        <v>1514026.06</v>
      </c>
      <c r="BP44" s="73">
        <v>327563095.80000001</v>
      </c>
      <c r="BQ44" s="73">
        <v>7027779</v>
      </c>
      <c r="BR44" s="73">
        <v>0</v>
      </c>
      <c r="BS44" s="74">
        <v>334590874.80000001</v>
      </c>
      <c r="BT44" s="75">
        <v>-7.1999999999999995E-2</v>
      </c>
      <c r="BU44" s="75">
        <v>0.19900000000000001</v>
      </c>
      <c r="BV44" s="75">
        <v>0.127</v>
      </c>
      <c r="BW44" s="76">
        <v>1.2</v>
      </c>
      <c r="BX44" s="77">
        <v>40</v>
      </c>
      <c r="BY44" s="77">
        <v>83</v>
      </c>
      <c r="BZ44" s="78">
        <v>20.100000000000001</v>
      </c>
      <c r="CA44" s="75">
        <v>0.38400000000000001</v>
      </c>
      <c r="CB44" s="75">
        <v>0.64700000000000002</v>
      </c>
      <c r="CC44" s="79">
        <v>11</v>
      </c>
      <c r="CD44" s="79"/>
      <c r="CE44" s="79"/>
      <c r="CF44" s="74">
        <v>302531854.32999998</v>
      </c>
      <c r="CG44" s="75">
        <v>-8.2000000000000003E-2</v>
      </c>
      <c r="CH44" s="75">
        <v>0.20100000000000001</v>
      </c>
      <c r="CI44" s="75">
        <v>0.11899999999999999</v>
      </c>
    </row>
    <row r="45" spans="1:87" s="48" customFormat="1" ht="34.200000000000003" x14ac:dyDescent="0.3">
      <c r="A45" s="81">
        <v>83</v>
      </c>
      <c r="B45" s="81" t="s">
        <v>728</v>
      </c>
      <c r="C45" s="81" t="s">
        <v>847</v>
      </c>
      <c r="D45" s="81">
        <v>13156</v>
      </c>
      <c r="E45" s="81">
        <v>2021</v>
      </c>
      <c r="F45" s="81" t="s">
        <v>855</v>
      </c>
      <c r="G45" s="81">
        <v>5</v>
      </c>
      <c r="H45" s="81">
        <v>12</v>
      </c>
      <c r="I45" s="81" t="s">
        <v>2914</v>
      </c>
      <c r="J45" s="82">
        <v>21291000</v>
      </c>
      <c r="K45" s="82">
        <v>0</v>
      </c>
      <c r="L45" s="82">
        <v>0</v>
      </c>
      <c r="M45" s="82">
        <v>36919000</v>
      </c>
      <c r="N45" s="287">
        <v>5093000</v>
      </c>
      <c r="O45" s="82">
        <v>2075000</v>
      </c>
      <c r="P45" s="82">
        <v>38287000</v>
      </c>
      <c r="Q45" s="74">
        <v>103665000</v>
      </c>
      <c r="R45" s="82">
        <v>19660000</v>
      </c>
      <c r="S45" s="82">
        <v>0</v>
      </c>
      <c r="T45" s="82">
        <v>19771000</v>
      </c>
      <c r="U45" s="82">
        <v>0</v>
      </c>
      <c r="V45" s="82">
        <v>259018000</v>
      </c>
      <c r="W45" s="82">
        <v>156699000</v>
      </c>
      <c r="X45" s="74">
        <v>102319000</v>
      </c>
      <c r="Y45" s="82">
        <v>58513000</v>
      </c>
      <c r="Z45" s="74">
        <v>200263000</v>
      </c>
      <c r="AA45" s="74">
        <v>303928000</v>
      </c>
      <c r="AB45" s="82">
        <v>1352000</v>
      </c>
      <c r="AC45" s="82">
        <v>0</v>
      </c>
      <c r="AD45" s="82">
        <v>632000</v>
      </c>
      <c r="AE45" s="82">
        <v>75175000</v>
      </c>
      <c r="AF45" s="74">
        <v>77159000</v>
      </c>
      <c r="AG45" s="82">
        <v>71698000</v>
      </c>
      <c r="AH45" s="82">
        <v>0</v>
      </c>
      <c r="AI45" s="82">
        <v>82237000</v>
      </c>
      <c r="AJ45" s="74">
        <v>153935000</v>
      </c>
      <c r="AK45" s="74">
        <v>231094000</v>
      </c>
      <c r="AL45" s="82">
        <v>71734000</v>
      </c>
      <c r="AM45" s="82">
        <v>0</v>
      </c>
      <c r="AN45" s="82">
        <v>1100000</v>
      </c>
      <c r="AO45" s="74">
        <v>72834000</v>
      </c>
      <c r="AP45" s="74">
        <v>303928000</v>
      </c>
      <c r="AQ45" s="82">
        <v>282885000</v>
      </c>
      <c r="AR45" s="82">
        <v>0</v>
      </c>
      <c r="AS45" s="82">
        <v>32746000</v>
      </c>
      <c r="AT45" s="82">
        <v>0</v>
      </c>
      <c r="AU45" s="82">
        <v>0</v>
      </c>
      <c r="AV45" s="82">
        <v>0</v>
      </c>
      <c r="AW45" s="74">
        <v>315631000</v>
      </c>
      <c r="AX45" s="82">
        <v>125000</v>
      </c>
      <c r="AY45" s="82">
        <v>0</v>
      </c>
      <c r="AZ45" s="82">
        <v>2173000</v>
      </c>
      <c r="BA45" s="82">
        <v>874000</v>
      </c>
      <c r="BB45" s="82">
        <v>0</v>
      </c>
      <c r="BC45" s="74">
        <v>3172000</v>
      </c>
      <c r="BD45" s="74">
        <v>318803000</v>
      </c>
      <c r="BE45" s="82">
        <v>136485000</v>
      </c>
      <c r="BF45" s="82">
        <v>0</v>
      </c>
      <c r="BG45" s="82">
        <v>13429000</v>
      </c>
      <c r="BH45" s="82">
        <v>3955000</v>
      </c>
      <c r="BI45" s="82">
        <v>3520468</v>
      </c>
      <c r="BJ45" s="82">
        <v>168959532</v>
      </c>
      <c r="BK45" s="82">
        <v>0</v>
      </c>
      <c r="BL45" s="74">
        <v>326349000</v>
      </c>
      <c r="BM45" s="74">
        <v>-7546000</v>
      </c>
      <c r="BN45" s="82">
        <v>-13688000</v>
      </c>
      <c r="BO45" s="82">
        <v>211000</v>
      </c>
      <c r="BP45" s="82">
        <v>-21023000</v>
      </c>
      <c r="BQ45" s="82">
        <v>0</v>
      </c>
      <c r="BR45" s="82">
        <v>0</v>
      </c>
      <c r="BS45" s="74">
        <v>-21023000</v>
      </c>
      <c r="BT45" s="75">
        <v>-3.4000000000000002E-2</v>
      </c>
      <c r="BU45" s="75">
        <v>0.01</v>
      </c>
      <c r="BV45" s="75">
        <v>-2.4E-2</v>
      </c>
      <c r="BW45" s="76">
        <v>1.3</v>
      </c>
      <c r="BX45" s="77">
        <v>48</v>
      </c>
      <c r="BY45" s="77">
        <v>90</v>
      </c>
      <c r="BZ45" s="78">
        <v>1.9</v>
      </c>
      <c r="CA45" s="75">
        <v>0.04</v>
      </c>
      <c r="CB45" s="75">
        <v>0.24</v>
      </c>
      <c r="CC45" s="79">
        <v>12</v>
      </c>
      <c r="CD45" s="79"/>
      <c r="CE45" s="79"/>
      <c r="CF45" s="74">
        <v>-7546000</v>
      </c>
      <c r="CG45" s="75">
        <v>-3.4000000000000002E-2</v>
      </c>
      <c r="CH45" s="75">
        <v>0.01</v>
      </c>
      <c r="CI45" s="75">
        <v>-2.4E-2</v>
      </c>
    </row>
    <row r="46" spans="1:87" s="48" customFormat="1" ht="34.200000000000003" x14ac:dyDescent="0.3">
      <c r="A46" s="72">
        <v>97</v>
      </c>
      <c r="B46" s="72" t="s">
        <v>737</v>
      </c>
      <c r="C46" s="72" t="s">
        <v>847</v>
      </c>
      <c r="D46" s="72">
        <v>13157</v>
      </c>
      <c r="E46" s="72">
        <v>2021</v>
      </c>
      <c r="F46" s="72" t="s">
        <v>855</v>
      </c>
      <c r="G46" s="72">
        <v>5</v>
      </c>
      <c r="H46" s="72">
        <v>12</v>
      </c>
      <c r="I46" s="72" t="s">
        <v>2914</v>
      </c>
      <c r="J46" s="73">
        <v>1796831</v>
      </c>
      <c r="K46" s="73">
        <v>64081536</v>
      </c>
      <c r="L46" s="73">
        <v>4155480</v>
      </c>
      <c r="M46" s="73">
        <v>28039180</v>
      </c>
      <c r="N46" s="285">
        <v>0</v>
      </c>
      <c r="O46" s="73">
        <v>0</v>
      </c>
      <c r="P46" s="73">
        <v>10474176</v>
      </c>
      <c r="Q46" s="74">
        <v>108547203</v>
      </c>
      <c r="R46" s="73">
        <v>20852542</v>
      </c>
      <c r="S46" s="73">
        <v>6556773</v>
      </c>
      <c r="T46" s="73">
        <v>0</v>
      </c>
      <c r="U46" s="73">
        <v>0</v>
      </c>
      <c r="V46" s="73">
        <v>275548816</v>
      </c>
      <c r="W46" s="73">
        <v>130871911</v>
      </c>
      <c r="X46" s="74">
        <v>144676905</v>
      </c>
      <c r="Y46" s="73">
        <v>13758705</v>
      </c>
      <c r="Z46" s="74">
        <v>185844925</v>
      </c>
      <c r="AA46" s="74">
        <v>294392128</v>
      </c>
      <c r="AB46" s="73">
        <v>1995000</v>
      </c>
      <c r="AC46" s="73">
        <v>32575130</v>
      </c>
      <c r="AD46" s="73">
        <v>0</v>
      </c>
      <c r="AE46" s="73">
        <v>24229957</v>
      </c>
      <c r="AF46" s="74">
        <v>58800087</v>
      </c>
      <c r="AG46" s="73">
        <v>102061593</v>
      </c>
      <c r="AH46" s="73">
        <v>0</v>
      </c>
      <c r="AI46" s="73">
        <v>14156398</v>
      </c>
      <c r="AJ46" s="74">
        <v>116217991</v>
      </c>
      <c r="AK46" s="74">
        <v>175018078</v>
      </c>
      <c r="AL46" s="73">
        <v>110456551</v>
      </c>
      <c r="AM46" s="73">
        <v>0</v>
      </c>
      <c r="AN46" s="73">
        <v>8917499</v>
      </c>
      <c r="AO46" s="74">
        <v>119374050</v>
      </c>
      <c r="AP46" s="74">
        <v>294392128</v>
      </c>
      <c r="AQ46" s="73">
        <v>232203284</v>
      </c>
      <c r="AR46" s="73">
        <v>0</v>
      </c>
      <c r="AS46" s="73">
        <v>7992715</v>
      </c>
      <c r="AT46" s="73">
        <v>0</v>
      </c>
      <c r="AU46" s="73">
        <v>1896497</v>
      </c>
      <c r="AV46" s="73">
        <v>0</v>
      </c>
      <c r="AW46" s="74">
        <v>242092496</v>
      </c>
      <c r="AX46" s="73">
        <v>7264531</v>
      </c>
      <c r="AY46" s="73">
        <v>288581</v>
      </c>
      <c r="AZ46" s="73">
        <v>0</v>
      </c>
      <c r="BA46" s="73">
        <v>-71643</v>
      </c>
      <c r="BB46" s="73">
        <v>0</v>
      </c>
      <c r="BC46" s="74">
        <v>7481469</v>
      </c>
      <c r="BD46" s="74">
        <v>249573965</v>
      </c>
      <c r="BE46" s="73">
        <v>135005496</v>
      </c>
      <c r="BF46" s="73">
        <v>0</v>
      </c>
      <c r="BG46" s="73">
        <v>11286235</v>
      </c>
      <c r="BH46" s="73">
        <v>4763020</v>
      </c>
      <c r="BI46" s="73">
        <v>3505739</v>
      </c>
      <c r="BJ46" s="73">
        <v>96786365</v>
      </c>
      <c r="BK46" s="73">
        <v>0</v>
      </c>
      <c r="BL46" s="74">
        <v>251346855</v>
      </c>
      <c r="BM46" s="74">
        <v>-1772890</v>
      </c>
      <c r="BN46" s="73">
        <v>-7648156</v>
      </c>
      <c r="BO46" s="73">
        <v>1999237</v>
      </c>
      <c r="BP46" s="73">
        <v>-7421809</v>
      </c>
      <c r="BQ46" s="73">
        <v>0</v>
      </c>
      <c r="BR46" s="73">
        <v>-39510</v>
      </c>
      <c r="BS46" s="74">
        <v>-7461319</v>
      </c>
      <c r="BT46" s="75">
        <v>-3.6999999999999998E-2</v>
      </c>
      <c r="BU46" s="75">
        <v>0.03</v>
      </c>
      <c r="BV46" s="75">
        <v>-7.0000000000000001E-3</v>
      </c>
      <c r="BW46" s="76">
        <v>1.8</v>
      </c>
      <c r="BX46" s="77">
        <v>44</v>
      </c>
      <c r="BY46" s="77">
        <v>40</v>
      </c>
      <c r="BZ46" s="78">
        <v>2.1</v>
      </c>
      <c r="CA46" s="75">
        <v>5.8999999999999997E-2</v>
      </c>
      <c r="CB46" s="75">
        <v>0.40500000000000003</v>
      </c>
      <c r="CC46" s="79">
        <v>12</v>
      </c>
      <c r="CD46" s="79"/>
      <c r="CE46" s="79"/>
      <c r="CF46" s="74">
        <v>-3669387</v>
      </c>
      <c r="CG46" s="75">
        <v>-4.4999999999999998E-2</v>
      </c>
      <c r="CH46" s="75">
        <v>0.03</v>
      </c>
      <c r="CI46" s="75">
        <v>-1.4999999999999999E-2</v>
      </c>
    </row>
    <row r="47" spans="1:87" s="48" customFormat="1" ht="34.200000000000003" x14ac:dyDescent="0.3">
      <c r="A47" s="81">
        <v>6963</v>
      </c>
      <c r="B47" s="81" t="s">
        <v>747</v>
      </c>
      <c r="C47" s="81" t="s">
        <v>847</v>
      </c>
      <c r="D47" s="81">
        <v>13158</v>
      </c>
      <c r="E47" s="81">
        <v>2021</v>
      </c>
      <c r="F47" s="81" t="s">
        <v>848</v>
      </c>
      <c r="G47" s="81">
        <v>5</v>
      </c>
      <c r="H47" s="81">
        <v>12</v>
      </c>
      <c r="I47" s="81" t="s">
        <v>2915</v>
      </c>
      <c r="J47" s="82">
        <v>631000</v>
      </c>
      <c r="K47" s="82">
        <v>0</v>
      </c>
      <c r="L47" s="82">
        <v>0</v>
      </c>
      <c r="M47" s="82">
        <v>765000</v>
      </c>
      <c r="N47" s="287">
        <v>230000</v>
      </c>
      <c r="O47" s="82">
        <v>0</v>
      </c>
      <c r="P47" s="82">
        <v>562000</v>
      </c>
      <c r="Q47" s="74">
        <v>2188000</v>
      </c>
      <c r="R47" s="82">
        <v>0</v>
      </c>
      <c r="S47" s="82">
        <v>0</v>
      </c>
      <c r="T47" s="82">
        <v>0</v>
      </c>
      <c r="U47" s="82">
        <v>0</v>
      </c>
      <c r="V47" s="82">
        <v>122357752</v>
      </c>
      <c r="W47" s="82">
        <v>78385566</v>
      </c>
      <c r="X47" s="74">
        <v>43972186</v>
      </c>
      <c r="Y47" s="82">
        <v>2061854</v>
      </c>
      <c r="Z47" s="74">
        <v>46034040</v>
      </c>
      <c r="AA47" s="74">
        <v>48222040</v>
      </c>
      <c r="AB47" s="82">
        <v>0</v>
      </c>
      <c r="AC47" s="82">
        <v>0</v>
      </c>
      <c r="AD47" s="82">
        <v>3732000</v>
      </c>
      <c r="AE47" s="82">
        <v>0</v>
      </c>
      <c r="AF47" s="74">
        <v>3732000</v>
      </c>
      <c r="AG47" s="82">
        <v>0</v>
      </c>
      <c r="AH47" s="82">
        <v>0</v>
      </c>
      <c r="AI47" s="82">
        <v>0</v>
      </c>
      <c r="AJ47" s="74">
        <v>0</v>
      </c>
      <c r="AK47" s="74">
        <v>3732000</v>
      </c>
      <c r="AL47" s="82">
        <v>44490000</v>
      </c>
      <c r="AM47" s="82">
        <v>0</v>
      </c>
      <c r="AN47" s="82">
        <v>0</v>
      </c>
      <c r="AO47" s="74">
        <v>44490000</v>
      </c>
      <c r="AP47" s="74">
        <v>48222000</v>
      </c>
      <c r="AQ47" s="82">
        <v>4686000</v>
      </c>
      <c r="AR47" s="82">
        <v>0</v>
      </c>
      <c r="AS47" s="82">
        <v>6231905</v>
      </c>
      <c r="AT47" s="82">
        <v>0</v>
      </c>
      <c r="AU47" s="82">
        <v>0</v>
      </c>
      <c r="AV47" s="82">
        <v>0</v>
      </c>
      <c r="AW47" s="74">
        <v>10917905</v>
      </c>
      <c r="AX47" s="82">
        <v>0</v>
      </c>
      <c r="AY47" s="82">
        <v>0</v>
      </c>
      <c r="AZ47" s="82">
        <v>0</v>
      </c>
      <c r="BA47" s="82">
        <v>0</v>
      </c>
      <c r="BB47" s="82">
        <v>0</v>
      </c>
      <c r="BC47" s="74">
        <v>0</v>
      </c>
      <c r="BD47" s="74">
        <v>10917905</v>
      </c>
      <c r="BE47" s="82">
        <v>15707719</v>
      </c>
      <c r="BF47" s="82">
        <v>0</v>
      </c>
      <c r="BG47" s="82">
        <v>4338686</v>
      </c>
      <c r="BH47" s="82">
        <v>0</v>
      </c>
      <c r="BI47" s="82">
        <v>97905</v>
      </c>
      <c r="BJ47" s="82">
        <v>20070595</v>
      </c>
      <c r="BK47" s="82">
        <v>0</v>
      </c>
      <c r="BL47" s="74">
        <v>40214905</v>
      </c>
      <c r="BM47" s="74">
        <v>-29297000</v>
      </c>
      <c r="BN47" s="82">
        <v>25067000</v>
      </c>
      <c r="BO47" s="82">
        <v>0</v>
      </c>
      <c r="BP47" s="82">
        <v>-4230000</v>
      </c>
      <c r="BQ47" s="82">
        <v>0</v>
      </c>
      <c r="BR47" s="82">
        <v>0</v>
      </c>
      <c r="BS47" s="74">
        <v>-4230000</v>
      </c>
      <c r="BT47" s="75">
        <v>-2.6829999999999998</v>
      </c>
      <c r="BU47" s="75">
        <v>0</v>
      </c>
      <c r="BV47" s="75">
        <v>-2.6829999999999998</v>
      </c>
      <c r="BW47" s="76">
        <v>0.6</v>
      </c>
      <c r="BX47" s="77">
        <v>60</v>
      </c>
      <c r="BY47" s="77">
        <v>38</v>
      </c>
      <c r="BZ47" s="78">
        <v>0</v>
      </c>
      <c r="CA47" s="75">
        <v>-6.6879999999999997</v>
      </c>
      <c r="CB47" s="75">
        <v>0.92300000000000004</v>
      </c>
      <c r="CC47" s="79">
        <v>18</v>
      </c>
      <c r="CD47" s="79"/>
      <c r="CE47" s="79"/>
      <c r="CF47" s="74">
        <v>-29297000</v>
      </c>
      <c r="CG47" s="75">
        <v>-2.6829999999999998</v>
      </c>
      <c r="CH47" s="75">
        <v>0</v>
      </c>
      <c r="CI47" s="75">
        <v>-2.6829999999999998</v>
      </c>
    </row>
    <row r="48" spans="1:87" s="48" customFormat="1" ht="34.200000000000003" x14ac:dyDescent="0.3">
      <c r="A48" s="72">
        <v>11718</v>
      </c>
      <c r="B48" s="72" t="s">
        <v>748</v>
      </c>
      <c r="C48" s="72" t="s">
        <v>847</v>
      </c>
      <c r="D48" s="72">
        <v>13158</v>
      </c>
      <c r="E48" s="72">
        <v>2021</v>
      </c>
      <c r="F48" s="72" t="s">
        <v>848</v>
      </c>
      <c r="G48" s="72">
        <v>5</v>
      </c>
      <c r="H48" s="72">
        <v>12</v>
      </c>
      <c r="I48" s="72" t="s">
        <v>2915</v>
      </c>
      <c r="J48" s="73">
        <v>273000</v>
      </c>
      <c r="K48" s="73">
        <v>0</v>
      </c>
      <c r="L48" s="73">
        <v>0</v>
      </c>
      <c r="M48" s="73">
        <v>1070000</v>
      </c>
      <c r="N48" s="285">
        <v>30000</v>
      </c>
      <c r="O48" s="73">
        <v>0</v>
      </c>
      <c r="P48" s="73">
        <v>362000</v>
      </c>
      <c r="Q48" s="74">
        <v>1735000</v>
      </c>
      <c r="R48" s="73">
        <v>0</v>
      </c>
      <c r="S48" s="73">
        <v>0</v>
      </c>
      <c r="T48" s="73">
        <v>0</v>
      </c>
      <c r="U48" s="73">
        <v>0</v>
      </c>
      <c r="V48" s="73">
        <v>38697214</v>
      </c>
      <c r="W48" s="73">
        <v>28363618</v>
      </c>
      <c r="X48" s="74">
        <v>10333596</v>
      </c>
      <c r="Y48" s="73">
        <v>7645</v>
      </c>
      <c r="Z48" s="74">
        <v>10341241</v>
      </c>
      <c r="AA48" s="74">
        <v>12076241</v>
      </c>
      <c r="AB48" s="73">
        <v>0</v>
      </c>
      <c r="AC48" s="73">
        <v>0</v>
      </c>
      <c r="AD48" s="73">
        <v>2111000</v>
      </c>
      <c r="AE48" s="73">
        <v>0</v>
      </c>
      <c r="AF48" s="74">
        <v>2111000</v>
      </c>
      <c r="AG48" s="73">
        <v>0</v>
      </c>
      <c r="AH48" s="73">
        <v>0</v>
      </c>
      <c r="AI48" s="73">
        <v>0</v>
      </c>
      <c r="AJ48" s="74">
        <v>0</v>
      </c>
      <c r="AK48" s="74">
        <v>2111000</v>
      </c>
      <c r="AL48" s="73">
        <v>9965000</v>
      </c>
      <c r="AM48" s="73">
        <v>0</v>
      </c>
      <c r="AN48" s="73">
        <v>0</v>
      </c>
      <c r="AO48" s="74">
        <v>9965000</v>
      </c>
      <c r="AP48" s="74">
        <v>12076000</v>
      </c>
      <c r="AQ48" s="73">
        <v>7622000</v>
      </c>
      <c r="AR48" s="73">
        <v>0</v>
      </c>
      <c r="AS48" s="73">
        <v>3813220</v>
      </c>
      <c r="AT48" s="73">
        <v>0</v>
      </c>
      <c r="AU48" s="73">
        <v>0</v>
      </c>
      <c r="AV48" s="73">
        <v>0</v>
      </c>
      <c r="AW48" s="74">
        <v>11435220</v>
      </c>
      <c r="AX48" s="73">
        <v>0</v>
      </c>
      <c r="AY48" s="73">
        <v>0</v>
      </c>
      <c r="AZ48" s="73">
        <v>0</v>
      </c>
      <c r="BA48" s="73">
        <v>0</v>
      </c>
      <c r="BB48" s="73">
        <v>0</v>
      </c>
      <c r="BC48" s="74">
        <v>0</v>
      </c>
      <c r="BD48" s="74">
        <v>11435220</v>
      </c>
      <c r="BE48" s="73">
        <v>13568062</v>
      </c>
      <c r="BF48" s="73">
        <v>0</v>
      </c>
      <c r="BG48" s="73">
        <v>1237741</v>
      </c>
      <c r="BH48" s="73">
        <v>0</v>
      </c>
      <c r="BI48" s="73">
        <v>199220</v>
      </c>
      <c r="BJ48" s="73">
        <v>7934197</v>
      </c>
      <c r="BK48" s="73">
        <v>0</v>
      </c>
      <c r="BL48" s="74">
        <v>22939220</v>
      </c>
      <c r="BM48" s="74">
        <v>-11504000</v>
      </c>
      <c r="BN48" s="73">
        <v>10901000</v>
      </c>
      <c r="BO48" s="73">
        <v>0</v>
      </c>
      <c r="BP48" s="73">
        <v>-603000</v>
      </c>
      <c r="BQ48" s="73">
        <v>0</v>
      </c>
      <c r="BR48" s="73">
        <v>0</v>
      </c>
      <c r="BS48" s="74">
        <v>-603000</v>
      </c>
      <c r="BT48" s="75">
        <v>-1.006</v>
      </c>
      <c r="BU48" s="75">
        <v>0</v>
      </c>
      <c r="BV48" s="75">
        <v>-1.006</v>
      </c>
      <c r="BW48" s="76">
        <v>0.8</v>
      </c>
      <c r="BX48" s="77">
        <v>51</v>
      </c>
      <c r="BY48" s="77">
        <v>36</v>
      </c>
      <c r="BZ48" s="78">
        <v>0</v>
      </c>
      <c r="CA48" s="75">
        <v>-4.8630000000000004</v>
      </c>
      <c r="CB48" s="75">
        <v>0.82499999999999996</v>
      </c>
      <c r="CC48" s="79">
        <v>23</v>
      </c>
      <c r="CD48" s="79"/>
      <c r="CE48" s="79"/>
      <c r="CF48" s="74">
        <v>-11504000</v>
      </c>
      <c r="CG48" s="75">
        <v>-1.006</v>
      </c>
      <c r="CH48" s="75">
        <v>0</v>
      </c>
      <c r="CI48" s="75">
        <v>-1.006</v>
      </c>
    </row>
    <row r="49" spans="1:87" s="48" customFormat="1" ht="34.200000000000003" x14ac:dyDescent="0.3">
      <c r="A49" s="81">
        <v>3108</v>
      </c>
      <c r="B49" s="81" t="s">
        <v>716</v>
      </c>
      <c r="C49" s="81" t="s">
        <v>847</v>
      </c>
      <c r="D49" s="81">
        <v>13159</v>
      </c>
      <c r="E49" s="81">
        <v>2021</v>
      </c>
      <c r="F49" s="81" t="s">
        <v>859</v>
      </c>
      <c r="G49" s="81">
        <v>5</v>
      </c>
      <c r="H49" s="81">
        <v>12</v>
      </c>
      <c r="I49" s="81" t="s">
        <v>2916</v>
      </c>
      <c r="J49" s="82">
        <v>275299738</v>
      </c>
      <c r="K49" s="82">
        <v>73524290</v>
      </c>
      <c r="L49" s="82">
        <v>0</v>
      </c>
      <c r="M49" s="82">
        <v>26140667</v>
      </c>
      <c r="N49" s="287">
        <v>0</v>
      </c>
      <c r="O49" s="82">
        <v>105059750</v>
      </c>
      <c r="P49" s="82">
        <v>22276400</v>
      </c>
      <c r="Q49" s="74">
        <v>502300845</v>
      </c>
      <c r="R49" s="82">
        <v>6821883</v>
      </c>
      <c r="S49" s="82">
        <v>0</v>
      </c>
      <c r="T49" s="82">
        <v>0</v>
      </c>
      <c r="U49" s="82">
        <v>0</v>
      </c>
      <c r="V49" s="82">
        <v>612953774</v>
      </c>
      <c r="W49" s="82">
        <v>452460124</v>
      </c>
      <c r="X49" s="74">
        <v>160493650</v>
      </c>
      <c r="Y49" s="82">
        <v>30304491</v>
      </c>
      <c r="Z49" s="74">
        <v>197620024</v>
      </c>
      <c r="AA49" s="74">
        <v>699920869</v>
      </c>
      <c r="AB49" s="82">
        <v>69042</v>
      </c>
      <c r="AC49" s="82">
        <v>22339763</v>
      </c>
      <c r="AD49" s="82">
        <v>0</v>
      </c>
      <c r="AE49" s="82">
        <v>100950492</v>
      </c>
      <c r="AF49" s="74">
        <v>123359297</v>
      </c>
      <c r="AG49" s="82">
        <v>5582666</v>
      </c>
      <c r="AH49" s="82">
        <v>0</v>
      </c>
      <c r="AI49" s="82">
        <v>271797394</v>
      </c>
      <c r="AJ49" s="74">
        <v>277380060</v>
      </c>
      <c r="AK49" s="74">
        <v>400739357</v>
      </c>
      <c r="AL49" s="82">
        <v>292423301</v>
      </c>
      <c r="AM49" s="82">
        <v>0</v>
      </c>
      <c r="AN49" s="82">
        <v>6758208</v>
      </c>
      <c r="AO49" s="74">
        <v>299181509</v>
      </c>
      <c r="AP49" s="74">
        <v>699920866</v>
      </c>
      <c r="AQ49" s="82">
        <v>618292898</v>
      </c>
      <c r="AR49" s="82">
        <v>0</v>
      </c>
      <c r="AS49" s="82">
        <v>138541151</v>
      </c>
      <c r="AT49" s="82">
        <v>0</v>
      </c>
      <c r="AU49" s="82">
        <v>0</v>
      </c>
      <c r="AV49" s="82">
        <v>0</v>
      </c>
      <c r="AW49" s="74">
        <v>756834049</v>
      </c>
      <c r="AX49" s="82">
        <v>-921564</v>
      </c>
      <c r="AY49" s="82">
        <v>18091988</v>
      </c>
      <c r="AZ49" s="82">
        <v>0</v>
      </c>
      <c r="BA49" s="82">
        <v>63312115</v>
      </c>
      <c r="BB49" s="82">
        <v>0</v>
      </c>
      <c r="BC49" s="74">
        <v>80482539</v>
      </c>
      <c r="BD49" s="74">
        <v>837316588</v>
      </c>
      <c r="BE49" s="82">
        <v>501720313</v>
      </c>
      <c r="BF49" s="82">
        <v>0</v>
      </c>
      <c r="BG49" s="82">
        <v>23785910</v>
      </c>
      <c r="BH49" s="82">
        <v>5058</v>
      </c>
      <c r="BI49" s="82">
        <v>2067331</v>
      </c>
      <c r="BJ49" s="82">
        <v>259683211</v>
      </c>
      <c r="BK49" s="82">
        <v>0</v>
      </c>
      <c r="BL49" s="74">
        <v>787261823</v>
      </c>
      <c r="BM49" s="74">
        <v>50054765</v>
      </c>
      <c r="BN49" s="82">
        <v>0</v>
      </c>
      <c r="BO49" s="82">
        <v>0</v>
      </c>
      <c r="BP49" s="82">
        <v>50054765</v>
      </c>
      <c r="BQ49" s="82">
        <v>0</v>
      </c>
      <c r="BR49" s="82">
        <v>0</v>
      </c>
      <c r="BS49" s="74">
        <v>50054765</v>
      </c>
      <c r="BT49" s="75">
        <v>-3.5999999999999997E-2</v>
      </c>
      <c r="BU49" s="75">
        <v>9.6000000000000002E-2</v>
      </c>
      <c r="BV49" s="75">
        <v>0.06</v>
      </c>
      <c r="BW49" s="76">
        <v>4.0999999999999996</v>
      </c>
      <c r="BX49" s="77">
        <v>15</v>
      </c>
      <c r="BY49" s="77">
        <v>48</v>
      </c>
      <c r="BZ49" s="78">
        <v>996.6</v>
      </c>
      <c r="CA49" s="75">
        <v>0.57299999999999995</v>
      </c>
      <c r="CB49" s="75">
        <v>0.42699999999999999</v>
      </c>
      <c r="CC49" s="79">
        <v>19</v>
      </c>
      <c r="CD49" s="79"/>
      <c r="CE49" s="79"/>
      <c r="CF49" s="74">
        <v>50054765</v>
      </c>
      <c r="CG49" s="75">
        <v>-3.5999999999999997E-2</v>
      </c>
      <c r="CH49" s="75">
        <v>9.6000000000000002E-2</v>
      </c>
      <c r="CI49" s="75">
        <v>0.06</v>
      </c>
    </row>
    <row r="50" spans="1:87" s="48" customFormat="1" ht="34.200000000000003" x14ac:dyDescent="0.3">
      <c r="A50" s="72">
        <v>46</v>
      </c>
      <c r="B50" s="72" t="s">
        <v>712</v>
      </c>
      <c r="C50" s="72" t="s">
        <v>847</v>
      </c>
      <c r="D50" s="72">
        <v>14286</v>
      </c>
      <c r="E50" s="72">
        <v>2021</v>
      </c>
      <c r="F50" s="72" t="s">
        <v>855</v>
      </c>
      <c r="G50" s="72">
        <v>5</v>
      </c>
      <c r="H50" s="72">
        <v>12</v>
      </c>
      <c r="I50" s="72" t="s">
        <v>2914</v>
      </c>
      <c r="J50" s="73">
        <v>1862000</v>
      </c>
      <c r="K50" s="73">
        <v>0</v>
      </c>
      <c r="L50" s="73">
        <v>0</v>
      </c>
      <c r="M50" s="73">
        <v>261510000</v>
      </c>
      <c r="N50" s="285">
        <v>3182384000</v>
      </c>
      <c r="O50" s="73">
        <v>69000</v>
      </c>
      <c r="P50" s="73">
        <v>282346000</v>
      </c>
      <c r="Q50" s="74">
        <v>3728171000</v>
      </c>
      <c r="R50" s="73">
        <v>1790766000</v>
      </c>
      <c r="S50" s="73">
        <v>77523000</v>
      </c>
      <c r="T50" s="73">
        <v>0</v>
      </c>
      <c r="U50" s="73">
        <v>0</v>
      </c>
      <c r="V50" s="73">
        <v>3960230000</v>
      </c>
      <c r="W50" s="73">
        <v>2079921000</v>
      </c>
      <c r="X50" s="74">
        <v>1880309000</v>
      </c>
      <c r="Y50" s="73">
        <v>424031000</v>
      </c>
      <c r="Z50" s="74">
        <v>4172629000</v>
      </c>
      <c r="AA50" s="74">
        <v>7900800000</v>
      </c>
      <c r="AB50" s="73">
        <v>0</v>
      </c>
      <c r="AC50" s="73">
        <v>14359000</v>
      </c>
      <c r="AD50" s="73">
        <v>0</v>
      </c>
      <c r="AE50" s="73">
        <v>550222000</v>
      </c>
      <c r="AF50" s="74">
        <v>564581000</v>
      </c>
      <c r="AG50" s="73">
        <v>1516123000</v>
      </c>
      <c r="AH50" s="73">
        <v>0</v>
      </c>
      <c r="AI50" s="73">
        <v>649371000</v>
      </c>
      <c r="AJ50" s="74">
        <v>2165494000</v>
      </c>
      <c r="AK50" s="74">
        <v>2730075000</v>
      </c>
      <c r="AL50" s="73">
        <v>3031680000</v>
      </c>
      <c r="AM50" s="73">
        <v>1194750000</v>
      </c>
      <c r="AN50" s="73">
        <v>944295000</v>
      </c>
      <c r="AO50" s="74">
        <v>5170725000</v>
      </c>
      <c r="AP50" s="74">
        <v>7900800000</v>
      </c>
      <c r="AQ50" s="73">
        <v>1485073000</v>
      </c>
      <c r="AR50" s="73">
        <v>0</v>
      </c>
      <c r="AS50" s="73">
        <v>436059000</v>
      </c>
      <c r="AT50" s="73">
        <v>0</v>
      </c>
      <c r="AU50" s="73">
        <v>0</v>
      </c>
      <c r="AV50" s="73">
        <v>84151000</v>
      </c>
      <c r="AW50" s="74">
        <v>2005283000</v>
      </c>
      <c r="AX50" s="73">
        <v>16023000</v>
      </c>
      <c r="AY50" s="73">
        <v>8066000</v>
      </c>
      <c r="AZ50" s="73">
        <v>0</v>
      </c>
      <c r="BA50" s="73">
        <v>50759000</v>
      </c>
      <c r="BB50" s="73">
        <v>16872000</v>
      </c>
      <c r="BC50" s="74">
        <v>91720000</v>
      </c>
      <c r="BD50" s="74">
        <v>2097003000</v>
      </c>
      <c r="BE50" s="73">
        <v>889346000</v>
      </c>
      <c r="BF50" s="73">
        <v>0</v>
      </c>
      <c r="BG50" s="73">
        <v>119826000</v>
      </c>
      <c r="BH50" s="73">
        <v>29525000</v>
      </c>
      <c r="BI50" s="73">
        <v>26482000</v>
      </c>
      <c r="BJ50" s="73">
        <v>956692000</v>
      </c>
      <c r="BK50" s="73">
        <v>0</v>
      </c>
      <c r="BL50" s="74">
        <v>2021871000</v>
      </c>
      <c r="BM50" s="74">
        <v>75132000</v>
      </c>
      <c r="BN50" s="73">
        <v>-17933000</v>
      </c>
      <c r="BO50" s="73">
        <v>26242000</v>
      </c>
      <c r="BP50" s="73">
        <v>83441000</v>
      </c>
      <c r="BQ50" s="73">
        <v>131240000</v>
      </c>
      <c r="BR50" s="73">
        <v>0</v>
      </c>
      <c r="BS50" s="74">
        <v>214681000</v>
      </c>
      <c r="BT50" s="75">
        <v>-8.0000000000000002E-3</v>
      </c>
      <c r="BU50" s="75">
        <v>4.3999999999999997E-2</v>
      </c>
      <c r="BV50" s="75">
        <v>3.5999999999999997E-2</v>
      </c>
      <c r="BW50" s="76">
        <v>6.6</v>
      </c>
      <c r="BX50" s="77">
        <v>64</v>
      </c>
      <c r="BY50" s="77">
        <v>106</v>
      </c>
      <c r="BZ50" s="78">
        <v>7.6</v>
      </c>
      <c r="CA50" s="75">
        <v>9.4E-2</v>
      </c>
      <c r="CB50" s="75">
        <v>0.65400000000000003</v>
      </c>
      <c r="CC50" s="79">
        <v>17</v>
      </c>
      <c r="CD50" s="79"/>
      <c r="CE50" s="79"/>
      <c r="CF50" s="74">
        <v>75132000</v>
      </c>
      <c r="CG50" s="75">
        <v>-8.0000000000000002E-3</v>
      </c>
      <c r="CH50" s="75">
        <v>4.3999999999999997E-2</v>
      </c>
      <c r="CI50" s="75">
        <v>3.5999999999999997E-2</v>
      </c>
    </row>
    <row r="51" spans="1:87" s="48" customFormat="1" ht="34.200000000000003" x14ac:dyDescent="0.3">
      <c r="A51" s="81">
        <v>3107</v>
      </c>
      <c r="B51" s="81" t="s">
        <v>713</v>
      </c>
      <c r="C51" s="81" t="s">
        <v>847</v>
      </c>
      <c r="D51" s="81">
        <v>14287</v>
      </c>
      <c r="E51" s="81">
        <v>2021</v>
      </c>
      <c r="F51" s="81" t="s">
        <v>855</v>
      </c>
      <c r="G51" s="81">
        <v>5</v>
      </c>
      <c r="H51" s="81">
        <v>12</v>
      </c>
      <c r="I51" s="81" t="s">
        <v>2914</v>
      </c>
      <c r="J51" s="82">
        <v>339850000</v>
      </c>
      <c r="K51" s="82">
        <v>150383000</v>
      </c>
      <c r="L51" s="82">
        <v>0</v>
      </c>
      <c r="M51" s="82">
        <v>113421000</v>
      </c>
      <c r="N51" s="287">
        <v>90548000</v>
      </c>
      <c r="O51" s="82">
        <v>6987000</v>
      </c>
      <c r="P51" s="82">
        <v>148279000</v>
      </c>
      <c r="Q51" s="74">
        <v>849468000</v>
      </c>
      <c r="R51" s="82">
        <v>774720000</v>
      </c>
      <c r="S51" s="82">
        <v>14826000</v>
      </c>
      <c r="T51" s="82">
        <v>0</v>
      </c>
      <c r="U51" s="82">
        <v>0</v>
      </c>
      <c r="V51" s="82">
        <v>2072652000</v>
      </c>
      <c r="W51" s="82">
        <v>1084346000</v>
      </c>
      <c r="X51" s="74">
        <v>988306000</v>
      </c>
      <c r="Y51" s="82">
        <v>117424000</v>
      </c>
      <c r="Z51" s="74">
        <v>1895276000</v>
      </c>
      <c r="AA51" s="74">
        <v>2744744000</v>
      </c>
      <c r="AB51" s="82">
        <v>8408000</v>
      </c>
      <c r="AC51" s="82">
        <v>80855000</v>
      </c>
      <c r="AD51" s="82">
        <v>13748000</v>
      </c>
      <c r="AE51" s="82">
        <v>348773000</v>
      </c>
      <c r="AF51" s="74">
        <v>451784000</v>
      </c>
      <c r="AG51" s="82">
        <v>684697000</v>
      </c>
      <c r="AH51" s="82">
        <v>0</v>
      </c>
      <c r="AI51" s="82">
        <v>187734000</v>
      </c>
      <c r="AJ51" s="74">
        <v>872431000</v>
      </c>
      <c r="AK51" s="74">
        <v>1324215000</v>
      </c>
      <c r="AL51" s="82">
        <v>1008436000</v>
      </c>
      <c r="AM51" s="82">
        <v>371486000</v>
      </c>
      <c r="AN51" s="82">
        <v>40606000</v>
      </c>
      <c r="AO51" s="74">
        <v>1420528000</v>
      </c>
      <c r="AP51" s="74">
        <v>2744743000</v>
      </c>
      <c r="AQ51" s="82">
        <v>1165412000</v>
      </c>
      <c r="AR51" s="82">
        <v>0</v>
      </c>
      <c r="AS51" s="82">
        <v>673867000</v>
      </c>
      <c r="AT51" s="82">
        <v>60000000</v>
      </c>
      <c r="AU51" s="82">
        <v>0</v>
      </c>
      <c r="AV51" s="82">
        <v>30413000</v>
      </c>
      <c r="AW51" s="74">
        <v>1929692000</v>
      </c>
      <c r="AX51" s="82">
        <v>34715000</v>
      </c>
      <c r="AY51" s="82">
        <v>0</v>
      </c>
      <c r="AZ51" s="82">
        <v>0</v>
      </c>
      <c r="BA51" s="82">
        <v>1726000</v>
      </c>
      <c r="BB51" s="82">
        <v>0</v>
      </c>
      <c r="BC51" s="74">
        <v>36441000</v>
      </c>
      <c r="BD51" s="74">
        <v>1966133000</v>
      </c>
      <c r="BE51" s="82">
        <v>693063000</v>
      </c>
      <c r="BF51" s="82">
        <v>0</v>
      </c>
      <c r="BG51" s="82">
        <v>99302000</v>
      </c>
      <c r="BH51" s="82">
        <v>24520000</v>
      </c>
      <c r="BI51" s="82">
        <v>12918000</v>
      </c>
      <c r="BJ51" s="82">
        <v>1090309000</v>
      </c>
      <c r="BK51" s="82">
        <v>0</v>
      </c>
      <c r="BL51" s="74">
        <v>1920112000</v>
      </c>
      <c r="BM51" s="74">
        <v>46021000</v>
      </c>
      <c r="BN51" s="82">
        <v>-28000000</v>
      </c>
      <c r="BO51" s="82">
        <v>14698000</v>
      </c>
      <c r="BP51" s="82">
        <v>32719000</v>
      </c>
      <c r="BQ51" s="82">
        <v>14381000</v>
      </c>
      <c r="BR51" s="82">
        <v>0</v>
      </c>
      <c r="BS51" s="74">
        <v>47100000</v>
      </c>
      <c r="BT51" s="75">
        <v>5.0000000000000001E-3</v>
      </c>
      <c r="BU51" s="75">
        <v>1.9E-2</v>
      </c>
      <c r="BV51" s="75">
        <v>2.3E-2</v>
      </c>
      <c r="BW51" s="76">
        <v>1.9</v>
      </c>
      <c r="BX51" s="77">
        <v>36</v>
      </c>
      <c r="BY51" s="77">
        <v>74</v>
      </c>
      <c r="BZ51" s="78">
        <v>5.2</v>
      </c>
      <c r="CA51" s="75">
        <v>0.128</v>
      </c>
      <c r="CB51" s="75">
        <v>0.51800000000000002</v>
      </c>
      <c r="CC51" s="79">
        <v>11</v>
      </c>
      <c r="CD51" s="79"/>
      <c r="CE51" s="79"/>
      <c r="CF51" s="74">
        <v>-13979000</v>
      </c>
      <c r="CG51" s="75">
        <v>-2.5999999999999999E-2</v>
      </c>
      <c r="CH51" s="75">
        <v>1.9E-2</v>
      </c>
      <c r="CI51" s="75">
        <v>-7.0000000000000001E-3</v>
      </c>
    </row>
    <row r="52" spans="1:87" s="48" customFormat="1" ht="34.200000000000003" x14ac:dyDescent="0.3">
      <c r="A52" s="72">
        <v>6547</v>
      </c>
      <c r="B52" s="72" t="s">
        <v>735</v>
      </c>
      <c r="C52" s="72" t="s">
        <v>847</v>
      </c>
      <c r="D52" s="72">
        <v>14288</v>
      </c>
      <c r="E52" s="72">
        <v>2021</v>
      </c>
      <c r="F52" s="72" t="s">
        <v>859</v>
      </c>
      <c r="G52" s="72">
        <v>5</v>
      </c>
      <c r="H52" s="72">
        <v>12</v>
      </c>
      <c r="I52" s="72" t="s">
        <v>2916</v>
      </c>
      <c r="J52" s="73">
        <v>2328099</v>
      </c>
      <c r="K52" s="73">
        <v>301313698</v>
      </c>
      <c r="L52" s="73">
        <v>250</v>
      </c>
      <c r="M52" s="73">
        <v>34714178</v>
      </c>
      <c r="N52" s="285">
        <v>83167707</v>
      </c>
      <c r="O52" s="73">
        <v>0</v>
      </c>
      <c r="P52" s="73">
        <v>25111513</v>
      </c>
      <c r="Q52" s="74">
        <v>446635445</v>
      </c>
      <c r="R52" s="73">
        <v>5135630</v>
      </c>
      <c r="S52" s="73">
        <v>7640</v>
      </c>
      <c r="T52" s="73">
        <v>0</v>
      </c>
      <c r="U52" s="73">
        <v>0</v>
      </c>
      <c r="V52" s="73">
        <v>286760309</v>
      </c>
      <c r="W52" s="73">
        <v>209901864</v>
      </c>
      <c r="X52" s="74">
        <v>76858445</v>
      </c>
      <c r="Y52" s="73">
        <v>34777154</v>
      </c>
      <c r="Z52" s="74">
        <v>116778869</v>
      </c>
      <c r="AA52" s="74">
        <v>563414314</v>
      </c>
      <c r="AB52" s="73">
        <v>2238214</v>
      </c>
      <c r="AC52" s="73">
        <v>4611853</v>
      </c>
      <c r="AD52" s="73">
        <v>173270470</v>
      </c>
      <c r="AE52" s="73">
        <v>68589511</v>
      </c>
      <c r="AF52" s="74">
        <v>248710048</v>
      </c>
      <c r="AG52" s="73">
        <v>105783187</v>
      </c>
      <c r="AH52" s="73">
        <v>0</v>
      </c>
      <c r="AI52" s="73">
        <v>9453365</v>
      </c>
      <c r="AJ52" s="74">
        <v>115236552</v>
      </c>
      <c r="AK52" s="74">
        <v>363946600</v>
      </c>
      <c r="AL52" s="73">
        <v>194324194</v>
      </c>
      <c r="AM52" s="73">
        <v>4652817</v>
      </c>
      <c r="AN52" s="73">
        <v>490703</v>
      </c>
      <c r="AO52" s="74">
        <v>199467714</v>
      </c>
      <c r="AP52" s="74">
        <v>563414314</v>
      </c>
      <c r="AQ52" s="73">
        <v>291175801</v>
      </c>
      <c r="AR52" s="73">
        <v>2882297</v>
      </c>
      <c r="AS52" s="73">
        <v>28842515</v>
      </c>
      <c r="AT52" s="73">
        <v>-12454894</v>
      </c>
      <c r="AU52" s="73">
        <v>9039388</v>
      </c>
      <c r="AV52" s="73">
        <v>116113</v>
      </c>
      <c r="AW52" s="74">
        <v>319601220</v>
      </c>
      <c r="AX52" s="73">
        <v>6451028</v>
      </c>
      <c r="AY52" s="73">
        <v>27865</v>
      </c>
      <c r="AZ52" s="73">
        <v>0</v>
      </c>
      <c r="BA52" s="73">
        <v>10821982</v>
      </c>
      <c r="BB52" s="73">
        <v>0</v>
      </c>
      <c r="BC52" s="74">
        <v>17300875</v>
      </c>
      <c r="BD52" s="74">
        <v>336902095</v>
      </c>
      <c r="BE52" s="73">
        <v>117000567</v>
      </c>
      <c r="BF52" s="73">
        <v>0</v>
      </c>
      <c r="BG52" s="73">
        <v>12924766</v>
      </c>
      <c r="BH52" s="73">
        <v>4220173</v>
      </c>
      <c r="BI52" s="73">
        <v>2810894</v>
      </c>
      <c r="BJ52" s="73">
        <v>184141494</v>
      </c>
      <c r="BK52" s="73">
        <v>0</v>
      </c>
      <c r="BL52" s="74">
        <v>321097894</v>
      </c>
      <c r="BM52" s="74">
        <v>15804201</v>
      </c>
      <c r="BN52" s="73">
        <v>0</v>
      </c>
      <c r="BO52" s="73">
        <v>-5272792</v>
      </c>
      <c r="BP52" s="73">
        <v>10531409</v>
      </c>
      <c r="BQ52" s="73">
        <v>0</v>
      </c>
      <c r="BR52" s="73">
        <v>0</v>
      </c>
      <c r="BS52" s="74">
        <v>10531409</v>
      </c>
      <c r="BT52" s="75">
        <v>-4.0000000000000001E-3</v>
      </c>
      <c r="BU52" s="75">
        <v>5.0999999999999997E-2</v>
      </c>
      <c r="BV52" s="75">
        <v>4.7E-2</v>
      </c>
      <c r="BW52" s="76">
        <v>1.8</v>
      </c>
      <c r="BX52" s="77">
        <v>44</v>
      </c>
      <c r="BY52" s="77">
        <v>289</v>
      </c>
      <c r="BZ52" s="78">
        <v>5.0999999999999996</v>
      </c>
      <c r="CA52" s="75">
        <v>8.1000000000000003E-2</v>
      </c>
      <c r="CB52" s="75">
        <v>0.35399999999999998</v>
      </c>
      <c r="CC52" s="79">
        <v>16</v>
      </c>
      <c r="CD52" s="79"/>
      <c r="CE52" s="79"/>
      <c r="CF52" s="74">
        <v>19219707</v>
      </c>
      <c r="CG52" s="75">
        <v>6.0000000000000001E-3</v>
      </c>
      <c r="CH52" s="75">
        <v>5.0999999999999997E-2</v>
      </c>
      <c r="CI52" s="75">
        <v>5.6000000000000001E-2</v>
      </c>
    </row>
    <row r="53" spans="1:87" s="48" customFormat="1" ht="34.200000000000003" x14ac:dyDescent="0.3">
      <c r="A53" s="81">
        <v>8702</v>
      </c>
      <c r="B53" s="81" t="s">
        <v>711</v>
      </c>
      <c r="C53" s="81" t="s">
        <v>847</v>
      </c>
      <c r="D53" s="81">
        <v>16665</v>
      </c>
      <c r="E53" s="81">
        <v>2021</v>
      </c>
      <c r="F53" s="81" t="s">
        <v>855</v>
      </c>
      <c r="G53" s="81">
        <v>5</v>
      </c>
      <c r="H53" s="81">
        <v>12</v>
      </c>
      <c r="I53" s="81" t="s">
        <v>2914</v>
      </c>
      <c r="J53" s="82">
        <v>122502000</v>
      </c>
      <c r="K53" s="82">
        <v>810260000</v>
      </c>
      <c r="L53" s="82">
        <v>0</v>
      </c>
      <c r="M53" s="82">
        <v>193437000</v>
      </c>
      <c r="N53" s="287">
        <v>0</v>
      </c>
      <c r="O53" s="82">
        <v>0</v>
      </c>
      <c r="P53" s="82">
        <v>119981000</v>
      </c>
      <c r="Q53" s="74">
        <v>1246180000</v>
      </c>
      <c r="R53" s="82">
        <v>464131000</v>
      </c>
      <c r="S53" s="82">
        <v>0</v>
      </c>
      <c r="T53" s="82">
        <v>0</v>
      </c>
      <c r="U53" s="82">
        <v>0</v>
      </c>
      <c r="V53" s="82">
        <v>3047644000</v>
      </c>
      <c r="W53" s="82">
        <v>2169277000</v>
      </c>
      <c r="X53" s="74">
        <v>878367000</v>
      </c>
      <c r="Y53" s="82">
        <v>167677000</v>
      </c>
      <c r="Z53" s="74">
        <v>1510175000</v>
      </c>
      <c r="AA53" s="74">
        <v>2756355000</v>
      </c>
      <c r="AB53" s="82">
        <v>29145000</v>
      </c>
      <c r="AC53" s="82">
        <v>185589000</v>
      </c>
      <c r="AD53" s="82">
        <v>0</v>
      </c>
      <c r="AE53" s="82">
        <v>341136000</v>
      </c>
      <c r="AF53" s="74">
        <v>555870000</v>
      </c>
      <c r="AG53" s="82">
        <v>554680000</v>
      </c>
      <c r="AH53" s="82">
        <v>0</v>
      </c>
      <c r="AI53" s="82">
        <v>342201000</v>
      </c>
      <c r="AJ53" s="74">
        <v>896881000</v>
      </c>
      <c r="AK53" s="74">
        <v>1452751000</v>
      </c>
      <c r="AL53" s="82">
        <v>919379000</v>
      </c>
      <c r="AM53" s="82">
        <v>0</v>
      </c>
      <c r="AN53" s="82">
        <v>384225000</v>
      </c>
      <c r="AO53" s="74">
        <v>1303604000</v>
      </c>
      <c r="AP53" s="74">
        <v>2756355000</v>
      </c>
      <c r="AQ53" s="82">
        <v>1555740000</v>
      </c>
      <c r="AR53" s="82">
        <v>0</v>
      </c>
      <c r="AS53" s="82">
        <v>685579000</v>
      </c>
      <c r="AT53" s="82">
        <v>0</v>
      </c>
      <c r="AU53" s="82">
        <v>0</v>
      </c>
      <c r="AV53" s="82">
        <v>0</v>
      </c>
      <c r="AW53" s="74">
        <v>2241319000</v>
      </c>
      <c r="AX53" s="82">
        <v>0</v>
      </c>
      <c r="AY53" s="82">
        <v>0</v>
      </c>
      <c r="AZ53" s="82">
        <v>0</v>
      </c>
      <c r="BA53" s="82">
        <v>37015000</v>
      </c>
      <c r="BB53" s="82">
        <v>53332000</v>
      </c>
      <c r="BC53" s="74">
        <v>90347000</v>
      </c>
      <c r="BD53" s="74">
        <v>2331666000</v>
      </c>
      <c r="BE53" s="82">
        <v>896014000</v>
      </c>
      <c r="BF53" s="82">
        <v>0</v>
      </c>
      <c r="BG53" s="82">
        <v>83926000</v>
      </c>
      <c r="BH53" s="82">
        <v>4623000</v>
      </c>
      <c r="BI53" s="82">
        <v>25247000</v>
      </c>
      <c r="BJ53" s="82">
        <v>1140494000</v>
      </c>
      <c r="BK53" s="82">
        <v>0</v>
      </c>
      <c r="BL53" s="74">
        <v>2150304000</v>
      </c>
      <c r="BM53" s="74">
        <v>181362000</v>
      </c>
      <c r="BN53" s="82">
        <v>-37194000</v>
      </c>
      <c r="BO53" s="82">
        <v>8652000</v>
      </c>
      <c r="BP53" s="82">
        <v>152820000</v>
      </c>
      <c r="BQ53" s="82">
        <v>41779000</v>
      </c>
      <c r="BR53" s="82">
        <v>0</v>
      </c>
      <c r="BS53" s="74">
        <v>194599000</v>
      </c>
      <c r="BT53" s="75">
        <v>3.9E-2</v>
      </c>
      <c r="BU53" s="75">
        <v>3.9E-2</v>
      </c>
      <c r="BV53" s="75">
        <v>7.8E-2</v>
      </c>
      <c r="BW53" s="76">
        <v>2.2000000000000002</v>
      </c>
      <c r="BX53" s="77">
        <v>45</v>
      </c>
      <c r="BY53" s="77">
        <v>65</v>
      </c>
      <c r="BZ53" s="78">
        <v>8</v>
      </c>
      <c r="CA53" s="75">
        <v>0.23899999999999999</v>
      </c>
      <c r="CB53" s="75">
        <v>0.47299999999999998</v>
      </c>
      <c r="CC53" s="79">
        <v>26</v>
      </c>
      <c r="CD53" s="79"/>
      <c r="CE53" s="79"/>
      <c r="CF53" s="74">
        <v>181362000</v>
      </c>
      <c r="CG53" s="75">
        <v>3.9E-2</v>
      </c>
      <c r="CH53" s="75">
        <v>3.9E-2</v>
      </c>
      <c r="CI53" s="75">
        <v>7.8E-2</v>
      </c>
    </row>
    <row r="54" spans="1:87" s="48" customFormat="1" ht="34.200000000000003" x14ac:dyDescent="0.3">
      <c r="A54" s="72">
        <v>98</v>
      </c>
      <c r="B54" s="72" t="s">
        <v>708</v>
      </c>
      <c r="C54" s="72" t="s">
        <v>847</v>
      </c>
      <c r="D54" s="72">
        <v>16665</v>
      </c>
      <c r="E54" s="72">
        <v>2021</v>
      </c>
      <c r="F54" s="72" t="s">
        <v>855</v>
      </c>
      <c r="G54" s="72">
        <v>5</v>
      </c>
      <c r="H54" s="72">
        <v>12</v>
      </c>
      <c r="I54" s="72" t="s">
        <v>2914</v>
      </c>
      <c r="J54" s="73">
        <v>5274000</v>
      </c>
      <c r="K54" s="73">
        <v>61315000</v>
      </c>
      <c r="L54" s="73">
        <v>0</v>
      </c>
      <c r="M54" s="73">
        <v>12241000</v>
      </c>
      <c r="N54" s="285">
        <v>0</v>
      </c>
      <c r="O54" s="73">
        <v>0</v>
      </c>
      <c r="P54" s="73">
        <v>5709000</v>
      </c>
      <c r="Q54" s="74">
        <v>84539000</v>
      </c>
      <c r="R54" s="73">
        <v>8957000</v>
      </c>
      <c r="S54" s="73">
        <v>0</v>
      </c>
      <c r="T54" s="73">
        <v>0</v>
      </c>
      <c r="U54" s="73">
        <v>0</v>
      </c>
      <c r="V54" s="73">
        <v>160095000</v>
      </c>
      <c r="W54" s="73">
        <v>58785000</v>
      </c>
      <c r="X54" s="74">
        <v>101310000</v>
      </c>
      <c r="Y54" s="73">
        <v>9054000</v>
      </c>
      <c r="Z54" s="74">
        <v>119321000</v>
      </c>
      <c r="AA54" s="74">
        <v>203860000</v>
      </c>
      <c r="AB54" s="73">
        <v>2640000</v>
      </c>
      <c r="AC54" s="73">
        <v>18384000</v>
      </c>
      <c r="AD54" s="73">
        <v>-4296000</v>
      </c>
      <c r="AE54" s="73">
        <v>30833000</v>
      </c>
      <c r="AF54" s="74">
        <v>47561000</v>
      </c>
      <c r="AG54" s="73">
        <v>22597000</v>
      </c>
      <c r="AH54" s="73">
        <v>0</v>
      </c>
      <c r="AI54" s="73">
        <v>10360000</v>
      </c>
      <c r="AJ54" s="74">
        <v>32957000</v>
      </c>
      <c r="AK54" s="74">
        <v>80518000</v>
      </c>
      <c r="AL54" s="73">
        <v>114385000</v>
      </c>
      <c r="AM54" s="73">
        <v>0</v>
      </c>
      <c r="AN54" s="73">
        <v>8957000</v>
      </c>
      <c r="AO54" s="74">
        <v>123342000</v>
      </c>
      <c r="AP54" s="74">
        <v>203860000</v>
      </c>
      <c r="AQ54" s="73">
        <v>135730000</v>
      </c>
      <c r="AR54" s="73">
        <v>0</v>
      </c>
      <c r="AS54" s="73">
        <v>9539000</v>
      </c>
      <c r="AT54" s="73">
        <v>0</v>
      </c>
      <c r="AU54" s="73">
        <v>0</v>
      </c>
      <c r="AV54" s="73">
        <v>0</v>
      </c>
      <c r="AW54" s="74">
        <v>145269000</v>
      </c>
      <c r="AX54" s="73">
        <v>0</v>
      </c>
      <c r="AY54" s="73">
        <v>0</v>
      </c>
      <c r="AZ54" s="73">
        <v>0</v>
      </c>
      <c r="BA54" s="73">
        <v>3992000</v>
      </c>
      <c r="BB54" s="73">
        <v>2683000</v>
      </c>
      <c r="BC54" s="74">
        <v>6675000</v>
      </c>
      <c r="BD54" s="74">
        <v>151944000</v>
      </c>
      <c r="BE54" s="73">
        <v>65050000</v>
      </c>
      <c r="BF54" s="73">
        <v>0</v>
      </c>
      <c r="BG54" s="73">
        <v>8675000</v>
      </c>
      <c r="BH54" s="73">
        <v>854000</v>
      </c>
      <c r="BI54" s="73">
        <v>1841000</v>
      </c>
      <c r="BJ54" s="73">
        <v>60350000</v>
      </c>
      <c r="BK54" s="73">
        <v>0</v>
      </c>
      <c r="BL54" s="74">
        <v>136770000</v>
      </c>
      <c r="BM54" s="74">
        <v>15174000</v>
      </c>
      <c r="BN54" s="73">
        <v>665000</v>
      </c>
      <c r="BO54" s="73">
        <v>0</v>
      </c>
      <c r="BP54" s="73">
        <v>15839000</v>
      </c>
      <c r="BQ54" s="73">
        <v>6749000</v>
      </c>
      <c r="BR54" s="73">
        <v>0</v>
      </c>
      <c r="BS54" s="74">
        <v>22588000</v>
      </c>
      <c r="BT54" s="75">
        <v>5.6000000000000001E-2</v>
      </c>
      <c r="BU54" s="75">
        <v>4.3999999999999997E-2</v>
      </c>
      <c r="BV54" s="75">
        <v>0.1</v>
      </c>
      <c r="BW54" s="76">
        <v>1.8</v>
      </c>
      <c r="BX54" s="77">
        <v>33</v>
      </c>
      <c r="BY54" s="77">
        <v>83</v>
      </c>
      <c r="BZ54" s="78">
        <v>7.1</v>
      </c>
      <c r="CA54" s="75">
        <v>0.34</v>
      </c>
      <c r="CB54" s="75">
        <v>0.60499999999999998</v>
      </c>
      <c r="CC54" s="79">
        <v>7</v>
      </c>
      <c r="CD54" s="79"/>
      <c r="CE54" s="79"/>
      <c r="CF54" s="74">
        <v>15174000</v>
      </c>
      <c r="CG54" s="75">
        <v>5.6000000000000001E-2</v>
      </c>
      <c r="CH54" s="75">
        <v>4.3999999999999997E-2</v>
      </c>
      <c r="CI54" s="75">
        <v>0.1</v>
      </c>
    </row>
    <row r="55" spans="1:87" s="48" customFormat="1" ht="34.200000000000003" x14ac:dyDescent="0.3">
      <c r="A55" s="81">
        <v>53</v>
      </c>
      <c r="B55" s="81" t="s">
        <v>709</v>
      </c>
      <c r="C55" s="81" t="s">
        <v>847</v>
      </c>
      <c r="D55" s="81">
        <v>16665</v>
      </c>
      <c r="E55" s="81">
        <v>2021</v>
      </c>
      <c r="F55" s="81" t="s">
        <v>855</v>
      </c>
      <c r="G55" s="81">
        <v>5</v>
      </c>
      <c r="H55" s="81">
        <v>12</v>
      </c>
      <c r="I55" s="81" t="s">
        <v>2914</v>
      </c>
      <c r="J55" s="82">
        <v>8941000</v>
      </c>
      <c r="K55" s="82">
        <v>18769000</v>
      </c>
      <c r="L55" s="82">
        <v>0</v>
      </c>
      <c r="M55" s="82">
        <v>12429000</v>
      </c>
      <c r="N55" s="287">
        <v>0</v>
      </c>
      <c r="O55" s="82">
        <v>0</v>
      </c>
      <c r="P55" s="82">
        <v>3432000</v>
      </c>
      <c r="Q55" s="74">
        <v>43571000</v>
      </c>
      <c r="R55" s="82">
        <v>10508000</v>
      </c>
      <c r="S55" s="82">
        <v>0</v>
      </c>
      <c r="T55" s="82">
        <v>0</v>
      </c>
      <c r="U55" s="82">
        <v>0</v>
      </c>
      <c r="V55" s="82">
        <v>186004000</v>
      </c>
      <c r="W55" s="82">
        <v>76751000</v>
      </c>
      <c r="X55" s="74">
        <v>109253000</v>
      </c>
      <c r="Y55" s="82">
        <v>7295000</v>
      </c>
      <c r="Z55" s="74">
        <v>127056000</v>
      </c>
      <c r="AA55" s="74">
        <v>170627000</v>
      </c>
      <c r="AB55" s="82">
        <v>2203000</v>
      </c>
      <c r="AC55" s="82">
        <v>10744000</v>
      </c>
      <c r="AD55" s="82">
        <v>3524000</v>
      </c>
      <c r="AE55" s="82">
        <v>13401000</v>
      </c>
      <c r="AF55" s="74">
        <v>29872000</v>
      </c>
      <c r="AG55" s="82">
        <v>54613000</v>
      </c>
      <c r="AH55" s="82">
        <v>0</v>
      </c>
      <c r="AI55" s="82">
        <v>22125000</v>
      </c>
      <c r="AJ55" s="74">
        <v>76738000</v>
      </c>
      <c r="AK55" s="74">
        <v>106610000</v>
      </c>
      <c r="AL55" s="82">
        <v>53509000</v>
      </c>
      <c r="AM55" s="82">
        <v>0</v>
      </c>
      <c r="AN55" s="82">
        <v>10508000</v>
      </c>
      <c r="AO55" s="74">
        <v>64017000</v>
      </c>
      <c r="AP55" s="74">
        <v>170627000</v>
      </c>
      <c r="AQ55" s="82">
        <v>118433000</v>
      </c>
      <c r="AR55" s="82">
        <v>0</v>
      </c>
      <c r="AS55" s="82">
        <v>3016000</v>
      </c>
      <c r="AT55" s="82">
        <v>0</v>
      </c>
      <c r="AU55" s="82">
        <v>0</v>
      </c>
      <c r="AV55" s="82">
        <v>0</v>
      </c>
      <c r="AW55" s="74">
        <v>121449000</v>
      </c>
      <c r="AX55" s="82">
        <v>0</v>
      </c>
      <c r="AY55" s="82">
        <v>0</v>
      </c>
      <c r="AZ55" s="82">
        <v>0</v>
      </c>
      <c r="BA55" s="82">
        <v>723000</v>
      </c>
      <c r="BB55" s="82">
        <v>713000</v>
      </c>
      <c r="BC55" s="74">
        <v>1436000</v>
      </c>
      <c r="BD55" s="74">
        <v>122885000</v>
      </c>
      <c r="BE55" s="82">
        <v>59186000</v>
      </c>
      <c r="BF55" s="82">
        <v>0</v>
      </c>
      <c r="BG55" s="82">
        <v>8514000</v>
      </c>
      <c r="BH55" s="82">
        <v>2044000</v>
      </c>
      <c r="BI55" s="82">
        <v>1535000</v>
      </c>
      <c r="BJ55" s="82">
        <v>49467000</v>
      </c>
      <c r="BK55" s="82">
        <v>0</v>
      </c>
      <c r="BL55" s="74">
        <v>120746000</v>
      </c>
      <c r="BM55" s="74">
        <v>2139000</v>
      </c>
      <c r="BN55" s="82">
        <v>-400000</v>
      </c>
      <c r="BO55" s="82">
        <v>1351000</v>
      </c>
      <c r="BP55" s="82">
        <v>3090000</v>
      </c>
      <c r="BQ55" s="82">
        <v>0</v>
      </c>
      <c r="BR55" s="82">
        <v>0</v>
      </c>
      <c r="BS55" s="74">
        <v>3090000</v>
      </c>
      <c r="BT55" s="75">
        <v>6.0000000000000001E-3</v>
      </c>
      <c r="BU55" s="75">
        <v>1.2E-2</v>
      </c>
      <c r="BV55" s="75">
        <v>1.7000000000000001E-2</v>
      </c>
      <c r="BW55" s="76">
        <v>1.5</v>
      </c>
      <c r="BX55" s="77">
        <v>38</v>
      </c>
      <c r="BY55" s="77">
        <v>62</v>
      </c>
      <c r="BZ55" s="78">
        <v>3</v>
      </c>
      <c r="CA55" s="75">
        <v>0.126</v>
      </c>
      <c r="CB55" s="75">
        <v>0.375</v>
      </c>
      <c r="CC55" s="79">
        <v>9</v>
      </c>
      <c r="CD55" s="79"/>
      <c r="CE55" s="79"/>
      <c r="CF55" s="74">
        <v>2139000</v>
      </c>
      <c r="CG55" s="75">
        <v>6.0000000000000001E-3</v>
      </c>
      <c r="CH55" s="75">
        <v>1.2E-2</v>
      </c>
      <c r="CI55" s="75">
        <v>1.7000000000000001E-2</v>
      </c>
    </row>
    <row r="56" spans="1:87" s="48" customFormat="1" ht="34.200000000000003" x14ac:dyDescent="0.3">
      <c r="A56" s="72">
        <v>79</v>
      </c>
      <c r="B56" s="72" t="s">
        <v>710</v>
      </c>
      <c r="C56" s="72" t="s">
        <v>847</v>
      </c>
      <c r="D56" s="72">
        <v>16665</v>
      </c>
      <c r="E56" s="72">
        <v>2021</v>
      </c>
      <c r="F56" s="72" t="s">
        <v>855</v>
      </c>
      <c r="G56" s="72">
        <v>5</v>
      </c>
      <c r="H56" s="72">
        <v>12</v>
      </c>
      <c r="I56" s="72" t="s">
        <v>2914</v>
      </c>
      <c r="J56" s="73">
        <v>1559000</v>
      </c>
      <c r="K56" s="73">
        <v>82016000</v>
      </c>
      <c r="L56" s="73">
        <v>0</v>
      </c>
      <c r="M56" s="73">
        <v>37092000</v>
      </c>
      <c r="N56" s="285">
        <v>0</v>
      </c>
      <c r="O56" s="73">
        <v>0</v>
      </c>
      <c r="P56" s="73">
        <v>5823000</v>
      </c>
      <c r="Q56" s="74">
        <v>126490000</v>
      </c>
      <c r="R56" s="73">
        <v>14345000</v>
      </c>
      <c r="S56" s="73">
        <v>0</v>
      </c>
      <c r="T56" s="73">
        <v>0</v>
      </c>
      <c r="U56" s="73">
        <v>0</v>
      </c>
      <c r="V56" s="73">
        <v>193845000</v>
      </c>
      <c r="W56" s="73">
        <v>70081000</v>
      </c>
      <c r="X56" s="74">
        <v>123764000</v>
      </c>
      <c r="Y56" s="73">
        <v>13129000</v>
      </c>
      <c r="Z56" s="74">
        <v>151238000</v>
      </c>
      <c r="AA56" s="74">
        <v>277728000</v>
      </c>
      <c r="AB56" s="73">
        <v>3607000</v>
      </c>
      <c r="AC56" s="73">
        <v>50192000</v>
      </c>
      <c r="AD56" s="73">
        <v>1077000</v>
      </c>
      <c r="AE56" s="73">
        <v>37425000</v>
      </c>
      <c r="AF56" s="74">
        <v>92301000</v>
      </c>
      <c r="AG56" s="73">
        <v>47194000</v>
      </c>
      <c r="AH56" s="73">
        <v>0</v>
      </c>
      <c r="AI56" s="73">
        <v>15892000</v>
      </c>
      <c r="AJ56" s="74">
        <v>63086000</v>
      </c>
      <c r="AK56" s="74">
        <v>155387000</v>
      </c>
      <c r="AL56" s="73">
        <v>107996000</v>
      </c>
      <c r="AM56" s="73">
        <v>0</v>
      </c>
      <c r="AN56" s="73">
        <v>14345000</v>
      </c>
      <c r="AO56" s="74">
        <v>122341000</v>
      </c>
      <c r="AP56" s="74">
        <v>277728000</v>
      </c>
      <c r="AQ56" s="73">
        <v>316976000</v>
      </c>
      <c r="AR56" s="73">
        <v>0</v>
      </c>
      <c r="AS56" s="73">
        <v>5821000</v>
      </c>
      <c r="AT56" s="73">
        <v>858000</v>
      </c>
      <c r="AU56" s="73">
        <v>0</v>
      </c>
      <c r="AV56" s="73">
        <v>0</v>
      </c>
      <c r="AW56" s="74">
        <v>323655000</v>
      </c>
      <c r="AX56" s="73">
        <v>0</v>
      </c>
      <c r="AY56" s="73">
        <v>0</v>
      </c>
      <c r="AZ56" s="73">
        <v>0</v>
      </c>
      <c r="BA56" s="73">
        <v>2024000</v>
      </c>
      <c r="BB56" s="73">
        <v>2370000</v>
      </c>
      <c r="BC56" s="74">
        <v>4394000</v>
      </c>
      <c r="BD56" s="74">
        <v>328049000</v>
      </c>
      <c r="BE56" s="73">
        <v>155614000</v>
      </c>
      <c r="BF56" s="73">
        <v>0</v>
      </c>
      <c r="BG56" s="73">
        <v>10510000</v>
      </c>
      <c r="BH56" s="73">
        <v>1926000</v>
      </c>
      <c r="BI56" s="73">
        <v>3679000</v>
      </c>
      <c r="BJ56" s="73">
        <v>146291000</v>
      </c>
      <c r="BK56" s="73">
        <v>0</v>
      </c>
      <c r="BL56" s="74">
        <v>318020000</v>
      </c>
      <c r="BM56" s="74">
        <v>10029000</v>
      </c>
      <c r="BN56" s="73">
        <v>-11993000</v>
      </c>
      <c r="BO56" s="73">
        <v>653000</v>
      </c>
      <c r="BP56" s="73">
        <v>-1311000</v>
      </c>
      <c r="BQ56" s="73">
        <v>4032000</v>
      </c>
      <c r="BR56" s="73">
        <v>0</v>
      </c>
      <c r="BS56" s="74">
        <v>2721000</v>
      </c>
      <c r="BT56" s="75">
        <v>1.7000000000000001E-2</v>
      </c>
      <c r="BU56" s="75">
        <v>1.2999999999999999E-2</v>
      </c>
      <c r="BV56" s="75">
        <v>3.1E-2</v>
      </c>
      <c r="BW56" s="76">
        <v>1.4</v>
      </c>
      <c r="BX56" s="77">
        <v>43</v>
      </c>
      <c r="BY56" s="77">
        <v>50</v>
      </c>
      <c r="BZ56" s="78">
        <v>4.0999999999999996</v>
      </c>
      <c r="CA56" s="75">
        <v>0.14699999999999999</v>
      </c>
      <c r="CB56" s="75">
        <v>0.441</v>
      </c>
      <c r="CC56" s="79">
        <v>7</v>
      </c>
      <c r="CD56" s="79"/>
      <c r="CE56" s="79"/>
      <c r="CF56" s="74">
        <v>9171000</v>
      </c>
      <c r="CG56" s="75">
        <v>1.4999999999999999E-2</v>
      </c>
      <c r="CH56" s="75">
        <v>1.2999999999999999E-2</v>
      </c>
      <c r="CI56" s="75">
        <v>2.8000000000000001E-2</v>
      </c>
    </row>
    <row r="57" spans="1:87" s="48" customFormat="1" ht="34.200000000000003" x14ac:dyDescent="0.3">
      <c r="A57" s="81">
        <v>100</v>
      </c>
      <c r="B57" s="81" t="s">
        <v>739</v>
      </c>
      <c r="C57" s="81" t="s">
        <v>847</v>
      </c>
      <c r="D57" s="81">
        <v>16665</v>
      </c>
      <c r="E57" s="81">
        <v>2021</v>
      </c>
      <c r="F57" s="81" t="s">
        <v>855</v>
      </c>
      <c r="G57" s="81">
        <v>5</v>
      </c>
      <c r="H57" s="81">
        <v>12</v>
      </c>
      <c r="I57" s="81" t="s">
        <v>2914</v>
      </c>
      <c r="J57" s="82">
        <v>6933000</v>
      </c>
      <c r="K57" s="82">
        <v>140501000</v>
      </c>
      <c r="L57" s="82">
        <v>0</v>
      </c>
      <c r="M57" s="82">
        <v>42925000</v>
      </c>
      <c r="N57" s="287">
        <v>0</v>
      </c>
      <c r="O57" s="82">
        <v>0</v>
      </c>
      <c r="P57" s="82">
        <v>14579000</v>
      </c>
      <c r="Q57" s="74">
        <v>204938000</v>
      </c>
      <c r="R57" s="82">
        <v>18238000</v>
      </c>
      <c r="S57" s="82">
        <v>0</v>
      </c>
      <c r="T57" s="82">
        <v>0</v>
      </c>
      <c r="U57" s="82">
        <v>0</v>
      </c>
      <c r="V57" s="82">
        <v>635167000</v>
      </c>
      <c r="W57" s="82">
        <v>435134000</v>
      </c>
      <c r="X57" s="74">
        <v>200033000</v>
      </c>
      <c r="Y57" s="82">
        <v>123145000</v>
      </c>
      <c r="Z57" s="74">
        <v>341416000</v>
      </c>
      <c r="AA57" s="74">
        <v>546354000</v>
      </c>
      <c r="AB57" s="82">
        <v>8835000</v>
      </c>
      <c r="AC57" s="82">
        <v>35124000</v>
      </c>
      <c r="AD57" s="82">
        <v>1144000</v>
      </c>
      <c r="AE57" s="82">
        <v>65490000</v>
      </c>
      <c r="AF57" s="74">
        <v>110593000</v>
      </c>
      <c r="AG57" s="82">
        <v>98563000</v>
      </c>
      <c r="AH57" s="82">
        <v>0</v>
      </c>
      <c r="AI57" s="82">
        <v>81581000</v>
      </c>
      <c r="AJ57" s="74">
        <v>180144000</v>
      </c>
      <c r="AK57" s="74">
        <v>290737000</v>
      </c>
      <c r="AL57" s="82">
        <v>232407000</v>
      </c>
      <c r="AM57" s="82">
        <v>0</v>
      </c>
      <c r="AN57" s="82">
        <v>23210000</v>
      </c>
      <c r="AO57" s="74">
        <v>255617000</v>
      </c>
      <c r="AP57" s="74">
        <v>546354000</v>
      </c>
      <c r="AQ57" s="82">
        <v>322307000</v>
      </c>
      <c r="AR57" s="82">
        <v>0</v>
      </c>
      <c r="AS57" s="82">
        <v>-7697000</v>
      </c>
      <c r="AT57" s="82">
        <v>13388000</v>
      </c>
      <c r="AU57" s="82">
        <v>0</v>
      </c>
      <c r="AV57" s="82">
        <v>0</v>
      </c>
      <c r="AW57" s="74">
        <v>327998000</v>
      </c>
      <c r="AX57" s="82">
        <v>0</v>
      </c>
      <c r="AY57" s="82">
        <v>0</v>
      </c>
      <c r="AZ57" s="82">
        <v>0</v>
      </c>
      <c r="BA57" s="82">
        <v>6838000</v>
      </c>
      <c r="BB57" s="82">
        <v>12230000</v>
      </c>
      <c r="BC57" s="74">
        <v>19068000</v>
      </c>
      <c r="BD57" s="74">
        <v>347066000</v>
      </c>
      <c r="BE57" s="82">
        <v>167547000</v>
      </c>
      <c r="BF57" s="82">
        <v>0</v>
      </c>
      <c r="BG57" s="82">
        <v>27551000</v>
      </c>
      <c r="BH57" s="82">
        <v>3089000</v>
      </c>
      <c r="BI57" s="82">
        <v>5474000</v>
      </c>
      <c r="BJ57" s="82">
        <v>120278000</v>
      </c>
      <c r="BK57" s="82">
        <v>0</v>
      </c>
      <c r="BL57" s="74">
        <v>323939000</v>
      </c>
      <c r="BM57" s="74">
        <v>23127000</v>
      </c>
      <c r="BN57" s="82">
        <v>-26202000</v>
      </c>
      <c r="BO57" s="82">
        <v>2743000</v>
      </c>
      <c r="BP57" s="82">
        <v>-332000</v>
      </c>
      <c r="BQ57" s="82">
        <v>-43000</v>
      </c>
      <c r="BR57" s="82">
        <v>0</v>
      </c>
      <c r="BS57" s="74">
        <v>-375000</v>
      </c>
      <c r="BT57" s="75">
        <v>1.2E-2</v>
      </c>
      <c r="BU57" s="75">
        <v>5.5E-2</v>
      </c>
      <c r="BV57" s="75">
        <v>6.7000000000000004E-2</v>
      </c>
      <c r="BW57" s="76">
        <v>1.9</v>
      </c>
      <c r="BX57" s="77">
        <v>49</v>
      </c>
      <c r="BY57" s="77">
        <v>93</v>
      </c>
      <c r="BZ57" s="78">
        <v>4.5</v>
      </c>
      <c r="CA57" s="75">
        <v>0.24199999999999999</v>
      </c>
      <c r="CB57" s="75">
        <v>0.46800000000000003</v>
      </c>
      <c r="CC57" s="79">
        <v>16</v>
      </c>
      <c r="CD57" s="79"/>
      <c r="CE57" s="79"/>
      <c r="CF57" s="74">
        <v>9739000</v>
      </c>
      <c r="CG57" s="75">
        <v>-2.8000000000000001E-2</v>
      </c>
      <c r="CH57" s="75">
        <v>5.7000000000000002E-2</v>
      </c>
      <c r="CI57" s="75">
        <v>2.9000000000000001E-2</v>
      </c>
    </row>
    <row r="58" spans="1:87" s="48" customFormat="1" ht="34.200000000000003" x14ac:dyDescent="0.3">
      <c r="A58" s="72">
        <v>103</v>
      </c>
      <c r="B58" s="72" t="s">
        <v>742</v>
      </c>
      <c r="C58" s="72" t="s">
        <v>847</v>
      </c>
      <c r="D58" s="72">
        <v>16665</v>
      </c>
      <c r="E58" s="72">
        <v>2021</v>
      </c>
      <c r="F58" s="72" t="s">
        <v>855</v>
      </c>
      <c r="G58" s="72">
        <v>5</v>
      </c>
      <c r="H58" s="72">
        <v>12</v>
      </c>
      <c r="I58" s="72" t="s">
        <v>2914</v>
      </c>
      <c r="J58" s="73">
        <v>24652000</v>
      </c>
      <c r="K58" s="73">
        <v>122110000</v>
      </c>
      <c r="L58" s="73">
        <v>0</v>
      </c>
      <c r="M58" s="73">
        <v>21166000</v>
      </c>
      <c r="N58" s="285">
        <v>0</v>
      </c>
      <c r="O58" s="73">
        <v>0</v>
      </c>
      <c r="P58" s="73">
        <v>6478000</v>
      </c>
      <c r="Q58" s="74">
        <v>174406000</v>
      </c>
      <c r="R58" s="73">
        <v>34816000</v>
      </c>
      <c r="S58" s="73">
        <v>0</v>
      </c>
      <c r="T58" s="73">
        <v>0</v>
      </c>
      <c r="U58" s="73">
        <v>0</v>
      </c>
      <c r="V58" s="73">
        <v>303245000</v>
      </c>
      <c r="W58" s="73">
        <v>234431000</v>
      </c>
      <c r="X58" s="74">
        <v>68814000</v>
      </c>
      <c r="Y58" s="73">
        <v>45169000</v>
      </c>
      <c r="Z58" s="74">
        <v>148799000</v>
      </c>
      <c r="AA58" s="74">
        <v>323205000</v>
      </c>
      <c r="AB58" s="73">
        <v>1880000</v>
      </c>
      <c r="AC58" s="73">
        <v>30364000</v>
      </c>
      <c r="AD58" s="73">
        <v>728000</v>
      </c>
      <c r="AE58" s="73">
        <v>23789000</v>
      </c>
      <c r="AF58" s="74">
        <v>56761000</v>
      </c>
      <c r="AG58" s="73">
        <v>46493000</v>
      </c>
      <c r="AH58" s="73">
        <v>0</v>
      </c>
      <c r="AI58" s="73">
        <v>42007000</v>
      </c>
      <c r="AJ58" s="74">
        <v>88500000</v>
      </c>
      <c r="AK58" s="74">
        <v>145261000</v>
      </c>
      <c r="AL58" s="73">
        <v>143108000</v>
      </c>
      <c r="AM58" s="73">
        <v>0</v>
      </c>
      <c r="AN58" s="73">
        <v>34836000</v>
      </c>
      <c r="AO58" s="74">
        <v>177944000</v>
      </c>
      <c r="AP58" s="74">
        <v>323205000</v>
      </c>
      <c r="AQ58" s="73">
        <v>216208000</v>
      </c>
      <c r="AR58" s="73">
        <v>0</v>
      </c>
      <c r="AS58" s="73">
        <v>13612000</v>
      </c>
      <c r="AT58" s="73">
        <v>17174000</v>
      </c>
      <c r="AU58" s="73">
        <v>0</v>
      </c>
      <c r="AV58" s="73">
        <v>0</v>
      </c>
      <c r="AW58" s="74">
        <v>246994000</v>
      </c>
      <c r="AX58" s="73">
        <v>0</v>
      </c>
      <c r="AY58" s="73">
        <v>0</v>
      </c>
      <c r="AZ58" s="73">
        <v>0</v>
      </c>
      <c r="BA58" s="73">
        <v>7405000</v>
      </c>
      <c r="BB58" s="73">
        <v>-1370000</v>
      </c>
      <c r="BC58" s="74">
        <v>6035000</v>
      </c>
      <c r="BD58" s="74">
        <v>253029000</v>
      </c>
      <c r="BE58" s="73">
        <v>93984000</v>
      </c>
      <c r="BF58" s="73">
        <v>0</v>
      </c>
      <c r="BG58" s="73">
        <v>9736000</v>
      </c>
      <c r="BH58" s="73">
        <v>908000</v>
      </c>
      <c r="BI58" s="73">
        <v>2784000</v>
      </c>
      <c r="BJ58" s="73">
        <v>117188000</v>
      </c>
      <c r="BK58" s="73">
        <v>0</v>
      </c>
      <c r="BL58" s="74">
        <v>224600000</v>
      </c>
      <c r="BM58" s="74">
        <v>28429000</v>
      </c>
      <c r="BN58" s="73">
        <v>-3378000</v>
      </c>
      <c r="BO58" s="73">
        <v>150000</v>
      </c>
      <c r="BP58" s="73">
        <v>25201000</v>
      </c>
      <c r="BQ58" s="73">
        <v>1657000</v>
      </c>
      <c r="BR58" s="73">
        <v>0</v>
      </c>
      <c r="BS58" s="74">
        <v>26858000</v>
      </c>
      <c r="BT58" s="75">
        <v>8.8999999999999996E-2</v>
      </c>
      <c r="BU58" s="75">
        <v>2.4E-2</v>
      </c>
      <c r="BV58" s="75">
        <v>0.112</v>
      </c>
      <c r="BW58" s="76">
        <v>3.1</v>
      </c>
      <c r="BX58" s="77">
        <v>36</v>
      </c>
      <c r="BY58" s="77">
        <v>45</v>
      </c>
      <c r="BZ58" s="78">
        <v>14</v>
      </c>
      <c r="CA58" s="75">
        <v>0.37</v>
      </c>
      <c r="CB58" s="75">
        <v>0.55100000000000005</v>
      </c>
      <c r="CC58" s="79">
        <v>24</v>
      </c>
      <c r="CD58" s="79"/>
      <c r="CE58" s="79"/>
      <c r="CF58" s="74">
        <v>11255000</v>
      </c>
      <c r="CG58" s="75">
        <v>2.1999999999999999E-2</v>
      </c>
      <c r="CH58" s="75">
        <v>2.5999999999999999E-2</v>
      </c>
      <c r="CI58" s="75">
        <v>4.8000000000000001E-2</v>
      </c>
    </row>
    <row r="59" spans="1:87" s="48" customFormat="1" ht="34.200000000000003" x14ac:dyDescent="0.3">
      <c r="A59" s="81">
        <v>6546</v>
      </c>
      <c r="B59" s="81" t="s">
        <v>860</v>
      </c>
      <c r="C59" s="81" t="s">
        <v>847</v>
      </c>
      <c r="D59" s="81">
        <v>16665</v>
      </c>
      <c r="E59" s="81">
        <v>2021</v>
      </c>
      <c r="F59" s="81" t="s">
        <v>855</v>
      </c>
      <c r="G59" s="81">
        <v>5</v>
      </c>
      <c r="H59" s="81">
        <v>12</v>
      </c>
      <c r="I59" s="81" t="s">
        <v>2914</v>
      </c>
      <c r="J59" s="82">
        <v>33108000</v>
      </c>
      <c r="K59" s="82">
        <v>513933000</v>
      </c>
      <c r="L59" s="82">
        <v>0</v>
      </c>
      <c r="M59" s="82">
        <v>123657000</v>
      </c>
      <c r="N59" s="287">
        <v>0</v>
      </c>
      <c r="O59" s="82">
        <v>0</v>
      </c>
      <c r="P59" s="82">
        <v>87339000</v>
      </c>
      <c r="Q59" s="74">
        <v>758037000</v>
      </c>
      <c r="R59" s="82">
        <v>229018000</v>
      </c>
      <c r="S59" s="82">
        <v>0</v>
      </c>
      <c r="T59" s="82">
        <v>0</v>
      </c>
      <c r="U59" s="82">
        <v>0</v>
      </c>
      <c r="V59" s="82">
        <v>1465218000</v>
      </c>
      <c r="W59" s="82">
        <v>984073000</v>
      </c>
      <c r="X59" s="74">
        <v>481145000</v>
      </c>
      <c r="Y59" s="82">
        <v>148097000</v>
      </c>
      <c r="Z59" s="74">
        <v>858260000</v>
      </c>
      <c r="AA59" s="74">
        <v>1616297000</v>
      </c>
      <c r="AB59" s="82">
        <v>13140000</v>
      </c>
      <c r="AC59" s="82">
        <v>177371000</v>
      </c>
      <c r="AD59" s="82">
        <v>2037000</v>
      </c>
      <c r="AE59" s="82">
        <v>260770000</v>
      </c>
      <c r="AF59" s="74">
        <v>453318000</v>
      </c>
      <c r="AG59" s="82">
        <v>263645000</v>
      </c>
      <c r="AH59" s="82">
        <v>0</v>
      </c>
      <c r="AI59" s="82">
        <v>343600000</v>
      </c>
      <c r="AJ59" s="74">
        <v>607245000</v>
      </c>
      <c r="AK59" s="74">
        <v>1060563000</v>
      </c>
      <c r="AL59" s="82">
        <v>326716000</v>
      </c>
      <c r="AM59" s="82">
        <v>0</v>
      </c>
      <c r="AN59" s="82">
        <v>229018000</v>
      </c>
      <c r="AO59" s="74">
        <v>555734000</v>
      </c>
      <c r="AP59" s="74">
        <v>1616297000</v>
      </c>
      <c r="AQ59" s="82">
        <v>1033758000</v>
      </c>
      <c r="AR59" s="82">
        <v>0</v>
      </c>
      <c r="AS59" s="82">
        <v>57704000</v>
      </c>
      <c r="AT59" s="82">
        <v>29270000</v>
      </c>
      <c r="AU59" s="82">
        <v>0</v>
      </c>
      <c r="AV59" s="82">
        <v>0</v>
      </c>
      <c r="AW59" s="74">
        <v>1120732000</v>
      </c>
      <c r="AX59" s="82">
        <v>0</v>
      </c>
      <c r="AY59" s="82">
        <v>0</v>
      </c>
      <c r="AZ59" s="82">
        <v>0</v>
      </c>
      <c r="BA59" s="82">
        <v>23352000</v>
      </c>
      <c r="BB59" s="82">
        <v>0</v>
      </c>
      <c r="BC59" s="74">
        <v>23352000</v>
      </c>
      <c r="BD59" s="74">
        <v>1144084000</v>
      </c>
      <c r="BE59" s="82">
        <v>425856000</v>
      </c>
      <c r="BF59" s="82">
        <v>0</v>
      </c>
      <c r="BG59" s="82">
        <v>63144000</v>
      </c>
      <c r="BH59" s="82">
        <v>9650000</v>
      </c>
      <c r="BI59" s="82">
        <v>17467000</v>
      </c>
      <c r="BJ59" s="82">
        <v>517259000</v>
      </c>
      <c r="BK59" s="82">
        <v>0</v>
      </c>
      <c r="BL59" s="74">
        <v>1033376000</v>
      </c>
      <c r="BM59" s="74">
        <v>110708000</v>
      </c>
      <c r="BN59" s="82">
        <v>-67188000</v>
      </c>
      <c r="BO59" s="82">
        <v>6764000</v>
      </c>
      <c r="BP59" s="82">
        <v>50284000</v>
      </c>
      <c r="BQ59" s="82">
        <v>99738000</v>
      </c>
      <c r="BR59" s="82">
        <v>0</v>
      </c>
      <c r="BS59" s="74">
        <v>150022000</v>
      </c>
      <c r="BT59" s="75">
        <v>7.5999999999999998E-2</v>
      </c>
      <c r="BU59" s="75">
        <v>0.02</v>
      </c>
      <c r="BV59" s="75">
        <v>9.7000000000000003E-2</v>
      </c>
      <c r="BW59" s="76">
        <v>1.7</v>
      </c>
      <c r="BX59" s="77">
        <v>44</v>
      </c>
      <c r="BY59" s="77">
        <v>104</v>
      </c>
      <c r="BZ59" s="78">
        <v>8.1</v>
      </c>
      <c r="CA59" s="75">
        <v>0.24199999999999999</v>
      </c>
      <c r="CB59" s="75">
        <v>0.34399999999999997</v>
      </c>
      <c r="CC59" s="79">
        <v>16</v>
      </c>
      <c r="CD59" s="79"/>
      <c r="CE59" s="79"/>
      <c r="CF59" s="74">
        <v>81438000</v>
      </c>
      <c r="CG59" s="75">
        <v>5.1999999999999998E-2</v>
      </c>
      <c r="CH59" s="75">
        <v>2.1000000000000001E-2</v>
      </c>
      <c r="CI59" s="75">
        <v>7.2999999999999995E-2</v>
      </c>
    </row>
    <row r="60" spans="1:87" s="48" customFormat="1" ht="34.200000000000003" x14ac:dyDescent="0.3">
      <c r="A60" s="72">
        <v>3112</v>
      </c>
      <c r="B60" s="72" t="s">
        <v>745</v>
      </c>
      <c r="C60" s="72" t="s">
        <v>847</v>
      </c>
      <c r="D60" s="72">
        <v>16665</v>
      </c>
      <c r="E60" s="72">
        <v>2021</v>
      </c>
      <c r="F60" s="72" t="s">
        <v>855</v>
      </c>
      <c r="G60" s="72">
        <v>5</v>
      </c>
      <c r="H60" s="72">
        <v>12</v>
      </c>
      <c r="I60" s="72" t="s">
        <v>2914</v>
      </c>
      <c r="J60" s="73">
        <v>17286000</v>
      </c>
      <c r="K60" s="73">
        <v>327070000</v>
      </c>
      <c r="L60" s="73">
        <v>0</v>
      </c>
      <c r="M60" s="73">
        <v>38888000</v>
      </c>
      <c r="N60" s="285">
        <v>0</v>
      </c>
      <c r="O60" s="73">
        <v>0</v>
      </c>
      <c r="P60" s="73">
        <v>24626000</v>
      </c>
      <c r="Q60" s="74">
        <v>407870000</v>
      </c>
      <c r="R60" s="73">
        <v>26857000</v>
      </c>
      <c r="S60" s="73">
        <v>0</v>
      </c>
      <c r="T60" s="73">
        <v>0</v>
      </c>
      <c r="U60" s="73">
        <v>0</v>
      </c>
      <c r="V60" s="73">
        <v>398272000</v>
      </c>
      <c r="W60" s="73">
        <v>283378000</v>
      </c>
      <c r="X60" s="74">
        <v>114894000</v>
      </c>
      <c r="Y60" s="73">
        <v>18050000</v>
      </c>
      <c r="Z60" s="74">
        <v>159801000</v>
      </c>
      <c r="AA60" s="74">
        <v>567671000</v>
      </c>
      <c r="AB60" s="73">
        <v>4569000</v>
      </c>
      <c r="AC60" s="73">
        <v>58749000</v>
      </c>
      <c r="AD60" s="73">
        <v>323000</v>
      </c>
      <c r="AE60" s="73">
        <v>55957000</v>
      </c>
      <c r="AF60" s="74">
        <v>119598000</v>
      </c>
      <c r="AG60" s="73">
        <v>79359000</v>
      </c>
      <c r="AH60" s="73">
        <v>0</v>
      </c>
      <c r="AI60" s="73">
        <v>55491000</v>
      </c>
      <c r="AJ60" s="74">
        <v>134850000</v>
      </c>
      <c r="AK60" s="74">
        <v>254448000</v>
      </c>
      <c r="AL60" s="73">
        <v>286366000</v>
      </c>
      <c r="AM60" s="73">
        <v>0</v>
      </c>
      <c r="AN60" s="73">
        <v>26857000</v>
      </c>
      <c r="AO60" s="74">
        <v>313223000</v>
      </c>
      <c r="AP60" s="74">
        <v>567671000</v>
      </c>
      <c r="AQ60" s="73">
        <v>384997000</v>
      </c>
      <c r="AR60" s="73">
        <v>0</v>
      </c>
      <c r="AS60" s="73">
        <v>15093000</v>
      </c>
      <c r="AT60" s="73">
        <v>0</v>
      </c>
      <c r="AU60" s="73">
        <v>0</v>
      </c>
      <c r="AV60" s="73">
        <v>0</v>
      </c>
      <c r="AW60" s="74">
        <v>400090000</v>
      </c>
      <c r="AX60" s="73">
        <v>0</v>
      </c>
      <c r="AY60" s="73">
        <v>0</v>
      </c>
      <c r="AZ60" s="73">
        <v>0</v>
      </c>
      <c r="BA60" s="73">
        <v>28904000</v>
      </c>
      <c r="BB60" s="73">
        <v>0</v>
      </c>
      <c r="BC60" s="74">
        <v>28904000</v>
      </c>
      <c r="BD60" s="74">
        <v>428994000</v>
      </c>
      <c r="BE60" s="73">
        <v>198013000</v>
      </c>
      <c r="BF60" s="73">
        <v>0</v>
      </c>
      <c r="BG60" s="73">
        <v>18249000</v>
      </c>
      <c r="BH60" s="73">
        <v>2170000</v>
      </c>
      <c r="BI60" s="73">
        <v>5276000</v>
      </c>
      <c r="BJ60" s="73">
        <v>159663000</v>
      </c>
      <c r="BK60" s="73">
        <v>0</v>
      </c>
      <c r="BL60" s="74">
        <v>383371000</v>
      </c>
      <c r="BM60" s="74">
        <v>45623000</v>
      </c>
      <c r="BN60" s="73">
        <v>-17691000</v>
      </c>
      <c r="BO60" s="73">
        <v>988000</v>
      </c>
      <c r="BP60" s="73">
        <v>28920000</v>
      </c>
      <c r="BQ60" s="73">
        <v>29473000</v>
      </c>
      <c r="BR60" s="73">
        <v>0</v>
      </c>
      <c r="BS60" s="74">
        <v>58393000</v>
      </c>
      <c r="BT60" s="75">
        <v>3.9E-2</v>
      </c>
      <c r="BU60" s="75">
        <v>6.7000000000000004E-2</v>
      </c>
      <c r="BV60" s="75">
        <v>0.106</v>
      </c>
      <c r="BW60" s="76">
        <v>3.4</v>
      </c>
      <c r="BX60" s="77">
        <v>37</v>
      </c>
      <c r="BY60" s="77">
        <v>61</v>
      </c>
      <c r="BZ60" s="78">
        <v>9.8000000000000007</v>
      </c>
      <c r="CA60" s="75">
        <v>0.32100000000000001</v>
      </c>
      <c r="CB60" s="75">
        <v>0.55200000000000005</v>
      </c>
      <c r="CC60" s="79">
        <v>16</v>
      </c>
      <c r="CD60" s="79"/>
      <c r="CE60" s="79"/>
      <c r="CF60" s="74">
        <v>45623000</v>
      </c>
      <c r="CG60" s="75">
        <v>3.9E-2</v>
      </c>
      <c r="CH60" s="75">
        <v>6.7000000000000004E-2</v>
      </c>
      <c r="CI60" s="75">
        <v>0.106</v>
      </c>
    </row>
    <row r="61" spans="1:87" s="48" customFormat="1" ht="34.200000000000003" x14ac:dyDescent="0.3">
      <c r="A61" s="81">
        <v>138</v>
      </c>
      <c r="B61" s="81" t="s">
        <v>861</v>
      </c>
      <c r="C61" s="81" t="s">
        <v>847</v>
      </c>
      <c r="D61" s="81">
        <v>16665</v>
      </c>
      <c r="E61" s="81">
        <v>2021</v>
      </c>
      <c r="F61" s="81" t="s">
        <v>855</v>
      </c>
      <c r="G61" s="81">
        <v>5</v>
      </c>
      <c r="H61" s="81">
        <v>12</v>
      </c>
      <c r="I61" s="81" t="s">
        <v>2914</v>
      </c>
      <c r="J61" s="82">
        <v>19349000</v>
      </c>
      <c r="K61" s="82">
        <v>265115000</v>
      </c>
      <c r="L61" s="82">
        <v>0</v>
      </c>
      <c r="M61" s="82">
        <v>29095000</v>
      </c>
      <c r="N61" s="287">
        <v>0</v>
      </c>
      <c r="O61" s="82">
        <v>0</v>
      </c>
      <c r="P61" s="82">
        <v>8174000</v>
      </c>
      <c r="Q61" s="74">
        <v>321733000</v>
      </c>
      <c r="R61" s="82">
        <v>32253000</v>
      </c>
      <c r="S61" s="82">
        <v>0</v>
      </c>
      <c r="T61" s="82">
        <v>0</v>
      </c>
      <c r="U61" s="82">
        <v>0</v>
      </c>
      <c r="V61" s="82">
        <v>252675000</v>
      </c>
      <c r="W61" s="82">
        <v>120106000</v>
      </c>
      <c r="X61" s="74">
        <v>132569000</v>
      </c>
      <c r="Y61" s="82">
        <v>58160000</v>
      </c>
      <c r="Z61" s="74">
        <v>222982000</v>
      </c>
      <c r="AA61" s="74">
        <v>544715000</v>
      </c>
      <c r="AB61" s="82">
        <v>3266000</v>
      </c>
      <c r="AC61" s="82">
        <v>33066000</v>
      </c>
      <c r="AD61" s="82">
        <v>66000</v>
      </c>
      <c r="AE61" s="82">
        <v>41842000</v>
      </c>
      <c r="AF61" s="74">
        <v>78240000</v>
      </c>
      <c r="AG61" s="82">
        <v>78487000</v>
      </c>
      <c r="AH61" s="82">
        <v>0</v>
      </c>
      <c r="AI61" s="82">
        <v>27745000</v>
      </c>
      <c r="AJ61" s="74">
        <v>106232000</v>
      </c>
      <c r="AK61" s="74">
        <v>184472000</v>
      </c>
      <c r="AL61" s="82">
        <v>327990000</v>
      </c>
      <c r="AM61" s="82">
        <v>0</v>
      </c>
      <c r="AN61" s="82">
        <v>32253000</v>
      </c>
      <c r="AO61" s="74">
        <v>360243000</v>
      </c>
      <c r="AP61" s="74">
        <v>544715000</v>
      </c>
      <c r="AQ61" s="82">
        <v>300834000</v>
      </c>
      <c r="AR61" s="82">
        <v>0</v>
      </c>
      <c r="AS61" s="82">
        <v>15554000</v>
      </c>
      <c r="AT61" s="82">
        <v>0</v>
      </c>
      <c r="AU61" s="82">
        <v>0</v>
      </c>
      <c r="AV61" s="82">
        <v>0</v>
      </c>
      <c r="AW61" s="74">
        <v>316388000</v>
      </c>
      <c r="AX61" s="82">
        <v>0</v>
      </c>
      <c r="AY61" s="82">
        <v>0</v>
      </c>
      <c r="AZ61" s="82">
        <v>0</v>
      </c>
      <c r="BA61" s="82">
        <v>22896000</v>
      </c>
      <c r="BB61" s="82">
        <v>0</v>
      </c>
      <c r="BC61" s="74">
        <v>22896000</v>
      </c>
      <c r="BD61" s="74">
        <v>339284000</v>
      </c>
      <c r="BE61" s="82">
        <v>143632000</v>
      </c>
      <c r="BF61" s="82">
        <v>0</v>
      </c>
      <c r="BG61" s="82">
        <v>18162000</v>
      </c>
      <c r="BH61" s="82">
        <v>2759000</v>
      </c>
      <c r="BI61" s="82">
        <v>5388000</v>
      </c>
      <c r="BJ61" s="82">
        <v>126504000</v>
      </c>
      <c r="BK61" s="82">
        <v>0</v>
      </c>
      <c r="BL61" s="74">
        <v>296445000</v>
      </c>
      <c r="BM61" s="74">
        <v>42839000</v>
      </c>
      <c r="BN61" s="82">
        <v>-6753000</v>
      </c>
      <c r="BO61" s="82">
        <v>182000</v>
      </c>
      <c r="BP61" s="82">
        <v>36268000</v>
      </c>
      <c r="BQ61" s="82">
        <v>0</v>
      </c>
      <c r="BR61" s="82">
        <v>0</v>
      </c>
      <c r="BS61" s="74">
        <v>36268000</v>
      </c>
      <c r="BT61" s="75">
        <v>5.8999999999999997E-2</v>
      </c>
      <c r="BU61" s="75">
        <v>6.7000000000000004E-2</v>
      </c>
      <c r="BV61" s="75">
        <v>0.126</v>
      </c>
      <c r="BW61" s="76">
        <v>4.0999999999999996</v>
      </c>
      <c r="BX61" s="77">
        <v>35</v>
      </c>
      <c r="BY61" s="77">
        <v>59</v>
      </c>
      <c r="BZ61" s="78">
        <v>10.6</v>
      </c>
      <c r="CA61" s="75">
        <v>0.38900000000000001</v>
      </c>
      <c r="CB61" s="75">
        <v>0.66100000000000003</v>
      </c>
      <c r="CC61" s="79">
        <v>7</v>
      </c>
      <c r="CD61" s="79"/>
      <c r="CE61" s="79"/>
      <c r="CF61" s="74">
        <v>42839000</v>
      </c>
      <c r="CG61" s="75">
        <v>5.8999999999999997E-2</v>
      </c>
      <c r="CH61" s="75">
        <v>6.7000000000000004E-2</v>
      </c>
      <c r="CI61" s="75">
        <v>0.126</v>
      </c>
    </row>
    <row r="62" spans="1:87" s="48" customFormat="1" ht="34.200000000000003" x14ac:dyDescent="0.3">
      <c r="A62" s="72">
        <v>1</v>
      </c>
      <c r="B62" s="72" t="s">
        <v>701</v>
      </c>
      <c r="C62" s="72" t="s">
        <v>847</v>
      </c>
      <c r="D62" s="72">
        <v>16665</v>
      </c>
      <c r="E62" s="72">
        <v>2021</v>
      </c>
      <c r="F62" s="72" t="s">
        <v>855</v>
      </c>
      <c r="G62" s="72">
        <v>5</v>
      </c>
      <c r="H62" s="72">
        <v>12</v>
      </c>
      <c r="I62" s="72" t="s">
        <v>2914</v>
      </c>
      <c r="J62" s="73">
        <v>2348000</v>
      </c>
      <c r="K62" s="73">
        <v>34357000</v>
      </c>
      <c r="L62" s="73">
        <v>0</v>
      </c>
      <c r="M62" s="73">
        <v>17873000</v>
      </c>
      <c r="N62" s="285">
        <v>0</v>
      </c>
      <c r="O62" s="73">
        <v>0</v>
      </c>
      <c r="P62" s="73">
        <v>10855000</v>
      </c>
      <c r="Q62" s="74">
        <v>65433000</v>
      </c>
      <c r="R62" s="73">
        <v>142000</v>
      </c>
      <c r="S62" s="73">
        <v>0</v>
      </c>
      <c r="T62" s="73">
        <v>0</v>
      </c>
      <c r="U62" s="73">
        <v>0</v>
      </c>
      <c r="V62" s="73">
        <v>51705000</v>
      </c>
      <c r="W62" s="73">
        <v>14151000</v>
      </c>
      <c r="X62" s="74">
        <v>37554000</v>
      </c>
      <c r="Y62" s="73">
        <v>12411000</v>
      </c>
      <c r="Z62" s="74">
        <v>50107000</v>
      </c>
      <c r="AA62" s="74">
        <v>115540000</v>
      </c>
      <c r="AB62" s="73">
        <v>1210000</v>
      </c>
      <c r="AC62" s="73">
        <v>17104000</v>
      </c>
      <c r="AD62" s="73">
        <v>4170000</v>
      </c>
      <c r="AE62" s="73">
        <v>18641000</v>
      </c>
      <c r="AF62" s="74">
        <v>41125000</v>
      </c>
      <c r="AG62" s="73">
        <v>18327000</v>
      </c>
      <c r="AH62" s="73">
        <v>0</v>
      </c>
      <c r="AI62" s="73">
        <v>29445000</v>
      </c>
      <c r="AJ62" s="74">
        <v>47772000</v>
      </c>
      <c r="AK62" s="74">
        <v>88897000</v>
      </c>
      <c r="AL62" s="73">
        <v>26501000</v>
      </c>
      <c r="AM62" s="73">
        <v>0</v>
      </c>
      <c r="AN62" s="73">
        <v>142000</v>
      </c>
      <c r="AO62" s="74">
        <v>26643000</v>
      </c>
      <c r="AP62" s="74">
        <v>115540000</v>
      </c>
      <c r="AQ62" s="73">
        <v>132224000</v>
      </c>
      <c r="AR62" s="73">
        <v>0</v>
      </c>
      <c r="AS62" s="73">
        <v>4018000</v>
      </c>
      <c r="AT62" s="73">
        <v>4927000</v>
      </c>
      <c r="AU62" s="73">
        <v>0</v>
      </c>
      <c r="AV62" s="73">
        <v>0</v>
      </c>
      <c r="AW62" s="74">
        <v>141169000</v>
      </c>
      <c r="AX62" s="73">
        <v>0</v>
      </c>
      <c r="AY62" s="73">
        <v>0</v>
      </c>
      <c r="AZ62" s="73">
        <v>0</v>
      </c>
      <c r="BA62" s="73">
        <v>3795000</v>
      </c>
      <c r="BB62" s="73">
        <v>0</v>
      </c>
      <c r="BC62" s="74">
        <v>3795000</v>
      </c>
      <c r="BD62" s="74">
        <v>144964000</v>
      </c>
      <c r="BE62" s="73">
        <v>71021000</v>
      </c>
      <c r="BF62" s="73">
        <v>0</v>
      </c>
      <c r="BG62" s="73">
        <v>5293000</v>
      </c>
      <c r="BH62" s="73">
        <v>539000</v>
      </c>
      <c r="BI62" s="73">
        <v>2153000</v>
      </c>
      <c r="BJ62" s="73">
        <v>64037000</v>
      </c>
      <c r="BK62" s="73">
        <v>0</v>
      </c>
      <c r="BL62" s="74">
        <v>143043000</v>
      </c>
      <c r="BM62" s="74">
        <v>1921000</v>
      </c>
      <c r="BN62" s="73">
        <v>7000000</v>
      </c>
      <c r="BO62" s="73">
        <v>7000</v>
      </c>
      <c r="BP62" s="73">
        <v>8928000</v>
      </c>
      <c r="BQ62" s="73">
        <v>9264000</v>
      </c>
      <c r="BR62" s="73">
        <v>0</v>
      </c>
      <c r="BS62" s="74">
        <v>18192000</v>
      </c>
      <c r="BT62" s="75">
        <v>-1.2999999999999999E-2</v>
      </c>
      <c r="BU62" s="75">
        <v>2.5999999999999999E-2</v>
      </c>
      <c r="BV62" s="75">
        <v>1.2999999999999999E-2</v>
      </c>
      <c r="BW62" s="76">
        <v>1.6</v>
      </c>
      <c r="BX62" s="77">
        <v>49</v>
      </c>
      <c r="BY62" s="77">
        <v>64</v>
      </c>
      <c r="BZ62" s="78">
        <v>4.4000000000000004</v>
      </c>
      <c r="CA62" s="75">
        <v>0.121</v>
      </c>
      <c r="CB62" s="75">
        <v>0.23100000000000001</v>
      </c>
      <c r="CC62" s="79">
        <v>3</v>
      </c>
      <c r="CD62" s="79"/>
      <c r="CE62" s="79"/>
      <c r="CF62" s="74">
        <v>-3006000</v>
      </c>
      <c r="CG62" s="75">
        <v>-4.9000000000000002E-2</v>
      </c>
      <c r="CH62" s="75">
        <v>2.7E-2</v>
      </c>
      <c r="CI62" s="75">
        <v>-2.1000000000000001E-2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253C-8EFF-469F-B1C7-12F20465DA54}">
  <sheetPr codeName="Sheet31">
    <tabColor theme="7" tint="0.59999389629810485"/>
  </sheetPr>
  <dimension ref="A1:CI62"/>
  <sheetViews>
    <sheetView zoomScaleNormal="100" workbookViewId="0">
      <selection activeCell="I5" sqref="I5"/>
    </sheetView>
  </sheetViews>
  <sheetFormatPr defaultColWidth="8.77734375" defaultRowHeight="14.4" x14ac:dyDescent="0.3"/>
  <cols>
    <col min="1" max="9" width="15.77734375" style="64" customWidth="1"/>
    <col min="10" max="13" width="17.21875" style="64" customWidth="1"/>
    <col min="14" max="14" width="14.44140625" style="64" customWidth="1"/>
    <col min="15" max="87" width="17.21875" style="64" customWidth="1"/>
    <col min="88" max="88" width="0" style="64" hidden="1" customWidth="1"/>
    <col min="89" max="89" width="31.5546875" style="64" customWidth="1"/>
    <col min="90" max="16384" width="8.77734375" style="64"/>
  </cols>
  <sheetData>
    <row r="1" spans="1:87" ht="93" customHeight="1" x14ac:dyDescent="0.3">
      <c r="A1" s="71" t="s">
        <v>121</v>
      </c>
      <c r="B1" s="71" t="s">
        <v>762</v>
      </c>
      <c r="C1" s="71" t="s">
        <v>763</v>
      </c>
      <c r="D1" s="71" t="s">
        <v>764</v>
      </c>
      <c r="E1" s="71" t="s">
        <v>765</v>
      </c>
      <c r="F1" s="71" t="s">
        <v>766</v>
      </c>
      <c r="G1" s="71" t="s">
        <v>767</v>
      </c>
      <c r="H1" s="71" t="s">
        <v>768</v>
      </c>
      <c r="I1" s="71" t="s">
        <v>769</v>
      </c>
      <c r="J1" s="71" t="s">
        <v>770</v>
      </c>
      <c r="K1" s="71" t="s">
        <v>771</v>
      </c>
      <c r="L1" s="71" t="s">
        <v>772</v>
      </c>
      <c r="M1" s="71" t="s">
        <v>773</v>
      </c>
      <c r="N1" s="71" t="s">
        <v>774</v>
      </c>
      <c r="O1" s="71" t="s">
        <v>775</v>
      </c>
      <c r="P1" s="71" t="s">
        <v>776</v>
      </c>
      <c r="Q1" s="71" t="s">
        <v>777</v>
      </c>
      <c r="R1" s="71" t="s">
        <v>778</v>
      </c>
      <c r="S1" s="71" t="s">
        <v>779</v>
      </c>
      <c r="T1" s="71" t="s">
        <v>780</v>
      </c>
      <c r="U1" s="71" t="s">
        <v>781</v>
      </c>
      <c r="V1" s="71" t="s">
        <v>782</v>
      </c>
      <c r="W1" s="71" t="s">
        <v>783</v>
      </c>
      <c r="X1" s="71" t="s">
        <v>784</v>
      </c>
      <c r="Y1" s="71" t="s">
        <v>785</v>
      </c>
      <c r="Z1" s="71" t="s">
        <v>786</v>
      </c>
      <c r="AA1" s="71" t="s">
        <v>787</v>
      </c>
      <c r="AB1" s="71" t="s">
        <v>788</v>
      </c>
      <c r="AC1" s="71" t="s">
        <v>789</v>
      </c>
      <c r="AD1" s="71" t="s">
        <v>790</v>
      </c>
      <c r="AE1" s="71" t="s">
        <v>791</v>
      </c>
      <c r="AF1" s="71" t="s">
        <v>792</v>
      </c>
      <c r="AG1" s="71" t="s">
        <v>793</v>
      </c>
      <c r="AH1" s="71" t="s">
        <v>794</v>
      </c>
      <c r="AI1" s="71" t="s">
        <v>795</v>
      </c>
      <c r="AJ1" s="71" t="s">
        <v>796</v>
      </c>
      <c r="AK1" s="71" t="s">
        <v>797</v>
      </c>
      <c r="AL1" s="71" t="s">
        <v>798</v>
      </c>
      <c r="AM1" s="71" t="s">
        <v>799</v>
      </c>
      <c r="AN1" s="71" t="s">
        <v>800</v>
      </c>
      <c r="AO1" s="71" t="s">
        <v>801</v>
      </c>
      <c r="AP1" s="71" t="s">
        <v>802</v>
      </c>
      <c r="AQ1" s="71" t="s">
        <v>76</v>
      </c>
      <c r="AR1" s="71" t="s">
        <v>803</v>
      </c>
      <c r="AS1" s="71" t="s">
        <v>804</v>
      </c>
      <c r="AT1" s="71" t="s">
        <v>805</v>
      </c>
      <c r="AU1" s="71" t="s">
        <v>806</v>
      </c>
      <c r="AV1" s="71" t="s">
        <v>807</v>
      </c>
      <c r="AW1" s="71" t="s">
        <v>136</v>
      </c>
      <c r="AX1" s="71" t="s">
        <v>808</v>
      </c>
      <c r="AY1" s="71" t="s">
        <v>809</v>
      </c>
      <c r="AZ1" s="71" t="s">
        <v>810</v>
      </c>
      <c r="BA1" s="71" t="s">
        <v>811</v>
      </c>
      <c r="BB1" s="71" t="s">
        <v>812</v>
      </c>
      <c r="BC1" s="71" t="s">
        <v>813</v>
      </c>
      <c r="BD1" s="71" t="s">
        <v>814</v>
      </c>
      <c r="BE1" s="71" t="s">
        <v>815</v>
      </c>
      <c r="BF1" s="71" t="s">
        <v>816</v>
      </c>
      <c r="BG1" s="71" t="s">
        <v>817</v>
      </c>
      <c r="BH1" s="71" t="s">
        <v>818</v>
      </c>
      <c r="BI1" s="71" t="s">
        <v>819</v>
      </c>
      <c r="BJ1" s="71" t="s">
        <v>820</v>
      </c>
      <c r="BK1" s="71" t="s">
        <v>821</v>
      </c>
      <c r="BL1" s="71" t="s">
        <v>822</v>
      </c>
      <c r="BM1" s="71" t="s">
        <v>823</v>
      </c>
      <c r="BN1" s="71" t="s">
        <v>824</v>
      </c>
      <c r="BO1" s="71" t="s">
        <v>825</v>
      </c>
      <c r="BP1" s="71" t="s">
        <v>826</v>
      </c>
      <c r="BQ1" s="71" t="s">
        <v>827</v>
      </c>
      <c r="BR1" s="71" t="s">
        <v>828</v>
      </c>
      <c r="BS1" s="71" t="s">
        <v>829</v>
      </c>
      <c r="BT1" s="71" t="s">
        <v>830</v>
      </c>
      <c r="BU1" s="71" t="s">
        <v>831</v>
      </c>
      <c r="BV1" s="71" t="s">
        <v>832</v>
      </c>
      <c r="BW1" s="71" t="s">
        <v>833</v>
      </c>
      <c r="BX1" s="71" t="s">
        <v>834</v>
      </c>
      <c r="BY1" s="71" t="s">
        <v>835</v>
      </c>
      <c r="BZ1" s="71" t="s">
        <v>836</v>
      </c>
      <c r="CA1" s="71" t="s">
        <v>837</v>
      </c>
      <c r="CB1" s="71" t="s">
        <v>838</v>
      </c>
      <c r="CC1" s="71" t="s">
        <v>839</v>
      </c>
      <c r="CD1" s="71" t="s">
        <v>840</v>
      </c>
      <c r="CE1" s="71" t="s">
        <v>841</v>
      </c>
      <c r="CF1" s="71" t="s">
        <v>842</v>
      </c>
      <c r="CG1" s="71" t="s">
        <v>843</v>
      </c>
      <c r="CH1" s="71" t="s">
        <v>844</v>
      </c>
      <c r="CI1" s="71" t="s">
        <v>845</v>
      </c>
    </row>
    <row r="2" spans="1:87" s="48" customFormat="1" ht="34.200000000000003" x14ac:dyDescent="0.3">
      <c r="A2" s="72">
        <v>6309</v>
      </c>
      <c r="B2" s="72" t="s">
        <v>707</v>
      </c>
      <c r="C2" s="72" t="s">
        <v>847</v>
      </c>
      <c r="D2" s="72">
        <v>3106</v>
      </c>
      <c r="E2" s="72">
        <v>2020</v>
      </c>
      <c r="F2" s="72" t="s">
        <v>855</v>
      </c>
      <c r="G2" s="72">
        <v>5</v>
      </c>
      <c r="H2" s="72">
        <v>12</v>
      </c>
      <c r="I2" s="72" t="s">
        <v>2917</v>
      </c>
      <c r="J2" s="73">
        <v>147441176</v>
      </c>
      <c r="K2" s="73">
        <v>0</v>
      </c>
      <c r="L2" s="73">
        <v>3801645</v>
      </c>
      <c r="M2" s="73">
        <v>56149008</v>
      </c>
      <c r="N2" s="285">
        <v>0</v>
      </c>
      <c r="O2" s="73">
        <v>0</v>
      </c>
      <c r="P2" s="73">
        <v>26212786</v>
      </c>
      <c r="Q2" s="74">
        <v>233604615</v>
      </c>
      <c r="R2" s="73">
        <v>273487333</v>
      </c>
      <c r="S2" s="73">
        <v>0</v>
      </c>
      <c r="T2" s="73">
        <v>0</v>
      </c>
      <c r="U2" s="73">
        <v>0</v>
      </c>
      <c r="V2" s="73">
        <v>662167488</v>
      </c>
      <c r="W2" s="73">
        <v>456161495</v>
      </c>
      <c r="X2" s="74">
        <v>206005993</v>
      </c>
      <c r="Y2" s="73">
        <v>18975009</v>
      </c>
      <c r="Z2" s="74">
        <v>498468335</v>
      </c>
      <c r="AA2" s="74">
        <v>732072950</v>
      </c>
      <c r="AB2" s="73">
        <v>3068570</v>
      </c>
      <c r="AC2" s="73">
        <v>47647946</v>
      </c>
      <c r="AD2" s="73">
        <v>31499142</v>
      </c>
      <c r="AE2" s="73">
        <v>67494355</v>
      </c>
      <c r="AF2" s="74">
        <v>149710013</v>
      </c>
      <c r="AG2" s="73">
        <v>60898378</v>
      </c>
      <c r="AH2" s="73">
        <v>0</v>
      </c>
      <c r="AI2" s="73">
        <v>64286036</v>
      </c>
      <c r="AJ2" s="74">
        <v>125184414</v>
      </c>
      <c r="AK2" s="74">
        <v>274894427</v>
      </c>
      <c r="AL2" s="73">
        <v>422433000</v>
      </c>
      <c r="AM2" s="73">
        <v>26862321</v>
      </c>
      <c r="AN2" s="73">
        <v>7883202</v>
      </c>
      <c r="AO2" s="74">
        <v>457178523</v>
      </c>
      <c r="AP2" s="74">
        <v>732072950</v>
      </c>
      <c r="AQ2" s="73">
        <v>410577568</v>
      </c>
      <c r="AR2" s="73">
        <v>0</v>
      </c>
      <c r="AS2" s="73">
        <v>91668193</v>
      </c>
      <c r="AT2" s="73">
        <v>14728625</v>
      </c>
      <c r="AU2" s="73">
        <v>5709417</v>
      </c>
      <c r="AV2" s="73">
        <v>0</v>
      </c>
      <c r="AW2" s="74">
        <v>522683803</v>
      </c>
      <c r="AX2" s="73">
        <v>21180987</v>
      </c>
      <c r="AY2" s="73">
        <v>0</v>
      </c>
      <c r="AZ2" s="73">
        <v>0</v>
      </c>
      <c r="BA2" s="73">
        <v>141069</v>
      </c>
      <c r="BB2" s="73">
        <v>0</v>
      </c>
      <c r="BC2" s="74">
        <v>21322056</v>
      </c>
      <c r="BD2" s="74">
        <v>544005859</v>
      </c>
      <c r="BE2" s="73">
        <v>274568810</v>
      </c>
      <c r="BF2" s="73">
        <v>0</v>
      </c>
      <c r="BG2" s="73">
        <v>32185505</v>
      </c>
      <c r="BH2" s="73">
        <v>2487278</v>
      </c>
      <c r="BI2" s="73">
        <v>4601402</v>
      </c>
      <c r="BJ2" s="73">
        <v>205288392</v>
      </c>
      <c r="BK2" s="73">
        <v>0</v>
      </c>
      <c r="BL2" s="74">
        <v>519131387</v>
      </c>
      <c r="BM2" s="74">
        <v>24874472</v>
      </c>
      <c r="BN2" s="73">
        <v>-30462050</v>
      </c>
      <c r="BO2" s="73">
        <v>386091</v>
      </c>
      <c r="BP2" s="73">
        <v>-5201487</v>
      </c>
      <c r="BQ2" s="73">
        <v>0</v>
      </c>
      <c r="BR2" s="73">
        <v>0</v>
      </c>
      <c r="BS2" s="74">
        <v>-5201487</v>
      </c>
      <c r="BT2" s="75">
        <v>7.0000000000000001E-3</v>
      </c>
      <c r="BU2" s="75">
        <v>3.9E-2</v>
      </c>
      <c r="BV2" s="75">
        <v>4.5999999999999999E-2</v>
      </c>
      <c r="BW2" s="76">
        <v>1.6</v>
      </c>
      <c r="BX2" s="77">
        <v>50</v>
      </c>
      <c r="BY2" s="77">
        <v>77</v>
      </c>
      <c r="BZ2" s="78">
        <v>10.7</v>
      </c>
      <c r="CA2" s="75">
        <v>0.27100000000000002</v>
      </c>
      <c r="CB2" s="75">
        <v>0.624</v>
      </c>
      <c r="CC2" s="79">
        <v>14</v>
      </c>
      <c r="CD2" s="79"/>
      <c r="CE2" s="79"/>
      <c r="CF2" s="74">
        <v>4436430</v>
      </c>
      <c r="CG2" s="75">
        <v>-3.2000000000000001E-2</v>
      </c>
      <c r="CH2" s="75">
        <v>4.1000000000000002E-2</v>
      </c>
      <c r="CI2" s="75">
        <v>8.0000000000000002E-3</v>
      </c>
    </row>
    <row r="3" spans="1:87" s="48" customFormat="1" ht="34.200000000000003" x14ac:dyDescent="0.3">
      <c r="A3" s="81">
        <v>8</v>
      </c>
      <c r="B3" s="81" t="s">
        <v>721</v>
      </c>
      <c r="C3" s="81" t="s">
        <v>847</v>
      </c>
      <c r="D3" s="81">
        <v>3106</v>
      </c>
      <c r="E3" s="81">
        <v>2020</v>
      </c>
      <c r="F3" s="81" t="s">
        <v>855</v>
      </c>
      <c r="G3" s="81">
        <v>5</v>
      </c>
      <c r="H3" s="81">
        <v>12</v>
      </c>
      <c r="I3" s="81" t="s">
        <v>2917</v>
      </c>
      <c r="J3" s="82">
        <v>42758</v>
      </c>
      <c r="K3" s="82">
        <v>0</v>
      </c>
      <c r="L3" s="82">
        <v>191631</v>
      </c>
      <c r="M3" s="82">
        <v>8271598</v>
      </c>
      <c r="N3" s="287">
        <v>10637467</v>
      </c>
      <c r="O3" s="82">
        <v>0</v>
      </c>
      <c r="P3" s="82">
        <v>1585209</v>
      </c>
      <c r="Q3" s="74">
        <v>20728663</v>
      </c>
      <c r="R3" s="82">
        <v>30915567</v>
      </c>
      <c r="S3" s="82">
        <v>0</v>
      </c>
      <c r="T3" s="82">
        <v>0</v>
      </c>
      <c r="U3" s="82">
        <v>0</v>
      </c>
      <c r="V3" s="82">
        <v>43680483</v>
      </c>
      <c r="W3" s="82">
        <v>29698804</v>
      </c>
      <c r="X3" s="74">
        <v>13981679</v>
      </c>
      <c r="Y3" s="82">
        <v>22527</v>
      </c>
      <c r="Z3" s="74">
        <v>44919773</v>
      </c>
      <c r="AA3" s="74">
        <v>65648436</v>
      </c>
      <c r="AB3" s="82">
        <v>156430</v>
      </c>
      <c r="AC3" s="82">
        <v>11780752</v>
      </c>
      <c r="AD3" s="82">
        <v>0</v>
      </c>
      <c r="AE3" s="82">
        <v>4690102</v>
      </c>
      <c r="AF3" s="74">
        <v>16627284</v>
      </c>
      <c r="AG3" s="82">
        <v>3071725</v>
      </c>
      <c r="AH3" s="82">
        <v>0</v>
      </c>
      <c r="AI3" s="82">
        <v>7312312</v>
      </c>
      <c r="AJ3" s="74">
        <v>10384037</v>
      </c>
      <c r="AK3" s="74">
        <v>27011321</v>
      </c>
      <c r="AL3" s="82">
        <v>33918660</v>
      </c>
      <c r="AM3" s="82">
        <v>4460213</v>
      </c>
      <c r="AN3" s="82">
        <v>258242</v>
      </c>
      <c r="AO3" s="74">
        <v>38637115</v>
      </c>
      <c r="AP3" s="74">
        <v>65648436</v>
      </c>
      <c r="AQ3" s="82">
        <v>53957031</v>
      </c>
      <c r="AR3" s="82">
        <v>0</v>
      </c>
      <c r="AS3" s="82">
        <v>3170393</v>
      </c>
      <c r="AT3" s="82">
        <v>5554218</v>
      </c>
      <c r="AU3" s="82">
        <v>15750</v>
      </c>
      <c r="AV3" s="82">
        <v>0</v>
      </c>
      <c r="AW3" s="74">
        <v>62697392</v>
      </c>
      <c r="AX3" s="82">
        <v>1919962</v>
      </c>
      <c r="AY3" s="82">
        <v>0</v>
      </c>
      <c r="AZ3" s="82">
        <v>0</v>
      </c>
      <c r="BA3" s="82">
        <v>747928</v>
      </c>
      <c r="BB3" s="82">
        <v>0</v>
      </c>
      <c r="BC3" s="74">
        <v>2667890</v>
      </c>
      <c r="BD3" s="74">
        <v>65365282</v>
      </c>
      <c r="BE3" s="82">
        <v>35509100</v>
      </c>
      <c r="BF3" s="82">
        <v>0</v>
      </c>
      <c r="BG3" s="82">
        <v>2467255</v>
      </c>
      <c r="BH3" s="82">
        <v>125026</v>
      </c>
      <c r="BI3" s="82">
        <v>518558</v>
      </c>
      <c r="BJ3" s="82">
        <v>27525436</v>
      </c>
      <c r="BK3" s="82">
        <v>0</v>
      </c>
      <c r="BL3" s="74">
        <v>66145375</v>
      </c>
      <c r="BM3" s="74">
        <v>-780093</v>
      </c>
      <c r="BN3" s="82">
        <v>-2215745</v>
      </c>
      <c r="BO3" s="82">
        <v>0</v>
      </c>
      <c r="BP3" s="82">
        <v>-2995838</v>
      </c>
      <c r="BQ3" s="82">
        <v>0</v>
      </c>
      <c r="BR3" s="82">
        <v>0</v>
      </c>
      <c r="BS3" s="74">
        <v>-2995838</v>
      </c>
      <c r="BT3" s="75">
        <v>-5.2999999999999999E-2</v>
      </c>
      <c r="BU3" s="75">
        <v>4.1000000000000002E-2</v>
      </c>
      <c r="BV3" s="75">
        <v>-1.2E-2</v>
      </c>
      <c r="BW3" s="76">
        <v>1.2</v>
      </c>
      <c r="BX3" s="77">
        <v>56</v>
      </c>
      <c r="BY3" s="77">
        <v>28</v>
      </c>
      <c r="BZ3" s="78">
        <v>6.4</v>
      </c>
      <c r="CA3" s="75">
        <v>8.5999999999999993E-2</v>
      </c>
      <c r="CB3" s="75">
        <v>0.58899999999999997</v>
      </c>
      <c r="CC3" s="79">
        <v>12</v>
      </c>
      <c r="CD3" s="79"/>
      <c r="CE3" s="79"/>
      <c r="CF3" s="74">
        <v>-6350061</v>
      </c>
      <c r="CG3" s="75">
        <v>-0.151</v>
      </c>
      <c r="CH3" s="75">
        <v>4.4999999999999998E-2</v>
      </c>
      <c r="CI3" s="75">
        <v>-0.106</v>
      </c>
    </row>
    <row r="4" spans="1:87" s="48" customFormat="1" ht="34.200000000000003" x14ac:dyDescent="0.3">
      <c r="A4" s="72">
        <v>39</v>
      </c>
      <c r="B4" s="72" t="s">
        <v>717</v>
      </c>
      <c r="C4" s="72" t="s">
        <v>847</v>
      </c>
      <c r="D4" s="72">
        <v>3109</v>
      </c>
      <c r="E4" s="72">
        <v>2020</v>
      </c>
      <c r="F4" s="72" t="s">
        <v>855</v>
      </c>
      <c r="G4" s="72">
        <v>5</v>
      </c>
      <c r="H4" s="72">
        <v>12</v>
      </c>
      <c r="I4" s="72" t="s">
        <v>2917</v>
      </c>
      <c r="J4" s="73">
        <v>15108274</v>
      </c>
      <c r="K4" s="73">
        <v>121723441</v>
      </c>
      <c r="L4" s="73">
        <v>2563718</v>
      </c>
      <c r="M4" s="73">
        <v>49234670</v>
      </c>
      <c r="N4" s="285">
        <v>72855260</v>
      </c>
      <c r="O4" s="73">
        <v>0</v>
      </c>
      <c r="P4" s="73">
        <v>20360842</v>
      </c>
      <c r="Q4" s="74">
        <v>281846205</v>
      </c>
      <c r="R4" s="73">
        <v>35944049</v>
      </c>
      <c r="S4" s="73">
        <v>0</v>
      </c>
      <c r="T4" s="73">
        <v>0</v>
      </c>
      <c r="U4" s="73">
        <v>0</v>
      </c>
      <c r="V4" s="73">
        <v>474812620</v>
      </c>
      <c r="W4" s="73">
        <v>272466239</v>
      </c>
      <c r="X4" s="74">
        <v>202346381</v>
      </c>
      <c r="Y4" s="73">
        <v>262605918</v>
      </c>
      <c r="Z4" s="74">
        <v>500896348</v>
      </c>
      <c r="AA4" s="74">
        <v>782742553</v>
      </c>
      <c r="AB4" s="73">
        <v>9595986</v>
      </c>
      <c r="AC4" s="73">
        <v>20248507</v>
      </c>
      <c r="AD4" s="73">
        <v>3912941</v>
      </c>
      <c r="AE4" s="73">
        <v>164557212</v>
      </c>
      <c r="AF4" s="74">
        <v>198314646</v>
      </c>
      <c r="AG4" s="73">
        <v>95454300</v>
      </c>
      <c r="AH4" s="73">
        <v>0</v>
      </c>
      <c r="AI4" s="73">
        <v>665048</v>
      </c>
      <c r="AJ4" s="74">
        <v>96119348</v>
      </c>
      <c r="AK4" s="74">
        <v>294433994</v>
      </c>
      <c r="AL4" s="73">
        <v>452364510</v>
      </c>
      <c r="AM4" s="73">
        <v>35944049</v>
      </c>
      <c r="AN4" s="73">
        <v>0</v>
      </c>
      <c r="AO4" s="74">
        <v>488308559</v>
      </c>
      <c r="AP4" s="74">
        <v>782742553</v>
      </c>
      <c r="AQ4" s="73">
        <v>536525409</v>
      </c>
      <c r="AR4" s="73">
        <v>0</v>
      </c>
      <c r="AS4" s="73">
        <v>8354742</v>
      </c>
      <c r="AT4" s="73">
        <v>30285139</v>
      </c>
      <c r="AU4" s="73">
        <v>0</v>
      </c>
      <c r="AV4" s="73">
        <v>1425588</v>
      </c>
      <c r="AW4" s="74">
        <v>576590878</v>
      </c>
      <c r="AX4" s="73">
        <v>3455196</v>
      </c>
      <c r="AY4" s="73">
        <v>733633</v>
      </c>
      <c r="AZ4" s="73">
        <v>115694</v>
      </c>
      <c r="BA4" s="73">
        <v>1705333</v>
      </c>
      <c r="BB4" s="73">
        <v>0</v>
      </c>
      <c r="BC4" s="74">
        <v>6009856</v>
      </c>
      <c r="BD4" s="74">
        <v>582600734</v>
      </c>
      <c r="BE4" s="73">
        <v>298767333</v>
      </c>
      <c r="BF4" s="73">
        <v>0</v>
      </c>
      <c r="BG4" s="73">
        <v>33807667</v>
      </c>
      <c r="BH4" s="73">
        <v>4000322</v>
      </c>
      <c r="BI4" s="73">
        <v>6751484</v>
      </c>
      <c r="BJ4" s="73">
        <v>211712490</v>
      </c>
      <c r="BK4" s="73">
        <v>0</v>
      </c>
      <c r="BL4" s="74">
        <v>555039296</v>
      </c>
      <c r="BM4" s="74">
        <v>27561438</v>
      </c>
      <c r="BN4" s="73">
        <v>-27462429</v>
      </c>
      <c r="BO4" s="73">
        <v>1086529</v>
      </c>
      <c r="BP4" s="73">
        <v>1185538</v>
      </c>
      <c r="BQ4" s="73">
        <v>0</v>
      </c>
      <c r="BR4" s="73">
        <v>7161592</v>
      </c>
      <c r="BS4" s="74">
        <v>8347130</v>
      </c>
      <c r="BT4" s="75">
        <v>3.6999999999999998E-2</v>
      </c>
      <c r="BU4" s="75">
        <v>0.01</v>
      </c>
      <c r="BV4" s="75">
        <v>4.7E-2</v>
      </c>
      <c r="BW4" s="76">
        <v>1.4</v>
      </c>
      <c r="BX4" s="77">
        <v>33</v>
      </c>
      <c r="BY4" s="77">
        <v>125</v>
      </c>
      <c r="BZ4" s="78">
        <v>4.8</v>
      </c>
      <c r="CA4" s="75">
        <v>0.20899999999999999</v>
      </c>
      <c r="CB4" s="75">
        <v>0.624</v>
      </c>
      <c r="CC4" s="79">
        <v>8</v>
      </c>
      <c r="CD4" s="79"/>
      <c r="CE4" s="79"/>
      <c r="CF4" s="74">
        <v>-2723701</v>
      </c>
      <c r="CG4" s="75">
        <v>-1.6E-2</v>
      </c>
      <c r="CH4" s="75">
        <v>1.0999999999999999E-2</v>
      </c>
      <c r="CI4" s="75">
        <v>-5.0000000000000001E-3</v>
      </c>
    </row>
    <row r="5" spans="1:87" s="48" customFormat="1" ht="34.200000000000003" x14ac:dyDescent="0.3">
      <c r="A5" s="81">
        <v>40</v>
      </c>
      <c r="B5" s="81" t="s">
        <v>722</v>
      </c>
      <c r="C5" s="81" t="s">
        <v>847</v>
      </c>
      <c r="D5" s="81">
        <v>3109</v>
      </c>
      <c r="E5" s="81">
        <v>2020</v>
      </c>
      <c r="F5" s="81" t="s">
        <v>855</v>
      </c>
      <c r="G5" s="81">
        <v>5</v>
      </c>
      <c r="H5" s="81">
        <v>12</v>
      </c>
      <c r="I5" s="81" t="s">
        <v>2917</v>
      </c>
      <c r="J5" s="82">
        <v>2497431</v>
      </c>
      <c r="K5" s="82">
        <v>31486142</v>
      </c>
      <c r="L5" s="82">
        <v>480649</v>
      </c>
      <c r="M5" s="82">
        <v>13733599</v>
      </c>
      <c r="N5" s="287">
        <v>214965</v>
      </c>
      <c r="O5" s="82">
        <v>0</v>
      </c>
      <c r="P5" s="82">
        <v>5727159</v>
      </c>
      <c r="Q5" s="74">
        <v>54139945</v>
      </c>
      <c r="R5" s="82">
        <v>17655992</v>
      </c>
      <c r="S5" s="82">
        <v>0</v>
      </c>
      <c r="T5" s="82">
        <v>0</v>
      </c>
      <c r="U5" s="82">
        <v>0</v>
      </c>
      <c r="V5" s="82">
        <v>184200728</v>
      </c>
      <c r="W5" s="82">
        <v>108772875</v>
      </c>
      <c r="X5" s="74">
        <v>75427853</v>
      </c>
      <c r="Y5" s="82">
        <v>165590433</v>
      </c>
      <c r="Z5" s="74">
        <v>258674278</v>
      </c>
      <c r="AA5" s="74">
        <v>312814223</v>
      </c>
      <c r="AB5" s="82">
        <v>2224296</v>
      </c>
      <c r="AC5" s="82">
        <v>4261538</v>
      </c>
      <c r="AD5" s="82">
        <v>841294</v>
      </c>
      <c r="AE5" s="82">
        <v>44709313</v>
      </c>
      <c r="AF5" s="74">
        <v>52036441</v>
      </c>
      <c r="AG5" s="82">
        <v>23227619</v>
      </c>
      <c r="AH5" s="82">
        <v>0</v>
      </c>
      <c r="AI5" s="82">
        <v>0</v>
      </c>
      <c r="AJ5" s="74">
        <v>23227619</v>
      </c>
      <c r="AK5" s="74">
        <v>75264060</v>
      </c>
      <c r="AL5" s="82">
        <v>219894171</v>
      </c>
      <c r="AM5" s="82">
        <v>17655992</v>
      </c>
      <c r="AN5" s="82">
        <v>0</v>
      </c>
      <c r="AO5" s="74">
        <v>237550163</v>
      </c>
      <c r="AP5" s="74">
        <v>312814223</v>
      </c>
      <c r="AQ5" s="82">
        <v>157997520</v>
      </c>
      <c r="AR5" s="82">
        <v>0</v>
      </c>
      <c r="AS5" s="82">
        <v>2397861</v>
      </c>
      <c r="AT5" s="82">
        <v>9828349</v>
      </c>
      <c r="AU5" s="82">
        <v>0</v>
      </c>
      <c r="AV5" s="82">
        <v>692755</v>
      </c>
      <c r="AW5" s="74">
        <v>170916485</v>
      </c>
      <c r="AX5" s="82">
        <v>2202822</v>
      </c>
      <c r="AY5" s="82">
        <v>254430</v>
      </c>
      <c r="AZ5" s="82">
        <v>0</v>
      </c>
      <c r="BA5" s="82">
        <v>1001867</v>
      </c>
      <c r="BB5" s="82">
        <v>0</v>
      </c>
      <c r="BC5" s="74">
        <v>3459119</v>
      </c>
      <c r="BD5" s="74">
        <v>174375604</v>
      </c>
      <c r="BE5" s="82">
        <v>93984209</v>
      </c>
      <c r="BF5" s="82">
        <v>0</v>
      </c>
      <c r="BG5" s="82">
        <v>7711089</v>
      </c>
      <c r="BH5" s="82">
        <v>1126484</v>
      </c>
      <c r="BI5" s="82">
        <v>2215862</v>
      </c>
      <c r="BJ5" s="82">
        <v>58782749</v>
      </c>
      <c r="BK5" s="82">
        <v>0</v>
      </c>
      <c r="BL5" s="74">
        <v>163820393</v>
      </c>
      <c r="BM5" s="74">
        <v>10555211</v>
      </c>
      <c r="BN5" s="82">
        <v>-8877446</v>
      </c>
      <c r="BO5" s="82">
        <v>746841</v>
      </c>
      <c r="BP5" s="82">
        <v>2424606</v>
      </c>
      <c r="BQ5" s="82">
        <v>0</v>
      </c>
      <c r="BR5" s="82">
        <v>4670632</v>
      </c>
      <c r="BS5" s="74">
        <v>7095238</v>
      </c>
      <c r="BT5" s="75">
        <v>4.1000000000000002E-2</v>
      </c>
      <c r="BU5" s="75">
        <v>0.02</v>
      </c>
      <c r="BV5" s="75">
        <v>6.0999999999999999E-2</v>
      </c>
      <c r="BW5" s="76">
        <v>1</v>
      </c>
      <c r="BX5" s="77">
        <v>32</v>
      </c>
      <c r="BY5" s="77">
        <v>112</v>
      </c>
      <c r="BZ5" s="78">
        <v>5.8</v>
      </c>
      <c r="CA5" s="75">
        <v>0.24299999999999999</v>
      </c>
      <c r="CB5" s="75">
        <v>0.75900000000000001</v>
      </c>
      <c r="CC5" s="79">
        <v>14</v>
      </c>
      <c r="CD5" s="79"/>
      <c r="CE5" s="79"/>
      <c r="CF5" s="74">
        <v>726862</v>
      </c>
      <c r="CG5" s="75">
        <v>-1.7000000000000001E-2</v>
      </c>
      <c r="CH5" s="75">
        <v>2.1000000000000001E-2</v>
      </c>
      <c r="CI5" s="75">
        <v>4.0000000000000001E-3</v>
      </c>
    </row>
    <row r="6" spans="1:87" s="48" customFormat="1" ht="34.200000000000003" x14ac:dyDescent="0.3">
      <c r="A6" s="72">
        <v>91</v>
      </c>
      <c r="B6" s="72" t="s">
        <v>733</v>
      </c>
      <c r="C6" s="72" t="s">
        <v>847</v>
      </c>
      <c r="D6" s="72">
        <v>3791</v>
      </c>
      <c r="E6" s="72">
        <v>2020</v>
      </c>
      <c r="F6" s="72" t="s">
        <v>855</v>
      </c>
      <c r="G6" s="72">
        <v>5</v>
      </c>
      <c r="H6" s="72">
        <v>12</v>
      </c>
      <c r="I6" s="72" t="s">
        <v>2917</v>
      </c>
      <c r="J6" s="73">
        <v>588540000</v>
      </c>
      <c r="K6" s="73">
        <v>14034000</v>
      </c>
      <c r="L6" s="73">
        <v>128671000</v>
      </c>
      <c r="M6" s="73">
        <v>325063000</v>
      </c>
      <c r="N6" s="285">
        <v>0</v>
      </c>
      <c r="O6" s="73">
        <v>21433000</v>
      </c>
      <c r="P6" s="73">
        <v>175831000</v>
      </c>
      <c r="Q6" s="74">
        <v>1253572000</v>
      </c>
      <c r="R6" s="73">
        <v>261114000</v>
      </c>
      <c r="S6" s="73">
        <v>47629000</v>
      </c>
      <c r="T6" s="73">
        <v>1339271000</v>
      </c>
      <c r="U6" s="73">
        <v>0</v>
      </c>
      <c r="V6" s="73">
        <v>4077867000</v>
      </c>
      <c r="W6" s="73">
        <v>2278521000</v>
      </c>
      <c r="X6" s="74">
        <v>1799346000</v>
      </c>
      <c r="Y6" s="73">
        <v>485214000</v>
      </c>
      <c r="Z6" s="74">
        <v>3932574000</v>
      </c>
      <c r="AA6" s="74">
        <v>5186146000</v>
      </c>
      <c r="AB6" s="73">
        <v>53429000</v>
      </c>
      <c r="AC6" s="73">
        <v>372636000</v>
      </c>
      <c r="AD6" s="73">
        <v>101055000</v>
      </c>
      <c r="AE6" s="73">
        <v>481612000</v>
      </c>
      <c r="AF6" s="74">
        <v>1008732000</v>
      </c>
      <c r="AG6" s="73">
        <v>612803000</v>
      </c>
      <c r="AH6" s="73">
        <v>0</v>
      </c>
      <c r="AI6" s="73">
        <v>754009000</v>
      </c>
      <c r="AJ6" s="74">
        <v>1366812000</v>
      </c>
      <c r="AK6" s="74">
        <v>2375544000</v>
      </c>
      <c r="AL6" s="73">
        <v>1382012000</v>
      </c>
      <c r="AM6" s="73">
        <v>1428590000</v>
      </c>
      <c r="AN6" s="73">
        <v>0</v>
      </c>
      <c r="AO6" s="74">
        <v>2810602000</v>
      </c>
      <c r="AP6" s="74">
        <v>5186146000</v>
      </c>
      <c r="AQ6" s="73">
        <v>2954608000</v>
      </c>
      <c r="AR6" s="73">
        <v>0</v>
      </c>
      <c r="AS6" s="73">
        <v>1360745000</v>
      </c>
      <c r="AT6" s="73">
        <v>202936000</v>
      </c>
      <c r="AU6" s="73">
        <v>19000</v>
      </c>
      <c r="AV6" s="73">
        <v>0</v>
      </c>
      <c r="AW6" s="74">
        <v>4518308000</v>
      </c>
      <c r="AX6" s="73">
        <v>755000</v>
      </c>
      <c r="AY6" s="73">
        <v>2000</v>
      </c>
      <c r="AZ6" s="73">
        <v>0</v>
      </c>
      <c r="BA6" s="73">
        <v>-260000</v>
      </c>
      <c r="BB6" s="73">
        <v>0</v>
      </c>
      <c r="BC6" s="74">
        <v>497000</v>
      </c>
      <c r="BD6" s="74">
        <v>4518805000</v>
      </c>
      <c r="BE6" s="73">
        <v>1562693000</v>
      </c>
      <c r="BF6" s="73">
        <v>0</v>
      </c>
      <c r="BG6" s="73">
        <v>221831000</v>
      </c>
      <c r="BH6" s="73">
        <v>27521000</v>
      </c>
      <c r="BI6" s="73">
        <v>27325000</v>
      </c>
      <c r="BJ6" s="73">
        <v>2443146000</v>
      </c>
      <c r="BK6" s="73">
        <v>0</v>
      </c>
      <c r="BL6" s="74">
        <v>4282516000</v>
      </c>
      <c r="BM6" s="74">
        <v>236289000</v>
      </c>
      <c r="BN6" s="73">
        <v>-209279000</v>
      </c>
      <c r="BO6" s="73">
        <v>27345000</v>
      </c>
      <c r="BP6" s="73">
        <v>54355000</v>
      </c>
      <c r="BQ6" s="73">
        <v>-2613000</v>
      </c>
      <c r="BR6" s="73">
        <v>0</v>
      </c>
      <c r="BS6" s="74">
        <v>51742000</v>
      </c>
      <c r="BT6" s="75">
        <v>5.1999999999999998E-2</v>
      </c>
      <c r="BU6" s="75">
        <v>0</v>
      </c>
      <c r="BV6" s="75">
        <v>5.1999999999999998E-2</v>
      </c>
      <c r="BW6" s="76">
        <v>1.2</v>
      </c>
      <c r="BX6" s="77">
        <v>40</v>
      </c>
      <c r="BY6" s="77">
        <v>57</v>
      </c>
      <c r="BZ6" s="78">
        <v>6</v>
      </c>
      <c r="CA6" s="75">
        <v>0.28299999999999997</v>
      </c>
      <c r="CB6" s="75">
        <v>0.54200000000000004</v>
      </c>
      <c r="CC6" s="79">
        <v>10</v>
      </c>
      <c r="CD6" s="79"/>
      <c r="CE6" s="79"/>
      <c r="CF6" s="74">
        <v>33334000</v>
      </c>
      <c r="CG6" s="75">
        <v>8.0000000000000002E-3</v>
      </c>
      <c r="CH6" s="75">
        <v>0</v>
      </c>
      <c r="CI6" s="75">
        <v>8.0000000000000002E-3</v>
      </c>
    </row>
    <row r="7" spans="1:87" s="48" customFormat="1" ht="34.200000000000003" x14ac:dyDescent="0.3">
      <c r="A7" s="81">
        <v>22</v>
      </c>
      <c r="B7" s="81" t="s">
        <v>715</v>
      </c>
      <c r="C7" s="81" t="s">
        <v>847</v>
      </c>
      <c r="D7" s="81">
        <v>3791</v>
      </c>
      <c r="E7" s="81">
        <v>2020</v>
      </c>
      <c r="F7" s="81" t="s">
        <v>855</v>
      </c>
      <c r="G7" s="81">
        <v>5</v>
      </c>
      <c r="H7" s="81">
        <v>12</v>
      </c>
      <c r="I7" s="81" t="s">
        <v>2917</v>
      </c>
      <c r="J7" s="82">
        <v>461623000</v>
      </c>
      <c r="K7" s="82">
        <v>0</v>
      </c>
      <c r="L7" s="82">
        <v>218111000</v>
      </c>
      <c r="M7" s="82">
        <v>270482000</v>
      </c>
      <c r="N7" s="287">
        <v>0</v>
      </c>
      <c r="O7" s="82">
        <v>7208000</v>
      </c>
      <c r="P7" s="82">
        <v>165826000</v>
      </c>
      <c r="Q7" s="74">
        <v>1123250000</v>
      </c>
      <c r="R7" s="82">
        <v>32052000</v>
      </c>
      <c r="S7" s="82">
        <v>74087000</v>
      </c>
      <c r="T7" s="82">
        <v>0</v>
      </c>
      <c r="U7" s="82">
        <v>0</v>
      </c>
      <c r="V7" s="82">
        <v>3306027000</v>
      </c>
      <c r="W7" s="82">
        <v>1583324000</v>
      </c>
      <c r="X7" s="74">
        <v>1722703000</v>
      </c>
      <c r="Y7" s="82">
        <v>652932000</v>
      </c>
      <c r="Z7" s="74">
        <v>2481774000</v>
      </c>
      <c r="AA7" s="74">
        <v>3605024000</v>
      </c>
      <c r="AB7" s="82">
        <v>126547000</v>
      </c>
      <c r="AC7" s="82">
        <v>272838000</v>
      </c>
      <c r="AD7" s="82">
        <v>63764000</v>
      </c>
      <c r="AE7" s="82">
        <v>474898000</v>
      </c>
      <c r="AF7" s="74">
        <v>938047000</v>
      </c>
      <c r="AG7" s="82">
        <v>1537427000</v>
      </c>
      <c r="AH7" s="82">
        <v>0</v>
      </c>
      <c r="AI7" s="82">
        <v>348876000</v>
      </c>
      <c r="AJ7" s="74">
        <v>1886303000</v>
      </c>
      <c r="AK7" s="74">
        <v>2824350000</v>
      </c>
      <c r="AL7" s="82">
        <v>398444000</v>
      </c>
      <c r="AM7" s="82">
        <v>382230000</v>
      </c>
      <c r="AN7" s="82">
        <v>0</v>
      </c>
      <c r="AO7" s="74">
        <v>780674000</v>
      </c>
      <c r="AP7" s="74">
        <v>3605024000</v>
      </c>
      <c r="AQ7" s="82">
        <v>2282609000</v>
      </c>
      <c r="AR7" s="82">
        <v>0</v>
      </c>
      <c r="AS7" s="82">
        <v>839002000</v>
      </c>
      <c r="AT7" s="82">
        <v>96499000</v>
      </c>
      <c r="AU7" s="82">
        <v>76000</v>
      </c>
      <c r="AV7" s="82">
        <v>0</v>
      </c>
      <c r="AW7" s="74">
        <v>3218186000</v>
      </c>
      <c r="AX7" s="82">
        <v>822000</v>
      </c>
      <c r="AY7" s="82">
        <v>-18000</v>
      </c>
      <c r="AZ7" s="82">
        <v>0</v>
      </c>
      <c r="BA7" s="82">
        <v>-136000</v>
      </c>
      <c r="BB7" s="82">
        <v>0</v>
      </c>
      <c r="BC7" s="74">
        <v>668000</v>
      </c>
      <c r="BD7" s="74">
        <v>3218854000</v>
      </c>
      <c r="BE7" s="82">
        <v>1149245000</v>
      </c>
      <c r="BF7" s="82">
        <v>0</v>
      </c>
      <c r="BG7" s="82">
        <v>193734000</v>
      </c>
      <c r="BH7" s="82">
        <v>55049000</v>
      </c>
      <c r="BI7" s="82">
        <v>21154000</v>
      </c>
      <c r="BJ7" s="82">
        <v>1722127000</v>
      </c>
      <c r="BK7" s="82">
        <v>0</v>
      </c>
      <c r="BL7" s="74">
        <v>3141309000</v>
      </c>
      <c r="BM7" s="74">
        <v>77545000</v>
      </c>
      <c r="BN7" s="82">
        <v>-314143000</v>
      </c>
      <c r="BO7" s="82">
        <v>34271000</v>
      </c>
      <c r="BP7" s="82">
        <v>-202327000</v>
      </c>
      <c r="BQ7" s="82">
        <v>-6315000</v>
      </c>
      <c r="BR7" s="82">
        <v>0</v>
      </c>
      <c r="BS7" s="74">
        <v>-208642000</v>
      </c>
      <c r="BT7" s="75">
        <v>2.4E-2</v>
      </c>
      <c r="BU7" s="75">
        <v>0</v>
      </c>
      <c r="BV7" s="75">
        <v>2.4E-2</v>
      </c>
      <c r="BW7" s="76">
        <v>1.2</v>
      </c>
      <c r="BX7" s="77">
        <v>43</v>
      </c>
      <c r="BY7" s="77">
        <v>82</v>
      </c>
      <c r="BZ7" s="78">
        <v>1.8</v>
      </c>
      <c r="CA7" s="75">
        <v>0.11</v>
      </c>
      <c r="CB7" s="75">
        <v>0.217</v>
      </c>
      <c r="CC7" s="79">
        <v>8</v>
      </c>
      <c r="CD7" s="79"/>
      <c r="CE7" s="79"/>
      <c r="CF7" s="74">
        <v>-19030000</v>
      </c>
      <c r="CG7" s="75">
        <v>-6.0000000000000001E-3</v>
      </c>
      <c r="CH7" s="75">
        <v>0</v>
      </c>
      <c r="CI7" s="75">
        <v>-6.0000000000000001E-3</v>
      </c>
    </row>
    <row r="8" spans="1:87" s="48" customFormat="1" ht="34.200000000000003" x14ac:dyDescent="0.3">
      <c r="A8" s="72">
        <v>59</v>
      </c>
      <c r="B8" s="72" t="s">
        <v>714</v>
      </c>
      <c r="C8" s="72" t="s">
        <v>847</v>
      </c>
      <c r="D8" s="72">
        <v>3791</v>
      </c>
      <c r="E8" s="72">
        <v>2020</v>
      </c>
      <c r="F8" s="72" t="s">
        <v>855</v>
      </c>
      <c r="G8" s="72">
        <v>5</v>
      </c>
      <c r="H8" s="72">
        <v>12</v>
      </c>
      <c r="I8" s="72" t="s">
        <v>2917</v>
      </c>
      <c r="J8" s="73">
        <v>75167000</v>
      </c>
      <c r="K8" s="73">
        <v>89000</v>
      </c>
      <c r="L8" s="73">
        <v>0</v>
      </c>
      <c r="M8" s="73">
        <v>27318000</v>
      </c>
      <c r="N8" s="285">
        <v>0</v>
      </c>
      <c r="O8" s="73">
        <v>1166000</v>
      </c>
      <c r="P8" s="73">
        <v>5674000</v>
      </c>
      <c r="Q8" s="74">
        <v>109414000</v>
      </c>
      <c r="R8" s="73">
        <v>0</v>
      </c>
      <c r="S8" s="73">
        <v>108000</v>
      </c>
      <c r="T8" s="73">
        <v>0</v>
      </c>
      <c r="U8" s="73">
        <v>0</v>
      </c>
      <c r="V8" s="73">
        <v>235591000</v>
      </c>
      <c r="W8" s="73">
        <v>133673000</v>
      </c>
      <c r="X8" s="74">
        <v>101918000</v>
      </c>
      <c r="Y8" s="73">
        <v>7546000</v>
      </c>
      <c r="Z8" s="74">
        <v>109572000</v>
      </c>
      <c r="AA8" s="74">
        <v>218986000</v>
      </c>
      <c r="AB8" s="73">
        <v>2120000</v>
      </c>
      <c r="AC8" s="73">
        <v>42276000</v>
      </c>
      <c r="AD8" s="73">
        <v>16955000</v>
      </c>
      <c r="AE8" s="73">
        <v>25186000</v>
      </c>
      <c r="AF8" s="74">
        <v>86537000</v>
      </c>
      <c r="AG8" s="73">
        <v>6791000</v>
      </c>
      <c r="AH8" s="73">
        <v>0</v>
      </c>
      <c r="AI8" s="73">
        <v>8249000</v>
      </c>
      <c r="AJ8" s="74">
        <v>15040000</v>
      </c>
      <c r="AK8" s="74">
        <v>101577000</v>
      </c>
      <c r="AL8" s="73">
        <v>113118000</v>
      </c>
      <c r="AM8" s="73">
        <v>4291000</v>
      </c>
      <c r="AN8" s="73">
        <v>0</v>
      </c>
      <c r="AO8" s="74">
        <v>117409000</v>
      </c>
      <c r="AP8" s="74">
        <v>218986000</v>
      </c>
      <c r="AQ8" s="73">
        <v>277513000</v>
      </c>
      <c r="AR8" s="73">
        <v>0</v>
      </c>
      <c r="AS8" s="73">
        <v>7503000</v>
      </c>
      <c r="AT8" s="73">
        <v>27980000</v>
      </c>
      <c r="AU8" s="73">
        <v>36000</v>
      </c>
      <c r="AV8" s="73">
        <v>0</v>
      </c>
      <c r="AW8" s="74">
        <v>313032000</v>
      </c>
      <c r="AX8" s="73">
        <v>179000</v>
      </c>
      <c r="AY8" s="73">
        <v>-5000</v>
      </c>
      <c r="AZ8" s="73">
        <v>0</v>
      </c>
      <c r="BA8" s="73">
        <v>-40000</v>
      </c>
      <c r="BB8" s="73">
        <v>0</v>
      </c>
      <c r="BC8" s="74">
        <v>134000</v>
      </c>
      <c r="BD8" s="74">
        <v>313166000</v>
      </c>
      <c r="BE8" s="73">
        <v>155767000</v>
      </c>
      <c r="BF8" s="73">
        <v>0</v>
      </c>
      <c r="BG8" s="73">
        <v>14307000</v>
      </c>
      <c r="BH8" s="73">
        <v>425000</v>
      </c>
      <c r="BI8" s="73">
        <v>2076000</v>
      </c>
      <c r="BJ8" s="73">
        <v>119694000</v>
      </c>
      <c r="BK8" s="73">
        <v>0</v>
      </c>
      <c r="BL8" s="74">
        <v>292269000</v>
      </c>
      <c r="BM8" s="74">
        <v>20897000</v>
      </c>
      <c r="BN8" s="73">
        <v>-6894000</v>
      </c>
      <c r="BO8" s="73">
        <v>20000</v>
      </c>
      <c r="BP8" s="73">
        <v>14023000</v>
      </c>
      <c r="BQ8" s="73">
        <v>-175000</v>
      </c>
      <c r="BR8" s="73">
        <v>0</v>
      </c>
      <c r="BS8" s="74">
        <v>13848000</v>
      </c>
      <c r="BT8" s="75">
        <v>6.6000000000000003E-2</v>
      </c>
      <c r="BU8" s="75">
        <v>0</v>
      </c>
      <c r="BV8" s="75">
        <v>6.7000000000000004E-2</v>
      </c>
      <c r="BW8" s="76">
        <v>1.3</v>
      </c>
      <c r="BX8" s="77">
        <v>36</v>
      </c>
      <c r="BY8" s="77">
        <v>58</v>
      </c>
      <c r="BZ8" s="78">
        <v>14</v>
      </c>
      <c r="CA8" s="75">
        <v>0.377</v>
      </c>
      <c r="CB8" s="75">
        <v>0.53600000000000003</v>
      </c>
      <c r="CC8" s="79">
        <v>9</v>
      </c>
      <c r="CD8" s="79"/>
      <c r="CE8" s="79"/>
      <c r="CF8" s="74">
        <v>-7119000</v>
      </c>
      <c r="CG8" s="75">
        <v>-2.5000000000000001E-2</v>
      </c>
      <c r="CH8" s="75">
        <v>0</v>
      </c>
      <c r="CI8" s="75">
        <v>-2.5000000000000001E-2</v>
      </c>
    </row>
    <row r="9" spans="1:87" s="48" customFormat="1" ht="34.200000000000003" x14ac:dyDescent="0.3">
      <c r="A9" s="81">
        <v>345</v>
      </c>
      <c r="B9" s="81" t="s">
        <v>744</v>
      </c>
      <c r="C9" s="81" t="s">
        <v>847</v>
      </c>
      <c r="D9" s="81">
        <v>3791</v>
      </c>
      <c r="E9" s="81">
        <v>2020</v>
      </c>
      <c r="F9" s="81" t="s">
        <v>855</v>
      </c>
      <c r="G9" s="81">
        <v>5</v>
      </c>
      <c r="H9" s="81">
        <v>12</v>
      </c>
      <c r="I9" s="81" t="s">
        <v>2917</v>
      </c>
      <c r="J9" s="82">
        <v>177833000</v>
      </c>
      <c r="K9" s="82">
        <v>0</v>
      </c>
      <c r="L9" s="82">
        <v>-272000</v>
      </c>
      <c r="M9" s="82">
        <v>36691000</v>
      </c>
      <c r="N9" s="287">
        <v>0</v>
      </c>
      <c r="O9" s="82">
        <v>5197000</v>
      </c>
      <c r="P9" s="82">
        <v>8337000</v>
      </c>
      <c r="Q9" s="74">
        <v>227786000</v>
      </c>
      <c r="R9" s="82">
        <v>1186000</v>
      </c>
      <c r="S9" s="82">
        <v>590000</v>
      </c>
      <c r="T9" s="82">
        <v>0</v>
      </c>
      <c r="U9" s="82">
        <v>0</v>
      </c>
      <c r="V9" s="82">
        <v>602103000</v>
      </c>
      <c r="W9" s="82">
        <v>226415000</v>
      </c>
      <c r="X9" s="74">
        <v>375688000</v>
      </c>
      <c r="Y9" s="82">
        <v>53760000</v>
      </c>
      <c r="Z9" s="74">
        <v>431224000</v>
      </c>
      <c r="AA9" s="74">
        <v>659010000</v>
      </c>
      <c r="AB9" s="82">
        <v>8135000</v>
      </c>
      <c r="AC9" s="82">
        <v>59708000</v>
      </c>
      <c r="AD9" s="82">
        <v>26899000</v>
      </c>
      <c r="AE9" s="82">
        <v>44648000</v>
      </c>
      <c r="AF9" s="74">
        <v>139390000</v>
      </c>
      <c r="AG9" s="82">
        <v>169028000</v>
      </c>
      <c r="AH9" s="82">
        <v>0</v>
      </c>
      <c r="AI9" s="82">
        <v>19253000</v>
      </c>
      <c r="AJ9" s="74">
        <v>188281000</v>
      </c>
      <c r="AK9" s="74">
        <v>327671000</v>
      </c>
      <c r="AL9" s="82">
        <v>286253000</v>
      </c>
      <c r="AM9" s="82">
        <v>45086000</v>
      </c>
      <c r="AN9" s="82">
        <v>0</v>
      </c>
      <c r="AO9" s="74">
        <v>331339000</v>
      </c>
      <c r="AP9" s="74">
        <v>659010000</v>
      </c>
      <c r="AQ9" s="82">
        <v>430883000</v>
      </c>
      <c r="AR9" s="82">
        <v>0</v>
      </c>
      <c r="AS9" s="82">
        <v>23347000</v>
      </c>
      <c r="AT9" s="82">
        <v>64521000</v>
      </c>
      <c r="AU9" s="82">
        <v>5682000</v>
      </c>
      <c r="AV9" s="82">
        <v>0</v>
      </c>
      <c r="AW9" s="74">
        <v>524433000</v>
      </c>
      <c r="AX9" s="82">
        <v>481000</v>
      </c>
      <c r="AY9" s="82">
        <v>0</v>
      </c>
      <c r="AZ9" s="82">
        <v>0</v>
      </c>
      <c r="BA9" s="82">
        <v>1246000</v>
      </c>
      <c r="BB9" s="82">
        <v>0</v>
      </c>
      <c r="BC9" s="74">
        <v>1727000</v>
      </c>
      <c r="BD9" s="74">
        <v>526160000</v>
      </c>
      <c r="BE9" s="82">
        <v>255420000</v>
      </c>
      <c r="BF9" s="82">
        <v>0</v>
      </c>
      <c r="BG9" s="82">
        <v>33417000</v>
      </c>
      <c r="BH9" s="82">
        <v>7139000</v>
      </c>
      <c r="BI9" s="82">
        <v>2943000</v>
      </c>
      <c r="BJ9" s="82">
        <v>176044000</v>
      </c>
      <c r="BK9" s="82">
        <v>0</v>
      </c>
      <c r="BL9" s="74">
        <v>474963000</v>
      </c>
      <c r="BM9" s="74">
        <v>51197000</v>
      </c>
      <c r="BN9" s="82">
        <v>596096000</v>
      </c>
      <c r="BO9" s="82">
        <v>2892000</v>
      </c>
      <c r="BP9" s="82">
        <v>650185000</v>
      </c>
      <c r="BQ9" s="82">
        <v>-1424000</v>
      </c>
      <c r="BR9" s="82">
        <v>0</v>
      </c>
      <c r="BS9" s="74">
        <v>648761000</v>
      </c>
      <c r="BT9" s="75">
        <v>9.4E-2</v>
      </c>
      <c r="BU9" s="75">
        <v>3.0000000000000001E-3</v>
      </c>
      <c r="BV9" s="75">
        <v>9.7000000000000003E-2</v>
      </c>
      <c r="BW9" s="76">
        <v>1.6</v>
      </c>
      <c r="BX9" s="77">
        <v>31</v>
      </c>
      <c r="BY9" s="77">
        <v>66</v>
      </c>
      <c r="BZ9" s="78">
        <v>6</v>
      </c>
      <c r="CA9" s="75">
        <v>0.27400000000000002</v>
      </c>
      <c r="CB9" s="75">
        <v>0.503</v>
      </c>
      <c r="CC9" s="79">
        <v>7</v>
      </c>
      <c r="CD9" s="79"/>
      <c r="CE9" s="79"/>
      <c r="CF9" s="74">
        <v>-19006000</v>
      </c>
      <c r="CG9" s="75">
        <v>-4.4999999999999998E-2</v>
      </c>
      <c r="CH9" s="75">
        <v>4.0000000000000001E-3</v>
      </c>
      <c r="CI9" s="75">
        <v>-4.2000000000000003E-2</v>
      </c>
    </row>
    <row r="10" spans="1:87" s="48" customFormat="1" ht="34.200000000000003" x14ac:dyDescent="0.3">
      <c r="A10" s="72">
        <v>105</v>
      </c>
      <c r="B10" s="72" t="s">
        <v>743</v>
      </c>
      <c r="C10" s="72" t="s">
        <v>847</v>
      </c>
      <c r="D10" s="72">
        <v>3791</v>
      </c>
      <c r="E10" s="72">
        <v>2020</v>
      </c>
      <c r="F10" s="72" t="s">
        <v>855</v>
      </c>
      <c r="G10" s="72">
        <v>5</v>
      </c>
      <c r="H10" s="72">
        <v>12</v>
      </c>
      <c r="I10" s="72" t="s">
        <v>2917</v>
      </c>
      <c r="J10" s="73">
        <v>85001000</v>
      </c>
      <c r="K10" s="73">
        <v>8698000</v>
      </c>
      <c r="L10" s="73">
        <v>49000</v>
      </c>
      <c r="M10" s="73">
        <v>45129000</v>
      </c>
      <c r="N10" s="285">
        <v>0</v>
      </c>
      <c r="O10" s="73">
        <v>1245000</v>
      </c>
      <c r="P10" s="73">
        <v>12579000</v>
      </c>
      <c r="Q10" s="74">
        <v>152701000</v>
      </c>
      <c r="R10" s="73">
        <v>4193000</v>
      </c>
      <c r="S10" s="73">
        <v>908000</v>
      </c>
      <c r="T10" s="73">
        <v>0</v>
      </c>
      <c r="U10" s="73">
        <v>0</v>
      </c>
      <c r="V10" s="73">
        <v>548871000</v>
      </c>
      <c r="W10" s="73">
        <v>311548000</v>
      </c>
      <c r="X10" s="74">
        <v>237323000</v>
      </c>
      <c r="Y10" s="73">
        <v>113566000</v>
      </c>
      <c r="Z10" s="74">
        <v>355990000</v>
      </c>
      <c r="AA10" s="74">
        <v>508691000</v>
      </c>
      <c r="AB10" s="73">
        <v>18574000</v>
      </c>
      <c r="AC10" s="73">
        <v>65604000</v>
      </c>
      <c r="AD10" s="73">
        <v>16882000</v>
      </c>
      <c r="AE10" s="73">
        <v>50335000</v>
      </c>
      <c r="AF10" s="74">
        <v>151395000</v>
      </c>
      <c r="AG10" s="73">
        <v>177203000</v>
      </c>
      <c r="AH10" s="73">
        <v>0</v>
      </c>
      <c r="AI10" s="73">
        <v>52409000</v>
      </c>
      <c r="AJ10" s="74">
        <v>229612000</v>
      </c>
      <c r="AK10" s="74">
        <v>381007000</v>
      </c>
      <c r="AL10" s="73">
        <v>42788000</v>
      </c>
      <c r="AM10" s="73">
        <v>84896000</v>
      </c>
      <c r="AN10" s="73">
        <v>0</v>
      </c>
      <c r="AO10" s="74">
        <v>127684000</v>
      </c>
      <c r="AP10" s="74">
        <v>508691000</v>
      </c>
      <c r="AQ10" s="73">
        <v>480861000</v>
      </c>
      <c r="AR10" s="73">
        <v>0</v>
      </c>
      <c r="AS10" s="73">
        <v>23692000</v>
      </c>
      <c r="AT10" s="73">
        <v>37278000</v>
      </c>
      <c r="AU10" s="73">
        <v>0</v>
      </c>
      <c r="AV10" s="73">
        <v>0</v>
      </c>
      <c r="AW10" s="74">
        <v>541831000</v>
      </c>
      <c r="AX10" s="73">
        <v>80000</v>
      </c>
      <c r="AY10" s="73">
        <v>0</v>
      </c>
      <c r="AZ10" s="73">
        <v>0</v>
      </c>
      <c r="BA10" s="73">
        <v>-2176000</v>
      </c>
      <c r="BB10" s="73">
        <v>0</v>
      </c>
      <c r="BC10" s="74">
        <v>-2096000</v>
      </c>
      <c r="BD10" s="74">
        <v>539735000</v>
      </c>
      <c r="BE10" s="73">
        <v>274018000</v>
      </c>
      <c r="BF10" s="73">
        <v>0</v>
      </c>
      <c r="BG10" s="73">
        <v>33374000</v>
      </c>
      <c r="BH10" s="73">
        <v>4320000</v>
      </c>
      <c r="BI10" s="73">
        <v>5127000</v>
      </c>
      <c r="BJ10" s="73">
        <v>248525000</v>
      </c>
      <c r="BK10" s="73">
        <v>0</v>
      </c>
      <c r="BL10" s="74">
        <v>565364000</v>
      </c>
      <c r="BM10" s="74">
        <v>-25629000</v>
      </c>
      <c r="BN10" s="73">
        <v>-9770000</v>
      </c>
      <c r="BO10" s="73">
        <v>558000</v>
      </c>
      <c r="BP10" s="73">
        <v>-34841000</v>
      </c>
      <c r="BQ10" s="73">
        <v>207000</v>
      </c>
      <c r="BR10" s="73">
        <v>0</v>
      </c>
      <c r="BS10" s="74">
        <v>-34634000</v>
      </c>
      <c r="BT10" s="75">
        <v>-4.3999999999999997E-2</v>
      </c>
      <c r="BU10" s="75">
        <v>-4.0000000000000001E-3</v>
      </c>
      <c r="BV10" s="75">
        <v>-4.7E-2</v>
      </c>
      <c r="BW10" s="76">
        <v>1</v>
      </c>
      <c r="BX10" s="77">
        <v>34</v>
      </c>
      <c r="BY10" s="77">
        <v>59</v>
      </c>
      <c r="BZ10" s="78">
        <v>0.5</v>
      </c>
      <c r="CA10" s="75">
        <v>2.4E-2</v>
      </c>
      <c r="CB10" s="75">
        <v>0.251</v>
      </c>
      <c r="CC10" s="79">
        <v>9</v>
      </c>
      <c r="CD10" s="79"/>
      <c r="CE10" s="79"/>
      <c r="CF10" s="74">
        <v>-62907000</v>
      </c>
      <c r="CG10" s="75">
        <v>-0.121</v>
      </c>
      <c r="CH10" s="75">
        <v>-4.0000000000000001E-3</v>
      </c>
      <c r="CI10" s="75">
        <v>-0.125</v>
      </c>
    </row>
    <row r="11" spans="1:87" s="48" customFormat="1" ht="34.200000000000003" x14ac:dyDescent="0.3">
      <c r="A11" s="81">
        <v>50</v>
      </c>
      <c r="B11" s="81" t="s">
        <v>856</v>
      </c>
      <c r="C11" s="81" t="s">
        <v>847</v>
      </c>
      <c r="D11" s="81">
        <v>3791</v>
      </c>
      <c r="E11" s="81">
        <v>2020</v>
      </c>
      <c r="F11" s="81" t="s">
        <v>855</v>
      </c>
      <c r="G11" s="81">
        <v>5</v>
      </c>
      <c r="H11" s="81">
        <v>12</v>
      </c>
      <c r="I11" s="81" t="s">
        <v>2917</v>
      </c>
      <c r="J11" s="82">
        <v>27236000</v>
      </c>
      <c r="K11" s="82">
        <v>-30065000</v>
      </c>
      <c r="L11" s="82">
        <v>30192000</v>
      </c>
      <c r="M11" s="82">
        <v>14006000</v>
      </c>
      <c r="N11" s="287">
        <v>0</v>
      </c>
      <c r="O11" s="82">
        <v>0</v>
      </c>
      <c r="P11" s="82">
        <v>4297000</v>
      </c>
      <c r="Q11" s="74">
        <v>45666000</v>
      </c>
      <c r="R11" s="82">
        <v>6253000</v>
      </c>
      <c r="S11" s="82">
        <v>0</v>
      </c>
      <c r="T11" s="82">
        <v>9817000</v>
      </c>
      <c r="U11" s="82">
        <v>0</v>
      </c>
      <c r="V11" s="82">
        <v>200032000</v>
      </c>
      <c r="W11" s="82">
        <v>117566000</v>
      </c>
      <c r="X11" s="74">
        <v>82466000</v>
      </c>
      <c r="Y11" s="82">
        <v>15577000</v>
      </c>
      <c r="Z11" s="74">
        <v>114113000</v>
      </c>
      <c r="AA11" s="74">
        <v>159779000</v>
      </c>
      <c r="AB11" s="82">
        <v>4828000</v>
      </c>
      <c r="AC11" s="82">
        <v>36509000</v>
      </c>
      <c r="AD11" s="82">
        <v>1462000</v>
      </c>
      <c r="AE11" s="82">
        <v>19679000</v>
      </c>
      <c r="AF11" s="74">
        <v>62478000</v>
      </c>
      <c r="AG11" s="82">
        <v>34022000</v>
      </c>
      <c r="AH11" s="82">
        <v>0</v>
      </c>
      <c r="AI11" s="82">
        <v>23434000</v>
      </c>
      <c r="AJ11" s="74">
        <v>57456000</v>
      </c>
      <c r="AK11" s="74">
        <v>119934000</v>
      </c>
      <c r="AL11" s="82">
        <v>30028000</v>
      </c>
      <c r="AM11" s="82">
        <v>9817000</v>
      </c>
      <c r="AN11" s="82">
        <v>0</v>
      </c>
      <c r="AO11" s="74">
        <v>39845000</v>
      </c>
      <c r="AP11" s="74">
        <v>159779000</v>
      </c>
      <c r="AQ11" s="82">
        <v>185860000</v>
      </c>
      <c r="AR11" s="82">
        <v>0</v>
      </c>
      <c r="AS11" s="82">
        <v>4586000</v>
      </c>
      <c r="AT11" s="82">
        <v>9144000</v>
      </c>
      <c r="AU11" s="82">
        <v>0</v>
      </c>
      <c r="AV11" s="82">
        <v>0</v>
      </c>
      <c r="AW11" s="74">
        <v>199590000</v>
      </c>
      <c r="AX11" s="82">
        <v>8000</v>
      </c>
      <c r="AY11" s="82">
        <v>0</v>
      </c>
      <c r="AZ11" s="82">
        <v>0</v>
      </c>
      <c r="BA11" s="82">
        <v>166000</v>
      </c>
      <c r="BB11" s="82">
        <v>0</v>
      </c>
      <c r="BC11" s="74">
        <v>174000</v>
      </c>
      <c r="BD11" s="74">
        <v>199764000</v>
      </c>
      <c r="BE11" s="82">
        <v>97981000</v>
      </c>
      <c r="BF11" s="82">
        <v>0</v>
      </c>
      <c r="BG11" s="82">
        <v>12127000</v>
      </c>
      <c r="BH11" s="82">
        <v>1722000</v>
      </c>
      <c r="BI11" s="82">
        <v>1110000</v>
      </c>
      <c r="BJ11" s="82">
        <v>87631000</v>
      </c>
      <c r="BK11" s="82">
        <v>0</v>
      </c>
      <c r="BL11" s="74">
        <v>200571000</v>
      </c>
      <c r="BM11" s="74">
        <v>-807000</v>
      </c>
      <c r="BN11" s="82">
        <v>-13111000</v>
      </c>
      <c r="BO11" s="82">
        <v>138000</v>
      </c>
      <c r="BP11" s="82">
        <v>-13780000</v>
      </c>
      <c r="BQ11" s="82">
        <v>0</v>
      </c>
      <c r="BR11" s="82">
        <v>0</v>
      </c>
      <c r="BS11" s="74">
        <v>-13780000</v>
      </c>
      <c r="BT11" s="75">
        <v>-5.0000000000000001E-3</v>
      </c>
      <c r="BU11" s="75">
        <v>1E-3</v>
      </c>
      <c r="BV11" s="75">
        <v>-4.0000000000000001E-3</v>
      </c>
      <c r="BW11" s="76">
        <v>0.7</v>
      </c>
      <c r="BX11" s="77">
        <v>28</v>
      </c>
      <c r="BY11" s="77">
        <v>50</v>
      </c>
      <c r="BZ11" s="78">
        <v>2</v>
      </c>
      <c r="CA11" s="75">
        <v>0.11700000000000001</v>
      </c>
      <c r="CB11" s="75">
        <v>0.249</v>
      </c>
      <c r="CC11" s="79">
        <v>10</v>
      </c>
      <c r="CD11" s="79"/>
      <c r="CE11" s="79"/>
      <c r="CF11" s="74">
        <v>-9951000</v>
      </c>
      <c r="CG11" s="75">
        <v>-5.2999999999999999E-2</v>
      </c>
      <c r="CH11" s="75">
        <v>1E-3</v>
      </c>
      <c r="CI11" s="75">
        <v>-5.1999999999999998E-2</v>
      </c>
    </row>
    <row r="12" spans="1:87" s="48" customFormat="1" ht="34.200000000000003" x14ac:dyDescent="0.3">
      <c r="A12" s="72">
        <v>88</v>
      </c>
      <c r="B12" s="72" t="s">
        <v>731</v>
      </c>
      <c r="C12" s="72" t="s">
        <v>847</v>
      </c>
      <c r="D12" s="72">
        <v>3791</v>
      </c>
      <c r="E12" s="72">
        <v>2020</v>
      </c>
      <c r="F12" s="72" t="s">
        <v>855</v>
      </c>
      <c r="G12" s="72">
        <v>5</v>
      </c>
      <c r="H12" s="72">
        <v>12</v>
      </c>
      <c r="I12" s="72" t="s">
        <v>2917</v>
      </c>
      <c r="J12" s="73">
        <v>39179000</v>
      </c>
      <c r="K12" s="73">
        <v>4060000</v>
      </c>
      <c r="L12" s="73">
        <v>27102000</v>
      </c>
      <c r="M12" s="73">
        <v>6262000</v>
      </c>
      <c r="N12" s="285">
        <v>0</v>
      </c>
      <c r="O12" s="73">
        <v>2448000</v>
      </c>
      <c r="P12" s="73">
        <v>0</v>
      </c>
      <c r="Q12" s="74">
        <v>79051000</v>
      </c>
      <c r="R12" s="73">
        <v>37542000</v>
      </c>
      <c r="S12" s="73">
        <v>0</v>
      </c>
      <c r="T12" s="73">
        <v>0</v>
      </c>
      <c r="U12" s="73">
        <v>0</v>
      </c>
      <c r="V12" s="73">
        <v>114186000</v>
      </c>
      <c r="W12" s="73">
        <v>58948000</v>
      </c>
      <c r="X12" s="74">
        <v>55238000</v>
      </c>
      <c r="Y12" s="73">
        <v>15999000</v>
      </c>
      <c r="Z12" s="74">
        <v>108779000</v>
      </c>
      <c r="AA12" s="74">
        <v>187830000</v>
      </c>
      <c r="AB12" s="73">
        <v>12000</v>
      </c>
      <c r="AC12" s="73">
        <v>31423000</v>
      </c>
      <c r="AD12" s="73">
        <v>1573000</v>
      </c>
      <c r="AE12" s="73">
        <v>8068000</v>
      </c>
      <c r="AF12" s="74">
        <v>41076000</v>
      </c>
      <c r="AG12" s="73">
        <v>222000</v>
      </c>
      <c r="AH12" s="73">
        <v>0</v>
      </c>
      <c r="AI12" s="73">
        <v>8706000</v>
      </c>
      <c r="AJ12" s="74">
        <v>8928000</v>
      </c>
      <c r="AK12" s="74">
        <v>50004000</v>
      </c>
      <c r="AL12" s="73">
        <v>124229000</v>
      </c>
      <c r="AM12" s="73">
        <v>13597000</v>
      </c>
      <c r="AN12" s="73">
        <v>0</v>
      </c>
      <c r="AO12" s="74">
        <v>137826000</v>
      </c>
      <c r="AP12" s="74">
        <v>187830000</v>
      </c>
      <c r="AQ12" s="73">
        <v>94012000</v>
      </c>
      <c r="AR12" s="73">
        <v>0</v>
      </c>
      <c r="AS12" s="73">
        <v>3536000</v>
      </c>
      <c r="AT12" s="73">
        <v>6664000</v>
      </c>
      <c r="AU12" s="73">
        <v>92000</v>
      </c>
      <c r="AV12" s="73">
        <v>0</v>
      </c>
      <c r="AW12" s="74">
        <v>104304000</v>
      </c>
      <c r="AX12" s="73">
        <v>3137000</v>
      </c>
      <c r="AY12" s="73">
        <v>990000</v>
      </c>
      <c r="AZ12" s="73">
        <v>0</v>
      </c>
      <c r="BA12" s="73">
        <v>1207000</v>
      </c>
      <c r="BB12" s="73">
        <v>0</v>
      </c>
      <c r="BC12" s="74">
        <v>5334000</v>
      </c>
      <c r="BD12" s="74">
        <v>109638000</v>
      </c>
      <c r="BE12" s="73">
        <v>58891000</v>
      </c>
      <c r="BF12" s="73">
        <v>0</v>
      </c>
      <c r="BG12" s="73">
        <v>6205000</v>
      </c>
      <c r="BH12" s="73">
        <v>7000</v>
      </c>
      <c r="BI12" s="73">
        <v>340000</v>
      </c>
      <c r="BJ12" s="73">
        <v>34214000</v>
      </c>
      <c r="BK12" s="73">
        <v>0</v>
      </c>
      <c r="BL12" s="74">
        <v>99657000</v>
      </c>
      <c r="BM12" s="74">
        <v>9981000</v>
      </c>
      <c r="BN12" s="73">
        <v>-1568000</v>
      </c>
      <c r="BO12" s="73">
        <v>0</v>
      </c>
      <c r="BP12" s="73">
        <v>8413000</v>
      </c>
      <c r="BQ12" s="73">
        <v>4000</v>
      </c>
      <c r="BR12" s="73">
        <v>0</v>
      </c>
      <c r="BS12" s="74">
        <v>8417000</v>
      </c>
      <c r="BT12" s="75">
        <v>4.2000000000000003E-2</v>
      </c>
      <c r="BU12" s="75">
        <v>4.9000000000000002E-2</v>
      </c>
      <c r="BV12" s="75">
        <v>9.0999999999999998E-2</v>
      </c>
      <c r="BW12" s="76">
        <v>1.9</v>
      </c>
      <c r="BX12" s="77">
        <v>24</v>
      </c>
      <c r="BY12" s="77">
        <v>38</v>
      </c>
      <c r="BZ12" s="78">
        <v>852.3</v>
      </c>
      <c r="CA12" s="75">
        <v>0.39200000000000002</v>
      </c>
      <c r="CB12" s="75">
        <v>0.73399999999999999</v>
      </c>
      <c r="CC12" s="79">
        <v>10</v>
      </c>
      <c r="CD12" s="79"/>
      <c r="CE12" s="79"/>
      <c r="CF12" s="74">
        <v>3225000</v>
      </c>
      <c r="CG12" s="75">
        <v>-0.02</v>
      </c>
      <c r="CH12" s="75">
        <v>5.1999999999999998E-2</v>
      </c>
      <c r="CI12" s="75">
        <v>3.1E-2</v>
      </c>
    </row>
    <row r="13" spans="1:87" s="48" customFormat="1" ht="34.200000000000003" x14ac:dyDescent="0.3">
      <c r="A13" s="81">
        <v>101</v>
      </c>
      <c r="B13" s="81" t="s">
        <v>740</v>
      </c>
      <c r="C13" s="81" t="s">
        <v>847</v>
      </c>
      <c r="D13" s="81">
        <v>3791</v>
      </c>
      <c r="E13" s="81">
        <v>2020</v>
      </c>
      <c r="F13" s="81" t="s">
        <v>855</v>
      </c>
      <c r="G13" s="81">
        <v>5</v>
      </c>
      <c r="H13" s="81">
        <v>12</v>
      </c>
      <c r="I13" s="81" t="s">
        <v>2917</v>
      </c>
      <c r="J13" s="82">
        <v>7448000</v>
      </c>
      <c r="K13" s="82">
        <v>-5823000</v>
      </c>
      <c r="L13" s="82">
        <v>5823000</v>
      </c>
      <c r="M13" s="82">
        <v>5593000</v>
      </c>
      <c r="N13" s="287">
        <v>2037000</v>
      </c>
      <c r="O13" s="82">
        <v>114000</v>
      </c>
      <c r="P13" s="82">
        <v>9127000</v>
      </c>
      <c r="Q13" s="74">
        <v>24319000</v>
      </c>
      <c r="R13" s="82">
        <v>2865000</v>
      </c>
      <c r="S13" s="82">
        <v>9036000</v>
      </c>
      <c r="T13" s="82">
        <v>0</v>
      </c>
      <c r="U13" s="82">
        <v>0</v>
      </c>
      <c r="V13" s="82">
        <v>124467000</v>
      </c>
      <c r="W13" s="82">
        <v>28667000</v>
      </c>
      <c r="X13" s="74">
        <v>95800000</v>
      </c>
      <c r="Y13" s="82">
        <v>35092000</v>
      </c>
      <c r="Z13" s="74">
        <v>142793000</v>
      </c>
      <c r="AA13" s="74">
        <v>167112000</v>
      </c>
      <c r="AB13" s="82">
        <v>81000</v>
      </c>
      <c r="AC13" s="82">
        <v>3589000</v>
      </c>
      <c r="AD13" s="82">
        <v>0</v>
      </c>
      <c r="AE13" s="82">
        <v>4562000</v>
      </c>
      <c r="AF13" s="74">
        <v>8232000</v>
      </c>
      <c r="AG13" s="82">
        <v>1969000</v>
      </c>
      <c r="AH13" s="82">
        <v>0</v>
      </c>
      <c r="AI13" s="82">
        <v>1335000</v>
      </c>
      <c r="AJ13" s="74">
        <v>3304000</v>
      </c>
      <c r="AK13" s="74">
        <v>11536000</v>
      </c>
      <c r="AL13" s="82">
        <v>105637000</v>
      </c>
      <c r="AM13" s="82">
        <v>49939000</v>
      </c>
      <c r="AN13" s="82">
        <v>0</v>
      </c>
      <c r="AO13" s="74">
        <v>155576000</v>
      </c>
      <c r="AP13" s="74">
        <v>167112000</v>
      </c>
      <c r="AQ13" s="82">
        <v>51190000</v>
      </c>
      <c r="AR13" s="82">
        <v>0</v>
      </c>
      <c r="AS13" s="82">
        <v>1114000</v>
      </c>
      <c r="AT13" s="82">
        <v>4394000</v>
      </c>
      <c r="AU13" s="82">
        <v>608000</v>
      </c>
      <c r="AV13" s="82">
        <v>0</v>
      </c>
      <c r="AW13" s="74">
        <v>57306000</v>
      </c>
      <c r="AX13" s="82">
        <v>25000</v>
      </c>
      <c r="AY13" s="82">
        <v>1203000</v>
      </c>
      <c r="AZ13" s="82">
        <v>0</v>
      </c>
      <c r="BA13" s="82">
        <v>4029000</v>
      </c>
      <c r="BB13" s="82">
        <v>0</v>
      </c>
      <c r="BC13" s="74">
        <v>5257000</v>
      </c>
      <c r="BD13" s="74">
        <v>62563000</v>
      </c>
      <c r="BE13" s="82">
        <v>33275000</v>
      </c>
      <c r="BF13" s="82">
        <v>0</v>
      </c>
      <c r="BG13" s="82">
        <v>5615000</v>
      </c>
      <c r="BH13" s="82">
        <v>104000</v>
      </c>
      <c r="BI13" s="82">
        <v>256000</v>
      </c>
      <c r="BJ13" s="82">
        <v>24625000</v>
      </c>
      <c r="BK13" s="82">
        <v>0</v>
      </c>
      <c r="BL13" s="74">
        <v>63875000</v>
      </c>
      <c r="BM13" s="74">
        <v>-1312000</v>
      </c>
      <c r="BN13" s="82">
        <v>-8000000</v>
      </c>
      <c r="BO13" s="82">
        <v>11266000</v>
      </c>
      <c r="BP13" s="82">
        <v>1954000</v>
      </c>
      <c r="BQ13" s="82">
        <v>-8000</v>
      </c>
      <c r="BR13" s="82">
        <v>0</v>
      </c>
      <c r="BS13" s="74">
        <v>1946000</v>
      </c>
      <c r="BT13" s="75">
        <v>-0.105</v>
      </c>
      <c r="BU13" s="75">
        <v>8.4000000000000005E-2</v>
      </c>
      <c r="BV13" s="75">
        <v>-2.1000000000000001E-2</v>
      </c>
      <c r="BW13" s="76">
        <v>3</v>
      </c>
      <c r="BX13" s="77">
        <v>40</v>
      </c>
      <c r="BY13" s="77">
        <v>29</v>
      </c>
      <c r="BZ13" s="78">
        <v>23.8</v>
      </c>
      <c r="CA13" s="75">
        <v>0.42199999999999999</v>
      </c>
      <c r="CB13" s="75">
        <v>0.93100000000000005</v>
      </c>
      <c r="CC13" s="79">
        <v>5</v>
      </c>
      <c r="CD13" s="79"/>
      <c r="CE13" s="79"/>
      <c r="CF13" s="74">
        <v>-6314000</v>
      </c>
      <c r="CG13" s="75">
        <v>-0.20100000000000001</v>
      </c>
      <c r="CH13" s="75">
        <v>9.0999999999999998E-2</v>
      </c>
      <c r="CI13" s="75">
        <v>-0.11</v>
      </c>
    </row>
    <row r="14" spans="1:87" s="48" customFormat="1" ht="34.200000000000003" x14ac:dyDescent="0.3">
      <c r="A14" s="72">
        <v>89</v>
      </c>
      <c r="B14" s="72" t="s">
        <v>732</v>
      </c>
      <c r="C14" s="72" t="s">
        <v>847</v>
      </c>
      <c r="D14" s="72">
        <v>3791</v>
      </c>
      <c r="E14" s="72">
        <v>2020</v>
      </c>
      <c r="F14" s="72" t="s">
        <v>855</v>
      </c>
      <c r="G14" s="72">
        <v>5</v>
      </c>
      <c r="H14" s="72">
        <v>12</v>
      </c>
      <c r="I14" s="72" t="s">
        <v>2917</v>
      </c>
      <c r="J14" s="73">
        <v>49948000</v>
      </c>
      <c r="K14" s="73">
        <v>7804000</v>
      </c>
      <c r="L14" s="73">
        <v>6193000</v>
      </c>
      <c r="M14" s="73">
        <v>15704000</v>
      </c>
      <c r="N14" s="285">
        <v>0</v>
      </c>
      <c r="O14" s="73">
        <v>0</v>
      </c>
      <c r="P14" s="73">
        <v>11449000</v>
      </c>
      <c r="Q14" s="74">
        <v>91098000</v>
      </c>
      <c r="R14" s="73">
        <v>4585000</v>
      </c>
      <c r="S14" s="73">
        <v>0</v>
      </c>
      <c r="T14" s="73">
        <v>0</v>
      </c>
      <c r="U14" s="73">
        <v>0</v>
      </c>
      <c r="V14" s="73">
        <v>283034000</v>
      </c>
      <c r="W14" s="73">
        <v>138313000</v>
      </c>
      <c r="X14" s="74">
        <v>144721000</v>
      </c>
      <c r="Y14" s="73">
        <v>55707000</v>
      </c>
      <c r="Z14" s="74">
        <v>205013000</v>
      </c>
      <c r="AA14" s="74">
        <v>296111000</v>
      </c>
      <c r="AB14" s="73">
        <v>6894000</v>
      </c>
      <c r="AC14" s="73">
        <v>31398000</v>
      </c>
      <c r="AD14" s="73">
        <v>3857000</v>
      </c>
      <c r="AE14" s="73">
        <v>37157000</v>
      </c>
      <c r="AF14" s="74">
        <v>79306000</v>
      </c>
      <c r="AG14" s="73">
        <v>127934000</v>
      </c>
      <c r="AH14" s="73">
        <v>0</v>
      </c>
      <c r="AI14" s="73">
        <v>69075000</v>
      </c>
      <c r="AJ14" s="74">
        <v>197009000</v>
      </c>
      <c r="AK14" s="74">
        <v>276315000</v>
      </c>
      <c r="AL14" s="73">
        <v>19796000</v>
      </c>
      <c r="AM14" s="73">
        <v>0</v>
      </c>
      <c r="AN14" s="73">
        <v>0</v>
      </c>
      <c r="AO14" s="74">
        <v>19796000</v>
      </c>
      <c r="AP14" s="74">
        <v>296111000</v>
      </c>
      <c r="AQ14" s="73">
        <v>190832000</v>
      </c>
      <c r="AR14" s="73">
        <v>0</v>
      </c>
      <c r="AS14" s="73">
        <v>67143000</v>
      </c>
      <c r="AT14" s="73">
        <v>9060000</v>
      </c>
      <c r="AU14" s="73">
        <v>0</v>
      </c>
      <c r="AV14" s="73">
        <v>0</v>
      </c>
      <c r="AW14" s="74">
        <v>267035000</v>
      </c>
      <c r="AX14" s="73">
        <v>389000</v>
      </c>
      <c r="AY14" s="73">
        <v>-2180000</v>
      </c>
      <c r="AZ14" s="73">
        <v>0</v>
      </c>
      <c r="BA14" s="73">
        <v>213000</v>
      </c>
      <c r="BB14" s="73">
        <v>0</v>
      </c>
      <c r="BC14" s="74">
        <v>-1578000</v>
      </c>
      <c r="BD14" s="74">
        <v>265457000</v>
      </c>
      <c r="BE14" s="73">
        <v>84136000</v>
      </c>
      <c r="BF14" s="73">
        <v>0</v>
      </c>
      <c r="BG14" s="73">
        <v>20239000</v>
      </c>
      <c r="BH14" s="73">
        <v>5316000</v>
      </c>
      <c r="BI14" s="73">
        <v>1642000</v>
      </c>
      <c r="BJ14" s="73">
        <v>179548000</v>
      </c>
      <c r="BK14" s="73">
        <v>0</v>
      </c>
      <c r="BL14" s="74">
        <v>290881000</v>
      </c>
      <c r="BM14" s="74">
        <v>-25424000</v>
      </c>
      <c r="BN14" s="73">
        <v>-5811000</v>
      </c>
      <c r="BO14" s="73">
        <v>1565000</v>
      </c>
      <c r="BP14" s="73">
        <v>-29670000</v>
      </c>
      <c r="BQ14" s="73">
        <v>-7000</v>
      </c>
      <c r="BR14" s="73">
        <v>0</v>
      </c>
      <c r="BS14" s="74">
        <v>-29677000</v>
      </c>
      <c r="BT14" s="75">
        <v>-0.09</v>
      </c>
      <c r="BU14" s="75">
        <v>-6.0000000000000001E-3</v>
      </c>
      <c r="BV14" s="75">
        <v>-9.6000000000000002E-2</v>
      </c>
      <c r="BW14" s="76">
        <v>1.1000000000000001</v>
      </c>
      <c r="BX14" s="77">
        <v>30</v>
      </c>
      <c r="BY14" s="77">
        <v>65</v>
      </c>
      <c r="BZ14" s="78">
        <v>0</v>
      </c>
      <c r="CA14" s="75">
        <v>-2.5000000000000001E-2</v>
      </c>
      <c r="CB14" s="75">
        <v>6.7000000000000004E-2</v>
      </c>
      <c r="CC14" s="79">
        <v>7</v>
      </c>
      <c r="CD14" s="79"/>
      <c r="CE14" s="79"/>
      <c r="CF14" s="74">
        <v>-34484000</v>
      </c>
      <c r="CG14" s="75">
        <v>-0.128</v>
      </c>
      <c r="CH14" s="75">
        <v>-6.0000000000000001E-3</v>
      </c>
      <c r="CI14" s="75">
        <v>-0.13400000000000001</v>
      </c>
    </row>
    <row r="15" spans="1:87" s="48" customFormat="1" ht="34.200000000000003" x14ac:dyDescent="0.3">
      <c r="A15" s="81">
        <v>3110</v>
      </c>
      <c r="B15" s="81" t="s">
        <v>736</v>
      </c>
      <c r="C15" s="81" t="s">
        <v>847</v>
      </c>
      <c r="D15" s="81">
        <v>3888</v>
      </c>
      <c r="E15" s="81">
        <v>2020</v>
      </c>
      <c r="F15" s="81" t="s">
        <v>848</v>
      </c>
      <c r="G15" s="81">
        <v>5</v>
      </c>
      <c r="H15" s="81">
        <v>12</v>
      </c>
      <c r="I15" s="81" t="s">
        <v>2918</v>
      </c>
      <c r="J15" s="82">
        <v>199</v>
      </c>
      <c r="K15" s="82">
        <v>0</v>
      </c>
      <c r="L15" s="82">
        <v>0</v>
      </c>
      <c r="M15" s="82">
        <v>31634680</v>
      </c>
      <c r="N15" s="287">
        <v>0</v>
      </c>
      <c r="O15" s="82">
        <v>-185124</v>
      </c>
      <c r="P15" s="82">
        <v>9123503</v>
      </c>
      <c r="Q15" s="74">
        <v>40573258</v>
      </c>
      <c r="R15" s="82">
        <v>0</v>
      </c>
      <c r="S15" s="82">
        <v>0</v>
      </c>
      <c r="T15" s="82">
        <v>0</v>
      </c>
      <c r="U15" s="82">
        <v>2133494</v>
      </c>
      <c r="V15" s="82">
        <v>96824575</v>
      </c>
      <c r="W15" s="82">
        <v>41194523</v>
      </c>
      <c r="X15" s="74">
        <v>55630052</v>
      </c>
      <c r="Y15" s="82">
        <v>9511001</v>
      </c>
      <c r="Z15" s="74">
        <v>67274547</v>
      </c>
      <c r="AA15" s="74">
        <v>107847805</v>
      </c>
      <c r="AB15" s="82">
        <v>1397061</v>
      </c>
      <c r="AC15" s="82">
        <v>0</v>
      </c>
      <c r="AD15" s="82">
        <v>0</v>
      </c>
      <c r="AE15" s="82">
        <v>65485018</v>
      </c>
      <c r="AF15" s="74">
        <v>66882079</v>
      </c>
      <c r="AG15" s="82">
        <v>732458</v>
      </c>
      <c r="AH15" s="82">
        <v>23976142</v>
      </c>
      <c r="AI15" s="82">
        <v>5900506</v>
      </c>
      <c r="AJ15" s="74">
        <v>30609106</v>
      </c>
      <c r="AK15" s="74">
        <v>97491185</v>
      </c>
      <c r="AL15" s="82">
        <v>10356620</v>
      </c>
      <c r="AM15" s="82">
        <v>0</v>
      </c>
      <c r="AN15" s="82">
        <v>0</v>
      </c>
      <c r="AO15" s="74">
        <v>10356620</v>
      </c>
      <c r="AP15" s="74">
        <v>107847805</v>
      </c>
      <c r="AQ15" s="82">
        <v>217388668</v>
      </c>
      <c r="AR15" s="82">
        <v>0</v>
      </c>
      <c r="AS15" s="82">
        <v>1560605</v>
      </c>
      <c r="AT15" s="82">
        <v>32029902</v>
      </c>
      <c r="AU15" s="82">
        <v>15750</v>
      </c>
      <c r="AV15" s="82">
        <v>0</v>
      </c>
      <c r="AW15" s="74">
        <v>250994925</v>
      </c>
      <c r="AX15" s="82">
        <v>53380</v>
      </c>
      <c r="AY15" s="82">
        <v>1000</v>
      </c>
      <c r="AZ15" s="82">
        <v>0</v>
      </c>
      <c r="BA15" s="82">
        <v>553544</v>
      </c>
      <c r="BB15" s="82">
        <v>0</v>
      </c>
      <c r="BC15" s="74">
        <v>607924</v>
      </c>
      <c r="BD15" s="74">
        <v>251602849</v>
      </c>
      <c r="BE15" s="82">
        <v>130241230</v>
      </c>
      <c r="BF15" s="82">
        <v>0</v>
      </c>
      <c r="BG15" s="82">
        <v>7987937</v>
      </c>
      <c r="BH15" s="82">
        <v>330631</v>
      </c>
      <c r="BI15" s="82">
        <v>1945080</v>
      </c>
      <c r="BJ15" s="82">
        <v>100994844</v>
      </c>
      <c r="BK15" s="82">
        <v>0</v>
      </c>
      <c r="BL15" s="74">
        <v>241499722</v>
      </c>
      <c r="BM15" s="74">
        <v>10103127</v>
      </c>
      <c r="BN15" s="82">
        <v>0</v>
      </c>
      <c r="BO15" s="82">
        <v>0</v>
      </c>
      <c r="BP15" s="82">
        <v>10103127</v>
      </c>
      <c r="BQ15" s="82">
        <v>0</v>
      </c>
      <c r="BR15" s="82">
        <v>0</v>
      </c>
      <c r="BS15" s="74">
        <v>10103127</v>
      </c>
      <c r="BT15" s="75">
        <v>3.7999999999999999E-2</v>
      </c>
      <c r="BU15" s="75">
        <v>2E-3</v>
      </c>
      <c r="BV15" s="75">
        <v>0.04</v>
      </c>
      <c r="BW15" s="76">
        <v>0.6</v>
      </c>
      <c r="BX15" s="77">
        <v>53</v>
      </c>
      <c r="BY15" s="77">
        <v>105</v>
      </c>
      <c r="BZ15" s="78">
        <v>10.7</v>
      </c>
      <c r="CA15" s="75">
        <v>0.26800000000000002</v>
      </c>
      <c r="CB15" s="75">
        <v>9.6000000000000002E-2</v>
      </c>
      <c r="CC15" s="79">
        <v>5</v>
      </c>
      <c r="CD15" s="79"/>
      <c r="CE15" s="79"/>
      <c r="CF15" s="74">
        <v>-21942525</v>
      </c>
      <c r="CG15" s="75">
        <v>-0.10299999999999999</v>
      </c>
      <c r="CH15" s="75">
        <v>3.0000000000000001E-3</v>
      </c>
      <c r="CI15" s="75">
        <v>-0.1</v>
      </c>
    </row>
    <row r="16" spans="1:87" s="48" customFormat="1" ht="34.200000000000003" x14ac:dyDescent="0.3">
      <c r="A16" s="72">
        <v>127</v>
      </c>
      <c r="B16" s="72" t="s">
        <v>746</v>
      </c>
      <c r="C16" s="72" t="s">
        <v>847</v>
      </c>
      <c r="D16" s="72">
        <v>3888</v>
      </c>
      <c r="E16" s="72">
        <v>2020</v>
      </c>
      <c r="F16" s="72" t="s">
        <v>848</v>
      </c>
      <c r="G16" s="72">
        <v>5</v>
      </c>
      <c r="H16" s="72">
        <v>12</v>
      </c>
      <c r="I16" s="72" t="s">
        <v>2918</v>
      </c>
      <c r="J16" s="73">
        <v>250</v>
      </c>
      <c r="K16" s="73">
        <v>0</v>
      </c>
      <c r="L16" s="73">
        <v>0</v>
      </c>
      <c r="M16" s="73">
        <v>68806990</v>
      </c>
      <c r="N16" s="285">
        <v>0</v>
      </c>
      <c r="O16" s="73">
        <v>841796</v>
      </c>
      <c r="P16" s="73">
        <v>17255062</v>
      </c>
      <c r="Q16" s="74">
        <v>86904098</v>
      </c>
      <c r="R16" s="73">
        <v>0</v>
      </c>
      <c r="S16" s="73">
        <v>0</v>
      </c>
      <c r="T16" s="73">
        <v>0</v>
      </c>
      <c r="U16" s="73">
        <v>0</v>
      </c>
      <c r="V16" s="73">
        <v>369317388</v>
      </c>
      <c r="W16" s="73">
        <v>101677478</v>
      </c>
      <c r="X16" s="74">
        <v>267639910</v>
      </c>
      <c r="Y16" s="73">
        <v>21113334</v>
      </c>
      <c r="Z16" s="74">
        <v>288753244</v>
      </c>
      <c r="AA16" s="74">
        <v>375657342</v>
      </c>
      <c r="AB16" s="73">
        <v>3517137</v>
      </c>
      <c r="AC16" s="73">
        <v>0</v>
      </c>
      <c r="AD16" s="73">
        <v>0</v>
      </c>
      <c r="AE16" s="73">
        <v>99347845</v>
      </c>
      <c r="AF16" s="74">
        <v>102864982</v>
      </c>
      <c r="AG16" s="73">
        <v>1622398</v>
      </c>
      <c r="AH16" s="73">
        <v>30809760</v>
      </c>
      <c r="AI16" s="73">
        <v>2188022</v>
      </c>
      <c r="AJ16" s="74">
        <v>34620180</v>
      </c>
      <c r="AK16" s="74">
        <v>137485162</v>
      </c>
      <c r="AL16" s="73">
        <v>238172181</v>
      </c>
      <c r="AM16" s="73">
        <v>0</v>
      </c>
      <c r="AN16" s="73">
        <v>0</v>
      </c>
      <c r="AO16" s="74">
        <v>238172181</v>
      </c>
      <c r="AP16" s="74">
        <v>375657343</v>
      </c>
      <c r="AQ16" s="73">
        <v>430435022</v>
      </c>
      <c r="AR16" s="73">
        <v>0</v>
      </c>
      <c r="AS16" s="73">
        <v>13237860</v>
      </c>
      <c r="AT16" s="73">
        <v>40381024</v>
      </c>
      <c r="AU16" s="73">
        <v>15750</v>
      </c>
      <c r="AV16" s="73">
        <v>0</v>
      </c>
      <c r="AW16" s="74">
        <v>484069656</v>
      </c>
      <c r="AX16" s="73">
        <v>93228</v>
      </c>
      <c r="AY16" s="73">
        <v>60625</v>
      </c>
      <c r="AZ16" s="73">
        <v>0</v>
      </c>
      <c r="BA16" s="73">
        <v>-62453</v>
      </c>
      <c r="BB16" s="73">
        <v>0</v>
      </c>
      <c r="BC16" s="74">
        <v>91400</v>
      </c>
      <c r="BD16" s="74">
        <v>484161056</v>
      </c>
      <c r="BE16" s="73">
        <v>190711930</v>
      </c>
      <c r="BF16" s="73">
        <v>0</v>
      </c>
      <c r="BG16" s="73">
        <v>15533813</v>
      </c>
      <c r="BH16" s="73">
        <v>890216</v>
      </c>
      <c r="BI16" s="73">
        <v>3867648</v>
      </c>
      <c r="BJ16" s="73">
        <v>203363482</v>
      </c>
      <c r="BK16" s="73">
        <v>0</v>
      </c>
      <c r="BL16" s="74">
        <v>414367089</v>
      </c>
      <c r="BM16" s="74">
        <v>69793967</v>
      </c>
      <c r="BN16" s="73">
        <v>0</v>
      </c>
      <c r="BO16" s="73">
        <v>0</v>
      </c>
      <c r="BP16" s="73">
        <v>69793967</v>
      </c>
      <c r="BQ16" s="73">
        <v>0</v>
      </c>
      <c r="BR16" s="73">
        <v>0</v>
      </c>
      <c r="BS16" s="74">
        <v>69793967</v>
      </c>
      <c r="BT16" s="75">
        <v>0.14399999999999999</v>
      </c>
      <c r="BU16" s="75">
        <v>0</v>
      </c>
      <c r="BV16" s="75">
        <v>0.14399999999999999</v>
      </c>
      <c r="BW16" s="76">
        <v>0.8</v>
      </c>
      <c r="BX16" s="77">
        <v>58</v>
      </c>
      <c r="BY16" s="77">
        <v>94</v>
      </c>
      <c r="BZ16" s="78">
        <v>19.600000000000001</v>
      </c>
      <c r="CA16" s="75">
        <v>0.81699999999999995</v>
      </c>
      <c r="CB16" s="75">
        <v>0.63400000000000001</v>
      </c>
      <c r="CC16" s="79">
        <v>7</v>
      </c>
      <c r="CD16" s="79"/>
      <c r="CE16" s="79"/>
      <c r="CF16" s="74">
        <v>29397193</v>
      </c>
      <c r="CG16" s="75">
        <v>6.6000000000000003E-2</v>
      </c>
      <c r="CH16" s="75">
        <v>0</v>
      </c>
      <c r="CI16" s="75">
        <v>6.6000000000000003E-2</v>
      </c>
    </row>
    <row r="17" spans="1:87" s="48" customFormat="1" ht="34.200000000000003" x14ac:dyDescent="0.3">
      <c r="A17" s="81">
        <v>3113</v>
      </c>
      <c r="B17" s="81" t="s">
        <v>751</v>
      </c>
      <c r="C17" s="81" t="s">
        <v>847</v>
      </c>
      <c r="D17" s="81">
        <v>4027</v>
      </c>
      <c r="E17" s="81">
        <v>2020</v>
      </c>
      <c r="F17" s="81" t="s">
        <v>855</v>
      </c>
      <c r="G17" s="81">
        <v>5</v>
      </c>
      <c r="H17" s="81">
        <v>12</v>
      </c>
      <c r="I17" s="81" t="s">
        <v>2917</v>
      </c>
      <c r="J17" s="82">
        <v>116901297</v>
      </c>
      <c r="K17" s="82">
        <v>132961884</v>
      </c>
      <c r="L17" s="82">
        <v>1830941</v>
      </c>
      <c r="M17" s="82">
        <v>65561600</v>
      </c>
      <c r="N17" s="287">
        <v>23785299</v>
      </c>
      <c r="O17" s="82">
        <v>5133539</v>
      </c>
      <c r="P17" s="82">
        <v>33336203</v>
      </c>
      <c r="Q17" s="74">
        <v>379510763</v>
      </c>
      <c r="R17" s="82">
        <v>89349201</v>
      </c>
      <c r="S17" s="82">
        <v>1581475</v>
      </c>
      <c r="T17" s="82">
        <v>0</v>
      </c>
      <c r="U17" s="82">
        <v>0</v>
      </c>
      <c r="V17" s="82">
        <v>891767305</v>
      </c>
      <c r="W17" s="82">
        <v>544354070</v>
      </c>
      <c r="X17" s="74">
        <v>347413235</v>
      </c>
      <c r="Y17" s="82">
        <v>395740582</v>
      </c>
      <c r="Z17" s="74">
        <v>834084493</v>
      </c>
      <c r="AA17" s="74">
        <v>1213595256</v>
      </c>
      <c r="AB17" s="82">
        <v>9718336</v>
      </c>
      <c r="AC17" s="82">
        <v>140637374</v>
      </c>
      <c r="AD17" s="82">
        <v>5256741</v>
      </c>
      <c r="AE17" s="82">
        <v>123611463</v>
      </c>
      <c r="AF17" s="74">
        <v>279223914</v>
      </c>
      <c r="AG17" s="82">
        <v>193277836</v>
      </c>
      <c r="AH17" s="82">
        <v>0</v>
      </c>
      <c r="AI17" s="82">
        <v>77666506</v>
      </c>
      <c r="AJ17" s="74">
        <v>270944342</v>
      </c>
      <c r="AK17" s="74">
        <v>550168256</v>
      </c>
      <c r="AL17" s="82">
        <v>580944505</v>
      </c>
      <c r="AM17" s="82">
        <v>27793511</v>
      </c>
      <c r="AN17" s="82">
        <v>54688984</v>
      </c>
      <c r="AO17" s="74">
        <v>663427000</v>
      </c>
      <c r="AP17" s="74">
        <v>1213595256</v>
      </c>
      <c r="AQ17" s="82">
        <v>777872627</v>
      </c>
      <c r="AR17" s="82">
        <v>0</v>
      </c>
      <c r="AS17" s="82">
        <v>65425784</v>
      </c>
      <c r="AT17" s="82">
        <v>56012802</v>
      </c>
      <c r="AU17" s="82">
        <v>14049771</v>
      </c>
      <c r="AV17" s="82">
        <v>3564422</v>
      </c>
      <c r="AW17" s="74">
        <v>916925406</v>
      </c>
      <c r="AX17" s="82">
        <v>13178291</v>
      </c>
      <c r="AY17" s="82">
        <v>1124541</v>
      </c>
      <c r="AZ17" s="82">
        <v>0</v>
      </c>
      <c r="BA17" s="82">
        <v>14335156</v>
      </c>
      <c r="BB17" s="82">
        <v>1901871</v>
      </c>
      <c r="BC17" s="74">
        <v>30539859</v>
      </c>
      <c r="BD17" s="74">
        <v>947465265</v>
      </c>
      <c r="BE17" s="82">
        <v>435522737</v>
      </c>
      <c r="BF17" s="82">
        <v>0</v>
      </c>
      <c r="BG17" s="82">
        <v>55067520</v>
      </c>
      <c r="BH17" s="82">
        <v>7089134</v>
      </c>
      <c r="BI17" s="82">
        <v>7902828</v>
      </c>
      <c r="BJ17" s="82">
        <v>334297448</v>
      </c>
      <c r="BK17" s="82">
        <v>0</v>
      </c>
      <c r="BL17" s="74">
        <v>839879667</v>
      </c>
      <c r="BM17" s="74">
        <v>107585598</v>
      </c>
      <c r="BN17" s="82">
        <v>-34247026</v>
      </c>
      <c r="BO17" s="82">
        <v>11099853</v>
      </c>
      <c r="BP17" s="82">
        <v>84438425</v>
      </c>
      <c r="BQ17" s="82">
        <v>0</v>
      </c>
      <c r="BR17" s="82">
        <v>0</v>
      </c>
      <c r="BS17" s="74">
        <v>84438425</v>
      </c>
      <c r="BT17" s="75">
        <v>8.1000000000000003E-2</v>
      </c>
      <c r="BU17" s="75">
        <v>3.2000000000000001E-2</v>
      </c>
      <c r="BV17" s="75">
        <v>0.114</v>
      </c>
      <c r="BW17" s="76">
        <v>1.4</v>
      </c>
      <c r="BX17" s="77">
        <v>31</v>
      </c>
      <c r="BY17" s="77">
        <v>64</v>
      </c>
      <c r="BZ17" s="78">
        <v>10.1</v>
      </c>
      <c r="CA17" s="75">
        <v>0.34399999999999997</v>
      </c>
      <c r="CB17" s="75">
        <v>0.54700000000000004</v>
      </c>
      <c r="CC17" s="79">
        <v>10</v>
      </c>
      <c r="CD17" s="79"/>
      <c r="CE17" s="79"/>
      <c r="CF17" s="74">
        <v>37523025</v>
      </c>
      <c r="CG17" s="75">
        <v>8.0000000000000002E-3</v>
      </c>
      <c r="CH17" s="75">
        <v>3.5000000000000003E-2</v>
      </c>
      <c r="CI17" s="75">
        <v>4.2999999999999997E-2</v>
      </c>
    </row>
    <row r="18" spans="1:87" s="48" customFormat="1" ht="34.200000000000003" x14ac:dyDescent="0.3">
      <c r="A18" s="72">
        <v>4</v>
      </c>
      <c r="B18" s="72" t="s">
        <v>704</v>
      </c>
      <c r="C18" s="72" t="s">
        <v>847</v>
      </c>
      <c r="D18" s="72">
        <v>4066</v>
      </c>
      <c r="E18" s="72">
        <v>2020</v>
      </c>
      <c r="F18" s="72" t="s">
        <v>855</v>
      </c>
      <c r="G18" s="72">
        <v>5</v>
      </c>
      <c r="H18" s="72">
        <v>12</v>
      </c>
      <c r="I18" s="72" t="s">
        <v>2917</v>
      </c>
      <c r="J18" s="73">
        <v>530067000</v>
      </c>
      <c r="K18" s="73">
        <v>236878000</v>
      </c>
      <c r="L18" s="73">
        <v>0</v>
      </c>
      <c r="M18" s="73">
        <v>125612000</v>
      </c>
      <c r="N18" s="285">
        <v>30596000</v>
      </c>
      <c r="O18" s="73">
        <v>6699000</v>
      </c>
      <c r="P18" s="73">
        <v>51541000</v>
      </c>
      <c r="Q18" s="74">
        <v>981393000</v>
      </c>
      <c r="R18" s="73">
        <v>283091000</v>
      </c>
      <c r="S18" s="73">
        <v>0</v>
      </c>
      <c r="T18" s="73">
        <v>13935000</v>
      </c>
      <c r="U18" s="73">
        <v>1853000</v>
      </c>
      <c r="V18" s="73">
        <v>1586227000</v>
      </c>
      <c r="W18" s="73">
        <v>1039326000</v>
      </c>
      <c r="X18" s="74">
        <v>546901000</v>
      </c>
      <c r="Y18" s="73">
        <v>44569000</v>
      </c>
      <c r="Z18" s="74">
        <v>890349000</v>
      </c>
      <c r="AA18" s="74">
        <v>1871742000</v>
      </c>
      <c r="AB18" s="73">
        <v>17389000</v>
      </c>
      <c r="AC18" s="73">
        <v>29766000</v>
      </c>
      <c r="AD18" s="73">
        <v>1309000</v>
      </c>
      <c r="AE18" s="73">
        <v>369790000</v>
      </c>
      <c r="AF18" s="74">
        <v>418254000</v>
      </c>
      <c r="AG18" s="73">
        <v>512744000</v>
      </c>
      <c r="AH18" s="73">
        <v>0</v>
      </c>
      <c r="AI18" s="73">
        <v>84311000</v>
      </c>
      <c r="AJ18" s="74">
        <v>597055000</v>
      </c>
      <c r="AK18" s="74">
        <v>1015309000</v>
      </c>
      <c r="AL18" s="73">
        <v>839711000</v>
      </c>
      <c r="AM18" s="73">
        <v>11120000</v>
      </c>
      <c r="AN18" s="73">
        <v>5602000</v>
      </c>
      <c r="AO18" s="74">
        <v>856433000</v>
      </c>
      <c r="AP18" s="74">
        <v>1871742000</v>
      </c>
      <c r="AQ18" s="73">
        <v>1269508000</v>
      </c>
      <c r="AR18" s="73">
        <v>0</v>
      </c>
      <c r="AS18" s="73">
        <v>110519000</v>
      </c>
      <c r="AT18" s="73">
        <v>71361000</v>
      </c>
      <c r="AU18" s="73">
        <v>19615000</v>
      </c>
      <c r="AV18" s="73">
        <v>1344000</v>
      </c>
      <c r="AW18" s="74">
        <v>1472347000</v>
      </c>
      <c r="AX18" s="73">
        <v>5535000</v>
      </c>
      <c r="AY18" s="73">
        <v>0</v>
      </c>
      <c r="AZ18" s="73">
        <v>0</v>
      </c>
      <c r="BA18" s="73">
        <v>3362000</v>
      </c>
      <c r="BB18" s="73">
        <v>0</v>
      </c>
      <c r="BC18" s="74">
        <v>8897000</v>
      </c>
      <c r="BD18" s="74">
        <v>1481244000</v>
      </c>
      <c r="BE18" s="73">
        <v>588117000</v>
      </c>
      <c r="BF18" s="73">
        <v>0</v>
      </c>
      <c r="BG18" s="73">
        <v>57161000</v>
      </c>
      <c r="BH18" s="73">
        <v>9888000</v>
      </c>
      <c r="BI18" s="73">
        <v>11556000</v>
      </c>
      <c r="BJ18" s="73">
        <v>719341000</v>
      </c>
      <c r="BK18" s="73">
        <v>0</v>
      </c>
      <c r="BL18" s="74">
        <v>1386063000</v>
      </c>
      <c r="BM18" s="74">
        <v>95181000</v>
      </c>
      <c r="BN18" s="73">
        <v>-77848000</v>
      </c>
      <c r="BO18" s="73">
        <v>628000</v>
      </c>
      <c r="BP18" s="73">
        <v>17961000</v>
      </c>
      <c r="BQ18" s="73">
        <v>-5408000</v>
      </c>
      <c r="BR18" s="73">
        <v>0</v>
      </c>
      <c r="BS18" s="74">
        <v>12553000</v>
      </c>
      <c r="BT18" s="75">
        <v>5.8000000000000003E-2</v>
      </c>
      <c r="BU18" s="75">
        <v>6.0000000000000001E-3</v>
      </c>
      <c r="BV18" s="75">
        <v>6.4000000000000001E-2</v>
      </c>
      <c r="BW18" s="76">
        <v>2.2999999999999998</v>
      </c>
      <c r="BX18" s="77">
        <v>36</v>
      </c>
      <c r="BY18" s="77">
        <v>107</v>
      </c>
      <c r="BZ18" s="78">
        <v>5.9</v>
      </c>
      <c r="CA18" s="75">
        <v>0.16400000000000001</v>
      </c>
      <c r="CB18" s="75">
        <v>0.45800000000000002</v>
      </c>
      <c r="CC18" s="79">
        <v>18</v>
      </c>
      <c r="CD18" s="79"/>
      <c r="CE18" s="79"/>
      <c r="CF18" s="74">
        <v>4205000</v>
      </c>
      <c r="CG18" s="75">
        <v>-3.0000000000000001E-3</v>
      </c>
      <c r="CH18" s="75">
        <v>6.0000000000000001E-3</v>
      </c>
      <c r="CI18" s="75">
        <v>3.0000000000000001E-3</v>
      </c>
    </row>
    <row r="19" spans="1:87" s="48" customFormat="1" ht="34.200000000000003" x14ac:dyDescent="0.3">
      <c r="A19" s="81">
        <v>5</v>
      </c>
      <c r="B19" s="81" t="s">
        <v>703</v>
      </c>
      <c r="C19" s="81" t="s">
        <v>847</v>
      </c>
      <c r="D19" s="81">
        <v>4066</v>
      </c>
      <c r="E19" s="81">
        <v>2020</v>
      </c>
      <c r="F19" s="81" t="s">
        <v>855</v>
      </c>
      <c r="G19" s="81">
        <v>5</v>
      </c>
      <c r="H19" s="81">
        <v>12</v>
      </c>
      <c r="I19" s="81" t="s">
        <v>2917</v>
      </c>
      <c r="J19" s="82">
        <v>28932000</v>
      </c>
      <c r="K19" s="82">
        <v>1611000</v>
      </c>
      <c r="L19" s="82">
        <v>0</v>
      </c>
      <c r="M19" s="82">
        <v>9077000</v>
      </c>
      <c r="N19" s="287">
        <v>1000</v>
      </c>
      <c r="O19" s="82">
        <v>1588000</v>
      </c>
      <c r="P19" s="82">
        <v>2757000</v>
      </c>
      <c r="Q19" s="74">
        <v>43966000</v>
      </c>
      <c r="R19" s="82">
        <v>5870000</v>
      </c>
      <c r="S19" s="82">
        <v>0</v>
      </c>
      <c r="T19" s="82">
        <v>11238000</v>
      </c>
      <c r="U19" s="82">
        <v>479000</v>
      </c>
      <c r="V19" s="82">
        <v>154725000</v>
      </c>
      <c r="W19" s="82">
        <v>107323000</v>
      </c>
      <c r="X19" s="74">
        <v>47402000</v>
      </c>
      <c r="Y19" s="82">
        <v>109000</v>
      </c>
      <c r="Z19" s="74">
        <v>65098000</v>
      </c>
      <c r="AA19" s="74">
        <v>109064000</v>
      </c>
      <c r="AB19" s="82">
        <v>1253000</v>
      </c>
      <c r="AC19" s="82">
        <v>3442000</v>
      </c>
      <c r="AD19" s="82">
        <v>2006000</v>
      </c>
      <c r="AE19" s="82">
        <v>27027000</v>
      </c>
      <c r="AF19" s="74">
        <v>33728000</v>
      </c>
      <c r="AG19" s="82">
        <v>21291000</v>
      </c>
      <c r="AH19" s="82">
        <v>0</v>
      </c>
      <c r="AI19" s="82">
        <v>11412000</v>
      </c>
      <c r="AJ19" s="74">
        <v>32703000</v>
      </c>
      <c r="AK19" s="74">
        <v>66431000</v>
      </c>
      <c r="AL19" s="82">
        <v>26076000</v>
      </c>
      <c r="AM19" s="82">
        <v>7731000</v>
      </c>
      <c r="AN19" s="82">
        <v>8826000</v>
      </c>
      <c r="AO19" s="74">
        <v>42633000</v>
      </c>
      <c r="AP19" s="74">
        <v>109064000</v>
      </c>
      <c r="AQ19" s="82">
        <v>87557000</v>
      </c>
      <c r="AR19" s="82">
        <v>0</v>
      </c>
      <c r="AS19" s="82">
        <v>6161000</v>
      </c>
      <c r="AT19" s="82">
        <v>7532000</v>
      </c>
      <c r="AU19" s="82">
        <v>1270000</v>
      </c>
      <c r="AV19" s="82">
        <v>641000</v>
      </c>
      <c r="AW19" s="74">
        <v>103161000</v>
      </c>
      <c r="AX19" s="82">
        <v>2000</v>
      </c>
      <c r="AY19" s="82">
        <v>0</v>
      </c>
      <c r="AZ19" s="82">
        <v>0</v>
      </c>
      <c r="BA19" s="82">
        <v>-659000</v>
      </c>
      <c r="BB19" s="82">
        <v>0</v>
      </c>
      <c r="BC19" s="74">
        <v>-657000</v>
      </c>
      <c r="BD19" s="74">
        <v>102504000</v>
      </c>
      <c r="BE19" s="82">
        <v>46261000</v>
      </c>
      <c r="BF19" s="82">
        <v>0</v>
      </c>
      <c r="BG19" s="82">
        <v>5314000</v>
      </c>
      <c r="BH19" s="82">
        <v>765000</v>
      </c>
      <c r="BI19" s="82">
        <v>1245000</v>
      </c>
      <c r="BJ19" s="82">
        <v>50448000</v>
      </c>
      <c r="BK19" s="82">
        <v>0</v>
      </c>
      <c r="BL19" s="74">
        <v>104033000</v>
      </c>
      <c r="BM19" s="74">
        <v>-1529000</v>
      </c>
      <c r="BN19" s="82">
        <v>-1500000</v>
      </c>
      <c r="BO19" s="82">
        <v>202000</v>
      </c>
      <c r="BP19" s="82">
        <v>-2827000</v>
      </c>
      <c r="BQ19" s="82">
        <v>-680000</v>
      </c>
      <c r="BR19" s="82">
        <v>0</v>
      </c>
      <c r="BS19" s="74">
        <v>-3507000</v>
      </c>
      <c r="BT19" s="75">
        <v>-8.9999999999999993E-3</v>
      </c>
      <c r="BU19" s="75">
        <v>-6.0000000000000001E-3</v>
      </c>
      <c r="BV19" s="75">
        <v>-1.4999999999999999E-2</v>
      </c>
      <c r="BW19" s="76">
        <v>1.3</v>
      </c>
      <c r="BX19" s="77">
        <v>38</v>
      </c>
      <c r="BY19" s="77">
        <v>112</v>
      </c>
      <c r="BZ19" s="78">
        <v>2.2999999999999998</v>
      </c>
      <c r="CA19" s="75">
        <v>6.9000000000000006E-2</v>
      </c>
      <c r="CB19" s="75">
        <v>0.39100000000000001</v>
      </c>
      <c r="CC19" s="79">
        <v>20</v>
      </c>
      <c r="CD19" s="79"/>
      <c r="CE19" s="79"/>
      <c r="CF19" s="74">
        <v>-10331000</v>
      </c>
      <c r="CG19" s="75">
        <v>-0.10299999999999999</v>
      </c>
      <c r="CH19" s="75">
        <v>-7.0000000000000001E-3</v>
      </c>
      <c r="CI19" s="75">
        <v>-0.11</v>
      </c>
    </row>
    <row r="20" spans="1:87" s="48" customFormat="1" ht="34.200000000000003" x14ac:dyDescent="0.3">
      <c r="A20" s="72">
        <v>106</v>
      </c>
      <c r="B20" s="72" t="s">
        <v>705</v>
      </c>
      <c r="C20" s="72" t="s">
        <v>847</v>
      </c>
      <c r="D20" s="72">
        <v>4066</v>
      </c>
      <c r="E20" s="72">
        <v>2020</v>
      </c>
      <c r="F20" s="72" t="s">
        <v>855</v>
      </c>
      <c r="G20" s="72">
        <v>5</v>
      </c>
      <c r="H20" s="72">
        <v>12</v>
      </c>
      <c r="I20" s="72" t="s">
        <v>2917</v>
      </c>
      <c r="J20" s="73">
        <v>10816000</v>
      </c>
      <c r="K20" s="73">
        <v>0</v>
      </c>
      <c r="L20" s="73">
        <v>0</v>
      </c>
      <c r="M20" s="73">
        <v>4890000</v>
      </c>
      <c r="N20" s="285">
        <v>18000</v>
      </c>
      <c r="O20" s="73">
        <v>0</v>
      </c>
      <c r="P20" s="73">
        <v>1377000</v>
      </c>
      <c r="Q20" s="74">
        <v>17101000</v>
      </c>
      <c r="R20" s="73">
        <v>4278000</v>
      </c>
      <c r="S20" s="73">
        <v>0</v>
      </c>
      <c r="T20" s="73">
        <v>710000</v>
      </c>
      <c r="U20" s="73">
        <v>0</v>
      </c>
      <c r="V20" s="73">
        <v>91984000</v>
      </c>
      <c r="W20" s="73">
        <v>61056000</v>
      </c>
      <c r="X20" s="74">
        <v>30928000</v>
      </c>
      <c r="Y20" s="73">
        <v>327000</v>
      </c>
      <c r="Z20" s="74">
        <v>36243000</v>
      </c>
      <c r="AA20" s="74">
        <v>53344000</v>
      </c>
      <c r="AB20" s="73">
        <v>266000</v>
      </c>
      <c r="AC20" s="73">
        <v>3696000</v>
      </c>
      <c r="AD20" s="73">
        <v>1584000</v>
      </c>
      <c r="AE20" s="73">
        <v>18050000</v>
      </c>
      <c r="AF20" s="74">
        <v>23596000</v>
      </c>
      <c r="AG20" s="73">
        <v>438000</v>
      </c>
      <c r="AH20" s="73">
        <v>0</v>
      </c>
      <c r="AI20" s="73">
        <v>4131000</v>
      </c>
      <c r="AJ20" s="74">
        <v>4569000</v>
      </c>
      <c r="AK20" s="74">
        <v>28165000</v>
      </c>
      <c r="AL20" s="73">
        <v>20368000</v>
      </c>
      <c r="AM20" s="73">
        <v>3905000</v>
      </c>
      <c r="AN20" s="73">
        <v>906000</v>
      </c>
      <c r="AO20" s="74">
        <v>25179000</v>
      </c>
      <c r="AP20" s="74">
        <v>53344000</v>
      </c>
      <c r="AQ20" s="73">
        <v>47249000</v>
      </c>
      <c r="AR20" s="73">
        <v>0</v>
      </c>
      <c r="AS20" s="73">
        <v>3196000</v>
      </c>
      <c r="AT20" s="73">
        <v>2809000</v>
      </c>
      <c r="AU20" s="73">
        <v>777000</v>
      </c>
      <c r="AV20" s="73">
        <v>147000</v>
      </c>
      <c r="AW20" s="74">
        <v>54178000</v>
      </c>
      <c r="AX20" s="73">
        <v>0</v>
      </c>
      <c r="AY20" s="73">
        <v>0</v>
      </c>
      <c r="AZ20" s="73">
        <v>0</v>
      </c>
      <c r="BA20" s="73">
        <v>5000</v>
      </c>
      <c r="BB20" s="73">
        <v>0</v>
      </c>
      <c r="BC20" s="74">
        <v>5000</v>
      </c>
      <c r="BD20" s="74">
        <v>54183000</v>
      </c>
      <c r="BE20" s="73">
        <v>30877000</v>
      </c>
      <c r="BF20" s="73">
        <v>0</v>
      </c>
      <c r="BG20" s="73">
        <v>4462000</v>
      </c>
      <c r="BH20" s="73">
        <v>261000</v>
      </c>
      <c r="BI20" s="73">
        <v>758000</v>
      </c>
      <c r="BJ20" s="73">
        <v>27940000</v>
      </c>
      <c r="BK20" s="73">
        <v>0</v>
      </c>
      <c r="BL20" s="74">
        <v>64298000</v>
      </c>
      <c r="BM20" s="74">
        <v>-10115000</v>
      </c>
      <c r="BN20" s="73">
        <v>20523000</v>
      </c>
      <c r="BO20" s="73">
        <v>402000</v>
      </c>
      <c r="BP20" s="73">
        <v>10810000</v>
      </c>
      <c r="BQ20" s="73">
        <v>0</v>
      </c>
      <c r="BR20" s="73">
        <v>0</v>
      </c>
      <c r="BS20" s="74">
        <v>10810000</v>
      </c>
      <c r="BT20" s="75">
        <v>-0.187</v>
      </c>
      <c r="BU20" s="75">
        <v>0</v>
      </c>
      <c r="BV20" s="75">
        <v>-0.187</v>
      </c>
      <c r="BW20" s="76">
        <v>0.7</v>
      </c>
      <c r="BX20" s="77">
        <v>38</v>
      </c>
      <c r="BY20" s="77">
        <v>121</v>
      </c>
      <c r="BZ20" s="78">
        <v>-10.199999999999999</v>
      </c>
      <c r="CA20" s="75">
        <v>-0.23499999999999999</v>
      </c>
      <c r="CB20" s="75">
        <v>0.47199999999999998</v>
      </c>
      <c r="CC20" s="79">
        <v>14</v>
      </c>
      <c r="CD20" s="79"/>
      <c r="CE20" s="79"/>
      <c r="CF20" s="74">
        <v>-13701000</v>
      </c>
      <c r="CG20" s="75">
        <v>-0.27100000000000002</v>
      </c>
      <c r="CH20" s="75">
        <v>0</v>
      </c>
      <c r="CI20" s="75">
        <v>-0.27100000000000002</v>
      </c>
    </row>
    <row r="21" spans="1:87" s="48" customFormat="1" ht="34.200000000000003" x14ac:dyDescent="0.3">
      <c r="A21" s="81">
        <v>14495</v>
      </c>
      <c r="B21" s="81" t="s">
        <v>706</v>
      </c>
      <c r="C21" s="81" t="s">
        <v>847</v>
      </c>
      <c r="D21" s="81">
        <v>4066</v>
      </c>
      <c r="E21" s="81">
        <v>2020</v>
      </c>
      <c r="F21" s="81" t="s">
        <v>855</v>
      </c>
      <c r="G21" s="81">
        <v>5</v>
      </c>
      <c r="H21" s="81">
        <v>12</v>
      </c>
      <c r="I21" s="81" t="s">
        <v>2917</v>
      </c>
      <c r="J21" s="82">
        <v>15192000</v>
      </c>
      <c r="K21" s="82">
        <v>12896000</v>
      </c>
      <c r="L21" s="82">
        <v>0</v>
      </c>
      <c r="M21" s="82">
        <v>8510000</v>
      </c>
      <c r="N21" s="287">
        <v>54000</v>
      </c>
      <c r="O21" s="82">
        <v>784000</v>
      </c>
      <c r="P21" s="82">
        <v>1946000</v>
      </c>
      <c r="Q21" s="74">
        <v>39382000</v>
      </c>
      <c r="R21" s="82">
        <v>10085000</v>
      </c>
      <c r="S21" s="82">
        <v>0</v>
      </c>
      <c r="T21" s="82">
        <v>1517000</v>
      </c>
      <c r="U21" s="82">
        <v>0</v>
      </c>
      <c r="V21" s="82">
        <v>114832000</v>
      </c>
      <c r="W21" s="82">
        <v>60621000</v>
      </c>
      <c r="X21" s="74">
        <v>54211000</v>
      </c>
      <c r="Y21" s="82">
        <v>68000</v>
      </c>
      <c r="Z21" s="74">
        <v>65881000</v>
      </c>
      <c r="AA21" s="74">
        <v>105263000</v>
      </c>
      <c r="AB21" s="82">
        <v>948000</v>
      </c>
      <c r="AC21" s="82">
        <v>3610000</v>
      </c>
      <c r="AD21" s="82">
        <v>9734000</v>
      </c>
      <c r="AE21" s="82">
        <v>23329000</v>
      </c>
      <c r="AF21" s="74">
        <v>37621000</v>
      </c>
      <c r="AG21" s="82">
        <v>24550000</v>
      </c>
      <c r="AH21" s="82">
        <v>0</v>
      </c>
      <c r="AI21" s="82">
        <v>4483000</v>
      </c>
      <c r="AJ21" s="74">
        <v>29033000</v>
      </c>
      <c r="AK21" s="74">
        <v>66654000</v>
      </c>
      <c r="AL21" s="82">
        <v>26670000</v>
      </c>
      <c r="AM21" s="82">
        <v>1758000</v>
      </c>
      <c r="AN21" s="82">
        <v>10181000</v>
      </c>
      <c r="AO21" s="74">
        <v>38609000</v>
      </c>
      <c r="AP21" s="74">
        <v>105263000</v>
      </c>
      <c r="AQ21" s="82">
        <v>80063000</v>
      </c>
      <c r="AR21" s="82">
        <v>0</v>
      </c>
      <c r="AS21" s="82">
        <v>2772000</v>
      </c>
      <c r="AT21" s="82">
        <v>2312000</v>
      </c>
      <c r="AU21" s="82">
        <v>1098000</v>
      </c>
      <c r="AV21" s="82">
        <v>20000</v>
      </c>
      <c r="AW21" s="74">
        <v>86265000</v>
      </c>
      <c r="AX21" s="82">
        <v>82000</v>
      </c>
      <c r="AY21" s="82">
        <v>0</v>
      </c>
      <c r="AZ21" s="82">
        <v>0</v>
      </c>
      <c r="BA21" s="82">
        <v>66000</v>
      </c>
      <c r="BB21" s="82">
        <v>0</v>
      </c>
      <c r="BC21" s="74">
        <v>148000</v>
      </c>
      <c r="BD21" s="74">
        <v>86413000</v>
      </c>
      <c r="BE21" s="82">
        <v>45283000</v>
      </c>
      <c r="BF21" s="82">
        <v>0</v>
      </c>
      <c r="BG21" s="82">
        <v>6218000</v>
      </c>
      <c r="BH21" s="82">
        <v>825000</v>
      </c>
      <c r="BI21" s="82">
        <v>974000</v>
      </c>
      <c r="BJ21" s="82">
        <v>40410000</v>
      </c>
      <c r="BK21" s="82">
        <v>0</v>
      </c>
      <c r="BL21" s="74">
        <v>93710000</v>
      </c>
      <c r="BM21" s="74">
        <v>-7297000</v>
      </c>
      <c r="BN21" s="82">
        <v>2463000</v>
      </c>
      <c r="BO21" s="82">
        <v>257000</v>
      </c>
      <c r="BP21" s="82">
        <v>-4577000</v>
      </c>
      <c r="BQ21" s="82">
        <v>-125000</v>
      </c>
      <c r="BR21" s="82">
        <v>0</v>
      </c>
      <c r="BS21" s="74">
        <v>-4702000</v>
      </c>
      <c r="BT21" s="75">
        <v>-8.5999999999999993E-2</v>
      </c>
      <c r="BU21" s="75">
        <v>2E-3</v>
      </c>
      <c r="BV21" s="75">
        <v>-8.4000000000000005E-2</v>
      </c>
      <c r="BW21" s="76">
        <v>1</v>
      </c>
      <c r="BX21" s="77">
        <v>39</v>
      </c>
      <c r="BY21" s="77">
        <v>142</v>
      </c>
      <c r="BZ21" s="78">
        <v>-0.1</v>
      </c>
      <c r="CA21" s="75">
        <v>-1.7000000000000001E-2</v>
      </c>
      <c r="CB21" s="75">
        <v>0.36699999999999999</v>
      </c>
      <c r="CC21" s="79">
        <v>10</v>
      </c>
      <c r="CD21" s="79"/>
      <c r="CE21" s="79"/>
      <c r="CF21" s="74">
        <v>-10707000</v>
      </c>
      <c r="CG21" s="75">
        <v>-0.13100000000000001</v>
      </c>
      <c r="CH21" s="75">
        <v>2E-3</v>
      </c>
      <c r="CI21" s="75">
        <v>-0.129</v>
      </c>
    </row>
    <row r="22" spans="1:87" s="48" customFormat="1" ht="34.200000000000003" x14ac:dyDescent="0.3">
      <c r="A22" s="72">
        <v>3115</v>
      </c>
      <c r="B22" s="72" t="s">
        <v>760</v>
      </c>
      <c r="C22" s="72" t="s">
        <v>847</v>
      </c>
      <c r="D22" s="72">
        <v>6755</v>
      </c>
      <c r="E22" s="72">
        <v>2020</v>
      </c>
      <c r="F22" s="72" t="s">
        <v>855</v>
      </c>
      <c r="G22" s="72">
        <v>5</v>
      </c>
      <c r="H22" s="72">
        <v>12</v>
      </c>
      <c r="I22" s="72" t="s">
        <v>2917</v>
      </c>
      <c r="J22" s="73">
        <v>234166000</v>
      </c>
      <c r="K22" s="73">
        <v>32756000</v>
      </c>
      <c r="L22" s="73">
        <v>8474000</v>
      </c>
      <c r="M22" s="73">
        <v>145094000</v>
      </c>
      <c r="N22" s="285">
        <v>62009000</v>
      </c>
      <c r="O22" s="73">
        <v>153400000</v>
      </c>
      <c r="P22" s="73">
        <v>72913000</v>
      </c>
      <c r="Q22" s="74">
        <v>708812000</v>
      </c>
      <c r="R22" s="73">
        <v>12231000</v>
      </c>
      <c r="S22" s="73">
        <v>0</v>
      </c>
      <c r="T22" s="73">
        <v>63257000</v>
      </c>
      <c r="U22" s="73">
        <v>0</v>
      </c>
      <c r="V22" s="73">
        <v>1402478000</v>
      </c>
      <c r="W22" s="73">
        <v>896655000</v>
      </c>
      <c r="X22" s="74">
        <v>505823000</v>
      </c>
      <c r="Y22" s="73">
        <v>356999000</v>
      </c>
      <c r="Z22" s="74">
        <v>938310000</v>
      </c>
      <c r="AA22" s="74">
        <v>1647122000</v>
      </c>
      <c r="AB22" s="73">
        <v>21565000</v>
      </c>
      <c r="AC22" s="73">
        <v>200125000</v>
      </c>
      <c r="AD22" s="73">
        <v>55543000</v>
      </c>
      <c r="AE22" s="73">
        <v>385472000</v>
      </c>
      <c r="AF22" s="74">
        <v>662705000</v>
      </c>
      <c r="AG22" s="73">
        <v>416296000</v>
      </c>
      <c r="AH22" s="73">
        <v>0</v>
      </c>
      <c r="AI22" s="73">
        <v>134011000</v>
      </c>
      <c r="AJ22" s="74">
        <v>550307000</v>
      </c>
      <c r="AK22" s="74">
        <v>1213012000</v>
      </c>
      <c r="AL22" s="73">
        <v>370853000</v>
      </c>
      <c r="AM22" s="73">
        <v>35595000</v>
      </c>
      <c r="AN22" s="73">
        <v>27662000</v>
      </c>
      <c r="AO22" s="74">
        <v>434110000</v>
      </c>
      <c r="AP22" s="74">
        <v>1647122000</v>
      </c>
      <c r="AQ22" s="73">
        <v>1780535490</v>
      </c>
      <c r="AR22" s="73">
        <v>0</v>
      </c>
      <c r="AS22" s="73">
        <v>104532871</v>
      </c>
      <c r="AT22" s="73">
        <v>131926639</v>
      </c>
      <c r="AU22" s="73">
        <v>0</v>
      </c>
      <c r="AV22" s="73">
        <v>1405000</v>
      </c>
      <c r="AW22" s="74">
        <v>2018400000</v>
      </c>
      <c r="AX22" s="73">
        <v>10712000</v>
      </c>
      <c r="AY22" s="73">
        <v>2231000</v>
      </c>
      <c r="AZ22" s="73">
        <v>0</v>
      </c>
      <c r="BA22" s="73">
        <v>6915000</v>
      </c>
      <c r="BB22" s="73">
        <v>0</v>
      </c>
      <c r="BC22" s="74">
        <v>19858000</v>
      </c>
      <c r="BD22" s="74">
        <v>2038258000</v>
      </c>
      <c r="BE22" s="73">
        <v>769879000</v>
      </c>
      <c r="BF22" s="73">
        <v>0</v>
      </c>
      <c r="BG22" s="73">
        <v>68414000</v>
      </c>
      <c r="BH22" s="73">
        <v>16285000</v>
      </c>
      <c r="BI22" s="73">
        <v>25832000</v>
      </c>
      <c r="BJ22" s="73">
        <v>1111445000</v>
      </c>
      <c r="BK22" s="73">
        <v>0</v>
      </c>
      <c r="BL22" s="74">
        <v>1991855000</v>
      </c>
      <c r="BM22" s="74">
        <v>46403000</v>
      </c>
      <c r="BN22" s="73">
        <v>189974000</v>
      </c>
      <c r="BO22" s="73">
        <v>1156000</v>
      </c>
      <c r="BP22" s="73">
        <v>237533000</v>
      </c>
      <c r="BQ22" s="73">
        <v>0</v>
      </c>
      <c r="BR22" s="73">
        <v>0</v>
      </c>
      <c r="BS22" s="74">
        <v>237533000</v>
      </c>
      <c r="BT22" s="75">
        <v>1.2999999999999999E-2</v>
      </c>
      <c r="BU22" s="75">
        <v>0.01</v>
      </c>
      <c r="BV22" s="75">
        <v>2.3E-2</v>
      </c>
      <c r="BW22" s="76">
        <v>1.1000000000000001</v>
      </c>
      <c r="BX22" s="77">
        <v>30</v>
      </c>
      <c r="BY22" s="77">
        <v>88</v>
      </c>
      <c r="BZ22" s="78">
        <v>3.5</v>
      </c>
      <c r="CA22" s="75">
        <v>0.106</v>
      </c>
      <c r="CB22" s="75">
        <v>0.26400000000000001</v>
      </c>
      <c r="CC22" s="79">
        <v>13</v>
      </c>
      <c r="CD22" s="79"/>
      <c r="CE22" s="79"/>
      <c r="CF22" s="74">
        <v>-85523639</v>
      </c>
      <c r="CG22" s="75">
        <v>-5.5E-2</v>
      </c>
      <c r="CH22" s="75">
        <v>0.01</v>
      </c>
      <c r="CI22" s="75">
        <v>-4.4999999999999998E-2</v>
      </c>
    </row>
    <row r="23" spans="1:87" s="48" customFormat="1" ht="34.200000000000003" x14ac:dyDescent="0.3">
      <c r="A23" s="81">
        <v>133</v>
      </c>
      <c r="B23" s="81" t="s">
        <v>730</v>
      </c>
      <c r="C23" s="81" t="s">
        <v>847</v>
      </c>
      <c r="D23" s="81">
        <v>6755</v>
      </c>
      <c r="E23" s="81">
        <v>2020</v>
      </c>
      <c r="F23" s="81" t="s">
        <v>855</v>
      </c>
      <c r="G23" s="81">
        <v>5</v>
      </c>
      <c r="H23" s="81">
        <v>12</v>
      </c>
      <c r="I23" s="81" t="s">
        <v>2917</v>
      </c>
      <c r="J23" s="82">
        <v>32465000</v>
      </c>
      <c r="K23" s="82">
        <v>448000</v>
      </c>
      <c r="L23" s="82">
        <v>0</v>
      </c>
      <c r="M23" s="82">
        <v>7566000</v>
      </c>
      <c r="N23" s="287">
        <v>0</v>
      </c>
      <c r="O23" s="82">
        <v>9759000</v>
      </c>
      <c r="P23" s="82">
        <v>4157000</v>
      </c>
      <c r="Q23" s="74">
        <v>54395000</v>
      </c>
      <c r="R23" s="82">
        <v>6592000</v>
      </c>
      <c r="S23" s="82">
        <v>0</v>
      </c>
      <c r="T23" s="82">
        <v>0</v>
      </c>
      <c r="U23" s="82">
        <v>0</v>
      </c>
      <c r="V23" s="82">
        <v>66945000</v>
      </c>
      <c r="W23" s="82">
        <v>38245000</v>
      </c>
      <c r="X23" s="74">
        <v>28700000</v>
      </c>
      <c r="Y23" s="82">
        <v>19395000</v>
      </c>
      <c r="Z23" s="74">
        <v>54687000</v>
      </c>
      <c r="AA23" s="74">
        <v>109082000</v>
      </c>
      <c r="AB23" s="82">
        <v>322000</v>
      </c>
      <c r="AC23" s="82">
        <v>12720000</v>
      </c>
      <c r="AD23" s="82">
        <v>19240000</v>
      </c>
      <c r="AE23" s="82">
        <v>9145000</v>
      </c>
      <c r="AF23" s="74">
        <v>41427000</v>
      </c>
      <c r="AG23" s="82">
        <v>6421000</v>
      </c>
      <c r="AH23" s="82">
        <v>6894000</v>
      </c>
      <c r="AI23" s="82">
        <v>2833000</v>
      </c>
      <c r="AJ23" s="74">
        <v>16148000</v>
      </c>
      <c r="AK23" s="74">
        <v>57575000</v>
      </c>
      <c r="AL23" s="82">
        <v>46276000</v>
      </c>
      <c r="AM23" s="82">
        <v>3095000</v>
      </c>
      <c r="AN23" s="82">
        <v>2136000</v>
      </c>
      <c r="AO23" s="74">
        <v>51507000</v>
      </c>
      <c r="AP23" s="74">
        <v>109082000</v>
      </c>
      <c r="AQ23" s="82">
        <v>76155360</v>
      </c>
      <c r="AR23" s="82">
        <v>0</v>
      </c>
      <c r="AS23" s="82">
        <v>-440332</v>
      </c>
      <c r="AT23" s="82">
        <v>14630972</v>
      </c>
      <c r="AU23" s="82">
        <v>0</v>
      </c>
      <c r="AV23" s="82">
        <v>346000</v>
      </c>
      <c r="AW23" s="74">
        <v>90692000</v>
      </c>
      <c r="AX23" s="82">
        <v>624000</v>
      </c>
      <c r="AY23" s="82">
        <v>407000</v>
      </c>
      <c r="AZ23" s="82">
        <v>0</v>
      </c>
      <c r="BA23" s="82">
        <v>812000</v>
      </c>
      <c r="BB23" s="82">
        <v>0</v>
      </c>
      <c r="BC23" s="74">
        <v>1843000</v>
      </c>
      <c r="BD23" s="74">
        <v>92535000</v>
      </c>
      <c r="BE23" s="82">
        <v>38643000</v>
      </c>
      <c r="BF23" s="82">
        <v>0</v>
      </c>
      <c r="BG23" s="82">
        <v>3694000</v>
      </c>
      <c r="BH23" s="82">
        <v>532000</v>
      </c>
      <c r="BI23" s="82">
        <v>1312000</v>
      </c>
      <c r="BJ23" s="82">
        <v>46547000</v>
      </c>
      <c r="BK23" s="82">
        <v>0</v>
      </c>
      <c r="BL23" s="74">
        <v>90728000</v>
      </c>
      <c r="BM23" s="74">
        <v>1807000</v>
      </c>
      <c r="BN23" s="82">
        <v>3497000</v>
      </c>
      <c r="BO23" s="82">
        <v>237000</v>
      </c>
      <c r="BP23" s="82">
        <v>5541000</v>
      </c>
      <c r="BQ23" s="82">
        <v>177000</v>
      </c>
      <c r="BR23" s="82">
        <v>0</v>
      </c>
      <c r="BS23" s="74">
        <v>5718000</v>
      </c>
      <c r="BT23" s="75">
        <v>0</v>
      </c>
      <c r="BU23" s="75">
        <v>0.02</v>
      </c>
      <c r="BV23" s="75">
        <v>0.02</v>
      </c>
      <c r="BW23" s="76">
        <v>1.3</v>
      </c>
      <c r="BX23" s="77">
        <v>36</v>
      </c>
      <c r="BY23" s="77">
        <v>120</v>
      </c>
      <c r="BZ23" s="78">
        <v>7.1</v>
      </c>
      <c r="CA23" s="75">
        <v>0.115</v>
      </c>
      <c r="CB23" s="75">
        <v>0.47199999999999998</v>
      </c>
      <c r="CC23" s="79">
        <v>10</v>
      </c>
      <c r="CD23" s="79"/>
      <c r="CE23" s="79"/>
      <c r="CF23" s="74">
        <v>-12823972</v>
      </c>
      <c r="CG23" s="75">
        <v>-0.188</v>
      </c>
      <c r="CH23" s="75">
        <v>2.4E-2</v>
      </c>
      <c r="CI23" s="75">
        <v>-0.16500000000000001</v>
      </c>
    </row>
    <row r="24" spans="1:87" s="48" customFormat="1" ht="34.200000000000003" x14ac:dyDescent="0.3">
      <c r="A24" s="72">
        <v>14496</v>
      </c>
      <c r="B24" s="72" t="s">
        <v>857</v>
      </c>
      <c r="C24" s="72" t="s">
        <v>847</v>
      </c>
      <c r="D24" s="72">
        <v>6755</v>
      </c>
      <c r="E24" s="72">
        <v>2020</v>
      </c>
      <c r="F24" s="72" t="s">
        <v>855</v>
      </c>
      <c r="G24" s="72">
        <v>5</v>
      </c>
      <c r="H24" s="72">
        <v>12</v>
      </c>
      <c r="I24" s="72" t="s">
        <v>2917</v>
      </c>
      <c r="J24" s="73">
        <v>17081000</v>
      </c>
      <c r="K24" s="73">
        <v>10984000</v>
      </c>
      <c r="L24" s="73">
        <v>0</v>
      </c>
      <c r="M24" s="73">
        <v>15370000</v>
      </c>
      <c r="N24" s="285">
        <v>4621000</v>
      </c>
      <c r="O24" s="73">
        <v>16031000</v>
      </c>
      <c r="P24" s="73">
        <v>8550000</v>
      </c>
      <c r="Q24" s="74">
        <v>72637000</v>
      </c>
      <c r="R24" s="73">
        <v>19024000</v>
      </c>
      <c r="S24" s="73">
        <v>0</v>
      </c>
      <c r="T24" s="73">
        <v>8452000</v>
      </c>
      <c r="U24" s="73">
        <v>0</v>
      </c>
      <c r="V24" s="73">
        <v>325023000</v>
      </c>
      <c r="W24" s="73">
        <v>192689000</v>
      </c>
      <c r="X24" s="74">
        <v>132334000</v>
      </c>
      <c r="Y24" s="73">
        <v>69405000</v>
      </c>
      <c r="Z24" s="74">
        <v>229215000</v>
      </c>
      <c r="AA24" s="74">
        <v>301852000</v>
      </c>
      <c r="AB24" s="73">
        <v>44000</v>
      </c>
      <c r="AC24" s="73">
        <v>26634000</v>
      </c>
      <c r="AD24" s="73">
        <v>26193000</v>
      </c>
      <c r="AE24" s="73">
        <v>20421000</v>
      </c>
      <c r="AF24" s="74">
        <v>73292000</v>
      </c>
      <c r="AG24" s="73">
        <v>10000</v>
      </c>
      <c r="AH24" s="73">
        <v>58869000</v>
      </c>
      <c r="AI24" s="73">
        <v>7850000</v>
      </c>
      <c r="AJ24" s="74">
        <v>66729000</v>
      </c>
      <c r="AK24" s="74">
        <v>140021000</v>
      </c>
      <c r="AL24" s="73">
        <v>129386000</v>
      </c>
      <c r="AM24" s="73">
        <v>8614000</v>
      </c>
      <c r="AN24" s="73">
        <v>23831000</v>
      </c>
      <c r="AO24" s="74">
        <v>161831000</v>
      </c>
      <c r="AP24" s="74">
        <v>301852000</v>
      </c>
      <c r="AQ24" s="73">
        <v>187912041</v>
      </c>
      <c r="AR24" s="73">
        <v>0</v>
      </c>
      <c r="AS24" s="73">
        <v>1889045</v>
      </c>
      <c r="AT24" s="73">
        <v>18918914</v>
      </c>
      <c r="AU24" s="73">
        <v>0</v>
      </c>
      <c r="AV24" s="73">
        <v>628000</v>
      </c>
      <c r="AW24" s="74">
        <v>209348000</v>
      </c>
      <c r="AX24" s="73">
        <v>1630000</v>
      </c>
      <c r="AY24" s="73">
        <v>1238000</v>
      </c>
      <c r="AZ24" s="73">
        <v>0</v>
      </c>
      <c r="BA24" s="73">
        <v>2047000</v>
      </c>
      <c r="BB24" s="73">
        <v>0</v>
      </c>
      <c r="BC24" s="74">
        <v>4915000</v>
      </c>
      <c r="BD24" s="74">
        <v>214263000</v>
      </c>
      <c r="BE24" s="73">
        <v>86090000</v>
      </c>
      <c r="BF24" s="73">
        <v>0</v>
      </c>
      <c r="BG24" s="73">
        <v>13126000</v>
      </c>
      <c r="BH24" s="73">
        <v>2659000</v>
      </c>
      <c r="BI24" s="73">
        <v>2237000</v>
      </c>
      <c r="BJ24" s="73">
        <v>106353000</v>
      </c>
      <c r="BK24" s="73">
        <v>0</v>
      </c>
      <c r="BL24" s="74">
        <v>210465000</v>
      </c>
      <c r="BM24" s="74">
        <v>3798000</v>
      </c>
      <c r="BN24" s="73">
        <v>-2654000</v>
      </c>
      <c r="BO24" s="73">
        <v>2002000</v>
      </c>
      <c r="BP24" s="73">
        <v>3146000</v>
      </c>
      <c r="BQ24" s="73">
        <v>0</v>
      </c>
      <c r="BR24" s="73">
        <v>0</v>
      </c>
      <c r="BS24" s="74">
        <v>3146000</v>
      </c>
      <c r="BT24" s="75">
        <v>-5.0000000000000001E-3</v>
      </c>
      <c r="BU24" s="75">
        <v>2.3E-2</v>
      </c>
      <c r="BV24" s="75">
        <v>1.7999999999999999E-2</v>
      </c>
      <c r="BW24" s="76">
        <v>1</v>
      </c>
      <c r="BX24" s="77">
        <v>30</v>
      </c>
      <c r="BY24" s="77">
        <v>86</v>
      </c>
      <c r="BZ24" s="78">
        <v>7.2</v>
      </c>
      <c r="CA24" s="75">
        <v>0.23100000000000001</v>
      </c>
      <c r="CB24" s="75">
        <v>0.53600000000000003</v>
      </c>
      <c r="CC24" s="79">
        <v>15</v>
      </c>
      <c r="CD24" s="79"/>
      <c r="CE24" s="79"/>
      <c r="CF24" s="74">
        <v>-15120914</v>
      </c>
      <c r="CG24" s="75">
        <v>-0.10299999999999999</v>
      </c>
      <c r="CH24" s="75">
        <v>2.5000000000000001E-2</v>
      </c>
      <c r="CI24" s="75">
        <v>-7.6999999999999999E-2</v>
      </c>
    </row>
    <row r="25" spans="1:87" s="48" customFormat="1" ht="34.200000000000003" x14ac:dyDescent="0.3">
      <c r="A25" s="81">
        <v>25</v>
      </c>
      <c r="B25" s="81" t="s">
        <v>749</v>
      </c>
      <c r="C25" s="81" t="s">
        <v>847</v>
      </c>
      <c r="D25" s="81">
        <v>9991</v>
      </c>
      <c r="E25" s="81">
        <v>2020</v>
      </c>
      <c r="F25" s="81" t="s">
        <v>855</v>
      </c>
      <c r="G25" s="81">
        <v>5</v>
      </c>
      <c r="H25" s="81">
        <v>12</v>
      </c>
      <c r="I25" s="81" t="s">
        <v>2917</v>
      </c>
      <c r="J25" s="82">
        <v>46176895</v>
      </c>
      <c r="K25" s="82">
        <v>0</v>
      </c>
      <c r="L25" s="82">
        <v>0</v>
      </c>
      <c r="M25" s="82">
        <v>25181089</v>
      </c>
      <c r="N25" s="287">
        <v>0</v>
      </c>
      <c r="O25" s="82">
        <v>7976989</v>
      </c>
      <c r="P25" s="82">
        <v>8030256</v>
      </c>
      <c r="Q25" s="74">
        <v>87365229</v>
      </c>
      <c r="R25" s="82">
        <v>111623120</v>
      </c>
      <c r="S25" s="82">
        <v>0</v>
      </c>
      <c r="T25" s="82">
        <v>0</v>
      </c>
      <c r="U25" s="82">
        <v>0</v>
      </c>
      <c r="V25" s="82">
        <v>250056567</v>
      </c>
      <c r="W25" s="82">
        <v>127366198</v>
      </c>
      <c r="X25" s="74">
        <v>122690369</v>
      </c>
      <c r="Y25" s="82">
        <v>7447622</v>
      </c>
      <c r="Z25" s="74">
        <v>241761111</v>
      </c>
      <c r="AA25" s="74">
        <v>329126340</v>
      </c>
      <c r="AB25" s="82">
        <v>4656352</v>
      </c>
      <c r="AC25" s="82">
        <v>11468468</v>
      </c>
      <c r="AD25" s="82">
        <v>0</v>
      </c>
      <c r="AE25" s="82">
        <v>102169054</v>
      </c>
      <c r="AF25" s="74">
        <v>118293874</v>
      </c>
      <c r="AG25" s="82">
        <v>80766100</v>
      </c>
      <c r="AH25" s="82">
        <v>0</v>
      </c>
      <c r="AI25" s="82">
        <v>63108431</v>
      </c>
      <c r="AJ25" s="74">
        <v>143874531</v>
      </c>
      <c r="AK25" s="74">
        <v>262168405</v>
      </c>
      <c r="AL25" s="82">
        <v>59266257</v>
      </c>
      <c r="AM25" s="82">
        <v>0</v>
      </c>
      <c r="AN25" s="82">
        <v>7691678</v>
      </c>
      <c r="AO25" s="74">
        <v>66957935</v>
      </c>
      <c r="AP25" s="74">
        <v>329126340</v>
      </c>
      <c r="AQ25" s="82">
        <v>237309067</v>
      </c>
      <c r="AR25" s="82">
        <v>37231288</v>
      </c>
      <c r="AS25" s="82">
        <v>29359271</v>
      </c>
      <c r="AT25" s="82">
        <v>7500000</v>
      </c>
      <c r="AU25" s="82">
        <v>760510</v>
      </c>
      <c r="AV25" s="82">
        <v>356165</v>
      </c>
      <c r="AW25" s="74">
        <v>312516301</v>
      </c>
      <c r="AX25" s="82">
        <v>-45482</v>
      </c>
      <c r="AY25" s="82">
        <v>0</v>
      </c>
      <c r="AZ25" s="82">
        <v>0</v>
      </c>
      <c r="BA25" s="82">
        <v>715189</v>
      </c>
      <c r="BB25" s="82">
        <v>0</v>
      </c>
      <c r="BC25" s="74">
        <v>669707</v>
      </c>
      <c r="BD25" s="74">
        <v>313186008</v>
      </c>
      <c r="BE25" s="82">
        <v>178670553</v>
      </c>
      <c r="BF25" s="82">
        <v>0</v>
      </c>
      <c r="BG25" s="82">
        <v>12539251</v>
      </c>
      <c r="BH25" s="82">
        <v>4191947</v>
      </c>
      <c r="BI25" s="82">
        <v>2856667</v>
      </c>
      <c r="BJ25" s="82">
        <v>97922415</v>
      </c>
      <c r="BK25" s="82">
        <v>0</v>
      </c>
      <c r="BL25" s="74">
        <v>296180833</v>
      </c>
      <c r="BM25" s="74">
        <v>17005175</v>
      </c>
      <c r="BN25" s="82">
        <v>-5007985</v>
      </c>
      <c r="BO25" s="82">
        <v>2693889</v>
      </c>
      <c r="BP25" s="82">
        <v>14691079</v>
      </c>
      <c r="BQ25" s="82">
        <v>-12601254</v>
      </c>
      <c r="BR25" s="82">
        <v>0</v>
      </c>
      <c r="BS25" s="74">
        <v>2089825</v>
      </c>
      <c r="BT25" s="75">
        <v>5.1999999999999998E-2</v>
      </c>
      <c r="BU25" s="75">
        <v>2E-3</v>
      </c>
      <c r="BV25" s="75">
        <v>5.3999999999999999E-2</v>
      </c>
      <c r="BW25" s="76">
        <v>0.7</v>
      </c>
      <c r="BX25" s="77">
        <v>39</v>
      </c>
      <c r="BY25" s="77">
        <v>137</v>
      </c>
      <c r="BZ25" s="78">
        <v>3.8</v>
      </c>
      <c r="CA25" s="75">
        <v>0.14799999999999999</v>
      </c>
      <c r="CB25" s="75">
        <v>0.20300000000000001</v>
      </c>
      <c r="CC25" s="79">
        <v>10</v>
      </c>
      <c r="CD25" s="79"/>
      <c r="CE25" s="79"/>
      <c r="CF25" s="74">
        <v>8744665</v>
      </c>
      <c r="CG25" s="75">
        <v>2.5999999999999999E-2</v>
      </c>
      <c r="CH25" s="75">
        <v>2E-3</v>
      </c>
      <c r="CI25" s="75">
        <v>2.9000000000000001E-2</v>
      </c>
    </row>
    <row r="26" spans="1:87" s="48" customFormat="1" ht="34.200000000000003" x14ac:dyDescent="0.3">
      <c r="A26" s="72">
        <v>42</v>
      </c>
      <c r="B26" s="72" t="s">
        <v>846</v>
      </c>
      <c r="C26" s="72" t="s">
        <v>847</v>
      </c>
      <c r="D26" s="72">
        <v>11273</v>
      </c>
      <c r="E26" s="72">
        <v>2020</v>
      </c>
      <c r="F26" s="72" t="s">
        <v>848</v>
      </c>
      <c r="G26" s="72">
        <v>5</v>
      </c>
      <c r="H26" s="72">
        <v>12</v>
      </c>
      <c r="I26" s="72" t="s">
        <v>2918</v>
      </c>
      <c r="J26" s="73">
        <v>21249.5</v>
      </c>
      <c r="K26" s="73">
        <v>0</v>
      </c>
      <c r="L26" s="73">
        <v>0</v>
      </c>
      <c r="M26" s="73">
        <v>9801143</v>
      </c>
      <c r="N26" s="285">
        <v>0</v>
      </c>
      <c r="O26" s="73">
        <v>-944995.73999999894</v>
      </c>
      <c r="P26" s="73">
        <v>6064889</v>
      </c>
      <c r="Q26" s="74">
        <v>14942285.76</v>
      </c>
      <c r="R26" s="73">
        <v>0</v>
      </c>
      <c r="S26" s="73">
        <v>0</v>
      </c>
      <c r="T26" s="73">
        <v>0</v>
      </c>
      <c r="U26" s="73">
        <v>22183546.48</v>
      </c>
      <c r="V26" s="73">
        <v>23649542.18</v>
      </c>
      <c r="W26" s="73">
        <v>10003304</v>
      </c>
      <c r="X26" s="74">
        <v>13646238.18</v>
      </c>
      <c r="Y26" s="73">
        <v>442912.34</v>
      </c>
      <c r="Z26" s="74">
        <v>36272697</v>
      </c>
      <c r="AA26" s="74">
        <v>51214982.759999998</v>
      </c>
      <c r="AB26" s="73">
        <v>18033.84</v>
      </c>
      <c r="AC26" s="73">
        <v>955757.58</v>
      </c>
      <c r="AD26" s="73">
        <v>0</v>
      </c>
      <c r="AE26" s="73">
        <v>17333009</v>
      </c>
      <c r="AF26" s="74">
        <v>18306800.420000002</v>
      </c>
      <c r="AG26" s="73">
        <v>137182.04999999999</v>
      </c>
      <c r="AH26" s="73">
        <v>0</v>
      </c>
      <c r="AI26" s="73">
        <v>6130946.21</v>
      </c>
      <c r="AJ26" s="74">
        <v>6268128.2599999998</v>
      </c>
      <c r="AK26" s="74">
        <v>24574928.68</v>
      </c>
      <c r="AL26" s="73">
        <v>26640054</v>
      </c>
      <c r="AM26" s="73">
        <v>0</v>
      </c>
      <c r="AN26" s="73">
        <v>0</v>
      </c>
      <c r="AO26" s="74">
        <v>26640054</v>
      </c>
      <c r="AP26" s="74">
        <v>51214982.68</v>
      </c>
      <c r="AQ26" s="73">
        <v>101124221.15000001</v>
      </c>
      <c r="AR26" s="73">
        <v>0</v>
      </c>
      <c r="AS26" s="73">
        <v>22742302.600000001</v>
      </c>
      <c r="AT26" s="73">
        <v>41595421</v>
      </c>
      <c r="AU26" s="73">
        <v>0</v>
      </c>
      <c r="AV26" s="73">
        <v>0</v>
      </c>
      <c r="AW26" s="74">
        <v>165461944.75</v>
      </c>
      <c r="AX26" s="73">
        <v>0</v>
      </c>
      <c r="AY26" s="73">
        <v>0</v>
      </c>
      <c r="AZ26" s="73">
        <v>0</v>
      </c>
      <c r="BA26" s="73">
        <v>0</v>
      </c>
      <c r="BB26" s="73">
        <v>0</v>
      </c>
      <c r="BC26" s="74">
        <v>0</v>
      </c>
      <c r="BD26" s="74">
        <v>165461944.75</v>
      </c>
      <c r="BE26" s="73">
        <v>78106897.849999994</v>
      </c>
      <c r="BF26" s="73">
        <v>0</v>
      </c>
      <c r="BG26" s="73">
        <v>1425681.37</v>
      </c>
      <c r="BH26" s="73">
        <v>961394.66</v>
      </c>
      <c r="BI26" s="73">
        <v>0</v>
      </c>
      <c r="BJ26" s="73">
        <v>80869849.170000002</v>
      </c>
      <c r="BK26" s="73">
        <v>0</v>
      </c>
      <c r="BL26" s="74">
        <v>161363823.05000001</v>
      </c>
      <c r="BM26" s="74">
        <v>4098121.6999999601</v>
      </c>
      <c r="BN26" s="73">
        <v>0</v>
      </c>
      <c r="BO26" s="73">
        <v>0</v>
      </c>
      <c r="BP26" s="73">
        <v>4098121.6999999601</v>
      </c>
      <c r="BQ26" s="73">
        <v>0</v>
      </c>
      <c r="BR26" s="73">
        <v>0</v>
      </c>
      <c r="BS26" s="74">
        <v>4098121.6999999601</v>
      </c>
      <c r="BT26" s="75">
        <v>2.5000000000000001E-2</v>
      </c>
      <c r="BU26" s="75">
        <v>0</v>
      </c>
      <c r="BV26" s="75">
        <v>2.5000000000000001E-2</v>
      </c>
      <c r="BW26" s="76">
        <v>0.8</v>
      </c>
      <c r="BX26" s="77">
        <v>35</v>
      </c>
      <c r="BY26" s="77">
        <v>40</v>
      </c>
      <c r="BZ26" s="78">
        <v>6.6</v>
      </c>
      <c r="CA26" s="75">
        <v>0.29899999999999999</v>
      </c>
      <c r="CB26" s="75">
        <v>0.52</v>
      </c>
      <c r="CC26" s="79">
        <v>7</v>
      </c>
      <c r="CD26" s="79"/>
      <c r="CE26" s="79"/>
      <c r="CF26" s="74">
        <v>-37497299.299999997</v>
      </c>
      <c r="CG26" s="75">
        <v>-0.30299999999999999</v>
      </c>
      <c r="CH26" s="75">
        <v>0</v>
      </c>
      <c r="CI26" s="75">
        <v>-0.30299999999999999</v>
      </c>
    </row>
    <row r="27" spans="1:87" s="48" customFormat="1" ht="34.200000000000003" x14ac:dyDescent="0.3">
      <c r="A27" s="81">
        <v>8701</v>
      </c>
      <c r="B27" s="81" t="s">
        <v>753</v>
      </c>
      <c r="C27" s="81" t="s">
        <v>847</v>
      </c>
      <c r="D27" s="81">
        <v>11273</v>
      </c>
      <c r="E27" s="81">
        <v>2020</v>
      </c>
      <c r="F27" s="81" t="s">
        <v>848</v>
      </c>
      <c r="G27" s="81">
        <v>5</v>
      </c>
      <c r="H27" s="81">
        <v>12</v>
      </c>
      <c r="I27" s="81" t="s">
        <v>2918</v>
      </c>
      <c r="J27" s="82">
        <v>3007.87</v>
      </c>
      <c r="K27" s="82">
        <v>0</v>
      </c>
      <c r="L27" s="82">
        <v>0</v>
      </c>
      <c r="M27" s="82">
        <v>24400101</v>
      </c>
      <c r="N27" s="287">
        <v>0</v>
      </c>
      <c r="O27" s="82">
        <v>-821886.23</v>
      </c>
      <c r="P27" s="82">
        <v>3734615</v>
      </c>
      <c r="Q27" s="74">
        <v>27315837.640000001</v>
      </c>
      <c r="R27" s="82">
        <v>0</v>
      </c>
      <c r="S27" s="82">
        <v>0</v>
      </c>
      <c r="T27" s="82">
        <v>0</v>
      </c>
      <c r="U27" s="82">
        <v>22237946.170000002</v>
      </c>
      <c r="V27" s="82">
        <v>41166245.469999999</v>
      </c>
      <c r="W27" s="82">
        <v>26632364</v>
      </c>
      <c r="X27" s="74">
        <v>14533881.470000001</v>
      </c>
      <c r="Y27" s="82">
        <v>1136563.6100000001</v>
      </c>
      <c r="Z27" s="74">
        <v>37908391.25</v>
      </c>
      <c r="AA27" s="74">
        <v>65224228.890000001</v>
      </c>
      <c r="AB27" s="82">
        <v>366536.37</v>
      </c>
      <c r="AC27" s="82">
        <v>1157844.5</v>
      </c>
      <c r="AD27" s="82">
        <v>0</v>
      </c>
      <c r="AE27" s="82">
        <v>28360777</v>
      </c>
      <c r="AF27" s="74">
        <v>29885157.870000001</v>
      </c>
      <c r="AG27" s="82">
        <v>1007913.34</v>
      </c>
      <c r="AH27" s="82">
        <v>0</v>
      </c>
      <c r="AI27" s="82">
        <v>4472698.91</v>
      </c>
      <c r="AJ27" s="74">
        <v>5480612.25</v>
      </c>
      <c r="AK27" s="74">
        <v>35365770.119999997</v>
      </c>
      <c r="AL27" s="82">
        <v>29858459</v>
      </c>
      <c r="AM27" s="82">
        <v>0</v>
      </c>
      <c r="AN27" s="82">
        <v>0</v>
      </c>
      <c r="AO27" s="74">
        <v>29858459</v>
      </c>
      <c r="AP27" s="74">
        <v>65224229.119999997</v>
      </c>
      <c r="AQ27" s="82">
        <v>268039685.49000001</v>
      </c>
      <c r="AR27" s="82">
        <v>0</v>
      </c>
      <c r="AS27" s="82">
        <v>28794462.210000001</v>
      </c>
      <c r="AT27" s="82">
        <v>44336804</v>
      </c>
      <c r="AU27" s="82">
        <v>0</v>
      </c>
      <c r="AV27" s="82">
        <v>0</v>
      </c>
      <c r="AW27" s="74">
        <v>341170951.69999999</v>
      </c>
      <c r="AX27" s="82">
        <v>0</v>
      </c>
      <c r="AY27" s="82">
        <v>0</v>
      </c>
      <c r="AZ27" s="82">
        <v>0</v>
      </c>
      <c r="BA27" s="82">
        <v>0</v>
      </c>
      <c r="BB27" s="82">
        <v>0</v>
      </c>
      <c r="BC27" s="74">
        <v>0</v>
      </c>
      <c r="BD27" s="74">
        <v>341170951.69999999</v>
      </c>
      <c r="BE27" s="82">
        <v>135672773.56999999</v>
      </c>
      <c r="BF27" s="82">
        <v>0</v>
      </c>
      <c r="BG27" s="82">
        <v>2644676.11</v>
      </c>
      <c r="BH27" s="82">
        <v>46944.36</v>
      </c>
      <c r="BI27" s="82">
        <v>0</v>
      </c>
      <c r="BJ27" s="82">
        <v>144029890.28</v>
      </c>
      <c r="BK27" s="82">
        <v>0</v>
      </c>
      <c r="BL27" s="74">
        <v>282394284.31999999</v>
      </c>
      <c r="BM27" s="74">
        <v>58776667.380000003</v>
      </c>
      <c r="BN27" s="82">
        <v>0</v>
      </c>
      <c r="BO27" s="82">
        <v>0</v>
      </c>
      <c r="BP27" s="82">
        <v>58776667.380000003</v>
      </c>
      <c r="BQ27" s="82">
        <v>0</v>
      </c>
      <c r="BR27" s="82">
        <v>0</v>
      </c>
      <c r="BS27" s="74">
        <v>58776667.380000003</v>
      </c>
      <c r="BT27" s="75">
        <v>0.17199999999999999</v>
      </c>
      <c r="BU27" s="75">
        <v>0</v>
      </c>
      <c r="BV27" s="75">
        <v>0.17199999999999999</v>
      </c>
      <c r="BW27" s="76">
        <v>0.9</v>
      </c>
      <c r="BX27" s="77">
        <v>33</v>
      </c>
      <c r="BY27" s="77">
        <v>37</v>
      </c>
      <c r="BZ27" s="78">
        <v>148.69999999999999</v>
      </c>
      <c r="CA27" s="75">
        <v>1.988</v>
      </c>
      <c r="CB27" s="75">
        <v>0.45800000000000002</v>
      </c>
      <c r="CC27" s="79">
        <v>10</v>
      </c>
      <c r="CD27" s="79"/>
      <c r="CE27" s="79"/>
      <c r="CF27" s="74">
        <v>14439863.380000001</v>
      </c>
      <c r="CG27" s="75">
        <v>4.9000000000000002E-2</v>
      </c>
      <c r="CH27" s="75">
        <v>0</v>
      </c>
      <c r="CI27" s="75">
        <v>4.9000000000000002E-2</v>
      </c>
    </row>
    <row r="28" spans="1:87" s="48" customFormat="1" ht="34.200000000000003" x14ac:dyDescent="0.3">
      <c r="A28" s="72">
        <v>75</v>
      </c>
      <c r="B28" s="72" t="s">
        <v>849</v>
      </c>
      <c r="C28" s="72" t="s">
        <v>847</v>
      </c>
      <c r="D28" s="72">
        <v>11273</v>
      </c>
      <c r="E28" s="72">
        <v>2020</v>
      </c>
      <c r="F28" s="72" t="s">
        <v>848</v>
      </c>
      <c r="G28" s="72">
        <v>5</v>
      </c>
      <c r="H28" s="72">
        <v>12</v>
      </c>
      <c r="I28" s="72" t="s">
        <v>2918</v>
      </c>
      <c r="J28" s="73">
        <v>1636.15</v>
      </c>
      <c r="K28" s="73">
        <v>0</v>
      </c>
      <c r="L28" s="73">
        <v>0</v>
      </c>
      <c r="M28" s="73">
        <v>20026097</v>
      </c>
      <c r="N28" s="285">
        <v>0</v>
      </c>
      <c r="O28" s="73">
        <v>-1717019.58</v>
      </c>
      <c r="P28" s="73">
        <v>4638569</v>
      </c>
      <c r="Q28" s="74">
        <v>22949282.57</v>
      </c>
      <c r="R28" s="73">
        <v>0</v>
      </c>
      <c r="S28" s="73">
        <v>0</v>
      </c>
      <c r="T28" s="73">
        <v>0</v>
      </c>
      <c r="U28" s="73">
        <v>18515369.420000002</v>
      </c>
      <c r="V28" s="73">
        <v>44803937.799999997</v>
      </c>
      <c r="W28" s="73">
        <v>31863959</v>
      </c>
      <c r="X28" s="74">
        <v>12939978.800000001</v>
      </c>
      <c r="Y28" s="73">
        <v>1883731.68</v>
      </c>
      <c r="Z28" s="74">
        <v>33339079.899999999</v>
      </c>
      <c r="AA28" s="74">
        <v>56288362.469999999</v>
      </c>
      <c r="AB28" s="73">
        <v>282874.31</v>
      </c>
      <c r="AC28" s="73">
        <v>-897551.01</v>
      </c>
      <c r="AD28" s="73">
        <v>0</v>
      </c>
      <c r="AE28" s="73">
        <v>28328829</v>
      </c>
      <c r="AF28" s="74">
        <v>27714152.300000001</v>
      </c>
      <c r="AG28" s="73">
        <v>487797.06</v>
      </c>
      <c r="AH28" s="73">
        <v>0</v>
      </c>
      <c r="AI28" s="73">
        <v>6838626.5999999996</v>
      </c>
      <c r="AJ28" s="74">
        <v>7326423.6600000001</v>
      </c>
      <c r="AK28" s="74">
        <v>35040575.960000001</v>
      </c>
      <c r="AL28" s="73">
        <v>21247786</v>
      </c>
      <c r="AM28" s="73">
        <v>0</v>
      </c>
      <c r="AN28" s="73">
        <v>0</v>
      </c>
      <c r="AO28" s="74">
        <v>21247786</v>
      </c>
      <c r="AP28" s="74">
        <v>56288361.960000001</v>
      </c>
      <c r="AQ28" s="73">
        <v>235847429.44</v>
      </c>
      <c r="AR28" s="73">
        <v>0</v>
      </c>
      <c r="AS28" s="73">
        <v>8408150.1699999999</v>
      </c>
      <c r="AT28" s="73">
        <v>25635173</v>
      </c>
      <c r="AU28" s="73">
        <v>0</v>
      </c>
      <c r="AV28" s="73">
        <v>0</v>
      </c>
      <c r="AW28" s="74">
        <v>269890752.61000001</v>
      </c>
      <c r="AX28" s="73">
        <v>0</v>
      </c>
      <c r="AY28" s="73">
        <v>0</v>
      </c>
      <c r="AZ28" s="73">
        <v>0</v>
      </c>
      <c r="BA28" s="73">
        <v>0</v>
      </c>
      <c r="BB28" s="73">
        <v>0</v>
      </c>
      <c r="BC28" s="74">
        <v>0</v>
      </c>
      <c r="BD28" s="74">
        <v>269890752.61000001</v>
      </c>
      <c r="BE28" s="73">
        <v>131962106.13</v>
      </c>
      <c r="BF28" s="73">
        <v>0</v>
      </c>
      <c r="BG28" s="73">
        <v>2454113.84</v>
      </c>
      <c r="BH28" s="73">
        <v>276158.02</v>
      </c>
      <c r="BI28" s="73">
        <v>0</v>
      </c>
      <c r="BJ28" s="73">
        <v>135237984.88999999</v>
      </c>
      <c r="BK28" s="73">
        <v>0</v>
      </c>
      <c r="BL28" s="74">
        <v>269930362.88</v>
      </c>
      <c r="BM28" s="74">
        <v>-39610.269999980897</v>
      </c>
      <c r="BN28" s="73">
        <v>0</v>
      </c>
      <c r="BO28" s="73">
        <v>0</v>
      </c>
      <c r="BP28" s="73">
        <v>-39610.269999980897</v>
      </c>
      <c r="BQ28" s="73">
        <v>0</v>
      </c>
      <c r="BR28" s="73">
        <v>0</v>
      </c>
      <c r="BS28" s="74">
        <v>-39610.269999980897</v>
      </c>
      <c r="BT28" s="75">
        <v>0</v>
      </c>
      <c r="BU28" s="75">
        <v>0</v>
      </c>
      <c r="BV28" s="75">
        <v>0</v>
      </c>
      <c r="BW28" s="76">
        <v>0.8</v>
      </c>
      <c r="BX28" s="77">
        <v>31</v>
      </c>
      <c r="BY28" s="77">
        <v>39</v>
      </c>
      <c r="BZ28" s="78">
        <v>4.8</v>
      </c>
      <c r="CA28" s="75">
        <v>8.5999999999999993E-2</v>
      </c>
      <c r="CB28" s="75">
        <v>0.377</v>
      </c>
      <c r="CC28" s="79">
        <v>13</v>
      </c>
      <c r="CD28" s="79"/>
      <c r="CE28" s="79"/>
      <c r="CF28" s="74">
        <v>-25674783.27</v>
      </c>
      <c r="CG28" s="75">
        <v>-0.105</v>
      </c>
      <c r="CH28" s="75">
        <v>0</v>
      </c>
      <c r="CI28" s="75">
        <v>-0.105</v>
      </c>
    </row>
    <row r="29" spans="1:87" s="48" customFormat="1" ht="34.200000000000003" x14ac:dyDescent="0.3">
      <c r="A29" s="81">
        <v>41</v>
      </c>
      <c r="B29" s="81" t="s">
        <v>850</v>
      </c>
      <c r="C29" s="81" t="s">
        <v>847</v>
      </c>
      <c r="D29" s="81">
        <v>11273</v>
      </c>
      <c r="E29" s="81">
        <v>2020</v>
      </c>
      <c r="F29" s="81" t="s">
        <v>848</v>
      </c>
      <c r="G29" s="81">
        <v>5</v>
      </c>
      <c r="H29" s="81">
        <v>12</v>
      </c>
      <c r="I29" s="81" t="s">
        <v>2918</v>
      </c>
      <c r="J29" s="82">
        <v>532.59</v>
      </c>
      <c r="K29" s="82">
        <v>0</v>
      </c>
      <c r="L29" s="82">
        <v>0</v>
      </c>
      <c r="M29" s="82">
        <v>-748824</v>
      </c>
      <c r="N29" s="287">
        <v>0</v>
      </c>
      <c r="O29" s="82">
        <v>-1096125.76</v>
      </c>
      <c r="P29" s="82">
        <v>312035</v>
      </c>
      <c r="Q29" s="74">
        <v>-1532382.17</v>
      </c>
      <c r="R29" s="82">
        <v>0</v>
      </c>
      <c r="S29" s="82">
        <v>0</v>
      </c>
      <c r="T29" s="82">
        <v>0</v>
      </c>
      <c r="U29" s="82">
        <v>22492854.719999999</v>
      </c>
      <c r="V29" s="82">
        <v>42710822.030000001</v>
      </c>
      <c r="W29" s="82">
        <v>27389769</v>
      </c>
      <c r="X29" s="74">
        <v>15321053.029999999</v>
      </c>
      <c r="Y29" s="82">
        <v>597272.9</v>
      </c>
      <c r="Z29" s="74">
        <v>38411180.649999999</v>
      </c>
      <c r="AA29" s="74">
        <v>36878798.479999997</v>
      </c>
      <c r="AB29" s="82">
        <v>154274.97</v>
      </c>
      <c r="AC29" s="82">
        <v>-411479.99</v>
      </c>
      <c r="AD29" s="82">
        <v>0</v>
      </c>
      <c r="AE29" s="82">
        <v>12302841</v>
      </c>
      <c r="AF29" s="74">
        <v>12045635.98</v>
      </c>
      <c r="AG29" s="82">
        <v>355609.25</v>
      </c>
      <c r="AH29" s="82">
        <v>0</v>
      </c>
      <c r="AI29" s="82">
        <v>3905638.9</v>
      </c>
      <c r="AJ29" s="74">
        <v>4261248.1500000004</v>
      </c>
      <c r="AK29" s="74">
        <v>16306884.130000001</v>
      </c>
      <c r="AL29" s="82">
        <v>20571914</v>
      </c>
      <c r="AM29" s="82">
        <v>0</v>
      </c>
      <c r="AN29" s="82">
        <v>0</v>
      </c>
      <c r="AO29" s="74">
        <v>20571914</v>
      </c>
      <c r="AP29" s="74">
        <v>36878798.130000003</v>
      </c>
      <c r="AQ29" s="82">
        <v>96400998.129999995</v>
      </c>
      <c r="AR29" s="82">
        <v>0</v>
      </c>
      <c r="AS29" s="82">
        <v>3901271.46</v>
      </c>
      <c r="AT29" s="82">
        <v>19233220</v>
      </c>
      <c r="AU29" s="82">
        <v>0</v>
      </c>
      <c r="AV29" s="82">
        <v>0</v>
      </c>
      <c r="AW29" s="74">
        <v>119535489.59</v>
      </c>
      <c r="AX29" s="82">
        <v>0</v>
      </c>
      <c r="AY29" s="82">
        <v>0</v>
      </c>
      <c r="AZ29" s="82">
        <v>0</v>
      </c>
      <c r="BA29" s="82">
        <v>0</v>
      </c>
      <c r="BB29" s="82">
        <v>0</v>
      </c>
      <c r="BC29" s="74">
        <v>0</v>
      </c>
      <c r="BD29" s="74">
        <v>119535489.59</v>
      </c>
      <c r="BE29" s="82">
        <v>64084836.25</v>
      </c>
      <c r="BF29" s="82">
        <v>0</v>
      </c>
      <c r="BG29" s="82">
        <v>2222198.5299999998</v>
      </c>
      <c r="BH29" s="82">
        <v>-886281.44</v>
      </c>
      <c r="BI29" s="82">
        <v>0</v>
      </c>
      <c r="BJ29" s="82">
        <v>72796369.069999993</v>
      </c>
      <c r="BK29" s="82">
        <v>0</v>
      </c>
      <c r="BL29" s="74">
        <v>138217122.41</v>
      </c>
      <c r="BM29" s="74">
        <v>-18681632.82</v>
      </c>
      <c r="BN29" s="82">
        <v>0</v>
      </c>
      <c r="BO29" s="82">
        <v>0</v>
      </c>
      <c r="BP29" s="82">
        <v>-18681632.82</v>
      </c>
      <c r="BQ29" s="82">
        <v>0</v>
      </c>
      <c r="BR29" s="82">
        <v>0</v>
      </c>
      <c r="BS29" s="74">
        <v>-18681632.82</v>
      </c>
      <c r="BT29" s="75">
        <v>-0.156</v>
      </c>
      <c r="BU29" s="75">
        <v>0</v>
      </c>
      <c r="BV29" s="75">
        <v>-0.156</v>
      </c>
      <c r="BW29" s="76">
        <v>-0.1</v>
      </c>
      <c r="BX29" s="77">
        <v>-3</v>
      </c>
      <c r="BY29" s="77">
        <v>33</v>
      </c>
      <c r="BZ29" s="78">
        <v>23.7</v>
      </c>
      <c r="CA29" s="75">
        <v>-1.327</v>
      </c>
      <c r="CB29" s="75">
        <v>0.55800000000000005</v>
      </c>
      <c r="CC29" s="79">
        <v>12</v>
      </c>
      <c r="CD29" s="79"/>
      <c r="CE29" s="79"/>
      <c r="CF29" s="74">
        <v>-37914852.82</v>
      </c>
      <c r="CG29" s="75">
        <v>-0.378</v>
      </c>
      <c r="CH29" s="75">
        <v>0</v>
      </c>
      <c r="CI29" s="75">
        <v>-0.378</v>
      </c>
    </row>
    <row r="30" spans="1:87" s="48" customFormat="1" ht="34.200000000000003" x14ac:dyDescent="0.3">
      <c r="A30" s="72">
        <v>114</v>
      </c>
      <c r="B30" s="72" t="s">
        <v>851</v>
      </c>
      <c r="C30" s="72" t="s">
        <v>847</v>
      </c>
      <c r="D30" s="72">
        <v>11273</v>
      </c>
      <c r="E30" s="72">
        <v>2020</v>
      </c>
      <c r="F30" s="72" t="s">
        <v>848</v>
      </c>
      <c r="G30" s="72">
        <v>5</v>
      </c>
      <c r="H30" s="72">
        <v>12</v>
      </c>
      <c r="I30" s="72" t="s">
        <v>2918</v>
      </c>
      <c r="J30" s="73">
        <v>633.13</v>
      </c>
      <c r="K30" s="73">
        <v>0</v>
      </c>
      <c r="L30" s="73">
        <v>0</v>
      </c>
      <c r="M30" s="73">
        <v>24002672</v>
      </c>
      <c r="N30" s="285">
        <v>0</v>
      </c>
      <c r="O30" s="73">
        <v>-1468485.35</v>
      </c>
      <c r="P30" s="73">
        <v>5656627</v>
      </c>
      <c r="Q30" s="74">
        <v>28191446.780000001</v>
      </c>
      <c r="R30" s="73">
        <v>0</v>
      </c>
      <c r="S30" s="73">
        <v>0</v>
      </c>
      <c r="T30" s="73">
        <v>0</v>
      </c>
      <c r="U30" s="73">
        <v>15899672.369999999</v>
      </c>
      <c r="V30" s="73">
        <v>67052308.789999999</v>
      </c>
      <c r="W30" s="73">
        <v>40060109</v>
      </c>
      <c r="X30" s="74">
        <v>26992199.789999999</v>
      </c>
      <c r="Y30" s="73">
        <v>1509434.89</v>
      </c>
      <c r="Z30" s="74">
        <v>44401307.049999997</v>
      </c>
      <c r="AA30" s="74">
        <v>72592753.829999998</v>
      </c>
      <c r="AB30" s="73">
        <v>496457.06</v>
      </c>
      <c r="AC30" s="73">
        <v>938259.31</v>
      </c>
      <c r="AD30" s="73">
        <v>0</v>
      </c>
      <c r="AE30" s="73">
        <v>26056674</v>
      </c>
      <c r="AF30" s="74">
        <v>27491390.370000001</v>
      </c>
      <c r="AG30" s="73">
        <v>901359.83</v>
      </c>
      <c r="AH30" s="73">
        <v>0</v>
      </c>
      <c r="AI30" s="73">
        <v>5400037.0099999998</v>
      </c>
      <c r="AJ30" s="74">
        <v>6301396.8399999999</v>
      </c>
      <c r="AK30" s="74">
        <v>33792787.210000001</v>
      </c>
      <c r="AL30" s="73">
        <v>38799967</v>
      </c>
      <c r="AM30" s="73">
        <v>0</v>
      </c>
      <c r="AN30" s="73">
        <v>0</v>
      </c>
      <c r="AO30" s="74">
        <v>38799967</v>
      </c>
      <c r="AP30" s="74">
        <v>72592754.209999993</v>
      </c>
      <c r="AQ30" s="73">
        <v>267899145.44999999</v>
      </c>
      <c r="AR30" s="73">
        <v>0</v>
      </c>
      <c r="AS30" s="73">
        <v>585391.75</v>
      </c>
      <c r="AT30" s="73">
        <v>6673068</v>
      </c>
      <c r="AU30" s="73">
        <v>0</v>
      </c>
      <c r="AV30" s="73">
        <v>0</v>
      </c>
      <c r="AW30" s="74">
        <v>275157605.19999999</v>
      </c>
      <c r="AX30" s="73">
        <v>0</v>
      </c>
      <c r="AY30" s="73">
        <v>0</v>
      </c>
      <c r="AZ30" s="73">
        <v>0</v>
      </c>
      <c r="BA30" s="73">
        <v>0</v>
      </c>
      <c r="BB30" s="73">
        <v>0</v>
      </c>
      <c r="BC30" s="74">
        <v>0</v>
      </c>
      <c r="BD30" s="74">
        <v>275157605.19999999</v>
      </c>
      <c r="BE30" s="73">
        <v>101664296.73</v>
      </c>
      <c r="BF30" s="73">
        <v>0</v>
      </c>
      <c r="BG30" s="73">
        <v>4434543.3499999996</v>
      </c>
      <c r="BH30" s="73">
        <v>2730.33</v>
      </c>
      <c r="BI30" s="73">
        <v>0</v>
      </c>
      <c r="BJ30" s="73">
        <v>149938561.21000001</v>
      </c>
      <c r="BK30" s="73">
        <v>0</v>
      </c>
      <c r="BL30" s="74">
        <v>256040131.62</v>
      </c>
      <c r="BM30" s="74">
        <v>19117473.580000099</v>
      </c>
      <c r="BN30" s="73">
        <v>0</v>
      </c>
      <c r="BO30" s="73">
        <v>0</v>
      </c>
      <c r="BP30" s="73">
        <v>19117473.580000099</v>
      </c>
      <c r="BQ30" s="73">
        <v>0</v>
      </c>
      <c r="BR30" s="73">
        <v>0</v>
      </c>
      <c r="BS30" s="74">
        <v>19117473.580000099</v>
      </c>
      <c r="BT30" s="75">
        <v>6.9000000000000006E-2</v>
      </c>
      <c r="BU30" s="75">
        <v>0</v>
      </c>
      <c r="BV30" s="75">
        <v>6.9000000000000006E-2</v>
      </c>
      <c r="BW30" s="76">
        <v>1</v>
      </c>
      <c r="BX30" s="77">
        <v>33</v>
      </c>
      <c r="BY30" s="77">
        <v>39</v>
      </c>
      <c r="BZ30" s="78">
        <v>47.2</v>
      </c>
      <c r="CA30" s="75">
        <v>0.83</v>
      </c>
      <c r="CB30" s="75">
        <v>0.53400000000000003</v>
      </c>
      <c r="CC30" s="79">
        <v>9</v>
      </c>
      <c r="CD30" s="79"/>
      <c r="CE30" s="79"/>
      <c r="CF30" s="74">
        <v>12444405.580000101</v>
      </c>
      <c r="CG30" s="75">
        <v>4.5999999999999999E-2</v>
      </c>
      <c r="CH30" s="75">
        <v>0</v>
      </c>
      <c r="CI30" s="75">
        <v>4.5999999999999999E-2</v>
      </c>
    </row>
    <row r="31" spans="1:87" s="48" customFormat="1" ht="34.200000000000003" x14ac:dyDescent="0.3">
      <c r="A31" s="81">
        <v>126</v>
      </c>
      <c r="B31" s="81" t="s">
        <v>852</v>
      </c>
      <c r="C31" s="81" t="s">
        <v>847</v>
      </c>
      <c r="D31" s="81">
        <v>11273</v>
      </c>
      <c r="E31" s="81">
        <v>2020</v>
      </c>
      <c r="F31" s="81" t="s">
        <v>848</v>
      </c>
      <c r="G31" s="81">
        <v>5</v>
      </c>
      <c r="H31" s="81">
        <v>12</v>
      </c>
      <c r="I31" s="81" t="s">
        <v>2918</v>
      </c>
      <c r="J31" s="82">
        <v>-1462</v>
      </c>
      <c r="K31" s="82">
        <v>0</v>
      </c>
      <c r="L31" s="82">
        <v>0</v>
      </c>
      <c r="M31" s="82">
        <v>32710071</v>
      </c>
      <c r="N31" s="287">
        <v>0</v>
      </c>
      <c r="O31" s="82">
        <v>-828466.76</v>
      </c>
      <c r="P31" s="82">
        <v>9862095</v>
      </c>
      <c r="Q31" s="74">
        <v>41742237.240000002</v>
      </c>
      <c r="R31" s="82">
        <v>0</v>
      </c>
      <c r="S31" s="82">
        <v>0</v>
      </c>
      <c r="T31" s="82">
        <v>0</v>
      </c>
      <c r="U31" s="82">
        <v>65139073.549999997</v>
      </c>
      <c r="V31" s="82">
        <v>87958227.069999993</v>
      </c>
      <c r="W31" s="82">
        <v>47275667</v>
      </c>
      <c r="X31" s="74">
        <v>40682560.07</v>
      </c>
      <c r="Y31" s="82">
        <v>934994.83</v>
      </c>
      <c r="Z31" s="74">
        <v>106756628.45</v>
      </c>
      <c r="AA31" s="74">
        <v>148498865.69</v>
      </c>
      <c r="AB31" s="82">
        <v>208815.48</v>
      </c>
      <c r="AC31" s="82">
        <v>1473449.62</v>
      </c>
      <c r="AD31" s="82">
        <v>0</v>
      </c>
      <c r="AE31" s="82">
        <v>52104898</v>
      </c>
      <c r="AF31" s="74">
        <v>53787163.100000001</v>
      </c>
      <c r="AG31" s="82">
        <v>320675</v>
      </c>
      <c r="AH31" s="82">
        <v>0</v>
      </c>
      <c r="AI31" s="82">
        <v>6958005.3799999999</v>
      </c>
      <c r="AJ31" s="74">
        <v>7278680.3799999999</v>
      </c>
      <c r="AK31" s="74">
        <v>61065843.479999997</v>
      </c>
      <c r="AL31" s="82">
        <v>87433023</v>
      </c>
      <c r="AM31" s="82">
        <v>0</v>
      </c>
      <c r="AN31" s="82">
        <v>0</v>
      </c>
      <c r="AO31" s="74">
        <v>87433023</v>
      </c>
      <c r="AP31" s="74">
        <v>148498866.47999999</v>
      </c>
      <c r="AQ31" s="82">
        <v>371392809.93000001</v>
      </c>
      <c r="AR31" s="82">
        <v>0</v>
      </c>
      <c r="AS31" s="82">
        <v>19674259.809999999</v>
      </c>
      <c r="AT31" s="82">
        <v>22307960</v>
      </c>
      <c r="AU31" s="82">
        <v>0</v>
      </c>
      <c r="AV31" s="82">
        <v>0</v>
      </c>
      <c r="AW31" s="74">
        <v>413375029.74000001</v>
      </c>
      <c r="AX31" s="82">
        <v>0</v>
      </c>
      <c r="AY31" s="82">
        <v>0</v>
      </c>
      <c r="AZ31" s="82">
        <v>0</v>
      </c>
      <c r="BA31" s="82">
        <v>0</v>
      </c>
      <c r="BB31" s="82">
        <v>0</v>
      </c>
      <c r="BC31" s="74">
        <v>0</v>
      </c>
      <c r="BD31" s="74">
        <v>413375029.74000001</v>
      </c>
      <c r="BE31" s="82">
        <v>194166952.97</v>
      </c>
      <c r="BF31" s="82">
        <v>0</v>
      </c>
      <c r="BG31" s="82">
        <v>4132659.83</v>
      </c>
      <c r="BH31" s="82">
        <v>127114.25</v>
      </c>
      <c r="BI31" s="82">
        <v>0</v>
      </c>
      <c r="BJ31" s="82">
        <v>212624958.72</v>
      </c>
      <c r="BK31" s="82">
        <v>0</v>
      </c>
      <c r="BL31" s="74">
        <v>411051685.76999998</v>
      </c>
      <c r="BM31" s="74">
        <v>2323343.9700000901</v>
      </c>
      <c r="BN31" s="82">
        <v>0</v>
      </c>
      <c r="BO31" s="82">
        <v>0</v>
      </c>
      <c r="BP31" s="82">
        <v>2323343.9700000901</v>
      </c>
      <c r="BQ31" s="82">
        <v>0</v>
      </c>
      <c r="BR31" s="82">
        <v>0</v>
      </c>
      <c r="BS31" s="74">
        <v>2323343.9700000901</v>
      </c>
      <c r="BT31" s="75">
        <v>6.0000000000000001E-3</v>
      </c>
      <c r="BU31" s="75">
        <v>0</v>
      </c>
      <c r="BV31" s="75">
        <v>6.0000000000000001E-3</v>
      </c>
      <c r="BW31" s="76">
        <v>0.8</v>
      </c>
      <c r="BX31" s="77">
        <v>32</v>
      </c>
      <c r="BY31" s="77">
        <v>47</v>
      </c>
      <c r="BZ31" s="78">
        <v>19.600000000000001</v>
      </c>
      <c r="CA31" s="75">
        <v>0.11899999999999999</v>
      </c>
      <c r="CB31" s="75">
        <v>0.58899999999999997</v>
      </c>
      <c r="CC31" s="79">
        <v>11</v>
      </c>
      <c r="CD31" s="79"/>
      <c r="CE31" s="79"/>
      <c r="CF31" s="74">
        <v>-19984616.029999901</v>
      </c>
      <c r="CG31" s="75">
        <v>-5.0999999999999997E-2</v>
      </c>
      <c r="CH31" s="75">
        <v>0</v>
      </c>
      <c r="CI31" s="75">
        <v>-5.0999999999999997E-2</v>
      </c>
    </row>
    <row r="32" spans="1:87" s="48" customFormat="1" ht="34.200000000000003" x14ac:dyDescent="0.3">
      <c r="A32" s="72">
        <v>11467</v>
      </c>
      <c r="B32" s="72" t="s">
        <v>853</v>
      </c>
      <c r="C32" s="72" t="s">
        <v>847</v>
      </c>
      <c r="D32" s="72">
        <v>11273</v>
      </c>
      <c r="E32" s="72">
        <v>2020</v>
      </c>
      <c r="F32" s="72" t="s">
        <v>848</v>
      </c>
      <c r="G32" s="72">
        <v>5</v>
      </c>
      <c r="H32" s="72">
        <v>12</v>
      </c>
      <c r="I32" s="72" t="s">
        <v>2918</v>
      </c>
      <c r="J32" s="73">
        <v>780</v>
      </c>
      <c r="K32" s="73">
        <v>0</v>
      </c>
      <c r="L32" s="73">
        <v>0</v>
      </c>
      <c r="M32" s="73">
        <v>4509820</v>
      </c>
      <c r="N32" s="285">
        <v>0</v>
      </c>
      <c r="O32" s="73">
        <v>-255407.51</v>
      </c>
      <c r="P32" s="73">
        <v>1424253</v>
      </c>
      <c r="Q32" s="74">
        <v>5679445.4900000002</v>
      </c>
      <c r="R32" s="73">
        <v>0</v>
      </c>
      <c r="S32" s="73">
        <v>0</v>
      </c>
      <c r="T32" s="73">
        <v>0</v>
      </c>
      <c r="U32" s="73">
        <v>2877580.35</v>
      </c>
      <c r="V32" s="73">
        <v>12585917.039999999</v>
      </c>
      <c r="W32" s="73">
        <v>6788686</v>
      </c>
      <c r="X32" s="74">
        <v>5797231.04</v>
      </c>
      <c r="Y32" s="73">
        <v>0</v>
      </c>
      <c r="Z32" s="74">
        <v>8674811.3900000006</v>
      </c>
      <c r="AA32" s="74">
        <v>14354256.880000001</v>
      </c>
      <c r="AB32" s="73">
        <v>117709.98</v>
      </c>
      <c r="AC32" s="73">
        <v>371701.54</v>
      </c>
      <c r="AD32" s="73">
        <v>0</v>
      </c>
      <c r="AE32" s="73">
        <v>6071361</v>
      </c>
      <c r="AF32" s="74">
        <v>6560772.5199999996</v>
      </c>
      <c r="AG32" s="73">
        <v>77674.81</v>
      </c>
      <c r="AH32" s="73">
        <v>0</v>
      </c>
      <c r="AI32" s="73">
        <v>1285389.5900000001</v>
      </c>
      <c r="AJ32" s="74">
        <v>1363064.4</v>
      </c>
      <c r="AK32" s="74">
        <v>7923836.9199999999</v>
      </c>
      <c r="AL32" s="73">
        <v>6430420</v>
      </c>
      <c r="AM32" s="73">
        <v>0</v>
      </c>
      <c r="AN32" s="73">
        <v>0</v>
      </c>
      <c r="AO32" s="74">
        <v>6430420</v>
      </c>
      <c r="AP32" s="74">
        <v>14354256.92</v>
      </c>
      <c r="AQ32" s="73">
        <v>47440897.07</v>
      </c>
      <c r="AR32" s="73">
        <v>0</v>
      </c>
      <c r="AS32" s="73">
        <v>2258478.42</v>
      </c>
      <c r="AT32" s="73">
        <v>1218100</v>
      </c>
      <c r="AU32" s="73">
        <v>0</v>
      </c>
      <c r="AV32" s="73">
        <v>0</v>
      </c>
      <c r="AW32" s="74">
        <v>50917475.490000002</v>
      </c>
      <c r="AX32" s="73">
        <v>0</v>
      </c>
      <c r="AY32" s="73">
        <v>0</v>
      </c>
      <c r="AZ32" s="73">
        <v>0</v>
      </c>
      <c r="BA32" s="73">
        <v>0</v>
      </c>
      <c r="BB32" s="73">
        <v>0</v>
      </c>
      <c r="BC32" s="74">
        <v>0</v>
      </c>
      <c r="BD32" s="74">
        <v>50917475.490000002</v>
      </c>
      <c r="BE32" s="73">
        <v>31137493.920000002</v>
      </c>
      <c r="BF32" s="73">
        <v>0</v>
      </c>
      <c r="BG32" s="73">
        <v>653728.18999999994</v>
      </c>
      <c r="BH32" s="73">
        <v>543450.82999999996</v>
      </c>
      <c r="BI32" s="73">
        <v>0</v>
      </c>
      <c r="BJ32" s="73">
        <v>34606875.350000001</v>
      </c>
      <c r="BK32" s="73">
        <v>0</v>
      </c>
      <c r="BL32" s="74">
        <v>66941548.289999999</v>
      </c>
      <c r="BM32" s="74">
        <v>-16024072.800000001</v>
      </c>
      <c r="BN32" s="73">
        <v>0</v>
      </c>
      <c r="BO32" s="73">
        <v>0</v>
      </c>
      <c r="BP32" s="73">
        <v>-16024072.800000001</v>
      </c>
      <c r="BQ32" s="73">
        <v>0</v>
      </c>
      <c r="BR32" s="73">
        <v>0</v>
      </c>
      <c r="BS32" s="74">
        <v>-16024072.800000001</v>
      </c>
      <c r="BT32" s="75">
        <v>-0.315</v>
      </c>
      <c r="BU32" s="75">
        <v>0</v>
      </c>
      <c r="BV32" s="75">
        <v>-0.315</v>
      </c>
      <c r="BW32" s="76">
        <v>0.9</v>
      </c>
      <c r="BX32" s="77">
        <v>35</v>
      </c>
      <c r="BY32" s="77">
        <v>34</v>
      </c>
      <c r="BZ32" s="78">
        <v>-22.4</v>
      </c>
      <c r="CA32" s="75">
        <v>-2.3149999999999999</v>
      </c>
      <c r="CB32" s="75">
        <v>0.44800000000000001</v>
      </c>
      <c r="CC32" s="79">
        <v>10</v>
      </c>
      <c r="CD32" s="79"/>
      <c r="CE32" s="79"/>
      <c r="CF32" s="74">
        <v>-17242172.800000001</v>
      </c>
      <c r="CG32" s="75">
        <v>-0.34699999999999998</v>
      </c>
      <c r="CH32" s="75">
        <v>0</v>
      </c>
      <c r="CI32" s="75">
        <v>-0.34699999999999998</v>
      </c>
    </row>
    <row r="33" spans="1:87" s="48" customFormat="1" ht="34.200000000000003" x14ac:dyDescent="0.3">
      <c r="A33" s="81">
        <v>99</v>
      </c>
      <c r="B33" s="81" t="s">
        <v>854</v>
      </c>
      <c r="C33" s="81" t="s">
        <v>847</v>
      </c>
      <c r="D33" s="81">
        <v>11273</v>
      </c>
      <c r="E33" s="81">
        <v>2020</v>
      </c>
      <c r="F33" s="81" t="s">
        <v>848</v>
      </c>
      <c r="G33" s="81">
        <v>5</v>
      </c>
      <c r="H33" s="81">
        <v>12</v>
      </c>
      <c r="I33" s="81" t="s">
        <v>2918</v>
      </c>
      <c r="J33" s="82">
        <v>0</v>
      </c>
      <c r="K33" s="82">
        <v>0</v>
      </c>
      <c r="L33" s="82">
        <v>0</v>
      </c>
      <c r="M33" s="82">
        <v>12704572</v>
      </c>
      <c r="N33" s="287">
        <v>0</v>
      </c>
      <c r="O33" s="82">
        <v>-647608.43000000005</v>
      </c>
      <c r="P33" s="82">
        <v>2214816</v>
      </c>
      <c r="Q33" s="74">
        <v>14271779.57</v>
      </c>
      <c r="R33" s="82">
        <v>0</v>
      </c>
      <c r="S33" s="82">
        <v>0</v>
      </c>
      <c r="T33" s="82">
        <v>0</v>
      </c>
      <c r="U33" s="82">
        <v>14543548.74</v>
      </c>
      <c r="V33" s="82">
        <v>23406726.920000002</v>
      </c>
      <c r="W33" s="82">
        <v>16279500</v>
      </c>
      <c r="X33" s="74">
        <v>7127226.9199999999</v>
      </c>
      <c r="Y33" s="82">
        <v>1861298.51</v>
      </c>
      <c r="Z33" s="74">
        <v>23532074.170000002</v>
      </c>
      <c r="AA33" s="74">
        <v>37803853.740000002</v>
      </c>
      <c r="AB33" s="82">
        <v>150006.51</v>
      </c>
      <c r="AC33" s="82">
        <v>1110114.97</v>
      </c>
      <c r="AD33" s="82">
        <v>0</v>
      </c>
      <c r="AE33" s="82">
        <v>14580722</v>
      </c>
      <c r="AF33" s="74">
        <v>15840843.48</v>
      </c>
      <c r="AG33" s="82">
        <v>159311.13</v>
      </c>
      <c r="AH33" s="82">
        <v>0</v>
      </c>
      <c r="AI33" s="82">
        <v>4245605.04</v>
      </c>
      <c r="AJ33" s="74">
        <v>4404916.17</v>
      </c>
      <c r="AK33" s="74">
        <v>20245759.649999999</v>
      </c>
      <c r="AL33" s="82">
        <v>17558094</v>
      </c>
      <c r="AM33" s="82">
        <v>0</v>
      </c>
      <c r="AN33" s="82">
        <v>0</v>
      </c>
      <c r="AO33" s="74">
        <v>17558094</v>
      </c>
      <c r="AP33" s="74">
        <v>37803853.649999999</v>
      </c>
      <c r="AQ33" s="82">
        <v>115815996.34999999</v>
      </c>
      <c r="AR33" s="82">
        <v>0</v>
      </c>
      <c r="AS33" s="82">
        <v>13834111.609999999</v>
      </c>
      <c r="AT33" s="82">
        <v>30920713</v>
      </c>
      <c r="AU33" s="82">
        <v>0</v>
      </c>
      <c r="AV33" s="82">
        <v>0</v>
      </c>
      <c r="AW33" s="74">
        <v>160570820.96000001</v>
      </c>
      <c r="AX33" s="82">
        <v>0</v>
      </c>
      <c r="AY33" s="82">
        <v>0</v>
      </c>
      <c r="AZ33" s="82">
        <v>0</v>
      </c>
      <c r="BA33" s="82">
        <v>0</v>
      </c>
      <c r="BB33" s="82">
        <v>0</v>
      </c>
      <c r="BC33" s="74">
        <v>0</v>
      </c>
      <c r="BD33" s="74">
        <v>160570820.96000001</v>
      </c>
      <c r="BE33" s="82">
        <v>75659981.439999998</v>
      </c>
      <c r="BF33" s="82">
        <v>0</v>
      </c>
      <c r="BG33" s="82">
        <v>2360436.4900000002</v>
      </c>
      <c r="BH33" s="82">
        <v>33670.639999999999</v>
      </c>
      <c r="BI33" s="82">
        <v>0</v>
      </c>
      <c r="BJ33" s="82">
        <v>72781886.859999999</v>
      </c>
      <c r="BK33" s="82">
        <v>0</v>
      </c>
      <c r="BL33" s="74">
        <v>150835975.43000001</v>
      </c>
      <c r="BM33" s="74">
        <v>9734845.5299999695</v>
      </c>
      <c r="BN33" s="82">
        <v>0</v>
      </c>
      <c r="BO33" s="82">
        <v>0</v>
      </c>
      <c r="BP33" s="82">
        <v>9734845.5299999695</v>
      </c>
      <c r="BQ33" s="82">
        <v>0</v>
      </c>
      <c r="BR33" s="82">
        <v>0</v>
      </c>
      <c r="BS33" s="74">
        <v>9734845.5299999695</v>
      </c>
      <c r="BT33" s="75">
        <v>6.0999999999999999E-2</v>
      </c>
      <c r="BU33" s="75">
        <v>0</v>
      </c>
      <c r="BV33" s="75">
        <v>6.0999999999999999E-2</v>
      </c>
      <c r="BW33" s="76">
        <v>0.9</v>
      </c>
      <c r="BX33" s="77">
        <v>40</v>
      </c>
      <c r="BY33" s="77">
        <v>36</v>
      </c>
      <c r="BZ33" s="78">
        <v>66</v>
      </c>
      <c r="CA33" s="75">
        <v>0.75600000000000001</v>
      </c>
      <c r="CB33" s="75">
        <v>0.46400000000000002</v>
      </c>
      <c r="CC33" s="79">
        <v>7</v>
      </c>
      <c r="CD33" s="79"/>
      <c r="CE33" s="79"/>
      <c r="CF33" s="74">
        <v>-21185867.469999999</v>
      </c>
      <c r="CG33" s="75">
        <v>-0.16300000000000001</v>
      </c>
      <c r="CH33" s="75">
        <v>0</v>
      </c>
      <c r="CI33" s="75">
        <v>-0.16300000000000001</v>
      </c>
    </row>
    <row r="34" spans="1:87" s="48" customFormat="1" ht="34.200000000000003" x14ac:dyDescent="0.3">
      <c r="A34" s="72">
        <v>122</v>
      </c>
      <c r="B34" s="72" t="s">
        <v>750</v>
      </c>
      <c r="C34" s="72" t="s">
        <v>847</v>
      </c>
      <c r="D34" s="72">
        <v>12759</v>
      </c>
      <c r="E34" s="72">
        <v>2020</v>
      </c>
      <c r="F34" s="72" t="s">
        <v>855</v>
      </c>
      <c r="G34" s="72">
        <v>5</v>
      </c>
      <c r="H34" s="72">
        <v>12</v>
      </c>
      <c r="I34" s="72" t="s">
        <v>2917</v>
      </c>
      <c r="J34" s="73">
        <v>112756049</v>
      </c>
      <c r="K34" s="73">
        <v>0</v>
      </c>
      <c r="L34" s="73">
        <v>2182921</v>
      </c>
      <c r="M34" s="73">
        <v>59242723</v>
      </c>
      <c r="N34" s="285">
        <v>0</v>
      </c>
      <c r="O34" s="73">
        <v>0</v>
      </c>
      <c r="P34" s="73">
        <v>34404948</v>
      </c>
      <c r="Q34" s="74">
        <v>208586641</v>
      </c>
      <c r="R34" s="73">
        <v>281540165</v>
      </c>
      <c r="S34" s="73">
        <v>2972279</v>
      </c>
      <c r="T34" s="73">
        <v>0</v>
      </c>
      <c r="U34" s="73">
        <v>0</v>
      </c>
      <c r="V34" s="73">
        <v>560334766</v>
      </c>
      <c r="W34" s="73">
        <v>292436455</v>
      </c>
      <c r="X34" s="74">
        <v>267898311</v>
      </c>
      <c r="Y34" s="73">
        <v>72711107</v>
      </c>
      <c r="Z34" s="74">
        <v>625121862</v>
      </c>
      <c r="AA34" s="74">
        <v>833708503</v>
      </c>
      <c r="AB34" s="73">
        <v>11607394</v>
      </c>
      <c r="AC34" s="73">
        <v>5657310</v>
      </c>
      <c r="AD34" s="73">
        <v>2078769</v>
      </c>
      <c r="AE34" s="73">
        <v>188746506</v>
      </c>
      <c r="AF34" s="74">
        <v>208089979</v>
      </c>
      <c r="AG34" s="73">
        <v>213311856</v>
      </c>
      <c r="AH34" s="73">
        <v>0</v>
      </c>
      <c r="AI34" s="73">
        <v>42704156</v>
      </c>
      <c r="AJ34" s="74">
        <v>256016012</v>
      </c>
      <c r="AK34" s="74">
        <v>464105991</v>
      </c>
      <c r="AL34" s="73">
        <v>340452236</v>
      </c>
      <c r="AM34" s="73">
        <v>27404200</v>
      </c>
      <c r="AN34" s="73">
        <v>1746076</v>
      </c>
      <c r="AO34" s="74">
        <v>369602512</v>
      </c>
      <c r="AP34" s="74">
        <v>833708503</v>
      </c>
      <c r="AQ34" s="73">
        <v>606177116</v>
      </c>
      <c r="AR34" s="73">
        <v>0</v>
      </c>
      <c r="AS34" s="73">
        <v>35813200</v>
      </c>
      <c r="AT34" s="73">
        <v>38015218</v>
      </c>
      <c r="AU34" s="73">
        <v>0</v>
      </c>
      <c r="AV34" s="73">
        <v>4123879</v>
      </c>
      <c r="AW34" s="74">
        <v>684129413</v>
      </c>
      <c r="AX34" s="73">
        <v>33048837</v>
      </c>
      <c r="AY34" s="73">
        <v>-7084195</v>
      </c>
      <c r="AZ34" s="73">
        <v>0</v>
      </c>
      <c r="BA34" s="73">
        <v>0</v>
      </c>
      <c r="BB34" s="73">
        <v>0</v>
      </c>
      <c r="BC34" s="74">
        <v>25964642</v>
      </c>
      <c r="BD34" s="74">
        <v>710094055</v>
      </c>
      <c r="BE34" s="73">
        <v>401472185</v>
      </c>
      <c r="BF34" s="73">
        <v>0</v>
      </c>
      <c r="BG34" s="73">
        <v>29646042</v>
      </c>
      <c r="BH34" s="73">
        <v>8776284</v>
      </c>
      <c r="BI34" s="73">
        <v>0</v>
      </c>
      <c r="BJ34" s="73">
        <v>245129009</v>
      </c>
      <c r="BK34" s="73">
        <v>0</v>
      </c>
      <c r="BL34" s="74">
        <v>685023520</v>
      </c>
      <c r="BM34" s="74">
        <v>25070535</v>
      </c>
      <c r="BN34" s="73">
        <v>-13800000</v>
      </c>
      <c r="BO34" s="73">
        <v>787890</v>
      </c>
      <c r="BP34" s="73">
        <v>12058425</v>
      </c>
      <c r="BQ34" s="73">
        <v>18236164</v>
      </c>
      <c r="BR34" s="73">
        <v>0</v>
      </c>
      <c r="BS34" s="74">
        <v>30294589</v>
      </c>
      <c r="BT34" s="75">
        <v>-1E-3</v>
      </c>
      <c r="BU34" s="75">
        <v>3.6999999999999998E-2</v>
      </c>
      <c r="BV34" s="75">
        <v>3.5000000000000003E-2</v>
      </c>
      <c r="BW34" s="76">
        <v>1</v>
      </c>
      <c r="BX34" s="77">
        <v>36</v>
      </c>
      <c r="BY34" s="77">
        <v>113</v>
      </c>
      <c r="BZ34" s="78">
        <v>3.1</v>
      </c>
      <c r="CA34" s="75">
        <v>0.13</v>
      </c>
      <c r="CB34" s="75">
        <v>0.443</v>
      </c>
      <c r="CC34" s="79">
        <v>10</v>
      </c>
      <c r="CD34" s="79"/>
      <c r="CE34" s="79"/>
      <c r="CF34" s="74">
        <v>-12944683</v>
      </c>
      <c r="CG34" s="75">
        <v>-5.8000000000000003E-2</v>
      </c>
      <c r="CH34" s="75">
        <v>3.9E-2</v>
      </c>
      <c r="CI34" s="75">
        <v>-1.9E-2</v>
      </c>
    </row>
    <row r="35" spans="1:87" s="48" customFormat="1" ht="34.200000000000003" x14ac:dyDescent="0.3">
      <c r="A35" s="81">
        <v>77</v>
      </c>
      <c r="B35" s="81" t="s">
        <v>726</v>
      </c>
      <c r="C35" s="81" t="s">
        <v>847</v>
      </c>
      <c r="D35" s="81">
        <v>12767</v>
      </c>
      <c r="E35" s="81">
        <v>2020</v>
      </c>
      <c r="F35" s="81" t="s">
        <v>855</v>
      </c>
      <c r="G35" s="81">
        <v>5</v>
      </c>
      <c r="H35" s="81">
        <v>12</v>
      </c>
      <c r="I35" s="81" t="s">
        <v>2917</v>
      </c>
      <c r="J35" s="82">
        <v>21569992</v>
      </c>
      <c r="K35" s="82">
        <v>4078154</v>
      </c>
      <c r="L35" s="82">
        <v>0</v>
      </c>
      <c r="M35" s="82">
        <v>17079353</v>
      </c>
      <c r="N35" s="287">
        <v>9563</v>
      </c>
      <c r="O35" s="82">
        <v>0</v>
      </c>
      <c r="P35" s="82">
        <v>7779171</v>
      </c>
      <c r="Q35" s="74">
        <v>50516233</v>
      </c>
      <c r="R35" s="82">
        <v>1276249</v>
      </c>
      <c r="S35" s="82">
        <v>0</v>
      </c>
      <c r="T35" s="82">
        <v>3608799</v>
      </c>
      <c r="U35" s="82">
        <v>0</v>
      </c>
      <c r="V35" s="82">
        <v>156694011</v>
      </c>
      <c r="W35" s="82">
        <v>117005010</v>
      </c>
      <c r="X35" s="74">
        <v>39689001</v>
      </c>
      <c r="Y35" s="82">
        <v>13351906</v>
      </c>
      <c r="Z35" s="74">
        <v>57925955</v>
      </c>
      <c r="AA35" s="74">
        <v>108442188</v>
      </c>
      <c r="AB35" s="82">
        <v>2032190</v>
      </c>
      <c r="AC35" s="82">
        <v>6939367</v>
      </c>
      <c r="AD35" s="82">
        <v>0</v>
      </c>
      <c r="AE35" s="82">
        <v>22667005</v>
      </c>
      <c r="AF35" s="74">
        <v>31638562</v>
      </c>
      <c r="AG35" s="82">
        <v>23392625</v>
      </c>
      <c r="AH35" s="82">
        <v>0</v>
      </c>
      <c r="AI35" s="82">
        <v>64230551</v>
      </c>
      <c r="AJ35" s="74">
        <v>87623176</v>
      </c>
      <c r="AK35" s="74">
        <v>119261738</v>
      </c>
      <c r="AL35" s="82">
        <v>-15699388</v>
      </c>
      <c r="AM35" s="82">
        <v>2341271</v>
      </c>
      <c r="AN35" s="82">
        <v>2538567</v>
      </c>
      <c r="AO35" s="74">
        <v>-10819550</v>
      </c>
      <c r="AP35" s="74">
        <v>108442188</v>
      </c>
      <c r="AQ35" s="82">
        <v>138579363</v>
      </c>
      <c r="AR35" s="82">
        <v>0</v>
      </c>
      <c r="AS35" s="82">
        <v>24657351</v>
      </c>
      <c r="AT35" s="82">
        <v>12030510</v>
      </c>
      <c r="AU35" s="82">
        <v>11469824</v>
      </c>
      <c r="AV35" s="82">
        <v>7251</v>
      </c>
      <c r="AW35" s="74">
        <v>186744299</v>
      </c>
      <c r="AX35" s="82">
        <v>305297</v>
      </c>
      <c r="AY35" s="82">
        <v>4864051</v>
      </c>
      <c r="AZ35" s="82">
        <v>0</v>
      </c>
      <c r="BA35" s="82">
        <v>-358127</v>
      </c>
      <c r="BB35" s="82">
        <v>0</v>
      </c>
      <c r="BC35" s="74">
        <v>4811221</v>
      </c>
      <c r="BD35" s="74">
        <v>191555520</v>
      </c>
      <c r="BE35" s="82">
        <v>106750073</v>
      </c>
      <c r="BF35" s="82">
        <v>0</v>
      </c>
      <c r="BG35" s="82">
        <v>4138353</v>
      </c>
      <c r="BH35" s="82">
        <v>913174</v>
      </c>
      <c r="BI35" s="82">
        <v>1285263</v>
      </c>
      <c r="BJ35" s="82">
        <v>60215526</v>
      </c>
      <c r="BK35" s="82">
        <v>0</v>
      </c>
      <c r="BL35" s="74">
        <v>173302389</v>
      </c>
      <c r="BM35" s="74">
        <v>18253131</v>
      </c>
      <c r="BN35" s="82">
        <v>-4938034</v>
      </c>
      <c r="BO35" s="82">
        <v>18843</v>
      </c>
      <c r="BP35" s="82">
        <v>13333940</v>
      </c>
      <c r="BQ35" s="82">
        <v>-7956645</v>
      </c>
      <c r="BR35" s="82">
        <v>0</v>
      </c>
      <c r="BS35" s="74">
        <v>5377295</v>
      </c>
      <c r="BT35" s="75">
        <v>7.0000000000000007E-2</v>
      </c>
      <c r="BU35" s="75">
        <v>2.5000000000000001E-2</v>
      </c>
      <c r="BV35" s="75">
        <v>9.5000000000000001E-2</v>
      </c>
      <c r="BW35" s="76">
        <v>1.6</v>
      </c>
      <c r="BX35" s="77">
        <v>45</v>
      </c>
      <c r="BY35" s="77">
        <v>53</v>
      </c>
      <c r="BZ35" s="78">
        <v>7.9</v>
      </c>
      <c r="CA35" s="75">
        <v>0.40699999999999997</v>
      </c>
      <c r="CB35" s="75">
        <v>-0.1</v>
      </c>
      <c r="CC35" s="79">
        <v>28</v>
      </c>
      <c r="CD35" s="79"/>
      <c r="CE35" s="79"/>
      <c r="CF35" s="74">
        <v>-5247203</v>
      </c>
      <c r="CG35" s="75">
        <v>-0.06</v>
      </c>
      <c r="CH35" s="75">
        <v>2.9000000000000001E-2</v>
      </c>
      <c r="CI35" s="75">
        <v>-3.1E-2</v>
      </c>
    </row>
    <row r="36" spans="1:87" s="48" customFormat="1" ht="34.200000000000003" x14ac:dyDescent="0.3">
      <c r="A36" s="72">
        <v>129</v>
      </c>
      <c r="B36" s="72" t="s">
        <v>758</v>
      </c>
      <c r="C36" s="72" t="s">
        <v>847</v>
      </c>
      <c r="D36" s="72">
        <v>12773</v>
      </c>
      <c r="E36" s="72">
        <v>2020</v>
      </c>
      <c r="F36" s="72" t="s">
        <v>855</v>
      </c>
      <c r="G36" s="72">
        <v>5</v>
      </c>
      <c r="H36" s="72">
        <v>12</v>
      </c>
      <c r="I36" s="72" t="s">
        <v>2917</v>
      </c>
      <c r="J36" s="73">
        <v>24931105</v>
      </c>
      <c r="K36" s="73">
        <v>0</v>
      </c>
      <c r="L36" s="73">
        <v>0</v>
      </c>
      <c r="M36" s="73">
        <v>18239134</v>
      </c>
      <c r="N36" s="285">
        <v>907645</v>
      </c>
      <c r="O36" s="73">
        <v>0</v>
      </c>
      <c r="P36" s="73">
        <v>9181844</v>
      </c>
      <c r="Q36" s="74">
        <v>53259728</v>
      </c>
      <c r="R36" s="73">
        <v>1850169</v>
      </c>
      <c r="S36" s="73">
        <v>0</v>
      </c>
      <c r="T36" s="73">
        <v>0</v>
      </c>
      <c r="U36" s="73">
        <v>0</v>
      </c>
      <c r="V36" s="73">
        <v>184544206</v>
      </c>
      <c r="W36" s="73">
        <v>121118056</v>
      </c>
      <c r="X36" s="74">
        <v>63426150</v>
      </c>
      <c r="Y36" s="73">
        <v>354727136</v>
      </c>
      <c r="Z36" s="74">
        <v>420003455</v>
      </c>
      <c r="AA36" s="74">
        <v>473263183</v>
      </c>
      <c r="AB36" s="73">
        <v>0</v>
      </c>
      <c r="AC36" s="73">
        <v>21870778</v>
      </c>
      <c r="AD36" s="73">
        <v>1828719</v>
      </c>
      <c r="AE36" s="73">
        <v>27352516</v>
      </c>
      <c r="AF36" s="74">
        <v>51052013</v>
      </c>
      <c r="AG36" s="73">
        <v>0</v>
      </c>
      <c r="AH36" s="73">
        <v>0</v>
      </c>
      <c r="AI36" s="73">
        <v>12229134</v>
      </c>
      <c r="AJ36" s="74">
        <v>12229134</v>
      </c>
      <c r="AK36" s="74">
        <v>63281147</v>
      </c>
      <c r="AL36" s="73">
        <v>409959445</v>
      </c>
      <c r="AM36" s="73">
        <v>22591</v>
      </c>
      <c r="AN36" s="73">
        <v>0</v>
      </c>
      <c r="AO36" s="74">
        <v>409982036</v>
      </c>
      <c r="AP36" s="74">
        <v>473263183</v>
      </c>
      <c r="AQ36" s="73">
        <v>190892298</v>
      </c>
      <c r="AR36" s="73">
        <v>482105</v>
      </c>
      <c r="AS36" s="73">
        <v>5287526</v>
      </c>
      <c r="AT36" s="73">
        <v>12549482</v>
      </c>
      <c r="AU36" s="73">
        <v>0</v>
      </c>
      <c r="AV36" s="73">
        <v>262345</v>
      </c>
      <c r="AW36" s="74">
        <v>209473756</v>
      </c>
      <c r="AX36" s="73">
        <v>24904517</v>
      </c>
      <c r="AY36" s="73">
        <v>0</v>
      </c>
      <c r="AZ36" s="73">
        <v>0</v>
      </c>
      <c r="BA36" s="73">
        <v>-107951</v>
      </c>
      <c r="BB36" s="73">
        <v>348679</v>
      </c>
      <c r="BC36" s="74">
        <v>25145245</v>
      </c>
      <c r="BD36" s="74">
        <v>234619001</v>
      </c>
      <c r="BE36" s="73">
        <v>127096424</v>
      </c>
      <c r="BF36" s="73">
        <v>0</v>
      </c>
      <c r="BG36" s="73">
        <v>8204617</v>
      </c>
      <c r="BH36" s="73">
        <v>0</v>
      </c>
      <c r="BI36" s="73">
        <v>760822</v>
      </c>
      <c r="BJ36" s="73">
        <v>71361634</v>
      </c>
      <c r="BK36" s="73">
        <v>0</v>
      </c>
      <c r="BL36" s="74">
        <v>207423497</v>
      </c>
      <c r="BM36" s="74">
        <v>27195504</v>
      </c>
      <c r="BN36" s="73">
        <v>-6000000</v>
      </c>
      <c r="BO36" s="73">
        <v>-13075416</v>
      </c>
      <c r="BP36" s="73">
        <v>8120088</v>
      </c>
      <c r="BQ36" s="73">
        <v>-164400</v>
      </c>
      <c r="BR36" s="73">
        <v>0</v>
      </c>
      <c r="BS36" s="74">
        <v>7955688</v>
      </c>
      <c r="BT36" s="75">
        <v>8.9999999999999993E-3</v>
      </c>
      <c r="BU36" s="75">
        <v>0.107</v>
      </c>
      <c r="BV36" s="75">
        <v>0.11600000000000001</v>
      </c>
      <c r="BW36" s="76">
        <v>1</v>
      </c>
      <c r="BX36" s="77">
        <v>35</v>
      </c>
      <c r="BY36" s="77">
        <v>53</v>
      </c>
      <c r="BZ36" s="78">
        <v>0</v>
      </c>
      <c r="CA36" s="75">
        <v>0.69299999999999995</v>
      </c>
      <c r="CB36" s="75">
        <v>0.86599999999999999</v>
      </c>
      <c r="CC36" s="79">
        <v>15</v>
      </c>
      <c r="CD36" s="79"/>
      <c r="CE36" s="79"/>
      <c r="CF36" s="74">
        <v>14646022</v>
      </c>
      <c r="CG36" s="75">
        <v>-4.7E-2</v>
      </c>
      <c r="CH36" s="75">
        <v>0.113</v>
      </c>
      <c r="CI36" s="75">
        <v>6.6000000000000003E-2</v>
      </c>
    </row>
    <row r="37" spans="1:87" s="48" customFormat="1" ht="34.200000000000003" x14ac:dyDescent="0.3">
      <c r="A37" s="81">
        <v>104</v>
      </c>
      <c r="B37" s="81" t="s">
        <v>759</v>
      </c>
      <c r="C37" s="81" t="s">
        <v>847</v>
      </c>
      <c r="D37" s="81">
        <v>12775</v>
      </c>
      <c r="E37" s="81">
        <v>2020</v>
      </c>
      <c r="F37" s="81" t="s">
        <v>855</v>
      </c>
      <c r="G37" s="81">
        <v>5</v>
      </c>
      <c r="H37" s="81">
        <v>12</v>
      </c>
      <c r="I37" s="81" t="s">
        <v>2917</v>
      </c>
      <c r="J37" s="82">
        <v>27802000</v>
      </c>
      <c r="K37" s="82">
        <v>37994000</v>
      </c>
      <c r="L37" s="82">
        <v>4925000</v>
      </c>
      <c r="M37" s="82">
        <v>78697000</v>
      </c>
      <c r="N37" s="287">
        <v>79405000</v>
      </c>
      <c r="O37" s="82">
        <v>43400000</v>
      </c>
      <c r="P37" s="82">
        <v>26976000</v>
      </c>
      <c r="Q37" s="74">
        <v>299199000</v>
      </c>
      <c r="R37" s="82">
        <v>162997000</v>
      </c>
      <c r="S37" s="82">
        <v>0</v>
      </c>
      <c r="T37" s="82">
        <v>0</v>
      </c>
      <c r="U37" s="82">
        <v>803000</v>
      </c>
      <c r="V37" s="82">
        <v>588030000</v>
      </c>
      <c r="W37" s="82">
        <v>393516000</v>
      </c>
      <c r="X37" s="74">
        <v>194514000</v>
      </c>
      <c r="Y37" s="82">
        <v>469542000</v>
      </c>
      <c r="Z37" s="74">
        <v>827856000</v>
      </c>
      <c r="AA37" s="74">
        <v>1127055000</v>
      </c>
      <c r="AB37" s="82">
        <v>9728000</v>
      </c>
      <c r="AC37" s="82">
        <v>28567000</v>
      </c>
      <c r="AD37" s="82">
        <v>25402000</v>
      </c>
      <c r="AE37" s="82">
        <v>208326000</v>
      </c>
      <c r="AF37" s="74">
        <v>272023000</v>
      </c>
      <c r="AG37" s="82">
        <v>467817000</v>
      </c>
      <c r="AH37" s="82">
        <v>0</v>
      </c>
      <c r="AI37" s="82">
        <v>202476000</v>
      </c>
      <c r="AJ37" s="74">
        <v>670293000</v>
      </c>
      <c r="AK37" s="74">
        <v>942316000</v>
      </c>
      <c r="AL37" s="82">
        <v>172955000</v>
      </c>
      <c r="AM37" s="82">
        <v>5070000</v>
      </c>
      <c r="AN37" s="82">
        <v>6713000</v>
      </c>
      <c r="AO37" s="74">
        <v>184738000</v>
      </c>
      <c r="AP37" s="74">
        <v>1127054000</v>
      </c>
      <c r="AQ37" s="82">
        <v>731016000</v>
      </c>
      <c r="AR37" s="82">
        <v>0</v>
      </c>
      <c r="AS37" s="82">
        <v>240926000</v>
      </c>
      <c r="AT37" s="82">
        <v>17783000</v>
      </c>
      <c r="AU37" s="82">
        <v>9789000</v>
      </c>
      <c r="AV37" s="82">
        <v>2040000</v>
      </c>
      <c r="AW37" s="74">
        <v>1001554000</v>
      </c>
      <c r="AX37" s="82">
        <v>3404000</v>
      </c>
      <c r="AY37" s="82">
        <v>-1680000</v>
      </c>
      <c r="AZ37" s="82">
        <v>0</v>
      </c>
      <c r="BA37" s="82">
        <v>17412000</v>
      </c>
      <c r="BB37" s="82">
        <v>0</v>
      </c>
      <c r="BC37" s="74">
        <v>19136000</v>
      </c>
      <c r="BD37" s="74">
        <v>1020690000</v>
      </c>
      <c r="BE37" s="82">
        <v>458158000</v>
      </c>
      <c r="BF37" s="82">
        <v>0</v>
      </c>
      <c r="BG37" s="82">
        <v>24238000</v>
      </c>
      <c r="BH37" s="82">
        <v>19222000</v>
      </c>
      <c r="BI37" s="82">
        <v>11075000</v>
      </c>
      <c r="BJ37" s="82">
        <v>469817000</v>
      </c>
      <c r="BK37" s="82">
        <v>0</v>
      </c>
      <c r="BL37" s="74">
        <v>982510000</v>
      </c>
      <c r="BM37" s="74">
        <v>38180000</v>
      </c>
      <c r="BN37" s="82">
        <v>-4618000</v>
      </c>
      <c r="BO37" s="82">
        <v>1411000</v>
      </c>
      <c r="BP37" s="82">
        <v>34973000</v>
      </c>
      <c r="BQ37" s="82">
        <v>2908000</v>
      </c>
      <c r="BR37" s="82">
        <v>0</v>
      </c>
      <c r="BS37" s="74">
        <v>37881000</v>
      </c>
      <c r="BT37" s="75">
        <v>1.9E-2</v>
      </c>
      <c r="BU37" s="75">
        <v>1.9E-2</v>
      </c>
      <c r="BV37" s="75">
        <v>3.6999999999999998E-2</v>
      </c>
      <c r="BW37" s="76">
        <v>1.1000000000000001</v>
      </c>
      <c r="BX37" s="77">
        <v>39</v>
      </c>
      <c r="BY37" s="77">
        <v>93</v>
      </c>
      <c r="BZ37" s="78">
        <v>2.8</v>
      </c>
      <c r="CA37" s="75">
        <v>8.4000000000000005E-2</v>
      </c>
      <c r="CB37" s="75">
        <v>0.16400000000000001</v>
      </c>
      <c r="CC37" s="79">
        <v>16</v>
      </c>
      <c r="CD37" s="79"/>
      <c r="CE37" s="79"/>
      <c r="CF37" s="74">
        <v>10608000</v>
      </c>
      <c r="CG37" s="75">
        <v>-8.9999999999999993E-3</v>
      </c>
      <c r="CH37" s="75">
        <v>1.9E-2</v>
      </c>
      <c r="CI37" s="75">
        <v>1.0999999999999999E-2</v>
      </c>
    </row>
    <row r="38" spans="1:87" s="48" customFormat="1" ht="34.200000000000003" x14ac:dyDescent="0.3">
      <c r="A38" s="72">
        <v>85</v>
      </c>
      <c r="B38" s="72" t="s">
        <v>729</v>
      </c>
      <c r="C38" s="72" t="s">
        <v>847</v>
      </c>
      <c r="D38" s="72">
        <v>12775</v>
      </c>
      <c r="E38" s="72">
        <v>2020</v>
      </c>
      <c r="F38" s="72" t="s">
        <v>855</v>
      </c>
      <c r="G38" s="72">
        <v>5</v>
      </c>
      <c r="H38" s="72">
        <v>12</v>
      </c>
      <c r="I38" s="72" t="s">
        <v>2917</v>
      </c>
      <c r="J38" s="73">
        <v>68186000</v>
      </c>
      <c r="K38" s="73">
        <v>0</v>
      </c>
      <c r="L38" s="73">
        <v>1821000</v>
      </c>
      <c r="M38" s="73">
        <v>43168000</v>
      </c>
      <c r="N38" s="285">
        <v>59058000</v>
      </c>
      <c r="O38" s="73">
        <v>3373000</v>
      </c>
      <c r="P38" s="73">
        <v>14761000</v>
      </c>
      <c r="Q38" s="74">
        <v>190367000</v>
      </c>
      <c r="R38" s="73">
        <v>81406000</v>
      </c>
      <c r="S38" s="73">
        <v>0</v>
      </c>
      <c r="T38" s="73">
        <v>0</v>
      </c>
      <c r="U38" s="73">
        <v>8089000</v>
      </c>
      <c r="V38" s="73">
        <v>493426000</v>
      </c>
      <c r="W38" s="73">
        <v>286675000</v>
      </c>
      <c r="X38" s="74">
        <v>206751000</v>
      </c>
      <c r="Y38" s="73">
        <v>119181000</v>
      </c>
      <c r="Z38" s="74">
        <v>415427000</v>
      </c>
      <c r="AA38" s="74">
        <v>605794000</v>
      </c>
      <c r="AB38" s="73">
        <v>1265000</v>
      </c>
      <c r="AC38" s="73">
        <v>8839000</v>
      </c>
      <c r="AD38" s="73">
        <v>13195000</v>
      </c>
      <c r="AE38" s="73">
        <v>151044000</v>
      </c>
      <c r="AF38" s="74">
        <v>174343000</v>
      </c>
      <c r="AG38" s="73">
        <v>214003000</v>
      </c>
      <c r="AH38" s="73">
        <v>0</v>
      </c>
      <c r="AI38" s="73">
        <v>93782000</v>
      </c>
      <c r="AJ38" s="74">
        <v>307785000</v>
      </c>
      <c r="AK38" s="74">
        <v>482128000</v>
      </c>
      <c r="AL38" s="73">
        <v>114664000</v>
      </c>
      <c r="AM38" s="73">
        <v>3937000</v>
      </c>
      <c r="AN38" s="73">
        <v>5065000</v>
      </c>
      <c r="AO38" s="74">
        <v>123666000</v>
      </c>
      <c r="AP38" s="74">
        <v>605794000</v>
      </c>
      <c r="AQ38" s="73">
        <v>423677000</v>
      </c>
      <c r="AR38" s="73">
        <v>0</v>
      </c>
      <c r="AS38" s="73">
        <v>20675000</v>
      </c>
      <c r="AT38" s="73">
        <v>23569000</v>
      </c>
      <c r="AU38" s="73">
        <v>7762000</v>
      </c>
      <c r="AV38" s="73">
        <v>1402000</v>
      </c>
      <c r="AW38" s="74">
        <v>477085000</v>
      </c>
      <c r="AX38" s="73">
        <v>2546000</v>
      </c>
      <c r="AY38" s="73">
        <v>0</v>
      </c>
      <c r="AZ38" s="73">
        <v>0</v>
      </c>
      <c r="BA38" s="73">
        <v>2516000</v>
      </c>
      <c r="BB38" s="73">
        <v>0</v>
      </c>
      <c r="BC38" s="74">
        <v>5062000</v>
      </c>
      <c r="BD38" s="74">
        <v>482147000</v>
      </c>
      <c r="BE38" s="73">
        <v>231322000</v>
      </c>
      <c r="BF38" s="73">
        <v>0</v>
      </c>
      <c r="BG38" s="73">
        <v>19562000</v>
      </c>
      <c r="BH38" s="73">
        <v>7453000</v>
      </c>
      <c r="BI38" s="73">
        <v>6821000</v>
      </c>
      <c r="BJ38" s="73">
        <v>204583000</v>
      </c>
      <c r="BK38" s="73">
        <v>0</v>
      </c>
      <c r="BL38" s="74">
        <v>469741000</v>
      </c>
      <c r="BM38" s="74">
        <v>12406000</v>
      </c>
      <c r="BN38" s="73">
        <v>-20690000</v>
      </c>
      <c r="BO38" s="73">
        <v>908000</v>
      </c>
      <c r="BP38" s="73">
        <v>-7376000</v>
      </c>
      <c r="BQ38" s="73">
        <v>-6509000</v>
      </c>
      <c r="BR38" s="73">
        <v>0</v>
      </c>
      <c r="BS38" s="74">
        <v>-13885000</v>
      </c>
      <c r="BT38" s="75">
        <v>1.4999999999999999E-2</v>
      </c>
      <c r="BU38" s="75">
        <v>0.01</v>
      </c>
      <c r="BV38" s="75">
        <v>2.5999999999999999E-2</v>
      </c>
      <c r="BW38" s="76">
        <v>1.1000000000000001</v>
      </c>
      <c r="BX38" s="77">
        <v>37</v>
      </c>
      <c r="BY38" s="77">
        <v>134</v>
      </c>
      <c r="BZ38" s="78">
        <v>4.5</v>
      </c>
      <c r="CA38" s="75">
        <v>8.2000000000000003E-2</v>
      </c>
      <c r="CB38" s="75">
        <v>0.20399999999999999</v>
      </c>
      <c r="CC38" s="79">
        <v>15</v>
      </c>
      <c r="CD38" s="79"/>
      <c r="CE38" s="79"/>
      <c r="CF38" s="74">
        <v>-18925000</v>
      </c>
      <c r="CG38" s="75">
        <v>-5.2999999999999999E-2</v>
      </c>
      <c r="CH38" s="75">
        <v>1.0999999999999999E-2</v>
      </c>
      <c r="CI38" s="75">
        <v>-4.2000000000000003E-2</v>
      </c>
    </row>
    <row r="39" spans="1:87" s="48" customFormat="1" ht="34.200000000000003" x14ac:dyDescent="0.3">
      <c r="A39" s="81">
        <v>3111</v>
      </c>
      <c r="B39" s="81" t="s">
        <v>858</v>
      </c>
      <c r="C39" s="81" t="s">
        <v>847</v>
      </c>
      <c r="D39" s="81">
        <v>12775</v>
      </c>
      <c r="E39" s="81">
        <v>2020</v>
      </c>
      <c r="F39" s="81" t="s">
        <v>855</v>
      </c>
      <c r="G39" s="81">
        <v>5</v>
      </c>
      <c r="H39" s="81">
        <v>12</v>
      </c>
      <c r="I39" s="81" t="s">
        <v>2917</v>
      </c>
      <c r="J39" s="82">
        <v>1650000</v>
      </c>
      <c r="K39" s="82">
        <v>6849000</v>
      </c>
      <c r="L39" s="82">
        <v>285000</v>
      </c>
      <c r="M39" s="82">
        <v>25447000</v>
      </c>
      <c r="N39" s="287">
        <v>49186000</v>
      </c>
      <c r="O39" s="82">
        <v>0</v>
      </c>
      <c r="P39" s="82">
        <v>6585000</v>
      </c>
      <c r="Q39" s="74">
        <v>90002000</v>
      </c>
      <c r="R39" s="82">
        <v>95487000</v>
      </c>
      <c r="S39" s="82">
        <v>0</v>
      </c>
      <c r="T39" s="82">
        <v>0</v>
      </c>
      <c r="U39" s="82">
        <v>1745000</v>
      </c>
      <c r="V39" s="82">
        <v>442662000</v>
      </c>
      <c r="W39" s="82">
        <v>369228000</v>
      </c>
      <c r="X39" s="74">
        <v>73434000</v>
      </c>
      <c r="Y39" s="82">
        <v>193505000</v>
      </c>
      <c r="Z39" s="74">
        <v>364171000</v>
      </c>
      <c r="AA39" s="74">
        <v>454173000</v>
      </c>
      <c r="AB39" s="82">
        <v>3760000</v>
      </c>
      <c r="AC39" s="82">
        <v>997000</v>
      </c>
      <c r="AD39" s="82">
        <v>10995000</v>
      </c>
      <c r="AE39" s="82">
        <v>67827000</v>
      </c>
      <c r="AF39" s="74">
        <v>83579000</v>
      </c>
      <c r="AG39" s="82">
        <v>159765000</v>
      </c>
      <c r="AH39" s="82">
        <v>0</v>
      </c>
      <c r="AI39" s="82">
        <v>30931000</v>
      </c>
      <c r="AJ39" s="74">
        <v>190696000</v>
      </c>
      <c r="AK39" s="74">
        <v>274275000</v>
      </c>
      <c r="AL39" s="82">
        <v>156150000</v>
      </c>
      <c r="AM39" s="82">
        <v>7595000</v>
      </c>
      <c r="AN39" s="82">
        <v>16153000</v>
      </c>
      <c r="AO39" s="74">
        <v>179898000</v>
      </c>
      <c r="AP39" s="74">
        <v>454173000</v>
      </c>
      <c r="AQ39" s="82">
        <v>197612000</v>
      </c>
      <c r="AR39" s="82">
        <v>0</v>
      </c>
      <c r="AS39" s="82">
        <v>18666000</v>
      </c>
      <c r="AT39" s="82">
        <v>30403000</v>
      </c>
      <c r="AU39" s="82">
        <v>0</v>
      </c>
      <c r="AV39" s="82">
        <v>588000</v>
      </c>
      <c r="AW39" s="74">
        <v>247269000</v>
      </c>
      <c r="AX39" s="82">
        <v>6338000</v>
      </c>
      <c r="AY39" s="82">
        <v>0</v>
      </c>
      <c r="AZ39" s="82">
        <v>0</v>
      </c>
      <c r="BA39" s="82">
        <v>1941000</v>
      </c>
      <c r="BB39" s="82">
        <v>0</v>
      </c>
      <c r="BC39" s="74">
        <v>8279000</v>
      </c>
      <c r="BD39" s="74">
        <v>255548000</v>
      </c>
      <c r="BE39" s="82">
        <v>125774000</v>
      </c>
      <c r="BF39" s="82">
        <v>0</v>
      </c>
      <c r="BG39" s="82">
        <v>13154000</v>
      </c>
      <c r="BH39" s="82">
        <v>5418000</v>
      </c>
      <c r="BI39" s="82">
        <v>2622000</v>
      </c>
      <c r="BJ39" s="82">
        <v>86734000</v>
      </c>
      <c r="BK39" s="82">
        <v>0</v>
      </c>
      <c r="BL39" s="74">
        <v>233702000</v>
      </c>
      <c r="BM39" s="74">
        <v>21846000</v>
      </c>
      <c r="BN39" s="82">
        <v>-22762000</v>
      </c>
      <c r="BO39" s="82">
        <v>1703000</v>
      </c>
      <c r="BP39" s="82">
        <v>787000</v>
      </c>
      <c r="BQ39" s="82">
        <v>-130000</v>
      </c>
      <c r="BR39" s="82">
        <v>0</v>
      </c>
      <c r="BS39" s="74">
        <v>657000</v>
      </c>
      <c r="BT39" s="75">
        <v>5.2999999999999999E-2</v>
      </c>
      <c r="BU39" s="75">
        <v>3.2000000000000001E-2</v>
      </c>
      <c r="BV39" s="75">
        <v>8.5000000000000006E-2</v>
      </c>
      <c r="BW39" s="76">
        <v>1.1000000000000001</v>
      </c>
      <c r="BX39" s="77">
        <v>47</v>
      </c>
      <c r="BY39" s="77">
        <v>137</v>
      </c>
      <c r="BZ39" s="78">
        <v>4.4000000000000004</v>
      </c>
      <c r="CA39" s="75">
        <v>0.14399999999999999</v>
      </c>
      <c r="CB39" s="75">
        <v>0.39600000000000002</v>
      </c>
      <c r="CC39" s="79">
        <v>28</v>
      </c>
      <c r="CD39" s="79"/>
      <c r="CE39" s="79"/>
      <c r="CF39" s="74">
        <v>-8557000</v>
      </c>
      <c r="CG39" s="75">
        <v>-7.4999999999999997E-2</v>
      </c>
      <c r="CH39" s="75">
        <v>3.6999999999999998E-2</v>
      </c>
      <c r="CI39" s="75">
        <v>-3.7999999999999999E-2</v>
      </c>
    </row>
    <row r="40" spans="1:87" s="48" customFormat="1" ht="34.200000000000003" x14ac:dyDescent="0.3">
      <c r="A40" s="72">
        <v>57</v>
      </c>
      <c r="B40" s="72" t="s">
        <v>720</v>
      </c>
      <c r="C40" s="72" t="s">
        <v>847</v>
      </c>
      <c r="D40" s="72">
        <v>12776</v>
      </c>
      <c r="E40" s="72">
        <v>2020</v>
      </c>
      <c r="F40" s="72" t="s">
        <v>855</v>
      </c>
      <c r="G40" s="72">
        <v>5</v>
      </c>
      <c r="H40" s="72">
        <v>12</v>
      </c>
      <c r="I40" s="72" t="s">
        <v>2917</v>
      </c>
      <c r="J40" s="73">
        <v>50035381</v>
      </c>
      <c r="K40" s="73">
        <v>0</v>
      </c>
      <c r="L40" s="73">
        <v>0</v>
      </c>
      <c r="M40" s="73">
        <v>27850647</v>
      </c>
      <c r="N40" s="285">
        <v>1831632</v>
      </c>
      <c r="O40" s="73">
        <v>0</v>
      </c>
      <c r="P40" s="73">
        <v>8490803</v>
      </c>
      <c r="Q40" s="74">
        <v>88208463</v>
      </c>
      <c r="R40" s="73">
        <v>0</v>
      </c>
      <c r="S40" s="73">
        <v>0</v>
      </c>
      <c r="T40" s="73">
        <v>5464356</v>
      </c>
      <c r="U40" s="73">
        <v>0</v>
      </c>
      <c r="V40" s="73">
        <v>356917350</v>
      </c>
      <c r="W40" s="73">
        <v>247324475</v>
      </c>
      <c r="X40" s="74">
        <v>109592875</v>
      </c>
      <c r="Y40" s="73">
        <v>30079903</v>
      </c>
      <c r="Z40" s="74">
        <v>145137134</v>
      </c>
      <c r="AA40" s="74">
        <v>233345597</v>
      </c>
      <c r="AB40" s="73">
        <v>9032300</v>
      </c>
      <c r="AC40" s="73">
        <v>16282957</v>
      </c>
      <c r="AD40" s="73">
        <v>0</v>
      </c>
      <c r="AE40" s="73">
        <v>50988190</v>
      </c>
      <c r="AF40" s="74">
        <v>76303447</v>
      </c>
      <c r="AG40" s="73">
        <v>61954707</v>
      </c>
      <c r="AH40" s="73">
        <v>0</v>
      </c>
      <c r="AI40" s="73">
        <v>49841899</v>
      </c>
      <c r="AJ40" s="74">
        <v>111796606</v>
      </c>
      <c r="AK40" s="74">
        <v>188100053</v>
      </c>
      <c r="AL40" s="73">
        <v>40748634</v>
      </c>
      <c r="AM40" s="73">
        <v>2044312</v>
      </c>
      <c r="AN40" s="73">
        <v>2452598</v>
      </c>
      <c r="AO40" s="74">
        <v>45245544</v>
      </c>
      <c r="AP40" s="74">
        <v>233345597</v>
      </c>
      <c r="AQ40" s="73">
        <v>240398256</v>
      </c>
      <c r="AR40" s="73">
        <v>0</v>
      </c>
      <c r="AS40" s="73">
        <v>9300625</v>
      </c>
      <c r="AT40" s="73">
        <v>14568177</v>
      </c>
      <c r="AU40" s="73">
        <v>0</v>
      </c>
      <c r="AV40" s="73">
        <v>3260552</v>
      </c>
      <c r="AW40" s="74">
        <v>267527610</v>
      </c>
      <c r="AX40" s="73">
        <v>64588</v>
      </c>
      <c r="AY40" s="73">
        <v>0</v>
      </c>
      <c r="AZ40" s="73">
        <v>0</v>
      </c>
      <c r="BA40" s="73">
        <v>14941660</v>
      </c>
      <c r="BB40" s="73">
        <v>0</v>
      </c>
      <c r="BC40" s="74">
        <v>15006248</v>
      </c>
      <c r="BD40" s="74">
        <v>282533858</v>
      </c>
      <c r="BE40" s="73">
        <v>155685495</v>
      </c>
      <c r="BF40" s="73">
        <v>0</v>
      </c>
      <c r="BG40" s="73">
        <v>10252661</v>
      </c>
      <c r="BH40" s="73">
        <v>2307449</v>
      </c>
      <c r="BI40" s="73">
        <v>3371915</v>
      </c>
      <c r="BJ40" s="73">
        <v>114460660</v>
      </c>
      <c r="BK40" s="73">
        <v>0</v>
      </c>
      <c r="BL40" s="74">
        <v>286078180</v>
      </c>
      <c r="BM40" s="74">
        <v>-3544322</v>
      </c>
      <c r="BN40" s="73">
        <v>-77981</v>
      </c>
      <c r="BO40" s="73">
        <v>1927267</v>
      </c>
      <c r="BP40" s="73">
        <v>-1695036</v>
      </c>
      <c r="BQ40" s="73">
        <v>-3070471</v>
      </c>
      <c r="BR40" s="73">
        <v>0</v>
      </c>
      <c r="BS40" s="74">
        <v>-4765507</v>
      </c>
      <c r="BT40" s="75">
        <v>-6.6000000000000003E-2</v>
      </c>
      <c r="BU40" s="75">
        <v>5.2999999999999999E-2</v>
      </c>
      <c r="BV40" s="75">
        <v>-1.2999999999999999E-2</v>
      </c>
      <c r="BW40" s="76">
        <v>1.2</v>
      </c>
      <c r="BX40" s="77">
        <v>42</v>
      </c>
      <c r="BY40" s="77">
        <v>79</v>
      </c>
      <c r="BZ40" s="78">
        <v>0.8</v>
      </c>
      <c r="CA40" s="75">
        <v>4.9000000000000002E-2</v>
      </c>
      <c r="CB40" s="75">
        <v>0.19400000000000001</v>
      </c>
      <c r="CC40" s="79">
        <v>24</v>
      </c>
      <c r="CD40" s="79"/>
      <c r="CE40" s="79"/>
      <c r="CF40" s="74">
        <v>-18112499</v>
      </c>
      <c r="CG40" s="75">
        <v>-0.124</v>
      </c>
      <c r="CH40" s="75">
        <v>5.6000000000000001E-2</v>
      </c>
      <c r="CI40" s="75">
        <v>-6.8000000000000005E-2</v>
      </c>
    </row>
    <row r="41" spans="1:87" s="48" customFormat="1" ht="34.200000000000003" x14ac:dyDescent="0.3">
      <c r="A41" s="81">
        <v>68</v>
      </c>
      <c r="B41" s="81" t="s">
        <v>723</v>
      </c>
      <c r="C41" s="81" t="s">
        <v>847</v>
      </c>
      <c r="D41" s="81">
        <v>12805</v>
      </c>
      <c r="E41" s="81">
        <v>2020</v>
      </c>
      <c r="F41" s="81" t="s">
        <v>855</v>
      </c>
      <c r="G41" s="81">
        <v>5</v>
      </c>
      <c r="H41" s="81">
        <v>12</v>
      </c>
      <c r="I41" s="81" t="s">
        <v>2917</v>
      </c>
      <c r="J41" s="82">
        <v>9207342</v>
      </c>
      <c r="K41" s="82">
        <v>0</v>
      </c>
      <c r="L41" s="82">
        <v>58952662</v>
      </c>
      <c r="M41" s="82">
        <v>15863410</v>
      </c>
      <c r="N41" s="287">
        <v>0</v>
      </c>
      <c r="O41" s="82">
        <v>0</v>
      </c>
      <c r="P41" s="82">
        <v>4614227</v>
      </c>
      <c r="Q41" s="74">
        <v>88637641</v>
      </c>
      <c r="R41" s="82">
        <v>9237253</v>
      </c>
      <c r="S41" s="82">
        <v>159729</v>
      </c>
      <c r="T41" s="82">
        <v>0</v>
      </c>
      <c r="U41" s="82">
        <v>0</v>
      </c>
      <c r="V41" s="82">
        <v>161980844</v>
      </c>
      <c r="W41" s="82">
        <v>114930847</v>
      </c>
      <c r="X41" s="74">
        <v>47049997</v>
      </c>
      <c r="Y41" s="82">
        <v>846739</v>
      </c>
      <c r="Z41" s="74">
        <v>57293718</v>
      </c>
      <c r="AA41" s="74">
        <v>145931359</v>
      </c>
      <c r="AB41" s="82">
        <v>1770981</v>
      </c>
      <c r="AC41" s="82">
        <v>0</v>
      </c>
      <c r="AD41" s="82">
        <v>0</v>
      </c>
      <c r="AE41" s="82">
        <v>38088598</v>
      </c>
      <c r="AF41" s="74">
        <v>39859579</v>
      </c>
      <c r="AG41" s="82">
        <v>27806223</v>
      </c>
      <c r="AH41" s="82">
        <v>0</v>
      </c>
      <c r="AI41" s="82">
        <v>5143589</v>
      </c>
      <c r="AJ41" s="74">
        <v>32949812</v>
      </c>
      <c r="AK41" s="74">
        <v>72809391</v>
      </c>
      <c r="AL41" s="82">
        <v>65899535</v>
      </c>
      <c r="AM41" s="82">
        <v>462874</v>
      </c>
      <c r="AN41" s="82">
        <v>6759559</v>
      </c>
      <c r="AO41" s="74">
        <v>73121968</v>
      </c>
      <c r="AP41" s="74">
        <v>145931359</v>
      </c>
      <c r="AQ41" s="82">
        <v>122895417</v>
      </c>
      <c r="AR41" s="82">
        <v>0</v>
      </c>
      <c r="AS41" s="82">
        <v>6741341</v>
      </c>
      <c r="AT41" s="82">
        <v>6055745</v>
      </c>
      <c r="AU41" s="82">
        <v>2772132</v>
      </c>
      <c r="AV41" s="82">
        <v>345182</v>
      </c>
      <c r="AW41" s="74">
        <v>138809817</v>
      </c>
      <c r="AX41" s="82">
        <v>1150206</v>
      </c>
      <c r="AY41" s="82">
        <v>660558</v>
      </c>
      <c r="AZ41" s="82">
        <v>0</v>
      </c>
      <c r="BA41" s="82">
        <v>6158401</v>
      </c>
      <c r="BB41" s="82">
        <v>0</v>
      </c>
      <c r="BC41" s="74">
        <v>7969165</v>
      </c>
      <c r="BD41" s="74">
        <v>146778982</v>
      </c>
      <c r="BE41" s="82">
        <v>89225370</v>
      </c>
      <c r="BF41" s="82">
        <v>0</v>
      </c>
      <c r="BG41" s="82">
        <v>5756683</v>
      </c>
      <c r="BH41" s="82">
        <v>996578</v>
      </c>
      <c r="BI41" s="82">
        <v>2007110</v>
      </c>
      <c r="BJ41" s="82">
        <v>49205081</v>
      </c>
      <c r="BK41" s="82">
        <v>0</v>
      </c>
      <c r="BL41" s="74">
        <v>147190822</v>
      </c>
      <c r="BM41" s="74">
        <v>-411840</v>
      </c>
      <c r="BN41" s="82">
        <v>-10095039</v>
      </c>
      <c r="BO41" s="82">
        <v>-5242648</v>
      </c>
      <c r="BP41" s="82">
        <v>-15749527</v>
      </c>
      <c r="BQ41" s="82">
        <v>0</v>
      </c>
      <c r="BR41" s="82">
        <v>0</v>
      </c>
      <c r="BS41" s="74">
        <v>-15749527</v>
      </c>
      <c r="BT41" s="75">
        <v>-5.7000000000000002E-2</v>
      </c>
      <c r="BU41" s="75">
        <v>5.3999999999999999E-2</v>
      </c>
      <c r="BV41" s="75">
        <v>-3.0000000000000001E-3</v>
      </c>
      <c r="BW41" s="76">
        <v>2.2000000000000002</v>
      </c>
      <c r="BX41" s="77">
        <v>47</v>
      </c>
      <c r="BY41" s="77">
        <v>103</v>
      </c>
      <c r="BZ41" s="78">
        <v>2.2999999999999998</v>
      </c>
      <c r="CA41" s="75">
        <v>7.9000000000000001E-2</v>
      </c>
      <c r="CB41" s="75">
        <v>0.501</v>
      </c>
      <c r="CC41" s="79">
        <v>20</v>
      </c>
      <c r="CD41" s="79"/>
      <c r="CE41" s="79"/>
      <c r="CF41" s="74">
        <v>-9239717</v>
      </c>
      <c r="CG41" s="75">
        <v>-0.125</v>
      </c>
      <c r="CH41" s="75">
        <v>5.8000000000000003E-2</v>
      </c>
      <c r="CI41" s="75">
        <v>-6.7000000000000004E-2</v>
      </c>
    </row>
    <row r="42" spans="1:87" s="48" customFormat="1" ht="34.200000000000003" x14ac:dyDescent="0.3">
      <c r="A42" s="72">
        <v>73</v>
      </c>
      <c r="B42" s="72" t="s">
        <v>725</v>
      </c>
      <c r="C42" s="72" t="s">
        <v>847</v>
      </c>
      <c r="D42" s="72">
        <v>12807</v>
      </c>
      <c r="E42" s="72">
        <v>2020</v>
      </c>
      <c r="F42" s="72" t="s">
        <v>855</v>
      </c>
      <c r="G42" s="72">
        <v>5</v>
      </c>
      <c r="H42" s="72">
        <v>12</v>
      </c>
      <c r="I42" s="72" t="s">
        <v>2917</v>
      </c>
      <c r="J42" s="73">
        <v>22985550</v>
      </c>
      <c r="K42" s="73">
        <v>547478</v>
      </c>
      <c r="L42" s="73">
        <v>1425719</v>
      </c>
      <c r="M42" s="73">
        <v>13279586</v>
      </c>
      <c r="N42" s="285">
        <v>855110</v>
      </c>
      <c r="O42" s="73">
        <v>0</v>
      </c>
      <c r="P42" s="73">
        <v>4323207</v>
      </c>
      <c r="Q42" s="74">
        <v>43416650</v>
      </c>
      <c r="R42" s="73">
        <v>42675854</v>
      </c>
      <c r="S42" s="73">
        <v>0</v>
      </c>
      <c r="T42" s="73">
        <v>0</v>
      </c>
      <c r="U42" s="73">
        <v>0</v>
      </c>
      <c r="V42" s="73">
        <v>116053162</v>
      </c>
      <c r="W42" s="73">
        <v>68940835</v>
      </c>
      <c r="X42" s="74">
        <v>47112327</v>
      </c>
      <c r="Y42" s="73">
        <v>1898382</v>
      </c>
      <c r="Z42" s="74">
        <v>91686563</v>
      </c>
      <c r="AA42" s="74">
        <v>135103213</v>
      </c>
      <c r="AB42" s="73">
        <v>1833240</v>
      </c>
      <c r="AC42" s="73">
        <v>3293181</v>
      </c>
      <c r="AD42" s="73">
        <v>0</v>
      </c>
      <c r="AE42" s="73">
        <v>21170947</v>
      </c>
      <c r="AF42" s="74">
        <v>26297368</v>
      </c>
      <c r="AG42" s="73">
        <v>48101232</v>
      </c>
      <c r="AH42" s="73">
        <v>0</v>
      </c>
      <c r="AI42" s="73">
        <v>20008350</v>
      </c>
      <c r="AJ42" s="74">
        <v>68109582</v>
      </c>
      <c r="AK42" s="74">
        <v>94406950</v>
      </c>
      <c r="AL42" s="73">
        <v>36384363</v>
      </c>
      <c r="AM42" s="73">
        <v>3305193</v>
      </c>
      <c r="AN42" s="73">
        <v>1006707</v>
      </c>
      <c r="AO42" s="74">
        <v>40696263</v>
      </c>
      <c r="AP42" s="74">
        <v>135103213</v>
      </c>
      <c r="AQ42" s="73">
        <v>127543957</v>
      </c>
      <c r="AR42" s="73">
        <v>0</v>
      </c>
      <c r="AS42" s="73">
        <v>8952654</v>
      </c>
      <c r="AT42" s="73">
        <v>8956006</v>
      </c>
      <c r="AU42" s="73">
        <v>1586652</v>
      </c>
      <c r="AV42" s="73">
        <v>551312</v>
      </c>
      <c r="AW42" s="74">
        <v>147590581</v>
      </c>
      <c r="AX42" s="73">
        <v>596289</v>
      </c>
      <c r="AY42" s="73">
        <v>45164</v>
      </c>
      <c r="AZ42" s="73">
        <v>0</v>
      </c>
      <c r="BA42" s="73">
        <v>1083079</v>
      </c>
      <c r="BB42" s="73">
        <v>0</v>
      </c>
      <c r="BC42" s="74">
        <v>1724532</v>
      </c>
      <c r="BD42" s="74">
        <v>149315113</v>
      </c>
      <c r="BE42" s="73">
        <v>72800769</v>
      </c>
      <c r="BF42" s="73">
        <v>0</v>
      </c>
      <c r="BG42" s="73">
        <v>3250409</v>
      </c>
      <c r="BH42" s="73">
        <v>1646553</v>
      </c>
      <c r="BI42" s="73">
        <v>1103652</v>
      </c>
      <c r="BJ42" s="73">
        <v>67354773</v>
      </c>
      <c r="BK42" s="73">
        <v>0</v>
      </c>
      <c r="BL42" s="74">
        <v>146156156</v>
      </c>
      <c r="BM42" s="74">
        <v>3158957</v>
      </c>
      <c r="BN42" s="73">
        <v>-16130596</v>
      </c>
      <c r="BO42" s="73">
        <v>29170</v>
      </c>
      <c r="BP42" s="73">
        <v>-12942469</v>
      </c>
      <c r="BQ42" s="73">
        <v>0</v>
      </c>
      <c r="BR42" s="73">
        <v>0</v>
      </c>
      <c r="BS42" s="74">
        <v>-12942469</v>
      </c>
      <c r="BT42" s="75">
        <v>0.01</v>
      </c>
      <c r="BU42" s="75">
        <v>1.2E-2</v>
      </c>
      <c r="BV42" s="75">
        <v>2.1000000000000001E-2</v>
      </c>
      <c r="BW42" s="76">
        <v>1.7</v>
      </c>
      <c r="BX42" s="77">
        <v>38</v>
      </c>
      <c r="BY42" s="77">
        <v>59</v>
      </c>
      <c r="BZ42" s="78">
        <v>2.2999999999999998</v>
      </c>
      <c r="CA42" s="75">
        <v>8.5999999999999993E-2</v>
      </c>
      <c r="CB42" s="75">
        <v>0.30099999999999999</v>
      </c>
      <c r="CC42" s="79">
        <v>21</v>
      </c>
      <c r="CD42" s="79"/>
      <c r="CE42" s="79"/>
      <c r="CF42" s="74">
        <v>-7383701</v>
      </c>
      <c r="CG42" s="75">
        <v>-6.6000000000000003E-2</v>
      </c>
      <c r="CH42" s="75">
        <v>1.2E-2</v>
      </c>
      <c r="CI42" s="75">
        <v>-5.2999999999999999E-2</v>
      </c>
    </row>
    <row r="43" spans="1:87" s="48" customFormat="1" ht="34.200000000000003" x14ac:dyDescent="0.3">
      <c r="A43" s="81">
        <v>2</v>
      </c>
      <c r="B43" s="81" t="s">
        <v>702</v>
      </c>
      <c r="C43" s="81" t="s">
        <v>847</v>
      </c>
      <c r="D43" s="81">
        <v>12807</v>
      </c>
      <c r="E43" s="81">
        <v>2020</v>
      </c>
      <c r="F43" s="81" t="s">
        <v>855</v>
      </c>
      <c r="G43" s="81">
        <v>5</v>
      </c>
      <c r="H43" s="81">
        <v>12</v>
      </c>
      <c r="I43" s="81" t="s">
        <v>2917</v>
      </c>
      <c r="J43" s="82">
        <v>9006613</v>
      </c>
      <c r="K43" s="82">
        <v>3038000</v>
      </c>
      <c r="L43" s="82">
        <v>0</v>
      </c>
      <c r="M43" s="82">
        <v>3830089</v>
      </c>
      <c r="N43" s="287">
        <v>388719</v>
      </c>
      <c r="O43" s="82">
        <v>0</v>
      </c>
      <c r="P43" s="82">
        <v>947832</v>
      </c>
      <c r="Q43" s="74">
        <v>17211253</v>
      </c>
      <c r="R43" s="82">
        <v>1717672</v>
      </c>
      <c r="S43" s="82">
        <v>0</v>
      </c>
      <c r="T43" s="82">
        <v>0</v>
      </c>
      <c r="U43" s="82">
        <v>0</v>
      </c>
      <c r="V43" s="82">
        <v>18154074</v>
      </c>
      <c r="W43" s="82">
        <v>12163825</v>
      </c>
      <c r="X43" s="74">
        <v>5990249</v>
      </c>
      <c r="Y43" s="82">
        <v>11444300</v>
      </c>
      <c r="Z43" s="74">
        <v>19152221</v>
      </c>
      <c r="AA43" s="74">
        <v>36363474</v>
      </c>
      <c r="AB43" s="82">
        <v>94823</v>
      </c>
      <c r="AC43" s="82">
        <v>5014929</v>
      </c>
      <c r="AD43" s="82">
        <v>0</v>
      </c>
      <c r="AE43" s="82">
        <v>3386473</v>
      </c>
      <c r="AF43" s="74">
        <v>8496225</v>
      </c>
      <c r="AG43" s="82">
        <v>0</v>
      </c>
      <c r="AH43" s="82">
        <v>0</v>
      </c>
      <c r="AI43" s="82">
        <v>5850571</v>
      </c>
      <c r="AJ43" s="74">
        <v>5850571</v>
      </c>
      <c r="AK43" s="74">
        <v>14346796</v>
      </c>
      <c r="AL43" s="82">
        <v>20299006</v>
      </c>
      <c r="AM43" s="82">
        <v>310935</v>
      </c>
      <c r="AN43" s="82">
        <v>1406737</v>
      </c>
      <c r="AO43" s="74">
        <v>22016678</v>
      </c>
      <c r="AP43" s="74">
        <v>36363474</v>
      </c>
      <c r="AQ43" s="82">
        <v>33741262</v>
      </c>
      <c r="AR43" s="82">
        <v>0</v>
      </c>
      <c r="AS43" s="82">
        <v>786433</v>
      </c>
      <c r="AT43" s="82">
        <v>573812</v>
      </c>
      <c r="AU43" s="82">
        <v>107363</v>
      </c>
      <c r="AV43" s="82">
        <v>109115</v>
      </c>
      <c r="AW43" s="74">
        <v>35317985</v>
      </c>
      <c r="AX43" s="82">
        <v>3994</v>
      </c>
      <c r="AY43" s="82">
        <v>55695</v>
      </c>
      <c r="AZ43" s="82">
        <v>0</v>
      </c>
      <c r="BA43" s="82">
        <v>-1169232</v>
      </c>
      <c r="BB43" s="82">
        <v>0</v>
      </c>
      <c r="BC43" s="74">
        <v>-1109543</v>
      </c>
      <c r="BD43" s="74">
        <v>34208442</v>
      </c>
      <c r="BE43" s="82">
        <v>10946391</v>
      </c>
      <c r="BF43" s="82">
        <v>0</v>
      </c>
      <c r="BG43" s="82">
        <v>701598</v>
      </c>
      <c r="BH43" s="82">
        <v>24292</v>
      </c>
      <c r="BI43" s="82">
        <v>320523</v>
      </c>
      <c r="BJ43" s="82">
        <v>20377777</v>
      </c>
      <c r="BK43" s="82">
        <v>0</v>
      </c>
      <c r="BL43" s="74">
        <v>32370581</v>
      </c>
      <c r="BM43" s="74">
        <v>1837861</v>
      </c>
      <c r="BN43" s="82">
        <v>10810603</v>
      </c>
      <c r="BO43" s="82">
        <v>438677</v>
      </c>
      <c r="BP43" s="82">
        <v>13087141</v>
      </c>
      <c r="BQ43" s="82">
        <v>0</v>
      </c>
      <c r="BR43" s="82">
        <v>0</v>
      </c>
      <c r="BS43" s="74">
        <v>13087141</v>
      </c>
      <c r="BT43" s="75">
        <v>8.5999999999999993E-2</v>
      </c>
      <c r="BU43" s="75">
        <v>-3.2000000000000001E-2</v>
      </c>
      <c r="BV43" s="75">
        <v>5.3999999999999999E-2</v>
      </c>
      <c r="BW43" s="76">
        <v>2</v>
      </c>
      <c r="BX43" s="77">
        <v>41</v>
      </c>
      <c r="BY43" s="77">
        <v>40</v>
      </c>
      <c r="BZ43" s="78">
        <v>21.5</v>
      </c>
      <c r="CA43" s="75">
        <v>0.29899999999999999</v>
      </c>
      <c r="CB43" s="75">
        <v>0.60499999999999998</v>
      </c>
      <c r="CC43" s="79">
        <v>17</v>
      </c>
      <c r="CD43" s="79"/>
      <c r="CE43" s="79"/>
      <c r="CF43" s="74">
        <v>1156686</v>
      </c>
      <c r="CG43" s="75">
        <v>6.8000000000000005E-2</v>
      </c>
      <c r="CH43" s="75">
        <v>-3.3000000000000002E-2</v>
      </c>
      <c r="CI43" s="75">
        <v>3.4000000000000002E-2</v>
      </c>
    </row>
    <row r="44" spans="1:87" s="48" customFormat="1" ht="34.200000000000003" x14ac:dyDescent="0.3">
      <c r="A44" s="72">
        <v>51</v>
      </c>
      <c r="B44" s="72" t="s">
        <v>719</v>
      </c>
      <c r="C44" s="72" t="s">
        <v>847</v>
      </c>
      <c r="D44" s="72">
        <v>13155</v>
      </c>
      <c r="E44" s="72">
        <v>2020</v>
      </c>
      <c r="F44" s="72" t="s">
        <v>855</v>
      </c>
      <c r="G44" s="72">
        <v>5</v>
      </c>
      <c r="H44" s="72">
        <v>12</v>
      </c>
      <c r="I44" s="72" t="s">
        <v>2917</v>
      </c>
      <c r="J44" s="73">
        <v>181690865.484</v>
      </c>
      <c r="K44" s="73">
        <v>0</v>
      </c>
      <c r="L44" s="73">
        <v>725782.8</v>
      </c>
      <c r="M44" s="73">
        <v>136935847.84400001</v>
      </c>
      <c r="N44" s="285">
        <v>0</v>
      </c>
      <c r="O44" s="73">
        <v>0</v>
      </c>
      <c r="P44" s="73">
        <v>284245674.18099898</v>
      </c>
      <c r="Q44" s="74">
        <v>603598170.30899894</v>
      </c>
      <c r="R44" s="73">
        <v>4429061.97</v>
      </c>
      <c r="S44" s="73">
        <v>77855557.950000003</v>
      </c>
      <c r="T44" s="73">
        <v>0</v>
      </c>
      <c r="U44" s="73">
        <v>0</v>
      </c>
      <c r="V44" s="73">
        <v>2047971384.74</v>
      </c>
      <c r="W44" s="73">
        <v>1001925231.5700001</v>
      </c>
      <c r="X44" s="74">
        <v>1046046153.17</v>
      </c>
      <c r="Y44" s="73">
        <v>2171186484.7800002</v>
      </c>
      <c r="Z44" s="74">
        <v>3299517257.8699999</v>
      </c>
      <c r="AA44" s="74">
        <v>3903115428.1789999</v>
      </c>
      <c r="AB44" s="73">
        <v>5939473.4199999999</v>
      </c>
      <c r="AC44" s="73">
        <v>57904390.189999998</v>
      </c>
      <c r="AD44" s="73">
        <v>0</v>
      </c>
      <c r="AE44" s="73">
        <v>497896806.25300002</v>
      </c>
      <c r="AF44" s="74">
        <v>561740669.86300004</v>
      </c>
      <c r="AG44" s="73">
        <v>577724743</v>
      </c>
      <c r="AH44" s="73">
        <v>0</v>
      </c>
      <c r="AI44" s="73">
        <v>610475387.86000001</v>
      </c>
      <c r="AJ44" s="74">
        <v>1188200130.8599999</v>
      </c>
      <c r="AK44" s="74">
        <v>1749940800.723</v>
      </c>
      <c r="AL44" s="73">
        <v>1018579072.901</v>
      </c>
      <c r="AM44" s="73">
        <v>896522340.81900001</v>
      </c>
      <c r="AN44" s="73">
        <v>238073213.31</v>
      </c>
      <c r="AO44" s="74">
        <v>2153174627.0300002</v>
      </c>
      <c r="AP44" s="74">
        <v>3903115427.7529998</v>
      </c>
      <c r="AQ44" s="73">
        <v>1306542256.4152501</v>
      </c>
      <c r="AR44" s="73">
        <v>0</v>
      </c>
      <c r="AS44" s="73">
        <v>293962569.10000002</v>
      </c>
      <c r="AT44" s="73">
        <v>22601862.960000001</v>
      </c>
      <c r="AU44" s="73">
        <v>709238.72475000005</v>
      </c>
      <c r="AV44" s="73">
        <v>107025082.68000001</v>
      </c>
      <c r="AW44" s="74">
        <v>1730841009.8800001</v>
      </c>
      <c r="AX44" s="73">
        <v>-1375770.93</v>
      </c>
      <c r="AY44" s="73">
        <v>224268270.97</v>
      </c>
      <c r="AZ44" s="73">
        <v>0</v>
      </c>
      <c r="BA44" s="73">
        <v>67917193</v>
      </c>
      <c r="BB44" s="73">
        <v>0</v>
      </c>
      <c r="BC44" s="74">
        <v>290809693.04000002</v>
      </c>
      <c r="BD44" s="74">
        <v>2021650702.9200001</v>
      </c>
      <c r="BE44" s="73">
        <v>625695898.90999997</v>
      </c>
      <c r="BF44" s="73">
        <v>0</v>
      </c>
      <c r="BG44" s="73">
        <v>91238329.75</v>
      </c>
      <c r="BH44" s="73">
        <v>16151773.48</v>
      </c>
      <c r="BI44" s="73">
        <v>25089558.370000001</v>
      </c>
      <c r="BJ44" s="73">
        <v>1212723807.52</v>
      </c>
      <c r="BK44" s="73">
        <v>0</v>
      </c>
      <c r="BL44" s="74">
        <v>1970899368.03</v>
      </c>
      <c r="BM44" s="74">
        <v>50751334.889999598</v>
      </c>
      <c r="BN44" s="73">
        <v>0</v>
      </c>
      <c r="BO44" s="73">
        <v>-706229.89999999094</v>
      </c>
      <c r="BP44" s="73">
        <v>50045104.9899996</v>
      </c>
      <c r="BQ44" s="73">
        <v>-249000</v>
      </c>
      <c r="BR44" s="73">
        <v>0</v>
      </c>
      <c r="BS44" s="74">
        <v>49796104.9899996</v>
      </c>
      <c r="BT44" s="75">
        <v>-0.11899999999999999</v>
      </c>
      <c r="BU44" s="75">
        <v>0.14399999999999999</v>
      </c>
      <c r="BV44" s="75">
        <v>2.5000000000000001E-2</v>
      </c>
      <c r="BW44" s="76">
        <v>1.1000000000000001</v>
      </c>
      <c r="BX44" s="77">
        <v>38</v>
      </c>
      <c r="BY44" s="77">
        <v>98</v>
      </c>
      <c r="BZ44" s="78">
        <v>7.2</v>
      </c>
      <c r="CA44" s="75">
        <v>0.125</v>
      </c>
      <c r="CB44" s="75">
        <v>0.55200000000000005</v>
      </c>
      <c r="CC44" s="79">
        <v>11</v>
      </c>
      <c r="CD44" s="79"/>
      <c r="CE44" s="79"/>
      <c r="CF44" s="74">
        <v>27440233.2052495</v>
      </c>
      <c r="CG44" s="75">
        <v>-0.13200000000000001</v>
      </c>
      <c r="CH44" s="75">
        <v>0.14599999999999999</v>
      </c>
      <c r="CI44" s="75">
        <v>1.4E-2</v>
      </c>
    </row>
    <row r="45" spans="1:87" s="48" customFormat="1" ht="34.200000000000003" x14ac:dyDescent="0.3">
      <c r="A45" s="81">
        <v>83</v>
      </c>
      <c r="B45" s="81" t="s">
        <v>728</v>
      </c>
      <c r="C45" s="81" t="s">
        <v>847</v>
      </c>
      <c r="D45" s="81">
        <v>13156</v>
      </c>
      <c r="E45" s="81">
        <v>2020</v>
      </c>
      <c r="F45" s="81" t="s">
        <v>855</v>
      </c>
      <c r="G45" s="81">
        <v>5</v>
      </c>
      <c r="H45" s="81">
        <v>12</v>
      </c>
      <c r="I45" s="81" t="s">
        <v>2917</v>
      </c>
      <c r="J45" s="82">
        <v>44374000</v>
      </c>
      <c r="K45" s="82">
        <v>0</v>
      </c>
      <c r="L45" s="82">
        <v>0</v>
      </c>
      <c r="M45" s="82">
        <v>34128000</v>
      </c>
      <c r="N45" s="287">
        <v>13446000</v>
      </c>
      <c r="O45" s="82">
        <v>1220000</v>
      </c>
      <c r="P45" s="82">
        <v>24038000</v>
      </c>
      <c r="Q45" s="74">
        <v>117206000</v>
      </c>
      <c r="R45" s="82">
        <v>18908000</v>
      </c>
      <c r="S45" s="82">
        <v>0</v>
      </c>
      <c r="T45" s="82">
        <v>17598000</v>
      </c>
      <c r="U45" s="82">
        <v>0</v>
      </c>
      <c r="V45" s="82">
        <v>253223010</v>
      </c>
      <c r="W45" s="82">
        <v>143760105</v>
      </c>
      <c r="X45" s="74">
        <v>109462905</v>
      </c>
      <c r="Y45" s="82">
        <v>59028000</v>
      </c>
      <c r="Z45" s="74">
        <v>204996905</v>
      </c>
      <c r="AA45" s="74">
        <v>322202905</v>
      </c>
      <c r="AB45" s="82">
        <v>1286000</v>
      </c>
      <c r="AC45" s="82">
        <v>0</v>
      </c>
      <c r="AD45" s="82">
        <v>3879000</v>
      </c>
      <c r="AE45" s="82">
        <v>70578000</v>
      </c>
      <c r="AF45" s="74">
        <v>75743000</v>
      </c>
      <c r="AG45" s="82">
        <v>73069000</v>
      </c>
      <c r="AH45" s="82">
        <v>0</v>
      </c>
      <c r="AI45" s="82">
        <v>79534000</v>
      </c>
      <c r="AJ45" s="74">
        <v>152603000</v>
      </c>
      <c r="AK45" s="74">
        <v>228346000</v>
      </c>
      <c r="AL45" s="82">
        <v>92757000</v>
      </c>
      <c r="AM45" s="82">
        <v>0</v>
      </c>
      <c r="AN45" s="82">
        <v>1100000</v>
      </c>
      <c r="AO45" s="74">
        <v>93857000</v>
      </c>
      <c r="AP45" s="74">
        <v>322203000</v>
      </c>
      <c r="AQ45" s="82">
        <v>202882745</v>
      </c>
      <c r="AR45" s="82">
        <v>0</v>
      </c>
      <c r="AS45" s="82">
        <v>22421554</v>
      </c>
      <c r="AT45" s="82">
        <v>44294191</v>
      </c>
      <c r="AU45" s="82">
        <v>16956255</v>
      </c>
      <c r="AV45" s="82">
        <v>0</v>
      </c>
      <c r="AW45" s="74">
        <v>286554745</v>
      </c>
      <c r="AX45" s="82">
        <v>300000</v>
      </c>
      <c r="AY45" s="82">
        <v>0</v>
      </c>
      <c r="AZ45" s="82">
        <v>2837000</v>
      </c>
      <c r="BA45" s="82">
        <v>413000</v>
      </c>
      <c r="BB45" s="82">
        <v>0</v>
      </c>
      <c r="BC45" s="74">
        <v>3550000</v>
      </c>
      <c r="BD45" s="74">
        <v>290104745</v>
      </c>
      <c r="BE45" s="82">
        <v>133939000</v>
      </c>
      <c r="BF45" s="82">
        <v>0</v>
      </c>
      <c r="BG45" s="82">
        <v>11986000</v>
      </c>
      <c r="BH45" s="82">
        <v>4675000</v>
      </c>
      <c r="BI45" s="82">
        <v>2828791</v>
      </c>
      <c r="BJ45" s="82">
        <v>146268209</v>
      </c>
      <c r="BK45" s="82">
        <v>0</v>
      </c>
      <c r="BL45" s="74">
        <v>299697000</v>
      </c>
      <c r="BM45" s="74">
        <v>-9592255</v>
      </c>
      <c r="BN45" s="82">
        <v>-4094000</v>
      </c>
      <c r="BO45" s="82">
        <v>104000</v>
      </c>
      <c r="BP45" s="82">
        <v>-13582255</v>
      </c>
      <c r="BQ45" s="82">
        <v>0</v>
      </c>
      <c r="BR45" s="82">
        <v>0</v>
      </c>
      <c r="BS45" s="74">
        <v>-13582255</v>
      </c>
      <c r="BT45" s="75">
        <v>-4.4999999999999998E-2</v>
      </c>
      <c r="BU45" s="75">
        <v>1.2E-2</v>
      </c>
      <c r="BV45" s="75">
        <v>-3.3000000000000002E-2</v>
      </c>
      <c r="BW45" s="76">
        <v>1.5</v>
      </c>
      <c r="BX45" s="77">
        <v>61</v>
      </c>
      <c r="BY45" s="77">
        <v>96</v>
      </c>
      <c r="BZ45" s="78">
        <v>1.2</v>
      </c>
      <c r="CA45" s="75">
        <v>1.6E-2</v>
      </c>
      <c r="CB45" s="75">
        <v>0.29099999999999998</v>
      </c>
      <c r="CC45" s="79">
        <v>12</v>
      </c>
      <c r="CD45" s="79"/>
      <c r="CE45" s="79"/>
      <c r="CF45" s="74">
        <v>-70842701</v>
      </c>
      <c r="CG45" s="75">
        <v>-0.32500000000000001</v>
      </c>
      <c r="CH45" s="75">
        <v>1.6E-2</v>
      </c>
      <c r="CI45" s="75">
        <v>-0.31</v>
      </c>
    </row>
    <row r="46" spans="1:87" s="48" customFormat="1" ht="34.200000000000003" x14ac:dyDescent="0.3">
      <c r="A46" s="72">
        <v>97</v>
      </c>
      <c r="B46" s="72" t="s">
        <v>737</v>
      </c>
      <c r="C46" s="72" t="s">
        <v>847</v>
      </c>
      <c r="D46" s="72">
        <v>13157</v>
      </c>
      <c r="E46" s="72">
        <v>2020</v>
      </c>
      <c r="F46" s="72" t="s">
        <v>855</v>
      </c>
      <c r="G46" s="72">
        <v>5</v>
      </c>
      <c r="H46" s="72">
        <v>12</v>
      </c>
      <c r="I46" s="72" t="s">
        <v>2917</v>
      </c>
      <c r="J46" s="73">
        <v>18869182</v>
      </c>
      <c r="K46" s="73">
        <v>63435933</v>
      </c>
      <c r="L46" s="73">
        <v>1274067</v>
      </c>
      <c r="M46" s="73">
        <v>25106311</v>
      </c>
      <c r="N46" s="285">
        <v>0</v>
      </c>
      <c r="O46" s="73">
        <v>0</v>
      </c>
      <c r="P46" s="73">
        <v>9114849</v>
      </c>
      <c r="Q46" s="74">
        <v>117800342</v>
      </c>
      <c r="R46" s="73">
        <v>21684780</v>
      </c>
      <c r="S46" s="73">
        <v>9893025</v>
      </c>
      <c r="T46" s="73">
        <v>0</v>
      </c>
      <c r="U46" s="73">
        <v>0</v>
      </c>
      <c r="V46" s="73">
        <v>271956883</v>
      </c>
      <c r="W46" s="73">
        <v>124014430</v>
      </c>
      <c r="X46" s="74">
        <v>147942453</v>
      </c>
      <c r="Y46" s="73">
        <v>782999</v>
      </c>
      <c r="Z46" s="74">
        <v>180303257</v>
      </c>
      <c r="AA46" s="74">
        <v>298103599</v>
      </c>
      <c r="AB46" s="73">
        <v>2260000</v>
      </c>
      <c r="AC46" s="73">
        <v>39721256</v>
      </c>
      <c r="AD46" s="73">
        <v>0</v>
      </c>
      <c r="AE46" s="73">
        <v>21657801</v>
      </c>
      <c r="AF46" s="74">
        <v>63639057</v>
      </c>
      <c r="AG46" s="73">
        <v>104342247</v>
      </c>
      <c r="AH46" s="73">
        <v>0</v>
      </c>
      <c r="AI46" s="73">
        <v>2316746</v>
      </c>
      <c r="AJ46" s="74">
        <v>106658993</v>
      </c>
      <c r="AK46" s="74">
        <v>170298050</v>
      </c>
      <c r="AL46" s="73">
        <v>117917871</v>
      </c>
      <c r="AM46" s="73">
        <v>0</v>
      </c>
      <c r="AN46" s="73">
        <v>9887678</v>
      </c>
      <c r="AO46" s="74">
        <v>127805549</v>
      </c>
      <c r="AP46" s="74">
        <v>298103599</v>
      </c>
      <c r="AQ46" s="73">
        <v>204553645</v>
      </c>
      <c r="AR46" s="73">
        <v>0</v>
      </c>
      <c r="AS46" s="73">
        <v>10184640</v>
      </c>
      <c r="AT46" s="73">
        <v>15266734</v>
      </c>
      <c r="AU46" s="73">
        <v>15750</v>
      </c>
      <c r="AV46" s="73">
        <v>0</v>
      </c>
      <c r="AW46" s="74">
        <v>230020769</v>
      </c>
      <c r="AX46" s="73">
        <v>2913843</v>
      </c>
      <c r="AY46" s="73">
        <v>288760</v>
      </c>
      <c r="AZ46" s="73">
        <v>0</v>
      </c>
      <c r="BA46" s="73">
        <v>-528994</v>
      </c>
      <c r="BB46" s="73">
        <v>0</v>
      </c>
      <c r="BC46" s="74">
        <v>2673609</v>
      </c>
      <c r="BD46" s="74">
        <v>232694378</v>
      </c>
      <c r="BE46" s="73">
        <v>124848923</v>
      </c>
      <c r="BF46" s="73">
        <v>0</v>
      </c>
      <c r="BG46" s="73">
        <v>11011334</v>
      </c>
      <c r="BH46" s="73">
        <v>4854506</v>
      </c>
      <c r="BI46" s="73">
        <v>3548220</v>
      </c>
      <c r="BJ46" s="73">
        <v>81165991</v>
      </c>
      <c r="BK46" s="73">
        <v>0</v>
      </c>
      <c r="BL46" s="74">
        <v>225428974</v>
      </c>
      <c r="BM46" s="74">
        <v>7265404</v>
      </c>
      <c r="BN46" s="73">
        <v>-5655738</v>
      </c>
      <c r="BO46" s="73">
        <v>2039790</v>
      </c>
      <c r="BP46" s="73">
        <v>3649456</v>
      </c>
      <c r="BQ46" s="73">
        <v>0</v>
      </c>
      <c r="BR46" s="73">
        <v>0</v>
      </c>
      <c r="BS46" s="74">
        <v>3649456</v>
      </c>
      <c r="BT46" s="75">
        <v>0.02</v>
      </c>
      <c r="BU46" s="75">
        <v>1.0999999999999999E-2</v>
      </c>
      <c r="BV46" s="75">
        <v>3.1E-2</v>
      </c>
      <c r="BW46" s="76">
        <v>1.9</v>
      </c>
      <c r="BX46" s="77">
        <v>45</v>
      </c>
      <c r="BY46" s="77">
        <v>41</v>
      </c>
      <c r="BZ46" s="78">
        <v>3.3</v>
      </c>
      <c r="CA46" s="75">
        <v>0.109</v>
      </c>
      <c r="CB46" s="75">
        <v>0.42899999999999999</v>
      </c>
      <c r="CC46" s="79">
        <v>11</v>
      </c>
      <c r="CD46" s="79"/>
      <c r="CE46" s="79"/>
      <c r="CF46" s="74">
        <v>-8017080</v>
      </c>
      <c r="CG46" s="75">
        <v>-4.9000000000000002E-2</v>
      </c>
      <c r="CH46" s="75">
        <v>1.2E-2</v>
      </c>
      <c r="CI46" s="75">
        <v>-3.6999999999999998E-2</v>
      </c>
    </row>
    <row r="47" spans="1:87" s="48" customFormat="1" ht="34.200000000000003" x14ac:dyDescent="0.3">
      <c r="A47" s="81">
        <v>6963</v>
      </c>
      <c r="B47" s="81" t="s">
        <v>747</v>
      </c>
      <c r="C47" s="81" t="s">
        <v>847</v>
      </c>
      <c r="D47" s="81">
        <v>13158</v>
      </c>
      <c r="E47" s="81">
        <v>2020</v>
      </c>
      <c r="F47" s="81" t="s">
        <v>848</v>
      </c>
      <c r="G47" s="81">
        <v>5</v>
      </c>
      <c r="H47" s="81">
        <v>12</v>
      </c>
      <c r="I47" s="81" t="s">
        <v>2918</v>
      </c>
      <c r="J47" s="82">
        <v>276168</v>
      </c>
      <c r="K47" s="82">
        <v>0</v>
      </c>
      <c r="L47" s="82">
        <v>0</v>
      </c>
      <c r="M47" s="82">
        <v>1337388</v>
      </c>
      <c r="N47" s="287">
        <v>132133</v>
      </c>
      <c r="O47" s="82">
        <v>0</v>
      </c>
      <c r="P47" s="82">
        <v>578387</v>
      </c>
      <c r="Q47" s="74">
        <v>2324076</v>
      </c>
      <c r="R47" s="82">
        <v>0</v>
      </c>
      <c r="S47" s="82">
        <v>0</v>
      </c>
      <c r="T47" s="82">
        <v>0</v>
      </c>
      <c r="U47" s="82">
        <v>0</v>
      </c>
      <c r="V47" s="82">
        <v>115401086</v>
      </c>
      <c r="W47" s="82">
        <v>67880879</v>
      </c>
      <c r="X47" s="74">
        <v>47520207</v>
      </c>
      <c r="Y47" s="82">
        <v>1857534</v>
      </c>
      <c r="Z47" s="74">
        <v>49377741</v>
      </c>
      <c r="AA47" s="74">
        <v>51701817</v>
      </c>
      <c r="AB47" s="82">
        <v>0</v>
      </c>
      <c r="AC47" s="82">
        <v>0</v>
      </c>
      <c r="AD47" s="82">
        <v>2885465</v>
      </c>
      <c r="AE47" s="82">
        <v>96077</v>
      </c>
      <c r="AF47" s="74">
        <v>2981542</v>
      </c>
      <c r="AG47" s="82">
        <v>0</v>
      </c>
      <c r="AH47" s="82">
        <v>0</v>
      </c>
      <c r="AI47" s="82">
        <v>0</v>
      </c>
      <c r="AJ47" s="74">
        <v>0</v>
      </c>
      <c r="AK47" s="74">
        <v>2981542</v>
      </c>
      <c r="AL47" s="82">
        <v>48720275</v>
      </c>
      <c r="AM47" s="82">
        <v>0</v>
      </c>
      <c r="AN47" s="82">
        <v>0</v>
      </c>
      <c r="AO47" s="74">
        <v>48720275</v>
      </c>
      <c r="AP47" s="74">
        <v>51701817</v>
      </c>
      <c r="AQ47" s="82">
        <v>4422167</v>
      </c>
      <c r="AR47" s="82">
        <v>0</v>
      </c>
      <c r="AS47" s="82">
        <v>5674708</v>
      </c>
      <c r="AT47" s="82">
        <v>5800000</v>
      </c>
      <c r="AU47" s="82">
        <v>1666009</v>
      </c>
      <c r="AV47" s="82">
        <v>0</v>
      </c>
      <c r="AW47" s="74">
        <v>17562884</v>
      </c>
      <c r="AX47" s="82">
        <v>0</v>
      </c>
      <c r="AY47" s="82">
        <v>0</v>
      </c>
      <c r="AZ47" s="82">
        <v>0</v>
      </c>
      <c r="BA47" s="82">
        <v>0</v>
      </c>
      <c r="BB47" s="82">
        <v>0</v>
      </c>
      <c r="BC47" s="74">
        <v>0</v>
      </c>
      <c r="BD47" s="74">
        <v>17562884</v>
      </c>
      <c r="BE47" s="82">
        <v>17398778</v>
      </c>
      <c r="BF47" s="82">
        <v>0</v>
      </c>
      <c r="BG47" s="82">
        <v>3590974</v>
      </c>
      <c r="BH47" s="82">
        <v>0</v>
      </c>
      <c r="BI47" s="82">
        <v>109196</v>
      </c>
      <c r="BJ47" s="82">
        <v>18922348</v>
      </c>
      <c r="BK47" s="82">
        <v>0</v>
      </c>
      <c r="BL47" s="74">
        <v>40021296</v>
      </c>
      <c r="BM47" s="74">
        <v>-22458412</v>
      </c>
      <c r="BN47" s="82">
        <v>0</v>
      </c>
      <c r="BO47" s="82">
        <v>23178000</v>
      </c>
      <c r="BP47" s="82">
        <v>719588</v>
      </c>
      <c r="BQ47" s="82">
        <v>0</v>
      </c>
      <c r="BR47" s="82">
        <v>0</v>
      </c>
      <c r="BS47" s="74">
        <v>719588</v>
      </c>
      <c r="BT47" s="75">
        <v>-1.2789999999999999</v>
      </c>
      <c r="BU47" s="75">
        <v>0</v>
      </c>
      <c r="BV47" s="75">
        <v>-1.2789999999999999</v>
      </c>
      <c r="BW47" s="76">
        <v>0.8</v>
      </c>
      <c r="BX47" s="77">
        <v>110</v>
      </c>
      <c r="BY47" s="77">
        <v>30</v>
      </c>
      <c r="BZ47" s="78">
        <v>0</v>
      </c>
      <c r="CA47" s="75">
        <v>-6.3280000000000003</v>
      </c>
      <c r="CB47" s="75">
        <v>0.94199999999999995</v>
      </c>
      <c r="CC47" s="79">
        <v>19</v>
      </c>
      <c r="CD47" s="79"/>
      <c r="CE47" s="79"/>
      <c r="CF47" s="74">
        <v>-29924421</v>
      </c>
      <c r="CG47" s="75">
        <v>-2.964</v>
      </c>
      <c r="CH47" s="75">
        <v>0</v>
      </c>
      <c r="CI47" s="75">
        <v>-2.964</v>
      </c>
    </row>
    <row r="48" spans="1:87" s="48" customFormat="1" ht="34.200000000000003" x14ac:dyDescent="0.3">
      <c r="A48" s="72">
        <v>11718</v>
      </c>
      <c r="B48" s="72" t="s">
        <v>748</v>
      </c>
      <c r="C48" s="72" t="s">
        <v>847</v>
      </c>
      <c r="D48" s="72">
        <v>13158</v>
      </c>
      <c r="E48" s="72">
        <v>2020</v>
      </c>
      <c r="F48" s="72" t="s">
        <v>848</v>
      </c>
      <c r="G48" s="72">
        <v>5</v>
      </c>
      <c r="H48" s="72">
        <v>12</v>
      </c>
      <c r="I48" s="72" t="s">
        <v>2918</v>
      </c>
      <c r="J48" s="73">
        <v>72884</v>
      </c>
      <c r="K48" s="73">
        <v>0</v>
      </c>
      <c r="L48" s="73">
        <v>0</v>
      </c>
      <c r="M48" s="73">
        <v>836625</v>
      </c>
      <c r="N48" s="285">
        <v>30080</v>
      </c>
      <c r="O48" s="73">
        <v>0</v>
      </c>
      <c r="P48" s="73">
        <v>429584</v>
      </c>
      <c r="Q48" s="74">
        <v>1369173</v>
      </c>
      <c r="R48" s="73">
        <v>0</v>
      </c>
      <c r="S48" s="73">
        <v>0</v>
      </c>
      <c r="T48" s="73">
        <v>0</v>
      </c>
      <c r="U48" s="73">
        <v>0</v>
      </c>
      <c r="V48" s="73">
        <v>38611072</v>
      </c>
      <c r="W48" s="73">
        <v>27293114</v>
      </c>
      <c r="X48" s="74">
        <v>11317958</v>
      </c>
      <c r="Y48" s="73">
        <v>16125</v>
      </c>
      <c r="Z48" s="74">
        <v>11334083</v>
      </c>
      <c r="AA48" s="74">
        <v>12703256</v>
      </c>
      <c r="AB48" s="73">
        <v>0</v>
      </c>
      <c r="AC48" s="73">
        <v>0</v>
      </c>
      <c r="AD48" s="73">
        <v>2133447</v>
      </c>
      <c r="AE48" s="73">
        <v>1166</v>
      </c>
      <c r="AF48" s="74">
        <v>2134613</v>
      </c>
      <c r="AG48" s="73">
        <v>0</v>
      </c>
      <c r="AH48" s="73">
        <v>0</v>
      </c>
      <c r="AI48" s="73">
        <v>0</v>
      </c>
      <c r="AJ48" s="74">
        <v>0</v>
      </c>
      <c r="AK48" s="74">
        <v>2134613</v>
      </c>
      <c r="AL48" s="73">
        <v>10568643</v>
      </c>
      <c r="AM48" s="73">
        <v>0</v>
      </c>
      <c r="AN48" s="73">
        <v>0</v>
      </c>
      <c r="AO48" s="74">
        <v>10568643</v>
      </c>
      <c r="AP48" s="74">
        <v>12703256</v>
      </c>
      <c r="AQ48" s="73">
        <v>5241211</v>
      </c>
      <c r="AR48" s="73">
        <v>0</v>
      </c>
      <c r="AS48" s="73">
        <v>2941463</v>
      </c>
      <c r="AT48" s="73">
        <v>4200000</v>
      </c>
      <c r="AU48" s="73">
        <v>544883</v>
      </c>
      <c r="AV48" s="73">
        <v>0</v>
      </c>
      <c r="AW48" s="74">
        <v>12927557</v>
      </c>
      <c r="AX48" s="73">
        <v>0</v>
      </c>
      <c r="AY48" s="73">
        <v>0</v>
      </c>
      <c r="AZ48" s="73">
        <v>0</v>
      </c>
      <c r="BA48" s="73">
        <v>0</v>
      </c>
      <c r="BB48" s="73">
        <v>0</v>
      </c>
      <c r="BC48" s="74">
        <v>0</v>
      </c>
      <c r="BD48" s="74">
        <v>12927557</v>
      </c>
      <c r="BE48" s="73">
        <v>17019534</v>
      </c>
      <c r="BF48" s="73">
        <v>0</v>
      </c>
      <c r="BG48" s="73">
        <v>1699006</v>
      </c>
      <c r="BH48" s="73">
        <v>0</v>
      </c>
      <c r="BI48" s="73">
        <v>223518</v>
      </c>
      <c r="BJ48" s="73">
        <v>4650842</v>
      </c>
      <c r="BK48" s="73">
        <v>0</v>
      </c>
      <c r="BL48" s="74">
        <v>23592900</v>
      </c>
      <c r="BM48" s="74">
        <v>-10665343</v>
      </c>
      <c r="BN48" s="73">
        <v>0</v>
      </c>
      <c r="BO48" s="73">
        <v>9649496</v>
      </c>
      <c r="BP48" s="73">
        <v>-1015847</v>
      </c>
      <c r="BQ48" s="73">
        <v>0</v>
      </c>
      <c r="BR48" s="73">
        <v>0</v>
      </c>
      <c r="BS48" s="74">
        <v>-1015847</v>
      </c>
      <c r="BT48" s="75">
        <v>-0.82499999999999996</v>
      </c>
      <c r="BU48" s="75">
        <v>0</v>
      </c>
      <c r="BV48" s="75">
        <v>-0.82499999999999996</v>
      </c>
      <c r="BW48" s="76">
        <v>0.6</v>
      </c>
      <c r="BX48" s="77">
        <v>58</v>
      </c>
      <c r="BY48" s="77">
        <v>36</v>
      </c>
      <c r="BZ48" s="78">
        <v>0</v>
      </c>
      <c r="CA48" s="75">
        <v>-4.2</v>
      </c>
      <c r="CB48" s="75">
        <v>0.83199999999999996</v>
      </c>
      <c r="CC48" s="79">
        <v>16</v>
      </c>
      <c r="CD48" s="79"/>
      <c r="CE48" s="79"/>
      <c r="CF48" s="74">
        <v>-15410226</v>
      </c>
      <c r="CG48" s="75">
        <v>-1.883</v>
      </c>
      <c r="CH48" s="75">
        <v>0</v>
      </c>
      <c r="CI48" s="75">
        <v>-1.883</v>
      </c>
    </row>
    <row r="49" spans="1:87" s="48" customFormat="1" ht="34.200000000000003" x14ac:dyDescent="0.3">
      <c r="A49" s="81">
        <v>3108</v>
      </c>
      <c r="B49" s="81" t="s">
        <v>716</v>
      </c>
      <c r="C49" s="81" t="s">
        <v>847</v>
      </c>
      <c r="D49" s="81">
        <v>13159</v>
      </c>
      <c r="E49" s="81">
        <v>2020</v>
      </c>
      <c r="F49" s="81" t="s">
        <v>859</v>
      </c>
      <c r="G49" s="81">
        <v>5</v>
      </c>
      <c r="H49" s="81">
        <v>12</v>
      </c>
      <c r="I49" s="81" t="s">
        <v>2919</v>
      </c>
      <c r="J49" s="82">
        <v>376242990</v>
      </c>
      <c r="K49" s="82">
        <v>48444918</v>
      </c>
      <c r="L49" s="82">
        <v>0</v>
      </c>
      <c r="M49" s="82">
        <v>23699769</v>
      </c>
      <c r="N49" s="287">
        <v>-60112</v>
      </c>
      <c r="O49" s="82">
        <v>0</v>
      </c>
      <c r="P49" s="82">
        <v>21714131</v>
      </c>
      <c r="Q49" s="74">
        <v>470041696</v>
      </c>
      <c r="R49" s="82">
        <v>6891883</v>
      </c>
      <c r="S49" s="82">
        <v>0</v>
      </c>
      <c r="T49" s="82">
        <v>0</v>
      </c>
      <c r="U49" s="82">
        <v>0</v>
      </c>
      <c r="V49" s="82">
        <v>599528322</v>
      </c>
      <c r="W49" s="82">
        <v>430903826</v>
      </c>
      <c r="X49" s="74">
        <v>168624496</v>
      </c>
      <c r="Y49" s="82">
        <v>43332564</v>
      </c>
      <c r="Z49" s="74">
        <v>218848943</v>
      </c>
      <c r="AA49" s="74">
        <v>688890639</v>
      </c>
      <c r="AB49" s="82">
        <v>79511</v>
      </c>
      <c r="AC49" s="82">
        <v>47384267</v>
      </c>
      <c r="AD49" s="82">
        <v>0</v>
      </c>
      <c r="AE49" s="82">
        <v>152765584</v>
      </c>
      <c r="AF49" s="74">
        <v>200229362</v>
      </c>
      <c r="AG49" s="82">
        <v>4002264</v>
      </c>
      <c r="AH49" s="82">
        <v>0</v>
      </c>
      <c r="AI49" s="82">
        <v>221444828</v>
      </c>
      <c r="AJ49" s="74">
        <v>225447092</v>
      </c>
      <c r="AK49" s="74">
        <v>425676454</v>
      </c>
      <c r="AL49" s="82">
        <v>243604459</v>
      </c>
      <c r="AM49" s="82">
        <v>0</v>
      </c>
      <c r="AN49" s="82">
        <v>4943692</v>
      </c>
      <c r="AO49" s="74">
        <v>248548151</v>
      </c>
      <c r="AP49" s="74">
        <v>674224605</v>
      </c>
      <c r="AQ49" s="82">
        <v>574422949</v>
      </c>
      <c r="AR49" s="82">
        <v>0</v>
      </c>
      <c r="AS49" s="82">
        <v>125976376</v>
      </c>
      <c r="AT49" s="82">
        <v>27200000</v>
      </c>
      <c r="AU49" s="82">
        <v>699451</v>
      </c>
      <c r="AV49" s="82">
        <v>0</v>
      </c>
      <c r="AW49" s="74">
        <v>728298776</v>
      </c>
      <c r="AX49" s="82">
        <v>6300483</v>
      </c>
      <c r="AY49" s="82">
        <v>0</v>
      </c>
      <c r="AZ49" s="82">
        <v>0</v>
      </c>
      <c r="BA49" s="82">
        <v>8335060</v>
      </c>
      <c r="BB49" s="82">
        <v>0</v>
      </c>
      <c r="BC49" s="74">
        <v>14635543</v>
      </c>
      <c r="BD49" s="74">
        <v>742934319</v>
      </c>
      <c r="BE49" s="82">
        <v>482482467</v>
      </c>
      <c r="BF49" s="82">
        <v>0</v>
      </c>
      <c r="BG49" s="82">
        <v>21474858</v>
      </c>
      <c r="BH49" s="82">
        <v>8551</v>
      </c>
      <c r="BI49" s="82">
        <v>4155164</v>
      </c>
      <c r="BJ49" s="82">
        <v>238224975</v>
      </c>
      <c r="BK49" s="82">
        <v>0</v>
      </c>
      <c r="BL49" s="74">
        <v>746346015</v>
      </c>
      <c r="BM49" s="74">
        <v>-3411696</v>
      </c>
      <c r="BN49" s="82">
        <v>0</v>
      </c>
      <c r="BO49" s="82">
        <v>0</v>
      </c>
      <c r="BP49" s="82">
        <v>-3411696</v>
      </c>
      <c r="BQ49" s="82">
        <v>0</v>
      </c>
      <c r="BR49" s="82">
        <v>0</v>
      </c>
      <c r="BS49" s="74">
        <v>-3411696</v>
      </c>
      <c r="BT49" s="75">
        <v>-2.4E-2</v>
      </c>
      <c r="BU49" s="75">
        <v>0.02</v>
      </c>
      <c r="BV49" s="75">
        <v>-5.0000000000000001E-3</v>
      </c>
      <c r="BW49" s="76">
        <v>2.2999999999999998</v>
      </c>
      <c r="BX49" s="77">
        <v>15</v>
      </c>
      <c r="BY49" s="77">
        <v>77</v>
      </c>
      <c r="BZ49" s="78">
        <v>205.2</v>
      </c>
      <c r="CA49" s="75">
        <v>8.7999999999999995E-2</v>
      </c>
      <c r="CB49" s="75">
        <v>0.36099999999999999</v>
      </c>
      <c r="CC49" s="79">
        <v>20</v>
      </c>
      <c r="CD49" s="79"/>
      <c r="CE49" s="79"/>
      <c r="CF49" s="74">
        <v>-31311147</v>
      </c>
      <c r="CG49" s="75">
        <v>-6.4000000000000001E-2</v>
      </c>
      <c r="CH49" s="75">
        <v>0.02</v>
      </c>
      <c r="CI49" s="75">
        <v>-4.3999999999999997E-2</v>
      </c>
    </row>
    <row r="50" spans="1:87" s="48" customFormat="1" ht="34.200000000000003" x14ac:dyDescent="0.3">
      <c r="A50" s="72">
        <v>46</v>
      </c>
      <c r="B50" s="72" t="s">
        <v>712</v>
      </c>
      <c r="C50" s="72" t="s">
        <v>847</v>
      </c>
      <c r="D50" s="72">
        <v>14286</v>
      </c>
      <c r="E50" s="72">
        <v>2020</v>
      </c>
      <c r="F50" s="72" t="s">
        <v>855</v>
      </c>
      <c r="G50" s="72">
        <v>5</v>
      </c>
      <c r="H50" s="72">
        <v>12</v>
      </c>
      <c r="I50" s="72" t="s">
        <v>2917</v>
      </c>
      <c r="J50" s="73">
        <v>865000</v>
      </c>
      <c r="K50" s="73">
        <v>0</v>
      </c>
      <c r="L50" s="73">
        <v>0</v>
      </c>
      <c r="M50" s="73">
        <v>207283000</v>
      </c>
      <c r="N50" s="285">
        <v>3378801000</v>
      </c>
      <c r="O50" s="73">
        <v>6175000</v>
      </c>
      <c r="P50" s="73">
        <v>282908000</v>
      </c>
      <c r="Q50" s="74">
        <v>3876032000</v>
      </c>
      <c r="R50" s="73">
        <v>1447500000</v>
      </c>
      <c r="S50" s="73">
        <v>88456000</v>
      </c>
      <c r="T50" s="73">
        <v>0</v>
      </c>
      <c r="U50" s="73">
        <v>0</v>
      </c>
      <c r="V50" s="73">
        <v>5266878000</v>
      </c>
      <c r="W50" s="73">
        <v>3667993000</v>
      </c>
      <c r="X50" s="74">
        <v>1598885000</v>
      </c>
      <c r="Y50" s="73">
        <v>446498000</v>
      </c>
      <c r="Z50" s="74">
        <v>3581339000</v>
      </c>
      <c r="AA50" s="74">
        <v>7457371000</v>
      </c>
      <c r="AB50" s="73">
        <v>0</v>
      </c>
      <c r="AC50" s="73">
        <v>17774000</v>
      </c>
      <c r="AD50" s="73">
        <v>0</v>
      </c>
      <c r="AE50" s="73">
        <v>517504000</v>
      </c>
      <c r="AF50" s="74">
        <v>535278000</v>
      </c>
      <c r="AG50" s="73">
        <v>1516809000</v>
      </c>
      <c r="AH50" s="73">
        <v>0</v>
      </c>
      <c r="AI50" s="73">
        <v>843318000</v>
      </c>
      <c r="AJ50" s="74">
        <v>2360127000</v>
      </c>
      <c r="AK50" s="74">
        <v>2895405000</v>
      </c>
      <c r="AL50" s="73">
        <v>2817000000</v>
      </c>
      <c r="AM50" s="73">
        <v>875717000</v>
      </c>
      <c r="AN50" s="73">
        <v>869249000</v>
      </c>
      <c r="AO50" s="74">
        <v>4561966000</v>
      </c>
      <c r="AP50" s="74">
        <v>7457371000</v>
      </c>
      <c r="AQ50" s="73">
        <v>1284736000</v>
      </c>
      <c r="AR50" s="73">
        <v>0</v>
      </c>
      <c r="AS50" s="73">
        <v>392659000</v>
      </c>
      <c r="AT50" s="73">
        <v>89230000</v>
      </c>
      <c r="AU50" s="73">
        <v>8125000</v>
      </c>
      <c r="AV50" s="73">
        <v>77083000</v>
      </c>
      <c r="AW50" s="74">
        <v>1851833000</v>
      </c>
      <c r="AX50" s="73">
        <v>13183000</v>
      </c>
      <c r="AY50" s="73">
        <v>10891000</v>
      </c>
      <c r="AZ50" s="73">
        <v>0</v>
      </c>
      <c r="BA50" s="73">
        <v>-31528000</v>
      </c>
      <c r="BB50" s="73">
        <v>6959000</v>
      </c>
      <c r="BC50" s="74">
        <v>-495000</v>
      </c>
      <c r="BD50" s="74">
        <v>1851338000</v>
      </c>
      <c r="BE50" s="73">
        <v>845562000</v>
      </c>
      <c r="BF50" s="73">
        <v>0</v>
      </c>
      <c r="BG50" s="73">
        <v>119218000</v>
      </c>
      <c r="BH50" s="73">
        <v>29741000</v>
      </c>
      <c r="BI50" s="73">
        <v>23783000</v>
      </c>
      <c r="BJ50" s="73">
        <v>871283000</v>
      </c>
      <c r="BK50" s="73">
        <v>0</v>
      </c>
      <c r="BL50" s="74">
        <v>1889587000</v>
      </c>
      <c r="BM50" s="74">
        <v>-38249000</v>
      </c>
      <c r="BN50" s="73">
        <v>316219000</v>
      </c>
      <c r="BO50" s="73">
        <v>78123000</v>
      </c>
      <c r="BP50" s="73">
        <v>356093000</v>
      </c>
      <c r="BQ50" s="73">
        <v>-7452000</v>
      </c>
      <c r="BR50" s="73">
        <v>0</v>
      </c>
      <c r="BS50" s="74">
        <v>348641000</v>
      </c>
      <c r="BT50" s="75">
        <v>-0.02</v>
      </c>
      <c r="BU50" s="75">
        <v>0</v>
      </c>
      <c r="BV50" s="75">
        <v>-2.1000000000000001E-2</v>
      </c>
      <c r="BW50" s="76">
        <v>7.2</v>
      </c>
      <c r="BX50" s="77">
        <v>59</v>
      </c>
      <c r="BY50" s="77">
        <v>107</v>
      </c>
      <c r="BZ50" s="78">
        <v>3.7</v>
      </c>
      <c r="CA50" s="75">
        <v>3.9E-2</v>
      </c>
      <c r="CB50" s="75">
        <v>0.61199999999999999</v>
      </c>
      <c r="CC50" s="79">
        <v>31</v>
      </c>
      <c r="CD50" s="79"/>
      <c r="CE50" s="79"/>
      <c r="CF50" s="74">
        <v>-135604000</v>
      </c>
      <c r="CG50" s="75">
        <v>-7.6999999999999999E-2</v>
      </c>
      <c r="CH50" s="75">
        <v>0</v>
      </c>
      <c r="CI50" s="75">
        <v>-7.6999999999999999E-2</v>
      </c>
    </row>
    <row r="51" spans="1:87" s="48" customFormat="1" ht="34.200000000000003" x14ac:dyDescent="0.3">
      <c r="A51" s="81">
        <v>3107</v>
      </c>
      <c r="B51" s="81" t="s">
        <v>713</v>
      </c>
      <c r="C51" s="81" t="s">
        <v>847</v>
      </c>
      <c r="D51" s="81">
        <v>14287</v>
      </c>
      <c r="E51" s="81">
        <v>2020</v>
      </c>
      <c r="F51" s="81" t="s">
        <v>855</v>
      </c>
      <c r="G51" s="81">
        <v>5</v>
      </c>
      <c r="H51" s="81">
        <v>12</v>
      </c>
      <c r="I51" s="81" t="s">
        <v>2917</v>
      </c>
      <c r="J51" s="82">
        <v>478240000</v>
      </c>
      <c r="K51" s="82">
        <v>0</v>
      </c>
      <c r="L51" s="82">
        <v>0</v>
      </c>
      <c r="M51" s="82">
        <v>98085000</v>
      </c>
      <c r="N51" s="287">
        <v>97973000</v>
      </c>
      <c r="O51" s="82">
        <v>3991000</v>
      </c>
      <c r="P51" s="82">
        <v>202773000</v>
      </c>
      <c r="Q51" s="74">
        <v>881062000</v>
      </c>
      <c r="R51" s="82">
        <v>675464000</v>
      </c>
      <c r="S51" s="82">
        <v>11063000</v>
      </c>
      <c r="T51" s="82">
        <v>0</v>
      </c>
      <c r="U51" s="82">
        <v>0</v>
      </c>
      <c r="V51" s="82">
        <v>2026105000</v>
      </c>
      <c r="W51" s="82">
        <v>986062000</v>
      </c>
      <c r="X51" s="74">
        <v>1040043000</v>
      </c>
      <c r="Y51" s="82">
        <v>134555000</v>
      </c>
      <c r="Z51" s="74">
        <v>1861125000</v>
      </c>
      <c r="AA51" s="74">
        <v>2742187000</v>
      </c>
      <c r="AB51" s="82">
        <v>7911000</v>
      </c>
      <c r="AC51" s="82">
        <v>107000000</v>
      </c>
      <c r="AD51" s="82">
        <v>19732000</v>
      </c>
      <c r="AE51" s="82">
        <v>362859000</v>
      </c>
      <c r="AF51" s="74">
        <v>497502000</v>
      </c>
      <c r="AG51" s="82">
        <v>705335000</v>
      </c>
      <c r="AH51" s="82">
        <v>0</v>
      </c>
      <c r="AI51" s="82">
        <v>215427000</v>
      </c>
      <c r="AJ51" s="74">
        <v>920762000</v>
      </c>
      <c r="AK51" s="74">
        <v>1418264000</v>
      </c>
      <c r="AL51" s="82">
        <v>961337000</v>
      </c>
      <c r="AM51" s="82">
        <v>321980000</v>
      </c>
      <c r="AN51" s="82">
        <v>40606000</v>
      </c>
      <c r="AO51" s="74">
        <v>1323923000</v>
      </c>
      <c r="AP51" s="74">
        <v>2742187000</v>
      </c>
      <c r="AQ51" s="82">
        <v>1044912000</v>
      </c>
      <c r="AR51" s="82">
        <v>0</v>
      </c>
      <c r="AS51" s="82">
        <v>578416000</v>
      </c>
      <c r="AT51" s="82">
        <v>107236000</v>
      </c>
      <c r="AU51" s="82">
        <v>94767000</v>
      </c>
      <c r="AV51" s="82">
        <v>17728000</v>
      </c>
      <c r="AW51" s="74">
        <v>1843059000</v>
      </c>
      <c r="AX51" s="82">
        <v>21928000</v>
      </c>
      <c r="AY51" s="82">
        <v>0</v>
      </c>
      <c r="AZ51" s="82">
        <v>0</v>
      </c>
      <c r="BA51" s="82">
        <v>12658000</v>
      </c>
      <c r="BB51" s="82">
        <v>0</v>
      </c>
      <c r="BC51" s="74">
        <v>34586000</v>
      </c>
      <c r="BD51" s="74">
        <v>1877645000</v>
      </c>
      <c r="BE51" s="82">
        <v>665556000</v>
      </c>
      <c r="BF51" s="82">
        <v>0</v>
      </c>
      <c r="BG51" s="82">
        <v>97399000</v>
      </c>
      <c r="BH51" s="82">
        <v>25123000</v>
      </c>
      <c r="BI51" s="82">
        <v>15972000</v>
      </c>
      <c r="BJ51" s="82">
        <v>981140000</v>
      </c>
      <c r="BK51" s="82">
        <v>0</v>
      </c>
      <c r="BL51" s="74">
        <v>1785190000</v>
      </c>
      <c r="BM51" s="74">
        <v>92455000</v>
      </c>
      <c r="BN51" s="82">
        <v>-125000000</v>
      </c>
      <c r="BO51" s="82">
        <v>5032000</v>
      </c>
      <c r="BP51" s="82">
        <v>-27513000</v>
      </c>
      <c r="BQ51" s="82">
        <v>-2412000</v>
      </c>
      <c r="BR51" s="82">
        <v>1920000</v>
      </c>
      <c r="BS51" s="74">
        <v>-28005000</v>
      </c>
      <c r="BT51" s="75">
        <v>3.1E-2</v>
      </c>
      <c r="BU51" s="75">
        <v>1.7999999999999999E-2</v>
      </c>
      <c r="BV51" s="75">
        <v>4.9000000000000002E-2</v>
      </c>
      <c r="BW51" s="76">
        <v>1.8</v>
      </c>
      <c r="BX51" s="77">
        <v>34</v>
      </c>
      <c r="BY51" s="77">
        <v>84</v>
      </c>
      <c r="BZ51" s="78">
        <v>6.5</v>
      </c>
      <c r="CA51" s="75">
        <v>0.158</v>
      </c>
      <c r="CB51" s="75">
        <v>0.48299999999999998</v>
      </c>
      <c r="CC51" s="79">
        <v>10</v>
      </c>
      <c r="CD51" s="79"/>
      <c r="CE51" s="79"/>
      <c r="CF51" s="74">
        <v>-109548000</v>
      </c>
      <c r="CG51" s="75">
        <v>-8.5999999999999993E-2</v>
      </c>
      <c r="CH51" s="75">
        <v>2.1000000000000001E-2</v>
      </c>
      <c r="CI51" s="75">
        <v>-6.5000000000000002E-2</v>
      </c>
    </row>
    <row r="52" spans="1:87" s="48" customFormat="1" ht="34.200000000000003" x14ac:dyDescent="0.3">
      <c r="A52" s="72">
        <v>6547</v>
      </c>
      <c r="B52" s="72" t="s">
        <v>735</v>
      </c>
      <c r="C52" s="72" t="s">
        <v>847</v>
      </c>
      <c r="D52" s="72">
        <v>14288</v>
      </c>
      <c r="E52" s="72">
        <v>2020</v>
      </c>
      <c r="F52" s="72" t="s">
        <v>859</v>
      </c>
      <c r="G52" s="72">
        <v>5</v>
      </c>
      <c r="H52" s="72">
        <v>12</v>
      </c>
      <c r="I52" s="72" t="s">
        <v>2919</v>
      </c>
      <c r="J52" s="73">
        <v>3547606</v>
      </c>
      <c r="K52" s="73">
        <v>175029203</v>
      </c>
      <c r="L52" s="73">
        <v>105808</v>
      </c>
      <c r="M52" s="73">
        <v>34467129</v>
      </c>
      <c r="N52" s="285">
        <v>709326</v>
      </c>
      <c r="O52" s="73">
        <v>0</v>
      </c>
      <c r="P52" s="73">
        <v>14285887</v>
      </c>
      <c r="Q52" s="74">
        <v>228144959</v>
      </c>
      <c r="R52" s="73">
        <v>2450816</v>
      </c>
      <c r="S52" s="73">
        <v>0</v>
      </c>
      <c r="T52" s="73">
        <v>0</v>
      </c>
      <c r="U52" s="73">
        <v>0</v>
      </c>
      <c r="V52" s="73">
        <v>258859860</v>
      </c>
      <c r="W52" s="73">
        <v>182261445</v>
      </c>
      <c r="X52" s="74">
        <v>76598415</v>
      </c>
      <c r="Y52" s="73">
        <v>8301481</v>
      </c>
      <c r="Z52" s="74">
        <v>87350712</v>
      </c>
      <c r="AA52" s="74">
        <v>315495671</v>
      </c>
      <c r="AB52" s="73">
        <v>1450132</v>
      </c>
      <c r="AC52" s="73">
        <v>9115146</v>
      </c>
      <c r="AD52" s="73">
        <v>1721703</v>
      </c>
      <c r="AE52" s="73">
        <v>75140650</v>
      </c>
      <c r="AF52" s="74">
        <v>87427631</v>
      </c>
      <c r="AG52" s="73">
        <v>69259929</v>
      </c>
      <c r="AH52" s="73">
        <v>0</v>
      </c>
      <c r="AI52" s="73">
        <v>8700802</v>
      </c>
      <c r="AJ52" s="74">
        <v>77960731</v>
      </c>
      <c r="AK52" s="74">
        <v>165388362</v>
      </c>
      <c r="AL52" s="73">
        <v>147550685</v>
      </c>
      <c r="AM52" s="73">
        <v>2171788</v>
      </c>
      <c r="AN52" s="73">
        <v>384836</v>
      </c>
      <c r="AO52" s="74">
        <v>150107309</v>
      </c>
      <c r="AP52" s="74">
        <v>315495671</v>
      </c>
      <c r="AQ52" s="73">
        <v>293100520</v>
      </c>
      <c r="AR52" s="73">
        <v>287634</v>
      </c>
      <c r="AS52" s="73">
        <v>9147055</v>
      </c>
      <c r="AT52" s="73">
        <v>32074757</v>
      </c>
      <c r="AU52" s="73">
        <v>0</v>
      </c>
      <c r="AV52" s="73">
        <v>270955</v>
      </c>
      <c r="AW52" s="74">
        <v>334880921</v>
      </c>
      <c r="AX52" s="73">
        <v>1311440</v>
      </c>
      <c r="AY52" s="73">
        <v>93919</v>
      </c>
      <c r="AZ52" s="73">
        <v>0</v>
      </c>
      <c r="BA52" s="73">
        <v>2761615</v>
      </c>
      <c r="BB52" s="73">
        <v>0</v>
      </c>
      <c r="BC52" s="74">
        <v>4166974</v>
      </c>
      <c r="BD52" s="74">
        <v>339047895</v>
      </c>
      <c r="BE52" s="73">
        <v>132453757</v>
      </c>
      <c r="BF52" s="73">
        <v>0</v>
      </c>
      <c r="BG52" s="73">
        <v>9593781</v>
      </c>
      <c r="BH52" s="73">
        <v>2715549</v>
      </c>
      <c r="BI52" s="73">
        <v>2762127</v>
      </c>
      <c r="BJ52" s="73">
        <v>199358309</v>
      </c>
      <c r="BK52" s="73">
        <v>0</v>
      </c>
      <c r="BL52" s="74">
        <v>346883523</v>
      </c>
      <c r="BM52" s="74">
        <v>-7835628</v>
      </c>
      <c r="BN52" s="73">
        <v>0</v>
      </c>
      <c r="BO52" s="73">
        <v>801830</v>
      </c>
      <c r="BP52" s="73">
        <v>-7033798</v>
      </c>
      <c r="BQ52" s="73">
        <v>0</v>
      </c>
      <c r="BR52" s="73">
        <v>0</v>
      </c>
      <c r="BS52" s="74">
        <v>-7033798</v>
      </c>
      <c r="BT52" s="75">
        <v>-3.5000000000000003E-2</v>
      </c>
      <c r="BU52" s="75">
        <v>1.2E-2</v>
      </c>
      <c r="BV52" s="75">
        <v>-2.3E-2</v>
      </c>
      <c r="BW52" s="76">
        <v>2.6</v>
      </c>
      <c r="BX52" s="77">
        <v>43</v>
      </c>
      <c r="BY52" s="77">
        <v>85</v>
      </c>
      <c r="BZ52" s="78">
        <v>1.1000000000000001</v>
      </c>
      <c r="CA52" s="75">
        <v>1.0999999999999999E-2</v>
      </c>
      <c r="CB52" s="75">
        <v>0.47599999999999998</v>
      </c>
      <c r="CC52" s="79">
        <v>19</v>
      </c>
      <c r="CD52" s="79"/>
      <c r="CE52" s="79"/>
      <c r="CF52" s="74">
        <v>-39910385</v>
      </c>
      <c r="CG52" s="75">
        <v>-0.14399999999999999</v>
      </c>
      <c r="CH52" s="75">
        <v>1.4E-2</v>
      </c>
      <c r="CI52" s="75">
        <v>-0.13</v>
      </c>
    </row>
    <row r="53" spans="1:87" s="48" customFormat="1" ht="34.200000000000003" x14ac:dyDescent="0.3">
      <c r="A53" s="81">
        <v>8702</v>
      </c>
      <c r="B53" s="81" t="s">
        <v>711</v>
      </c>
      <c r="C53" s="81" t="s">
        <v>847</v>
      </c>
      <c r="D53" s="81">
        <v>16665</v>
      </c>
      <c r="E53" s="81">
        <v>2020</v>
      </c>
      <c r="F53" s="81" t="s">
        <v>855</v>
      </c>
      <c r="G53" s="81">
        <v>5</v>
      </c>
      <c r="H53" s="81">
        <v>12</v>
      </c>
      <c r="I53" s="81" t="s">
        <v>2917</v>
      </c>
      <c r="J53" s="82">
        <v>354656000</v>
      </c>
      <c r="K53" s="82">
        <v>509034000</v>
      </c>
      <c r="L53" s="82">
        <v>0</v>
      </c>
      <c r="M53" s="82">
        <v>179173000</v>
      </c>
      <c r="N53" s="287">
        <v>0</v>
      </c>
      <c r="O53" s="82">
        <v>0</v>
      </c>
      <c r="P53" s="82">
        <v>95274000</v>
      </c>
      <c r="Q53" s="74">
        <v>1138137000</v>
      </c>
      <c r="R53" s="82">
        <v>598119000</v>
      </c>
      <c r="S53" s="82">
        <v>0</v>
      </c>
      <c r="T53" s="82">
        <v>0</v>
      </c>
      <c r="U53" s="82">
        <v>0</v>
      </c>
      <c r="V53" s="82">
        <v>693612000</v>
      </c>
      <c r="W53" s="82">
        <v>0</v>
      </c>
      <c r="X53" s="74">
        <v>693612000</v>
      </c>
      <c r="Y53" s="82">
        <v>73032000</v>
      </c>
      <c r="Z53" s="74">
        <v>1364763000</v>
      </c>
      <c r="AA53" s="74">
        <v>2502900000</v>
      </c>
      <c r="AB53" s="82">
        <v>26330000</v>
      </c>
      <c r="AC53" s="82">
        <v>231332000</v>
      </c>
      <c r="AD53" s="82">
        <v>0</v>
      </c>
      <c r="AE53" s="82">
        <v>266545000</v>
      </c>
      <c r="AF53" s="74">
        <v>524207000</v>
      </c>
      <c r="AG53" s="82">
        <v>588295000</v>
      </c>
      <c r="AH53" s="82">
        <v>0</v>
      </c>
      <c r="AI53" s="82">
        <v>327807000</v>
      </c>
      <c r="AJ53" s="74">
        <v>916102000</v>
      </c>
      <c r="AK53" s="74">
        <v>1440309000</v>
      </c>
      <c r="AL53" s="82">
        <v>724780000</v>
      </c>
      <c r="AM53" s="82">
        <v>263213000</v>
      </c>
      <c r="AN53" s="82">
        <v>74598000</v>
      </c>
      <c r="AO53" s="74">
        <v>1062591000</v>
      </c>
      <c r="AP53" s="74">
        <v>2502900000</v>
      </c>
      <c r="AQ53" s="82">
        <v>1351503000</v>
      </c>
      <c r="AR53" s="82">
        <v>0</v>
      </c>
      <c r="AS53" s="82">
        <v>609591000</v>
      </c>
      <c r="AT53" s="82">
        <v>117378000</v>
      </c>
      <c r="AU53" s="82">
        <v>0</v>
      </c>
      <c r="AV53" s="82">
        <v>0</v>
      </c>
      <c r="AW53" s="74">
        <v>2078472000</v>
      </c>
      <c r="AX53" s="82">
        <v>0</v>
      </c>
      <c r="AY53" s="82">
        <v>0</v>
      </c>
      <c r="AZ53" s="82">
        <v>0</v>
      </c>
      <c r="BA53" s="82">
        <v>3378000</v>
      </c>
      <c r="BB53" s="82">
        <v>-4955000</v>
      </c>
      <c r="BC53" s="74">
        <v>-1577000</v>
      </c>
      <c r="BD53" s="74">
        <v>2076895000</v>
      </c>
      <c r="BE53" s="82">
        <v>904222000</v>
      </c>
      <c r="BF53" s="82">
        <v>0</v>
      </c>
      <c r="BG53" s="82">
        <v>87533000</v>
      </c>
      <c r="BH53" s="82">
        <v>5472000</v>
      </c>
      <c r="BI53" s="82">
        <v>20987000</v>
      </c>
      <c r="BJ53" s="82">
        <v>960304000</v>
      </c>
      <c r="BK53" s="82">
        <v>0</v>
      </c>
      <c r="BL53" s="74">
        <v>1978518000</v>
      </c>
      <c r="BM53" s="74">
        <v>98377000</v>
      </c>
      <c r="BN53" s="82">
        <v>-33287000</v>
      </c>
      <c r="BO53" s="82">
        <v>739000</v>
      </c>
      <c r="BP53" s="82">
        <v>65829000</v>
      </c>
      <c r="BQ53" s="82">
        <v>-82697000</v>
      </c>
      <c r="BR53" s="82">
        <v>0</v>
      </c>
      <c r="BS53" s="74">
        <v>-16868000</v>
      </c>
      <c r="BT53" s="75">
        <v>4.8000000000000001E-2</v>
      </c>
      <c r="BU53" s="75">
        <v>-1E-3</v>
      </c>
      <c r="BV53" s="75">
        <v>4.7E-2</v>
      </c>
      <c r="BW53" s="76">
        <v>2.2000000000000002</v>
      </c>
      <c r="BX53" s="77">
        <v>48</v>
      </c>
      <c r="BY53" s="77">
        <v>57</v>
      </c>
      <c r="BZ53" s="78">
        <v>6</v>
      </c>
      <c r="CA53" s="75">
        <v>0.16700000000000001</v>
      </c>
      <c r="CB53" s="75">
        <v>0.42499999999999999</v>
      </c>
      <c r="CC53" s="79">
        <v>0</v>
      </c>
      <c r="CD53" s="79"/>
      <c r="CE53" s="79"/>
      <c r="CF53" s="74">
        <v>-19001000</v>
      </c>
      <c r="CG53" s="75">
        <v>-8.9999999999999993E-3</v>
      </c>
      <c r="CH53" s="75">
        <v>-1E-3</v>
      </c>
      <c r="CI53" s="75">
        <v>-0.01</v>
      </c>
    </row>
    <row r="54" spans="1:87" s="48" customFormat="1" ht="34.200000000000003" x14ac:dyDescent="0.3">
      <c r="A54" s="72">
        <v>98</v>
      </c>
      <c r="B54" s="72" t="s">
        <v>708</v>
      </c>
      <c r="C54" s="72" t="s">
        <v>847</v>
      </c>
      <c r="D54" s="72">
        <v>16665</v>
      </c>
      <c r="E54" s="72">
        <v>2020</v>
      </c>
      <c r="F54" s="72" t="s">
        <v>855</v>
      </c>
      <c r="G54" s="72">
        <v>5</v>
      </c>
      <c r="H54" s="72">
        <v>12</v>
      </c>
      <c r="I54" s="72" t="s">
        <v>2917</v>
      </c>
      <c r="J54" s="73">
        <v>36592000</v>
      </c>
      <c r="K54" s="73">
        <v>27992000</v>
      </c>
      <c r="L54" s="73">
        <v>0</v>
      </c>
      <c r="M54" s="73">
        <v>11106000</v>
      </c>
      <c r="N54" s="285">
        <v>0</v>
      </c>
      <c r="O54" s="73">
        <v>0</v>
      </c>
      <c r="P54" s="73">
        <v>6065000</v>
      </c>
      <c r="Q54" s="74">
        <v>81755000</v>
      </c>
      <c r="R54" s="73">
        <v>7951000</v>
      </c>
      <c r="S54" s="73">
        <v>0</v>
      </c>
      <c r="T54" s="73">
        <v>0</v>
      </c>
      <c r="U54" s="73">
        <v>0</v>
      </c>
      <c r="V54" s="73">
        <v>98334000</v>
      </c>
      <c r="W54" s="73">
        <v>0</v>
      </c>
      <c r="X54" s="74">
        <v>98334000</v>
      </c>
      <c r="Y54" s="73">
        <v>3702000</v>
      </c>
      <c r="Z54" s="74">
        <v>109987000</v>
      </c>
      <c r="AA54" s="74">
        <v>191742000</v>
      </c>
      <c r="AB54" s="73">
        <v>2511000</v>
      </c>
      <c r="AC54" s="73">
        <v>28059000</v>
      </c>
      <c r="AD54" s="73">
        <v>2246000</v>
      </c>
      <c r="AE54" s="73">
        <v>18591000</v>
      </c>
      <c r="AF54" s="74">
        <v>51407000</v>
      </c>
      <c r="AG54" s="73">
        <v>25666000</v>
      </c>
      <c r="AH54" s="73">
        <v>0</v>
      </c>
      <c r="AI54" s="73">
        <v>14921000</v>
      </c>
      <c r="AJ54" s="74">
        <v>40587000</v>
      </c>
      <c r="AK54" s="74">
        <v>91994000</v>
      </c>
      <c r="AL54" s="73">
        <v>91797000</v>
      </c>
      <c r="AM54" s="73">
        <v>5059000</v>
      </c>
      <c r="AN54" s="73">
        <v>2892000</v>
      </c>
      <c r="AO54" s="74">
        <v>99748000</v>
      </c>
      <c r="AP54" s="74">
        <v>191742000</v>
      </c>
      <c r="AQ54" s="73">
        <v>115434000</v>
      </c>
      <c r="AR54" s="73">
        <v>0</v>
      </c>
      <c r="AS54" s="73">
        <v>-1025400</v>
      </c>
      <c r="AT54" s="73">
        <v>17024400</v>
      </c>
      <c r="AU54" s="73">
        <v>0</v>
      </c>
      <c r="AV54" s="73">
        <v>0</v>
      </c>
      <c r="AW54" s="74">
        <v>131433000</v>
      </c>
      <c r="AX54" s="73">
        <v>0</v>
      </c>
      <c r="AY54" s="73">
        <v>0</v>
      </c>
      <c r="AZ54" s="73">
        <v>0</v>
      </c>
      <c r="BA54" s="73">
        <v>-656000</v>
      </c>
      <c r="BB54" s="73">
        <v>-249000</v>
      </c>
      <c r="BC54" s="74">
        <v>-905000</v>
      </c>
      <c r="BD54" s="74">
        <v>130528000</v>
      </c>
      <c r="BE54" s="73">
        <v>59238000</v>
      </c>
      <c r="BF54" s="73">
        <v>0</v>
      </c>
      <c r="BG54" s="73">
        <v>8138000</v>
      </c>
      <c r="BH54" s="73">
        <v>973000</v>
      </c>
      <c r="BI54" s="73">
        <v>718000</v>
      </c>
      <c r="BJ54" s="73">
        <v>53577000</v>
      </c>
      <c r="BK54" s="73">
        <v>0</v>
      </c>
      <c r="BL54" s="74">
        <v>122644000</v>
      </c>
      <c r="BM54" s="74">
        <v>7884000</v>
      </c>
      <c r="BN54" s="73">
        <v>-2234000</v>
      </c>
      <c r="BO54" s="73">
        <v>0</v>
      </c>
      <c r="BP54" s="73">
        <v>5650000</v>
      </c>
      <c r="BQ54" s="73">
        <v>1908000</v>
      </c>
      <c r="BR54" s="73">
        <v>0</v>
      </c>
      <c r="BS54" s="74">
        <v>7558000</v>
      </c>
      <c r="BT54" s="75">
        <v>6.7000000000000004E-2</v>
      </c>
      <c r="BU54" s="75">
        <v>-7.0000000000000001E-3</v>
      </c>
      <c r="BV54" s="75">
        <v>0.06</v>
      </c>
      <c r="BW54" s="76">
        <v>1.6</v>
      </c>
      <c r="BX54" s="77">
        <v>35</v>
      </c>
      <c r="BY54" s="77">
        <v>74</v>
      </c>
      <c r="BZ54" s="78">
        <v>4.9000000000000004</v>
      </c>
      <c r="CA54" s="75">
        <v>0.20799999999999999</v>
      </c>
      <c r="CB54" s="75">
        <v>0.52</v>
      </c>
      <c r="CC54" s="79">
        <v>0</v>
      </c>
      <c r="CD54" s="79"/>
      <c r="CE54" s="79"/>
      <c r="CF54" s="74">
        <v>-9140400</v>
      </c>
      <c r="CG54" s="75">
        <v>-7.2999999999999995E-2</v>
      </c>
      <c r="CH54" s="75">
        <v>-8.0000000000000002E-3</v>
      </c>
      <c r="CI54" s="75">
        <v>-8.1000000000000003E-2</v>
      </c>
    </row>
    <row r="55" spans="1:87" s="48" customFormat="1" ht="34.200000000000003" x14ac:dyDescent="0.3">
      <c r="A55" s="81">
        <v>53</v>
      </c>
      <c r="B55" s="81" t="s">
        <v>709</v>
      </c>
      <c r="C55" s="81" t="s">
        <v>847</v>
      </c>
      <c r="D55" s="81">
        <v>16665</v>
      </c>
      <c r="E55" s="81">
        <v>2020</v>
      </c>
      <c r="F55" s="81" t="s">
        <v>855</v>
      </c>
      <c r="G55" s="81">
        <v>5</v>
      </c>
      <c r="H55" s="81">
        <v>12</v>
      </c>
      <c r="I55" s="81" t="s">
        <v>2917</v>
      </c>
      <c r="J55" s="82">
        <v>25186000</v>
      </c>
      <c r="K55" s="82">
        <v>6709000</v>
      </c>
      <c r="L55" s="82">
        <v>0</v>
      </c>
      <c r="M55" s="82">
        <v>11655000</v>
      </c>
      <c r="N55" s="287">
        <v>0</v>
      </c>
      <c r="O55" s="82">
        <v>0</v>
      </c>
      <c r="P55" s="82">
        <v>3209000</v>
      </c>
      <c r="Q55" s="74">
        <v>46759000</v>
      </c>
      <c r="R55" s="82">
        <v>6617000</v>
      </c>
      <c r="S55" s="82">
        <v>0</v>
      </c>
      <c r="T55" s="82">
        <v>0</v>
      </c>
      <c r="U55" s="82">
        <v>0</v>
      </c>
      <c r="V55" s="82">
        <v>109269000</v>
      </c>
      <c r="W55" s="82">
        <v>0</v>
      </c>
      <c r="X55" s="74">
        <v>109269000</v>
      </c>
      <c r="Y55" s="82">
        <v>4307000</v>
      </c>
      <c r="Z55" s="74">
        <v>120193000</v>
      </c>
      <c r="AA55" s="74">
        <v>166952000</v>
      </c>
      <c r="AB55" s="82">
        <v>2092000</v>
      </c>
      <c r="AC55" s="82">
        <v>14303000</v>
      </c>
      <c r="AD55" s="82">
        <v>1961000</v>
      </c>
      <c r="AE55" s="82">
        <v>13151000</v>
      </c>
      <c r="AF55" s="74">
        <v>31507000</v>
      </c>
      <c r="AG55" s="82">
        <v>57425000</v>
      </c>
      <c r="AH55" s="82">
        <v>0</v>
      </c>
      <c r="AI55" s="82">
        <v>20984000</v>
      </c>
      <c r="AJ55" s="74">
        <v>78409000</v>
      </c>
      <c r="AK55" s="74">
        <v>109916000</v>
      </c>
      <c r="AL55" s="82">
        <v>50419000</v>
      </c>
      <c r="AM55" s="82">
        <v>5001000</v>
      </c>
      <c r="AN55" s="82">
        <v>1616000</v>
      </c>
      <c r="AO55" s="74">
        <v>57036000</v>
      </c>
      <c r="AP55" s="74">
        <v>166952000</v>
      </c>
      <c r="AQ55" s="82">
        <v>91920000</v>
      </c>
      <c r="AR55" s="82">
        <v>0</v>
      </c>
      <c r="AS55" s="82">
        <v>3862000</v>
      </c>
      <c r="AT55" s="82">
        <v>10050000</v>
      </c>
      <c r="AU55" s="82">
        <v>0</v>
      </c>
      <c r="AV55" s="82">
        <v>0</v>
      </c>
      <c r="AW55" s="74">
        <v>105832000</v>
      </c>
      <c r="AX55" s="82">
        <v>0</v>
      </c>
      <c r="AY55" s="82">
        <v>0</v>
      </c>
      <c r="AZ55" s="82">
        <v>0</v>
      </c>
      <c r="BA55" s="82">
        <v>188000</v>
      </c>
      <c r="BB55" s="82">
        <v>-66000</v>
      </c>
      <c r="BC55" s="74">
        <v>122000</v>
      </c>
      <c r="BD55" s="74">
        <v>105954000</v>
      </c>
      <c r="BE55" s="82">
        <v>51463000</v>
      </c>
      <c r="BF55" s="82">
        <v>0</v>
      </c>
      <c r="BG55" s="82">
        <v>8158000</v>
      </c>
      <c r="BH55" s="82">
        <v>2020000</v>
      </c>
      <c r="BI55" s="82">
        <v>606000</v>
      </c>
      <c r="BJ55" s="82">
        <v>44083000</v>
      </c>
      <c r="BK55" s="82">
        <v>0</v>
      </c>
      <c r="BL55" s="74">
        <v>106330000</v>
      </c>
      <c r="BM55" s="74">
        <v>-376000</v>
      </c>
      <c r="BN55" s="82">
        <v>0</v>
      </c>
      <c r="BO55" s="82">
        <v>1566000</v>
      </c>
      <c r="BP55" s="82">
        <v>1190000</v>
      </c>
      <c r="BQ55" s="82">
        <v>0</v>
      </c>
      <c r="BR55" s="82">
        <v>0</v>
      </c>
      <c r="BS55" s="74">
        <v>1190000</v>
      </c>
      <c r="BT55" s="75">
        <v>-5.0000000000000001E-3</v>
      </c>
      <c r="BU55" s="75">
        <v>1E-3</v>
      </c>
      <c r="BV55" s="75">
        <v>-4.0000000000000001E-3</v>
      </c>
      <c r="BW55" s="76">
        <v>1.5</v>
      </c>
      <c r="BX55" s="77">
        <v>46</v>
      </c>
      <c r="BY55" s="77">
        <v>64</v>
      </c>
      <c r="BZ55" s="78">
        <v>2.4</v>
      </c>
      <c r="CA55" s="75">
        <v>8.7999999999999995E-2</v>
      </c>
      <c r="CB55" s="75">
        <v>0.34200000000000003</v>
      </c>
      <c r="CC55" s="79">
        <v>0</v>
      </c>
      <c r="CD55" s="79"/>
      <c r="CE55" s="79"/>
      <c r="CF55" s="74">
        <v>-10426000</v>
      </c>
      <c r="CG55" s="75">
        <v>-0.11</v>
      </c>
      <c r="CH55" s="75">
        <v>1E-3</v>
      </c>
      <c r="CI55" s="75">
        <v>-0.109</v>
      </c>
    </row>
    <row r="56" spans="1:87" s="48" customFormat="1" ht="34.200000000000003" x14ac:dyDescent="0.3">
      <c r="A56" s="72">
        <v>79</v>
      </c>
      <c r="B56" s="72" t="s">
        <v>710</v>
      </c>
      <c r="C56" s="72" t="s">
        <v>847</v>
      </c>
      <c r="D56" s="72">
        <v>16665</v>
      </c>
      <c r="E56" s="72">
        <v>2020</v>
      </c>
      <c r="F56" s="72" t="s">
        <v>855</v>
      </c>
      <c r="G56" s="72">
        <v>5</v>
      </c>
      <c r="H56" s="72">
        <v>12</v>
      </c>
      <c r="I56" s="72" t="s">
        <v>2917</v>
      </c>
      <c r="J56" s="73">
        <v>87380000</v>
      </c>
      <c r="K56" s="73">
        <v>27092000</v>
      </c>
      <c r="L56" s="73">
        <v>0</v>
      </c>
      <c r="M56" s="73">
        <v>27708000</v>
      </c>
      <c r="N56" s="285">
        <v>0</v>
      </c>
      <c r="O56" s="73">
        <v>0</v>
      </c>
      <c r="P56" s="73">
        <v>6354000</v>
      </c>
      <c r="Q56" s="74">
        <v>148534000</v>
      </c>
      <c r="R56" s="73">
        <v>12645000</v>
      </c>
      <c r="S56" s="73">
        <v>0</v>
      </c>
      <c r="T56" s="73">
        <v>0</v>
      </c>
      <c r="U56" s="73">
        <v>0</v>
      </c>
      <c r="V56" s="73">
        <v>123222000</v>
      </c>
      <c r="W56" s="73">
        <v>0</v>
      </c>
      <c r="X56" s="74">
        <v>123222000</v>
      </c>
      <c r="Y56" s="73">
        <v>7149000</v>
      </c>
      <c r="Z56" s="74">
        <v>143016000</v>
      </c>
      <c r="AA56" s="74">
        <v>291550000</v>
      </c>
      <c r="AB56" s="73">
        <v>3437000</v>
      </c>
      <c r="AC56" s="73">
        <v>65451000</v>
      </c>
      <c r="AD56" s="73">
        <v>652000</v>
      </c>
      <c r="AE56" s="73">
        <v>34206000</v>
      </c>
      <c r="AF56" s="74">
        <v>103746000</v>
      </c>
      <c r="AG56" s="73">
        <v>51388000</v>
      </c>
      <c r="AH56" s="73">
        <v>0</v>
      </c>
      <c r="AI56" s="73">
        <v>18496000</v>
      </c>
      <c r="AJ56" s="74">
        <v>69884000</v>
      </c>
      <c r="AK56" s="74">
        <v>173630000</v>
      </c>
      <c r="AL56" s="73">
        <v>105275000</v>
      </c>
      <c r="AM56" s="73">
        <v>1885000</v>
      </c>
      <c r="AN56" s="73">
        <v>10760000</v>
      </c>
      <c r="AO56" s="74">
        <v>117920000</v>
      </c>
      <c r="AP56" s="74">
        <v>291550000</v>
      </c>
      <c r="AQ56" s="73">
        <v>282750000</v>
      </c>
      <c r="AR56" s="73">
        <v>0</v>
      </c>
      <c r="AS56" s="73">
        <v>7777000</v>
      </c>
      <c r="AT56" s="73">
        <v>20178000</v>
      </c>
      <c r="AU56" s="73">
        <v>0</v>
      </c>
      <c r="AV56" s="73">
        <v>0</v>
      </c>
      <c r="AW56" s="74">
        <v>310705000</v>
      </c>
      <c r="AX56" s="73">
        <v>0</v>
      </c>
      <c r="AY56" s="73">
        <v>0</v>
      </c>
      <c r="AZ56" s="73">
        <v>0</v>
      </c>
      <c r="BA56" s="73">
        <v>268000</v>
      </c>
      <c r="BB56" s="73">
        <v>-219000</v>
      </c>
      <c r="BC56" s="74">
        <v>49000</v>
      </c>
      <c r="BD56" s="74">
        <v>310754000</v>
      </c>
      <c r="BE56" s="73">
        <v>148971000</v>
      </c>
      <c r="BF56" s="73">
        <v>0</v>
      </c>
      <c r="BG56" s="73">
        <v>10211000</v>
      </c>
      <c r="BH56" s="73">
        <v>1982000</v>
      </c>
      <c r="BI56" s="73">
        <v>1248000</v>
      </c>
      <c r="BJ56" s="73">
        <v>128806000</v>
      </c>
      <c r="BK56" s="73">
        <v>0</v>
      </c>
      <c r="BL56" s="74">
        <v>291218000</v>
      </c>
      <c r="BM56" s="74">
        <v>19536000</v>
      </c>
      <c r="BN56" s="73">
        <v>-8513000</v>
      </c>
      <c r="BO56" s="73">
        <v>115000</v>
      </c>
      <c r="BP56" s="73">
        <v>11138000</v>
      </c>
      <c r="BQ56" s="73">
        <v>-820000</v>
      </c>
      <c r="BR56" s="73">
        <v>0</v>
      </c>
      <c r="BS56" s="74">
        <v>10318000</v>
      </c>
      <c r="BT56" s="75">
        <v>6.3E-2</v>
      </c>
      <c r="BU56" s="75">
        <v>0</v>
      </c>
      <c r="BV56" s="75">
        <v>6.3E-2</v>
      </c>
      <c r="BW56" s="76">
        <v>1.4</v>
      </c>
      <c r="BX56" s="77">
        <v>36</v>
      </c>
      <c r="BY56" s="77">
        <v>50</v>
      </c>
      <c r="BZ56" s="78">
        <v>5.9</v>
      </c>
      <c r="CA56" s="75">
        <v>0.192</v>
      </c>
      <c r="CB56" s="75">
        <v>0.40400000000000003</v>
      </c>
      <c r="CC56" s="79">
        <v>0</v>
      </c>
      <c r="CD56" s="79"/>
      <c r="CE56" s="79"/>
      <c r="CF56" s="74">
        <v>-642000</v>
      </c>
      <c r="CG56" s="75">
        <v>-2E-3</v>
      </c>
      <c r="CH56" s="75">
        <v>0</v>
      </c>
      <c r="CI56" s="75">
        <v>-2E-3</v>
      </c>
    </row>
    <row r="57" spans="1:87" s="48" customFormat="1" ht="34.200000000000003" x14ac:dyDescent="0.3">
      <c r="A57" s="81">
        <v>100</v>
      </c>
      <c r="B57" s="81" t="s">
        <v>739</v>
      </c>
      <c r="C57" s="81" t="s">
        <v>847</v>
      </c>
      <c r="D57" s="81">
        <v>16665</v>
      </c>
      <c r="E57" s="81">
        <v>2020</v>
      </c>
      <c r="F57" s="81" t="s">
        <v>855</v>
      </c>
      <c r="G57" s="81">
        <v>5</v>
      </c>
      <c r="H57" s="81">
        <v>12</v>
      </c>
      <c r="I57" s="81" t="s">
        <v>2917</v>
      </c>
      <c r="J57" s="82">
        <v>71457000</v>
      </c>
      <c r="K57" s="82">
        <v>87249000</v>
      </c>
      <c r="L57" s="82">
        <v>0</v>
      </c>
      <c r="M57" s="82">
        <v>25534000</v>
      </c>
      <c r="N57" s="287">
        <v>0</v>
      </c>
      <c r="O57" s="82">
        <v>0</v>
      </c>
      <c r="P57" s="82">
        <v>11717000</v>
      </c>
      <c r="Q57" s="74">
        <v>195957000</v>
      </c>
      <c r="R57" s="82">
        <v>20156000</v>
      </c>
      <c r="S57" s="82">
        <v>0</v>
      </c>
      <c r="T57" s="82">
        <v>0</v>
      </c>
      <c r="U57" s="82">
        <v>0</v>
      </c>
      <c r="V57" s="82">
        <v>202130000</v>
      </c>
      <c r="W57" s="82">
        <v>0</v>
      </c>
      <c r="X57" s="74">
        <v>202130000</v>
      </c>
      <c r="Y57" s="82">
        <v>56399000</v>
      </c>
      <c r="Z57" s="74">
        <v>278685000</v>
      </c>
      <c r="AA57" s="74">
        <v>474642000</v>
      </c>
      <c r="AB57" s="82">
        <v>8550000</v>
      </c>
      <c r="AC57" s="82">
        <v>48774000</v>
      </c>
      <c r="AD57" s="82">
        <v>-935000</v>
      </c>
      <c r="AE57" s="82">
        <v>41813000</v>
      </c>
      <c r="AF57" s="74">
        <v>98202000</v>
      </c>
      <c r="AG57" s="82">
        <v>108284000</v>
      </c>
      <c r="AH57" s="82">
        <v>0</v>
      </c>
      <c r="AI57" s="82">
        <v>24183000</v>
      </c>
      <c r="AJ57" s="74">
        <v>132467000</v>
      </c>
      <c r="AK57" s="74">
        <v>230669000</v>
      </c>
      <c r="AL57" s="82">
        <v>223817000</v>
      </c>
      <c r="AM57" s="82">
        <v>15230000</v>
      </c>
      <c r="AN57" s="82">
        <v>4926000</v>
      </c>
      <c r="AO57" s="74">
        <v>243973000</v>
      </c>
      <c r="AP57" s="74">
        <v>474642000</v>
      </c>
      <c r="AQ57" s="82">
        <v>286220000</v>
      </c>
      <c r="AR57" s="82">
        <v>0</v>
      </c>
      <c r="AS57" s="82">
        <v>20814000</v>
      </c>
      <c r="AT57" s="82">
        <v>20773000</v>
      </c>
      <c r="AU57" s="82">
        <v>0</v>
      </c>
      <c r="AV57" s="82">
        <v>0</v>
      </c>
      <c r="AW57" s="74">
        <v>327807000</v>
      </c>
      <c r="AX57" s="82">
        <v>0</v>
      </c>
      <c r="AY57" s="82">
        <v>0</v>
      </c>
      <c r="AZ57" s="82">
        <v>0</v>
      </c>
      <c r="BA57" s="82">
        <v>3139000</v>
      </c>
      <c r="BB57" s="82">
        <v>-1067000</v>
      </c>
      <c r="BC57" s="74">
        <v>2072000</v>
      </c>
      <c r="BD57" s="74">
        <v>329879000</v>
      </c>
      <c r="BE57" s="82">
        <v>170586000</v>
      </c>
      <c r="BF57" s="82">
        <v>0</v>
      </c>
      <c r="BG57" s="82">
        <v>25800000</v>
      </c>
      <c r="BH57" s="82">
        <v>4160000</v>
      </c>
      <c r="BI57" s="82">
        <v>4652000</v>
      </c>
      <c r="BJ57" s="82">
        <v>114108000</v>
      </c>
      <c r="BK57" s="82">
        <v>0</v>
      </c>
      <c r="BL57" s="74">
        <v>319306000</v>
      </c>
      <c r="BM57" s="74">
        <v>10573000</v>
      </c>
      <c r="BN57" s="82">
        <v>-26816000</v>
      </c>
      <c r="BO57" s="82">
        <v>179000</v>
      </c>
      <c r="BP57" s="82">
        <v>-16064000</v>
      </c>
      <c r="BQ57" s="82">
        <v>-25000</v>
      </c>
      <c r="BR57" s="82">
        <v>0</v>
      </c>
      <c r="BS57" s="74">
        <v>-16089000</v>
      </c>
      <c r="BT57" s="75">
        <v>2.5999999999999999E-2</v>
      </c>
      <c r="BU57" s="75">
        <v>6.0000000000000001E-3</v>
      </c>
      <c r="BV57" s="75">
        <v>3.2000000000000001E-2</v>
      </c>
      <c r="BW57" s="76">
        <v>2</v>
      </c>
      <c r="BX57" s="77">
        <v>33</v>
      </c>
      <c r="BY57" s="77">
        <v>61</v>
      </c>
      <c r="BZ57" s="78">
        <v>3.2</v>
      </c>
      <c r="CA57" s="75">
        <v>0.17599999999999999</v>
      </c>
      <c r="CB57" s="75">
        <v>0.51400000000000001</v>
      </c>
      <c r="CC57" s="79">
        <v>0</v>
      </c>
      <c r="CD57" s="79"/>
      <c r="CE57" s="79"/>
      <c r="CF57" s="74">
        <v>-10200000</v>
      </c>
      <c r="CG57" s="75">
        <v>-0.04</v>
      </c>
      <c r="CH57" s="75">
        <v>7.0000000000000001E-3</v>
      </c>
      <c r="CI57" s="75">
        <v>-3.3000000000000002E-2</v>
      </c>
    </row>
    <row r="58" spans="1:87" s="48" customFormat="1" ht="34.200000000000003" x14ac:dyDescent="0.3">
      <c r="A58" s="72">
        <v>103</v>
      </c>
      <c r="B58" s="72" t="s">
        <v>742</v>
      </c>
      <c r="C58" s="72" t="s">
        <v>847</v>
      </c>
      <c r="D58" s="72">
        <v>16665</v>
      </c>
      <c r="E58" s="72">
        <v>2020</v>
      </c>
      <c r="F58" s="72" t="s">
        <v>855</v>
      </c>
      <c r="G58" s="72">
        <v>5</v>
      </c>
      <c r="H58" s="72">
        <v>12</v>
      </c>
      <c r="I58" s="72" t="s">
        <v>2917</v>
      </c>
      <c r="J58" s="73">
        <v>42757000</v>
      </c>
      <c r="K58" s="73">
        <v>90958000</v>
      </c>
      <c r="L58" s="73">
        <v>0</v>
      </c>
      <c r="M58" s="73">
        <v>21158000</v>
      </c>
      <c r="N58" s="285">
        <v>0</v>
      </c>
      <c r="O58" s="73">
        <v>0</v>
      </c>
      <c r="P58" s="73">
        <v>6380000</v>
      </c>
      <c r="Q58" s="74">
        <v>161253000</v>
      </c>
      <c r="R58" s="73">
        <v>29916000</v>
      </c>
      <c r="S58" s="73">
        <v>0</v>
      </c>
      <c r="T58" s="73">
        <v>0</v>
      </c>
      <c r="U58" s="73">
        <v>0</v>
      </c>
      <c r="V58" s="73">
        <v>68734000</v>
      </c>
      <c r="W58" s="73">
        <v>0</v>
      </c>
      <c r="X58" s="74">
        <v>68734000</v>
      </c>
      <c r="Y58" s="73">
        <v>10451000</v>
      </c>
      <c r="Z58" s="74">
        <v>109101000</v>
      </c>
      <c r="AA58" s="74">
        <v>270354000</v>
      </c>
      <c r="AB58" s="73">
        <v>1790000</v>
      </c>
      <c r="AC58" s="73">
        <v>38175000</v>
      </c>
      <c r="AD58" s="73">
        <v>62000</v>
      </c>
      <c r="AE58" s="73">
        <v>22787000</v>
      </c>
      <c r="AF58" s="74">
        <v>62814000</v>
      </c>
      <c r="AG58" s="73">
        <v>48985000</v>
      </c>
      <c r="AH58" s="73">
        <v>0</v>
      </c>
      <c r="AI58" s="73">
        <v>12389000</v>
      </c>
      <c r="AJ58" s="74">
        <v>61374000</v>
      </c>
      <c r="AK58" s="74">
        <v>124188000</v>
      </c>
      <c r="AL58" s="73">
        <v>116250000</v>
      </c>
      <c r="AM58" s="73">
        <v>10151000</v>
      </c>
      <c r="AN58" s="73">
        <v>19765000</v>
      </c>
      <c r="AO58" s="74">
        <v>146166000</v>
      </c>
      <c r="AP58" s="74">
        <v>270354000</v>
      </c>
      <c r="AQ58" s="73">
        <v>189036000</v>
      </c>
      <c r="AR58" s="73">
        <v>0</v>
      </c>
      <c r="AS58" s="73">
        <v>17479000</v>
      </c>
      <c r="AT58" s="73">
        <v>5108000</v>
      </c>
      <c r="AU58" s="73">
        <v>0</v>
      </c>
      <c r="AV58" s="73">
        <v>0</v>
      </c>
      <c r="AW58" s="74">
        <v>211623000</v>
      </c>
      <c r="AX58" s="73">
        <v>0</v>
      </c>
      <c r="AY58" s="73">
        <v>0</v>
      </c>
      <c r="AZ58" s="73">
        <v>0</v>
      </c>
      <c r="BA58" s="73">
        <v>1237000</v>
      </c>
      <c r="BB58" s="73">
        <v>-140000</v>
      </c>
      <c r="BC58" s="74">
        <v>1097000</v>
      </c>
      <c r="BD58" s="74">
        <v>212720000</v>
      </c>
      <c r="BE58" s="73">
        <v>96044000</v>
      </c>
      <c r="BF58" s="73">
        <v>0</v>
      </c>
      <c r="BG58" s="73">
        <v>11073000</v>
      </c>
      <c r="BH58" s="73">
        <v>1543000</v>
      </c>
      <c r="BI58" s="73">
        <v>3080000</v>
      </c>
      <c r="BJ58" s="73">
        <v>108037000</v>
      </c>
      <c r="BK58" s="73">
        <v>0</v>
      </c>
      <c r="BL58" s="74">
        <v>219777000</v>
      </c>
      <c r="BM58" s="74">
        <v>-7057000</v>
      </c>
      <c r="BN58" s="73">
        <v>-4083000</v>
      </c>
      <c r="BO58" s="73">
        <v>139000</v>
      </c>
      <c r="BP58" s="73">
        <v>-11001000</v>
      </c>
      <c r="BQ58" s="73">
        <v>4641000</v>
      </c>
      <c r="BR58" s="73">
        <v>0</v>
      </c>
      <c r="BS58" s="74">
        <v>-6360000</v>
      </c>
      <c r="BT58" s="75">
        <v>-3.7999999999999999E-2</v>
      </c>
      <c r="BU58" s="75">
        <v>5.0000000000000001E-3</v>
      </c>
      <c r="BV58" s="75">
        <v>-3.3000000000000002E-2</v>
      </c>
      <c r="BW58" s="76">
        <v>2.6</v>
      </c>
      <c r="BX58" s="77">
        <v>41</v>
      </c>
      <c r="BY58" s="77">
        <v>43</v>
      </c>
      <c r="BZ58" s="78">
        <v>1.7</v>
      </c>
      <c r="CA58" s="75">
        <v>3.5999999999999997E-2</v>
      </c>
      <c r="CB58" s="75">
        <v>0.54100000000000004</v>
      </c>
      <c r="CC58" s="79">
        <v>0</v>
      </c>
      <c r="CD58" s="79"/>
      <c r="CE58" s="79"/>
      <c r="CF58" s="74">
        <v>-12165000</v>
      </c>
      <c r="CG58" s="75">
        <v>-6.4000000000000001E-2</v>
      </c>
      <c r="CH58" s="75">
        <v>5.0000000000000001E-3</v>
      </c>
      <c r="CI58" s="75">
        <v>-5.8999999999999997E-2</v>
      </c>
    </row>
    <row r="59" spans="1:87" s="48" customFormat="1" ht="34.200000000000003" x14ac:dyDescent="0.3">
      <c r="A59" s="81">
        <v>6546</v>
      </c>
      <c r="B59" s="81" t="s">
        <v>860</v>
      </c>
      <c r="C59" s="81" t="s">
        <v>847</v>
      </c>
      <c r="D59" s="81">
        <v>16665</v>
      </c>
      <c r="E59" s="81">
        <v>2020</v>
      </c>
      <c r="F59" s="81" t="s">
        <v>855</v>
      </c>
      <c r="G59" s="81">
        <v>5</v>
      </c>
      <c r="H59" s="81">
        <v>12</v>
      </c>
      <c r="I59" s="81" t="s">
        <v>2917</v>
      </c>
      <c r="J59" s="82">
        <v>201681000</v>
      </c>
      <c r="K59" s="82">
        <v>73294000</v>
      </c>
      <c r="L59" s="82">
        <v>0</v>
      </c>
      <c r="M59" s="82">
        <v>94402000</v>
      </c>
      <c r="N59" s="287">
        <v>0</v>
      </c>
      <c r="O59" s="82">
        <v>0</v>
      </c>
      <c r="P59" s="82">
        <v>57075000</v>
      </c>
      <c r="Q59" s="74">
        <v>426452000</v>
      </c>
      <c r="R59" s="82">
        <v>0</v>
      </c>
      <c r="S59" s="82">
        <v>0</v>
      </c>
      <c r="T59" s="82">
        <v>0</v>
      </c>
      <c r="U59" s="82">
        <v>0</v>
      </c>
      <c r="V59" s="82">
        <v>0</v>
      </c>
      <c r="W59" s="82">
        <v>0</v>
      </c>
      <c r="X59" s="74">
        <v>0</v>
      </c>
      <c r="Y59" s="82">
        <v>12882000</v>
      </c>
      <c r="Z59" s="74">
        <v>12882000</v>
      </c>
      <c r="AA59" s="74">
        <v>439334000</v>
      </c>
      <c r="AB59" s="82">
        <v>40000000</v>
      </c>
      <c r="AC59" s="82">
        <v>203587000</v>
      </c>
      <c r="AD59" s="82">
        <v>34158000</v>
      </c>
      <c r="AE59" s="82">
        <v>64922000</v>
      </c>
      <c r="AF59" s="74">
        <v>342667000</v>
      </c>
      <c r="AG59" s="82">
        <v>0</v>
      </c>
      <c r="AH59" s="82">
        <v>0</v>
      </c>
      <c r="AI59" s="82">
        <v>7396000</v>
      </c>
      <c r="AJ59" s="74">
        <v>7396000</v>
      </c>
      <c r="AK59" s="74">
        <v>350063000</v>
      </c>
      <c r="AL59" s="82">
        <v>89271000</v>
      </c>
      <c r="AM59" s="82">
        <v>0</v>
      </c>
      <c r="AN59" s="82">
        <v>0</v>
      </c>
      <c r="AO59" s="74">
        <v>89271000</v>
      </c>
      <c r="AP59" s="74">
        <v>439334000</v>
      </c>
      <c r="AQ59" s="82">
        <v>935057000</v>
      </c>
      <c r="AR59" s="82">
        <v>0</v>
      </c>
      <c r="AS59" s="82">
        <v>53401000</v>
      </c>
      <c r="AT59" s="82">
        <v>50591000</v>
      </c>
      <c r="AU59" s="82">
        <v>0</v>
      </c>
      <c r="AV59" s="82">
        <v>0</v>
      </c>
      <c r="AW59" s="74">
        <v>1039049000</v>
      </c>
      <c r="AX59" s="82">
        <v>0</v>
      </c>
      <c r="AY59" s="82">
        <v>0</v>
      </c>
      <c r="AZ59" s="82">
        <v>0</v>
      </c>
      <c r="BA59" s="82">
        <v>3467000</v>
      </c>
      <c r="BB59" s="82">
        <v>0</v>
      </c>
      <c r="BC59" s="74">
        <v>3467000</v>
      </c>
      <c r="BD59" s="74">
        <v>1042516000</v>
      </c>
      <c r="BE59" s="82">
        <v>396525000</v>
      </c>
      <c r="BF59" s="82">
        <v>0</v>
      </c>
      <c r="BG59" s="82">
        <v>61477000</v>
      </c>
      <c r="BH59" s="82">
        <v>9693000</v>
      </c>
      <c r="BI59" s="82">
        <v>5445000</v>
      </c>
      <c r="BJ59" s="82">
        <v>493164000</v>
      </c>
      <c r="BK59" s="82">
        <v>0</v>
      </c>
      <c r="BL59" s="74">
        <v>966304000</v>
      </c>
      <c r="BM59" s="74">
        <v>76212000</v>
      </c>
      <c r="BN59" s="82">
        <v>-114282000</v>
      </c>
      <c r="BO59" s="82">
        <v>0</v>
      </c>
      <c r="BP59" s="82">
        <v>-38070000</v>
      </c>
      <c r="BQ59" s="82">
        <v>0</v>
      </c>
      <c r="BR59" s="82">
        <v>0</v>
      </c>
      <c r="BS59" s="74">
        <v>-38070000</v>
      </c>
      <c r="BT59" s="75">
        <v>7.0000000000000007E-2</v>
      </c>
      <c r="BU59" s="75">
        <v>3.0000000000000001E-3</v>
      </c>
      <c r="BV59" s="75">
        <v>7.2999999999999995E-2</v>
      </c>
      <c r="BW59" s="76">
        <v>1.2</v>
      </c>
      <c r="BX59" s="77">
        <v>37</v>
      </c>
      <c r="BY59" s="77">
        <v>56</v>
      </c>
      <c r="BZ59" s="78">
        <v>3</v>
      </c>
      <c r="CA59" s="75">
        <v>0.40200000000000002</v>
      </c>
      <c r="CB59" s="75">
        <v>0.20300000000000001</v>
      </c>
      <c r="CC59" s="79">
        <v>0</v>
      </c>
      <c r="CD59" s="79"/>
      <c r="CE59" s="79"/>
      <c r="CF59" s="74">
        <v>25621000</v>
      </c>
      <c r="CG59" s="75">
        <v>2.1999999999999999E-2</v>
      </c>
      <c r="CH59" s="75">
        <v>3.0000000000000001E-3</v>
      </c>
      <c r="CI59" s="75">
        <v>2.5999999999999999E-2</v>
      </c>
    </row>
    <row r="60" spans="1:87" s="48" customFormat="1" ht="34.200000000000003" x14ac:dyDescent="0.3">
      <c r="A60" s="72">
        <v>3112</v>
      </c>
      <c r="B60" s="72" t="s">
        <v>745</v>
      </c>
      <c r="C60" s="72" t="s">
        <v>847</v>
      </c>
      <c r="D60" s="72">
        <v>16665</v>
      </c>
      <c r="E60" s="72">
        <v>2020</v>
      </c>
      <c r="F60" s="72" t="s">
        <v>855</v>
      </c>
      <c r="G60" s="72">
        <v>5</v>
      </c>
      <c r="H60" s="72">
        <v>12</v>
      </c>
      <c r="I60" s="72" t="s">
        <v>2917</v>
      </c>
      <c r="J60" s="73">
        <v>125540000</v>
      </c>
      <c r="K60" s="73">
        <v>218791000</v>
      </c>
      <c r="L60" s="73">
        <v>0</v>
      </c>
      <c r="M60" s="73">
        <v>29247000</v>
      </c>
      <c r="N60" s="285">
        <v>0</v>
      </c>
      <c r="O60" s="73">
        <v>0</v>
      </c>
      <c r="P60" s="73">
        <v>23986000</v>
      </c>
      <c r="Q60" s="74">
        <v>397564000</v>
      </c>
      <c r="R60" s="73">
        <v>23643000</v>
      </c>
      <c r="S60" s="73">
        <v>0</v>
      </c>
      <c r="T60" s="73">
        <v>0</v>
      </c>
      <c r="U60" s="73">
        <v>0</v>
      </c>
      <c r="V60" s="73">
        <v>115084000</v>
      </c>
      <c r="W60" s="73">
        <v>0</v>
      </c>
      <c r="X60" s="74">
        <v>115084000</v>
      </c>
      <c r="Y60" s="73">
        <v>13764000</v>
      </c>
      <c r="Z60" s="74">
        <v>152491000</v>
      </c>
      <c r="AA60" s="74">
        <v>550055000</v>
      </c>
      <c r="AB60" s="73">
        <v>4361000</v>
      </c>
      <c r="AC60" s="73">
        <v>69849000</v>
      </c>
      <c r="AD60" s="73">
        <v>7753000</v>
      </c>
      <c r="AE60" s="73">
        <v>48311000</v>
      </c>
      <c r="AF60" s="74">
        <v>130274000</v>
      </c>
      <c r="AG60" s="73">
        <v>85348000</v>
      </c>
      <c r="AH60" s="73">
        <v>0</v>
      </c>
      <c r="AI60" s="73">
        <v>82817000</v>
      </c>
      <c r="AJ60" s="74">
        <v>168165000</v>
      </c>
      <c r="AK60" s="74">
        <v>298439000</v>
      </c>
      <c r="AL60" s="73">
        <v>227973000</v>
      </c>
      <c r="AM60" s="73">
        <v>12002500</v>
      </c>
      <c r="AN60" s="73">
        <v>11640500</v>
      </c>
      <c r="AO60" s="74">
        <v>251616000</v>
      </c>
      <c r="AP60" s="74">
        <v>550055000</v>
      </c>
      <c r="AQ60" s="73">
        <v>358425000</v>
      </c>
      <c r="AR60" s="73">
        <v>0</v>
      </c>
      <c r="AS60" s="73">
        <v>16503000</v>
      </c>
      <c r="AT60" s="73">
        <v>35054000</v>
      </c>
      <c r="AU60" s="73">
        <v>0</v>
      </c>
      <c r="AV60" s="73">
        <v>0</v>
      </c>
      <c r="AW60" s="74">
        <v>409982000</v>
      </c>
      <c r="AX60" s="73">
        <v>0</v>
      </c>
      <c r="AY60" s="73">
        <v>0</v>
      </c>
      <c r="AZ60" s="73">
        <v>0</v>
      </c>
      <c r="BA60" s="73">
        <v>7113000</v>
      </c>
      <c r="BB60" s="73">
        <v>0</v>
      </c>
      <c r="BC60" s="74">
        <v>7113000</v>
      </c>
      <c r="BD60" s="74">
        <v>417095000</v>
      </c>
      <c r="BE60" s="73">
        <v>187248000</v>
      </c>
      <c r="BF60" s="73">
        <v>0</v>
      </c>
      <c r="BG60" s="73">
        <v>17748000</v>
      </c>
      <c r="BH60" s="73">
        <v>2180000</v>
      </c>
      <c r="BI60" s="73">
        <v>1929000</v>
      </c>
      <c r="BJ60" s="73">
        <v>154443000</v>
      </c>
      <c r="BK60" s="73">
        <v>0</v>
      </c>
      <c r="BL60" s="74">
        <v>363548000</v>
      </c>
      <c r="BM60" s="74">
        <v>53547000</v>
      </c>
      <c r="BN60" s="73">
        <v>-20409000</v>
      </c>
      <c r="BO60" s="73">
        <v>659000</v>
      </c>
      <c r="BP60" s="73">
        <v>33797000</v>
      </c>
      <c r="BQ60" s="73">
        <v>-2401000</v>
      </c>
      <c r="BR60" s="73">
        <v>0</v>
      </c>
      <c r="BS60" s="74">
        <v>31396000</v>
      </c>
      <c r="BT60" s="75">
        <v>0.111</v>
      </c>
      <c r="BU60" s="75">
        <v>1.7000000000000001E-2</v>
      </c>
      <c r="BV60" s="75">
        <v>0.128</v>
      </c>
      <c r="BW60" s="76">
        <v>3.1</v>
      </c>
      <c r="BX60" s="77">
        <v>30</v>
      </c>
      <c r="BY60" s="77">
        <v>64</v>
      </c>
      <c r="BZ60" s="78">
        <v>11.2</v>
      </c>
      <c r="CA60" s="75">
        <v>0.33100000000000002</v>
      </c>
      <c r="CB60" s="75">
        <v>0.45700000000000002</v>
      </c>
      <c r="CC60" s="79">
        <v>0</v>
      </c>
      <c r="CD60" s="79"/>
      <c r="CE60" s="79"/>
      <c r="CF60" s="74">
        <v>18493000</v>
      </c>
      <c r="CG60" s="75">
        <v>0.03</v>
      </c>
      <c r="CH60" s="75">
        <v>1.9E-2</v>
      </c>
      <c r="CI60" s="75">
        <v>4.8000000000000001E-2</v>
      </c>
    </row>
    <row r="61" spans="1:87" s="48" customFormat="1" ht="34.200000000000003" x14ac:dyDescent="0.3">
      <c r="A61" s="81">
        <v>138</v>
      </c>
      <c r="B61" s="81" t="s">
        <v>861</v>
      </c>
      <c r="C61" s="81" t="s">
        <v>847</v>
      </c>
      <c r="D61" s="81">
        <v>16665</v>
      </c>
      <c r="E61" s="81">
        <v>2020</v>
      </c>
      <c r="F61" s="81" t="s">
        <v>855</v>
      </c>
      <c r="G61" s="81">
        <v>5</v>
      </c>
      <c r="H61" s="81">
        <v>12</v>
      </c>
      <c r="I61" s="81" t="s">
        <v>2917</v>
      </c>
      <c r="J61" s="82">
        <v>60237000</v>
      </c>
      <c r="K61" s="82">
        <v>196283000</v>
      </c>
      <c r="L61" s="82">
        <v>0</v>
      </c>
      <c r="M61" s="82">
        <v>24078000</v>
      </c>
      <c r="N61" s="287">
        <v>0</v>
      </c>
      <c r="O61" s="82">
        <v>0</v>
      </c>
      <c r="P61" s="82">
        <v>14589000</v>
      </c>
      <c r="Q61" s="74">
        <v>295187000</v>
      </c>
      <c r="R61" s="82">
        <v>27921000</v>
      </c>
      <c r="S61" s="82">
        <v>0</v>
      </c>
      <c r="T61" s="82">
        <v>0</v>
      </c>
      <c r="U61" s="82">
        <v>0</v>
      </c>
      <c r="V61" s="82">
        <v>137311000</v>
      </c>
      <c r="W61" s="82">
        <v>0</v>
      </c>
      <c r="X61" s="74">
        <v>137311000</v>
      </c>
      <c r="Y61" s="82">
        <v>41380000</v>
      </c>
      <c r="Z61" s="74">
        <v>206612000</v>
      </c>
      <c r="AA61" s="74">
        <v>501799000</v>
      </c>
      <c r="AB61" s="82">
        <v>3429000</v>
      </c>
      <c r="AC61" s="82">
        <v>38438000</v>
      </c>
      <c r="AD61" s="82">
        <v>7505000</v>
      </c>
      <c r="AE61" s="82">
        <v>36850000</v>
      </c>
      <c r="AF61" s="74">
        <v>86222000</v>
      </c>
      <c r="AG61" s="82">
        <v>82452000</v>
      </c>
      <c r="AH61" s="82">
        <v>0</v>
      </c>
      <c r="AI61" s="82">
        <v>13482000</v>
      </c>
      <c r="AJ61" s="74">
        <v>95934000</v>
      </c>
      <c r="AK61" s="74">
        <v>182156000</v>
      </c>
      <c r="AL61" s="82">
        <v>291722000</v>
      </c>
      <c r="AM61" s="82">
        <v>18660300</v>
      </c>
      <c r="AN61" s="82">
        <v>9260700</v>
      </c>
      <c r="AO61" s="74">
        <v>319643000</v>
      </c>
      <c r="AP61" s="74">
        <v>501799000</v>
      </c>
      <c r="AQ61" s="82">
        <v>261414000</v>
      </c>
      <c r="AR61" s="82">
        <v>0</v>
      </c>
      <c r="AS61" s="82">
        <v>14994000</v>
      </c>
      <c r="AT61" s="82">
        <v>21099000</v>
      </c>
      <c r="AU61" s="82">
        <v>0</v>
      </c>
      <c r="AV61" s="82">
        <v>0</v>
      </c>
      <c r="AW61" s="74">
        <v>297507000</v>
      </c>
      <c r="AX61" s="82">
        <v>0</v>
      </c>
      <c r="AY61" s="82">
        <v>0</v>
      </c>
      <c r="AZ61" s="82">
        <v>0</v>
      </c>
      <c r="BA61" s="82">
        <v>6855000</v>
      </c>
      <c r="BB61" s="82">
        <v>0</v>
      </c>
      <c r="BC61" s="74">
        <v>6855000</v>
      </c>
      <c r="BD61" s="74">
        <v>304362000</v>
      </c>
      <c r="BE61" s="82">
        <v>137284000</v>
      </c>
      <c r="BF61" s="82">
        <v>0</v>
      </c>
      <c r="BG61" s="82">
        <v>17198000</v>
      </c>
      <c r="BH61" s="82">
        <v>2684000</v>
      </c>
      <c r="BI61" s="82">
        <v>1836000</v>
      </c>
      <c r="BJ61" s="82">
        <v>119089000</v>
      </c>
      <c r="BK61" s="82">
        <v>0</v>
      </c>
      <c r="BL61" s="74">
        <v>278091000</v>
      </c>
      <c r="BM61" s="74">
        <v>26271000</v>
      </c>
      <c r="BN61" s="82">
        <v>-5660000</v>
      </c>
      <c r="BO61" s="82">
        <v>74000</v>
      </c>
      <c r="BP61" s="82">
        <v>20685000</v>
      </c>
      <c r="BQ61" s="82">
        <v>0</v>
      </c>
      <c r="BR61" s="82">
        <v>0</v>
      </c>
      <c r="BS61" s="74">
        <v>20685000</v>
      </c>
      <c r="BT61" s="75">
        <v>6.4000000000000001E-2</v>
      </c>
      <c r="BU61" s="75">
        <v>2.3E-2</v>
      </c>
      <c r="BV61" s="75">
        <v>8.5999999999999993E-2</v>
      </c>
      <c r="BW61" s="76">
        <v>3.4</v>
      </c>
      <c r="BX61" s="77">
        <v>34</v>
      </c>
      <c r="BY61" s="77">
        <v>67</v>
      </c>
      <c r="BZ61" s="78">
        <v>7.5</v>
      </c>
      <c r="CA61" s="75">
        <v>0.25800000000000001</v>
      </c>
      <c r="CB61" s="75">
        <v>0.63700000000000001</v>
      </c>
      <c r="CC61" s="79">
        <v>0</v>
      </c>
      <c r="CD61" s="79"/>
      <c r="CE61" s="79"/>
      <c r="CF61" s="74">
        <v>5172000</v>
      </c>
      <c r="CG61" s="75">
        <v>-6.0000000000000001E-3</v>
      </c>
      <c r="CH61" s="75">
        <v>2.4E-2</v>
      </c>
      <c r="CI61" s="75">
        <v>1.7999999999999999E-2</v>
      </c>
    </row>
    <row r="62" spans="1:87" s="48" customFormat="1" ht="34.200000000000003" x14ac:dyDescent="0.3">
      <c r="A62" s="72">
        <v>1</v>
      </c>
      <c r="B62" s="72" t="s">
        <v>701</v>
      </c>
      <c r="C62" s="72" t="s">
        <v>847</v>
      </c>
      <c r="D62" s="72">
        <v>16665</v>
      </c>
      <c r="E62" s="72">
        <v>2020</v>
      </c>
      <c r="F62" s="72" t="s">
        <v>855</v>
      </c>
      <c r="G62" s="72">
        <v>5</v>
      </c>
      <c r="H62" s="72">
        <v>12</v>
      </c>
      <c r="I62" s="72" t="s">
        <v>2917</v>
      </c>
      <c r="J62" s="73">
        <v>25136000</v>
      </c>
      <c r="K62" s="73">
        <v>14283000</v>
      </c>
      <c r="L62" s="73">
        <v>0</v>
      </c>
      <c r="M62" s="73">
        <v>13491000</v>
      </c>
      <c r="N62" s="285">
        <v>0</v>
      </c>
      <c r="O62" s="73">
        <v>0</v>
      </c>
      <c r="P62" s="73">
        <v>10803000</v>
      </c>
      <c r="Q62" s="74">
        <v>63713000</v>
      </c>
      <c r="R62" s="73">
        <v>375000</v>
      </c>
      <c r="S62" s="73">
        <v>0</v>
      </c>
      <c r="T62" s="73">
        <v>0</v>
      </c>
      <c r="U62" s="73">
        <v>0</v>
      </c>
      <c r="V62" s="73">
        <v>35136000</v>
      </c>
      <c r="W62" s="73">
        <v>0</v>
      </c>
      <c r="X62" s="74">
        <v>35136000</v>
      </c>
      <c r="Y62" s="73">
        <v>5006000</v>
      </c>
      <c r="Z62" s="74">
        <v>40517000</v>
      </c>
      <c r="AA62" s="74">
        <v>104230000</v>
      </c>
      <c r="AB62" s="73">
        <v>1210000</v>
      </c>
      <c r="AC62" s="73">
        <v>22326000</v>
      </c>
      <c r="AD62" s="73">
        <v>0</v>
      </c>
      <c r="AE62" s="73">
        <v>16065000</v>
      </c>
      <c r="AF62" s="74">
        <v>39601000</v>
      </c>
      <c r="AG62" s="73">
        <v>19946000</v>
      </c>
      <c r="AH62" s="73">
        <v>0</v>
      </c>
      <c r="AI62" s="73">
        <v>35999000</v>
      </c>
      <c r="AJ62" s="74">
        <v>55945000</v>
      </c>
      <c r="AK62" s="74">
        <v>95546000</v>
      </c>
      <c r="AL62" s="73">
        <v>8309000</v>
      </c>
      <c r="AM62" s="73">
        <v>341500</v>
      </c>
      <c r="AN62" s="73">
        <v>33500</v>
      </c>
      <c r="AO62" s="74">
        <v>8684000</v>
      </c>
      <c r="AP62" s="74">
        <v>104230000</v>
      </c>
      <c r="AQ62" s="73">
        <v>115729000</v>
      </c>
      <c r="AR62" s="73">
        <v>0</v>
      </c>
      <c r="AS62" s="73">
        <v>3994000</v>
      </c>
      <c r="AT62" s="73">
        <v>6616000</v>
      </c>
      <c r="AU62" s="73">
        <v>0</v>
      </c>
      <c r="AV62" s="73">
        <v>0</v>
      </c>
      <c r="AW62" s="74">
        <v>126339000</v>
      </c>
      <c r="AX62" s="73">
        <v>0</v>
      </c>
      <c r="AY62" s="73">
        <v>0</v>
      </c>
      <c r="AZ62" s="73">
        <v>0</v>
      </c>
      <c r="BA62" s="73">
        <v>815000</v>
      </c>
      <c r="BB62" s="73">
        <v>0</v>
      </c>
      <c r="BC62" s="74">
        <v>815000</v>
      </c>
      <c r="BD62" s="74">
        <v>127154000</v>
      </c>
      <c r="BE62" s="73">
        <v>70755000</v>
      </c>
      <c r="BF62" s="73">
        <v>0</v>
      </c>
      <c r="BG62" s="73">
        <v>5715000</v>
      </c>
      <c r="BH62" s="73">
        <v>537000</v>
      </c>
      <c r="BI62" s="73">
        <v>1713000</v>
      </c>
      <c r="BJ62" s="73">
        <v>54835000</v>
      </c>
      <c r="BK62" s="73">
        <v>0</v>
      </c>
      <c r="BL62" s="74">
        <v>133555000</v>
      </c>
      <c r="BM62" s="74">
        <v>-6401000</v>
      </c>
      <c r="BN62" s="73">
        <v>-5300000</v>
      </c>
      <c r="BO62" s="73">
        <v>133000</v>
      </c>
      <c r="BP62" s="73">
        <v>-11568000</v>
      </c>
      <c r="BQ62" s="73">
        <v>-945000</v>
      </c>
      <c r="BR62" s="73">
        <v>0</v>
      </c>
      <c r="BS62" s="74">
        <v>-12513000</v>
      </c>
      <c r="BT62" s="75">
        <v>-5.7000000000000002E-2</v>
      </c>
      <c r="BU62" s="75">
        <v>6.0000000000000001E-3</v>
      </c>
      <c r="BV62" s="75">
        <v>-0.05</v>
      </c>
      <c r="BW62" s="76">
        <v>1.6</v>
      </c>
      <c r="BX62" s="77">
        <v>43</v>
      </c>
      <c r="BY62" s="77">
        <v>49</v>
      </c>
      <c r="BZ62" s="78">
        <v>-0.1</v>
      </c>
      <c r="CA62" s="75">
        <v>-1.2E-2</v>
      </c>
      <c r="CB62" s="75">
        <v>8.3000000000000004E-2</v>
      </c>
      <c r="CC62" s="79">
        <v>0</v>
      </c>
      <c r="CD62" s="79"/>
      <c r="CE62" s="79"/>
      <c r="CF62" s="74">
        <v>-13017000</v>
      </c>
      <c r="CG62" s="75">
        <v>-0.115</v>
      </c>
      <c r="CH62" s="75">
        <v>7.0000000000000001E-3</v>
      </c>
      <c r="CI62" s="75">
        <v>-0.108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3B6EA-DB0E-4E60-86CE-2D5DB848E121}">
  <sheetPr codeName="Sheet32">
    <tabColor theme="0" tint="-0.14999847407452621"/>
  </sheetPr>
  <dimension ref="A1:O5031"/>
  <sheetViews>
    <sheetView zoomScaleNormal="100" workbookViewId="0">
      <pane ySplit="1" topLeftCell="A2" activePane="bottomLeft" state="frozen"/>
      <selection pane="bottomLeft" activeCell="E15" sqref="E15"/>
    </sheetView>
  </sheetViews>
  <sheetFormatPr defaultRowHeight="14.4" x14ac:dyDescent="0.3"/>
  <cols>
    <col min="1" max="1" width="12.109375" bestFit="1" customWidth="1"/>
    <col min="2" max="2" width="10.6640625" bestFit="1" customWidth="1"/>
    <col min="3" max="3" width="51.5546875" bestFit="1" customWidth="1"/>
    <col min="4" max="4" width="25.44140625" bestFit="1" customWidth="1"/>
    <col min="5" max="5" width="27.21875" bestFit="1" customWidth="1"/>
    <col min="6" max="6" width="21.88671875" bestFit="1" customWidth="1"/>
    <col min="7" max="7" width="23.21875" bestFit="1" customWidth="1"/>
    <col min="8" max="8" width="17.21875" bestFit="1" customWidth="1"/>
    <col min="9" max="9" width="19.21875" bestFit="1" customWidth="1"/>
    <col min="10" max="10" width="10.6640625" bestFit="1" customWidth="1"/>
    <col min="11" max="11" width="62.21875" bestFit="1" customWidth="1"/>
    <col min="12" max="12" width="27.77734375" bestFit="1" customWidth="1"/>
    <col min="13" max="13" width="6.88671875" bestFit="1" customWidth="1"/>
    <col min="14" max="14" width="16.88671875" bestFit="1" customWidth="1"/>
    <col min="15" max="15" width="11.77734375" style="83" bestFit="1" customWidth="1"/>
  </cols>
  <sheetData>
    <row r="1" spans="1:15" x14ac:dyDescent="0.3">
      <c r="A1" t="s">
        <v>2927</v>
      </c>
      <c r="B1" t="s">
        <v>2930</v>
      </c>
      <c r="C1" t="s">
        <v>2928</v>
      </c>
      <c r="D1" t="s">
        <v>863</v>
      </c>
      <c r="E1" t="s">
        <v>2931</v>
      </c>
      <c r="F1" t="s">
        <v>2932</v>
      </c>
      <c r="G1" t="s">
        <v>2933</v>
      </c>
      <c r="H1" t="s">
        <v>2934</v>
      </c>
      <c r="I1" t="s">
        <v>2935</v>
      </c>
      <c r="J1" t="s">
        <v>864</v>
      </c>
      <c r="K1" t="s">
        <v>865</v>
      </c>
      <c r="L1" t="s">
        <v>2936</v>
      </c>
      <c r="M1" t="s">
        <v>2937</v>
      </c>
      <c r="N1" t="s">
        <v>2938</v>
      </c>
    </row>
    <row r="2" spans="1:15" x14ac:dyDescent="0.3">
      <c r="A2">
        <v>1</v>
      </c>
      <c r="B2">
        <v>640</v>
      </c>
      <c r="C2" t="s">
        <v>701</v>
      </c>
      <c r="D2" t="s">
        <v>149</v>
      </c>
      <c r="E2">
        <v>540</v>
      </c>
      <c r="F2">
        <v>11128</v>
      </c>
      <c r="G2">
        <v>4.8526240115025161E-2</v>
      </c>
      <c r="H2">
        <v>5732</v>
      </c>
      <c r="I2">
        <v>137216</v>
      </c>
      <c r="J2">
        <v>1</v>
      </c>
      <c r="K2" t="s">
        <v>866</v>
      </c>
      <c r="L2">
        <v>59576</v>
      </c>
      <c r="M2">
        <v>2024</v>
      </c>
      <c r="N2">
        <v>36</v>
      </c>
      <c r="O2">
        <f>E2/H2</f>
        <v>9.4207955338450805E-2</v>
      </c>
    </row>
    <row r="3" spans="1:15" x14ac:dyDescent="0.3">
      <c r="A3">
        <v>1</v>
      </c>
      <c r="B3">
        <v>560</v>
      </c>
      <c r="C3" t="s">
        <v>701</v>
      </c>
      <c r="D3" t="s">
        <v>149</v>
      </c>
      <c r="E3">
        <v>304</v>
      </c>
      <c r="F3">
        <v>7491</v>
      </c>
      <c r="G3">
        <v>4.0582031771459082E-2</v>
      </c>
      <c r="H3">
        <v>5732</v>
      </c>
      <c r="I3">
        <v>137216</v>
      </c>
      <c r="J3">
        <v>2</v>
      </c>
      <c r="K3" t="s">
        <v>868</v>
      </c>
      <c r="L3">
        <v>40753</v>
      </c>
      <c r="M3">
        <v>2024</v>
      </c>
      <c r="N3">
        <v>36</v>
      </c>
      <c r="O3">
        <f t="shared" ref="O3:O66" si="0">E3/H3</f>
        <v>5.3035589672016749E-2</v>
      </c>
    </row>
    <row r="4" spans="1:15" x14ac:dyDescent="0.3">
      <c r="A4">
        <v>1</v>
      </c>
      <c r="B4">
        <v>720</v>
      </c>
      <c r="C4" t="s">
        <v>701</v>
      </c>
      <c r="D4" t="s">
        <v>149</v>
      </c>
      <c r="E4">
        <v>282</v>
      </c>
      <c r="F4">
        <v>8887</v>
      </c>
      <c r="G4">
        <v>3.1731742995386517E-2</v>
      </c>
      <c r="H4">
        <v>5732</v>
      </c>
      <c r="I4">
        <v>137216</v>
      </c>
      <c r="J4">
        <v>3</v>
      </c>
      <c r="K4" t="s">
        <v>867</v>
      </c>
      <c r="L4">
        <v>43807</v>
      </c>
      <c r="M4">
        <v>2024</v>
      </c>
      <c r="N4">
        <v>36</v>
      </c>
      <c r="O4">
        <f t="shared" si="0"/>
        <v>4.9197487787857638E-2</v>
      </c>
    </row>
    <row r="5" spans="1:15" x14ac:dyDescent="0.3">
      <c r="A5">
        <v>1</v>
      </c>
      <c r="B5">
        <v>194</v>
      </c>
      <c r="C5" t="s">
        <v>701</v>
      </c>
      <c r="D5" t="s">
        <v>149</v>
      </c>
      <c r="E5">
        <v>216</v>
      </c>
      <c r="F5">
        <v>5530</v>
      </c>
      <c r="G5">
        <v>3.9059674502712478E-2</v>
      </c>
      <c r="H5">
        <v>5732</v>
      </c>
      <c r="I5">
        <v>137216</v>
      </c>
      <c r="J5">
        <v>4</v>
      </c>
      <c r="K5" t="s">
        <v>873</v>
      </c>
      <c r="L5">
        <v>26491</v>
      </c>
      <c r="M5">
        <v>2024</v>
      </c>
      <c r="N5">
        <v>36</v>
      </c>
      <c r="O5">
        <f t="shared" si="0"/>
        <v>3.7683182135380321E-2</v>
      </c>
    </row>
    <row r="6" spans="1:15" x14ac:dyDescent="0.3">
      <c r="A6">
        <v>1</v>
      </c>
      <c r="B6">
        <v>751</v>
      </c>
      <c r="C6" t="s">
        <v>701</v>
      </c>
      <c r="D6" t="s">
        <v>149</v>
      </c>
      <c r="E6">
        <v>214</v>
      </c>
      <c r="F6">
        <v>1673</v>
      </c>
      <c r="G6">
        <v>0.127913927077107</v>
      </c>
      <c r="H6">
        <v>5732</v>
      </c>
      <c r="I6">
        <v>137216</v>
      </c>
      <c r="J6">
        <v>5</v>
      </c>
      <c r="K6" t="s">
        <v>870</v>
      </c>
      <c r="L6">
        <v>7174</v>
      </c>
      <c r="M6">
        <v>2024</v>
      </c>
      <c r="N6">
        <v>36</v>
      </c>
      <c r="O6">
        <f t="shared" si="0"/>
        <v>3.7334263782274946E-2</v>
      </c>
    </row>
    <row r="7" spans="1:15" x14ac:dyDescent="0.3">
      <c r="A7">
        <v>1</v>
      </c>
      <c r="B7">
        <v>137</v>
      </c>
      <c r="C7" t="s">
        <v>701</v>
      </c>
      <c r="D7" t="s">
        <v>149</v>
      </c>
      <c r="E7">
        <v>213</v>
      </c>
      <c r="F7">
        <v>3805</v>
      </c>
      <c r="G7">
        <v>5.5978975032851513E-2</v>
      </c>
      <c r="H7">
        <v>5732</v>
      </c>
      <c r="I7">
        <v>137216</v>
      </c>
      <c r="J7">
        <v>6</v>
      </c>
      <c r="K7" t="s">
        <v>872</v>
      </c>
      <c r="L7">
        <v>18935</v>
      </c>
      <c r="M7">
        <v>2024</v>
      </c>
      <c r="N7">
        <v>36</v>
      </c>
      <c r="O7">
        <f t="shared" si="0"/>
        <v>3.7159804605722262E-2</v>
      </c>
    </row>
    <row r="8" spans="1:15" x14ac:dyDescent="0.3">
      <c r="A8">
        <v>1</v>
      </c>
      <c r="B8">
        <v>139</v>
      </c>
      <c r="C8" t="s">
        <v>701</v>
      </c>
      <c r="D8" t="s">
        <v>149</v>
      </c>
      <c r="E8">
        <v>200</v>
      </c>
      <c r="F8">
        <v>3353</v>
      </c>
      <c r="G8">
        <v>5.9648076349537726E-2</v>
      </c>
      <c r="H8">
        <v>5732</v>
      </c>
      <c r="I8">
        <v>137216</v>
      </c>
      <c r="J8">
        <v>7</v>
      </c>
      <c r="K8" t="s">
        <v>879</v>
      </c>
      <c r="L8">
        <v>15497</v>
      </c>
      <c r="M8">
        <v>2024</v>
      </c>
      <c r="N8">
        <v>36</v>
      </c>
      <c r="O8">
        <f t="shared" si="0"/>
        <v>3.4891835310537335E-2</v>
      </c>
    </row>
    <row r="9" spans="1:15" x14ac:dyDescent="0.3">
      <c r="A9">
        <v>1</v>
      </c>
      <c r="B9">
        <v>753</v>
      </c>
      <c r="C9" t="s">
        <v>701</v>
      </c>
      <c r="D9" t="s">
        <v>149</v>
      </c>
      <c r="E9">
        <v>184</v>
      </c>
      <c r="F9">
        <v>1665</v>
      </c>
      <c r="G9">
        <v>0.11051051051051052</v>
      </c>
      <c r="H9">
        <v>5732</v>
      </c>
      <c r="I9">
        <v>137216</v>
      </c>
      <c r="J9">
        <v>8</v>
      </c>
      <c r="K9" t="s">
        <v>869</v>
      </c>
      <c r="L9">
        <v>6723</v>
      </c>
      <c r="M9">
        <v>2024</v>
      </c>
      <c r="N9">
        <v>36</v>
      </c>
      <c r="O9">
        <f t="shared" si="0"/>
        <v>3.2100488485694349E-2</v>
      </c>
    </row>
    <row r="10" spans="1:15" x14ac:dyDescent="0.3">
      <c r="A10">
        <v>1</v>
      </c>
      <c r="B10">
        <v>540</v>
      </c>
      <c r="C10" t="s">
        <v>701</v>
      </c>
      <c r="D10" t="s">
        <v>149</v>
      </c>
      <c r="E10">
        <v>181</v>
      </c>
      <c r="F10">
        <v>4015</v>
      </c>
      <c r="G10">
        <v>4.5080946450809463E-2</v>
      </c>
      <c r="H10">
        <v>5732</v>
      </c>
      <c r="I10">
        <v>137216</v>
      </c>
      <c r="J10">
        <v>9</v>
      </c>
      <c r="K10" t="s">
        <v>871</v>
      </c>
      <c r="L10">
        <v>22562</v>
      </c>
      <c r="M10">
        <v>2024</v>
      </c>
      <c r="N10">
        <v>36</v>
      </c>
      <c r="O10">
        <f t="shared" si="0"/>
        <v>3.157711095603629E-2</v>
      </c>
    </row>
    <row r="11" spans="1:15" x14ac:dyDescent="0.3">
      <c r="A11">
        <v>1</v>
      </c>
      <c r="B11">
        <v>140</v>
      </c>
      <c r="C11" t="s">
        <v>701</v>
      </c>
      <c r="D11" t="s">
        <v>149</v>
      </c>
      <c r="E11">
        <v>133</v>
      </c>
      <c r="F11">
        <v>1703</v>
      </c>
      <c r="G11">
        <v>7.8097475044039924E-2</v>
      </c>
      <c r="H11">
        <v>5732</v>
      </c>
      <c r="I11">
        <v>137216</v>
      </c>
      <c r="J11">
        <v>10</v>
      </c>
      <c r="K11" t="s">
        <v>876</v>
      </c>
      <c r="L11">
        <v>9196</v>
      </c>
      <c r="M11">
        <v>2024</v>
      </c>
      <c r="N11">
        <v>36</v>
      </c>
      <c r="O11">
        <f t="shared" si="0"/>
        <v>2.3203070481507326E-2</v>
      </c>
    </row>
    <row r="12" spans="1:15" x14ac:dyDescent="0.3">
      <c r="A12">
        <v>1</v>
      </c>
      <c r="B12">
        <v>463</v>
      </c>
      <c r="C12" t="s">
        <v>701</v>
      </c>
      <c r="D12" t="s">
        <v>149</v>
      </c>
      <c r="E12">
        <v>131</v>
      </c>
      <c r="F12">
        <v>2621</v>
      </c>
      <c r="G12">
        <v>4.9980923311713089E-2</v>
      </c>
      <c r="H12">
        <v>5732</v>
      </c>
      <c r="I12">
        <v>137216</v>
      </c>
      <c r="J12">
        <v>11</v>
      </c>
      <c r="K12" t="s">
        <v>880</v>
      </c>
      <c r="L12">
        <v>12764</v>
      </c>
      <c r="M12">
        <v>2024</v>
      </c>
      <c r="N12">
        <v>36</v>
      </c>
      <c r="O12">
        <f t="shared" si="0"/>
        <v>2.2854152128401955E-2</v>
      </c>
    </row>
    <row r="13" spans="1:15" x14ac:dyDescent="0.3">
      <c r="A13">
        <v>1</v>
      </c>
      <c r="B13">
        <v>201</v>
      </c>
      <c r="C13" t="s">
        <v>701</v>
      </c>
      <c r="D13" t="s">
        <v>149</v>
      </c>
      <c r="E13">
        <v>112</v>
      </c>
      <c r="F13">
        <v>2705</v>
      </c>
      <c r="G13">
        <v>4.1404805914972274E-2</v>
      </c>
      <c r="H13">
        <v>5732</v>
      </c>
      <c r="I13">
        <v>137216</v>
      </c>
      <c r="J13">
        <v>12</v>
      </c>
      <c r="K13" t="s">
        <v>877</v>
      </c>
      <c r="L13">
        <v>11407</v>
      </c>
      <c r="M13">
        <v>2024</v>
      </c>
      <c r="N13">
        <v>36</v>
      </c>
      <c r="O13">
        <f t="shared" si="0"/>
        <v>1.9539427773900907E-2</v>
      </c>
    </row>
    <row r="14" spans="1:15" x14ac:dyDescent="0.3">
      <c r="A14">
        <v>1</v>
      </c>
      <c r="B14">
        <v>469</v>
      </c>
      <c r="C14" t="s">
        <v>701</v>
      </c>
      <c r="D14" t="s">
        <v>149</v>
      </c>
      <c r="E14">
        <v>95</v>
      </c>
      <c r="F14">
        <v>2196</v>
      </c>
      <c r="G14">
        <v>4.3260473588342438E-2</v>
      </c>
      <c r="H14">
        <v>5732</v>
      </c>
      <c r="I14">
        <v>137216</v>
      </c>
      <c r="J14">
        <v>13</v>
      </c>
      <c r="K14" t="s">
        <v>1605</v>
      </c>
      <c r="L14">
        <v>10709</v>
      </c>
      <c r="M14">
        <v>2024</v>
      </c>
      <c r="N14">
        <v>36</v>
      </c>
      <c r="O14">
        <f t="shared" si="0"/>
        <v>1.6573621772505234E-2</v>
      </c>
    </row>
    <row r="15" spans="1:15" x14ac:dyDescent="0.3">
      <c r="A15">
        <v>1</v>
      </c>
      <c r="B15">
        <v>754</v>
      </c>
      <c r="C15" t="s">
        <v>701</v>
      </c>
      <c r="D15" t="s">
        <v>149</v>
      </c>
      <c r="E15">
        <v>92</v>
      </c>
      <c r="F15">
        <v>594</v>
      </c>
      <c r="G15">
        <v>0.15488215488215487</v>
      </c>
      <c r="H15">
        <v>5732</v>
      </c>
      <c r="I15">
        <v>137216</v>
      </c>
      <c r="J15">
        <v>14</v>
      </c>
      <c r="K15" t="s">
        <v>874</v>
      </c>
      <c r="L15">
        <v>2634</v>
      </c>
      <c r="M15">
        <v>2024</v>
      </c>
      <c r="N15">
        <v>36</v>
      </c>
      <c r="O15">
        <f t="shared" si="0"/>
        <v>1.6050244242847175E-2</v>
      </c>
    </row>
    <row r="16" spans="1:15" x14ac:dyDescent="0.3">
      <c r="A16">
        <v>1</v>
      </c>
      <c r="B16">
        <v>301</v>
      </c>
      <c r="C16" t="s">
        <v>701</v>
      </c>
      <c r="D16" t="s">
        <v>149</v>
      </c>
      <c r="E16">
        <v>81</v>
      </c>
      <c r="F16">
        <v>1357</v>
      </c>
      <c r="G16">
        <v>5.9690493736182758E-2</v>
      </c>
      <c r="H16">
        <v>5732</v>
      </c>
      <c r="I16">
        <v>137216</v>
      </c>
      <c r="J16">
        <v>15</v>
      </c>
      <c r="K16" t="s">
        <v>2874</v>
      </c>
      <c r="L16">
        <v>7114</v>
      </c>
      <c r="M16">
        <v>2024</v>
      </c>
      <c r="N16">
        <v>36</v>
      </c>
      <c r="O16">
        <f t="shared" si="0"/>
        <v>1.4131193300767621E-2</v>
      </c>
    </row>
    <row r="17" spans="1:15" x14ac:dyDescent="0.3">
      <c r="A17">
        <v>1</v>
      </c>
      <c r="B17">
        <v>302</v>
      </c>
      <c r="C17" t="s">
        <v>701</v>
      </c>
      <c r="D17" t="s">
        <v>149</v>
      </c>
      <c r="E17">
        <v>79</v>
      </c>
      <c r="F17">
        <v>1073</v>
      </c>
      <c r="G17">
        <v>7.3625349487418459E-2</v>
      </c>
      <c r="H17">
        <v>5732</v>
      </c>
      <c r="I17">
        <v>137216</v>
      </c>
      <c r="J17">
        <v>16</v>
      </c>
      <c r="K17" t="s">
        <v>875</v>
      </c>
      <c r="L17">
        <v>6312</v>
      </c>
      <c r="M17">
        <v>2024</v>
      </c>
      <c r="N17">
        <v>36</v>
      </c>
      <c r="O17">
        <f t="shared" si="0"/>
        <v>1.3782274947662248E-2</v>
      </c>
    </row>
    <row r="18" spans="1:15" x14ac:dyDescent="0.3">
      <c r="A18">
        <v>1</v>
      </c>
      <c r="B18">
        <v>45</v>
      </c>
      <c r="C18" t="s">
        <v>701</v>
      </c>
      <c r="D18" t="s">
        <v>149</v>
      </c>
      <c r="E18">
        <v>74</v>
      </c>
      <c r="F18">
        <v>1869</v>
      </c>
      <c r="G18">
        <v>3.9593365436062067E-2</v>
      </c>
      <c r="H18">
        <v>5732</v>
      </c>
      <c r="I18">
        <v>137216</v>
      </c>
      <c r="J18">
        <v>17</v>
      </c>
      <c r="K18" t="s">
        <v>883</v>
      </c>
      <c r="L18">
        <v>9187</v>
      </c>
      <c r="M18">
        <v>2024</v>
      </c>
      <c r="N18">
        <v>36</v>
      </c>
      <c r="O18">
        <f t="shared" si="0"/>
        <v>1.2909979064898814E-2</v>
      </c>
    </row>
    <row r="19" spans="1:15" x14ac:dyDescent="0.3">
      <c r="A19">
        <v>1</v>
      </c>
      <c r="B19">
        <v>347</v>
      </c>
      <c r="C19" t="s">
        <v>701</v>
      </c>
      <c r="D19" t="s">
        <v>149</v>
      </c>
      <c r="E19">
        <v>74</v>
      </c>
      <c r="F19">
        <v>1322</v>
      </c>
      <c r="G19">
        <v>5.5975794251134643E-2</v>
      </c>
      <c r="H19">
        <v>5732</v>
      </c>
      <c r="I19">
        <v>137216</v>
      </c>
      <c r="J19">
        <v>17</v>
      </c>
      <c r="K19" t="s">
        <v>886</v>
      </c>
      <c r="L19">
        <v>5736</v>
      </c>
      <c r="M19">
        <v>2024</v>
      </c>
      <c r="N19">
        <v>36</v>
      </c>
      <c r="O19">
        <f t="shared" si="0"/>
        <v>1.2909979064898814E-2</v>
      </c>
    </row>
    <row r="20" spans="1:15" x14ac:dyDescent="0.3">
      <c r="A20">
        <v>1</v>
      </c>
      <c r="B20">
        <v>244</v>
      </c>
      <c r="C20" t="s">
        <v>701</v>
      </c>
      <c r="D20" t="s">
        <v>149</v>
      </c>
      <c r="E20">
        <v>64</v>
      </c>
      <c r="F20">
        <v>1122</v>
      </c>
      <c r="G20">
        <v>5.7040998217468802E-2</v>
      </c>
      <c r="H20">
        <v>5732</v>
      </c>
      <c r="I20">
        <v>137216</v>
      </c>
      <c r="J20">
        <v>19</v>
      </c>
      <c r="K20" t="s">
        <v>887</v>
      </c>
      <c r="L20">
        <v>5396</v>
      </c>
      <c r="M20">
        <v>2024</v>
      </c>
      <c r="N20">
        <v>36</v>
      </c>
      <c r="O20">
        <f t="shared" si="0"/>
        <v>1.1165387299371946E-2</v>
      </c>
    </row>
    <row r="21" spans="1:15" x14ac:dyDescent="0.3">
      <c r="A21">
        <v>1</v>
      </c>
      <c r="B21">
        <v>190</v>
      </c>
      <c r="C21" t="s">
        <v>701</v>
      </c>
      <c r="D21" t="s">
        <v>149</v>
      </c>
      <c r="E21">
        <v>60</v>
      </c>
      <c r="F21">
        <v>1140</v>
      </c>
      <c r="G21">
        <v>5.2631578947368418E-2</v>
      </c>
      <c r="H21">
        <v>5732</v>
      </c>
      <c r="I21">
        <v>137216</v>
      </c>
      <c r="J21">
        <v>20</v>
      </c>
      <c r="K21" t="s">
        <v>904</v>
      </c>
      <c r="L21">
        <v>5253</v>
      </c>
      <c r="M21">
        <v>2024</v>
      </c>
      <c r="N21">
        <v>36</v>
      </c>
      <c r="O21">
        <f t="shared" si="0"/>
        <v>1.04675505931612E-2</v>
      </c>
    </row>
    <row r="22" spans="1:15" x14ac:dyDescent="0.3">
      <c r="A22">
        <v>1</v>
      </c>
      <c r="B22">
        <v>775</v>
      </c>
      <c r="C22" t="s">
        <v>701</v>
      </c>
      <c r="D22" t="s">
        <v>149</v>
      </c>
      <c r="E22">
        <v>60</v>
      </c>
      <c r="F22">
        <v>1629</v>
      </c>
      <c r="G22">
        <v>3.6832412523020261E-2</v>
      </c>
      <c r="H22">
        <v>5732</v>
      </c>
      <c r="I22">
        <v>137216</v>
      </c>
      <c r="J22">
        <v>20</v>
      </c>
      <c r="K22" t="s">
        <v>881</v>
      </c>
      <c r="L22">
        <v>9105</v>
      </c>
      <c r="M22">
        <v>2024</v>
      </c>
      <c r="N22">
        <v>36</v>
      </c>
      <c r="O22">
        <f t="shared" si="0"/>
        <v>1.04675505931612E-2</v>
      </c>
    </row>
    <row r="23" spans="1:15" x14ac:dyDescent="0.3">
      <c r="A23">
        <v>1</v>
      </c>
      <c r="B23">
        <v>247</v>
      </c>
      <c r="C23" t="s">
        <v>701</v>
      </c>
      <c r="D23" t="s">
        <v>149</v>
      </c>
      <c r="E23">
        <v>58</v>
      </c>
      <c r="F23">
        <v>1087</v>
      </c>
      <c r="G23">
        <v>5.3357865685372582E-2</v>
      </c>
      <c r="H23">
        <v>5732</v>
      </c>
      <c r="I23">
        <v>137216</v>
      </c>
      <c r="J23">
        <v>22</v>
      </c>
      <c r="K23" t="s">
        <v>898</v>
      </c>
      <c r="L23">
        <v>5393</v>
      </c>
      <c r="M23">
        <v>2024</v>
      </c>
      <c r="N23">
        <v>36</v>
      </c>
      <c r="O23">
        <f t="shared" si="0"/>
        <v>1.0118632240055827E-2</v>
      </c>
    </row>
    <row r="24" spans="1:15" x14ac:dyDescent="0.3">
      <c r="A24">
        <v>1</v>
      </c>
      <c r="B24">
        <v>383</v>
      </c>
      <c r="C24" t="s">
        <v>701</v>
      </c>
      <c r="D24" t="s">
        <v>149</v>
      </c>
      <c r="E24">
        <v>57</v>
      </c>
      <c r="F24">
        <v>1806</v>
      </c>
      <c r="G24">
        <v>3.1561461794019932E-2</v>
      </c>
      <c r="H24">
        <v>5732</v>
      </c>
      <c r="I24">
        <v>137216</v>
      </c>
      <c r="J24">
        <v>23</v>
      </c>
      <c r="K24" t="s">
        <v>2875</v>
      </c>
      <c r="L24">
        <v>8922</v>
      </c>
      <c r="M24">
        <v>2024</v>
      </c>
      <c r="N24">
        <v>36</v>
      </c>
      <c r="O24">
        <f t="shared" si="0"/>
        <v>9.9441730635031408E-3</v>
      </c>
    </row>
    <row r="25" spans="1:15" x14ac:dyDescent="0.3">
      <c r="A25">
        <v>1</v>
      </c>
      <c r="B25">
        <v>750</v>
      </c>
      <c r="C25" t="s">
        <v>701</v>
      </c>
      <c r="D25" t="s">
        <v>149</v>
      </c>
      <c r="E25">
        <v>57</v>
      </c>
      <c r="F25">
        <v>1089</v>
      </c>
      <c r="G25">
        <v>5.2341597796143252E-2</v>
      </c>
      <c r="H25">
        <v>5732</v>
      </c>
      <c r="I25">
        <v>137216</v>
      </c>
      <c r="J25">
        <v>23</v>
      </c>
      <c r="K25" t="s">
        <v>884</v>
      </c>
      <c r="L25">
        <v>5626</v>
      </c>
      <c r="M25">
        <v>2024</v>
      </c>
      <c r="N25">
        <v>36</v>
      </c>
      <c r="O25">
        <f t="shared" si="0"/>
        <v>9.9441730635031408E-3</v>
      </c>
    </row>
    <row r="26" spans="1:15" x14ac:dyDescent="0.3">
      <c r="A26">
        <v>1</v>
      </c>
      <c r="B26">
        <v>231</v>
      </c>
      <c r="C26" t="s">
        <v>701</v>
      </c>
      <c r="D26" t="s">
        <v>149</v>
      </c>
      <c r="E26">
        <v>54</v>
      </c>
      <c r="F26">
        <v>898</v>
      </c>
      <c r="G26">
        <v>6.0133630289532294E-2</v>
      </c>
      <c r="H26">
        <v>5732</v>
      </c>
      <c r="I26">
        <v>137216</v>
      </c>
      <c r="J26">
        <v>25</v>
      </c>
      <c r="K26" t="s">
        <v>2220</v>
      </c>
      <c r="L26">
        <v>4866</v>
      </c>
      <c r="M26">
        <v>2024</v>
      </c>
      <c r="N26">
        <v>36</v>
      </c>
      <c r="O26">
        <f t="shared" si="0"/>
        <v>9.4207955338450802E-3</v>
      </c>
    </row>
    <row r="27" spans="1:15" x14ac:dyDescent="0.3">
      <c r="A27">
        <v>1</v>
      </c>
      <c r="B27">
        <v>426</v>
      </c>
      <c r="C27" t="s">
        <v>701</v>
      </c>
      <c r="D27" t="s">
        <v>149</v>
      </c>
      <c r="E27">
        <v>53</v>
      </c>
      <c r="F27">
        <v>938</v>
      </c>
      <c r="G27">
        <v>5.6503198294243072E-2</v>
      </c>
      <c r="H27">
        <v>5732</v>
      </c>
      <c r="I27">
        <v>137216</v>
      </c>
      <c r="J27">
        <v>26</v>
      </c>
      <c r="K27" t="s">
        <v>2215</v>
      </c>
      <c r="L27">
        <v>4907</v>
      </c>
      <c r="M27">
        <v>2024</v>
      </c>
      <c r="N27">
        <v>36</v>
      </c>
      <c r="O27">
        <f t="shared" si="0"/>
        <v>9.2463363572923944E-3</v>
      </c>
    </row>
    <row r="28" spans="1:15" x14ac:dyDescent="0.3">
      <c r="A28">
        <v>1</v>
      </c>
      <c r="B28">
        <v>249</v>
      </c>
      <c r="C28" t="s">
        <v>701</v>
      </c>
      <c r="D28" t="s">
        <v>149</v>
      </c>
      <c r="E28">
        <v>49</v>
      </c>
      <c r="F28">
        <v>1337</v>
      </c>
      <c r="G28">
        <v>3.6649214659685861E-2</v>
      </c>
      <c r="H28">
        <v>5732</v>
      </c>
      <c r="I28">
        <v>137216</v>
      </c>
      <c r="J28">
        <v>27</v>
      </c>
      <c r="K28" t="s">
        <v>2876</v>
      </c>
      <c r="L28">
        <v>7387</v>
      </c>
      <c r="M28">
        <v>2024</v>
      </c>
      <c r="N28">
        <v>36</v>
      </c>
      <c r="O28">
        <f t="shared" si="0"/>
        <v>8.5484996510816463E-3</v>
      </c>
    </row>
    <row r="29" spans="1:15" x14ac:dyDescent="0.3">
      <c r="A29">
        <v>1</v>
      </c>
      <c r="B29">
        <v>420</v>
      </c>
      <c r="C29" t="s">
        <v>701</v>
      </c>
      <c r="D29" t="s">
        <v>149</v>
      </c>
      <c r="E29">
        <v>47</v>
      </c>
      <c r="F29">
        <v>1430</v>
      </c>
      <c r="G29">
        <v>3.2867132867132866E-2</v>
      </c>
      <c r="H29">
        <v>5732</v>
      </c>
      <c r="I29">
        <v>137216</v>
      </c>
      <c r="J29">
        <v>28</v>
      </c>
      <c r="K29" t="s">
        <v>894</v>
      </c>
      <c r="L29">
        <v>7368</v>
      </c>
      <c r="M29">
        <v>2024</v>
      </c>
      <c r="N29">
        <v>36</v>
      </c>
      <c r="O29">
        <f t="shared" si="0"/>
        <v>8.1995812979762731E-3</v>
      </c>
    </row>
    <row r="30" spans="1:15" x14ac:dyDescent="0.3">
      <c r="A30">
        <v>1</v>
      </c>
      <c r="B30">
        <v>253</v>
      </c>
      <c r="C30" t="s">
        <v>701</v>
      </c>
      <c r="D30" t="s">
        <v>149</v>
      </c>
      <c r="E30">
        <v>45</v>
      </c>
      <c r="F30">
        <v>658</v>
      </c>
      <c r="G30">
        <v>6.8389057750759874E-2</v>
      </c>
      <c r="H30">
        <v>5732</v>
      </c>
      <c r="I30">
        <v>137216</v>
      </c>
      <c r="J30">
        <v>29</v>
      </c>
      <c r="K30" t="s">
        <v>885</v>
      </c>
      <c r="L30">
        <v>3191</v>
      </c>
      <c r="M30">
        <v>2024</v>
      </c>
      <c r="N30">
        <v>36</v>
      </c>
      <c r="O30">
        <f t="shared" si="0"/>
        <v>7.8506629448708998E-3</v>
      </c>
    </row>
    <row r="31" spans="1:15" x14ac:dyDescent="0.3">
      <c r="A31">
        <v>1</v>
      </c>
      <c r="B31">
        <v>342</v>
      </c>
      <c r="C31" t="s">
        <v>701</v>
      </c>
      <c r="D31" t="s">
        <v>149</v>
      </c>
      <c r="E31">
        <v>44</v>
      </c>
      <c r="F31">
        <v>748</v>
      </c>
      <c r="G31">
        <v>5.8823529411764705E-2</v>
      </c>
      <c r="H31">
        <v>5732</v>
      </c>
      <c r="I31">
        <v>137216</v>
      </c>
      <c r="J31">
        <v>30</v>
      </c>
      <c r="K31" t="s">
        <v>2726</v>
      </c>
      <c r="L31">
        <v>2776</v>
      </c>
      <c r="M31">
        <v>2024</v>
      </c>
      <c r="N31">
        <v>36</v>
      </c>
      <c r="O31">
        <f t="shared" si="0"/>
        <v>7.6762037683182132E-3</v>
      </c>
    </row>
    <row r="32" spans="1:15" x14ac:dyDescent="0.3">
      <c r="A32">
        <v>1</v>
      </c>
      <c r="B32">
        <v>861</v>
      </c>
      <c r="C32" t="s">
        <v>701</v>
      </c>
      <c r="D32" t="s">
        <v>149</v>
      </c>
      <c r="E32">
        <v>43</v>
      </c>
      <c r="F32">
        <v>439</v>
      </c>
      <c r="G32">
        <v>9.7949886104783598E-2</v>
      </c>
      <c r="H32">
        <v>5732</v>
      </c>
      <c r="I32">
        <v>137216</v>
      </c>
      <c r="J32">
        <v>31</v>
      </c>
      <c r="K32" t="s">
        <v>2802</v>
      </c>
      <c r="L32">
        <v>2923</v>
      </c>
      <c r="M32">
        <v>2024</v>
      </c>
      <c r="N32">
        <v>36</v>
      </c>
      <c r="O32">
        <f t="shared" si="0"/>
        <v>7.5017445917655266E-3</v>
      </c>
    </row>
    <row r="33" spans="1:15" x14ac:dyDescent="0.3">
      <c r="A33">
        <v>1</v>
      </c>
      <c r="B33">
        <v>254</v>
      </c>
      <c r="C33" t="s">
        <v>701</v>
      </c>
      <c r="D33" t="s">
        <v>149</v>
      </c>
      <c r="E33">
        <v>42</v>
      </c>
      <c r="F33">
        <v>1193</v>
      </c>
      <c r="G33">
        <v>3.5205364626990782E-2</v>
      </c>
      <c r="H33">
        <v>5732</v>
      </c>
      <c r="I33">
        <v>137216</v>
      </c>
      <c r="J33">
        <v>32</v>
      </c>
      <c r="K33" t="s">
        <v>889</v>
      </c>
      <c r="L33">
        <v>7267</v>
      </c>
      <c r="M33">
        <v>2024</v>
      </c>
      <c r="N33">
        <v>36</v>
      </c>
      <c r="O33">
        <f t="shared" si="0"/>
        <v>7.32728541521284E-3</v>
      </c>
    </row>
    <row r="34" spans="1:15" x14ac:dyDescent="0.3">
      <c r="A34">
        <v>1</v>
      </c>
      <c r="B34">
        <v>282</v>
      </c>
      <c r="C34" t="s">
        <v>701</v>
      </c>
      <c r="D34" t="s">
        <v>149</v>
      </c>
      <c r="E34">
        <v>42</v>
      </c>
      <c r="F34">
        <v>994</v>
      </c>
      <c r="G34">
        <v>4.2253521126760563E-2</v>
      </c>
      <c r="H34">
        <v>5732</v>
      </c>
      <c r="I34">
        <v>137216</v>
      </c>
      <c r="J34">
        <v>32</v>
      </c>
      <c r="K34" t="s">
        <v>893</v>
      </c>
      <c r="L34">
        <v>5536</v>
      </c>
      <c r="M34">
        <v>2024</v>
      </c>
      <c r="N34">
        <v>36</v>
      </c>
      <c r="O34">
        <f t="shared" si="0"/>
        <v>7.32728541521284E-3</v>
      </c>
    </row>
    <row r="35" spans="1:15" x14ac:dyDescent="0.3">
      <c r="A35">
        <v>1</v>
      </c>
      <c r="B35">
        <v>663</v>
      </c>
      <c r="C35" t="s">
        <v>701</v>
      </c>
      <c r="D35" t="s">
        <v>149</v>
      </c>
      <c r="E35">
        <v>40</v>
      </c>
      <c r="F35">
        <v>903</v>
      </c>
      <c r="G35">
        <v>4.4296788482834998E-2</v>
      </c>
      <c r="H35">
        <v>5732</v>
      </c>
      <c r="I35">
        <v>137216</v>
      </c>
      <c r="J35">
        <v>34</v>
      </c>
      <c r="K35" t="s">
        <v>2791</v>
      </c>
      <c r="L35">
        <v>4867</v>
      </c>
      <c r="M35">
        <v>2024</v>
      </c>
      <c r="N35">
        <v>36</v>
      </c>
      <c r="O35">
        <f t="shared" si="0"/>
        <v>6.9783670621074668E-3</v>
      </c>
    </row>
    <row r="36" spans="1:15" x14ac:dyDescent="0.3">
      <c r="A36">
        <v>1</v>
      </c>
      <c r="B36">
        <v>308</v>
      </c>
      <c r="C36" t="s">
        <v>701</v>
      </c>
      <c r="D36" t="s">
        <v>149</v>
      </c>
      <c r="E36">
        <v>38</v>
      </c>
      <c r="F36">
        <v>1067</v>
      </c>
      <c r="G36">
        <v>3.5613870665417061E-2</v>
      </c>
      <c r="H36">
        <v>5732</v>
      </c>
      <c r="I36">
        <v>137216</v>
      </c>
      <c r="J36">
        <v>35</v>
      </c>
      <c r="K36" t="s">
        <v>2211</v>
      </c>
      <c r="L36">
        <v>5626</v>
      </c>
      <c r="M36">
        <v>2024</v>
      </c>
      <c r="N36">
        <v>36</v>
      </c>
      <c r="O36">
        <f t="shared" si="0"/>
        <v>6.6294487090020936E-3</v>
      </c>
    </row>
    <row r="37" spans="1:15" x14ac:dyDescent="0.3">
      <c r="A37">
        <v>1</v>
      </c>
      <c r="B37">
        <v>204</v>
      </c>
      <c r="C37" t="s">
        <v>701</v>
      </c>
      <c r="D37" t="s">
        <v>149</v>
      </c>
      <c r="E37">
        <v>37</v>
      </c>
      <c r="F37">
        <v>930</v>
      </c>
      <c r="G37">
        <v>3.9784946236559142E-2</v>
      </c>
      <c r="H37">
        <v>5732</v>
      </c>
      <c r="I37">
        <v>137216</v>
      </c>
      <c r="J37">
        <v>36</v>
      </c>
      <c r="K37" t="s">
        <v>2704</v>
      </c>
      <c r="L37">
        <v>4075</v>
      </c>
      <c r="M37">
        <v>2024</v>
      </c>
      <c r="N37">
        <v>36</v>
      </c>
      <c r="O37">
        <f t="shared" si="0"/>
        <v>6.454989532449407E-3</v>
      </c>
    </row>
    <row r="38" spans="1:15" x14ac:dyDescent="0.3">
      <c r="A38">
        <v>1</v>
      </c>
      <c r="B38">
        <v>466</v>
      </c>
      <c r="C38" t="s">
        <v>701</v>
      </c>
      <c r="D38" t="s">
        <v>149</v>
      </c>
      <c r="E38">
        <v>34</v>
      </c>
      <c r="F38">
        <v>1506</v>
      </c>
      <c r="G38">
        <v>2.2576361221779549E-2</v>
      </c>
      <c r="H38">
        <v>5732</v>
      </c>
      <c r="I38">
        <v>137216</v>
      </c>
      <c r="J38">
        <v>37</v>
      </c>
      <c r="K38" t="s">
        <v>2748</v>
      </c>
      <c r="L38">
        <v>7325</v>
      </c>
      <c r="M38">
        <v>2024</v>
      </c>
      <c r="N38">
        <v>36</v>
      </c>
      <c r="O38">
        <f t="shared" si="0"/>
        <v>5.9316120027913472E-3</v>
      </c>
    </row>
    <row r="39" spans="1:15" x14ac:dyDescent="0.3">
      <c r="A39">
        <v>1</v>
      </c>
      <c r="B39">
        <v>241</v>
      </c>
      <c r="C39" t="s">
        <v>701</v>
      </c>
      <c r="D39" t="s">
        <v>149</v>
      </c>
      <c r="E39">
        <v>33</v>
      </c>
      <c r="F39">
        <v>874</v>
      </c>
      <c r="G39">
        <v>3.7757437070938218E-2</v>
      </c>
      <c r="H39">
        <v>5732</v>
      </c>
      <c r="I39">
        <v>137216</v>
      </c>
      <c r="J39">
        <v>38</v>
      </c>
      <c r="K39" t="s">
        <v>890</v>
      </c>
      <c r="L39">
        <v>4374</v>
      </c>
      <c r="M39">
        <v>2024</v>
      </c>
      <c r="N39">
        <v>36</v>
      </c>
      <c r="O39">
        <f t="shared" si="0"/>
        <v>5.7571528262386606E-3</v>
      </c>
    </row>
    <row r="40" spans="1:15" x14ac:dyDescent="0.3">
      <c r="A40">
        <v>1</v>
      </c>
      <c r="B40">
        <v>280</v>
      </c>
      <c r="C40" t="s">
        <v>701</v>
      </c>
      <c r="D40" t="s">
        <v>149</v>
      </c>
      <c r="E40">
        <v>33</v>
      </c>
      <c r="F40">
        <v>723</v>
      </c>
      <c r="G40">
        <v>4.5643153526970952E-2</v>
      </c>
      <c r="H40">
        <v>5732</v>
      </c>
      <c r="I40">
        <v>137216</v>
      </c>
      <c r="J40">
        <v>38</v>
      </c>
      <c r="K40" t="s">
        <v>948</v>
      </c>
      <c r="L40">
        <v>4028</v>
      </c>
      <c r="M40">
        <v>2024</v>
      </c>
      <c r="N40">
        <v>36</v>
      </c>
      <c r="O40">
        <f t="shared" si="0"/>
        <v>5.7571528262386606E-3</v>
      </c>
    </row>
    <row r="41" spans="1:15" x14ac:dyDescent="0.3">
      <c r="A41">
        <v>1</v>
      </c>
      <c r="B41">
        <v>58</v>
      </c>
      <c r="C41" t="s">
        <v>701</v>
      </c>
      <c r="D41" t="s">
        <v>149</v>
      </c>
      <c r="E41">
        <v>31</v>
      </c>
      <c r="F41">
        <v>584</v>
      </c>
      <c r="G41">
        <v>5.3082191780821915E-2</v>
      </c>
      <c r="H41">
        <v>5732</v>
      </c>
      <c r="I41">
        <v>137216</v>
      </c>
      <c r="J41">
        <v>40</v>
      </c>
      <c r="K41" t="s">
        <v>911</v>
      </c>
      <c r="L41">
        <v>3485</v>
      </c>
      <c r="M41">
        <v>2024</v>
      </c>
      <c r="N41">
        <v>36</v>
      </c>
      <c r="O41">
        <f t="shared" si="0"/>
        <v>5.4082344731332865E-3</v>
      </c>
    </row>
    <row r="42" spans="1:15" x14ac:dyDescent="0.3">
      <c r="A42">
        <v>1</v>
      </c>
      <c r="B42">
        <v>198</v>
      </c>
      <c r="C42" t="s">
        <v>701</v>
      </c>
      <c r="D42" t="s">
        <v>149</v>
      </c>
      <c r="E42">
        <v>31</v>
      </c>
      <c r="F42">
        <v>448</v>
      </c>
      <c r="G42">
        <v>6.9196428571428575E-2</v>
      </c>
      <c r="H42">
        <v>5732</v>
      </c>
      <c r="I42">
        <v>137216</v>
      </c>
      <c r="J42">
        <v>40</v>
      </c>
      <c r="K42" t="s">
        <v>2703</v>
      </c>
      <c r="L42">
        <v>1904</v>
      </c>
      <c r="M42">
        <v>2024</v>
      </c>
      <c r="N42">
        <v>36</v>
      </c>
      <c r="O42">
        <f t="shared" si="0"/>
        <v>5.4082344731332865E-3</v>
      </c>
    </row>
    <row r="43" spans="1:15" x14ac:dyDescent="0.3">
      <c r="A43">
        <v>1</v>
      </c>
      <c r="B43">
        <v>133</v>
      </c>
      <c r="C43" t="s">
        <v>701</v>
      </c>
      <c r="D43" t="s">
        <v>149</v>
      </c>
      <c r="E43">
        <v>27</v>
      </c>
      <c r="F43">
        <v>1165</v>
      </c>
      <c r="G43">
        <v>2.317596566523605E-2</v>
      </c>
      <c r="H43">
        <v>5732</v>
      </c>
      <c r="I43">
        <v>137216</v>
      </c>
      <c r="J43">
        <v>42</v>
      </c>
      <c r="K43" t="s">
        <v>2877</v>
      </c>
      <c r="L43">
        <v>7672</v>
      </c>
      <c r="M43">
        <v>2024</v>
      </c>
      <c r="N43">
        <v>36</v>
      </c>
      <c r="O43">
        <f t="shared" si="0"/>
        <v>4.7103977669225401E-3</v>
      </c>
    </row>
    <row r="44" spans="1:15" x14ac:dyDescent="0.3">
      <c r="A44">
        <v>1</v>
      </c>
      <c r="B44">
        <v>134</v>
      </c>
      <c r="C44" t="s">
        <v>701</v>
      </c>
      <c r="D44" t="s">
        <v>149</v>
      </c>
      <c r="E44">
        <v>27</v>
      </c>
      <c r="F44">
        <v>797</v>
      </c>
      <c r="G44">
        <v>3.3877038895859475E-2</v>
      </c>
      <c r="H44">
        <v>5732</v>
      </c>
      <c r="I44">
        <v>137216</v>
      </c>
      <c r="J44">
        <v>42</v>
      </c>
      <c r="K44" t="s">
        <v>929</v>
      </c>
      <c r="L44">
        <v>4163</v>
      </c>
      <c r="M44">
        <v>2024</v>
      </c>
      <c r="N44">
        <v>36</v>
      </c>
      <c r="O44">
        <f t="shared" si="0"/>
        <v>4.7103977669225401E-3</v>
      </c>
    </row>
    <row r="45" spans="1:15" x14ac:dyDescent="0.3">
      <c r="A45">
        <v>1</v>
      </c>
      <c r="B45">
        <v>192</v>
      </c>
      <c r="C45" t="s">
        <v>701</v>
      </c>
      <c r="D45" t="s">
        <v>149</v>
      </c>
      <c r="E45">
        <v>27</v>
      </c>
      <c r="F45">
        <v>750</v>
      </c>
      <c r="G45">
        <v>3.5999999999999997E-2</v>
      </c>
      <c r="H45">
        <v>5732</v>
      </c>
      <c r="I45">
        <v>137216</v>
      </c>
      <c r="J45">
        <v>42</v>
      </c>
      <c r="K45" t="s">
        <v>2880</v>
      </c>
      <c r="L45">
        <v>5020</v>
      </c>
      <c r="M45">
        <v>2024</v>
      </c>
      <c r="N45">
        <v>36</v>
      </c>
      <c r="O45">
        <f t="shared" si="0"/>
        <v>4.7103977669225401E-3</v>
      </c>
    </row>
    <row r="46" spans="1:15" x14ac:dyDescent="0.3">
      <c r="A46">
        <v>1</v>
      </c>
      <c r="B46">
        <v>351</v>
      </c>
      <c r="C46" t="s">
        <v>701</v>
      </c>
      <c r="D46" t="s">
        <v>149</v>
      </c>
      <c r="E46">
        <v>27</v>
      </c>
      <c r="F46">
        <v>999</v>
      </c>
      <c r="G46">
        <v>2.7027027027027029E-2</v>
      </c>
      <c r="H46">
        <v>5732</v>
      </c>
      <c r="I46">
        <v>137216</v>
      </c>
      <c r="J46">
        <v>42</v>
      </c>
      <c r="K46" t="s">
        <v>2729</v>
      </c>
      <c r="L46">
        <v>4749</v>
      </c>
      <c r="M46">
        <v>2024</v>
      </c>
      <c r="N46">
        <v>36</v>
      </c>
      <c r="O46">
        <f t="shared" si="0"/>
        <v>4.7103977669225401E-3</v>
      </c>
    </row>
    <row r="47" spans="1:15" x14ac:dyDescent="0.3">
      <c r="A47">
        <v>1</v>
      </c>
      <c r="B47">
        <v>710</v>
      </c>
      <c r="C47" t="s">
        <v>701</v>
      </c>
      <c r="D47" t="s">
        <v>149</v>
      </c>
      <c r="E47">
        <v>27</v>
      </c>
      <c r="F47">
        <v>723</v>
      </c>
      <c r="G47">
        <v>3.7344398340248962E-2</v>
      </c>
      <c r="H47">
        <v>5732</v>
      </c>
      <c r="I47">
        <v>137216</v>
      </c>
      <c r="J47">
        <v>42</v>
      </c>
      <c r="K47" t="s">
        <v>891</v>
      </c>
      <c r="L47">
        <v>4844</v>
      </c>
      <c r="M47">
        <v>2024</v>
      </c>
      <c r="N47">
        <v>36</v>
      </c>
      <c r="O47">
        <f t="shared" si="0"/>
        <v>4.7103977669225401E-3</v>
      </c>
    </row>
    <row r="48" spans="1:15" x14ac:dyDescent="0.3">
      <c r="A48">
        <v>1</v>
      </c>
      <c r="B48">
        <v>755</v>
      </c>
      <c r="C48" t="s">
        <v>701</v>
      </c>
      <c r="D48" t="s">
        <v>149</v>
      </c>
      <c r="E48">
        <v>27</v>
      </c>
      <c r="F48">
        <v>466</v>
      </c>
      <c r="G48">
        <v>5.7939914163090127E-2</v>
      </c>
      <c r="H48">
        <v>5732</v>
      </c>
      <c r="I48">
        <v>137216</v>
      </c>
      <c r="J48">
        <v>42</v>
      </c>
      <c r="K48" t="s">
        <v>918</v>
      </c>
      <c r="L48">
        <v>1726</v>
      </c>
      <c r="M48">
        <v>2024</v>
      </c>
      <c r="N48">
        <v>36</v>
      </c>
      <c r="O48">
        <f t="shared" si="0"/>
        <v>4.7103977669225401E-3</v>
      </c>
    </row>
    <row r="49" spans="1:15" x14ac:dyDescent="0.3">
      <c r="A49">
        <v>1</v>
      </c>
      <c r="B49">
        <v>207</v>
      </c>
      <c r="C49" t="s">
        <v>701</v>
      </c>
      <c r="D49" t="s">
        <v>149</v>
      </c>
      <c r="E49">
        <v>26</v>
      </c>
      <c r="F49">
        <v>591</v>
      </c>
      <c r="G49">
        <v>4.3993231810490696E-2</v>
      </c>
      <c r="H49">
        <v>5732</v>
      </c>
      <c r="I49">
        <v>137216</v>
      </c>
      <c r="J49">
        <v>48</v>
      </c>
      <c r="K49" t="s">
        <v>2231</v>
      </c>
      <c r="L49">
        <v>3040</v>
      </c>
      <c r="M49">
        <v>2024</v>
      </c>
      <c r="N49">
        <v>36</v>
      </c>
      <c r="O49">
        <f t="shared" si="0"/>
        <v>4.5359385903698535E-3</v>
      </c>
    </row>
    <row r="50" spans="1:15" x14ac:dyDescent="0.3">
      <c r="A50">
        <v>1</v>
      </c>
      <c r="B50">
        <v>263</v>
      </c>
      <c r="C50" t="s">
        <v>701</v>
      </c>
      <c r="D50" t="s">
        <v>149</v>
      </c>
      <c r="E50">
        <v>26</v>
      </c>
      <c r="F50">
        <v>852</v>
      </c>
      <c r="G50">
        <v>3.0516431924882629E-2</v>
      </c>
      <c r="H50">
        <v>5732</v>
      </c>
      <c r="I50">
        <v>137216</v>
      </c>
      <c r="J50">
        <v>48</v>
      </c>
      <c r="K50" t="s">
        <v>2882</v>
      </c>
      <c r="L50">
        <v>4234</v>
      </c>
      <c r="M50">
        <v>2024</v>
      </c>
      <c r="N50">
        <v>36</v>
      </c>
      <c r="O50">
        <f t="shared" si="0"/>
        <v>4.5359385903698535E-3</v>
      </c>
    </row>
    <row r="51" spans="1:15" x14ac:dyDescent="0.3">
      <c r="A51">
        <v>1</v>
      </c>
      <c r="B51">
        <v>862</v>
      </c>
      <c r="C51" t="s">
        <v>701</v>
      </c>
      <c r="D51" t="s">
        <v>149</v>
      </c>
      <c r="E51">
        <v>26</v>
      </c>
      <c r="F51">
        <v>465</v>
      </c>
      <c r="G51">
        <v>5.5913978494623658E-2</v>
      </c>
      <c r="H51">
        <v>5732</v>
      </c>
      <c r="I51">
        <v>137216</v>
      </c>
      <c r="J51">
        <v>48</v>
      </c>
      <c r="K51" t="s">
        <v>910</v>
      </c>
      <c r="L51">
        <v>3335</v>
      </c>
      <c r="M51">
        <v>2024</v>
      </c>
      <c r="N51">
        <v>36</v>
      </c>
      <c r="O51">
        <f t="shared" si="0"/>
        <v>4.5359385903698535E-3</v>
      </c>
    </row>
    <row r="52" spans="1:15" x14ac:dyDescent="0.3">
      <c r="A52">
        <v>2</v>
      </c>
      <c r="B52">
        <v>139</v>
      </c>
      <c r="C52" t="s">
        <v>895</v>
      </c>
      <c r="D52" t="s">
        <v>168</v>
      </c>
      <c r="E52">
        <v>79</v>
      </c>
      <c r="F52">
        <v>1953</v>
      </c>
      <c r="G52">
        <v>4.0450588837685611E-2</v>
      </c>
      <c r="H52">
        <v>550</v>
      </c>
      <c r="I52">
        <v>74901</v>
      </c>
      <c r="J52">
        <v>1</v>
      </c>
      <c r="K52" t="s">
        <v>879</v>
      </c>
      <c r="L52">
        <v>15497</v>
      </c>
      <c r="M52">
        <v>2024</v>
      </c>
      <c r="N52">
        <v>36</v>
      </c>
      <c r="O52">
        <f t="shared" si="0"/>
        <v>0.14363636363636365</v>
      </c>
    </row>
    <row r="53" spans="1:15" x14ac:dyDescent="0.3">
      <c r="A53">
        <v>2</v>
      </c>
      <c r="B53">
        <v>860</v>
      </c>
      <c r="C53" t="s">
        <v>895</v>
      </c>
      <c r="D53" t="s">
        <v>168</v>
      </c>
      <c r="E53">
        <v>66</v>
      </c>
      <c r="F53">
        <v>66</v>
      </c>
      <c r="G53">
        <v>1</v>
      </c>
      <c r="H53">
        <v>550</v>
      </c>
      <c r="I53">
        <v>74901</v>
      </c>
      <c r="J53">
        <v>2</v>
      </c>
      <c r="K53" t="s">
        <v>896</v>
      </c>
      <c r="L53">
        <v>673</v>
      </c>
      <c r="M53">
        <v>2024</v>
      </c>
      <c r="N53">
        <v>36</v>
      </c>
      <c r="O53">
        <f t="shared" si="0"/>
        <v>0.12</v>
      </c>
    </row>
    <row r="54" spans="1:15" x14ac:dyDescent="0.3">
      <c r="A54">
        <v>2</v>
      </c>
      <c r="B54">
        <v>140</v>
      </c>
      <c r="C54" t="s">
        <v>895</v>
      </c>
      <c r="D54" t="s">
        <v>168</v>
      </c>
      <c r="E54">
        <v>56</v>
      </c>
      <c r="F54">
        <v>1167</v>
      </c>
      <c r="G54">
        <v>4.7986289631533847E-2</v>
      </c>
      <c r="H54">
        <v>550</v>
      </c>
      <c r="I54">
        <v>74901</v>
      </c>
      <c r="J54">
        <v>3</v>
      </c>
      <c r="K54" t="s">
        <v>876</v>
      </c>
      <c r="L54">
        <v>9196</v>
      </c>
      <c r="M54">
        <v>2024</v>
      </c>
      <c r="N54">
        <v>36</v>
      </c>
      <c r="O54">
        <f t="shared" si="0"/>
        <v>0.10181818181818182</v>
      </c>
    </row>
    <row r="55" spans="1:15" x14ac:dyDescent="0.3">
      <c r="A55">
        <v>2</v>
      </c>
      <c r="B55">
        <v>194</v>
      </c>
      <c r="C55" t="s">
        <v>895</v>
      </c>
      <c r="D55" t="s">
        <v>168</v>
      </c>
      <c r="E55">
        <v>55</v>
      </c>
      <c r="F55">
        <v>2487</v>
      </c>
      <c r="G55">
        <v>2.2114997989545637E-2</v>
      </c>
      <c r="H55">
        <v>550</v>
      </c>
      <c r="I55">
        <v>74901</v>
      </c>
      <c r="J55">
        <v>4</v>
      </c>
      <c r="K55" t="s">
        <v>873</v>
      </c>
      <c r="L55">
        <v>26491</v>
      </c>
      <c r="M55">
        <v>2024</v>
      </c>
      <c r="N55">
        <v>36</v>
      </c>
      <c r="O55">
        <f t="shared" si="0"/>
        <v>0.1</v>
      </c>
    </row>
    <row r="56" spans="1:15" x14ac:dyDescent="0.3">
      <c r="A56">
        <v>2</v>
      </c>
      <c r="B56">
        <v>137</v>
      </c>
      <c r="C56" t="s">
        <v>895</v>
      </c>
      <c r="D56" t="s">
        <v>168</v>
      </c>
      <c r="E56">
        <v>41</v>
      </c>
      <c r="F56">
        <v>1707</v>
      </c>
      <c r="G56">
        <v>2.4018746338605741E-2</v>
      </c>
      <c r="H56">
        <v>550</v>
      </c>
      <c r="I56">
        <v>74901</v>
      </c>
      <c r="J56">
        <v>5</v>
      </c>
      <c r="K56" t="s">
        <v>872</v>
      </c>
      <c r="L56">
        <v>18935</v>
      </c>
      <c r="M56">
        <v>2024</v>
      </c>
      <c r="N56">
        <v>36</v>
      </c>
      <c r="O56">
        <f t="shared" si="0"/>
        <v>7.454545454545454E-2</v>
      </c>
    </row>
    <row r="57" spans="1:15" x14ac:dyDescent="0.3">
      <c r="A57">
        <v>2</v>
      </c>
      <c r="B57">
        <v>463</v>
      </c>
      <c r="C57" t="s">
        <v>895</v>
      </c>
      <c r="D57" t="s">
        <v>168</v>
      </c>
      <c r="E57">
        <v>34</v>
      </c>
      <c r="F57">
        <v>1197</v>
      </c>
      <c r="G57">
        <v>2.8404344193817876E-2</v>
      </c>
      <c r="H57">
        <v>550</v>
      </c>
      <c r="I57">
        <v>74901</v>
      </c>
      <c r="J57">
        <v>6</v>
      </c>
      <c r="K57" t="s">
        <v>880</v>
      </c>
      <c r="L57">
        <v>12764</v>
      </c>
      <c r="M57">
        <v>2024</v>
      </c>
      <c r="N57">
        <v>36</v>
      </c>
      <c r="O57">
        <f t="shared" si="0"/>
        <v>6.1818181818181821E-2</v>
      </c>
    </row>
    <row r="58" spans="1:15" x14ac:dyDescent="0.3">
      <c r="A58">
        <v>2</v>
      </c>
      <c r="B58">
        <v>720</v>
      </c>
      <c r="C58" t="s">
        <v>895</v>
      </c>
      <c r="D58" t="s">
        <v>168</v>
      </c>
      <c r="E58">
        <v>32</v>
      </c>
      <c r="F58">
        <v>4973</v>
      </c>
      <c r="G58">
        <v>6.4347476372411021E-3</v>
      </c>
      <c r="H58">
        <v>550</v>
      </c>
      <c r="I58">
        <v>74901</v>
      </c>
      <c r="J58">
        <v>7</v>
      </c>
      <c r="K58" t="s">
        <v>867</v>
      </c>
      <c r="L58">
        <v>43807</v>
      </c>
      <c r="M58">
        <v>2024</v>
      </c>
      <c r="N58">
        <v>36</v>
      </c>
      <c r="O58">
        <f t="shared" si="0"/>
        <v>5.8181818181818182E-2</v>
      </c>
    </row>
    <row r="59" spans="1:15" x14ac:dyDescent="0.3">
      <c r="A59">
        <v>5</v>
      </c>
      <c r="B59">
        <v>720</v>
      </c>
      <c r="C59" t="s">
        <v>703</v>
      </c>
      <c r="D59" t="s">
        <v>155</v>
      </c>
      <c r="E59">
        <v>367</v>
      </c>
      <c r="F59">
        <v>6895</v>
      </c>
      <c r="G59">
        <v>5.3226976069615663E-2</v>
      </c>
      <c r="H59">
        <v>4918</v>
      </c>
      <c r="I59">
        <v>89817</v>
      </c>
      <c r="J59">
        <v>1</v>
      </c>
      <c r="K59" t="s">
        <v>867</v>
      </c>
      <c r="L59">
        <v>43807</v>
      </c>
      <c r="M59">
        <v>2024</v>
      </c>
      <c r="N59">
        <v>36</v>
      </c>
      <c r="O59">
        <f t="shared" si="0"/>
        <v>7.4623830825538834E-2</v>
      </c>
    </row>
    <row r="60" spans="1:15" x14ac:dyDescent="0.3">
      <c r="A60">
        <v>5</v>
      </c>
      <c r="B60">
        <v>640</v>
      </c>
      <c r="C60" t="s">
        <v>703</v>
      </c>
      <c r="D60" t="s">
        <v>155</v>
      </c>
      <c r="E60">
        <v>364</v>
      </c>
      <c r="F60">
        <v>5583</v>
      </c>
      <c r="G60">
        <v>6.5197922264015759E-2</v>
      </c>
      <c r="H60">
        <v>4918</v>
      </c>
      <c r="I60">
        <v>89817</v>
      </c>
      <c r="J60">
        <v>2</v>
      </c>
      <c r="K60" t="s">
        <v>866</v>
      </c>
      <c r="L60">
        <v>59576</v>
      </c>
      <c r="M60">
        <v>2024</v>
      </c>
      <c r="N60">
        <v>36</v>
      </c>
      <c r="O60">
        <f t="shared" si="0"/>
        <v>7.4013826758845061E-2</v>
      </c>
    </row>
    <row r="61" spans="1:15" x14ac:dyDescent="0.3">
      <c r="A61">
        <v>5</v>
      </c>
      <c r="B61">
        <v>194</v>
      </c>
      <c r="C61" t="s">
        <v>703</v>
      </c>
      <c r="D61" t="s">
        <v>155</v>
      </c>
      <c r="E61">
        <v>270</v>
      </c>
      <c r="F61">
        <v>4055</v>
      </c>
      <c r="G61">
        <v>6.6584463625154133E-2</v>
      </c>
      <c r="H61">
        <v>4918</v>
      </c>
      <c r="I61">
        <v>89817</v>
      </c>
      <c r="J61">
        <v>3</v>
      </c>
      <c r="K61" t="s">
        <v>873</v>
      </c>
      <c r="L61">
        <v>26491</v>
      </c>
      <c r="M61">
        <v>2024</v>
      </c>
      <c r="N61">
        <v>36</v>
      </c>
      <c r="O61">
        <f t="shared" si="0"/>
        <v>5.4900366002440019E-2</v>
      </c>
    </row>
    <row r="62" spans="1:15" x14ac:dyDescent="0.3">
      <c r="A62">
        <v>5</v>
      </c>
      <c r="B62">
        <v>560</v>
      </c>
      <c r="C62" t="s">
        <v>703</v>
      </c>
      <c r="D62" t="s">
        <v>155</v>
      </c>
      <c r="E62">
        <v>264</v>
      </c>
      <c r="F62">
        <v>4070</v>
      </c>
      <c r="G62">
        <v>6.4864864864864868E-2</v>
      </c>
      <c r="H62">
        <v>4918</v>
      </c>
      <c r="I62">
        <v>89817</v>
      </c>
      <c r="J62">
        <v>4</v>
      </c>
      <c r="K62" t="s">
        <v>868</v>
      </c>
      <c r="L62">
        <v>40753</v>
      </c>
      <c r="M62">
        <v>2024</v>
      </c>
      <c r="N62">
        <v>36</v>
      </c>
      <c r="O62">
        <f t="shared" si="0"/>
        <v>5.368035786905246E-2</v>
      </c>
    </row>
    <row r="63" spans="1:15" x14ac:dyDescent="0.3">
      <c r="A63">
        <v>5</v>
      </c>
      <c r="B63">
        <v>751</v>
      </c>
      <c r="C63" t="s">
        <v>703</v>
      </c>
      <c r="D63" t="s">
        <v>155</v>
      </c>
      <c r="E63">
        <v>198</v>
      </c>
      <c r="F63">
        <v>1159</v>
      </c>
      <c r="G63">
        <v>0.17083692838654013</v>
      </c>
      <c r="H63">
        <v>4918</v>
      </c>
      <c r="I63">
        <v>89817</v>
      </c>
      <c r="J63">
        <v>5</v>
      </c>
      <c r="K63" t="s">
        <v>870</v>
      </c>
      <c r="L63">
        <v>7174</v>
      </c>
      <c r="M63">
        <v>2024</v>
      </c>
      <c r="N63">
        <v>36</v>
      </c>
      <c r="O63">
        <f t="shared" si="0"/>
        <v>4.0260268401789347E-2</v>
      </c>
    </row>
    <row r="64" spans="1:15" x14ac:dyDescent="0.3">
      <c r="A64">
        <v>5</v>
      </c>
      <c r="B64">
        <v>775</v>
      </c>
      <c r="C64" t="s">
        <v>703</v>
      </c>
      <c r="D64" t="s">
        <v>155</v>
      </c>
      <c r="E64">
        <v>160</v>
      </c>
      <c r="F64">
        <v>1167</v>
      </c>
      <c r="G64">
        <v>0.13710368466152528</v>
      </c>
      <c r="H64">
        <v>4918</v>
      </c>
      <c r="I64">
        <v>89817</v>
      </c>
      <c r="J64">
        <v>6</v>
      </c>
      <c r="K64" t="s">
        <v>881</v>
      </c>
      <c r="L64">
        <v>9105</v>
      </c>
      <c r="M64">
        <v>2024</v>
      </c>
      <c r="N64">
        <v>36</v>
      </c>
      <c r="O64">
        <f t="shared" si="0"/>
        <v>3.2533550223668155E-2</v>
      </c>
    </row>
    <row r="65" spans="1:15" x14ac:dyDescent="0.3">
      <c r="A65">
        <v>5</v>
      </c>
      <c r="B65">
        <v>137</v>
      </c>
      <c r="C65" t="s">
        <v>703</v>
      </c>
      <c r="D65" t="s">
        <v>155</v>
      </c>
      <c r="E65">
        <v>150</v>
      </c>
      <c r="F65">
        <v>2089</v>
      </c>
      <c r="G65">
        <v>7.1804691239827675E-2</v>
      </c>
      <c r="H65">
        <v>4918</v>
      </c>
      <c r="I65">
        <v>89817</v>
      </c>
      <c r="J65">
        <v>7</v>
      </c>
      <c r="K65" t="s">
        <v>872</v>
      </c>
      <c r="L65">
        <v>18935</v>
      </c>
      <c r="M65">
        <v>2024</v>
      </c>
      <c r="N65">
        <v>36</v>
      </c>
      <c r="O65">
        <f t="shared" si="0"/>
        <v>3.0500203334688898E-2</v>
      </c>
    </row>
    <row r="66" spans="1:15" x14ac:dyDescent="0.3">
      <c r="A66">
        <v>5</v>
      </c>
      <c r="B66">
        <v>463</v>
      </c>
      <c r="C66" t="s">
        <v>703</v>
      </c>
      <c r="D66" t="s">
        <v>155</v>
      </c>
      <c r="E66">
        <v>135</v>
      </c>
      <c r="F66">
        <v>1673</v>
      </c>
      <c r="G66">
        <v>8.0693365212193668E-2</v>
      </c>
      <c r="H66">
        <v>4918</v>
      </c>
      <c r="I66">
        <v>89817</v>
      </c>
      <c r="J66">
        <v>8</v>
      </c>
      <c r="K66" t="s">
        <v>880</v>
      </c>
      <c r="L66">
        <v>12764</v>
      </c>
      <c r="M66">
        <v>2024</v>
      </c>
      <c r="N66">
        <v>36</v>
      </c>
      <c r="O66">
        <f t="shared" si="0"/>
        <v>2.745018300122001E-2</v>
      </c>
    </row>
    <row r="67" spans="1:15" x14ac:dyDescent="0.3">
      <c r="A67">
        <v>5</v>
      </c>
      <c r="B67">
        <v>140</v>
      </c>
      <c r="C67" t="s">
        <v>703</v>
      </c>
      <c r="D67" t="s">
        <v>155</v>
      </c>
      <c r="E67">
        <v>131</v>
      </c>
      <c r="F67">
        <v>1278</v>
      </c>
      <c r="G67">
        <v>0.10250391236306729</v>
      </c>
      <c r="H67">
        <v>4918</v>
      </c>
      <c r="I67">
        <v>89817</v>
      </c>
      <c r="J67">
        <v>9</v>
      </c>
      <c r="K67" t="s">
        <v>876</v>
      </c>
      <c r="L67">
        <v>9196</v>
      </c>
      <c r="M67">
        <v>2024</v>
      </c>
      <c r="N67">
        <v>36</v>
      </c>
      <c r="O67">
        <f t="shared" ref="O67:O130" si="1">E67/H67</f>
        <v>2.6636844245628306E-2</v>
      </c>
    </row>
    <row r="68" spans="1:15" x14ac:dyDescent="0.3">
      <c r="A68">
        <v>5</v>
      </c>
      <c r="B68">
        <v>540</v>
      </c>
      <c r="C68" t="s">
        <v>703</v>
      </c>
      <c r="D68" t="s">
        <v>155</v>
      </c>
      <c r="E68">
        <v>129</v>
      </c>
      <c r="F68">
        <v>2163</v>
      </c>
      <c r="G68">
        <v>5.9639389736477116E-2</v>
      </c>
      <c r="H68">
        <v>4918</v>
      </c>
      <c r="I68">
        <v>89817</v>
      </c>
      <c r="J68">
        <v>10</v>
      </c>
      <c r="K68" t="s">
        <v>871</v>
      </c>
      <c r="L68">
        <v>22562</v>
      </c>
      <c r="M68">
        <v>2024</v>
      </c>
      <c r="N68">
        <v>36</v>
      </c>
      <c r="O68">
        <f t="shared" si="1"/>
        <v>2.6230174867832454E-2</v>
      </c>
    </row>
    <row r="69" spans="1:15" x14ac:dyDescent="0.3">
      <c r="A69">
        <v>5</v>
      </c>
      <c r="B69">
        <v>383</v>
      </c>
      <c r="C69" t="s">
        <v>703</v>
      </c>
      <c r="D69" t="s">
        <v>155</v>
      </c>
      <c r="E69">
        <v>127</v>
      </c>
      <c r="F69">
        <v>1214</v>
      </c>
      <c r="G69">
        <v>0.10461285008237232</v>
      </c>
      <c r="H69">
        <v>4918</v>
      </c>
      <c r="I69">
        <v>89817</v>
      </c>
      <c r="J69">
        <v>11</v>
      </c>
      <c r="K69" t="s">
        <v>2875</v>
      </c>
      <c r="L69">
        <v>8922</v>
      </c>
      <c r="M69">
        <v>2024</v>
      </c>
      <c r="N69">
        <v>36</v>
      </c>
      <c r="O69">
        <f t="shared" si="1"/>
        <v>2.5823505490036602E-2</v>
      </c>
    </row>
    <row r="70" spans="1:15" x14ac:dyDescent="0.3">
      <c r="A70">
        <v>5</v>
      </c>
      <c r="B70">
        <v>139</v>
      </c>
      <c r="C70" t="s">
        <v>703</v>
      </c>
      <c r="D70" t="s">
        <v>155</v>
      </c>
      <c r="E70">
        <v>126</v>
      </c>
      <c r="F70">
        <v>1731</v>
      </c>
      <c r="G70">
        <v>7.2790294627383012E-2</v>
      </c>
      <c r="H70">
        <v>4918</v>
      </c>
      <c r="I70">
        <v>89817</v>
      </c>
      <c r="J70">
        <v>12</v>
      </c>
      <c r="K70" t="s">
        <v>879</v>
      </c>
      <c r="L70">
        <v>15497</v>
      </c>
      <c r="M70">
        <v>2024</v>
      </c>
      <c r="N70">
        <v>36</v>
      </c>
      <c r="O70">
        <f t="shared" si="1"/>
        <v>2.5620170801138674E-2</v>
      </c>
    </row>
    <row r="71" spans="1:15" x14ac:dyDescent="0.3">
      <c r="A71">
        <v>5</v>
      </c>
      <c r="B71">
        <v>753</v>
      </c>
      <c r="C71" t="s">
        <v>703</v>
      </c>
      <c r="D71" t="s">
        <v>155</v>
      </c>
      <c r="E71">
        <v>106</v>
      </c>
      <c r="F71">
        <v>856</v>
      </c>
      <c r="G71">
        <v>0.12383177570093458</v>
      </c>
      <c r="H71">
        <v>4918</v>
      </c>
      <c r="I71">
        <v>89817</v>
      </c>
      <c r="J71">
        <v>13</v>
      </c>
      <c r="K71" t="s">
        <v>869</v>
      </c>
      <c r="L71">
        <v>6723</v>
      </c>
      <c r="M71">
        <v>2024</v>
      </c>
      <c r="N71">
        <v>36</v>
      </c>
      <c r="O71">
        <f t="shared" si="1"/>
        <v>2.1553477023180154E-2</v>
      </c>
    </row>
    <row r="72" spans="1:15" x14ac:dyDescent="0.3">
      <c r="A72">
        <v>5</v>
      </c>
      <c r="B72">
        <v>469</v>
      </c>
      <c r="C72" t="s">
        <v>703</v>
      </c>
      <c r="D72" t="s">
        <v>155</v>
      </c>
      <c r="E72">
        <v>102</v>
      </c>
      <c r="F72">
        <v>1487</v>
      </c>
      <c r="G72">
        <v>6.8594485541358441E-2</v>
      </c>
      <c r="H72">
        <v>4918</v>
      </c>
      <c r="I72">
        <v>89817</v>
      </c>
      <c r="J72">
        <v>14</v>
      </c>
      <c r="K72" t="s">
        <v>1605</v>
      </c>
      <c r="L72">
        <v>10709</v>
      </c>
      <c r="M72">
        <v>2024</v>
      </c>
      <c r="N72">
        <v>36</v>
      </c>
      <c r="O72">
        <f t="shared" si="1"/>
        <v>2.074013826758845E-2</v>
      </c>
    </row>
    <row r="73" spans="1:15" x14ac:dyDescent="0.3">
      <c r="A73">
        <v>5</v>
      </c>
      <c r="B73">
        <v>750</v>
      </c>
      <c r="C73" t="s">
        <v>703</v>
      </c>
      <c r="D73" t="s">
        <v>155</v>
      </c>
      <c r="E73">
        <v>92</v>
      </c>
      <c r="F73">
        <v>810</v>
      </c>
      <c r="G73">
        <v>0.11358024691358025</v>
      </c>
      <c r="H73">
        <v>4918</v>
      </c>
      <c r="I73">
        <v>89817</v>
      </c>
      <c r="J73">
        <v>15</v>
      </c>
      <c r="K73" t="s">
        <v>884</v>
      </c>
      <c r="L73">
        <v>5626</v>
      </c>
      <c r="M73">
        <v>2024</v>
      </c>
      <c r="N73">
        <v>36</v>
      </c>
      <c r="O73">
        <f t="shared" si="1"/>
        <v>1.870679137860919E-2</v>
      </c>
    </row>
    <row r="74" spans="1:15" x14ac:dyDescent="0.3">
      <c r="A74">
        <v>5</v>
      </c>
      <c r="B74">
        <v>201</v>
      </c>
      <c r="C74" t="s">
        <v>703</v>
      </c>
      <c r="D74" t="s">
        <v>155</v>
      </c>
      <c r="E74">
        <v>85</v>
      </c>
      <c r="F74">
        <v>1378</v>
      </c>
      <c r="G74">
        <v>6.1683599419448475E-2</v>
      </c>
      <c r="H74">
        <v>4918</v>
      </c>
      <c r="I74">
        <v>89817</v>
      </c>
      <c r="J74">
        <v>16</v>
      </c>
      <c r="K74" t="s">
        <v>877</v>
      </c>
      <c r="L74">
        <v>11407</v>
      </c>
      <c r="M74">
        <v>2024</v>
      </c>
      <c r="N74">
        <v>36</v>
      </c>
      <c r="O74">
        <f t="shared" si="1"/>
        <v>1.7283448556323709E-2</v>
      </c>
    </row>
    <row r="75" spans="1:15" x14ac:dyDescent="0.3">
      <c r="A75">
        <v>5</v>
      </c>
      <c r="B75">
        <v>420</v>
      </c>
      <c r="C75" t="s">
        <v>703</v>
      </c>
      <c r="D75" t="s">
        <v>155</v>
      </c>
      <c r="E75">
        <v>74</v>
      </c>
      <c r="F75">
        <v>1038</v>
      </c>
      <c r="G75">
        <v>7.1290944123314062E-2</v>
      </c>
      <c r="H75">
        <v>4918</v>
      </c>
      <c r="I75">
        <v>89817</v>
      </c>
      <c r="J75">
        <v>17</v>
      </c>
      <c r="K75" t="s">
        <v>894</v>
      </c>
      <c r="L75">
        <v>7368</v>
      </c>
      <c r="M75">
        <v>2024</v>
      </c>
      <c r="N75">
        <v>36</v>
      </c>
      <c r="O75">
        <f t="shared" si="1"/>
        <v>1.5046766978446523E-2</v>
      </c>
    </row>
    <row r="76" spans="1:15" x14ac:dyDescent="0.3">
      <c r="A76">
        <v>5</v>
      </c>
      <c r="B76">
        <v>45</v>
      </c>
      <c r="C76" t="s">
        <v>703</v>
      </c>
      <c r="D76" t="s">
        <v>155</v>
      </c>
      <c r="E76">
        <v>63</v>
      </c>
      <c r="F76">
        <v>1217</v>
      </c>
      <c r="G76">
        <v>5.1766639276910435E-2</v>
      </c>
      <c r="H76">
        <v>4918</v>
      </c>
      <c r="I76">
        <v>89817</v>
      </c>
      <c r="J76">
        <v>18</v>
      </c>
      <c r="K76" t="s">
        <v>883</v>
      </c>
      <c r="L76">
        <v>9187</v>
      </c>
      <c r="M76">
        <v>2024</v>
      </c>
      <c r="N76">
        <v>36</v>
      </c>
      <c r="O76">
        <f t="shared" si="1"/>
        <v>1.2810085400569337E-2</v>
      </c>
    </row>
    <row r="77" spans="1:15" x14ac:dyDescent="0.3">
      <c r="A77">
        <v>5</v>
      </c>
      <c r="B77">
        <v>133</v>
      </c>
      <c r="C77" t="s">
        <v>703</v>
      </c>
      <c r="D77" t="s">
        <v>155</v>
      </c>
      <c r="E77">
        <v>61</v>
      </c>
      <c r="F77">
        <v>1484</v>
      </c>
      <c r="G77">
        <v>4.1105121293800541E-2</v>
      </c>
      <c r="H77">
        <v>4918</v>
      </c>
      <c r="I77">
        <v>89817</v>
      </c>
      <c r="J77">
        <v>19</v>
      </c>
      <c r="K77" t="s">
        <v>2877</v>
      </c>
      <c r="L77">
        <v>7672</v>
      </c>
      <c r="M77">
        <v>2024</v>
      </c>
      <c r="N77">
        <v>36</v>
      </c>
      <c r="O77">
        <f t="shared" si="1"/>
        <v>1.2403416022773485E-2</v>
      </c>
    </row>
    <row r="78" spans="1:15" x14ac:dyDescent="0.3">
      <c r="A78">
        <v>5</v>
      </c>
      <c r="B78">
        <v>754</v>
      </c>
      <c r="C78" t="s">
        <v>703</v>
      </c>
      <c r="D78" t="s">
        <v>155</v>
      </c>
      <c r="E78">
        <v>58</v>
      </c>
      <c r="F78">
        <v>357</v>
      </c>
      <c r="G78">
        <v>0.16246498599439776</v>
      </c>
      <c r="H78">
        <v>4918</v>
      </c>
      <c r="I78">
        <v>89817</v>
      </c>
      <c r="J78">
        <v>20</v>
      </c>
      <c r="K78" t="s">
        <v>874</v>
      </c>
      <c r="L78">
        <v>2634</v>
      </c>
      <c r="M78">
        <v>2024</v>
      </c>
      <c r="N78">
        <v>36</v>
      </c>
      <c r="O78">
        <f t="shared" si="1"/>
        <v>1.1793411956079707E-2</v>
      </c>
    </row>
    <row r="79" spans="1:15" x14ac:dyDescent="0.3">
      <c r="A79">
        <v>5</v>
      </c>
      <c r="B79">
        <v>249</v>
      </c>
      <c r="C79" t="s">
        <v>703</v>
      </c>
      <c r="D79" t="s">
        <v>155</v>
      </c>
      <c r="E79">
        <v>57</v>
      </c>
      <c r="F79">
        <v>710</v>
      </c>
      <c r="G79">
        <v>8.0281690140845074E-2</v>
      </c>
      <c r="H79">
        <v>4918</v>
      </c>
      <c r="I79">
        <v>89817</v>
      </c>
      <c r="J79">
        <v>21</v>
      </c>
      <c r="K79" t="s">
        <v>2876</v>
      </c>
      <c r="L79">
        <v>7387</v>
      </c>
      <c r="M79">
        <v>2024</v>
      </c>
      <c r="N79">
        <v>36</v>
      </c>
      <c r="O79">
        <f t="shared" si="1"/>
        <v>1.1590077267181781E-2</v>
      </c>
    </row>
    <row r="80" spans="1:15" x14ac:dyDescent="0.3">
      <c r="A80">
        <v>5</v>
      </c>
      <c r="B80">
        <v>663</v>
      </c>
      <c r="C80" t="s">
        <v>703</v>
      </c>
      <c r="D80" t="s">
        <v>155</v>
      </c>
      <c r="E80">
        <v>55</v>
      </c>
      <c r="F80">
        <v>639</v>
      </c>
      <c r="G80">
        <v>8.6071987480438178E-2</v>
      </c>
      <c r="H80">
        <v>4918</v>
      </c>
      <c r="I80">
        <v>89817</v>
      </c>
      <c r="J80">
        <v>22</v>
      </c>
      <c r="K80" t="s">
        <v>2791</v>
      </c>
      <c r="L80">
        <v>4867</v>
      </c>
      <c r="M80">
        <v>2024</v>
      </c>
      <c r="N80">
        <v>36</v>
      </c>
      <c r="O80">
        <f t="shared" si="1"/>
        <v>1.1183407889385929E-2</v>
      </c>
    </row>
    <row r="81" spans="1:15" x14ac:dyDescent="0.3">
      <c r="A81">
        <v>5</v>
      </c>
      <c r="B81">
        <v>244</v>
      </c>
      <c r="C81" t="s">
        <v>703</v>
      </c>
      <c r="D81" t="s">
        <v>155</v>
      </c>
      <c r="E81">
        <v>51</v>
      </c>
      <c r="F81">
        <v>707</v>
      </c>
      <c r="G81">
        <v>7.2135785007072142E-2</v>
      </c>
      <c r="H81">
        <v>4918</v>
      </c>
      <c r="I81">
        <v>89817</v>
      </c>
      <c r="J81">
        <v>23</v>
      </c>
      <c r="K81" t="s">
        <v>887</v>
      </c>
      <c r="L81">
        <v>5396</v>
      </c>
      <c r="M81">
        <v>2024</v>
      </c>
      <c r="N81">
        <v>36</v>
      </c>
      <c r="O81">
        <f t="shared" si="1"/>
        <v>1.0370069133794225E-2</v>
      </c>
    </row>
    <row r="82" spans="1:15" x14ac:dyDescent="0.3">
      <c r="A82">
        <v>5</v>
      </c>
      <c r="B82">
        <v>466</v>
      </c>
      <c r="C82" t="s">
        <v>703</v>
      </c>
      <c r="D82" t="s">
        <v>155</v>
      </c>
      <c r="E82">
        <v>51</v>
      </c>
      <c r="F82">
        <v>977</v>
      </c>
      <c r="G82">
        <v>5.2200614124872056E-2</v>
      </c>
      <c r="H82">
        <v>4918</v>
      </c>
      <c r="I82">
        <v>89817</v>
      </c>
      <c r="J82">
        <v>23</v>
      </c>
      <c r="K82" t="s">
        <v>2748</v>
      </c>
      <c r="L82">
        <v>7325</v>
      </c>
      <c r="M82">
        <v>2024</v>
      </c>
      <c r="N82">
        <v>36</v>
      </c>
      <c r="O82">
        <f t="shared" si="1"/>
        <v>1.0370069133794225E-2</v>
      </c>
    </row>
    <row r="83" spans="1:15" x14ac:dyDescent="0.3">
      <c r="A83">
        <v>5</v>
      </c>
      <c r="B83">
        <v>426</v>
      </c>
      <c r="C83" t="s">
        <v>703</v>
      </c>
      <c r="D83" t="s">
        <v>155</v>
      </c>
      <c r="E83">
        <v>45</v>
      </c>
      <c r="F83">
        <v>636</v>
      </c>
      <c r="G83">
        <v>7.0754716981132074E-2</v>
      </c>
      <c r="H83">
        <v>4918</v>
      </c>
      <c r="I83">
        <v>89817</v>
      </c>
      <c r="J83">
        <v>25</v>
      </c>
      <c r="K83" t="s">
        <v>2215</v>
      </c>
      <c r="L83">
        <v>4907</v>
      </c>
      <c r="M83">
        <v>2024</v>
      </c>
      <c r="N83">
        <v>36</v>
      </c>
      <c r="O83">
        <f t="shared" si="1"/>
        <v>9.1500610004066688E-3</v>
      </c>
    </row>
    <row r="84" spans="1:15" x14ac:dyDescent="0.3">
      <c r="A84">
        <v>5</v>
      </c>
      <c r="B84">
        <v>254</v>
      </c>
      <c r="C84" t="s">
        <v>703</v>
      </c>
      <c r="D84" t="s">
        <v>155</v>
      </c>
      <c r="E84">
        <v>44</v>
      </c>
      <c r="F84">
        <v>746</v>
      </c>
      <c r="G84">
        <v>5.8981233243967826E-2</v>
      </c>
      <c r="H84">
        <v>4918</v>
      </c>
      <c r="I84">
        <v>89817</v>
      </c>
      <c r="J84">
        <v>26</v>
      </c>
      <c r="K84" t="s">
        <v>889</v>
      </c>
      <c r="L84">
        <v>7267</v>
      </c>
      <c r="M84">
        <v>2024</v>
      </c>
      <c r="N84">
        <v>36</v>
      </c>
      <c r="O84">
        <f t="shared" si="1"/>
        <v>8.9467263115087427E-3</v>
      </c>
    </row>
    <row r="85" spans="1:15" x14ac:dyDescent="0.3">
      <c r="A85">
        <v>5</v>
      </c>
      <c r="B85">
        <v>280</v>
      </c>
      <c r="C85" t="s">
        <v>703</v>
      </c>
      <c r="D85" t="s">
        <v>155</v>
      </c>
      <c r="E85">
        <v>44</v>
      </c>
      <c r="F85">
        <v>532</v>
      </c>
      <c r="G85">
        <v>8.2706766917293228E-2</v>
      </c>
      <c r="H85">
        <v>4918</v>
      </c>
      <c r="I85">
        <v>89817</v>
      </c>
      <c r="J85">
        <v>26</v>
      </c>
      <c r="K85" t="s">
        <v>948</v>
      </c>
      <c r="L85">
        <v>4028</v>
      </c>
      <c r="M85">
        <v>2024</v>
      </c>
      <c r="N85">
        <v>36</v>
      </c>
      <c r="O85">
        <f t="shared" si="1"/>
        <v>8.9467263115087427E-3</v>
      </c>
    </row>
    <row r="86" spans="1:15" x14ac:dyDescent="0.3">
      <c r="A86">
        <v>5</v>
      </c>
      <c r="B86">
        <v>282</v>
      </c>
      <c r="C86" t="s">
        <v>703</v>
      </c>
      <c r="D86" t="s">
        <v>155</v>
      </c>
      <c r="E86">
        <v>41</v>
      </c>
      <c r="F86">
        <v>671</v>
      </c>
      <c r="G86">
        <v>6.1102831594634872E-2</v>
      </c>
      <c r="H86">
        <v>4918</v>
      </c>
      <c r="I86">
        <v>89817</v>
      </c>
      <c r="J86">
        <v>28</v>
      </c>
      <c r="K86" t="s">
        <v>893</v>
      </c>
      <c r="L86">
        <v>5536</v>
      </c>
      <c r="M86">
        <v>2024</v>
      </c>
      <c r="N86">
        <v>36</v>
      </c>
      <c r="O86">
        <f t="shared" si="1"/>
        <v>8.3367222448149647E-3</v>
      </c>
    </row>
    <row r="87" spans="1:15" x14ac:dyDescent="0.3">
      <c r="A87">
        <v>5</v>
      </c>
      <c r="B87">
        <v>134</v>
      </c>
      <c r="C87" t="s">
        <v>703</v>
      </c>
      <c r="D87" t="s">
        <v>155</v>
      </c>
      <c r="E87">
        <v>40</v>
      </c>
      <c r="F87">
        <v>522</v>
      </c>
      <c r="G87">
        <v>7.662835249042145E-2</v>
      </c>
      <c r="H87">
        <v>4918</v>
      </c>
      <c r="I87">
        <v>89817</v>
      </c>
      <c r="J87">
        <v>29</v>
      </c>
      <c r="K87" t="s">
        <v>929</v>
      </c>
      <c r="L87">
        <v>4163</v>
      </c>
      <c r="M87">
        <v>2024</v>
      </c>
      <c r="N87">
        <v>36</v>
      </c>
      <c r="O87">
        <f t="shared" si="1"/>
        <v>8.1333875559170387E-3</v>
      </c>
    </row>
    <row r="88" spans="1:15" x14ac:dyDescent="0.3">
      <c r="A88">
        <v>5</v>
      </c>
      <c r="B88">
        <v>247</v>
      </c>
      <c r="C88" t="s">
        <v>703</v>
      </c>
      <c r="D88" t="s">
        <v>155</v>
      </c>
      <c r="E88">
        <v>38</v>
      </c>
      <c r="F88">
        <v>699</v>
      </c>
      <c r="G88">
        <v>5.4363376251788269E-2</v>
      </c>
      <c r="H88">
        <v>4918</v>
      </c>
      <c r="I88">
        <v>89817</v>
      </c>
      <c r="J88">
        <v>30</v>
      </c>
      <c r="K88" t="s">
        <v>898</v>
      </c>
      <c r="L88">
        <v>5393</v>
      </c>
      <c r="M88">
        <v>2024</v>
      </c>
      <c r="N88">
        <v>36</v>
      </c>
      <c r="O88">
        <f t="shared" si="1"/>
        <v>7.7267181781211875E-3</v>
      </c>
    </row>
    <row r="89" spans="1:15" x14ac:dyDescent="0.3">
      <c r="A89">
        <v>5</v>
      </c>
      <c r="B89">
        <v>248</v>
      </c>
      <c r="C89" t="s">
        <v>703</v>
      </c>
      <c r="D89" t="s">
        <v>155</v>
      </c>
      <c r="E89">
        <v>37</v>
      </c>
      <c r="F89">
        <v>476</v>
      </c>
      <c r="G89">
        <v>7.7731092436974791E-2</v>
      </c>
      <c r="H89">
        <v>4918</v>
      </c>
      <c r="I89">
        <v>89817</v>
      </c>
      <c r="J89">
        <v>31</v>
      </c>
      <c r="K89" t="s">
        <v>963</v>
      </c>
      <c r="L89">
        <v>3375</v>
      </c>
      <c r="M89">
        <v>2024</v>
      </c>
      <c r="N89">
        <v>36</v>
      </c>
      <c r="O89">
        <f t="shared" si="1"/>
        <v>7.5233834892232615E-3</v>
      </c>
    </row>
    <row r="90" spans="1:15" x14ac:dyDescent="0.3">
      <c r="A90">
        <v>5</v>
      </c>
      <c r="B90">
        <v>284</v>
      </c>
      <c r="C90" t="s">
        <v>703</v>
      </c>
      <c r="D90" t="s">
        <v>155</v>
      </c>
      <c r="E90">
        <v>34</v>
      </c>
      <c r="F90">
        <v>375</v>
      </c>
      <c r="G90">
        <v>9.0666666666666673E-2</v>
      </c>
      <c r="H90">
        <v>4918</v>
      </c>
      <c r="I90">
        <v>89817</v>
      </c>
      <c r="J90">
        <v>32</v>
      </c>
      <c r="K90" t="s">
        <v>2719</v>
      </c>
      <c r="L90">
        <v>3580</v>
      </c>
      <c r="M90">
        <v>2024</v>
      </c>
      <c r="N90">
        <v>36</v>
      </c>
      <c r="O90">
        <f t="shared" si="1"/>
        <v>6.9133794225294835E-3</v>
      </c>
    </row>
    <row r="91" spans="1:15" x14ac:dyDescent="0.3">
      <c r="A91">
        <v>5</v>
      </c>
      <c r="B91">
        <v>241</v>
      </c>
      <c r="C91" t="s">
        <v>703</v>
      </c>
      <c r="D91" t="s">
        <v>155</v>
      </c>
      <c r="E91">
        <v>32</v>
      </c>
      <c r="F91">
        <v>518</v>
      </c>
      <c r="G91">
        <v>6.1776061776061778E-2</v>
      </c>
      <c r="H91">
        <v>4918</v>
      </c>
      <c r="I91">
        <v>89817</v>
      </c>
      <c r="J91">
        <v>33</v>
      </c>
      <c r="K91" t="s">
        <v>890</v>
      </c>
      <c r="L91">
        <v>4374</v>
      </c>
      <c r="M91">
        <v>2024</v>
      </c>
      <c r="N91">
        <v>36</v>
      </c>
      <c r="O91">
        <f t="shared" si="1"/>
        <v>6.5067100447336315E-3</v>
      </c>
    </row>
    <row r="92" spans="1:15" x14ac:dyDescent="0.3">
      <c r="A92">
        <v>5</v>
      </c>
      <c r="B92">
        <v>113</v>
      </c>
      <c r="C92" t="s">
        <v>703</v>
      </c>
      <c r="D92" t="s">
        <v>155</v>
      </c>
      <c r="E92">
        <v>31</v>
      </c>
      <c r="F92">
        <v>418</v>
      </c>
      <c r="G92">
        <v>7.4162679425837319E-2</v>
      </c>
      <c r="H92">
        <v>4918</v>
      </c>
      <c r="I92">
        <v>89817</v>
      </c>
      <c r="J92">
        <v>34</v>
      </c>
      <c r="K92" t="s">
        <v>936</v>
      </c>
      <c r="L92">
        <v>3757</v>
      </c>
      <c r="M92">
        <v>2024</v>
      </c>
      <c r="N92">
        <v>36</v>
      </c>
      <c r="O92">
        <f t="shared" si="1"/>
        <v>6.3033753558357055E-3</v>
      </c>
    </row>
    <row r="93" spans="1:15" x14ac:dyDescent="0.3">
      <c r="A93">
        <v>5</v>
      </c>
      <c r="B93">
        <v>253</v>
      </c>
      <c r="C93" t="s">
        <v>703</v>
      </c>
      <c r="D93" t="s">
        <v>155</v>
      </c>
      <c r="E93">
        <v>31</v>
      </c>
      <c r="F93">
        <v>374</v>
      </c>
      <c r="G93">
        <v>8.2887700534759357E-2</v>
      </c>
      <c r="H93">
        <v>4918</v>
      </c>
      <c r="I93">
        <v>89817</v>
      </c>
      <c r="J93">
        <v>34</v>
      </c>
      <c r="K93" t="s">
        <v>885</v>
      </c>
      <c r="L93">
        <v>3191</v>
      </c>
      <c r="M93">
        <v>2024</v>
      </c>
      <c r="N93">
        <v>36</v>
      </c>
      <c r="O93">
        <f t="shared" si="1"/>
        <v>6.3033753558357055E-3</v>
      </c>
    </row>
    <row r="94" spans="1:15" x14ac:dyDescent="0.3">
      <c r="A94">
        <v>5</v>
      </c>
      <c r="B94">
        <v>204</v>
      </c>
      <c r="C94" t="s">
        <v>703</v>
      </c>
      <c r="D94" t="s">
        <v>155</v>
      </c>
      <c r="E94">
        <v>30</v>
      </c>
      <c r="F94">
        <v>335</v>
      </c>
      <c r="G94">
        <v>8.9552238805970144E-2</v>
      </c>
      <c r="H94">
        <v>4918</v>
      </c>
      <c r="I94">
        <v>89817</v>
      </c>
      <c r="J94">
        <v>36</v>
      </c>
      <c r="K94" t="s">
        <v>2704</v>
      </c>
      <c r="L94">
        <v>4075</v>
      </c>
      <c r="M94">
        <v>2024</v>
      </c>
      <c r="N94">
        <v>36</v>
      </c>
      <c r="O94">
        <f t="shared" si="1"/>
        <v>6.1000406669377795E-3</v>
      </c>
    </row>
    <row r="95" spans="1:15" x14ac:dyDescent="0.3">
      <c r="A95">
        <v>5</v>
      </c>
      <c r="B95">
        <v>710</v>
      </c>
      <c r="C95" t="s">
        <v>703</v>
      </c>
      <c r="D95" t="s">
        <v>155</v>
      </c>
      <c r="E95">
        <v>28</v>
      </c>
      <c r="F95">
        <v>866</v>
      </c>
      <c r="G95">
        <v>3.2332563510392612E-2</v>
      </c>
      <c r="H95">
        <v>4918</v>
      </c>
      <c r="I95">
        <v>89817</v>
      </c>
      <c r="J95">
        <v>37</v>
      </c>
      <c r="K95" t="s">
        <v>891</v>
      </c>
      <c r="L95">
        <v>4844</v>
      </c>
      <c r="M95">
        <v>2024</v>
      </c>
      <c r="N95">
        <v>36</v>
      </c>
      <c r="O95">
        <f t="shared" si="1"/>
        <v>5.6933712891419274E-3</v>
      </c>
    </row>
    <row r="96" spans="1:15" x14ac:dyDescent="0.3">
      <c r="A96">
        <v>5</v>
      </c>
      <c r="B96">
        <v>344</v>
      </c>
      <c r="C96" t="s">
        <v>703</v>
      </c>
      <c r="D96" t="s">
        <v>155</v>
      </c>
      <c r="E96">
        <v>27</v>
      </c>
      <c r="F96">
        <v>344</v>
      </c>
      <c r="G96">
        <v>7.8488372093023256E-2</v>
      </c>
      <c r="H96">
        <v>4918</v>
      </c>
      <c r="I96">
        <v>89817</v>
      </c>
      <c r="J96">
        <v>38</v>
      </c>
      <c r="K96" t="s">
        <v>2728</v>
      </c>
      <c r="L96">
        <v>1902</v>
      </c>
      <c r="M96">
        <v>2024</v>
      </c>
      <c r="N96">
        <v>36</v>
      </c>
      <c r="O96">
        <f t="shared" si="1"/>
        <v>5.4900366002440014E-3</v>
      </c>
    </row>
    <row r="97" spans="1:15" x14ac:dyDescent="0.3">
      <c r="A97">
        <v>5</v>
      </c>
      <c r="B97">
        <v>263</v>
      </c>
      <c r="C97" t="s">
        <v>703</v>
      </c>
      <c r="D97" t="s">
        <v>155</v>
      </c>
      <c r="E97">
        <v>26</v>
      </c>
      <c r="F97">
        <v>532</v>
      </c>
      <c r="G97">
        <v>4.8872180451127817E-2</v>
      </c>
      <c r="H97">
        <v>4918</v>
      </c>
      <c r="I97">
        <v>89817</v>
      </c>
      <c r="J97">
        <v>39</v>
      </c>
      <c r="K97" t="s">
        <v>2882</v>
      </c>
      <c r="L97">
        <v>4234</v>
      </c>
      <c r="M97">
        <v>2024</v>
      </c>
      <c r="N97">
        <v>36</v>
      </c>
      <c r="O97">
        <f t="shared" si="1"/>
        <v>5.2867019113460754E-3</v>
      </c>
    </row>
    <row r="98" spans="1:15" x14ac:dyDescent="0.3">
      <c r="A98">
        <v>5</v>
      </c>
      <c r="B98">
        <v>347</v>
      </c>
      <c r="C98" t="s">
        <v>703</v>
      </c>
      <c r="D98" t="s">
        <v>155</v>
      </c>
      <c r="E98">
        <v>26</v>
      </c>
      <c r="F98">
        <v>466</v>
      </c>
      <c r="G98">
        <v>5.5793991416309016E-2</v>
      </c>
      <c r="H98">
        <v>4918</v>
      </c>
      <c r="I98">
        <v>89817</v>
      </c>
      <c r="J98">
        <v>39</v>
      </c>
      <c r="K98" t="s">
        <v>886</v>
      </c>
      <c r="L98">
        <v>5736</v>
      </c>
      <c r="M98">
        <v>2024</v>
      </c>
      <c r="N98">
        <v>36</v>
      </c>
      <c r="O98">
        <f t="shared" si="1"/>
        <v>5.2867019113460754E-3</v>
      </c>
    </row>
    <row r="99" spans="1:15" x14ac:dyDescent="0.3">
      <c r="A99">
        <v>5</v>
      </c>
      <c r="B99">
        <v>425</v>
      </c>
      <c r="C99" t="s">
        <v>703</v>
      </c>
      <c r="D99" t="s">
        <v>155</v>
      </c>
      <c r="E99">
        <v>26</v>
      </c>
      <c r="F99">
        <v>522</v>
      </c>
      <c r="G99">
        <v>4.9808429118773943E-2</v>
      </c>
      <c r="H99">
        <v>4918</v>
      </c>
      <c r="I99">
        <v>89817</v>
      </c>
      <c r="J99">
        <v>39</v>
      </c>
      <c r="K99" t="s">
        <v>2883</v>
      </c>
      <c r="L99">
        <v>3296</v>
      </c>
      <c r="M99">
        <v>2024</v>
      </c>
      <c r="N99">
        <v>36</v>
      </c>
      <c r="O99">
        <f t="shared" si="1"/>
        <v>5.2867019113460754E-3</v>
      </c>
    </row>
    <row r="100" spans="1:15" x14ac:dyDescent="0.3">
      <c r="A100">
        <v>4</v>
      </c>
      <c r="B100">
        <v>640</v>
      </c>
      <c r="C100" t="s">
        <v>704</v>
      </c>
      <c r="D100" t="s">
        <v>155</v>
      </c>
      <c r="E100">
        <v>3431</v>
      </c>
      <c r="F100">
        <v>5583</v>
      </c>
      <c r="G100">
        <v>0.61454415188966505</v>
      </c>
      <c r="H100">
        <v>44231</v>
      </c>
      <c r="I100">
        <v>89817</v>
      </c>
      <c r="J100">
        <v>1</v>
      </c>
      <c r="K100" t="s">
        <v>866</v>
      </c>
      <c r="L100">
        <v>59576</v>
      </c>
      <c r="M100">
        <v>2024</v>
      </c>
      <c r="N100">
        <v>36</v>
      </c>
      <c r="O100">
        <f t="shared" si="1"/>
        <v>7.7570030069408338E-2</v>
      </c>
    </row>
    <row r="101" spans="1:15" x14ac:dyDescent="0.3">
      <c r="A101">
        <v>4</v>
      </c>
      <c r="B101">
        <v>720</v>
      </c>
      <c r="C101" t="s">
        <v>704</v>
      </c>
      <c r="D101" t="s">
        <v>155</v>
      </c>
      <c r="E101">
        <v>2592</v>
      </c>
      <c r="F101">
        <v>6895</v>
      </c>
      <c r="G101">
        <v>0.37592458303118204</v>
      </c>
      <c r="H101">
        <v>44231</v>
      </c>
      <c r="I101">
        <v>89817</v>
      </c>
      <c r="J101">
        <v>2</v>
      </c>
      <c r="K101" t="s">
        <v>867</v>
      </c>
      <c r="L101">
        <v>43807</v>
      </c>
      <c r="M101">
        <v>2024</v>
      </c>
      <c r="N101">
        <v>36</v>
      </c>
      <c r="O101">
        <f t="shared" si="1"/>
        <v>5.8601433383825827E-2</v>
      </c>
    </row>
    <row r="102" spans="1:15" x14ac:dyDescent="0.3">
      <c r="A102">
        <v>4</v>
      </c>
      <c r="B102">
        <v>560</v>
      </c>
      <c r="C102" t="s">
        <v>704</v>
      </c>
      <c r="D102" t="s">
        <v>155</v>
      </c>
      <c r="E102">
        <v>2473</v>
      </c>
      <c r="F102">
        <v>4070</v>
      </c>
      <c r="G102">
        <v>0.60761670761670761</v>
      </c>
      <c r="H102">
        <v>44231</v>
      </c>
      <c r="I102">
        <v>89817</v>
      </c>
      <c r="J102">
        <v>3</v>
      </c>
      <c r="K102" t="s">
        <v>868</v>
      </c>
      <c r="L102">
        <v>40753</v>
      </c>
      <c r="M102">
        <v>2024</v>
      </c>
      <c r="N102">
        <v>36</v>
      </c>
      <c r="O102">
        <f t="shared" si="1"/>
        <v>5.591101263819493E-2</v>
      </c>
    </row>
    <row r="103" spans="1:15" x14ac:dyDescent="0.3">
      <c r="A103">
        <v>4</v>
      </c>
      <c r="B103">
        <v>194</v>
      </c>
      <c r="C103" t="s">
        <v>704</v>
      </c>
      <c r="D103" t="s">
        <v>155</v>
      </c>
      <c r="E103">
        <v>1583</v>
      </c>
      <c r="F103">
        <v>4055</v>
      </c>
      <c r="G103">
        <v>0.3903822441430333</v>
      </c>
      <c r="H103">
        <v>44231</v>
      </c>
      <c r="I103">
        <v>89817</v>
      </c>
      <c r="J103">
        <v>4</v>
      </c>
      <c r="K103" t="s">
        <v>873</v>
      </c>
      <c r="L103">
        <v>26491</v>
      </c>
      <c r="M103">
        <v>2024</v>
      </c>
      <c r="N103">
        <v>36</v>
      </c>
      <c r="O103">
        <f t="shared" si="1"/>
        <v>3.5789378490199183E-2</v>
      </c>
    </row>
    <row r="104" spans="1:15" x14ac:dyDescent="0.3">
      <c r="A104">
        <v>4</v>
      </c>
      <c r="B104">
        <v>540</v>
      </c>
      <c r="C104" t="s">
        <v>704</v>
      </c>
      <c r="D104" t="s">
        <v>155</v>
      </c>
      <c r="E104">
        <v>1479</v>
      </c>
      <c r="F104">
        <v>2163</v>
      </c>
      <c r="G104">
        <v>0.68377253814147021</v>
      </c>
      <c r="H104">
        <v>44231</v>
      </c>
      <c r="I104">
        <v>89817</v>
      </c>
      <c r="J104">
        <v>5</v>
      </c>
      <c r="K104" t="s">
        <v>871</v>
      </c>
      <c r="L104">
        <v>22562</v>
      </c>
      <c r="M104">
        <v>2024</v>
      </c>
      <c r="N104">
        <v>36</v>
      </c>
      <c r="O104">
        <f t="shared" si="1"/>
        <v>3.3438086409983948E-2</v>
      </c>
    </row>
    <row r="105" spans="1:15" x14ac:dyDescent="0.3">
      <c r="A105">
        <v>4</v>
      </c>
      <c r="B105">
        <v>133</v>
      </c>
      <c r="C105" t="s">
        <v>704</v>
      </c>
      <c r="D105" t="s">
        <v>155</v>
      </c>
      <c r="E105">
        <v>875</v>
      </c>
      <c r="F105">
        <v>1484</v>
      </c>
      <c r="G105">
        <v>0.589622641509434</v>
      </c>
      <c r="H105">
        <v>44231</v>
      </c>
      <c r="I105">
        <v>89817</v>
      </c>
      <c r="J105">
        <v>6</v>
      </c>
      <c r="K105" t="s">
        <v>2877</v>
      </c>
      <c r="L105">
        <v>7672</v>
      </c>
      <c r="M105">
        <v>2024</v>
      </c>
      <c r="N105">
        <v>36</v>
      </c>
      <c r="O105">
        <f t="shared" si="1"/>
        <v>1.9782505482580089E-2</v>
      </c>
    </row>
    <row r="106" spans="1:15" x14ac:dyDescent="0.3">
      <c r="A106">
        <v>4</v>
      </c>
      <c r="B106">
        <v>175</v>
      </c>
      <c r="C106" t="s">
        <v>704</v>
      </c>
      <c r="D106" t="s">
        <v>155</v>
      </c>
      <c r="E106">
        <v>844</v>
      </c>
      <c r="F106">
        <v>857</v>
      </c>
      <c r="G106">
        <v>0.98483080513418908</v>
      </c>
      <c r="H106">
        <v>44231</v>
      </c>
      <c r="I106">
        <v>89817</v>
      </c>
      <c r="J106">
        <v>7</v>
      </c>
      <c r="K106" t="s">
        <v>2879</v>
      </c>
      <c r="L106">
        <v>7629</v>
      </c>
      <c r="M106">
        <v>2024</v>
      </c>
      <c r="N106">
        <v>36</v>
      </c>
      <c r="O106">
        <f t="shared" si="1"/>
        <v>1.9081639574054395E-2</v>
      </c>
    </row>
    <row r="107" spans="1:15" x14ac:dyDescent="0.3">
      <c r="A107">
        <v>4</v>
      </c>
      <c r="B107">
        <v>174</v>
      </c>
      <c r="C107" t="s">
        <v>704</v>
      </c>
      <c r="D107" t="s">
        <v>155</v>
      </c>
      <c r="E107">
        <v>768</v>
      </c>
      <c r="F107">
        <v>768</v>
      </c>
      <c r="G107">
        <v>1</v>
      </c>
      <c r="H107">
        <v>44231</v>
      </c>
      <c r="I107">
        <v>89817</v>
      </c>
      <c r="J107">
        <v>8</v>
      </c>
      <c r="K107" t="s">
        <v>2878</v>
      </c>
      <c r="L107">
        <v>5150</v>
      </c>
      <c r="M107">
        <v>2024</v>
      </c>
      <c r="N107">
        <v>36</v>
      </c>
      <c r="O107">
        <f t="shared" si="1"/>
        <v>1.7363387669281725E-2</v>
      </c>
    </row>
    <row r="108" spans="1:15" x14ac:dyDescent="0.3">
      <c r="A108">
        <v>4</v>
      </c>
      <c r="B108">
        <v>463</v>
      </c>
      <c r="C108" t="s">
        <v>704</v>
      </c>
      <c r="D108" t="s">
        <v>155</v>
      </c>
      <c r="E108">
        <v>691</v>
      </c>
      <c r="F108">
        <v>1673</v>
      </c>
      <c r="G108">
        <v>0.41303048416019128</v>
      </c>
      <c r="H108">
        <v>44231</v>
      </c>
      <c r="I108">
        <v>89817</v>
      </c>
      <c r="J108">
        <v>9</v>
      </c>
      <c r="K108" t="s">
        <v>880</v>
      </c>
      <c r="L108">
        <v>12764</v>
      </c>
      <c r="M108">
        <v>2024</v>
      </c>
      <c r="N108">
        <v>36</v>
      </c>
      <c r="O108">
        <f t="shared" si="1"/>
        <v>1.5622527186814677E-2</v>
      </c>
    </row>
    <row r="109" spans="1:15" x14ac:dyDescent="0.3">
      <c r="A109">
        <v>4</v>
      </c>
      <c r="B109">
        <v>137</v>
      </c>
      <c r="C109" t="s">
        <v>704</v>
      </c>
      <c r="D109" t="s">
        <v>155</v>
      </c>
      <c r="E109">
        <v>679</v>
      </c>
      <c r="F109">
        <v>2089</v>
      </c>
      <c r="G109">
        <v>0.32503590234561991</v>
      </c>
      <c r="H109">
        <v>44231</v>
      </c>
      <c r="I109">
        <v>89817</v>
      </c>
      <c r="J109">
        <v>10</v>
      </c>
      <c r="K109" t="s">
        <v>872</v>
      </c>
      <c r="L109">
        <v>18935</v>
      </c>
      <c r="M109">
        <v>2024</v>
      </c>
      <c r="N109">
        <v>36</v>
      </c>
      <c r="O109">
        <f t="shared" si="1"/>
        <v>1.5351224254482151E-2</v>
      </c>
    </row>
    <row r="110" spans="1:15" x14ac:dyDescent="0.3">
      <c r="A110">
        <v>4</v>
      </c>
      <c r="B110">
        <v>469</v>
      </c>
      <c r="C110" t="s">
        <v>704</v>
      </c>
      <c r="D110" t="s">
        <v>155</v>
      </c>
      <c r="E110">
        <v>580</v>
      </c>
      <c r="F110">
        <v>1487</v>
      </c>
      <c r="G110">
        <v>0.39004707464694016</v>
      </c>
      <c r="H110">
        <v>44231</v>
      </c>
      <c r="I110">
        <v>89817</v>
      </c>
      <c r="J110">
        <v>11</v>
      </c>
      <c r="K110" t="s">
        <v>1605</v>
      </c>
      <c r="L110">
        <v>10709</v>
      </c>
      <c r="M110">
        <v>2024</v>
      </c>
      <c r="N110">
        <v>36</v>
      </c>
      <c r="O110">
        <f t="shared" si="1"/>
        <v>1.3112975062738803E-2</v>
      </c>
    </row>
    <row r="111" spans="1:15" x14ac:dyDescent="0.3">
      <c r="A111">
        <v>4</v>
      </c>
      <c r="B111">
        <v>139</v>
      </c>
      <c r="C111" t="s">
        <v>704</v>
      </c>
      <c r="D111" t="s">
        <v>155</v>
      </c>
      <c r="E111">
        <v>570</v>
      </c>
      <c r="F111">
        <v>1731</v>
      </c>
      <c r="G111">
        <v>0.3292894280762565</v>
      </c>
      <c r="H111">
        <v>44231</v>
      </c>
      <c r="I111">
        <v>89817</v>
      </c>
      <c r="J111">
        <v>12</v>
      </c>
      <c r="K111" t="s">
        <v>879</v>
      </c>
      <c r="L111">
        <v>15497</v>
      </c>
      <c r="M111">
        <v>2024</v>
      </c>
      <c r="N111">
        <v>36</v>
      </c>
      <c r="O111">
        <f t="shared" si="1"/>
        <v>1.288688928579503E-2</v>
      </c>
    </row>
    <row r="112" spans="1:15" x14ac:dyDescent="0.3">
      <c r="A112">
        <v>4</v>
      </c>
      <c r="B112">
        <v>201</v>
      </c>
      <c r="C112" t="s">
        <v>704</v>
      </c>
      <c r="D112" t="s">
        <v>155</v>
      </c>
      <c r="E112">
        <v>545</v>
      </c>
      <c r="F112">
        <v>1378</v>
      </c>
      <c r="G112">
        <v>0.39550072568940492</v>
      </c>
      <c r="H112">
        <v>44231</v>
      </c>
      <c r="I112">
        <v>89817</v>
      </c>
      <c r="J112">
        <v>13</v>
      </c>
      <c r="K112" t="s">
        <v>877</v>
      </c>
      <c r="L112">
        <v>11407</v>
      </c>
      <c r="M112">
        <v>2024</v>
      </c>
      <c r="N112">
        <v>36</v>
      </c>
      <c r="O112">
        <f t="shared" si="1"/>
        <v>1.2321674843435599E-2</v>
      </c>
    </row>
    <row r="113" spans="1:15" x14ac:dyDescent="0.3">
      <c r="A113">
        <v>4</v>
      </c>
      <c r="B113">
        <v>45</v>
      </c>
      <c r="C113" t="s">
        <v>704</v>
      </c>
      <c r="D113" t="s">
        <v>155</v>
      </c>
      <c r="E113">
        <v>508</v>
      </c>
      <c r="F113">
        <v>1217</v>
      </c>
      <c r="G113">
        <v>0.41741988496302385</v>
      </c>
      <c r="H113">
        <v>44231</v>
      </c>
      <c r="I113">
        <v>89817</v>
      </c>
      <c r="J113">
        <v>14</v>
      </c>
      <c r="K113" t="s">
        <v>883</v>
      </c>
      <c r="L113">
        <v>9187</v>
      </c>
      <c r="M113">
        <v>2024</v>
      </c>
      <c r="N113">
        <v>36</v>
      </c>
      <c r="O113">
        <f t="shared" si="1"/>
        <v>1.1485157468743642E-2</v>
      </c>
    </row>
    <row r="114" spans="1:15" x14ac:dyDescent="0.3">
      <c r="A114">
        <v>4</v>
      </c>
      <c r="B114">
        <v>420</v>
      </c>
      <c r="C114" t="s">
        <v>704</v>
      </c>
      <c r="D114" t="s">
        <v>155</v>
      </c>
      <c r="E114">
        <v>501</v>
      </c>
      <c r="F114">
        <v>1038</v>
      </c>
      <c r="G114">
        <v>0.48265895953757226</v>
      </c>
      <c r="H114">
        <v>44231</v>
      </c>
      <c r="I114">
        <v>89817</v>
      </c>
      <c r="J114">
        <v>15</v>
      </c>
      <c r="K114" t="s">
        <v>894</v>
      </c>
      <c r="L114">
        <v>7368</v>
      </c>
      <c r="M114">
        <v>2024</v>
      </c>
      <c r="N114">
        <v>36</v>
      </c>
      <c r="O114">
        <f t="shared" si="1"/>
        <v>1.1326897424883001E-2</v>
      </c>
    </row>
    <row r="115" spans="1:15" x14ac:dyDescent="0.3">
      <c r="A115">
        <v>4</v>
      </c>
      <c r="B115">
        <v>308</v>
      </c>
      <c r="C115" t="s">
        <v>704</v>
      </c>
      <c r="D115" t="s">
        <v>155</v>
      </c>
      <c r="E115">
        <v>487</v>
      </c>
      <c r="F115">
        <v>829</v>
      </c>
      <c r="G115">
        <v>0.58745476477683956</v>
      </c>
      <c r="H115">
        <v>44231</v>
      </c>
      <c r="I115">
        <v>89817</v>
      </c>
      <c r="J115">
        <v>16</v>
      </c>
      <c r="K115" t="s">
        <v>2211</v>
      </c>
      <c r="L115">
        <v>5626</v>
      </c>
      <c r="M115">
        <v>2024</v>
      </c>
      <c r="N115">
        <v>36</v>
      </c>
      <c r="O115">
        <f t="shared" si="1"/>
        <v>1.1010377337161719E-2</v>
      </c>
    </row>
    <row r="116" spans="1:15" x14ac:dyDescent="0.3">
      <c r="A116">
        <v>4</v>
      </c>
      <c r="B116">
        <v>466</v>
      </c>
      <c r="C116" t="s">
        <v>704</v>
      </c>
      <c r="D116" t="s">
        <v>155</v>
      </c>
      <c r="E116">
        <v>474</v>
      </c>
      <c r="F116">
        <v>977</v>
      </c>
      <c r="G116">
        <v>0.48515864892528149</v>
      </c>
      <c r="H116">
        <v>44231</v>
      </c>
      <c r="I116">
        <v>89817</v>
      </c>
      <c r="J116">
        <v>17</v>
      </c>
      <c r="K116" t="s">
        <v>2748</v>
      </c>
      <c r="L116">
        <v>7325</v>
      </c>
      <c r="M116">
        <v>2024</v>
      </c>
      <c r="N116">
        <v>36</v>
      </c>
      <c r="O116">
        <f t="shared" si="1"/>
        <v>1.0716465827134815E-2</v>
      </c>
    </row>
    <row r="117" spans="1:15" x14ac:dyDescent="0.3">
      <c r="A117">
        <v>4</v>
      </c>
      <c r="B117">
        <v>53</v>
      </c>
      <c r="C117" t="s">
        <v>704</v>
      </c>
      <c r="D117" t="s">
        <v>155</v>
      </c>
      <c r="E117">
        <v>471</v>
      </c>
      <c r="F117">
        <v>770</v>
      </c>
      <c r="G117">
        <v>0.61168831168831173</v>
      </c>
      <c r="H117">
        <v>44231</v>
      </c>
      <c r="I117">
        <v>89817</v>
      </c>
      <c r="J117">
        <v>18</v>
      </c>
      <c r="K117" t="s">
        <v>906</v>
      </c>
      <c r="L117">
        <v>6415</v>
      </c>
      <c r="M117">
        <v>2024</v>
      </c>
      <c r="N117">
        <v>36</v>
      </c>
      <c r="O117">
        <f t="shared" si="1"/>
        <v>1.0648640094051684E-2</v>
      </c>
    </row>
    <row r="118" spans="1:15" x14ac:dyDescent="0.3">
      <c r="A118">
        <v>4</v>
      </c>
      <c r="B118">
        <v>710</v>
      </c>
      <c r="C118" t="s">
        <v>704</v>
      </c>
      <c r="D118" t="s">
        <v>155</v>
      </c>
      <c r="E118">
        <v>469</v>
      </c>
      <c r="F118">
        <v>866</v>
      </c>
      <c r="G118">
        <v>0.54157043879907618</v>
      </c>
      <c r="H118">
        <v>44231</v>
      </c>
      <c r="I118">
        <v>89817</v>
      </c>
      <c r="J118">
        <v>19</v>
      </c>
      <c r="K118" t="s">
        <v>891</v>
      </c>
      <c r="L118">
        <v>4844</v>
      </c>
      <c r="M118">
        <v>2024</v>
      </c>
      <c r="N118">
        <v>36</v>
      </c>
      <c r="O118">
        <f t="shared" si="1"/>
        <v>1.0603422938662928E-2</v>
      </c>
    </row>
    <row r="119" spans="1:15" x14ac:dyDescent="0.3">
      <c r="A119">
        <v>4</v>
      </c>
      <c r="B119">
        <v>24</v>
      </c>
      <c r="C119" t="s">
        <v>704</v>
      </c>
      <c r="D119" t="s">
        <v>155</v>
      </c>
      <c r="E119">
        <v>458</v>
      </c>
      <c r="F119">
        <v>562</v>
      </c>
      <c r="G119">
        <v>0.81494661921708189</v>
      </c>
      <c r="H119">
        <v>44231</v>
      </c>
      <c r="I119">
        <v>89817</v>
      </c>
      <c r="J119">
        <v>20</v>
      </c>
      <c r="K119" t="s">
        <v>2220</v>
      </c>
      <c r="L119">
        <v>3887</v>
      </c>
      <c r="M119">
        <v>2024</v>
      </c>
      <c r="N119">
        <v>36</v>
      </c>
      <c r="O119">
        <f t="shared" si="1"/>
        <v>1.0354728584024779E-2</v>
      </c>
    </row>
    <row r="120" spans="1:15" x14ac:dyDescent="0.3">
      <c r="A120">
        <v>4</v>
      </c>
      <c r="B120">
        <v>190</v>
      </c>
      <c r="C120" t="s">
        <v>704</v>
      </c>
      <c r="D120" t="s">
        <v>155</v>
      </c>
      <c r="E120">
        <v>439</v>
      </c>
      <c r="F120">
        <v>735</v>
      </c>
      <c r="G120">
        <v>0.59727891156462587</v>
      </c>
      <c r="H120">
        <v>44231</v>
      </c>
      <c r="I120">
        <v>89817</v>
      </c>
      <c r="J120">
        <v>21</v>
      </c>
      <c r="K120" t="s">
        <v>904</v>
      </c>
      <c r="L120">
        <v>5253</v>
      </c>
      <c r="M120">
        <v>2024</v>
      </c>
      <c r="N120">
        <v>36</v>
      </c>
      <c r="O120">
        <f t="shared" si="1"/>
        <v>9.9251656078316111E-3</v>
      </c>
    </row>
    <row r="121" spans="1:15" x14ac:dyDescent="0.3">
      <c r="A121">
        <v>4</v>
      </c>
      <c r="B121">
        <v>192</v>
      </c>
      <c r="C121" t="s">
        <v>704</v>
      </c>
      <c r="D121" t="s">
        <v>155</v>
      </c>
      <c r="E121">
        <v>393</v>
      </c>
      <c r="F121">
        <v>485</v>
      </c>
      <c r="G121">
        <v>0.81030927835051547</v>
      </c>
      <c r="H121">
        <v>44231</v>
      </c>
      <c r="I121">
        <v>89817</v>
      </c>
      <c r="J121">
        <v>22</v>
      </c>
      <c r="K121" t="s">
        <v>2880</v>
      </c>
      <c r="L121">
        <v>5020</v>
      </c>
      <c r="M121">
        <v>2024</v>
      </c>
      <c r="N121">
        <v>36</v>
      </c>
      <c r="O121">
        <f t="shared" si="1"/>
        <v>8.8851710338902577E-3</v>
      </c>
    </row>
    <row r="122" spans="1:15" x14ac:dyDescent="0.3">
      <c r="A122">
        <v>4</v>
      </c>
      <c r="B122">
        <v>254</v>
      </c>
      <c r="C122" t="s">
        <v>704</v>
      </c>
      <c r="D122" t="s">
        <v>155</v>
      </c>
      <c r="E122">
        <v>379</v>
      </c>
      <c r="F122">
        <v>746</v>
      </c>
      <c r="G122">
        <v>0.50804289544235925</v>
      </c>
      <c r="H122">
        <v>44231</v>
      </c>
      <c r="I122">
        <v>89817</v>
      </c>
      <c r="J122">
        <v>23</v>
      </c>
      <c r="K122" t="s">
        <v>889</v>
      </c>
      <c r="L122">
        <v>7267</v>
      </c>
      <c r="M122">
        <v>2024</v>
      </c>
      <c r="N122">
        <v>36</v>
      </c>
      <c r="O122">
        <f t="shared" si="1"/>
        <v>8.5686509461689771E-3</v>
      </c>
    </row>
    <row r="123" spans="1:15" x14ac:dyDescent="0.3">
      <c r="A123">
        <v>4</v>
      </c>
      <c r="B123">
        <v>383</v>
      </c>
      <c r="C123" t="s">
        <v>704</v>
      </c>
      <c r="D123" t="s">
        <v>155</v>
      </c>
      <c r="E123">
        <v>373</v>
      </c>
      <c r="F123">
        <v>1214</v>
      </c>
      <c r="G123">
        <v>0.30724876441515653</v>
      </c>
      <c r="H123">
        <v>44231</v>
      </c>
      <c r="I123">
        <v>89817</v>
      </c>
      <c r="J123">
        <v>24</v>
      </c>
      <c r="K123" t="s">
        <v>2875</v>
      </c>
      <c r="L123">
        <v>8922</v>
      </c>
      <c r="M123">
        <v>2024</v>
      </c>
      <c r="N123">
        <v>36</v>
      </c>
      <c r="O123">
        <f t="shared" si="1"/>
        <v>8.432999480002713E-3</v>
      </c>
    </row>
    <row r="124" spans="1:15" x14ac:dyDescent="0.3">
      <c r="A124">
        <v>4</v>
      </c>
      <c r="B124">
        <v>775</v>
      </c>
      <c r="C124" t="s">
        <v>704</v>
      </c>
      <c r="D124" t="s">
        <v>155</v>
      </c>
      <c r="E124">
        <v>359</v>
      </c>
      <c r="F124">
        <v>1167</v>
      </c>
      <c r="G124">
        <v>0.30762639245929735</v>
      </c>
      <c r="H124">
        <v>44231</v>
      </c>
      <c r="I124">
        <v>89817</v>
      </c>
      <c r="J124">
        <v>25</v>
      </c>
      <c r="K124" t="s">
        <v>881</v>
      </c>
      <c r="L124">
        <v>9105</v>
      </c>
      <c r="M124">
        <v>2024</v>
      </c>
      <c r="N124">
        <v>36</v>
      </c>
      <c r="O124">
        <f t="shared" si="1"/>
        <v>8.1164793922814324E-3</v>
      </c>
    </row>
    <row r="125" spans="1:15" x14ac:dyDescent="0.3">
      <c r="A125">
        <v>4</v>
      </c>
      <c r="B125">
        <v>140</v>
      </c>
      <c r="C125" t="s">
        <v>704</v>
      </c>
      <c r="D125" t="s">
        <v>155</v>
      </c>
      <c r="E125">
        <v>337</v>
      </c>
      <c r="F125">
        <v>1278</v>
      </c>
      <c r="G125">
        <v>0.26369327073552423</v>
      </c>
      <c r="H125">
        <v>44231</v>
      </c>
      <c r="I125">
        <v>89817</v>
      </c>
      <c r="J125">
        <v>26</v>
      </c>
      <c r="K125" t="s">
        <v>876</v>
      </c>
      <c r="L125">
        <v>9196</v>
      </c>
      <c r="M125">
        <v>2024</v>
      </c>
      <c r="N125">
        <v>36</v>
      </c>
      <c r="O125">
        <f t="shared" si="1"/>
        <v>7.6190906830051319E-3</v>
      </c>
    </row>
    <row r="126" spans="1:15" x14ac:dyDescent="0.3">
      <c r="A126">
        <v>4</v>
      </c>
      <c r="B126">
        <v>181</v>
      </c>
      <c r="C126" t="s">
        <v>704</v>
      </c>
      <c r="D126" t="s">
        <v>155</v>
      </c>
      <c r="E126">
        <v>334</v>
      </c>
      <c r="F126">
        <v>452</v>
      </c>
      <c r="G126">
        <v>0.73893805309734517</v>
      </c>
      <c r="H126">
        <v>44231</v>
      </c>
      <c r="I126">
        <v>89817</v>
      </c>
      <c r="J126">
        <v>27</v>
      </c>
      <c r="K126" t="s">
        <v>2217</v>
      </c>
      <c r="L126">
        <v>2856</v>
      </c>
      <c r="M126">
        <v>2024</v>
      </c>
      <c r="N126">
        <v>36</v>
      </c>
      <c r="O126">
        <f t="shared" si="1"/>
        <v>7.5512649499220007E-3</v>
      </c>
    </row>
    <row r="127" spans="1:15" x14ac:dyDescent="0.3">
      <c r="A127">
        <v>4</v>
      </c>
      <c r="B127">
        <v>663</v>
      </c>
      <c r="C127" t="s">
        <v>704</v>
      </c>
      <c r="D127" t="s">
        <v>155</v>
      </c>
      <c r="E127">
        <v>317</v>
      </c>
      <c r="F127">
        <v>639</v>
      </c>
      <c r="G127">
        <v>0.49608763693270735</v>
      </c>
      <c r="H127">
        <v>44231</v>
      </c>
      <c r="I127">
        <v>89817</v>
      </c>
      <c r="J127">
        <v>28</v>
      </c>
      <c r="K127" t="s">
        <v>2791</v>
      </c>
      <c r="L127">
        <v>4867</v>
      </c>
      <c r="M127">
        <v>2024</v>
      </c>
      <c r="N127">
        <v>36</v>
      </c>
      <c r="O127">
        <f t="shared" si="1"/>
        <v>7.1669191291175872E-3</v>
      </c>
    </row>
    <row r="128" spans="1:15" x14ac:dyDescent="0.3">
      <c r="A128">
        <v>4</v>
      </c>
      <c r="B128">
        <v>313</v>
      </c>
      <c r="C128" t="s">
        <v>704</v>
      </c>
      <c r="D128" t="s">
        <v>155</v>
      </c>
      <c r="E128">
        <v>291</v>
      </c>
      <c r="F128">
        <v>374</v>
      </c>
      <c r="G128">
        <v>0.77807486631016043</v>
      </c>
      <c r="H128">
        <v>44231</v>
      </c>
      <c r="I128">
        <v>89817</v>
      </c>
      <c r="J128">
        <v>29</v>
      </c>
      <c r="K128" t="s">
        <v>926</v>
      </c>
      <c r="L128">
        <v>2940</v>
      </c>
      <c r="M128">
        <v>2024</v>
      </c>
      <c r="N128">
        <v>36</v>
      </c>
      <c r="O128">
        <f t="shared" si="1"/>
        <v>6.5790961090637784E-3</v>
      </c>
    </row>
    <row r="129" spans="1:15" x14ac:dyDescent="0.3">
      <c r="A129">
        <v>4</v>
      </c>
      <c r="B129">
        <v>55</v>
      </c>
      <c r="C129" t="s">
        <v>704</v>
      </c>
      <c r="D129" t="s">
        <v>155</v>
      </c>
      <c r="E129">
        <v>278</v>
      </c>
      <c r="F129">
        <v>342</v>
      </c>
      <c r="G129">
        <v>0.8128654970760234</v>
      </c>
      <c r="H129">
        <v>44231</v>
      </c>
      <c r="I129">
        <v>89817</v>
      </c>
      <c r="J129">
        <v>30</v>
      </c>
      <c r="K129" t="s">
        <v>938</v>
      </c>
      <c r="L129">
        <v>2822</v>
      </c>
      <c r="M129">
        <v>2024</v>
      </c>
      <c r="N129">
        <v>36</v>
      </c>
      <c r="O129">
        <f t="shared" si="1"/>
        <v>6.2851845990368749E-3</v>
      </c>
    </row>
    <row r="130" spans="1:15" x14ac:dyDescent="0.3">
      <c r="A130">
        <v>4</v>
      </c>
      <c r="B130">
        <v>249</v>
      </c>
      <c r="C130" t="s">
        <v>704</v>
      </c>
      <c r="D130" t="s">
        <v>155</v>
      </c>
      <c r="E130">
        <v>274</v>
      </c>
      <c r="F130">
        <v>710</v>
      </c>
      <c r="G130">
        <v>0.38591549295774646</v>
      </c>
      <c r="H130">
        <v>44231</v>
      </c>
      <c r="I130">
        <v>89817</v>
      </c>
      <c r="J130">
        <v>31</v>
      </c>
      <c r="K130" t="s">
        <v>2876</v>
      </c>
      <c r="L130">
        <v>7387</v>
      </c>
      <c r="M130">
        <v>2024</v>
      </c>
      <c r="N130">
        <v>36</v>
      </c>
      <c r="O130">
        <f t="shared" si="1"/>
        <v>6.1947502882593658E-3</v>
      </c>
    </row>
    <row r="131" spans="1:15" x14ac:dyDescent="0.3">
      <c r="A131">
        <v>4</v>
      </c>
      <c r="B131">
        <v>301</v>
      </c>
      <c r="C131" t="s">
        <v>704</v>
      </c>
      <c r="D131" t="s">
        <v>155</v>
      </c>
      <c r="E131">
        <v>274</v>
      </c>
      <c r="F131">
        <v>633</v>
      </c>
      <c r="G131">
        <v>0.43285939968404424</v>
      </c>
      <c r="H131">
        <v>44231</v>
      </c>
      <c r="I131">
        <v>89817</v>
      </c>
      <c r="J131">
        <v>31</v>
      </c>
      <c r="K131" t="s">
        <v>2874</v>
      </c>
      <c r="L131">
        <v>7114</v>
      </c>
      <c r="M131">
        <v>2024</v>
      </c>
      <c r="N131">
        <v>36</v>
      </c>
      <c r="O131">
        <f t="shared" ref="O131:O194" si="2">E131/H131</f>
        <v>6.1947502882593658E-3</v>
      </c>
    </row>
    <row r="132" spans="1:15" x14ac:dyDescent="0.3">
      <c r="A132">
        <v>4</v>
      </c>
      <c r="B132">
        <v>138</v>
      </c>
      <c r="C132" t="s">
        <v>704</v>
      </c>
      <c r="D132" t="s">
        <v>155</v>
      </c>
      <c r="E132">
        <v>266</v>
      </c>
      <c r="F132">
        <v>328</v>
      </c>
      <c r="G132">
        <v>0.81097560975609762</v>
      </c>
      <c r="H132">
        <v>44231</v>
      </c>
      <c r="I132">
        <v>89817</v>
      </c>
      <c r="J132">
        <v>33</v>
      </c>
      <c r="K132" t="s">
        <v>930</v>
      </c>
      <c r="L132">
        <v>2288</v>
      </c>
      <c r="M132">
        <v>2024</v>
      </c>
      <c r="N132">
        <v>36</v>
      </c>
      <c r="O132">
        <f t="shared" si="2"/>
        <v>6.0138816667043475E-3</v>
      </c>
    </row>
    <row r="133" spans="1:15" x14ac:dyDescent="0.3">
      <c r="A133">
        <v>4</v>
      </c>
      <c r="B133">
        <v>302</v>
      </c>
      <c r="C133" t="s">
        <v>704</v>
      </c>
      <c r="D133" t="s">
        <v>155</v>
      </c>
      <c r="E133">
        <v>265</v>
      </c>
      <c r="F133">
        <v>487</v>
      </c>
      <c r="G133">
        <v>0.54414784394250515</v>
      </c>
      <c r="H133">
        <v>44231</v>
      </c>
      <c r="I133">
        <v>89817</v>
      </c>
      <c r="J133">
        <v>34</v>
      </c>
      <c r="K133" t="s">
        <v>875</v>
      </c>
      <c r="L133">
        <v>6312</v>
      </c>
      <c r="M133">
        <v>2024</v>
      </c>
      <c r="N133">
        <v>36</v>
      </c>
      <c r="O133">
        <f t="shared" si="2"/>
        <v>5.9912730890099705E-3</v>
      </c>
    </row>
    <row r="134" spans="1:15" x14ac:dyDescent="0.3">
      <c r="A134">
        <v>4</v>
      </c>
      <c r="B134">
        <v>662</v>
      </c>
      <c r="C134" t="s">
        <v>704</v>
      </c>
      <c r="D134" t="s">
        <v>155</v>
      </c>
      <c r="E134">
        <v>265</v>
      </c>
      <c r="F134">
        <v>321</v>
      </c>
      <c r="G134">
        <v>0.82554517133956384</v>
      </c>
      <c r="H134">
        <v>44231</v>
      </c>
      <c r="I134">
        <v>89817</v>
      </c>
      <c r="J134">
        <v>34</v>
      </c>
      <c r="K134" t="s">
        <v>935</v>
      </c>
      <c r="L134">
        <v>1795</v>
      </c>
      <c r="M134">
        <v>2024</v>
      </c>
      <c r="N134">
        <v>36</v>
      </c>
      <c r="O134">
        <f t="shared" si="2"/>
        <v>5.9912730890099705E-3</v>
      </c>
    </row>
    <row r="135" spans="1:15" x14ac:dyDescent="0.3">
      <c r="A135">
        <v>4</v>
      </c>
      <c r="B135">
        <v>135</v>
      </c>
      <c r="C135" t="s">
        <v>704</v>
      </c>
      <c r="D135" t="s">
        <v>155</v>
      </c>
      <c r="E135">
        <v>257</v>
      </c>
      <c r="F135">
        <v>338</v>
      </c>
      <c r="G135">
        <v>0.76035502958579881</v>
      </c>
      <c r="H135">
        <v>44231</v>
      </c>
      <c r="I135">
        <v>89817</v>
      </c>
      <c r="J135">
        <v>36</v>
      </c>
      <c r="K135" t="s">
        <v>964</v>
      </c>
      <c r="L135">
        <v>2780</v>
      </c>
      <c r="M135">
        <v>2024</v>
      </c>
      <c r="N135">
        <v>36</v>
      </c>
      <c r="O135">
        <f t="shared" si="2"/>
        <v>5.8104044674549523E-3</v>
      </c>
    </row>
    <row r="136" spans="1:15" x14ac:dyDescent="0.3">
      <c r="A136">
        <v>4</v>
      </c>
      <c r="B136">
        <v>263</v>
      </c>
      <c r="C136" t="s">
        <v>704</v>
      </c>
      <c r="D136" t="s">
        <v>155</v>
      </c>
      <c r="E136">
        <v>253</v>
      </c>
      <c r="F136">
        <v>532</v>
      </c>
      <c r="G136">
        <v>0.47556390977443608</v>
      </c>
      <c r="H136">
        <v>44231</v>
      </c>
      <c r="I136">
        <v>89817</v>
      </c>
      <c r="J136">
        <v>37</v>
      </c>
      <c r="K136" t="s">
        <v>2882</v>
      </c>
      <c r="L136">
        <v>4234</v>
      </c>
      <c r="M136">
        <v>2024</v>
      </c>
      <c r="N136">
        <v>36</v>
      </c>
      <c r="O136">
        <f t="shared" si="2"/>
        <v>5.7199701566774432E-3</v>
      </c>
    </row>
    <row r="137" spans="1:15" x14ac:dyDescent="0.3">
      <c r="A137">
        <v>4</v>
      </c>
      <c r="B137">
        <v>347</v>
      </c>
      <c r="C137" t="s">
        <v>704</v>
      </c>
      <c r="D137" t="s">
        <v>155</v>
      </c>
      <c r="E137">
        <v>251</v>
      </c>
      <c r="F137">
        <v>466</v>
      </c>
      <c r="G137">
        <v>0.53862660944206009</v>
      </c>
      <c r="H137">
        <v>44231</v>
      </c>
      <c r="I137">
        <v>89817</v>
      </c>
      <c r="J137">
        <v>38</v>
      </c>
      <c r="K137" t="s">
        <v>886</v>
      </c>
      <c r="L137">
        <v>5736</v>
      </c>
      <c r="M137">
        <v>2024</v>
      </c>
      <c r="N137">
        <v>36</v>
      </c>
      <c r="O137">
        <f t="shared" si="2"/>
        <v>5.674753001288689E-3</v>
      </c>
    </row>
    <row r="138" spans="1:15" x14ac:dyDescent="0.3">
      <c r="A138">
        <v>4</v>
      </c>
      <c r="B138">
        <v>247</v>
      </c>
      <c r="C138" t="s">
        <v>704</v>
      </c>
      <c r="D138" t="s">
        <v>155</v>
      </c>
      <c r="E138">
        <v>247</v>
      </c>
      <c r="F138">
        <v>699</v>
      </c>
      <c r="G138">
        <v>0.35336194563662376</v>
      </c>
      <c r="H138">
        <v>44231</v>
      </c>
      <c r="I138">
        <v>89817</v>
      </c>
      <c r="J138">
        <v>39</v>
      </c>
      <c r="K138" t="s">
        <v>898</v>
      </c>
      <c r="L138">
        <v>5393</v>
      </c>
      <c r="M138">
        <v>2024</v>
      </c>
      <c r="N138">
        <v>36</v>
      </c>
      <c r="O138">
        <f t="shared" si="2"/>
        <v>5.5843186905111799E-3</v>
      </c>
    </row>
    <row r="139" spans="1:15" x14ac:dyDescent="0.3">
      <c r="A139">
        <v>4</v>
      </c>
      <c r="B139">
        <v>197</v>
      </c>
      <c r="C139" t="s">
        <v>704</v>
      </c>
      <c r="D139" t="s">
        <v>155</v>
      </c>
      <c r="E139">
        <v>240</v>
      </c>
      <c r="F139">
        <v>444</v>
      </c>
      <c r="G139">
        <v>0.54054054054054057</v>
      </c>
      <c r="H139">
        <v>44231</v>
      </c>
      <c r="I139">
        <v>89817</v>
      </c>
      <c r="J139">
        <v>40</v>
      </c>
      <c r="K139" t="s">
        <v>912</v>
      </c>
      <c r="L139">
        <v>3175</v>
      </c>
      <c r="M139">
        <v>2024</v>
      </c>
      <c r="N139">
        <v>36</v>
      </c>
      <c r="O139">
        <f t="shared" si="2"/>
        <v>5.4260586466505396E-3</v>
      </c>
    </row>
    <row r="140" spans="1:15" x14ac:dyDescent="0.3">
      <c r="A140">
        <v>4</v>
      </c>
      <c r="B140">
        <v>199</v>
      </c>
      <c r="C140" t="s">
        <v>704</v>
      </c>
      <c r="D140" t="s">
        <v>155</v>
      </c>
      <c r="E140">
        <v>238</v>
      </c>
      <c r="F140">
        <v>408</v>
      </c>
      <c r="G140">
        <v>0.58333333333333337</v>
      </c>
      <c r="H140">
        <v>44231</v>
      </c>
      <c r="I140">
        <v>89817</v>
      </c>
      <c r="J140">
        <v>41</v>
      </c>
      <c r="K140" t="s">
        <v>1667</v>
      </c>
      <c r="L140">
        <v>2845</v>
      </c>
      <c r="M140">
        <v>2024</v>
      </c>
      <c r="N140">
        <v>36</v>
      </c>
      <c r="O140">
        <f t="shared" si="2"/>
        <v>5.3808414912617846E-3</v>
      </c>
    </row>
    <row r="141" spans="1:15" x14ac:dyDescent="0.3">
      <c r="A141">
        <v>4</v>
      </c>
      <c r="B141">
        <v>141</v>
      </c>
      <c r="C141" t="s">
        <v>704</v>
      </c>
      <c r="D141" t="s">
        <v>155</v>
      </c>
      <c r="E141">
        <v>236</v>
      </c>
      <c r="F141">
        <v>454</v>
      </c>
      <c r="G141">
        <v>0.51982378854625555</v>
      </c>
      <c r="H141">
        <v>44231</v>
      </c>
      <c r="I141">
        <v>89817</v>
      </c>
      <c r="J141">
        <v>42</v>
      </c>
      <c r="K141" t="s">
        <v>931</v>
      </c>
      <c r="L141">
        <v>3833</v>
      </c>
      <c r="M141">
        <v>2024</v>
      </c>
      <c r="N141">
        <v>36</v>
      </c>
      <c r="O141">
        <f t="shared" si="2"/>
        <v>5.3356243358730305E-3</v>
      </c>
    </row>
    <row r="142" spans="1:15" x14ac:dyDescent="0.3">
      <c r="A142">
        <v>4</v>
      </c>
      <c r="B142">
        <v>230</v>
      </c>
      <c r="C142" t="s">
        <v>704</v>
      </c>
      <c r="D142" t="s">
        <v>155</v>
      </c>
      <c r="E142">
        <v>230</v>
      </c>
      <c r="F142">
        <v>406</v>
      </c>
      <c r="G142">
        <v>0.56650246305418717</v>
      </c>
      <c r="H142">
        <v>44231</v>
      </c>
      <c r="I142">
        <v>89817</v>
      </c>
      <c r="J142">
        <v>43</v>
      </c>
      <c r="K142" t="s">
        <v>2224</v>
      </c>
      <c r="L142">
        <v>3311</v>
      </c>
      <c r="M142">
        <v>2024</v>
      </c>
      <c r="N142">
        <v>36</v>
      </c>
      <c r="O142">
        <f t="shared" si="2"/>
        <v>5.1999728697067664E-3</v>
      </c>
    </row>
    <row r="143" spans="1:15" x14ac:dyDescent="0.3">
      <c r="A143">
        <v>4</v>
      </c>
      <c r="B143">
        <v>207</v>
      </c>
      <c r="C143" t="s">
        <v>704</v>
      </c>
      <c r="D143" t="s">
        <v>155</v>
      </c>
      <c r="E143">
        <v>229</v>
      </c>
      <c r="F143">
        <v>381</v>
      </c>
      <c r="G143">
        <v>0.60104986876640421</v>
      </c>
      <c r="H143">
        <v>44231</v>
      </c>
      <c r="I143">
        <v>89817</v>
      </c>
      <c r="J143">
        <v>44</v>
      </c>
      <c r="K143" t="s">
        <v>2231</v>
      </c>
      <c r="L143">
        <v>3040</v>
      </c>
      <c r="M143">
        <v>2024</v>
      </c>
      <c r="N143">
        <v>36</v>
      </c>
      <c r="O143">
        <f t="shared" si="2"/>
        <v>5.1773642920123894E-3</v>
      </c>
    </row>
    <row r="144" spans="1:15" x14ac:dyDescent="0.3">
      <c r="A144">
        <v>4</v>
      </c>
      <c r="B144">
        <v>44</v>
      </c>
      <c r="C144" t="s">
        <v>704</v>
      </c>
      <c r="D144" t="s">
        <v>155</v>
      </c>
      <c r="E144">
        <v>223</v>
      </c>
      <c r="F144">
        <v>270</v>
      </c>
      <c r="G144">
        <v>0.82592592592592595</v>
      </c>
      <c r="H144">
        <v>44231</v>
      </c>
      <c r="I144">
        <v>89817</v>
      </c>
      <c r="J144">
        <v>45</v>
      </c>
      <c r="K144" t="s">
        <v>2679</v>
      </c>
      <c r="L144">
        <v>1846</v>
      </c>
      <c r="M144">
        <v>2024</v>
      </c>
      <c r="N144">
        <v>36</v>
      </c>
      <c r="O144">
        <f t="shared" si="2"/>
        <v>5.0417128258461261E-3</v>
      </c>
    </row>
    <row r="145" spans="1:15" x14ac:dyDescent="0.3">
      <c r="A145">
        <v>4</v>
      </c>
      <c r="B145">
        <v>42</v>
      </c>
      <c r="C145" t="s">
        <v>704</v>
      </c>
      <c r="D145" t="s">
        <v>155</v>
      </c>
      <c r="E145">
        <v>222</v>
      </c>
      <c r="F145">
        <v>463</v>
      </c>
      <c r="G145">
        <v>0.4794816414686825</v>
      </c>
      <c r="H145">
        <v>44231</v>
      </c>
      <c r="I145">
        <v>89817</v>
      </c>
      <c r="J145">
        <v>46</v>
      </c>
      <c r="K145" t="s">
        <v>914</v>
      </c>
      <c r="L145">
        <v>5210</v>
      </c>
      <c r="M145">
        <v>2024</v>
      </c>
      <c r="N145">
        <v>36</v>
      </c>
      <c r="O145">
        <f t="shared" si="2"/>
        <v>5.0191042481517491E-3</v>
      </c>
    </row>
    <row r="146" spans="1:15" x14ac:dyDescent="0.3">
      <c r="A146">
        <v>4</v>
      </c>
      <c r="B146">
        <v>244</v>
      </c>
      <c r="C146" t="s">
        <v>704</v>
      </c>
      <c r="D146" t="s">
        <v>155</v>
      </c>
      <c r="E146">
        <v>222</v>
      </c>
      <c r="F146">
        <v>707</v>
      </c>
      <c r="G146">
        <v>0.31400282885431402</v>
      </c>
      <c r="H146">
        <v>44231</v>
      </c>
      <c r="I146">
        <v>89817</v>
      </c>
      <c r="J146">
        <v>46</v>
      </c>
      <c r="K146" t="s">
        <v>887</v>
      </c>
      <c r="L146">
        <v>5396</v>
      </c>
      <c r="M146">
        <v>2024</v>
      </c>
      <c r="N146">
        <v>36</v>
      </c>
      <c r="O146">
        <f t="shared" si="2"/>
        <v>5.0191042481517491E-3</v>
      </c>
    </row>
    <row r="147" spans="1:15" x14ac:dyDescent="0.3">
      <c r="A147">
        <v>4</v>
      </c>
      <c r="B147">
        <v>812</v>
      </c>
      <c r="C147" t="s">
        <v>704</v>
      </c>
      <c r="D147" t="s">
        <v>155</v>
      </c>
      <c r="E147">
        <v>215</v>
      </c>
      <c r="F147">
        <v>448</v>
      </c>
      <c r="G147">
        <v>0.4799107142857143</v>
      </c>
      <c r="H147">
        <v>44231</v>
      </c>
      <c r="I147">
        <v>89817</v>
      </c>
      <c r="J147">
        <v>48</v>
      </c>
      <c r="K147" t="s">
        <v>901</v>
      </c>
      <c r="L147">
        <v>3303</v>
      </c>
      <c r="M147">
        <v>2024</v>
      </c>
      <c r="N147">
        <v>36</v>
      </c>
      <c r="O147">
        <f t="shared" si="2"/>
        <v>4.8608442042911079E-3</v>
      </c>
    </row>
    <row r="148" spans="1:15" x14ac:dyDescent="0.3">
      <c r="A148">
        <v>4</v>
      </c>
      <c r="B148">
        <v>134</v>
      </c>
      <c r="C148" t="s">
        <v>704</v>
      </c>
      <c r="D148" t="s">
        <v>155</v>
      </c>
      <c r="E148">
        <v>214</v>
      </c>
      <c r="F148">
        <v>522</v>
      </c>
      <c r="G148">
        <v>0.40996168582375481</v>
      </c>
      <c r="H148">
        <v>44231</v>
      </c>
      <c r="I148">
        <v>89817</v>
      </c>
      <c r="J148">
        <v>49</v>
      </c>
      <c r="K148" t="s">
        <v>929</v>
      </c>
      <c r="L148">
        <v>4163</v>
      </c>
      <c r="M148">
        <v>2024</v>
      </c>
      <c r="N148">
        <v>36</v>
      </c>
      <c r="O148">
        <f t="shared" si="2"/>
        <v>4.8382356265967309E-3</v>
      </c>
    </row>
    <row r="149" spans="1:15" x14ac:dyDescent="0.3">
      <c r="A149">
        <v>4</v>
      </c>
      <c r="B149">
        <v>282</v>
      </c>
      <c r="C149" t="s">
        <v>704</v>
      </c>
      <c r="D149" t="s">
        <v>155</v>
      </c>
      <c r="E149">
        <v>214</v>
      </c>
      <c r="F149">
        <v>671</v>
      </c>
      <c r="G149">
        <v>0.31892697466467956</v>
      </c>
      <c r="H149">
        <v>44231</v>
      </c>
      <c r="I149">
        <v>89817</v>
      </c>
      <c r="J149">
        <v>49</v>
      </c>
      <c r="K149" t="s">
        <v>893</v>
      </c>
      <c r="L149">
        <v>5536</v>
      </c>
      <c r="M149">
        <v>2024</v>
      </c>
      <c r="N149">
        <v>36</v>
      </c>
      <c r="O149">
        <f t="shared" si="2"/>
        <v>4.8382356265967309E-3</v>
      </c>
    </row>
    <row r="150" spans="1:15" x14ac:dyDescent="0.3">
      <c r="A150">
        <v>4</v>
      </c>
      <c r="B150">
        <v>425</v>
      </c>
      <c r="C150" t="s">
        <v>704</v>
      </c>
      <c r="D150" t="s">
        <v>155</v>
      </c>
      <c r="E150">
        <v>211</v>
      </c>
      <c r="F150">
        <v>522</v>
      </c>
      <c r="G150">
        <v>0.4042145593869732</v>
      </c>
      <c r="H150">
        <v>44231</v>
      </c>
      <c r="I150">
        <v>89817</v>
      </c>
      <c r="J150">
        <v>51</v>
      </c>
      <c r="K150" t="s">
        <v>2883</v>
      </c>
      <c r="L150">
        <v>3296</v>
      </c>
      <c r="M150">
        <v>2024</v>
      </c>
      <c r="N150">
        <v>36</v>
      </c>
      <c r="O150">
        <f t="shared" si="2"/>
        <v>4.7704098935135988E-3</v>
      </c>
    </row>
    <row r="151" spans="1:15" x14ac:dyDescent="0.3">
      <c r="A151">
        <v>4</v>
      </c>
      <c r="B151">
        <v>633</v>
      </c>
      <c r="C151" t="s">
        <v>704</v>
      </c>
      <c r="D151" t="s">
        <v>155</v>
      </c>
      <c r="E151">
        <v>210</v>
      </c>
      <c r="F151">
        <v>239</v>
      </c>
      <c r="G151">
        <v>0.87866108786610875</v>
      </c>
      <c r="H151">
        <v>44231</v>
      </c>
      <c r="I151">
        <v>89817</v>
      </c>
      <c r="J151">
        <v>52</v>
      </c>
      <c r="K151" t="s">
        <v>2786</v>
      </c>
      <c r="L151">
        <v>1448</v>
      </c>
      <c r="M151">
        <v>2024</v>
      </c>
      <c r="N151">
        <v>36</v>
      </c>
      <c r="O151">
        <f t="shared" si="2"/>
        <v>4.7478013158192217E-3</v>
      </c>
    </row>
    <row r="152" spans="1:15" x14ac:dyDescent="0.3">
      <c r="A152">
        <v>4</v>
      </c>
      <c r="B152">
        <v>231</v>
      </c>
      <c r="C152" t="s">
        <v>704</v>
      </c>
      <c r="D152" t="s">
        <v>155</v>
      </c>
      <c r="E152">
        <v>209</v>
      </c>
      <c r="F152">
        <v>528</v>
      </c>
      <c r="G152">
        <v>0.39583333333333331</v>
      </c>
      <c r="H152">
        <v>44231</v>
      </c>
      <c r="I152">
        <v>89817</v>
      </c>
      <c r="J152">
        <v>53</v>
      </c>
      <c r="K152" t="s">
        <v>2220</v>
      </c>
      <c r="L152">
        <v>4866</v>
      </c>
      <c r="M152">
        <v>2024</v>
      </c>
      <c r="N152">
        <v>36</v>
      </c>
      <c r="O152">
        <f t="shared" si="2"/>
        <v>4.7251927381248447E-3</v>
      </c>
    </row>
    <row r="153" spans="1:15" x14ac:dyDescent="0.3">
      <c r="A153">
        <v>4</v>
      </c>
      <c r="B153">
        <v>171</v>
      </c>
      <c r="C153" t="s">
        <v>704</v>
      </c>
      <c r="D153" t="s">
        <v>155</v>
      </c>
      <c r="E153">
        <v>204</v>
      </c>
      <c r="F153">
        <v>327</v>
      </c>
      <c r="G153">
        <v>0.62385321100917435</v>
      </c>
      <c r="H153">
        <v>44231</v>
      </c>
      <c r="I153">
        <v>89817</v>
      </c>
      <c r="J153">
        <v>54</v>
      </c>
      <c r="K153" t="s">
        <v>2698</v>
      </c>
      <c r="L153">
        <v>2558</v>
      </c>
      <c r="M153">
        <v>2024</v>
      </c>
      <c r="N153">
        <v>36</v>
      </c>
      <c r="O153">
        <f t="shared" si="2"/>
        <v>4.6121498496529585E-3</v>
      </c>
    </row>
    <row r="154" spans="1:15" x14ac:dyDescent="0.3">
      <c r="A154">
        <v>4</v>
      </c>
      <c r="B154">
        <v>751</v>
      </c>
      <c r="C154" t="s">
        <v>704</v>
      </c>
      <c r="D154" t="s">
        <v>155</v>
      </c>
      <c r="E154">
        <v>204</v>
      </c>
      <c r="F154">
        <v>1159</v>
      </c>
      <c r="G154">
        <v>0.17601380500431407</v>
      </c>
      <c r="H154">
        <v>44231</v>
      </c>
      <c r="I154">
        <v>89817</v>
      </c>
      <c r="J154">
        <v>54</v>
      </c>
      <c r="K154" t="s">
        <v>870</v>
      </c>
      <c r="L154">
        <v>7174</v>
      </c>
      <c r="M154">
        <v>2024</v>
      </c>
      <c r="N154">
        <v>36</v>
      </c>
      <c r="O154">
        <f t="shared" si="2"/>
        <v>4.6121498496529585E-3</v>
      </c>
    </row>
    <row r="155" spans="1:15" x14ac:dyDescent="0.3">
      <c r="A155">
        <v>4</v>
      </c>
      <c r="B155">
        <v>280</v>
      </c>
      <c r="C155" t="s">
        <v>704</v>
      </c>
      <c r="D155" t="s">
        <v>155</v>
      </c>
      <c r="E155">
        <v>200</v>
      </c>
      <c r="F155">
        <v>532</v>
      </c>
      <c r="G155">
        <v>0.37593984962406013</v>
      </c>
      <c r="H155">
        <v>44231</v>
      </c>
      <c r="I155">
        <v>89817</v>
      </c>
      <c r="J155">
        <v>56</v>
      </c>
      <c r="K155" t="s">
        <v>948</v>
      </c>
      <c r="L155">
        <v>4028</v>
      </c>
      <c r="M155">
        <v>2024</v>
      </c>
      <c r="N155">
        <v>36</v>
      </c>
      <c r="O155">
        <f t="shared" si="2"/>
        <v>4.5217155388754494E-3</v>
      </c>
    </row>
    <row r="156" spans="1:15" x14ac:dyDescent="0.3">
      <c r="A156">
        <v>4</v>
      </c>
      <c r="B156">
        <v>166</v>
      </c>
      <c r="C156" t="s">
        <v>704</v>
      </c>
      <c r="D156" t="s">
        <v>155</v>
      </c>
      <c r="E156">
        <v>191</v>
      </c>
      <c r="F156">
        <v>191</v>
      </c>
      <c r="G156">
        <v>1</v>
      </c>
      <c r="H156">
        <v>44231</v>
      </c>
      <c r="I156">
        <v>89817</v>
      </c>
      <c r="J156">
        <v>57</v>
      </c>
      <c r="K156" t="s">
        <v>2884</v>
      </c>
      <c r="L156">
        <v>1941</v>
      </c>
      <c r="M156">
        <v>2024</v>
      </c>
      <c r="N156">
        <v>36</v>
      </c>
      <c r="O156">
        <f t="shared" si="2"/>
        <v>4.3182383396260541E-3</v>
      </c>
    </row>
    <row r="157" spans="1:15" x14ac:dyDescent="0.3">
      <c r="A157">
        <v>4</v>
      </c>
      <c r="B157">
        <v>721</v>
      </c>
      <c r="C157" t="s">
        <v>704</v>
      </c>
      <c r="D157" t="s">
        <v>155</v>
      </c>
      <c r="E157">
        <v>191</v>
      </c>
      <c r="F157">
        <v>351</v>
      </c>
      <c r="G157">
        <v>0.54415954415954415</v>
      </c>
      <c r="H157">
        <v>44231</v>
      </c>
      <c r="I157">
        <v>89817</v>
      </c>
      <c r="J157">
        <v>57</v>
      </c>
      <c r="K157" t="s">
        <v>925</v>
      </c>
      <c r="L157">
        <v>3185</v>
      </c>
      <c r="M157">
        <v>2024</v>
      </c>
      <c r="N157">
        <v>36</v>
      </c>
      <c r="O157">
        <f t="shared" si="2"/>
        <v>4.3182383396260541E-3</v>
      </c>
    </row>
    <row r="158" spans="1:15" x14ac:dyDescent="0.3">
      <c r="A158">
        <v>4</v>
      </c>
      <c r="B158">
        <v>750</v>
      </c>
      <c r="C158" t="s">
        <v>704</v>
      </c>
      <c r="D158" t="s">
        <v>155</v>
      </c>
      <c r="E158">
        <v>190</v>
      </c>
      <c r="F158">
        <v>810</v>
      </c>
      <c r="G158">
        <v>0.23456790123456789</v>
      </c>
      <c r="H158">
        <v>44231</v>
      </c>
      <c r="I158">
        <v>89817</v>
      </c>
      <c r="J158">
        <v>59</v>
      </c>
      <c r="K158" t="s">
        <v>884</v>
      </c>
      <c r="L158">
        <v>5626</v>
      </c>
      <c r="M158">
        <v>2024</v>
      </c>
      <c r="N158">
        <v>36</v>
      </c>
      <c r="O158">
        <f t="shared" si="2"/>
        <v>4.2956297619316771E-3</v>
      </c>
    </row>
    <row r="159" spans="1:15" x14ac:dyDescent="0.3">
      <c r="A159">
        <v>4</v>
      </c>
      <c r="B159">
        <v>284</v>
      </c>
      <c r="C159" t="s">
        <v>704</v>
      </c>
      <c r="D159" t="s">
        <v>155</v>
      </c>
      <c r="E159">
        <v>188</v>
      </c>
      <c r="F159">
        <v>375</v>
      </c>
      <c r="G159">
        <v>0.5013333333333333</v>
      </c>
      <c r="H159">
        <v>44231</v>
      </c>
      <c r="I159">
        <v>89817</v>
      </c>
      <c r="J159">
        <v>60</v>
      </c>
      <c r="K159" t="s">
        <v>2719</v>
      </c>
      <c r="L159">
        <v>3580</v>
      </c>
      <c r="M159">
        <v>2024</v>
      </c>
      <c r="N159">
        <v>36</v>
      </c>
      <c r="O159">
        <f t="shared" si="2"/>
        <v>4.2504126065429221E-3</v>
      </c>
    </row>
    <row r="160" spans="1:15" x14ac:dyDescent="0.3">
      <c r="A160">
        <v>4</v>
      </c>
      <c r="B160">
        <v>248</v>
      </c>
      <c r="C160" t="s">
        <v>704</v>
      </c>
      <c r="D160" t="s">
        <v>155</v>
      </c>
      <c r="E160">
        <v>187</v>
      </c>
      <c r="F160">
        <v>476</v>
      </c>
      <c r="G160">
        <v>0.39285714285714285</v>
      </c>
      <c r="H160">
        <v>44231</v>
      </c>
      <c r="I160">
        <v>89817</v>
      </c>
      <c r="J160">
        <v>61</v>
      </c>
      <c r="K160" t="s">
        <v>963</v>
      </c>
      <c r="L160">
        <v>3375</v>
      </c>
      <c r="M160">
        <v>2024</v>
      </c>
      <c r="N160">
        <v>36</v>
      </c>
      <c r="O160">
        <f t="shared" si="2"/>
        <v>4.227804028848545E-3</v>
      </c>
    </row>
    <row r="161" spans="1:15" x14ac:dyDescent="0.3">
      <c r="A161">
        <v>4</v>
      </c>
      <c r="B161">
        <v>422</v>
      </c>
      <c r="C161" t="s">
        <v>704</v>
      </c>
      <c r="D161" t="s">
        <v>155</v>
      </c>
      <c r="E161">
        <v>186</v>
      </c>
      <c r="F161">
        <v>357</v>
      </c>
      <c r="G161">
        <v>0.52100840336134457</v>
      </c>
      <c r="H161">
        <v>44231</v>
      </c>
      <c r="I161">
        <v>89817</v>
      </c>
      <c r="J161">
        <v>62</v>
      </c>
      <c r="K161" t="s">
        <v>2852</v>
      </c>
      <c r="L161">
        <v>2623</v>
      </c>
      <c r="M161">
        <v>2024</v>
      </c>
      <c r="N161">
        <v>36</v>
      </c>
      <c r="O161">
        <f t="shared" si="2"/>
        <v>4.205195451154168E-3</v>
      </c>
    </row>
    <row r="162" spans="1:15" x14ac:dyDescent="0.3">
      <c r="A162">
        <v>4</v>
      </c>
      <c r="B162">
        <v>241</v>
      </c>
      <c r="C162" t="s">
        <v>704</v>
      </c>
      <c r="D162" t="s">
        <v>155</v>
      </c>
      <c r="E162">
        <v>185</v>
      </c>
      <c r="F162">
        <v>518</v>
      </c>
      <c r="G162">
        <v>0.35714285714285715</v>
      </c>
      <c r="H162">
        <v>44231</v>
      </c>
      <c r="I162">
        <v>89817</v>
      </c>
      <c r="J162">
        <v>63</v>
      </c>
      <c r="K162" t="s">
        <v>890</v>
      </c>
      <c r="L162">
        <v>4374</v>
      </c>
      <c r="M162">
        <v>2024</v>
      </c>
      <c r="N162">
        <v>36</v>
      </c>
      <c r="O162">
        <f t="shared" si="2"/>
        <v>4.1825868734597909E-3</v>
      </c>
    </row>
    <row r="163" spans="1:15" x14ac:dyDescent="0.3">
      <c r="A163">
        <v>4</v>
      </c>
      <c r="B163">
        <v>113</v>
      </c>
      <c r="C163" t="s">
        <v>704</v>
      </c>
      <c r="D163" t="s">
        <v>155</v>
      </c>
      <c r="E163">
        <v>184</v>
      </c>
      <c r="F163">
        <v>418</v>
      </c>
      <c r="G163">
        <v>0.44019138755980863</v>
      </c>
      <c r="H163">
        <v>44231</v>
      </c>
      <c r="I163">
        <v>89817</v>
      </c>
      <c r="J163">
        <v>64</v>
      </c>
      <c r="K163" t="s">
        <v>936</v>
      </c>
      <c r="L163">
        <v>3757</v>
      </c>
      <c r="M163">
        <v>2024</v>
      </c>
      <c r="N163">
        <v>36</v>
      </c>
      <c r="O163">
        <f t="shared" si="2"/>
        <v>4.159978295765413E-3</v>
      </c>
    </row>
    <row r="164" spans="1:15" x14ac:dyDescent="0.3">
      <c r="A164">
        <v>4</v>
      </c>
      <c r="B164">
        <v>52</v>
      </c>
      <c r="C164" t="s">
        <v>704</v>
      </c>
      <c r="D164" t="s">
        <v>155</v>
      </c>
      <c r="E164">
        <v>180</v>
      </c>
      <c r="F164">
        <v>359</v>
      </c>
      <c r="G164">
        <v>0.50139275766016711</v>
      </c>
      <c r="H164">
        <v>44231</v>
      </c>
      <c r="I164">
        <v>89817</v>
      </c>
      <c r="J164">
        <v>65</v>
      </c>
      <c r="K164" t="s">
        <v>2881</v>
      </c>
      <c r="L164">
        <v>3600</v>
      </c>
      <c r="M164">
        <v>2024</v>
      </c>
      <c r="N164">
        <v>36</v>
      </c>
      <c r="O164">
        <f t="shared" si="2"/>
        <v>4.0695439849879047E-3</v>
      </c>
    </row>
    <row r="165" spans="1:15" x14ac:dyDescent="0.3">
      <c r="A165">
        <v>4</v>
      </c>
      <c r="B165">
        <v>426</v>
      </c>
      <c r="C165" t="s">
        <v>704</v>
      </c>
      <c r="D165" t="s">
        <v>155</v>
      </c>
      <c r="E165">
        <v>180</v>
      </c>
      <c r="F165">
        <v>636</v>
      </c>
      <c r="G165">
        <v>0.28301886792452829</v>
      </c>
      <c r="H165">
        <v>44231</v>
      </c>
      <c r="I165">
        <v>89817</v>
      </c>
      <c r="J165">
        <v>65</v>
      </c>
      <c r="K165" t="s">
        <v>2215</v>
      </c>
      <c r="L165">
        <v>4907</v>
      </c>
      <c r="M165">
        <v>2024</v>
      </c>
      <c r="N165">
        <v>36</v>
      </c>
      <c r="O165">
        <f t="shared" si="2"/>
        <v>4.0695439849879047E-3</v>
      </c>
    </row>
    <row r="166" spans="1:15" x14ac:dyDescent="0.3">
      <c r="A166">
        <v>4</v>
      </c>
      <c r="B166">
        <v>351</v>
      </c>
      <c r="C166" t="s">
        <v>704</v>
      </c>
      <c r="D166" t="s">
        <v>155</v>
      </c>
      <c r="E166">
        <v>178</v>
      </c>
      <c r="F166">
        <v>465</v>
      </c>
      <c r="G166">
        <v>0.3827956989247312</v>
      </c>
      <c r="H166">
        <v>44231</v>
      </c>
      <c r="I166">
        <v>89817</v>
      </c>
      <c r="J166">
        <v>67</v>
      </c>
      <c r="K166" t="s">
        <v>2729</v>
      </c>
      <c r="L166">
        <v>4749</v>
      </c>
      <c r="M166">
        <v>2024</v>
      </c>
      <c r="N166">
        <v>36</v>
      </c>
      <c r="O166">
        <f t="shared" si="2"/>
        <v>4.0243268295991497E-3</v>
      </c>
    </row>
    <row r="167" spans="1:15" x14ac:dyDescent="0.3">
      <c r="A167">
        <v>4</v>
      </c>
      <c r="B167">
        <v>283</v>
      </c>
      <c r="C167" t="s">
        <v>704</v>
      </c>
      <c r="D167" t="s">
        <v>155</v>
      </c>
      <c r="E167">
        <v>172</v>
      </c>
      <c r="F167">
        <v>374</v>
      </c>
      <c r="G167">
        <v>0.45989304812834225</v>
      </c>
      <c r="H167">
        <v>44231</v>
      </c>
      <c r="I167">
        <v>89817</v>
      </c>
      <c r="J167">
        <v>68</v>
      </c>
      <c r="K167" t="s">
        <v>2244</v>
      </c>
      <c r="L167">
        <v>2563</v>
      </c>
      <c r="M167">
        <v>2024</v>
      </c>
      <c r="N167">
        <v>36</v>
      </c>
      <c r="O167">
        <f t="shared" si="2"/>
        <v>3.8886753634328865E-3</v>
      </c>
    </row>
    <row r="168" spans="1:15" x14ac:dyDescent="0.3">
      <c r="A168">
        <v>4</v>
      </c>
      <c r="B168">
        <v>639</v>
      </c>
      <c r="C168" t="s">
        <v>704</v>
      </c>
      <c r="D168" t="s">
        <v>155</v>
      </c>
      <c r="E168">
        <v>169</v>
      </c>
      <c r="F168">
        <v>218</v>
      </c>
      <c r="G168">
        <v>0.77522935779816515</v>
      </c>
      <c r="H168">
        <v>44231</v>
      </c>
      <c r="I168">
        <v>89817</v>
      </c>
      <c r="J168">
        <v>69</v>
      </c>
      <c r="K168" t="s">
        <v>2939</v>
      </c>
      <c r="L168">
        <v>1805</v>
      </c>
      <c r="M168">
        <v>2024</v>
      </c>
      <c r="N168">
        <v>36</v>
      </c>
      <c r="O168">
        <f t="shared" si="2"/>
        <v>3.8208496303497549E-3</v>
      </c>
    </row>
    <row r="169" spans="1:15" x14ac:dyDescent="0.3">
      <c r="A169">
        <v>4</v>
      </c>
      <c r="B169">
        <v>136</v>
      </c>
      <c r="C169" t="s">
        <v>704</v>
      </c>
      <c r="D169" t="s">
        <v>155</v>
      </c>
      <c r="E169">
        <v>165</v>
      </c>
      <c r="F169">
        <v>279</v>
      </c>
      <c r="G169">
        <v>0.59139784946236562</v>
      </c>
      <c r="H169">
        <v>44231</v>
      </c>
      <c r="I169">
        <v>89817</v>
      </c>
      <c r="J169">
        <v>70</v>
      </c>
      <c r="K169" t="s">
        <v>945</v>
      </c>
      <c r="L169">
        <v>1958</v>
      </c>
      <c r="M169">
        <v>2024</v>
      </c>
      <c r="N169">
        <v>36</v>
      </c>
      <c r="O169">
        <f t="shared" si="2"/>
        <v>3.7304153195722458E-3</v>
      </c>
    </row>
    <row r="170" spans="1:15" x14ac:dyDescent="0.3">
      <c r="A170">
        <v>4</v>
      </c>
      <c r="B170">
        <v>566</v>
      </c>
      <c r="C170" t="s">
        <v>704</v>
      </c>
      <c r="D170" t="s">
        <v>155</v>
      </c>
      <c r="E170">
        <v>164</v>
      </c>
      <c r="F170">
        <v>210</v>
      </c>
      <c r="G170">
        <v>0.78095238095238095</v>
      </c>
      <c r="H170">
        <v>44231</v>
      </c>
      <c r="I170">
        <v>89817</v>
      </c>
      <c r="J170">
        <v>71</v>
      </c>
      <c r="K170" t="s">
        <v>2771</v>
      </c>
      <c r="L170">
        <v>2624</v>
      </c>
      <c r="M170">
        <v>2024</v>
      </c>
      <c r="N170">
        <v>36</v>
      </c>
      <c r="O170">
        <f t="shared" si="2"/>
        <v>3.7078067418778683E-3</v>
      </c>
    </row>
    <row r="171" spans="1:15" x14ac:dyDescent="0.3">
      <c r="A171">
        <v>4</v>
      </c>
      <c r="B171">
        <v>58</v>
      </c>
      <c r="C171" t="s">
        <v>704</v>
      </c>
      <c r="D171" t="s">
        <v>155</v>
      </c>
      <c r="E171">
        <v>163</v>
      </c>
      <c r="F171">
        <v>487</v>
      </c>
      <c r="G171">
        <v>0.3347022587268994</v>
      </c>
      <c r="H171">
        <v>44231</v>
      </c>
      <c r="I171">
        <v>89817</v>
      </c>
      <c r="J171">
        <v>72</v>
      </c>
      <c r="K171" t="s">
        <v>911</v>
      </c>
      <c r="L171">
        <v>3485</v>
      </c>
      <c r="M171">
        <v>2024</v>
      </c>
      <c r="N171">
        <v>36</v>
      </c>
      <c r="O171">
        <f t="shared" si="2"/>
        <v>3.6851981641834912E-3</v>
      </c>
    </row>
    <row r="172" spans="1:15" x14ac:dyDescent="0.3">
      <c r="A172">
        <v>4</v>
      </c>
      <c r="B172">
        <v>143</v>
      </c>
      <c r="C172" t="s">
        <v>704</v>
      </c>
      <c r="D172" t="s">
        <v>155</v>
      </c>
      <c r="E172">
        <v>159</v>
      </c>
      <c r="F172">
        <v>309</v>
      </c>
      <c r="G172">
        <v>0.5145631067961165</v>
      </c>
      <c r="H172">
        <v>44231</v>
      </c>
      <c r="I172">
        <v>89817</v>
      </c>
      <c r="J172">
        <v>73</v>
      </c>
      <c r="K172" t="s">
        <v>2693</v>
      </c>
      <c r="L172">
        <v>2493</v>
      </c>
      <c r="M172">
        <v>2024</v>
      </c>
      <c r="N172">
        <v>36</v>
      </c>
      <c r="O172">
        <f t="shared" si="2"/>
        <v>3.5947638534059821E-3</v>
      </c>
    </row>
    <row r="173" spans="1:15" x14ac:dyDescent="0.3">
      <c r="A173">
        <v>4</v>
      </c>
      <c r="B173">
        <v>163</v>
      </c>
      <c r="C173" t="s">
        <v>704</v>
      </c>
      <c r="D173" t="s">
        <v>155</v>
      </c>
      <c r="E173">
        <v>157</v>
      </c>
      <c r="F173">
        <v>157</v>
      </c>
      <c r="G173">
        <v>1</v>
      </c>
      <c r="H173">
        <v>44231</v>
      </c>
      <c r="I173">
        <v>89817</v>
      </c>
      <c r="J173">
        <v>74</v>
      </c>
      <c r="K173" t="s">
        <v>2885</v>
      </c>
      <c r="L173">
        <v>2333</v>
      </c>
      <c r="M173">
        <v>2024</v>
      </c>
      <c r="N173">
        <v>36</v>
      </c>
      <c r="O173">
        <f t="shared" si="2"/>
        <v>3.5495466980172276E-3</v>
      </c>
    </row>
    <row r="174" spans="1:15" x14ac:dyDescent="0.3">
      <c r="A174">
        <v>4</v>
      </c>
      <c r="B174">
        <v>344</v>
      </c>
      <c r="C174" t="s">
        <v>704</v>
      </c>
      <c r="D174" t="s">
        <v>155</v>
      </c>
      <c r="E174">
        <v>154</v>
      </c>
      <c r="F174">
        <v>344</v>
      </c>
      <c r="G174">
        <v>0.44767441860465118</v>
      </c>
      <c r="H174">
        <v>44231</v>
      </c>
      <c r="I174">
        <v>89817</v>
      </c>
      <c r="J174">
        <v>75</v>
      </c>
      <c r="K174" t="s">
        <v>2728</v>
      </c>
      <c r="L174">
        <v>1902</v>
      </c>
      <c r="M174">
        <v>2024</v>
      </c>
      <c r="N174">
        <v>36</v>
      </c>
      <c r="O174">
        <f t="shared" si="2"/>
        <v>3.4817209649340959E-3</v>
      </c>
    </row>
    <row r="175" spans="1:15" x14ac:dyDescent="0.3">
      <c r="A175">
        <v>4</v>
      </c>
      <c r="B175">
        <v>240</v>
      </c>
      <c r="C175" t="s">
        <v>704</v>
      </c>
      <c r="D175" t="s">
        <v>155</v>
      </c>
      <c r="E175">
        <v>148</v>
      </c>
      <c r="F175">
        <v>251</v>
      </c>
      <c r="G175">
        <v>0.58964143426294824</v>
      </c>
      <c r="H175">
        <v>44231</v>
      </c>
      <c r="I175">
        <v>89817</v>
      </c>
      <c r="J175">
        <v>76</v>
      </c>
      <c r="K175" t="s">
        <v>942</v>
      </c>
      <c r="L175">
        <v>2347</v>
      </c>
      <c r="M175">
        <v>2024</v>
      </c>
      <c r="N175">
        <v>36</v>
      </c>
      <c r="O175">
        <f t="shared" si="2"/>
        <v>3.3460694987678327E-3</v>
      </c>
    </row>
    <row r="176" spans="1:15" x14ac:dyDescent="0.3">
      <c r="A176">
        <v>4</v>
      </c>
      <c r="B176">
        <v>561</v>
      </c>
      <c r="C176" t="s">
        <v>704</v>
      </c>
      <c r="D176" t="s">
        <v>155</v>
      </c>
      <c r="E176">
        <v>148</v>
      </c>
      <c r="F176">
        <v>189</v>
      </c>
      <c r="G176">
        <v>0.78306878306878303</v>
      </c>
      <c r="H176">
        <v>44231</v>
      </c>
      <c r="I176">
        <v>89817</v>
      </c>
      <c r="J176">
        <v>76</v>
      </c>
      <c r="K176" t="s">
        <v>2769</v>
      </c>
      <c r="L176">
        <v>1743</v>
      </c>
      <c r="M176">
        <v>2024</v>
      </c>
      <c r="N176">
        <v>36</v>
      </c>
      <c r="O176">
        <f t="shared" si="2"/>
        <v>3.3460694987678327E-3</v>
      </c>
    </row>
    <row r="177" spans="1:15" x14ac:dyDescent="0.3">
      <c r="A177">
        <v>4</v>
      </c>
      <c r="B177">
        <v>165</v>
      </c>
      <c r="C177" t="s">
        <v>704</v>
      </c>
      <c r="D177" t="s">
        <v>155</v>
      </c>
      <c r="E177">
        <v>146</v>
      </c>
      <c r="F177">
        <v>146</v>
      </c>
      <c r="G177">
        <v>1</v>
      </c>
      <c r="H177">
        <v>44231</v>
      </c>
      <c r="I177">
        <v>89817</v>
      </c>
      <c r="J177">
        <v>78</v>
      </c>
      <c r="K177" t="s">
        <v>2892</v>
      </c>
      <c r="L177">
        <v>1130</v>
      </c>
      <c r="M177">
        <v>2024</v>
      </c>
      <c r="N177">
        <v>36</v>
      </c>
      <c r="O177">
        <f t="shared" si="2"/>
        <v>3.3008523433790782E-3</v>
      </c>
    </row>
    <row r="178" spans="1:15" x14ac:dyDescent="0.3">
      <c r="A178">
        <v>4</v>
      </c>
      <c r="B178">
        <v>465</v>
      </c>
      <c r="C178" t="s">
        <v>704</v>
      </c>
      <c r="D178" t="s">
        <v>155</v>
      </c>
      <c r="E178">
        <v>145</v>
      </c>
      <c r="F178">
        <v>282</v>
      </c>
      <c r="G178">
        <v>0.51418439716312059</v>
      </c>
      <c r="H178">
        <v>44231</v>
      </c>
      <c r="I178">
        <v>89817</v>
      </c>
      <c r="J178">
        <v>79</v>
      </c>
      <c r="K178" t="s">
        <v>2747</v>
      </c>
      <c r="L178">
        <v>1977</v>
      </c>
      <c r="M178">
        <v>2024</v>
      </c>
      <c r="N178">
        <v>36</v>
      </c>
      <c r="O178">
        <f t="shared" si="2"/>
        <v>3.2782437656847007E-3</v>
      </c>
    </row>
    <row r="179" spans="1:15" x14ac:dyDescent="0.3">
      <c r="A179">
        <v>4</v>
      </c>
      <c r="B179">
        <v>182</v>
      </c>
      <c r="C179" t="s">
        <v>704</v>
      </c>
      <c r="D179" t="s">
        <v>155</v>
      </c>
      <c r="E179">
        <v>143</v>
      </c>
      <c r="F179">
        <v>197</v>
      </c>
      <c r="G179">
        <v>0.7258883248730964</v>
      </c>
      <c r="H179">
        <v>44231</v>
      </c>
      <c r="I179">
        <v>89817</v>
      </c>
      <c r="J179">
        <v>80</v>
      </c>
      <c r="K179" t="s">
        <v>2229</v>
      </c>
      <c r="L179">
        <v>1866</v>
      </c>
      <c r="M179">
        <v>2024</v>
      </c>
      <c r="N179">
        <v>36</v>
      </c>
      <c r="O179">
        <f t="shared" si="2"/>
        <v>3.2330266102959461E-3</v>
      </c>
    </row>
    <row r="180" spans="1:15" x14ac:dyDescent="0.3">
      <c r="A180">
        <v>4</v>
      </c>
      <c r="B180">
        <v>204</v>
      </c>
      <c r="C180" t="s">
        <v>704</v>
      </c>
      <c r="D180" t="s">
        <v>155</v>
      </c>
      <c r="E180">
        <v>143</v>
      </c>
      <c r="F180">
        <v>335</v>
      </c>
      <c r="G180">
        <v>0.42686567164179107</v>
      </c>
      <c r="H180">
        <v>44231</v>
      </c>
      <c r="I180">
        <v>89817</v>
      </c>
      <c r="J180">
        <v>80</v>
      </c>
      <c r="K180" t="s">
        <v>2704</v>
      </c>
      <c r="L180">
        <v>4075</v>
      </c>
      <c r="M180">
        <v>2024</v>
      </c>
      <c r="N180">
        <v>36</v>
      </c>
      <c r="O180">
        <f t="shared" si="2"/>
        <v>3.2330266102959461E-3</v>
      </c>
    </row>
    <row r="181" spans="1:15" x14ac:dyDescent="0.3">
      <c r="A181">
        <v>4</v>
      </c>
      <c r="B181">
        <v>753</v>
      </c>
      <c r="C181" t="s">
        <v>704</v>
      </c>
      <c r="D181" t="s">
        <v>155</v>
      </c>
      <c r="E181">
        <v>143</v>
      </c>
      <c r="F181">
        <v>856</v>
      </c>
      <c r="G181">
        <v>0.16705607476635514</v>
      </c>
      <c r="H181">
        <v>44231</v>
      </c>
      <c r="I181">
        <v>89817</v>
      </c>
      <c r="J181">
        <v>80</v>
      </c>
      <c r="K181" t="s">
        <v>869</v>
      </c>
      <c r="L181">
        <v>6723</v>
      </c>
      <c r="M181">
        <v>2024</v>
      </c>
      <c r="N181">
        <v>36</v>
      </c>
      <c r="O181">
        <f t="shared" si="2"/>
        <v>3.2330266102959461E-3</v>
      </c>
    </row>
    <row r="182" spans="1:15" x14ac:dyDescent="0.3">
      <c r="A182">
        <v>4</v>
      </c>
      <c r="B182">
        <v>403</v>
      </c>
      <c r="C182" t="s">
        <v>704</v>
      </c>
      <c r="D182" t="s">
        <v>155</v>
      </c>
      <c r="E182">
        <v>139</v>
      </c>
      <c r="F182">
        <v>599</v>
      </c>
      <c r="G182">
        <v>0.23205342237061768</v>
      </c>
      <c r="H182">
        <v>44231</v>
      </c>
      <c r="I182">
        <v>89817</v>
      </c>
      <c r="J182">
        <v>83</v>
      </c>
      <c r="K182" t="s">
        <v>928</v>
      </c>
      <c r="L182">
        <v>4475</v>
      </c>
      <c r="M182">
        <v>2024</v>
      </c>
      <c r="N182">
        <v>36</v>
      </c>
      <c r="O182">
        <f t="shared" si="2"/>
        <v>3.1425922995184374E-3</v>
      </c>
    </row>
    <row r="183" spans="1:15" x14ac:dyDescent="0.3">
      <c r="A183">
        <v>4</v>
      </c>
      <c r="B183">
        <v>21</v>
      </c>
      <c r="C183" t="s">
        <v>704</v>
      </c>
      <c r="D183" t="s">
        <v>155</v>
      </c>
      <c r="E183">
        <v>138</v>
      </c>
      <c r="F183">
        <v>164</v>
      </c>
      <c r="G183">
        <v>0.84146341463414631</v>
      </c>
      <c r="H183">
        <v>44231</v>
      </c>
      <c r="I183">
        <v>89817</v>
      </c>
      <c r="J183">
        <v>84</v>
      </c>
      <c r="K183" t="s">
        <v>923</v>
      </c>
      <c r="L183">
        <v>4020</v>
      </c>
      <c r="M183">
        <v>2024</v>
      </c>
      <c r="N183">
        <v>36</v>
      </c>
      <c r="O183">
        <f t="shared" si="2"/>
        <v>3.1199837218240599E-3</v>
      </c>
    </row>
    <row r="184" spans="1:15" x14ac:dyDescent="0.3">
      <c r="A184">
        <v>4</v>
      </c>
      <c r="B184">
        <v>304</v>
      </c>
      <c r="C184" t="s">
        <v>704</v>
      </c>
      <c r="D184" t="s">
        <v>155</v>
      </c>
      <c r="E184">
        <v>137</v>
      </c>
      <c r="F184">
        <v>276</v>
      </c>
      <c r="G184">
        <v>0.49637681159420288</v>
      </c>
      <c r="H184">
        <v>44231</v>
      </c>
      <c r="I184">
        <v>89817</v>
      </c>
      <c r="J184">
        <v>85</v>
      </c>
      <c r="K184" t="s">
        <v>921</v>
      </c>
      <c r="L184">
        <v>5398</v>
      </c>
      <c r="M184">
        <v>2024</v>
      </c>
      <c r="N184">
        <v>36</v>
      </c>
      <c r="O184">
        <f t="shared" si="2"/>
        <v>3.0973751441296829E-3</v>
      </c>
    </row>
    <row r="185" spans="1:15" x14ac:dyDescent="0.3">
      <c r="A185">
        <v>4</v>
      </c>
      <c r="B185">
        <v>281</v>
      </c>
      <c r="C185" t="s">
        <v>704</v>
      </c>
      <c r="D185" t="s">
        <v>155</v>
      </c>
      <c r="E185">
        <v>136</v>
      </c>
      <c r="F185">
        <v>229</v>
      </c>
      <c r="G185">
        <v>0.59388646288209612</v>
      </c>
      <c r="H185">
        <v>44231</v>
      </c>
      <c r="I185">
        <v>89817</v>
      </c>
      <c r="J185">
        <v>86</v>
      </c>
      <c r="K185" t="s">
        <v>946</v>
      </c>
      <c r="L185">
        <v>1881</v>
      </c>
      <c r="M185">
        <v>2024</v>
      </c>
      <c r="N185">
        <v>36</v>
      </c>
      <c r="O185">
        <f t="shared" si="2"/>
        <v>3.0747665664353054E-3</v>
      </c>
    </row>
    <row r="186" spans="1:15" x14ac:dyDescent="0.3">
      <c r="A186">
        <v>4</v>
      </c>
      <c r="B186">
        <v>305</v>
      </c>
      <c r="C186" t="s">
        <v>704</v>
      </c>
      <c r="D186" t="s">
        <v>155</v>
      </c>
      <c r="E186">
        <v>136</v>
      </c>
      <c r="F186">
        <v>199</v>
      </c>
      <c r="G186">
        <v>0.68341708542713564</v>
      </c>
      <c r="H186">
        <v>44231</v>
      </c>
      <c r="I186">
        <v>89817</v>
      </c>
      <c r="J186">
        <v>86</v>
      </c>
      <c r="K186" t="s">
        <v>2720</v>
      </c>
      <c r="L186">
        <v>1350</v>
      </c>
      <c r="M186">
        <v>2024</v>
      </c>
      <c r="N186">
        <v>36</v>
      </c>
      <c r="O186">
        <f t="shared" si="2"/>
        <v>3.0747665664353054E-3</v>
      </c>
    </row>
    <row r="187" spans="1:15" x14ac:dyDescent="0.3">
      <c r="A187">
        <v>4</v>
      </c>
      <c r="B187">
        <v>541</v>
      </c>
      <c r="C187" t="s">
        <v>704</v>
      </c>
      <c r="D187" t="s">
        <v>155</v>
      </c>
      <c r="E187">
        <v>132</v>
      </c>
      <c r="F187">
        <v>181</v>
      </c>
      <c r="G187">
        <v>0.72928176795580113</v>
      </c>
      <c r="H187">
        <v>44231</v>
      </c>
      <c r="I187">
        <v>89817</v>
      </c>
      <c r="J187">
        <v>88</v>
      </c>
      <c r="K187" t="s">
        <v>927</v>
      </c>
      <c r="L187">
        <v>1803</v>
      </c>
      <c r="M187">
        <v>2024</v>
      </c>
      <c r="N187">
        <v>36</v>
      </c>
      <c r="O187">
        <f t="shared" si="2"/>
        <v>2.9843322556577967E-3</v>
      </c>
    </row>
    <row r="188" spans="1:15" x14ac:dyDescent="0.3">
      <c r="A188">
        <v>4</v>
      </c>
      <c r="B188">
        <v>634</v>
      </c>
      <c r="C188" t="s">
        <v>704</v>
      </c>
      <c r="D188" t="s">
        <v>155</v>
      </c>
      <c r="E188">
        <v>132</v>
      </c>
      <c r="F188">
        <v>167</v>
      </c>
      <c r="G188">
        <v>0.79041916167664672</v>
      </c>
      <c r="H188">
        <v>44231</v>
      </c>
      <c r="I188">
        <v>89817</v>
      </c>
      <c r="J188">
        <v>88</v>
      </c>
      <c r="K188" t="s">
        <v>2940</v>
      </c>
      <c r="L188">
        <v>1483</v>
      </c>
      <c r="M188">
        <v>2024</v>
      </c>
      <c r="N188">
        <v>36</v>
      </c>
      <c r="O188">
        <f t="shared" si="2"/>
        <v>2.9843322556577967E-3</v>
      </c>
    </row>
    <row r="189" spans="1:15" x14ac:dyDescent="0.3">
      <c r="A189">
        <v>4</v>
      </c>
      <c r="B189">
        <v>773</v>
      </c>
      <c r="C189" t="s">
        <v>704</v>
      </c>
      <c r="D189" t="s">
        <v>155</v>
      </c>
      <c r="E189">
        <v>132</v>
      </c>
      <c r="F189">
        <v>342</v>
      </c>
      <c r="G189">
        <v>0.38596491228070173</v>
      </c>
      <c r="H189">
        <v>44231</v>
      </c>
      <c r="I189">
        <v>89817</v>
      </c>
      <c r="J189">
        <v>88</v>
      </c>
      <c r="K189" t="s">
        <v>917</v>
      </c>
      <c r="L189">
        <v>2034</v>
      </c>
      <c r="M189">
        <v>2024</v>
      </c>
      <c r="N189">
        <v>36</v>
      </c>
      <c r="O189">
        <f t="shared" si="2"/>
        <v>2.9843322556577967E-3</v>
      </c>
    </row>
    <row r="190" spans="1:15" x14ac:dyDescent="0.3">
      <c r="A190">
        <v>4</v>
      </c>
      <c r="B190">
        <v>253</v>
      </c>
      <c r="C190" t="s">
        <v>704</v>
      </c>
      <c r="D190" t="s">
        <v>155</v>
      </c>
      <c r="E190">
        <v>127</v>
      </c>
      <c r="F190">
        <v>374</v>
      </c>
      <c r="G190">
        <v>0.33957219251336901</v>
      </c>
      <c r="H190">
        <v>44231</v>
      </c>
      <c r="I190">
        <v>89817</v>
      </c>
      <c r="J190">
        <v>91</v>
      </c>
      <c r="K190" t="s">
        <v>885</v>
      </c>
      <c r="L190">
        <v>3191</v>
      </c>
      <c r="M190">
        <v>2024</v>
      </c>
      <c r="N190">
        <v>36</v>
      </c>
      <c r="O190">
        <f t="shared" si="2"/>
        <v>2.8712893671859105E-3</v>
      </c>
    </row>
    <row r="191" spans="1:15" x14ac:dyDescent="0.3">
      <c r="A191">
        <v>4</v>
      </c>
      <c r="B191">
        <v>314</v>
      </c>
      <c r="C191" t="s">
        <v>704</v>
      </c>
      <c r="D191" t="s">
        <v>155</v>
      </c>
      <c r="E191">
        <v>125</v>
      </c>
      <c r="F191">
        <v>260</v>
      </c>
      <c r="G191">
        <v>0.48076923076923078</v>
      </c>
      <c r="H191">
        <v>44231</v>
      </c>
      <c r="I191">
        <v>89817</v>
      </c>
      <c r="J191">
        <v>92</v>
      </c>
      <c r="K191" t="s">
        <v>2852</v>
      </c>
      <c r="L191">
        <v>1680</v>
      </c>
      <c r="M191">
        <v>2024</v>
      </c>
      <c r="N191">
        <v>36</v>
      </c>
      <c r="O191">
        <f t="shared" si="2"/>
        <v>2.826072211797156E-3</v>
      </c>
    </row>
    <row r="192" spans="1:15" x14ac:dyDescent="0.3">
      <c r="A192">
        <v>4</v>
      </c>
      <c r="B192">
        <v>951</v>
      </c>
      <c r="C192" t="s">
        <v>704</v>
      </c>
      <c r="D192" t="s">
        <v>155</v>
      </c>
      <c r="E192">
        <v>122</v>
      </c>
      <c r="F192">
        <v>213</v>
      </c>
      <c r="G192">
        <v>0.57276995305164324</v>
      </c>
      <c r="H192">
        <v>44231</v>
      </c>
      <c r="I192">
        <v>89817</v>
      </c>
      <c r="J192">
        <v>93</v>
      </c>
      <c r="K192" t="s">
        <v>2810</v>
      </c>
      <c r="L192">
        <v>2153</v>
      </c>
      <c r="M192">
        <v>2024</v>
      </c>
      <c r="N192">
        <v>36</v>
      </c>
      <c r="O192">
        <f t="shared" si="2"/>
        <v>2.7582464787140239E-3</v>
      </c>
    </row>
    <row r="193" spans="1:15" x14ac:dyDescent="0.3">
      <c r="A193">
        <v>4</v>
      </c>
      <c r="B193">
        <v>364</v>
      </c>
      <c r="C193" t="s">
        <v>704</v>
      </c>
      <c r="D193" t="s">
        <v>155</v>
      </c>
      <c r="E193">
        <v>121</v>
      </c>
      <c r="F193">
        <v>232</v>
      </c>
      <c r="G193">
        <v>0.52155172413793105</v>
      </c>
      <c r="H193">
        <v>44231</v>
      </c>
      <c r="I193">
        <v>89817</v>
      </c>
      <c r="J193">
        <v>94</v>
      </c>
      <c r="K193" t="s">
        <v>2732</v>
      </c>
      <c r="L193">
        <v>1626</v>
      </c>
      <c r="M193">
        <v>2024</v>
      </c>
      <c r="N193">
        <v>36</v>
      </c>
      <c r="O193">
        <f t="shared" si="2"/>
        <v>2.7356379010196469E-3</v>
      </c>
    </row>
    <row r="194" spans="1:15" x14ac:dyDescent="0.3">
      <c r="A194">
        <v>4</v>
      </c>
      <c r="B194">
        <v>121</v>
      </c>
      <c r="C194" t="s">
        <v>704</v>
      </c>
      <c r="D194" t="s">
        <v>155</v>
      </c>
      <c r="E194">
        <v>120</v>
      </c>
      <c r="F194">
        <v>276</v>
      </c>
      <c r="G194">
        <v>0.43478260869565216</v>
      </c>
      <c r="H194">
        <v>44231</v>
      </c>
      <c r="I194">
        <v>89817</v>
      </c>
      <c r="J194">
        <v>95</v>
      </c>
      <c r="K194" t="s">
        <v>940</v>
      </c>
      <c r="L194">
        <v>3000</v>
      </c>
      <c r="M194">
        <v>2024</v>
      </c>
      <c r="N194">
        <v>36</v>
      </c>
      <c r="O194">
        <f t="shared" si="2"/>
        <v>2.7130293233252698E-3</v>
      </c>
    </row>
    <row r="195" spans="1:15" x14ac:dyDescent="0.3">
      <c r="A195">
        <v>4</v>
      </c>
      <c r="B195">
        <v>950</v>
      </c>
      <c r="C195" t="s">
        <v>704</v>
      </c>
      <c r="D195" t="s">
        <v>155</v>
      </c>
      <c r="E195">
        <v>118</v>
      </c>
      <c r="F195">
        <v>169</v>
      </c>
      <c r="G195">
        <v>0.69822485207100593</v>
      </c>
      <c r="H195">
        <v>44231</v>
      </c>
      <c r="I195">
        <v>89817</v>
      </c>
      <c r="J195">
        <v>96</v>
      </c>
      <c r="K195" t="s">
        <v>2217</v>
      </c>
      <c r="L195">
        <v>2149</v>
      </c>
      <c r="M195">
        <v>2024</v>
      </c>
      <c r="N195">
        <v>36</v>
      </c>
      <c r="O195">
        <f t="shared" ref="O195:O258" si="3">E195/H195</f>
        <v>2.6678121679365153E-3</v>
      </c>
    </row>
    <row r="196" spans="1:15" x14ac:dyDescent="0.3">
      <c r="A196">
        <v>4</v>
      </c>
      <c r="B196">
        <v>626</v>
      </c>
      <c r="C196" t="s">
        <v>704</v>
      </c>
      <c r="D196" t="s">
        <v>155</v>
      </c>
      <c r="E196">
        <v>117</v>
      </c>
      <c r="F196">
        <v>177</v>
      </c>
      <c r="G196">
        <v>0.66101694915254239</v>
      </c>
      <c r="H196">
        <v>44231</v>
      </c>
      <c r="I196">
        <v>89817</v>
      </c>
      <c r="J196">
        <v>97</v>
      </c>
      <c r="K196" t="s">
        <v>2784</v>
      </c>
      <c r="L196">
        <v>1978</v>
      </c>
      <c r="M196">
        <v>2024</v>
      </c>
      <c r="N196">
        <v>36</v>
      </c>
      <c r="O196">
        <f t="shared" si="3"/>
        <v>2.6452035902421378E-3</v>
      </c>
    </row>
    <row r="197" spans="1:15" x14ac:dyDescent="0.3">
      <c r="A197">
        <v>4</v>
      </c>
      <c r="B197">
        <v>220</v>
      </c>
      <c r="C197" t="s">
        <v>704</v>
      </c>
      <c r="D197" t="s">
        <v>155</v>
      </c>
      <c r="E197">
        <v>116</v>
      </c>
      <c r="F197">
        <v>206</v>
      </c>
      <c r="G197">
        <v>0.56310679611650483</v>
      </c>
      <c r="H197">
        <v>44231</v>
      </c>
      <c r="I197">
        <v>89817</v>
      </c>
      <c r="J197">
        <v>98</v>
      </c>
      <c r="K197" t="s">
        <v>941</v>
      </c>
      <c r="L197">
        <v>1892</v>
      </c>
      <c r="M197">
        <v>2024</v>
      </c>
      <c r="N197">
        <v>36</v>
      </c>
      <c r="O197">
        <f t="shared" si="3"/>
        <v>2.6225950125477607E-3</v>
      </c>
    </row>
    <row r="198" spans="1:15" x14ac:dyDescent="0.3">
      <c r="A198">
        <v>4</v>
      </c>
      <c r="B198">
        <v>861</v>
      </c>
      <c r="C198" t="s">
        <v>704</v>
      </c>
      <c r="D198" t="s">
        <v>155</v>
      </c>
      <c r="E198">
        <v>115</v>
      </c>
      <c r="F198">
        <v>251</v>
      </c>
      <c r="G198">
        <v>0.45816733067729082</v>
      </c>
      <c r="H198">
        <v>44231</v>
      </c>
      <c r="I198">
        <v>89817</v>
      </c>
      <c r="J198">
        <v>99</v>
      </c>
      <c r="K198" t="s">
        <v>2802</v>
      </c>
      <c r="L198">
        <v>2923</v>
      </c>
      <c r="M198">
        <v>2024</v>
      </c>
      <c r="N198">
        <v>36</v>
      </c>
      <c r="O198">
        <f t="shared" si="3"/>
        <v>2.5999864348533832E-3</v>
      </c>
    </row>
    <row r="199" spans="1:15" x14ac:dyDescent="0.3">
      <c r="A199">
        <v>4</v>
      </c>
      <c r="B199">
        <v>660</v>
      </c>
      <c r="C199" t="s">
        <v>704</v>
      </c>
      <c r="D199" t="s">
        <v>155</v>
      </c>
      <c r="E199">
        <v>112</v>
      </c>
      <c r="F199">
        <v>214</v>
      </c>
      <c r="G199">
        <v>0.52336448598130836</v>
      </c>
      <c r="H199">
        <v>44231</v>
      </c>
      <c r="I199">
        <v>89817</v>
      </c>
      <c r="J199">
        <v>100</v>
      </c>
      <c r="K199" t="s">
        <v>2790</v>
      </c>
      <c r="L199">
        <v>2045</v>
      </c>
      <c r="M199">
        <v>2024</v>
      </c>
      <c r="N199">
        <v>36</v>
      </c>
      <c r="O199">
        <f t="shared" si="3"/>
        <v>2.5321607017702516E-3</v>
      </c>
    </row>
    <row r="200" spans="1:15" x14ac:dyDescent="0.3">
      <c r="A200">
        <v>4</v>
      </c>
      <c r="B200">
        <v>813</v>
      </c>
      <c r="C200" t="s">
        <v>704</v>
      </c>
      <c r="D200" t="s">
        <v>155</v>
      </c>
      <c r="E200">
        <v>107</v>
      </c>
      <c r="F200">
        <v>177</v>
      </c>
      <c r="G200">
        <v>0.60451977401129942</v>
      </c>
      <c r="H200">
        <v>44231</v>
      </c>
      <c r="I200">
        <v>89817</v>
      </c>
      <c r="J200">
        <v>101</v>
      </c>
      <c r="K200" t="s">
        <v>2243</v>
      </c>
      <c r="L200">
        <v>1813</v>
      </c>
      <c r="M200">
        <v>2024</v>
      </c>
      <c r="N200">
        <v>36</v>
      </c>
      <c r="O200">
        <f t="shared" si="3"/>
        <v>2.4191178132983654E-3</v>
      </c>
    </row>
    <row r="201" spans="1:15" x14ac:dyDescent="0.3">
      <c r="A201">
        <v>4</v>
      </c>
      <c r="B201">
        <v>48</v>
      </c>
      <c r="C201" t="s">
        <v>704</v>
      </c>
      <c r="D201" t="s">
        <v>155</v>
      </c>
      <c r="E201">
        <v>106</v>
      </c>
      <c r="F201">
        <v>197</v>
      </c>
      <c r="G201">
        <v>0.53807106598984766</v>
      </c>
      <c r="H201">
        <v>44231</v>
      </c>
      <c r="I201">
        <v>89817</v>
      </c>
      <c r="J201">
        <v>102</v>
      </c>
      <c r="K201" t="s">
        <v>2681</v>
      </c>
      <c r="L201">
        <v>1882</v>
      </c>
      <c r="M201">
        <v>2024</v>
      </c>
      <c r="N201">
        <v>36</v>
      </c>
      <c r="O201">
        <f t="shared" si="3"/>
        <v>2.3965092356039884E-3</v>
      </c>
    </row>
    <row r="202" spans="1:15" x14ac:dyDescent="0.3">
      <c r="A202">
        <v>4</v>
      </c>
      <c r="B202">
        <v>191</v>
      </c>
      <c r="C202" t="s">
        <v>704</v>
      </c>
      <c r="D202" t="s">
        <v>155</v>
      </c>
      <c r="E202">
        <v>103</v>
      </c>
      <c r="F202">
        <v>111</v>
      </c>
      <c r="G202">
        <v>0.92792792792792789</v>
      </c>
      <c r="H202">
        <v>44231</v>
      </c>
      <c r="I202">
        <v>89817</v>
      </c>
      <c r="J202">
        <v>103</v>
      </c>
      <c r="K202" t="s">
        <v>2941</v>
      </c>
      <c r="L202">
        <v>1386</v>
      </c>
      <c r="M202">
        <v>2024</v>
      </c>
      <c r="N202">
        <v>36</v>
      </c>
      <c r="O202">
        <f t="shared" si="3"/>
        <v>2.3286835025208563E-3</v>
      </c>
    </row>
    <row r="203" spans="1:15" x14ac:dyDescent="0.3">
      <c r="A203">
        <v>4</v>
      </c>
      <c r="B203">
        <v>468</v>
      </c>
      <c r="C203" t="s">
        <v>704</v>
      </c>
      <c r="D203" t="s">
        <v>155</v>
      </c>
      <c r="E203">
        <v>103</v>
      </c>
      <c r="F203">
        <v>187</v>
      </c>
      <c r="G203">
        <v>0.55080213903743314</v>
      </c>
      <c r="H203">
        <v>44231</v>
      </c>
      <c r="I203">
        <v>89817</v>
      </c>
      <c r="J203">
        <v>103</v>
      </c>
      <c r="K203" t="s">
        <v>2749</v>
      </c>
      <c r="L203">
        <v>1247</v>
      </c>
      <c r="M203">
        <v>2024</v>
      </c>
      <c r="N203">
        <v>36</v>
      </c>
      <c r="O203">
        <f t="shared" si="3"/>
        <v>2.3286835025208563E-3</v>
      </c>
    </row>
    <row r="204" spans="1:15" x14ac:dyDescent="0.3">
      <c r="A204">
        <v>4</v>
      </c>
      <c r="B204">
        <v>384</v>
      </c>
      <c r="C204" t="s">
        <v>704</v>
      </c>
      <c r="D204" t="s">
        <v>155</v>
      </c>
      <c r="E204">
        <v>100</v>
      </c>
      <c r="F204">
        <v>143</v>
      </c>
      <c r="G204">
        <v>0.69930069930069927</v>
      </c>
      <c r="H204">
        <v>44231</v>
      </c>
      <c r="I204">
        <v>89817</v>
      </c>
      <c r="J204">
        <v>105</v>
      </c>
      <c r="K204" t="s">
        <v>2735</v>
      </c>
      <c r="L204">
        <v>1232</v>
      </c>
      <c r="M204">
        <v>2024</v>
      </c>
      <c r="N204">
        <v>36</v>
      </c>
      <c r="O204">
        <f t="shared" si="3"/>
        <v>2.2608577694377247E-3</v>
      </c>
    </row>
    <row r="205" spans="1:15" x14ac:dyDescent="0.3">
      <c r="A205">
        <v>4</v>
      </c>
      <c r="B205">
        <v>930</v>
      </c>
      <c r="C205" t="s">
        <v>704</v>
      </c>
      <c r="D205" t="s">
        <v>155</v>
      </c>
      <c r="E205">
        <v>100</v>
      </c>
      <c r="F205">
        <v>128</v>
      </c>
      <c r="G205">
        <v>0.78125</v>
      </c>
      <c r="H205">
        <v>44231</v>
      </c>
      <c r="I205">
        <v>89817</v>
      </c>
      <c r="J205">
        <v>105</v>
      </c>
      <c r="K205" t="s">
        <v>2809</v>
      </c>
      <c r="L205">
        <v>1047</v>
      </c>
      <c r="M205">
        <v>2024</v>
      </c>
      <c r="N205">
        <v>36</v>
      </c>
      <c r="O205">
        <f t="shared" si="3"/>
        <v>2.2608577694377247E-3</v>
      </c>
    </row>
    <row r="206" spans="1:15" x14ac:dyDescent="0.3">
      <c r="A206">
        <v>4</v>
      </c>
      <c r="B206">
        <v>169</v>
      </c>
      <c r="C206" t="s">
        <v>704</v>
      </c>
      <c r="D206" t="s">
        <v>155</v>
      </c>
      <c r="E206">
        <v>97</v>
      </c>
      <c r="F206">
        <v>149</v>
      </c>
      <c r="G206">
        <v>0.65100671140939592</v>
      </c>
      <c r="H206">
        <v>44231</v>
      </c>
      <c r="I206">
        <v>89817</v>
      </c>
      <c r="J206">
        <v>107</v>
      </c>
      <c r="K206" t="s">
        <v>2942</v>
      </c>
      <c r="L206">
        <v>1050</v>
      </c>
      <c r="M206">
        <v>2024</v>
      </c>
      <c r="N206">
        <v>36</v>
      </c>
      <c r="O206">
        <f t="shared" si="3"/>
        <v>2.1930320363545931E-3</v>
      </c>
    </row>
    <row r="207" spans="1:15" x14ac:dyDescent="0.3">
      <c r="A207">
        <v>4</v>
      </c>
      <c r="B207">
        <v>243</v>
      </c>
      <c r="C207" t="s">
        <v>704</v>
      </c>
      <c r="D207" t="s">
        <v>155</v>
      </c>
      <c r="E207">
        <v>94</v>
      </c>
      <c r="F207">
        <v>168</v>
      </c>
      <c r="G207">
        <v>0.55952380952380953</v>
      </c>
      <c r="H207">
        <v>44231</v>
      </c>
      <c r="I207">
        <v>89817</v>
      </c>
      <c r="J207">
        <v>108</v>
      </c>
      <c r="K207" t="s">
        <v>2210</v>
      </c>
      <c r="L207">
        <v>1768</v>
      </c>
      <c r="M207">
        <v>2024</v>
      </c>
      <c r="N207">
        <v>36</v>
      </c>
      <c r="O207">
        <f t="shared" si="3"/>
        <v>2.125206303271461E-3</v>
      </c>
    </row>
    <row r="208" spans="1:15" x14ac:dyDescent="0.3">
      <c r="A208">
        <v>4</v>
      </c>
      <c r="B208">
        <v>198</v>
      </c>
      <c r="C208" t="s">
        <v>704</v>
      </c>
      <c r="D208" t="s">
        <v>155</v>
      </c>
      <c r="E208">
        <v>92</v>
      </c>
      <c r="F208">
        <v>157</v>
      </c>
      <c r="G208">
        <v>0.5859872611464968</v>
      </c>
      <c r="H208">
        <v>44231</v>
      </c>
      <c r="I208">
        <v>89817</v>
      </c>
      <c r="J208">
        <v>109</v>
      </c>
      <c r="K208" t="s">
        <v>2703</v>
      </c>
      <c r="L208">
        <v>1904</v>
      </c>
      <c r="M208">
        <v>2024</v>
      </c>
      <c r="N208">
        <v>36</v>
      </c>
      <c r="O208">
        <f t="shared" si="3"/>
        <v>2.0799891478827065E-3</v>
      </c>
    </row>
    <row r="209" spans="1:15" x14ac:dyDescent="0.3">
      <c r="A209">
        <v>4</v>
      </c>
      <c r="B209">
        <v>421</v>
      </c>
      <c r="C209" t="s">
        <v>704</v>
      </c>
      <c r="D209" t="s">
        <v>155</v>
      </c>
      <c r="E209">
        <v>91</v>
      </c>
      <c r="F209">
        <v>151</v>
      </c>
      <c r="G209">
        <v>0.60264900662251653</v>
      </c>
      <c r="H209">
        <v>44231</v>
      </c>
      <c r="I209">
        <v>89817</v>
      </c>
      <c r="J209">
        <v>110</v>
      </c>
      <c r="K209" t="s">
        <v>932</v>
      </c>
      <c r="L209">
        <v>1915</v>
      </c>
      <c r="M209">
        <v>2024</v>
      </c>
      <c r="N209">
        <v>36</v>
      </c>
      <c r="O209">
        <f t="shared" si="3"/>
        <v>2.0573805701883294E-3</v>
      </c>
    </row>
    <row r="210" spans="1:15" x14ac:dyDescent="0.3">
      <c r="A210">
        <v>4</v>
      </c>
      <c r="B210">
        <v>912</v>
      </c>
      <c r="C210" t="s">
        <v>704</v>
      </c>
      <c r="D210" t="s">
        <v>155</v>
      </c>
      <c r="E210">
        <v>91</v>
      </c>
      <c r="F210">
        <v>122</v>
      </c>
      <c r="G210">
        <v>0.74590163934426235</v>
      </c>
      <c r="H210">
        <v>44231</v>
      </c>
      <c r="I210">
        <v>89817</v>
      </c>
      <c r="J210">
        <v>110</v>
      </c>
      <c r="K210" t="s">
        <v>2808</v>
      </c>
      <c r="L210">
        <v>960</v>
      </c>
      <c r="M210">
        <v>2024</v>
      </c>
      <c r="N210">
        <v>36</v>
      </c>
      <c r="O210">
        <f t="shared" si="3"/>
        <v>2.0573805701883294E-3</v>
      </c>
    </row>
    <row r="211" spans="1:15" x14ac:dyDescent="0.3">
      <c r="A211">
        <v>4</v>
      </c>
      <c r="B211">
        <v>161</v>
      </c>
      <c r="C211" t="s">
        <v>704</v>
      </c>
      <c r="D211" t="s">
        <v>155</v>
      </c>
      <c r="E211">
        <v>90</v>
      </c>
      <c r="F211">
        <v>100</v>
      </c>
      <c r="G211">
        <v>0.9</v>
      </c>
      <c r="H211">
        <v>44231</v>
      </c>
      <c r="I211">
        <v>89817</v>
      </c>
      <c r="J211">
        <v>112</v>
      </c>
      <c r="K211" t="s">
        <v>2694</v>
      </c>
      <c r="L211">
        <v>1310</v>
      </c>
      <c r="M211">
        <v>2024</v>
      </c>
      <c r="N211">
        <v>36</v>
      </c>
      <c r="O211">
        <f t="shared" si="3"/>
        <v>2.0347719924939524E-3</v>
      </c>
    </row>
    <row r="212" spans="1:15" x14ac:dyDescent="0.3">
      <c r="A212">
        <v>4</v>
      </c>
      <c r="B212">
        <v>342</v>
      </c>
      <c r="C212" t="s">
        <v>704</v>
      </c>
      <c r="D212" t="s">
        <v>155</v>
      </c>
      <c r="E212">
        <v>87</v>
      </c>
      <c r="F212">
        <v>196</v>
      </c>
      <c r="G212">
        <v>0.44387755102040816</v>
      </c>
      <c r="H212">
        <v>44231</v>
      </c>
      <c r="I212">
        <v>89817</v>
      </c>
      <c r="J212">
        <v>113</v>
      </c>
      <c r="K212" t="s">
        <v>2726</v>
      </c>
      <c r="L212">
        <v>2776</v>
      </c>
      <c r="M212">
        <v>2024</v>
      </c>
      <c r="N212">
        <v>36</v>
      </c>
      <c r="O212">
        <f t="shared" si="3"/>
        <v>1.9669462594108203E-3</v>
      </c>
    </row>
    <row r="213" spans="1:15" x14ac:dyDescent="0.3">
      <c r="A213">
        <v>4</v>
      </c>
      <c r="B213">
        <v>115</v>
      </c>
      <c r="C213" t="s">
        <v>704</v>
      </c>
      <c r="D213" t="s">
        <v>155</v>
      </c>
      <c r="E213">
        <v>82</v>
      </c>
      <c r="F213">
        <v>130</v>
      </c>
      <c r="G213">
        <v>0.63076923076923075</v>
      </c>
      <c r="H213">
        <v>44231</v>
      </c>
      <c r="I213">
        <v>89817</v>
      </c>
      <c r="J213">
        <v>114</v>
      </c>
      <c r="K213" t="s">
        <v>957</v>
      </c>
      <c r="L213">
        <v>1684</v>
      </c>
      <c r="M213">
        <v>2024</v>
      </c>
      <c r="N213">
        <v>36</v>
      </c>
      <c r="O213">
        <f t="shared" si="3"/>
        <v>1.8539033709389341E-3</v>
      </c>
    </row>
    <row r="214" spans="1:15" x14ac:dyDescent="0.3">
      <c r="A214">
        <v>4</v>
      </c>
      <c r="B214">
        <v>816</v>
      </c>
      <c r="C214" t="s">
        <v>704</v>
      </c>
      <c r="D214" t="s">
        <v>155</v>
      </c>
      <c r="E214">
        <v>81</v>
      </c>
      <c r="F214">
        <v>172</v>
      </c>
      <c r="G214">
        <v>0.47093023255813954</v>
      </c>
      <c r="H214">
        <v>44231</v>
      </c>
      <c r="I214">
        <v>89817</v>
      </c>
      <c r="J214">
        <v>115</v>
      </c>
      <c r="K214" t="s">
        <v>1905</v>
      </c>
      <c r="L214">
        <v>814</v>
      </c>
      <c r="M214">
        <v>2024</v>
      </c>
      <c r="N214">
        <v>36</v>
      </c>
      <c r="O214">
        <f t="shared" si="3"/>
        <v>1.8312947932445571E-3</v>
      </c>
    </row>
    <row r="215" spans="1:15" x14ac:dyDescent="0.3">
      <c r="A215">
        <v>4</v>
      </c>
      <c r="B215">
        <v>380</v>
      </c>
      <c r="C215" t="s">
        <v>704</v>
      </c>
      <c r="D215" t="s">
        <v>155</v>
      </c>
      <c r="E215">
        <v>80</v>
      </c>
      <c r="F215">
        <v>220</v>
      </c>
      <c r="G215">
        <v>0.36363636363636365</v>
      </c>
      <c r="H215">
        <v>44231</v>
      </c>
      <c r="I215">
        <v>89817</v>
      </c>
      <c r="J215">
        <v>116</v>
      </c>
      <c r="K215" t="s">
        <v>2733</v>
      </c>
      <c r="L215">
        <v>1402</v>
      </c>
      <c r="M215">
        <v>2024</v>
      </c>
      <c r="N215">
        <v>36</v>
      </c>
      <c r="O215">
        <f t="shared" si="3"/>
        <v>1.8086862155501798E-3</v>
      </c>
    </row>
    <row r="216" spans="1:15" x14ac:dyDescent="0.3">
      <c r="A216">
        <v>4</v>
      </c>
      <c r="B216">
        <v>315</v>
      </c>
      <c r="C216" t="s">
        <v>704</v>
      </c>
      <c r="D216" t="s">
        <v>155</v>
      </c>
      <c r="E216">
        <v>79</v>
      </c>
      <c r="F216">
        <v>123</v>
      </c>
      <c r="G216">
        <v>0.64227642276422769</v>
      </c>
      <c r="H216">
        <v>44231</v>
      </c>
      <c r="I216">
        <v>89817</v>
      </c>
      <c r="J216">
        <v>117</v>
      </c>
      <c r="K216" t="s">
        <v>2943</v>
      </c>
      <c r="L216">
        <v>1125</v>
      </c>
      <c r="M216">
        <v>2024</v>
      </c>
      <c r="N216">
        <v>36</v>
      </c>
      <c r="O216">
        <f t="shared" si="3"/>
        <v>1.7860776378558025E-3</v>
      </c>
    </row>
    <row r="217" spans="1:15" x14ac:dyDescent="0.3">
      <c r="A217">
        <v>4</v>
      </c>
      <c r="B217">
        <v>320</v>
      </c>
      <c r="C217" t="s">
        <v>704</v>
      </c>
      <c r="D217" t="s">
        <v>155</v>
      </c>
      <c r="E217">
        <v>79</v>
      </c>
      <c r="F217">
        <v>116</v>
      </c>
      <c r="G217">
        <v>0.68103448275862066</v>
      </c>
      <c r="H217">
        <v>44231</v>
      </c>
      <c r="I217">
        <v>89817</v>
      </c>
      <c r="J217">
        <v>117</v>
      </c>
      <c r="K217" t="s">
        <v>961</v>
      </c>
      <c r="L217">
        <v>1396</v>
      </c>
      <c r="M217">
        <v>2024</v>
      </c>
      <c r="N217">
        <v>36</v>
      </c>
      <c r="O217">
        <f t="shared" si="3"/>
        <v>1.7860776378558025E-3</v>
      </c>
    </row>
    <row r="218" spans="1:15" x14ac:dyDescent="0.3">
      <c r="A218">
        <v>4</v>
      </c>
      <c r="B218">
        <v>513</v>
      </c>
      <c r="C218" t="s">
        <v>704</v>
      </c>
      <c r="D218" t="s">
        <v>155</v>
      </c>
      <c r="E218">
        <v>78</v>
      </c>
      <c r="F218">
        <v>108</v>
      </c>
      <c r="G218">
        <v>0.72222222222222221</v>
      </c>
      <c r="H218">
        <v>44231</v>
      </c>
      <c r="I218">
        <v>89817</v>
      </c>
      <c r="J218">
        <v>119</v>
      </c>
      <c r="K218" t="s">
        <v>2759</v>
      </c>
      <c r="L218">
        <v>807</v>
      </c>
      <c r="M218">
        <v>2024</v>
      </c>
      <c r="N218">
        <v>36</v>
      </c>
      <c r="O218">
        <f t="shared" si="3"/>
        <v>1.7634690601614253E-3</v>
      </c>
    </row>
    <row r="219" spans="1:15" x14ac:dyDescent="0.3">
      <c r="A219">
        <v>4</v>
      </c>
      <c r="B219">
        <v>711</v>
      </c>
      <c r="C219" t="s">
        <v>704</v>
      </c>
      <c r="D219" t="s">
        <v>155</v>
      </c>
      <c r="E219">
        <v>77</v>
      </c>
      <c r="F219">
        <v>120</v>
      </c>
      <c r="G219">
        <v>0.64166666666666672</v>
      </c>
      <c r="H219">
        <v>44231</v>
      </c>
      <c r="I219">
        <v>89817</v>
      </c>
      <c r="J219">
        <v>120</v>
      </c>
      <c r="K219" t="s">
        <v>2795</v>
      </c>
      <c r="L219">
        <v>1532</v>
      </c>
      <c r="M219">
        <v>2024</v>
      </c>
      <c r="N219">
        <v>36</v>
      </c>
      <c r="O219">
        <f t="shared" si="3"/>
        <v>1.740860482467048E-3</v>
      </c>
    </row>
    <row r="220" spans="1:15" x14ac:dyDescent="0.3">
      <c r="A220">
        <v>4</v>
      </c>
      <c r="B220">
        <v>317</v>
      </c>
      <c r="C220" t="s">
        <v>704</v>
      </c>
      <c r="D220" t="s">
        <v>155</v>
      </c>
      <c r="E220">
        <v>76</v>
      </c>
      <c r="F220">
        <v>112</v>
      </c>
      <c r="G220">
        <v>0.6785714285714286</v>
      </c>
      <c r="H220">
        <v>44231</v>
      </c>
      <c r="I220">
        <v>89817</v>
      </c>
      <c r="J220">
        <v>121</v>
      </c>
      <c r="K220" t="s">
        <v>2242</v>
      </c>
      <c r="L220">
        <v>829</v>
      </c>
      <c r="M220">
        <v>2024</v>
      </c>
      <c r="N220">
        <v>36</v>
      </c>
      <c r="O220">
        <f t="shared" si="3"/>
        <v>1.7182519047726707E-3</v>
      </c>
    </row>
    <row r="221" spans="1:15" x14ac:dyDescent="0.3">
      <c r="A221">
        <v>4</v>
      </c>
      <c r="B221">
        <v>440</v>
      </c>
      <c r="C221" t="s">
        <v>704</v>
      </c>
      <c r="D221" t="s">
        <v>155</v>
      </c>
      <c r="E221">
        <v>76</v>
      </c>
      <c r="F221">
        <v>76</v>
      </c>
      <c r="G221">
        <v>1</v>
      </c>
      <c r="H221">
        <v>44231</v>
      </c>
      <c r="I221">
        <v>89817</v>
      </c>
      <c r="J221">
        <v>121</v>
      </c>
      <c r="K221" t="s">
        <v>2739</v>
      </c>
      <c r="L221">
        <v>589</v>
      </c>
      <c r="M221">
        <v>2024</v>
      </c>
      <c r="N221">
        <v>36</v>
      </c>
      <c r="O221">
        <f t="shared" si="3"/>
        <v>1.7182519047726707E-3</v>
      </c>
    </row>
    <row r="222" spans="1:15" x14ac:dyDescent="0.3">
      <c r="A222">
        <v>4</v>
      </c>
      <c r="B222">
        <v>661</v>
      </c>
      <c r="C222" t="s">
        <v>704</v>
      </c>
      <c r="D222" t="s">
        <v>155</v>
      </c>
      <c r="E222">
        <v>76</v>
      </c>
      <c r="F222">
        <v>165</v>
      </c>
      <c r="G222">
        <v>0.46060606060606063</v>
      </c>
      <c r="H222">
        <v>44231</v>
      </c>
      <c r="I222">
        <v>89817</v>
      </c>
      <c r="J222">
        <v>121</v>
      </c>
      <c r="K222" t="s">
        <v>2235</v>
      </c>
      <c r="L222">
        <v>2066</v>
      </c>
      <c r="M222">
        <v>2024</v>
      </c>
      <c r="N222">
        <v>36</v>
      </c>
      <c r="O222">
        <f t="shared" si="3"/>
        <v>1.7182519047726707E-3</v>
      </c>
    </row>
    <row r="223" spans="1:15" x14ac:dyDescent="0.3">
      <c r="A223">
        <v>4</v>
      </c>
      <c r="B223">
        <v>196</v>
      </c>
      <c r="C223" t="s">
        <v>704</v>
      </c>
      <c r="D223" t="s">
        <v>155</v>
      </c>
      <c r="E223">
        <v>75</v>
      </c>
      <c r="F223">
        <v>92</v>
      </c>
      <c r="G223">
        <v>0.81521739130434778</v>
      </c>
      <c r="H223">
        <v>44231</v>
      </c>
      <c r="I223">
        <v>89817</v>
      </c>
      <c r="J223">
        <v>124</v>
      </c>
      <c r="K223" t="s">
        <v>2944</v>
      </c>
      <c r="L223">
        <v>458</v>
      </c>
      <c r="M223">
        <v>2024</v>
      </c>
      <c r="N223">
        <v>36</v>
      </c>
      <c r="O223">
        <f t="shared" si="3"/>
        <v>1.6956433270782934E-3</v>
      </c>
    </row>
    <row r="224" spans="1:15" x14ac:dyDescent="0.3">
      <c r="A224">
        <v>4</v>
      </c>
      <c r="B224">
        <v>817</v>
      </c>
      <c r="C224" t="s">
        <v>704</v>
      </c>
      <c r="D224" t="s">
        <v>155</v>
      </c>
      <c r="E224">
        <v>75</v>
      </c>
      <c r="F224">
        <v>170</v>
      </c>
      <c r="G224">
        <v>0.44117647058823528</v>
      </c>
      <c r="H224">
        <v>44231</v>
      </c>
      <c r="I224">
        <v>89817</v>
      </c>
      <c r="J224">
        <v>124</v>
      </c>
      <c r="K224" t="s">
        <v>2945</v>
      </c>
      <c r="L224">
        <v>1027</v>
      </c>
      <c r="M224">
        <v>2024</v>
      </c>
      <c r="N224">
        <v>36</v>
      </c>
      <c r="O224">
        <f t="shared" si="3"/>
        <v>1.6956433270782934E-3</v>
      </c>
    </row>
    <row r="225" spans="1:15" x14ac:dyDescent="0.3">
      <c r="A225">
        <v>4</v>
      </c>
      <c r="B225">
        <v>770</v>
      </c>
      <c r="C225" t="s">
        <v>704</v>
      </c>
      <c r="D225" t="s">
        <v>155</v>
      </c>
      <c r="E225">
        <v>74</v>
      </c>
      <c r="F225">
        <v>426</v>
      </c>
      <c r="G225">
        <v>0.17370892018779344</v>
      </c>
      <c r="H225">
        <v>44231</v>
      </c>
      <c r="I225">
        <v>89817</v>
      </c>
      <c r="J225">
        <v>126</v>
      </c>
      <c r="K225" t="s">
        <v>915</v>
      </c>
      <c r="L225">
        <v>2112</v>
      </c>
      <c r="M225">
        <v>2024</v>
      </c>
      <c r="N225">
        <v>36</v>
      </c>
      <c r="O225">
        <f t="shared" si="3"/>
        <v>1.6730347493839164E-3</v>
      </c>
    </row>
    <row r="226" spans="1:15" x14ac:dyDescent="0.3">
      <c r="A226">
        <v>4</v>
      </c>
      <c r="B226">
        <v>321</v>
      </c>
      <c r="C226" t="s">
        <v>704</v>
      </c>
      <c r="D226" t="s">
        <v>155</v>
      </c>
      <c r="E226">
        <v>73</v>
      </c>
      <c r="F226">
        <v>102</v>
      </c>
      <c r="G226">
        <v>0.71568627450980393</v>
      </c>
      <c r="H226">
        <v>44231</v>
      </c>
      <c r="I226">
        <v>89817</v>
      </c>
      <c r="J226">
        <v>127</v>
      </c>
      <c r="K226" t="s">
        <v>2725</v>
      </c>
      <c r="L226">
        <v>2937</v>
      </c>
      <c r="M226">
        <v>2024</v>
      </c>
      <c r="N226">
        <v>36</v>
      </c>
      <c r="O226">
        <f t="shared" si="3"/>
        <v>1.6504261716895391E-3</v>
      </c>
    </row>
    <row r="227" spans="1:15" x14ac:dyDescent="0.3">
      <c r="A227">
        <v>4</v>
      </c>
      <c r="B227">
        <v>724</v>
      </c>
      <c r="C227" t="s">
        <v>704</v>
      </c>
      <c r="D227" t="s">
        <v>155</v>
      </c>
      <c r="E227">
        <v>73</v>
      </c>
      <c r="F227">
        <v>195</v>
      </c>
      <c r="G227">
        <v>0.37435897435897436</v>
      </c>
      <c r="H227">
        <v>44231</v>
      </c>
      <c r="I227">
        <v>89817</v>
      </c>
      <c r="J227">
        <v>127</v>
      </c>
      <c r="K227" t="s">
        <v>2205</v>
      </c>
      <c r="L227">
        <v>1429</v>
      </c>
      <c r="M227">
        <v>2024</v>
      </c>
      <c r="N227">
        <v>36</v>
      </c>
      <c r="O227">
        <f t="shared" si="3"/>
        <v>1.6504261716895391E-3</v>
      </c>
    </row>
    <row r="228" spans="1:15" x14ac:dyDescent="0.3">
      <c r="A228">
        <v>4</v>
      </c>
      <c r="B228">
        <v>245</v>
      </c>
      <c r="C228" t="s">
        <v>704</v>
      </c>
      <c r="D228" t="s">
        <v>155</v>
      </c>
      <c r="E228">
        <v>72</v>
      </c>
      <c r="F228">
        <v>192</v>
      </c>
      <c r="G228">
        <v>0.375</v>
      </c>
      <c r="H228">
        <v>44231</v>
      </c>
      <c r="I228">
        <v>89817</v>
      </c>
      <c r="J228">
        <v>129</v>
      </c>
      <c r="K228" t="s">
        <v>2712</v>
      </c>
      <c r="L228">
        <v>2282</v>
      </c>
      <c r="M228">
        <v>2024</v>
      </c>
      <c r="N228">
        <v>36</v>
      </c>
      <c r="O228">
        <f t="shared" si="3"/>
        <v>1.6278175939951618E-3</v>
      </c>
    </row>
    <row r="229" spans="1:15" x14ac:dyDescent="0.3">
      <c r="A229">
        <v>4</v>
      </c>
      <c r="B229">
        <v>252</v>
      </c>
      <c r="C229" t="s">
        <v>704</v>
      </c>
      <c r="D229" t="s">
        <v>155</v>
      </c>
      <c r="E229">
        <v>71</v>
      </c>
      <c r="F229">
        <v>150</v>
      </c>
      <c r="G229">
        <v>0.47333333333333333</v>
      </c>
      <c r="H229">
        <v>44231</v>
      </c>
      <c r="I229">
        <v>89817</v>
      </c>
      <c r="J229">
        <v>130</v>
      </c>
      <c r="K229" t="s">
        <v>2946</v>
      </c>
      <c r="L229">
        <v>1540</v>
      </c>
      <c r="M229">
        <v>2024</v>
      </c>
      <c r="N229">
        <v>36</v>
      </c>
      <c r="O229">
        <f t="shared" si="3"/>
        <v>1.6052090163007845E-3</v>
      </c>
    </row>
    <row r="230" spans="1:15" x14ac:dyDescent="0.3">
      <c r="A230">
        <v>4</v>
      </c>
      <c r="B230">
        <v>542</v>
      </c>
      <c r="C230" t="s">
        <v>704</v>
      </c>
      <c r="D230" t="s">
        <v>155</v>
      </c>
      <c r="E230">
        <v>71</v>
      </c>
      <c r="F230">
        <v>103</v>
      </c>
      <c r="G230">
        <v>0.68932038834951459</v>
      </c>
      <c r="H230">
        <v>44231</v>
      </c>
      <c r="I230">
        <v>89817</v>
      </c>
      <c r="J230">
        <v>130</v>
      </c>
      <c r="K230" t="s">
        <v>2765</v>
      </c>
      <c r="L230">
        <v>1607</v>
      </c>
      <c r="M230">
        <v>2024</v>
      </c>
      <c r="N230">
        <v>36</v>
      </c>
      <c r="O230">
        <f t="shared" si="3"/>
        <v>1.6052090163007845E-3</v>
      </c>
    </row>
    <row r="231" spans="1:15" x14ac:dyDescent="0.3">
      <c r="A231">
        <v>4</v>
      </c>
      <c r="B231">
        <v>691</v>
      </c>
      <c r="C231" t="s">
        <v>704</v>
      </c>
      <c r="D231" t="s">
        <v>155</v>
      </c>
      <c r="E231">
        <v>71</v>
      </c>
      <c r="F231">
        <v>129</v>
      </c>
      <c r="G231">
        <v>0.55038759689922478</v>
      </c>
      <c r="H231">
        <v>44231</v>
      </c>
      <c r="I231">
        <v>89817</v>
      </c>
      <c r="J231">
        <v>130</v>
      </c>
      <c r="K231" t="s">
        <v>943</v>
      </c>
      <c r="L231">
        <v>1349</v>
      </c>
      <c r="M231">
        <v>2024</v>
      </c>
      <c r="N231">
        <v>36</v>
      </c>
      <c r="O231">
        <f t="shared" si="3"/>
        <v>1.6052090163007845E-3</v>
      </c>
    </row>
    <row r="232" spans="1:15" x14ac:dyDescent="0.3">
      <c r="A232">
        <v>4</v>
      </c>
      <c r="B232">
        <v>756</v>
      </c>
      <c r="C232" t="s">
        <v>704</v>
      </c>
      <c r="D232" t="s">
        <v>155</v>
      </c>
      <c r="E232">
        <v>71</v>
      </c>
      <c r="F232">
        <v>169</v>
      </c>
      <c r="G232">
        <v>0.42011834319526625</v>
      </c>
      <c r="H232">
        <v>44231</v>
      </c>
      <c r="I232">
        <v>89817</v>
      </c>
      <c r="J232">
        <v>130</v>
      </c>
      <c r="K232" t="s">
        <v>892</v>
      </c>
      <c r="L232">
        <v>1555</v>
      </c>
      <c r="M232">
        <v>2024</v>
      </c>
      <c r="N232">
        <v>36</v>
      </c>
      <c r="O232">
        <f t="shared" si="3"/>
        <v>1.6052090163007845E-3</v>
      </c>
    </row>
    <row r="233" spans="1:15" x14ac:dyDescent="0.3">
      <c r="A233">
        <v>4</v>
      </c>
      <c r="B233">
        <v>227</v>
      </c>
      <c r="C233" t="s">
        <v>704</v>
      </c>
      <c r="D233" t="s">
        <v>155</v>
      </c>
      <c r="E233">
        <v>70</v>
      </c>
      <c r="F233">
        <v>123</v>
      </c>
      <c r="G233">
        <v>0.56910569105691056</v>
      </c>
      <c r="H233">
        <v>44231</v>
      </c>
      <c r="I233">
        <v>89817</v>
      </c>
      <c r="J233">
        <v>134</v>
      </c>
      <c r="K233" t="s">
        <v>2217</v>
      </c>
      <c r="L233">
        <v>1312</v>
      </c>
      <c r="M233">
        <v>2024</v>
      </c>
      <c r="N233">
        <v>36</v>
      </c>
      <c r="O233">
        <f t="shared" si="3"/>
        <v>1.5826004386064072E-3</v>
      </c>
    </row>
    <row r="234" spans="1:15" x14ac:dyDescent="0.3">
      <c r="A234">
        <v>4</v>
      </c>
      <c r="B234">
        <v>310</v>
      </c>
      <c r="C234" t="s">
        <v>704</v>
      </c>
      <c r="D234" t="s">
        <v>155</v>
      </c>
      <c r="E234">
        <v>68</v>
      </c>
      <c r="F234">
        <v>92</v>
      </c>
      <c r="G234">
        <v>0.73913043478260865</v>
      </c>
      <c r="H234">
        <v>44231</v>
      </c>
      <c r="I234">
        <v>89817</v>
      </c>
      <c r="J234">
        <v>135</v>
      </c>
      <c r="K234" t="s">
        <v>960</v>
      </c>
      <c r="L234">
        <v>1431</v>
      </c>
      <c r="M234">
        <v>2024</v>
      </c>
      <c r="N234">
        <v>36</v>
      </c>
      <c r="O234">
        <f t="shared" si="3"/>
        <v>1.5373832832176527E-3</v>
      </c>
    </row>
    <row r="235" spans="1:15" x14ac:dyDescent="0.3">
      <c r="A235">
        <v>4</v>
      </c>
      <c r="B235">
        <v>120</v>
      </c>
      <c r="C235" t="s">
        <v>704</v>
      </c>
      <c r="D235" t="s">
        <v>155</v>
      </c>
      <c r="E235">
        <v>67</v>
      </c>
      <c r="F235">
        <v>163</v>
      </c>
      <c r="G235">
        <v>0.41104294478527609</v>
      </c>
      <c r="H235">
        <v>44231</v>
      </c>
      <c r="I235">
        <v>89817</v>
      </c>
      <c r="J235">
        <v>136</v>
      </c>
      <c r="K235" t="s">
        <v>924</v>
      </c>
      <c r="L235">
        <v>1368</v>
      </c>
      <c r="M235">
        <v>2024</v>
      </c>
      <c r="N235">
        <v>36</v>
      </c>
      <c r="O235">
        <f t="shared" si="3"/>
        <v>1.5147747055232756E-3</v>
      </c>
    </row>
    <row r="236" spans="1:15" x14ac:dyDescent="0.3">
      <c r="A236">
        <v>4</v>
      </c>
      <c r="B236">
        <v>206</v>
      </c>
      <c r="C236" t="s">
        <v>704</v>
      </c>
      <c r="D236" t="s">
        <v>155</v>
      </c>
      <c r="E236">
        <v>67</v>
      </c>
      <c r="F236">
        <v>114</v>
      </c>
      <c r="G236">
        <v>0.58771929824561409</v>
      </c>
      <c r="H236">
        <v>44231</v>
      </c>
      <c r="I236">
        <v>89817</v>
      </c>
      <c r="J236">
        <v>136</v>
      </c>
      <c r="K236" t="s">
        <v>2705</v>
      </c>
      <c r="L236">
        <v>1245</v>
      </c>
      <c r="M236">
        <v>2024</v>
      </c>
      <c r="N236">
        <v>36</v>
      </c>
      <c r="O236">
        <f t="shared" si="3"/>
        <v>1.5147747055232756E-3</v>
      </c>
    </row>
    <row r="237" spans="1:15" x14ac:dyDescent="0.3">
      <c r="A237">
        <v>4</v>
      </c>
      <c r="B237">
        <v>130</v>
      </c>
      <c r="C237" t="s">
        <v>704</v>
      </c>
      <c r="D237" t="s">
        <v>155</v>
      </c>
      <c r="E237">
        <v>66</v>
      </c>
      <c r="F237">
        <v>102</v>
      </c>
      <c r="G237">
        <v>0.6470588235294118</v>
      </c>
      <c r="H237">
        <v>44231</v>
      </c>
      <c r="I237">
        <v>89817</v>
      </c>
      <c r="J237">
        <v>138</v>
      </c>
      <c r="K237" t="s">
        <v>2691</v>
      </c>
      <c r="L237">
        <v>926</v>
      </c>
      <c r="M237">
        <v>2024</v>
      </c>
      <c r="N237">
        <v>36</v>
      </c>
      <c r="O237">
        <f t="shared" si="3"/>
        <v>1.4921661278288984E-3</v>
      </c>
    </row>
    <row r="238" spans="1:15" x14ac:dyDescent="0.3">
      <c r="A238">
        <v>4</v>
      </c>
      <c r="B238">
        <v>41</v>
      </c>
      <c r="C238" t="s">
        <v>704</v>
      </c>
      <c r="D238" t="s">
        <v>155</v>
      </c>
      <c r="E238">
        <v>65</v>
      </c>
      <c r="F238">
        <v>124</v>
      </c>
      <c r="G238">
        <v>0.52419354838709675</v>
      </c>
      <c r="H238">
        <v>44231</v>
      </c>
      <c r="I238">
        <v>89817</v>
      </c>
      <c r="J238">
        <v>139</v>
      </c>
      <c r="K238" t="s">
        <v>944</v>
      </c>
      <c r="L238">
        <v>1096</v>
      </c>
      <c r="M238">
        <v>2024</v>
      </c>
      <c r="N238">
        <v>36</v>
      </c>
      <c r="O238">
        <f t="shared" si="3"/>
        <v>1.4695575501345211E-3</v>
      </c>
    </row>
    <row r="239" spans="1:15" x14ac:dyDescent="0.3">
      <c r="A239">
        <v>4</v>
      </c>
      <c r="B239">
        <v>309</v>
      </c>
      <c r="C239" t="s">
        <v>704</v>
      </c>
      <c r="D239" t="s">
        <v>155</v>
      </c>
      <c r="E239">
        <v>64</v>
      </c>
      <c r="F239">
        <v>81</v>
      </c>
      <c r="G239">
        <v>0.79012345679012341</v>
      </c>
      <c r="H239">
        <v>44231</v>
      </c>
      <c r="I239">
        <v>89817</v>
      </c>
      <c r="J239">
        <v>140</v>
      </c>
      <c r="K239" t="s">
        <v>2228</v>
      </c>
      <c r="L239">
        <v>863</v>
      </c>
      <c r="M239">
        <v>2024</v>
      </c>
      <c r="N239">
        <v>36</v>
      </c>
      <c r="O239">
        <f t="shared" si="3"/>
        <v>1.4469489724401438E-3</v>
      </c>
    </row>
    <row r="240" spans="1:15" x14ac:dyDescent="0.3">
      <c r="A240">
        <v>4</v>
      </c>
      <c r="B240">
        <v>343</v>
      </c>
      <c r="C240" t="s">
        <v>704</v>
      </c>
      <c r="D240" t="s">
        <v>155</v>
      </c>
      <c r="E240">
        <v>64</v>
      </c>
      <c r="F240">
        <v>103</v>
      </c>
      <c r="G240">
        <v>0.62135922330097082</v>
      </c>
      <c r="H240">
        <v>44231</v>
      </c>
      <c r="I240">
        <v>89817</v>
      </c>
      <c r="J240">
        <v>140</v>
      </c>
      <c r="K240" t="s">
        <v>2727</v>
      </c>
      <c r="L240">
        <v>979</v>
      </c>
      <c r="M240">
        <v>2024</v>
      </c>
      <c r="N240">
        <v>36</v>
      </c>
      <c r="O240">
        <f t="shared" si="3"/>
        <v>1.4469489724401438E-3</v>
      </c>
    </row>
    <row r="241" spans="1:15" x14ac:dyDescent="0.3">
      <c r="A241">
        <v>4</v>
      </c>
      <c r="B241">
        <v>167</v>
      </c>
      <c r="C241" t="s">
        <v>704</v>
      </c>
      <c r="D241" t="s">
        <v>155</v>
      </c>
      <c r="E241">
        <v>62</v>
      </c>
      <c r="F241">
        <v>65</v>
      </c>
      <c r="G241">
        <v>0.9538461538461539</v>
      </c>
      <c r="H241">
        <v>44231</v>
      </c>
      <c r="I241">
        <v>89817</v>
      </c>
      <c r="J241">
        <v>142</v>
      </c>
      <c r="K241" t="s">
        <v>2886</v>
      </c>
      <c r="L241">
        <v>1229</v>
      </c>
      <c r="M241">
        <v>2024</v>
      </c>
      <c r="N241">
        <v>36</v>
      </c>
      <c r="O241">
        <f t="shared" si="3"/>
        <v>1.4017318170513892E-3</v>
      </c>
    </row>
    <row r="242" spans="1:15" x14ac:dyDescent="0.3">
      <c r="A242">
        <v>4</v>
      </c>
      <c r="B242">
        <v>346</v>
      </c>
      <c r="C242" t="s">
        <v>704</v>
      </c>
      <c r="D242" t="s">
        <v>155</v>
      </c>
      <c r="E242">
        <v>62</v>
      </c>
      <c r="F242">
        <v>99</v>
      </c>
      <c r="G242">
        <v>0.6262626262626263</v>
      </c>
      <c r="H242">
        <v>44231</v>
      </c>
      <c r="I242">
        <v>89817</v>
      </c>
      <c r="J242">
        <v>142</v>
      </c>
      <c r="K242" t="s">
        <v>2214</v>
      </c>
      <c r="L242">
        <v>1232</v>
      </c>
      <c r="M242">
        <v>2024</v>
      </c>
      <c r="N242">
        <v>36</v>
      </c>
      <c r="O242">
        <f t="shared" si="3"/>
        <v>1.4017318170513892E-3</v>
      </c>
    </row>
    <row r="243" spans="1:15" x14ac:dyDescent="0.3">
      <c r="A243">
        <v>4</v>
      </c>
      <c r="B243">
        <v>443</v>
      </c>
      <c r="C243" t="s">
        <v>704</v>
      </c>
      <c r="D243" t="s">
        <v>155</v>
      </c>
      <c r="E243">
        <v>62</v>
      </c>
      <c r="F243">
        <v>99</v>
      </c>
      <c r="G243">
        <v>0.6262626262626263</v>
      </c>
      <c r="H243">
        <v>44231</v>
      </c>
      <c r="I243">
        <v>89817</v>
      </c>
      <c r="J243">
        <v>142</v>
      </c>
      <c r="K243" t="s">
        <v>2742</v>
      </c>
      <c r="L243">
        <v>1064</v>
      </c>
      <c r="M243">
        <v>2024</v>
      </c>
      <c r="N243">
        <v>36</v>
      </c>
      <c r="O243">
        <f t="shared" si="3"/>
        <v>1.4017318170513892E-3</v>
      </c>
    </row>
    <row r="244" spans="1:15" x14ac:dyDescent="0.3">
      <c r="A244">
        <v>4</v>
      </c>
      <c r="B244">
        <v>446</v>
      </c>
      <c r="C244" t="s">
        <v>704</v>
      </c>
      <c r="D244" t="s">
        <v>155</v>
      </c>
      <c r="E244">
        <v>61</v>
      </c>
      <c r="F244">
        <v>183</v>
      </c>
      <c r="G244">
        <v>0.33333333333333331</v>
      </c>
      <c r="H244">
        <v>44231</v>
      </c>
      <c r="I244">
        <v>89817</v>
      </c>
      <c r="J244">
        <v>145</v>
      </c>
      <c r="K244" t="s">
        <v>2204</v>
      </c>
      <c r="L244">
        <v>1328</v>
      </c>
      <c r="M244">
        <v>2024</v>
      </c>
      <c r="N244">
        <v>36</v>
      </c>
      <c r="O244">
        <f t="shared" si="3"/>
        <v>1.379123239357012E-3</v>
      </c>
    </row>
    <row r="245" spans="1:15" x14ac:dyDescent="0.3">
      <c r="A245">
        <v>4</v>
      </c>
      <c r="B245">
        <v>754</v>
      </c>
      <c r="C245" t="s">
        <v>704</v>
      </c>
      <c r="D245" t="s">
        <v>155</v>
      </c>
      <c r="E245">
        <v>61</v>
      </c>
      <c r="F245">
        <v>357</v>
      </c>
      <c r="G245">
        <v>0.17086834733893558</v>
      </c>
      <c r="H245">
        <v>44231</v>
      </c>
      <c r="I245">
        <v>89817</v>
      </c>
      <c r="J245">
        <v>145</v>
      </c>
      <c r="K245" t="s">
        <v>874</v>
      </c>
      <c r="L245">
        <v>2634</v>
      </c>
      <c r="M245">
        <v>2024</v>
      </c>
      <c r="N245">
        <v>36</v>
      </c>
      <c r="O245">
        <f t="shared" si="3"/>
        <v>1.379123239357012E-3</v>
      </c>
    </row>
    <row r="246" spans="1:15" x14ac:dyDescent="0.3">
      <c r="A246">
        <v>4</v>
      </c>
      <c r="B246">
        <v>755</v>
      </c>
      <c r="C246" t="s">
        <v>704</v>
      </c>
      <c r="D246" t="s">
        <v>155</v>
      </c>
      <c r="E246">
        <v>61</v>
      </c>
      <c r="F246">
        <v>217</v>
      </c>
      <c r="G246">
        <v>0.28110599078341014</v>
      </c>
      <c r="H246">
        <v>44231</v>
      </c>
      <c r="I246">
        <v>89817</v>
      </c>
      <c r="J246">
        <v>145</v>
      </c>
      <c r="K246" t="s">
        <v>918</v>
      </c>
      <c r="L246">
        <v>1726</v>
      </c>
      <c r="M246">
        <v>2024</v>
      </c>
      <c r="N246">
        <v>36</v>
      </c>
      <c r="O246">
        <f t="shared" si="3"/>
        <v>1.379123239357012E-3</v>
      </c>
    </row>
    <row r="247" spans="1:15" x14ac:dyDescent="0.3">
      <c r="A247">
        <v>4</v>
      </c>
      <c r="B247">
        <v>470</v>
      </c>
      <c r="C247" t="s">
        <v>704</v>
      </c>
      <c r="D247" t="s">
        <v>155</v>
      </c>
      <c r="E247">
        <v>60</v>
      </c>
      <c r="F247">
        <v>93</v>
      </c>
      <c r="G247">
        <v>0.64516129032258063</v>
      </c>
      <c r="H247">
        <v>44231</v>
      </c>
      <c r="I247">
        <v>89817</v>
      </c>
      <c r="J247">
        <v>148</v>
      </c>
      <c r="K247" t="s">
        <v>2855</v>
      </c>
      <c r="L247">
        <v>787</v>
      </c>
      <c r="M247">
        <v>2024</v>
      </c>
      <c r="N247">
        <v>36</v>
      </c>
      <c r="O247">
        <f t="shared" si="3"/>
        <v>1.3565146616626349E-3</v>
      </c>
    </row>
    <row r="248" spans="1:15" x14ac:dyDescent="0.3">
      <c r="A248">
        <v>4</v>
      </c>
      <c r="B248">
        <v>774</v>
      </c>
      <c r="C248" t="s">
        <v>704</v>
      </c>
      <c r="D248" t="s">
        <v>155</v>
      </c>
      <c r="E248">
        <v>57</v>
      </c>
      <c r="F248">
        <v>116</v>
      </c>
      <c r="G248">
        <v>0.49137931034482757</v>
      </c>
      <c r="H248">
        <v>44231</v>
      </c>
      <c r="I248">
        <v>89817</v>
      </c>
      <c r="J248">
        <v>149</v>
      </c>
      <c r="K248" t="s">
        <v>2798</v>
      </c>
      <c r="L248">
        <v>670</v>
      </c>
      <c r="M248">
        <v>2024</v>
      </c>
      <c r="N248">
        <v>36</v>
      </c>
      <c r="O248">
        <f t="shared" si="3"/>
        <v>1.2886889285795031E-3</v>
      </c>
    </row>
    <row r="249" spans="1:15" x14ac:dyDescent="0.3">
      <c r="A249">
        <v>4</v>
      </c>
      <c r="B249">
        <v>890</v>
      </c>
      <c r="C249" t="s">
        <v>704</v>
      </c>
      <c r="D249" t="s">
        <v>155</v>
      </c>
      <c r="E249">
        <v>55</v>
      </c>
      <c r="F249">
        <v>84</v>
      </c>
      <c r="G249">
        <v>0.65476190476190477</v>
      </c>
      <c r="H249">
        <v>44231</v>
      </c>
      <c r="I249">
        <v>89817</v>
      </c>
      <c r="J249">
        <v>150</v>
      </c>
      <c r="K249" t="s">
        <v>2229</v>
      </c>
      <c r="L249">
        <v>442</v>
      </c>
      <c r="M249">
        <v>2024</v>
      </c>
      <c r="N249">
        <v>36</v>
      </c>
      <c r="O249">
        <f t="shared" si="3"/>
        <v>1.2434717731907485E-3</v>
      </c>
    </row>
    <row r="250" spans="1:15" x14ac:dyDescent="0.3">
      <c r="A250">
        <v>4</v>
      </c>
      <c r="B250">
        <v>144</v>
      </c>
      <c r="C250" t="s">
        <v>704</v>
      </c>
      <c r="D250" t="s">
        <v>155</v>
      </c>
      <c r="E250">
        <v>54</v>
      </c>
      <c r="F250">
        <v>154</v>
      </c>
      <c r="G250">
        <v>0.35064935064935066</v>
      </c>
      <c r="H250">
        <v>44231</v>
      </c>
      <c r="I250">
        <v>89817</v>
      </c>
      <c r="J250">
        <v>151</v>
      </c>
      <c r="K250" t="s">
        <v>2226</v>
      </c>
      <c r="L250">
        <v>1172</v>
      </c>
      <c r="M250">
        <v>2024</v>
      </c>
      <c r="N250">
        <v>36</v>
      </c>
      <c r="O250">
        <f t="shared" si="3"/>
        <v>1.2208631954963712E-3</v>
      </c>
    </row>
    <row r="251" spans="1:15" x14ac:dyDescent="0.3">
      <c r="A251">
        <v>4</v>
      </c>
      <c r="B251">
        <v>279</v>
      </c>
      <c r="C251" t="s">
        <v>704</v>
      </c>
      <c r="D251" t="s">
        <v>155</v>
      </c>
      <c r="E251">
        <v>54</v>
      </c>
      <c r="F251">
        <v>88</v>
      </c>
      <c r="G251">
        <v>0.61363636363636365</v>
      </c>
      <c r="H251">
        <v>44231</v>
      </c>
      <c r="I251">
        <v>89817</v>
      </c>
      <c r="J251">
        <v>151</v>
      </c>
      <c r="K251" t="s">
        <v>2211</v>
      </c>
      <c r="L251">
        <v>964</v>
      </c>
      <c r="M251">
        <v>2024</v>
      </c>
      <c r="N251">
        <v>36</v>
      </c>
      <c r="O251">
        <f t="shared" si="3"/>
        <v>1.2208631954963712E-3</v>
      </c>
    </row>
    <row r="252" spans="1:15" x14ac:dyDescent="0.3">
      <c r="A252">
        <v>4</v>
      </c>
      <c r="B252">
        <v>385</v>
      </c>
      <c r="C252" t="s">
        <v>704</v>
      </c>
      <c r="D252" t="s">
        <v>155</v>
      </c>
      <c r="E252">
        <v>54</v>
      </c>
      <c r="F252">
        <v>119</v>
      </c>
      <c r="G252">
        <v>0.45378151260504201</v>
      </c>
      <c r="H252">
        <v>44231</v>
      </c>
      <c r="I252">
        <v>89817</v>
      </c>
      <c r="J252">
        <v>151</v>
      </c>
      <c r="K252" t="s">
        <v>2213</v>
      </c>
      <c r="L252">
        <v>1069</v>
      </c>
      <c r="M252">
        <v>2024</v>
      </c>
      <c r="N252">
        <v>36</v>
      </c>
      <c r="O252">
        <f t="shared" si="3"/>
        <v>1.2208631954963712E-3</v>
      </c>
    </row>
    <row r="253" spans="1:15" x14ac:dyDescent="0.3">
      <c r="A253">
        <v>4</v>
      </c>
      <c r="B253">
        <v>519</v>
      </c>
      <c r="C253" t="s">
        <v>704</v>
      </c>
      <c r="D253" t="s">
        <v>155</v>
      </c>
      <c r="E253">
        <v>54</v>
      </c>
      <c r="F253">
        <v>104</v>
      </c>
      <c r="G253">
        <v>0.51923076923076927</v>
      </c>
      <c r="H253">
        <v>44231</v>
      </c>
      <c r="I253">
        <v>89817</v>
      </c>
      <c r="J253">
        <v>151</v>
      </c>
      <c r="K253" t="s">
        <v>2240</v>
      </c>
      <c r="L253">
        <v>841</v>
      </c>
      <c r="M253">
        <v>2024</v>
      </c>
      <c r="N253">
        <v>36</v>
      </c>
      <c r="O253">
        <f t="shared" si="3"/>
        <v>1.2208631954963712E-3</v>
      </c>
    </row>
    <row r="254" spans="1:15" x14ac:dyDescent="0.3">
      <c r="A254">
        <v>4</v>
      </c>
      <c r="B254">
        <v>696</v>
      </c>
      <c r="C254" t="s">
        <v>704</v>
      </c>
      <c r="D254" t="s">
        <v>155</v>
      </c>
      <c r="E254">
        <v>54</v>
      </c>
      <c r="F254">
        <v>68</v>
      </c>
      <c r="G254">
        <v>0.79411764705882348</v>
      </c>
      <c r="H254">
        <v>44231</v>
      </c>
      <c r="I254">
        <v>89817</v>
      </c>
      <c r="J254">
        <v>151</v>
      </c>
      <c r="K254" t="s">
        <v>1648</v>
      </c>
      <c r="L254">
        <v>2404</v>
      </c>
      <c r="M254">
        <v>2024</v>
      </c>
      <c r="N254">
        <v>36</v>
      </c>
      <c r="O254">
        <f t="shared" si="3"/>
        <v>1.2208631954963712E-3</v>
      </c>
    </row>
    <row r="255" spans="1:15" x14ac:dyDescent="0.3">
      <c r="A255">
        <v>4</v>
      </c>
      <c r="B255">
        <v>952</v>
      </c>
      <c r="C255" t="s">
        <v>704</v>
      </c>
      <c r="D255" t="s">
        <v>155</v>
      </c>
      <c r="E255">
        <v>54</v>
      </c>
      <c r="F255">
        <v>95</v>
      </c>
      <c r="G255">
        <v>0.56842105263157894</v>
      </c>
      <c r="H255">
        <v>44231</v>
      </c>
      <c r="I255">
        <v>89817</v>
      </c>
      <c r="J255">
        <v>151</v>
      </c>
      <c r="K255" t="s">
        <v>2811</v>
      </c>
      <c r="L255">
        <v>936</v>
      </c>
      <c r="M255">
        <v>2024</v>
      </c>
      <c r="N255">
        <v>36</v>
      </c>
      <c r="O255">
        <f t="shared" si="3"/>
        <v>1.2208631954963712E-3</v>
      </c>
    </row>
    <row r="256" spans="1:15" x14ac:dyDescent="0.3">
      <c r="A256">
        <v>4</v>
      </c>
      <c r="B256">
        <v>229</v>
      </c>
      <c r="C256" t="s">
        <v>704</v>
      </c>
      <c r="D256" t="s">
        <v>155</v>
      </c>
      <c r="E256">
        <v>53</v>
      </c>
      <c r="F256">
        <v>79</v>
      </c>
      <c r="G256">
        <v>0.67088607594936711</v>
      </c>
      <c r="H256">
        <v>44231</v>
      </c>
      <c r="I256">
        <v>89817</v>
      </c>
      <c r="J256">
        <v>157</v>
      </c>
      <c r="K256" t="s">
        <v>2230</v>
      </c>
      <c r="L256">
        <v>853</v>
      </c>
      <c r="M256">
        <v>2024</v>
      </c>
      <c r="N256">
        <v>36</v>
      </c>
      <c r="O256">
        <f t="shared" si="3"/>
        <v>1.1982546178019942E-3</v>
      </c>
    </row>
    <row r="257" spans="1:15" x14ac:dyDescent="0.3">
      <c r="A257">
        <v>4</v>
      </c>
      <c r="B257">
        <v>322</v>
      </c>
      <c r="C257" t="s">
        <v>704</v>
      </c>
      <c r="D257" t="s">
        <v>155</v>
      </c>
      <c r="E257">
        <v>53</v>
      </c>
      <c r="F257">
        <v>75</v>
      </c>
      <c r="G257">
        <v>0.70666666666666667</v>
      </c>
      <c r="H257">
        <v>44231</v>
      </c>
      <c r="I257">
        <v>89817</v>
      </c>
      <c r="J257">
        <v>157</v>
      </c>
      <c r="K257" t="s">
        <v>1667</v>
      </c>
      <c r="L257">
        <v>1093</v>
      </c>
      <c r="M257">
        <v>2024</v>
      </c>
      <c r="N257">
        <v>36</v>
      </c>
      <c r="O257">
        <f t="shared" si="3"/>
        <v>1.1982546178019942E-3</v>
      </c>
    </row>
    <row r="258" spans="1:15" x14ac:dyDescent="0.3">
      <c r="A258">
        <v>4</v>
      </c>
      <c r="B258">
        <v>424</v>
      </c>
      <c r="C258" t="s">
        <v>704</v>
      </c>
      <c r="D258" t="s">
        <v>155</v>
      </c>
      <c r="E258">
        <v>53</v>
      </c>
      <c r="F258">
        <v>88</v>
      </c>
      <c r="G258">
        <v>0.60227272727272729</v>
      </c>
      <c r="H258">
        <v>44231</v>
      </c>
      <c r="I258">
        <v>89817</v>
      </c>
      <c r="J258">
        <v>157</v>
      </c>
      <c r="K258" t="s">
        <v>919</v>
      </c>
      <c r="L258">
        <v>777</v>
      </c>
      <c r="M258">
        <v>2024</v>
      </c>
      <c r="N258">
        <v>36</v>
      </c>
      <c r="O258">
        <f t="shared" si="3"/>
        <v>1.1982546178019942E-3</v>
      </c>
    </row>
    <row r="259" spans="1:15" x14ac:dyDescent="0.3">
      <c r="A259">
        <v>4</v>
      </c>
      <c r="B259">
        <v>46</v>
      </c>
      <c r="C259" t="s">
        <v>704</v>
      </c>
      <c r="D259" t="s">
        <v>155</v>
      </c>
      <c r="E259">
        <v>52</v>
      </c>
      <c r="F259">
        <v>83</v>
      </c>
      <c r="G259">
        <v>0.62650602409638556</v>
      </c>
      <c r="H259">
        <v>44231</v>
      </c>
      <c r="I259">
        <v>89817</v>
      </c>
      <c r="J259">
        <v>160</v>
      </c>
      <c r="K259" t="s">
        <v>2680</v>
      </c>
      <c r="L259">
        <v>489</v>
      </c>
      <c r="M259">
        <v>2024</v>
      </c>
      <c r="N259">
        <v>36</v>
      </c>
      <c r="O259">
        <f t="shared" ref="O259:O322" si="4">E259/H259</f>
        <v>1.1756460401076169E-3</v>
      </c>
    </row>
    <row r="260" spans="1:15" x14ac:dyDescent="0.3">
      <c r="A260">
        <v>4</v>
      </c>
      <c r="B260">
        <v>200</v>
      </c>
      <c r="C260" t="s">
        <v>704</v>
      </c>
      <c r="D260" t="s">
        <v>155</v>
      </c>
      <c r="E260">
        <v>52</v>
      </c>
      <c r="F260">
        <v>70</v>
      </c>
      <c r="G260">
        <v>0.74285714285714288</v>
      </c>
      <c r="H260">
        <v>44231</v>
      </c>
      <c r="I260">
        <v>89817</v>
      </c>
      <c r="J260">
        <v>160</v>
      </c>
      <c r="K260" t="s">
        <v>2206</v>
      </c>
      <c r="L260">
        <v>578</v>
      </c>
      <c r="M260">
        <v>2024</v>
      </c>
      <c r="N260">
        <v>36</v>
      </c>
      <c r="O260">
        <f t="shared" si="4"/>
        <v>1.1756460401076169E-3</v>
      </c>
    </row>
    <row r="261" spans="1:15" x14ac:dyDescent="0.3">
      <c r="A261">
        <v>4</v>
      </c>
      <c r="B261">
        <v>614</v>
      </c>
      <c r="C261" t="s">
        <v>704</v>
      </c>
      <c r="D261" t="s">
        <v>155</v>
      </c>
      <c r="E261">
        <v>48</v>
      </c>
      <c r="F261">
        <v>48</v>
      </c>
      <c r="G261">
        <v>1</v>
      </c>
      <c r="H261">
        <v>44231</v>
      </c>
      <c r="I261">
        <v>89817</v>
      </c>
      <c r="J261">
        <v>162</v>
      </c>
      <c r="K261" t="s">
        <v>2780</v>
      </c>
      <c r="L261">
        <v>520</v>
      </c>
      <c r="M261">
        <v>2024</v>
      </c>
      <c r="N261">
        <v>36</v>
      </c>
      <c r="O261">
        <f t="shared" si="4"/>
        <v>1.0852117293301078E-3</v>
      </c>
    </row>
    <row r="262" spans="1:15" x14ac:dyDescent="0.3">
      <c r="A262">
        <v>4</v>
      </c>
      <c r="B262">
        <v>723</v>
      </c>
      <c r="C262" t="s">
        <v>704</v>
      </c>
      <c r="D262" t="s">
        <v>155</v>
      </c>
      <c r="E262">
        <v>48</v>
      </c>
      <c r="F262">
        <v>110</v>
      </c>
      <c r="G262">
        <v>0.43636363636363634</v>
      </c>
      <c r="H262">
        <v>44231</v>
      </c>
      <c r="I262">
        <v>89817</v>
      </c>
      <c r="J262">
        <v>162</v>
      </c>
      <c r="K262" t="s">
        <v>937</v>
      </c>
      <c r="L262">
        <v>1212</v>
      </c>
      <c r="M262">
        <v>2024</v>
      </c>
      <c r="N262">
        <v>36</v>
      </c>
      <c r="O262">
        <f t="shared" si="4"/>
        <v>1.0852117293301078E-3</v>
      </c>
    </row>
    <row r="263" spans="1:15" x14ac:dyDescent="0.3">
      <c r="A263">
        <v>4</v>
      </c>
      <c r="B263">
        <v>511</v>
      </c>
      <c r="C263" t="s">
        <v>704</v>
      </c>
      <c r="D263" t="s">
        <v>155</v>
      </c>
      <c r="E263">
        <v>47</v>
      </c>
      <c r="F263">
        <v>54</v>
      </c>
      <c r="G263">
        <v>0.87037037037037035</v>
      </c>
      <c r="H263">
        <v>44231</v>
      </c>
      <c r="I263">
        <v>89817</v>
      </c>
      <c r="J263">
        <v>164</v>
      </c>
      <c r="K263" t="s">
        <v>2757</v>
      </c>
      <c r="L263">
        <v>467</v>
      </c>
      <c r="M263">
        <v>2024</v>
      </c>
      <c r="N263">
        <v>36</v>
      </c>
      <c r="O263">
        <f t="shared" si="4"/>
        <v>1.0626031516357305E-3</v>
      </c>
    </row>
    <row r="264" spans="1:15" x14ac:dyDescent="0.3">
      <c r="A264">
        <v>4</v>
      </c>
      <c r="B264">
        <v>349</v>
      </c>
      <c r="C264" t="s">
        <v>704</v>
      </c>
      <c r="D264" t="s">
        <v>155</v>
      </c>
      <c r="E264">
        <v>46</v>
      </c>
      <c r="F264">
        <v>97</v>
      </c>
      <c r="G264">
        <v>0.47422680412371132</v>
      </c>
      <c r="H264">
        <v>44231</v>
      </c>
      <c r="I264">
        <v>89817</v>
      </c>
      <c r="J264">
        <v>165</v>
      </c>
      <c r="K264" t="s">
        <v>2947</v>
      </c>
      <c r="L264">
        <v>784</v>
      </c>
      <c r="M264">
        <v>2024</v>
      </c>
      <c r="N264">
        <v>36</v>
      </c>
      <c r="O264">
        <f t="shared" si="4"/>
        <v>1.0399945739413532E-3</v>
      </c>
    </row>
    <row r="265" spans="1:15" x14ac:dyDescent="0.3">
      <c r="A265">
        <v>4</v>
      </c>
      <c r="B265">
        <v>625</v>
      </c>
      <c r="C265" t="s">
        <v>704</v>
      </c>
      <c r="D265" t="s">
        <v>155</v>
      </c>
      <c r="E265">
        <v>46</v>
      </c>
      <c r="F265">
        <v>47</v>
      </c>
      <c r="G265">
        <v>0.97872340425531912</v>
      </c>
      <c r="H265">
        <v>44231</v>
      </c>
      <c r="I265">
        <v>89817</v>
      </c>
      <c r="J265">
        <v>165</v>
      </c>
      <c r="K265" t="s">
        <v>2783</v>
      </c>
      <c r="L265">
        <v>393</v>
      </c>
      <c r="M265">
        <v>2024</v>
      </c>
      <c r="N265">
        <v>36</v>
      </c>
      <c r="O265">
        <f t="shared" si="4"/>
        <v>1.0399945739413532E-3</v>
      </c>
    </row>
    <row r="266" spans="1:15" x14ac:dyDescent="0.3">
      <c r="A266">
        <v>4</v>
      </c>
      <c r="B266">
        <v>82</v>
      </c>
      <c r="C266" t="s">
        <v>704</v>
      </c>
      <c r="D266" t="s">
        <v>155</v>
      </c>
      <c r="E266">
        <v>45</v>
      </c>
      <c r="F266">
        <v>74</v>
      </c>
      <c r="G266">
        <v>0.60810810810810811</v>
      </c>
      <c r="H266">
        <v>44231</v>
      </c>
      <c r="I266">
        <v>89817</v>
      </c>
      <c r="J266">
        <v>167</v>
      </c>
      <c r="K266" t="s">
        <v>2890</v>
      </c>
      <c r="L266">
        <v>913</v>
      </c>
      <c r="M266">
        <v>2024</v>
      </c>
      <c r="N266">
        <v>36</v>
      </c>
      <c r="O266">
        <f t="shared" si="4"/>
        <v>1.0173859962469762E-3</v>
      </c>
    </row>
    <row r="267" spans="1:15" x14ac:dyDescent="0.3">
      <c r="A267">
        <v>4</v>
      </c>
      <c r="B267">
        <v>54</v>
      </c>
      <c r="C267" t="s">
        <v>704</v>
      </c>
      <c r="D267" t="s">
        <v>155</v>
      </c>
      <c r="E267">
        <v>44</v>
      </c>
      <c r="F267">
        <v>91</v>
      </c>
      <c r="G267">
        <v>0.48351648351648352</v>
      </c>
      <c r="H267">
        <v>44231</v>
      </c>
      <c r="I267">
        <v>89817</v>
      </c>
      <c r="J267">
        <v>168</v>
      </c>
      <c r="K267" t="s">
        <v>2684</v>
      </c>
      <c r="L267">
        <v>1063</v>
      </c>
      <c r="M267">
        <v>2024</v>
      </c>
      <c r="N267">
        <v>36</v>
      </c>
      <c r="O267">
        <f t="shared" si="4"/>
        <v>9.947774185525989E-4</v>
      </c>
    </row>
    <row r="268" spans="1:15" x14ac:dyDescent="0.3">
      <c r="A268">
        <v>4</v>
      </c>
      <c r="B268">
        <v>4</v>
      </c>
      <c r="C268" t="s">
        <v>704</v>
      </c>
      <c r="D268" t="s">
        <v>155</v>
      </c>
      <c r="E268">
        <v>43</v>
      </c>
      <c r="F268">
        <v>50</v>
      </c>
      <c r="G268">
        <v>0.86</v>
      </c>
      <c r="H268">
        <v>44231</v>
      </c>
      <c r="I268">
        <v>89817</v>
      </c>
      <c r="J268">
        <v>169</v>
      </c>
      <c r="K268" t="s">
        <v>2948</v>
      </c>
      <c r="L268">
        <v>649</v>
      </c>
      <c r="M268">
        <v>2024</v>
      </c>
      <c r="N268">
        <v>36</v>
      </c>
      <c r="O268">
        <f t="shared" si="4"/>
        <v>9.7216884085822163E-4</v>
      </c>
    </row>
    <row r="269" spans="1:15" x14ac:dyDescent="0.3">
      <c r="A269">
        <v>4</v>
      </c>
      <c r="B269">
        <v>142</v>
      </c>
      <c r="C269" t="s">
        <v>704</v>
      </c>
      <c r="D269" t="s">
        <v>155</v>
      </c>
      <c r="E269">
        <v>43</v>
      </c>
      <c r="F269">
        <v>101</v>
      </c>
      <c r="G269">
        <v>0.42574257425742573</v>
      </c>
      <c r="H269">
        <v>44231</v>
      </c>
      <c r="I269">
        <v>89817</v>
      </c>
      <c r="J269">
        <v>169</v>
      </c>
      <c r="K269" t="s">
        <v>2949</v>
      </c>
      <c r="L269">
        <v>1027</v>
      </c>
      <c r="M269">
        <v>2024</v>
      </c>
      <c r="N269">
        <v>36</v>
      </c>
      <c r="O269">
        <f t="shared" si="4"/>
        <v>9.7216884085822163E-4</v>
      </c>
    </row>
    <row r="270" spans="1:15" x14ac:dyDescent="0.3">
      <c r="A270">
        <v>4</v>
      </c>
      <c r="B270">
        <v>224</v>
      </c>
      <c r="C270" t="s">
        <v>704</v>
      </c>
      <c r="D270" t="s">
        <v>155</v>
      </c>
      <c r="E270">
        <v>42</v>
      </c>
      <c r="F270">
        <v>114</v>
      </c>
      <c r="G270">
        <v>0.36842105263157893</v>
      </c>
      <c r="H270">
        <v>44231</v>
      </c>
      <c r="I270">
        <v>89817</v>
      </c>
      <c r="J270">
        <v>171</v>
      </c>
      <c r="K270" t="s">
        <v>2708</v>
      </c>
      <c r="L270">
        <v>827</v>
      </c>
      <c r="M270">
        <v>2024</v>
      </c>
      <c r="N270">
        <v>36</v>
      </c>
      <c r="O270">
        <f t="shared" si="4"/>
        <v>9.4956026316384435E-4</v>
      </c>
    </row>
    <row r="271" spans="1:15" x14ac:dyDescent="0.3">
      <c r="A271">
        <v>4</v>
      </c>
      <c r="B271">
        <v>612</v>
      </c>
      <c r="C271" t="s">
        <v>704</v>
      </c>
      <c r="D271" t="s">
        <v>155</v>
      </c>
      <c r="E271">
        <v>41</v>
      </c>
      <c r="F271">
        <v>41</v>
      </c>
      <c r="G271">
        <v>1</v>
      </c>
      <c r="H271">
        <v>44231</v>
      </c>
      <c r="I271">
        <v>89817</v>
      </c>
      <c r="J271">
        <v>172</v>
      </c>
      <c r="K271" t="s">
        <v>1857</v>
      </c>
      <c r="L271">
        <v>400</v>
      </c>
      <c r="M271">
        <v>2024</v>
      </c>
      <c r="N271">
        <v>36</v>
      </c>
      <c r="O271">
        <f t="shared" si="4"/>
        <v>9.2695168546946707E-4</v>
      </c>
    </row>
    <row r="272" spans="1:15" x14ac:dyDescent="0.3">
      <c r="A272">
        <v>4</v>
      </c>
      <c r="B272">
        <v>892</v>
      </c>
      <c r="C272" t="s">
        <v>704</v>
      </c>
      <c r="D272" t="s">
        <v>155</v>
      </c>
      <c r="E272">
        <v>41</v>
      </c>
      <c r="F272">
        <v>64</v>
      </c>
      <c r="G272">
        <v>0.640625</v>
      </c>
      <c r="H272">
        <v>44231</v>
      </c>
      <c r="I272">
        <v>89817</v>
      </c>
      <c r="J272">
        <v>172</v>
      </c>
      <c r="K272" t="s">
        <v>1648</v>
      </c>
      <c r="L272">
        <v>280</v>
      </c>
      <c r="M272">
        <v>2024</v>
      </c>
      <c r="N272">
        <v>36</v>
      </c>
      <c r="O272">
        <f t="shared" si="4"/>
        <v>9.2695168546946707E-4</v>
      </c>
    </row>
    <row r="273" spans="1:15" x14ac:dyDescent="0.3">
      <c r="A273">
        <v>4</v>
      </c>
      <c r="B273">
        <v>246</v>
      </c>
      <c r="C273" t="s">
        <v>704</v>
      </c>
      <c r="D273" t="s">
        <v>155</v>
      </c>
      <c r="E273">
        <v>40</v>
      </c>
      <c r="F273">
        <v>91</v>
      </c>
      <c r="G273">
        <v>0.43956043956043955</v>
      </c>
      <c r="H273">
        <v>44231</v>
      </c>
      <c r="I273">
        <v>89817</v>
      </c>
      <c r="J273">
        <v>174</v>
      </c>
      <c r="K273" t="s">
        <v>2212</v>
      </c>
      <c r="L273">
        <v>761</v>
      </c>
      <c r="M273">
        <v>2024</v>
      </c>
      <c r="N273">
        <v>36</v>
      </c>
      <c r="O273">
        <f t="shared" si="4"/>
        <v>9.043431077750899E-4</v>
      </c>
    </row>
    <row r="274" spans="1:15" x14ac:dyDescent="0.3">
      <c r="A274">
        <v>4</v>
      </c>
      <c r="B274">
        <v>427</v>
      </c>
      <c r="C274" t="s">
        <v>704</v>
      </c>
      <c r="D274" t="s">
        <v>155</v>
      </c>
      <c r="E274">
        <v>39</v>
      </c>
      <c r="F274">
        <v>60</v>
      </c>
      <c r="G274">
        <v>0.65</v>
      </c>
      <c r="H274">
        <v>44231</v>
      </c>
      <c r="I274">
        <v>89817</v>
      </c>
      <c r="J274">
        <v>175</v>
      </c>
      <c r="K274" t="s">
        <v>2852</v>
      </c>
      <c r="L274">
        <v>445</v>
      </c>
      <c r="M274">
        <v>2024</v>
      </c>
      <c r="N274">
        <v>36</v>
      </c>
      <c r="O274">
        <f t="shared" si="4"/>
        <v>8.8173453008071263E-4</v>
      </c>
    </row>
    <row r="275" spans="1:15" x14ac:dyDescent="0.3">
      <c r="A275">
        <v>4</v>
      </c>
      <c r="B275">
        <v>760</v>
      </c>
      <c r="C275" t="s">
        <v>704</v>
      </c>
      <c r="D275" t="s">
        <v>155</v>
      </c>
      <c r="E275">
        <v>39</v>
      </c>
      <c r="F275">
        <v>79</v>
      </c>
      <c r="G275">
        <v>0.49367088607594939</v>
      </c>
      <c r="H275">
        <v>44231</v>
      </c>
      <c r="I275">
        <v>89817</v>
      </c>
      <c r="J275">
        <v>175</v>
      </c>
      <c r="K275" t="s">
        <v>2797</v>
      </c>
      <c r="L275">
        <v>590</v>
      </c>
      <c r="M275">
        <v>2024</v>
      </c>
      <c r="N275">
        <v>36</v>
      </c>
      <c r="O275">
        <f t="shared" si="4"/>
        <v>8.8173453008071263E-4</v>
      </c>
    </row>
    <row r="276" spans="1:15" x14ac:dyDescent="0.3">
      <c r="A276">
        <v>4</v>
      </c>
      <c r="B276">
        <v>911</v>
      </c>
      <c r="C276" t="s">
        <v>704</v>
      </c>
      <c r="D276" t="s">
        <v>155</v>
      </c>
      <c r="E276">
        <v>39</v>
      </c>
      <c r="F276">
        <v>41</v>
      </c>
      <c r="G276">
        <v>0.95121951219512191</v>
      </c>
      <c r="H276">
        <v>44231</v>
      </c>
      <c r="I276">
        <v>89817</v>
      </c>
      <c r="J276">
        <v>175</v>
      </c>
      <c r="K276" t="s">
        <v>2211</v>
      </c>
      <c r="L276">
        <v>228</v>
      </c>
      <c r="M276">
        <v>2024</v>
      </c>
      <c r="N276">
        <v>36</v>
      </c>
      <c r="O276">
        <f t="shared" si="4"/>
        <v>8.8173453008071263E-4</v>
      </c>
    </row>
    <row r="277" spans="1:15" x14ac:dyDescent="0.3">
      <c r="A277">
        <v>4</v>
      </c>
      <c r="B277">
        <v>20</v>
      </c>
      <c r="C277" t="s">
        <v>704</v>
      </c>
      <c r="D277" t="s">
        <v>155</v>
      </c>
      <c r="E277">
        <v>38</v>
      </c>
      <c r="F277">
        <v>42</v>
      </c>
      <c r="G277">
        <v>0.90476190476190477</v>
      </c>
      <c r="H277">
        <v>44231</v>
      </c>
      <c r="I277">
        <v>89817</v>
      </c>
      <c r="J277">
        <v>178</v>
      </c>
      <c r="K277" t="s">
        <v>2673</v>
      </c>
      <c r="L277">
        <v>508</v>
      </c>
      <c r="M277">
        <v>2024</v>
      </c>
      <c r="N277">
        <v>36</v>
      </c>
      <c r="O277">
        <f t="shared" si="4"/>
        <v>8.5912595238633535E-4</v>
      </c>
    </row>
    <row r="278" spans="1:15" x14ac:dyDescent="0.3">
      <c r="A278">
        <v>4</v>
      </c>
      <c r="B278">
        <v>233</v>
      </c>
      <c r="C278" t="s">
        <v>704</v>
      </c>
      <c r="D278" t="s">
        <v>155</v>
      </c>
      <c r="E278">
        <v>38</v>
      </c>
      <c r="F278">
        <v>83</v>
      </c>
      <c r="G278">
        <v>0.45783132530120479</v>
      </c>
      <c r="H278">
        <v>44231</v>
      </c>
      <c r="I278">
        <v>89817</v>
      </c>
      <c r="J278">
        <v>178</v>
      </c>
      <c r="K278" t="s">
        <v>2950</v>
      </c>
      <c r="L278">
        <v>810</v>
      </c>
      <c r="M278">
        <v>2024</v>
      </c>
      <c r="N278">
        <v>36</v>
      </c>
      <c r="O278">
        <f t="shared" si="4"/>
        <v>8.5912595238633535E-4</v>
      </c>
    </row>
    <row r="279" spans="1:15" x14ac:dyDescent="0.3">
      <c r="A279">
        <v>4</v>
      </c>
      <c r="B279">
        <v>501</v>
      </c>
      <c r="C279" t="s">
        <v>704</v>
      </c>
      <c r="D279" t="s">
        <v>155</v>
      </c>
      <c r="E279">
        <v>38</v>
      </c>
      <c r="F279">
        <v>107</v>
      </c>
      <c r="G279">
        <v>0.35514018691588783</v>
      </c>
      <c r="H279">
        <v>44231</v>
      </c>
      <c r="I279">
        <v>89817</v>
      </c>
      <c r="J279">
        <v>178</v>
      </c>
      <c r="K279" t="s">
        <v>2756</v>
      </c>
      <c r="L279">
        <v>777</v>
      </c>
      <c r="M279">
        <v>2024</v>
      </c>
      <c r="N279">
        <v>36</v>
      </c>
      <c r="O279">
        <f t="shared" si="4"/>
        <v>8.5912595238633535E-4</v>
      </c>
    </row>
    <row r="280" spans="1:15" x14ac:dyDescent="0.3">
      <c r="A280">
        <v>4</v>
      </c>
      <c r="B280">
        <v>695</v>
      </c>
      <c r="C280" t="s">
        <v>704</v>
      </c>
      <c r="D280" t="s">
        <v>155</v>
      </c>
      <c r="E280">
        <v>38</v>
      </c>
      <c r="F280">
        <v>38</v>
      </c>
      <c r="G280">
        <v>1</v>
      </c>
      <c r="H280">
        <v>44231</v>
      </c>
      <c r="I280">
        <v>89817</v>
      </c>
      <c r="J280">
        <v>178</v>
      </c>
      <c r="K280" t="s">
        <v>1615</v>
      </c>
      <c r="L280">
        <v>627</v>
      </c>
      <c r="M280">
        <v>2024</v>
      </c>
      <c r="N280">
        <v>36</v>
      </c>
      <c r="O280">
        <f t="shared" si="4"/>
        <v>8.5912595238633535E-4</v>
      </c>
    </row>
    <row r="281" spans="1:15" x14ac:dyDescent="0.3">
      <c r="A281">
        <v>4</v>
      </c>
      <c r="B281">
        <v>792</v>
      </c>
      <c r="C281" t="s">
        <v>704</v>
      </c>
      <c r="D281" t="s">
        <v>155</v>
      </c>
      <c r="E281">
        <v>38</v>
      </c>
      <c r="F281">
        <v>60</v>
      </c>
      <c r="G281">
        <v>0.6333333333333333</v>
      </c>
      <c r="H281">
        <v>44231</v>
      </c>
      <c r="I281">
        <v>89817</v>
      </c>
      <c r="J281">
        <v>178</v>
      </c>
      <c r="K281" t="s">
        <v>2951</v>
      </c>
      <c r="L281">
        <v>531</v>
      </c>
      <c r="M281">
        <v>2024</v>
      </c>
      <c r="N281">
        <v>36</v>
      </c>
      <c r="O281">
        <f t="shared" si="4"/>
        <v>8.5912595238633535E-4</v>
      </c>
    </row>
    <row r="282" spans="1:15" x14ac:dyDescent="0.3">
      <c r="A282">
        <v>4</v>
      </c>
      <c r="B282">
        <v>49</v>
      </c>
      <c r="C282" t="s">
        <v>704</v>
      </c>
      <c r="D282" t="s">
        <v>155</v>
      </c>
      <c r="E282">
        <v>37</v>
      </c>
      <c r="F282">
        <v>64</v>
      </c>
      <c r="G282">
        <v>0.578125</v>
      </c>
      <c r="H282">
        <v>44231</v>
      </c>
      <c r="I282">
        <v>89817</v>
      </c>
      <c r="J282">
        <v>183</v>
      </c>
      <c r="K282" t="s">
        <v>2952</v>
      </c>
      <c r="L282">
        <v>450</v>
      </c>
      <c r="M282">
        <v>2024</v>
      </c>
      <c r="N282">
        <v>36</v>
      </c>
      <c r="O282">
        <f t="shared" si="4"/>
        <v>8.3651737469195818E-4</v>
      </c>
    </row>
    <row r="283" spans="1:15" x14ac:dyDescent="0.3">
      <c r="A283">
        <v>4</v>
      </c>
      <c r="B283">
        <v>98</v>
      </c>
      <c r="C283" t="s">
        <v>704</v>
      </c>
      <c r="D283" t="s">
        <v>155</v>
      </c>
      <c r="E283">
        <v>37</v>
      </c>
      <c r="F283">
        <v>45</v>
      </c>
      <c r="G283">
        <v>0.82222222222222219</v>
      </c>
      <c r="H283">
        <v>44231</v>
      </c>
      <c r="I283">
        <v>89817</v>
      </c>
      <c r="J283">
        <v>183</v>
      </c>
      <c r="K283" t="s">
        <v>953</v>
      </c>
      <c r="L283">
        <v>758</v>
      </c>
      <c r="M283">
        <v>2024</v>
      </c>
      <c r="N283">
        <v>36</v>
      </c>
      <c r="O283">
        <f t="shared" si="4"/>
        <v>8.3651737469195818E-4</v>
      </c>
    </row>
    <row r="284" spans="1:15" x14ac:dyDescent="0.3">
      <c r="A284">
        <v>4</v>
      </c>
      <c r="B284">
        <v>228</v>
      </c>
      <c r="C284" t="s">
        <v>704</v>
      </c>
      <c r="D284" t="s">
        <v>155</v>
      </c>
      <c r="E284">
        <v>37</v>
      </c>
      <c r="F284">
        <v>69</v>
      </c>
      <c r="G284">
        <v>0.53623188405797106</v>
      </c>
      <c r="H284">
        <v>44231</v>
      </c>
      <c r="I284">
        <v>89817</v>
      </c>
      <c r="J284">
        <v>183</v>
      </c>
      <c r="K284" t="s">
        <v>2669</v>
      </c>
      <c r="L284">
        <v>547</v>
      </c>
      <c r="M284">
        <v>2024</v>
      </c>
      <c r="N284">
        <v>36</v>
      </c>
      <c r="O284">
        <f t="shared" si="4"/>
        <v>8.3651737469195818E-4</v>
      </c>
    </row>
    <row r="285" spans="1:15" x14ac:dyDescent="0.3">
      <c r="A285">
        <v>4</v>
      </c>
      <c r="B285">
        <v>530</v>
      </c>
      <c r="C285" t="s">
        <v>704</v>
      </c>
      <c r="D285" t="s">
        <v>155</v>
      </c>
      <c r="E285">
        <v>37</v>
      </c>
      <c r="F285">
        <v>51</v>
      </c>
      <c r="G285">
        <v>0.72549019607843135</v>
      </c>
      <c r="H285">
        <v>44231</v>
      </c>
      <c r="I285">
        <v>89817</v>
      </c>
      <c r="J285">
        <v>183</v>
      </c>
      <c r="K285" t="s">
        <v>2229</v>
      </c>
      <c r="L285">
        <v>463</v>
      </c>
      <c r="M285">
        <v>2024</v>
      </c>
      <c r="N285">
        <v>36</v>
      </c>
      <c r="O285">
        <f t="shared" si="4"/>
        <v>8.3651737469195818E-4</v>
      </c>
    </row>
    <row r="286" spans="1:15" x14ac:dyDescent="0.3">
      <c r="A286">
        <v>4</v>
      </c>
      <c r="B286">
        <v>811</v>
      </c>
      <c r="C286" t="s">
        <v>704</v>
      </c>
      <c r="D286" t="s">
        <v>155</v>
      </c>
      <c r="E286">
        <v>37</v>
      </c>
      <c r="F286">
        <v>60</v>
      </c>
      <c r="G286">
        <v>0.6166666666666667</v>
      </c>
      <c r="H286">
        <v>44231</v>
      </c>
      <c r="I286">
        <v>89817</v>
      </c>
      <c r="J286">
        <v>183</v>
      </c>
      <c r="K286" t="s">
        <v>2800</v>
      </c>
      <c r="L286">
        <v>654</v>
      </c>
      <c r="M286">
        <v>2024</v>
      </c>
      <c r="N286">
        <v>36</v>
      </c>
      <c r="O286">
        <f t="shared" si="4"/>
        <v>8.3651737469195818E-4</v>
      </c>
    </row>
    <row r="287" spans="1:15" x14ac:dyDescent="0.3">
      <c r="A287">
        <v>4</v>
      </c>
      <c r="B287">
        <v>180</v>
      </c>
      <c r="C287" t="s">
        <v>704</v>
      </c>
      <c r="D287" t="s">
        <v>155</v>
      </c>
      <c r="E287">
        <v>36</v>
      </c>
      <c r="F287">
        <v>54</v>
      </c>
      <c r="G287">
        <v>0.66666666666666663</v>
      </c>
      <c r="H287">
        <v>44231</v>
      </c>
      <c r="I287">
        <v>89817</v>
      </c>
      <c r="J287">
        <v>188</v>
      </c>
      <c r="K287" t="s">
        <v>2216</v>
      </c>
      <c r="L287">
        <v>422</v>
      </c>
      <c r="M287">
        <v>2024</v>
      </c>
      <c r="N287">
        <v>36</v>
      </c>
      <c r="O287">
        <f t="shared" si="4"/>
        <v>8.139087969975809E-4</v>
      </c>
    </row>
    <row r="288" spans="1:15" x14ac:dyDescent="0.3">
      <c r="A288">
        <v>4</v>
      </c>
      <c r="B288">
        <v>759</v>
      </c>
      <c r="C288" t="s">
        <v>704</v>
      </c>
      <c r="D288" t="s">
        <v>155</v>
      </c>
      <c r="E288">
        <v>36</v>
      </c>
      <c r="F288">
        <v>38</v>
      </c>
      <c r="G288">
        <v>0.94736842105263153</v>
      </c>
      <c r="H288">
        <v>44231</v>
      </c>
      <c r="I288">
        <v>89817</v>
      </c>
      <c r="J288">
        <v>188</v>
      </c>
      <c r="K288" t="s">
        <v>2208</v>
      </c>
      <c r="L288">
        <v>255</v>
      </c>
      <c r="M288">
        <v>2024</v>
      </c>
      <c r="N288">
        <v>36</v>
      </c>
      <c r="O288">
        <f t="shared" si="4"/>
        <v>8.139087969975809E-4</v>
      </c>
    </row>
    <row r="289" spans="1:15" x14ac:dyDescent="0.3">
      <c r="A289">
        <v>4</v>
      </c>
      <c r="B289">
        <v>815</v>
      </c>
      <c r="C289" t="s">
        <v>704</v>
      </c>
      <c r="D289" t="s">
        <v>155</v>
      </c>
      <c r="E289">
        <v>36</v>
      </c>
      <c r="F289">
        <v>49</v>
      </c>
      <c r="G289">
        <v>0.73469387755102045</v>
      </c>
      <c r="H289">
        <v>44231</v>
      </c>
      <c r="I289">
        <v>89817</v>
      </c>
      <c r="J289">
        <v>188</v>
      </c>
      <c r="K289" t="s">
        <v>2241</v>
      </c>
      <c r="L289">
        <v>429</v>
      </c>
      <c r="M289">
        <v>2024</v>
      </c>
      <c r="N289">
        <v>36</v>
      </c>
      <c r="O289">
        <f t="shared" si="4"/>
        <v>8.139087969975809E-4</v>
      </c>
    </row>
    <row r="290" spans="1:15" x14ac:dyDescent="0.3">
      <c r="A290">
        <v>4</v>
      </c>
      <c r="B290">
        <v>132</v>
      </c>
      <c r="C290" t="s">
        <v>704</v>
      </c>
      <c r="D290" t="s">
        <v>155</v>
      </c>
      <c r="E290">
        <v>35</v>
      </c>
      <c r="F290">
        <v>36</v>
      </c>
      <c r="G290">
        <v>0.97222222222222221</v>
      </c>
      <c r="H290">
        <v>44231</v>
      </c>
      <c r="I290">
        <v>89817</v>
      </c>
      <c r="J290">
        <v>191</v>
      </c>
      <c r="K290" t="s">
        <v>2953</v>
      </c>
      <c r="L290">
        <v>222</v>
      </c>
      <c r="M290">
        <v>2024</v>
      </c>
      <c r="N290">
        <v>36</v>
      </c>
      <c r="O290">
        <f t="shared" si="4"/>
        <v>7.9130021930320362E-4</v>
      </c>
    </row>
    <row r="291" spans="1:15" x14ac:dyDescent="0.3">
      <c r="A291">
        <v>4</v>
      </c>
      <c r="B291">
        <v>793</v>
      </c>
      <c r="C291" t="s">
        <v>704</v>
      </c>
      <c r="D291" t="s">
        <v>155</v>
      </c>
      <c r="E291">
        <v>35</v>
      </c>
      <c r="F291">
        <v>58</v>
      </c>
      <c r="G291">
        <v>0.60344827586206895</v>
      </c>
      <c r="H291">
        <v>44231</v>
      </c>
      <c r="I291">
        <v>89817</v>
      </c>
      <c r="J291">
        <v>191</v>
      </c>
      <c r="K291" t="s">
        <v>2954</v>
      </c>
      <c r="L291">
        <v>717</v>
      </c>
      <c r="M291">
        <v>2024</v>
      </c>
      <c r="N291">
        <v>36</v>
      </c>
      <c r="O291">
        <f t="shared" si="4"/>
        <v>7.9130021930320362E-4</v>
      </c>
    </row>
    <row r="292" spans="1:15" x14ac:dyDescent="0.3">
      <c r="A292">
        <v>4</v>
      </c>
      <c r="B292">
        <v>57</v>
      </c>
      <c r="C292" t="s">
        <v>704</v>
      </c>
      <c r="D292" t="s">
        <v>155</v>
      </c>
      <c r="E292">
        <v>34</v>
      </c>
      <c r="F292">
        <v>43</v>
      </c>
      <c r="G292">
        <v>0.79069767441860461</v>
      </c>
      <c r="H292">
        <v>44231</v>
      </c>
      <c r="I292">
        <v>89817</v>
      </c>
      <c r="J292">
        <v>193</v>
      </c>
      <c r="K292" t="s">
        <v>2955</v>
      </c>
      <c r="L292">
        <v>373</v>
      </c>
      <c r="M292">
        <v>2024</v>
      </c>
      <c r="N292">
        <v>36</v>
      </c>
      <c r="O292">
        <f t="shared" si="4"/>
        <v>7.6869164160882635E-4</v>
      </c>
    </row>
    <row r="293" spans="1:15" x14ac:dyDescent="0.3">
      <c r="A293">
        <v>4</v>
      </c>
      <c r="B293">
        <v>251</v>
      </c>
      <c r="C293" t="s">
        <v>704</v>
      </c>
      <c r="D293" t="s">
        <v>155</v>
      </c>
      <c r="E293">
        <v>34</v>
      </c>
      <c r="F293">
        <v>63</v>
      </c>
      <c r="G293">
        <v>0.53968253968253965</v>
      </c>
      <c r="H293">
        <v>44231</v>
      </c>
      <c r="I293">
        <v>89817</v>
      </c>
      <c r="J293">
        <v>193</v>
      </c>
      <c r="K293" t="s">
        <v>2714</v>
      </c>
      <c r="L293">
        <v>781</v>
      </c>
      <c r="M293">
        <v>2024</v>
      </c>
      <c r="N293">
        <v>36</v>
      </c>
      <c r="O293">
        <f t="shared" si="4"/>
        <v>7.6869164160882635E-4</v>
      </c>
    </row>
    <row r="294" spans="1:15" x14ac:dyDescent="0.3">
      <c r="A294">
        <v>4</v>
      </c>
      <c r="B294">
        <v>303</v>
      </c>
      <c r="C294" t="s">
        <v>704</v>
      </c>
      <c r="D294" t="s">
        <v>155</v>
      </c>
      <c r="E294">
        <v>34</v>
      </c>
      <c r="F294">
        <v>34</v>
      </c>
      <c r="G294">
        <v>1</v>
      </c>
      <c r="H294">
        <v>44231</v>
      </c>
      <c r="I294">
        <v>89817</v>
      </c>
      <c r="J294">
        <v>193</v>
      </c>
      <c r="K294" t="s">
        <v>933</v>
      </c>
      <c r="L294">
        <v>556</v>
      </c>
      <c r="M294">
        <v>2024</v>
      </c>
      <c r="N294">
        <v>36</v>
      </c>
      <c r="O294">
        <f t="shared" si="4"/>
        <v>7.6869164160882635E-4</v>
      </c>
    </row>
    <row r="295" spans="1:15" x14ac:dyDescent="0.3">
      <c r="A295">
        <v>4</v>
      </c>
      <c r="B295">
        <v>532</v>
      </c>
      <c r="C295" t="s">
        <v>704</v>
      </c>
      <c r="D295" t="s">
        <v>155</v>
      </c>
      <c r="E295">
        <v>34</v>
      </c>
      <c r="F295">
        <v>49</v>
      </c>
      <c r="G295">
        <v>0.69387755102040816</v>
      </c>
      <c r="H295">
        <v>44231</v>
      </c>
      <c r="I295">
        <v>89817</v>
      </c>
      <c r="J295">
        <v>193</v>
      </c>
      <c r="K295" t="s">
        <v>2764</v>
      </c>
      <c r="L295">
        <v>359</v>
      </c>
      <c r="M295">
        <v>2024</v>
      </c>
      <c r="N295">
        <v>36</v>
      </c>
      <c r="O295">
        <f t="shared" si="4"/>
        <v>7.6869164160882635E-4</v>
      </c>
    </row>
    <row r="296" spans="1:15" x14ac:dyDescent="0.3">
      <c r="A296">
        <v>4</v>
      </c>
      <c r="B296">
        <v>690</v>
      </c>
      <c r="C296" t="s">
        <v>704</v>
      </c>
      <c r="D296" t="s">
        <v>155</v>
      </c>
      <c r="E296">
        <v>34</v>
      </c>
      <c r="F296">
        <v>41</v>
      </c>
      <c r="G296">
        <v>0.82926829268292679</v>
      </c>
      <c r="H296">
        <v>44231</v>
      </c>
      <c r="I296">
        <v>89817</v>
      </c>
      <c r="J296">
        <v>193</v>
      </c>
      <c r="K296" t="s">
        <v>2793</v>
      </c>
      <c r="L296">
        <v>681</v>
      </c>
      <c r="M296">
        <v>2024</v>
      </c>
      <c r="N296">
        <v>36</v>
      </c>
      <c r="O296">
        <f t="shared" si="4"/>
        <v>7.6869164160882635E-4</v>
      </c>
    </row>
    <row r="297" spans="1:15" x14ac:dyDescent="0.3">
      <c r="A297">
        <v>4</v>
      </c>
      <c r="B297">
        <v>694</v>
      </c>
      <c r="C297" t="s">
        <v>704</v>
      </c>
      <c r="D297" t="s">
        <v>155</v>
      </c>
      <c r="E297">
        <v>34</v>
      </c>
      <c r="F297">
        <v>84</v>
      </c>
      <c r="G297">
        <v>0.40476190476190477</v>
      </c>
      <c r="H297">
        <v>44231</v>
      </c>
      <c r="I297">
        <v>89817</v>
      </c>
      <c r="J297">
        <v>193</v>
      </c>
      <c r="K297" t="s">
        <v>2956</v>
      </c>
      <c r="L297">
        <v>793</v>
      </c>
      <c r="M297">
        <v>2024</v>
      </c>
      <c r="N297">
        <v>36</v>
      </c>
      <c r="O297">
        <f t="shared" si="4"/>
        <v>7.6869164160882635E-4</v>
      </c>
    </row>
    <row r="298" spans="1:15" x14ac:dyDescent="0.3">
      <c r="A298">
        <v>4</v>
      </c>
      <c r="B298">
        <v>43</v>
      </c>
      <c r="C298" t="s">
        <v>704</v>
      </c>
      <c r="D298" t="s">
        <v>155</v>
      </c>
      <c r="E298">
        <v>33</v>
      </c>
      <c r="F298">
        <v>78</v>
      </c>
      <c r="G298">
        <v>0.42307692307692307</v>
      </c>
      <c r="H298">
        <v>44231</v>
      </c>
      <c r="I298">
        <v>89817</v>
      </c>
      <c r="J298">
        <v>199</v>
      </c>
      <c r="K298" t="s">
        <v>2678</v>
      </c>
      <c r="L298">
        <v>582</v>
      </c>
      <c r="M298">
        <v>2024</v>
      </c>
      <c r="N298">
        <v>36</v>
      </c>
      <c r="O298">
        <f t="shared" si="4"/>
        <v>7.4608306391444918E-4</v>
      </c>
    </row>
    <row r="299" spans="1:15" x14ac:dyDescent="0.3">
      <c r="A299">
        <v>4</v>
      </c>
      <c r="B299">
        <v>162</v>
      </c>
      <c r="C299" t="s">
        <v>704</v>
      </c>
      <c r="D299" t="s">
        <v>155</v>
      </c>
      <c r="E299">
        <v>33</v>
      </c>
      <c r="F299">
        <v>33</v>
      </c>
      <c r="G299">
        <v>1</v>
      </c>
      <c r="H299">
        <v>44231</v>
      </c>
      <c r="I299">
        <v>89817</v>
      </c>
      <c r="J299">
        <v>199</v>
      </c>
      <c r="K299" t="s">
        <v>2957</v>
      </c>
      <c r="L299">
        <v>461</v>
      </c>
      <c r="M299">
        <v>2024</v>
      </c>
      <c r="N299">
        <v>36</v>
      </c>
      <c r="O299">
        <f t="shared" si="4"/>
        <v>7.4608306391444918E-4</v>
      </c>
    </row>
    <row r="300" spans="1:15" x14ac:dyDescent="0.3">
      <c r="A300">
        <v>4</v>
      </c>
      <c r="B300">
        <v>223</v>
      </c>
      <c r="C300" t="s">
        <v>704</v>
      </c>
      <c r="D300" t="s">
        <v>155</v>
      </c>
      <c r="E300">
        <v>33</v>
      </c>
      <c r="F300">
        <v>78</v>
      </c>
      <c r="G300">
        <v>0.42307692307692307</v>
      </c>
      <c r="H300">
        <v>44231</v>
      </c>
      <c r="I300">
        <v>89817</v>
      </c>
      <c r="J300">
        <v>199</v>
      </c>
      <c r="K300" t="s">
        <v>2707</v>
      </c>
      <c r="L300">
        <v>611</v>
      </c>
      <c r="M300">
        <v>2024</v>
      </c>
      <c r="N300">
        <v>36</v>
      </c>
      <c r="O300">
        <f t="shared" si="4"/>
        <v>7.4608306391444918E-4</v>
      </c>
    </row>
    <row r="301" spans="1:15" x14ac:dyDescent="0.3">
      <c r="A301">
        <v>4</v>
      </c>
      <c r="B301">
        <v>222</v>
      </c>
      <c r="C301" t="s">
        <v>704</v>
      </c>
      <c r="D301" t="s">
        <v>155</v>
      </c>
      <c r="E301">
        <v>32</v>
      </c>
      <c r="F301">
        <v>50</v>
      </c>
      <c r="G301">
        <v>0.64</v>
      </c>
      <c r="H301">
        <v>44231</v>
      </c>
      <c r="I301">
        <v>89817</v>
      </c>
      <c r="J301">
        <v>202</v>
      </c>
      <c r="K301" t="s">
        <v>2706</v>
      </c>
      <c r="L301">
        <v>323</v>
      </c>
      <c r="M301">
        <v>2024</v>
      </c>
      <c r="N301">
        <v>36</v>
      </c>
      <c r="O301">
        <f t="shared" si="4"/>
        <v>7.234744862200719E-4</v>
      </c>
    </row>
    <row r="302" spans="1:15" x14ac:dyDescent="0.3">
      <c r="A302">
        <v>4</v>
      </c>
      <c r="B302">
        <v>242</v>
      </c>
      <c r="C302" t="s">
        <v>704</v>
      </c>
      <c r="D302" t="s">
        <v>155</v>
      </c>
      <c r="E302">
        <v>32</v>
      </c>
      <c r="F302">
        <v>89</v>
      </c>
      <c r="G302">
        <v>0.3595505617977528</v>
      </c>
      <c r="H302">
        <v>44231</v>
      </c>
      <c r="I302">
        <v>89817</v>
      </c>
      <c r="J302">
        <v>202</v>
      </c>
      <c r="K302" t="s">
        <v>2711</v>
      </c>
      <c r="L302">
        <v>776</v>
      </c>
      <c r="M302">
        <v>2024</v>
      </c>
      <c r="N302">
        <v>36</v>
      </c>
      <c r="O302">
        <f t="shared" si="4"/>
        <v>7.234744862200719E-4</v>
      </c>
    </row>
    <row r="303" spans="1:15" x14ac:dyDescent="0.3">
      <c r="A303">
        <v>4</v>
      </c>
      <c r="B303">
        <v>850</v>
      </c>
      <c r="C303" t="s">
        <v>704</v>
      </c>
      <c r="D303" t="s">
        <v>155</v>
      </c>
      <c r="E303">
        <v>32</v>
      </c>
      <c r="F303">
        <v>46</v>
      </c>
      <c r="G303">
        <v>0.69565217391304346</v>
      </c>
      <c r="H303">
        <v>44231</v>
      </c>
      <c r="I303">
        <v>89817</v>
      </c>
      <c r="J303">
        <v>202</v>
      </c>
      <c r="K303" t="s">
        <v>2801</v>
      </c>
      <c r="L303">
        <v>556</v>
      </c>
      <c r="M303">
        <v>2024</v>
      </c>
      <c r="N303">
        <v>36</v>
      </c>
      <c r="O303">
        <f t="shared" si="4"/>
        <v>7.234744862200719E-4</v>
      </c>
    </row>
    <row r="304" spans="1:15" x14ac:dyDescent="0.3">
      <c r="A304">
        <v>4</v>
      </c>
      <c r="B304">
        <v>111</v>
      </c>
      <c r="C304" t="s">
        <v>704</v>
      </c>
      <c r="D304" t="s">
        <v>155</v>
      </c>
      <c r="E304">
        <v>31</v>
      </c>
      <c r="F304">
        <v>81</v>
      </c>
      <c r="G304">
        <v>0.38271604938271603</v>
      </c>
      <c r="H304">
        <v>44231</v>
      </c>
      <c r="I304">
        <v>89817</v>
      </c>
      <c r="J304">
        <v>205</v>
      </c>
      <c r="K304" t="s">
        <v>2688</v>
      </c>
      <c r="L304">
        <v>1172</v>
      </c>
      <c r="M304">
        <v>2024</v>
      </c>
      <c r="N304">
        <v>36</v>
      </c>
      <c r="O304">
        <f t="shared" si="4"/>
        <v>7.0086590852569462E-4</v>
      </c>
    </row>
    <row r="305" spans="1:15" x14ac:dyDescent="0.3">
      <c r="A305">
        <v>4</v>
      </c>
      <c r="B305">
        <v>316</v>
      </c>
      <c r="C305" t="s">
        <v>704</v>
      </c>
      <c r="D305" t="s">
        <v>155</v>
      </c>
      <c r="E305">
        <v>31</v>
      </c>
      <c r="F305">
        <v>64</v>
      </c>
      <c r="G305">
        <v>0.484375</v>
      </c>
      <c r="H305">
        <v>44231</v>
      </c>
      <c r="I305">
        <v>89817</v>
      </c>
      <c r="J305">
        <v>205</v>
      </c>
      <c r="K305" t="s">
        <v>2724</v>
      </c>
      <c r="L305">
        <v>461</v>
      </c>
      <c r="M305">
        <v>2024</v>
      </c>
      <c r="N305">
        <v>36</v>
      </c>
      <c r="O305">
        <f t="shared" si="4"/>
        <v>7.0086590852569462E-4</v>
      </c>
    </row>
    <row r="306" spans="1:15" x14ac:dyDescent="0.3">
      <c r="A306">
        <v>4</v>
      </c>
      <c r="B306">
        <v>461</v>
      </c>
      <c r="C306" t="s">
        <v>704</v>
      </c>
      <c r="D306" t="s">
        <v>155</v>
      </c>
      <c r="E306">
        <v>31</v>
      </c>
      <c r="F306">
        <v>63</v>
      </c>
      <c r="G306">
        <v>0.49206349206349204</v>
      </c>
      <c r="H306">
        <v>44231</v>
      </c>
      <c r="I306">
        <v>89817</v>
      </c>
      <c r="J306">
        <v>205</v>
      </c>
      <c r="K306" t="s">
        <v>2746</v>
      </c>
      <c r="L306">
        <v>433</v>
      </c>
      <c r="M306">
        <v>2024</v>
      </c>
      <c r="N306">
        <v>36</v>
      </c>
      <c r="O306">
        <f t="shared" si="4"/>
        <v>7.0086590852569462E-4</v>
      </c>
    </row>
    <row r="307" spans="1:15" x14ac:dyDescent="0.3">
      <c r="A307">
        <v>4</v>
      </c>
      <c r="B307">
        <v>531</v>
      </c>
      <c r="C307" t="s">
        <v>704</v>
      </c>
      <c r="D307" t="s">
        <v>155</v>
      </c>
      <c r="E307">
        <v>31</v>
      </c>
      <c r="F307">
        <v>45</v>
      </c>
      <c r="G307">
        <v>0.68888888888888888</v>
      </c>
      <c r="H307">
        <v>44231</v>
      </c>
      <c r="I307">
        <v>89817</v>
      </c>
      <c r="J307">
        <v>205</v>
      </c>
      <c r="K307" t="s">
        <v>1648</v>
      </c>
      <c r="L307">
        <v>373</v>
      </c>
      <c r="M307">
        <v>2024</v>
      </c>
      <c r="N307">
        <v>36</v>
      </c>
      <c r="O307">
        <f t="shared" si="4"/>
        <v>7.0086590852569462E-4</v>
      </c>
    </row>
    <row r="308" spans="1:15" x14ac:dyDescent="0.3">
      <c r="A308">
        <v>4</v>
      </c>
      <c r="B308">
        <v>26</v>
      </c>
      <c r="C308" t="s">
        <v>704</v>
      </c>
      <c r="D308" t="s">
        <v>155</v>
      </c>
      <c r="E308">
        <v>30</v>
      </c>
      <c r="F308">
        <v>47</v>
      </c>
      <c r="G308">
        <v>0.63829787234042556</v>
      </c>
      <c r="H308">
        <v>44231</v>
      </c>
      <c r="I308">
        <v>89817</v>
      </c>
      <c r="J308">
        <v>209</v>
      </c>
      <c r="K308" t="s">
        <v>954</v>
      </c>
      <c r="L308">
        <v>537</v>
      </c>
      <c r="M308">
        <v>2024</v>
      </c>
      <c r="N308">
        <v>36</v>
      </c>
      <c r="O308">
        <f t="shared" si="4"/>
        <v>6.7825733083131745E-4</v>
      </c>
    </row>
    <row r="309" spans="1:15" x14ac:dyDescent="0.3">
      <c r="A309">
        <v>4</v>
      </c>
      <c r="B309">
        <v>361</v>
      </c>
      <c r="C309" t="s">
        <v>704</v>
      </c>
      <c r="D309" t="s">
        <v>155</v>
      </c>
      <c r="E309">
        <v>30</v>
      </c>
      <c r="F309">
        <v>60</v>
      </c>
      <c r="G309">
        <v>0.5</v>
      </c>
      <c r="H309">
        <v>44231</v>
      </c>
      <c r="I309">
        <v>89817</v>
      </c>
      <c r="J309">
        <v>209</v>
      </c>
      <c r="K309" t="s">
        <v>2730</v>
      </c>
      <c r="L309">
        <v>575</v>
      </c>
      <c r="M309">
        <v>2024</v>
      </c>
      <c r="N309">
        <v>36</v>
      </c>
      <c r="O309">
        <f t="shared" si="4"/>
        <v>6.7825733083131745E-4</v>
      </c>
    </row>
    <row r="310" spans="1:15" x14ac:dyDescent="0.3">
      <c r="A310">
        <v>4</v>
      </c>
      <c r="B310">
        <v>512</v>
      </c>
      <c r="C310" t="s">
        <v>704</v>
      </c>
      <c r="D310" t="s">
        <v>155</v>
      </c>
      <c r="E310">
        <v>30</v>
      </c>
      <c r="F310">
        <v>36</v>
      </c>
      <c r="G310">
        <v>0.83333333333333337</v>
      </c>
      <c r="H310">
        <v>44231</v>
      </c>
      <c r="I310">
        <v>89817</v>
      </c>
      <c r="J310">
        <v>209</v>
      </c>
      <c r="K310" t="s">
        <v>2758</v>
      </c>
      <c r="L310">
        <v>284</v>
      </c>
      <c r="M310">
        <v>2024</v>
      </c>
      <c r="N310">
        <v>36</v>
      </c>
      <c r="O310">
        <f t="shared" si="4"/>
        <v>6.7825733083131745E-4</v>
      </c>
    </row>
    <row r="311" spans="1:15" x14ac:dyDescent="0.3">
      <c r="A311">
        <v>4</v>
      </c>
      <c r="B311">
        <v>340</v>
      </c>
      <c r="C311" t="s">
        <v>704</v>
      </c>
      <c r="D311" t="s">
        <v>155</v>
      </c>
      <c r="E311">
        <v>29</v>
      </c>
      <c r="F311">
        <v>130</v>
      </c>
      <c r="G311">
        <v>0.22307692307692309</v>
      </c>
      <c r="H311">
        <v>44231</v>
      </c>
      <c r="I311">
        <v>89817</v>
      </c>
      <c r="J311">
        <v>212</v>
      </c>
      <c r="K311" t="s">
        <v>1627</v>
      </c>
      <c r="L311">
        <v>901</v>
      </c>
      <c r="M311">
        <v>2024</v>
      </c>
      <c r="N311">
        <v>36</v>
      </c>
      <c r="O311">
        <f t="shared" si="4"/>
        <v>6.5564875313694018E-4</v>
      </c>
    </row>
    <row r="312" spans="1:15" x14ac:dyDescent="0.3">
      <c r="A312">
        <v>4</v>
      </c>
      <c r="B312">
        <v>442</v>
      </c>
      <c r="C312" t="s">
        <v>704</v>
      </c>
      <c r="D312" t="s">
        <v>155</v>
      </c>
      <c r="E312">
        <v>29</v>
      </c>
      <c r="F312">
        <v>68</v>
      </c>
      <c r="G312">
        <v>0.4264705882352941</v>
      </c>
      <c r="H312">
        <v>44231</v>
      </c>
      <c r="I312">
        <v>89817</v>
      </c>
      <c r="J312">
        <v>212</v>
      </c>
      <c r="K312" t="s">
        <v>2741</v>
      </c>
      <c r="L312">
        <v>955</v>
      </c>
      <c r="M312">
        <v>2024</v>
      </c>
      <c r="N312">
        <v>36</v>
      </c>
      <c r="O312">
        <f t="shared" si="4"/>
        <v>6.5564875313694018E-4</v>
      </c>
    </row>
    <row r="313" spans="1:15" x14ac:dyDescent="0.3">
      <c r="A313">
        <v>4</v>
      </c>
      <c r="B313">
        <v>607</v>
      </c>
      <c r="C313" t="s">
        <v>704</v>
      </c>
      <c r="D313" t="s">
        <v>155</v>
      </c>
      <c r="E313">
        <v>29</v>
      </c>
      <c r="F313">
        <v>29</v>
      </c>
      <c r="G313">
        <v>1</v>
      </c>
      <c r="H313">
        <v>44231</v>
      </c>
      <c r="I313">
        <v>89817</v>
      </c>
      <c r="J313">
        <v>212</v>
      </c>
      <c r="K313" t="s">
        <v>2777</v>
      </c>
      <c r="L313">
        <v>215</v>
      </c>
      <c r="M313">
        <v>2024</v>
      </c>
      <c r="N313">
        <v>36</v>
      </c>
      <c r="O313">
        <f t="shared" si="4"/>
        <v>6.5564875313694018E-4</v>
      </c>
    </row>
    <row r="314" spans="1:15" x14ac:dyDescent="0.3">
      <c r="A314">
        <v>4</v>
      </c>
      <c r="B314">
        <v>622</v>
      </c>
      <c r="C314" t="s">
        <v>704</v>
      </c>
      <c r="D314" t="s">
        <v>155</v>
      </c>
      <c r="E314">
        <v>29</v>
      </c>
      <c r="F314">
        <v>29</v>
      </c>
      <c r="G314">
        <v>1</v>
      </c>
      <c r="H314">
        <v>44231</v>
      </c>
      <c r="I314">
        <v>89817</v>
      </c>
      <c r="J314">
        <v>212</v>
      </c>
      <c r="K314" t="s">
        <v>1863</v>
      </c>
      <c r="L314">
        <v>345</v>
      </c>
      <c r="M314">
        <v>2024</v>
      </c>
      <c r="N314">
        <v>36</v>
      </c>
      <c r="O314">
        <f t="shared" si="4"/>
        <v>6.5564875313694018E-4</v>
      </c>
    </row>
    <row r="315" spans="1:15" x14ac:dyDescent="0.3">
      <c r="A315">
        <v>4</v>
      </c>
      <c r="B315">
        <v>862</v>
      </c>
      <c r="C315" t="s">
        <v>704</v>
      </c>
      <c r="D315" t="s">
        <v>155</v>
      </c>
      <c r="E315">
        <v>29</v>
      </c>
      <c r="F315">
        <v>514</v>
      </c>
      <c r="G315">
        <v>5.642023346303502E-2</v>
      </c>
      <c r="H315">
        <v>44231</v>
      </c>
      <c r="I315">
        <v>89817</v>
      </c>
      <c r="J315">
        <v>212</v>
      </c>
      <c r="K315" t="s">
        <v>910</v>
      </c>
      <c r="L315">
        <v>3335</v>
      </c>
      <c r="M315">
        <v>2024</v>
      </c>
      <c r="N315">
        <v>36</v>
      </c>
      <c r="O315">
        <f t="shared" si="4"/>
        <v>6.5564875313694018E-4</v>
      </c>
    </row>
    <row r="316" spans="1:15" x14ac:dyDescent="0.3">
      <c r="A316">
        <v>4</v>
      </c>
      <c r="B316">
        <v>50</v>
      </c>
      <c r="C316" t="s">
        <v>704</v>
      </c>
      <c r="D316" t="s">
        <v>155</v>
      </c>
      <c r="E316">
        <v>28</v>
      </c>
      <c r="F316">
        <v>67</v>
      </c>
      <c r="G316">
        <v>0.41791044776119401</v>
      </c>
      <c r="H316">
        <v>44231</v>
      </c>
      <c r="I316">
        <v>89817</v>
      </c>
      <c r="J316">
        <v>217</v>
      </c>
      <c r="K316" t="s">
        <v>2682</v>
      </c>
      <c r="L316">
        <v>570</v>
      </c>
      <c r="M316">
        <v>2024</v>
      </c>
      <c r="N316">
        <v>36</v>
      </c>
      <c r="O316">
        <f t="shared" si="4"/>
        <v>6.330401754425629E-4</v>
      </c>
    </row>
    <row r="317" spans="1:15" x14ac:dyDescent="0.3">
      <c r="A317">
        <v>4</v>
      </c>
      <c r="B317">
        <v>341</v>
      </c>
      <c r="C317" t="s">
        <v>704</v>
      </c>
      <c r="D317" t="s">
        <v>155</v>
      </c>
      <c r="E317">
        <v>28</v>
      </c>
      <c r="F317">
        <v>61</v>
      </c>
      <c r="G317">
        <v>0.45901639344262296</v>
      </c>
      <c r="H317">
        <v>44231</v>
      </c>
      <c r="I317">
        <v>89817</v>
      </c>
      <c r="J317">
        <v>217</v>
      </c>
      <c r="K317" t="s">
        <v>1628</v>
      </c>
      <c r="L317">
        <v>778</v>
      </c>
      <c r="M317">
        <v>2024</v>
      </c>
      <c r="N317">
        <v>36</v>
      </c>
      <c r="O317">
        <f t="shared" si="4"/>
        <v>6.330401754425629E-4</v>
      </c>
    </row>
    <row r="318" spans="1:15" x14ac:dyDescent="0.3">
      <c r="A318">
        <v>4</v>
      </c>
      <c r="B318">
        <v>680</v>
      </c>
      <c r="C318" t="s">
        <v>704</v>
      </c>
      <c r="D318" t="s">
        <v>155</v>
      </c>
      <c r="E318">
        <v>28</v>
      </c>
      <c r="F318">
        <v>48</v>
      </c>
      <c r="G318">
        <v>0.58333333333333337</v>
      </c>
      <c r="H318">
        <v>44231</v>
      </c>
      <c r="I318">
        <v>89817</v>
      </c>
      <c r="J318">
        <v>217</v>
      </c>
      <c r="K318" t="s">
        <v>2792</v>
      </c>
      <c r="L318">
        <v>626</v>
      </c>
      <c r="M318">
        <v>2024</v>
      </c>
      <c r="N318">
        <v>36</v>
      </c>
      <c r="O318">
        <f t="shared" si="4"/>
        <v>6.330401754425629E-4</v>
      </c>
    </row>
    <row r="319" spans="1:15" x14ac:dyDescent="0.3">
      <c r="A319">
        <v>4</v>
      </c>
      <c r="B319">
        <v>23</v>
      </c>
      <c r="C319" t="s">
        <v>704</v>
      </c>
      <c r="D319" t="s">
        <v>155</v>
      </c>
      <c r="E319">
        <v>27</v>
      </c>
      <c r="F319">
        <v>34</v>
      </c>
      <c r="G319">
        <v>0.79411764705882348</v>
      </c>
      <c r="H319">
        <v>44231</v>
      </c>
      <c r="I319">
        <v>89817</v>
      </c>
      <c r="J319">
        <v>220</v>
      </c>
      <c r="K319" t="s">
        <v>2675</v>
      </c>
      <c r="L319">
        <v>731</v>
      </c>
      <c r="M319">
        <v>2024</v>
      </c>
      <c r="N319">
        <v>36</v>
      </c>
      <c r="O319">
        <f t="shared" si="4"/>
        <v>6.1043159774818562E-4</v>
      </c>
    </row>
    <row r="320" spans="1:15" x14ac:dyDescent="0.3">
      <c r="A320">
        <v>4</v>
      </c>
      <c r="B320">
        <v>621</v>
      </c>
      <c r="C320" t="s">
        <v>704</v>
      </c>
      <c r="D320" t="s">
        <v>155</v>
      </c>
      <c r="E320">
        <v>27</v>
      </c>
      <c r="F320">
        <v>27</v>
      </c>
      <c r="G320">
        <v>1</v>
      </c>
      <c r="H320">
        <v>44231</v>
      </c>
      <c r="I320">
        <v>89817</v>
      </c>
      <c r="J320">
        <v>220</v>
      </c>
      <c r="K320" t="s">
        <v>2781</v>
      </c>
      <c r="L320">
        <v>200</v>
      </c>
      <c r="M320">
        <v>2024</v>
      </c>
      <c r="N320">
        <v>36</v>
      </c>
      <c r="O320">
        <f t="shared" si="4"/>
        <v>6.1043159774818562E-4</v>
      </c>
    </row>
    <row r="321" spans="1:15" x14ac:dyDescent="0.3">
      <c r="A321">
        <v>4</v>
      </c>
      <c r="B321">
        <v>681</v>
      </c>
      <c r="C321" t="s">
        <v>704</v>
      </c>
      <c r="D321" t="s">
        <v>155</v>
      </c>
      <c r="E321">
        <v>27</v>
      </c>
      <c r="F321">
        <v>45</v>
      </c>
      <c r="G321">
        <v>0.6</v>
      </c>
      <c r="H321">
        <v>44231</v>
      </c>
      <c r="I321">
        <v>89817</v>
      </c>
      <c r="J321">
        <v>220</v>
      </c>
      <c r="K321" t="s">
        <v>2218</v>
      </c>
      <c r="L321">
        <v>684</v>
      </c>
      <c r="M321">
        <v>2024</v>
      </c>
      <c r="N321">
        <v>36</v>
      </c>
      <c r="O321">
        <f t="shared" si="4"/>
        <v>6.1043159774818562E-4</v>
      </c>
    </row>
    <row r="322" spans="1:15" x14ac:dyDescent="0.3">
      <c r="A322">
        <v>4</v>
      </c>
      <c r="B322">
        <v>382</v>
      </c>
      <c r="C322" t="s">
        <v>704</v>
      </c>
      <c r="D322" t="s">
        <v>155</v>
      </c>
      <c r="E322">
        <v>26</v>
      </c>
      <c r="F322">
        <v>40</v>
      </c>
      <c r="G322">
        <v>0.65</v>
      </c>
      <c r="H322">
        <v>44231</v>
      </c>
      <c r="I322">
        <v>89817</v>
      </c>
      <c r="J322">
        <v>223</v>
      </c>
      <c r="K322" t="s">
        <v>2221</v>
      </c>
      <c r="L322">
        <v>237</v>
      </c>
      <c r="M322">
        <v>2024</v>
      </c>
      <c r="N322">
        <v>36</v>
      </c>
      <c r="O322">
        <f t="shared" si="4"/>
        <v>5.8782302005380845E-4</v>
      </c>
    </row>
    <row r="323" spans="1:15" x14ac:dyDescent="0.3">
      <c r="A323">
        <v>4</v>
      </c>
      <c r="B323">
        <v>776</v>
      </c>
      <c r="C323" t="s">
        <v>704</v>
      </c>
      <c r="D323" t="s">
        <v>155</v>
      </c>
      <c r="E323">
        <v>26</v>
      </c>
      <c r="F323">
        <v>52</v>
      </c>
      <c r="G323">
        <v>0.5</v>
      </c>
      <c r="H323">
        <v>44231</v>
      </c>
      <c r="I323">
        <v>89817</v>
      </c>
      <c r="J323">
        <v>223</v>
      </c>
      <c r="K323" t="s">
        <v>2799</v>
      </c>
      <c r="L323">
        <v>402</v>
      </c>
      <c r="M323">
        <v>2024</v>
      </c>
      <c r="N323">
        <v>36</v>
      </c>
      <c r="O323">
        <f t="shared" ref="O323:O386" si="5">E323/H323</f>
        <v>5.8782302005380845E-4</v>
      </c>
    </row>
    <row r="324" spans="1:15" x14ac:dyDescent="0.3">
      <c r="A324">
        <v>4</v>
      </c>
      <c r="B324">
        <v>203</v>
      </c>
      <c r="C324" t="s">
        <v>704</v>
      </c>
      <c r="D324" t="s">
        <v>155</v>
      </c>
      <c r="E324">
        <v>25</v>
      </c>
      <c r="F324">
        <v>50</v>
      </c>
      <c r="G324">
        <v>0.5</v>
      </c>
      <c r="H324">
        <v>44231</v>
      </c>
      <c r="I324">
        <v>89817</v>
      </c>
      <c r="J324">
        <v>225</v>
      </c>
      <c r="K324" t="s">
        <v>1735</v>
      </c>
      <c r="L324">
        <v>1119</v>
      </c>
      <c r="M324">
        <v>2024</v>
      </c>
      <c r="N324">
        <v>36</v>
      </c>
      <c r="O324">
        <f t="shared" si="5"/>
        <v>5.6521444235943118E-4</v>
      </c>
    </row>
    <row r="325" spans="1:15" x14ac:dyDescent="0.3">
      <c r="A325">
        <v>106</v>
      </c>
      <c r="B325">
        <v>720</v>
      </c>
      <c r="C325" t="s">
        <v>705</v>
      </c>
      <c r="D325" t="s">
        <v>155</v>
      </c>
      <c r="E325">
        <v>268</v>
      </c>
      <c r="F325">
        <v>6895</v>
      </c>
      <c r="G325">
        <v>3.886874546773024E-2</v>
      </c>
      <c r="H325">
        <v>3301</v>
      </c>
      <c r="I325">
        <v>89817</v>
      </c>
      <c r="J325">
        <v>1</v>
      </c>
      <c r="K325" t="s">
        <v>867</v>
      </c>
      <c r="L325">
        <v>43807</v>
      </c>
      <c r="M325">
        <v>2024</v>
      </c>
      <c r="N325">
        <v>36</v>
      </c>
      <c r="O325">
        <f t="shared" si="5"/>
        <v>8.1187518933656472E-2</v>
      </c>
    </row>
    <row r="326" spans="1:15" x14ac:dyDescent="0.3">
      <c r="A326">
        <v>106</v>
      </c>
      <c r="B326">
        <v>194</v>
      </c>
      <c r="C326" t="s">
        <v>705</v>
      </c>
      <c r="D326" t="s">
        <v>155</v>
      </c>
      <c r="E326">
        <v>251</v>
      </c>
      <c r="F326">
        <v>4055</v>
      </c>
      <c r="G326">
        <v>6.1898890258939583E-2</v>
      </c>
      <c r="H326">
        <v>3301</v>
      </c>
      <c r="I326">
        <v>89817</v>
      </c>
      <c r="J326">
        <v>2</v>
      </c>
      <c r="K326" t="s">
        <v>873</v>
      </c>
      <c r="L326">
        <v>26491</v>
      </c>
      <c r="M326">
        <v>2024</v>
      </c>
      <c r="N326">
        <v>36</v>
      </c>
      <c r="O326">
        <f t="shared" si="5"/>
        <v>7.6037564374431987E-2</v>
      </c>
    </row>
    <row r="327" spans="1:15" x14ac:dyDescent="0.3">
      <c r="A327">
        <v>106</v>
      </c>
      <c r="B327">
        <v>463</v>
      </c>
      <c r="C327" t="s">
        <v>705</v>
      </c>
      <c r="D327" t="s">
        <v>155</v>
      </c>
      <c r="E327">
        <v>174</v>
      </c>
      <c r="F327">
        <v>1673</v>
      </c>
      <c r="G327">
        <v>0.10400478182904961</v>
      </c>
      <c r="H327">
        <v>3301</v>
      </c>
      <c r="I327">
        <v>89817</v>
      </c>
      <c r="J327">
        <v>3</v>
      </c>
      <c r="K327" t="s">
        <v>880</v>
      </c>
      <c r="L327">
        <v>12764</v>
      </c>
      <c r="M327">
        <v>2024</v>
      </c>
      <c r="N327">
        <v>36</v>
      </c>
      <c r="O327">
        <f t="shared" si="5"/>
        <v>5.2711299606179943E-2</v>
      </c>
    </row>
    <row r="328" spans="1:15" x14ac:dyDescent="0.3">
      <c r="A328">
        <v>106</v>
      </c>
      <c r="B328">
        <v>383</v>
      </c>
      <c r="C328" t="s">
        <v>705</v>
      </c>
      <c r="D328" t="s">
        <v>155</v>
      </c>
      <c r="E328">
        <v>138</v>
      </c>
      <c r="F328">
        <v>1214</v>
      </c>
      <c r="G328">
        <v>0.11367380560131796</v>
      </c>
      <c r="H328">
        <v>3301</v>
      </c>
      <c r="I328">
        <v>89817</v>
      </c>
      <c r="J328">
        <v>4</v>
      </c>
      <c r="K328" t="s">
        <v>2875</v>
      </c>
      <c r="L328">
        <v>8922</v>
      </c>
      <c r="M328">
        <v>2024</v>
      </c>
      <c r="N328">
        <v>36</v>
      </c>
      <c r="O328">
        <f t="shared" si="5"/>
        <v>4.1805513480763404E-2</v>
      </c>
    </row>
    <row r="329" spans="1:15" x14ac:dyDescent="0.3">
      <c r="A329">
        <v>106</v>
      </c>
      <c r="B329">
        <v>137</v>
      </c>
      <c r="C329" t="s">
        <v>705</v>
      </c>
      <c r="D329" t="s">
        <v>155</v>
      </c>
      <c r="E329">
        <v>136</v>
      </c>
      <c r="F329">
        <v>2089</v>
      </c>
      <c r="G329">
        <v>6.5102920057443753E-2</v>
      </c>
      <c r="H329">
        <v>3301</v>
      </c>
      <c r="I329">
        <v>89817</v>
      </c>
      <c r="J329">
        <v>5</v>
      </c>
      <c r="K329" t="s">
        <v>872</v>
      </c>
      <c r="L329">
        <v>18935</v>
      </c>
      <c r="M329">
        <v>2024</v>
      </c>
      <c r="N329">
        <v>36</v>
      </c>
      <c r="O329">
        <f t="shared" si="5"/>
        <v>4.119963647379582E-2</v>
      </c>
    </row>
    <row r="330" spans="1:15" x14ac:dyDescent="0.3">
      <c r="A330">
        <v>106</v>
      </c>
      <c r="B330">
        <v>139</v>
      </c>
      <c r="C330" t="s">
        <v>705</v>
      </c>
      <c r="D330" t="s">
        <v>155</v>
      </c>
      <c r="E330">
        <v>118</v>
      </c>
      <c r="F330">
        <v>1731</v>
      </c>
      <c r="G330">
        <v>6.8168688619295204E-2</v>
      </c>
      <c r="H330">
        <v>3301</v>
      </c>
      <c r="I330">
        <v>89817</v>
      </c>
      <c r="J330">
        <v>6</v>
      </c>
      <c r="K330" t="s">
        <v>879</v>
      </c>
      <c r="L330">
        <v>15497</v>
      </c>
      <c r="M330">
        <v>2024</v>
      </c>
      <c r="N330">
        <v>36</v>
      </c>
      <c r="O330">
        <f t="shared" si="5"/>
        <v>3.574674341108755E-2</v>
      </c>
    </row>
    <row r="331" spans="1:15" x14ac:dyDescent="0.3">
      <c r="A331">
        <v>106</v>
      </c>
      <c r="B331">
        <v>862</v>
      </c>
      <c r="C331" t="s">
        <v>705</v>
      </c>
      <c r="D331" t="s">
        <v>155</v>
      </c>
      <c r="E331">
        <v>118</v>
      </c>
      <c r="F331">
        <v>514</v>
      </c>
      <c r="G331">
        <v>0.22957198443579765</v>
      </c>
      <c r="H331">
        <v>3301</v>
      </c>
      <c r="I331">
        <v>89817</v>
      </c>
      <c r="J331">
        <v>6</v>
      </c>
      <c r="K331" t="s">
        <v>910</v>
      </c>
      <c r="L331">
        <v>3335</v>
      </c>
      <c r="M331">
        <v>2024</v>
      </c>
      <c r="N331">
        <v>36</v>
      </c>
      <c r="O331">
        <f t="shared" si="5"/>
        <v>3.574674341108755E-2</v>
      </c>
    </row>
    <row r="332" spans="1:15" x14ac:dyDescent="0.3">
      <c r="A332">
        <v>106</v>
      </c>
      <c r="B332">
        <v>133</v>
      </c>
      <c r="C332" t="s">
        <v>705</v>
      </c>
      <c r="D332" t="s">
        <v>155</v>
      </c>
      <c r="E332">
        <v>105</v>
      </c>
      <c r="F332">
        <v>1484</v>
      </c>
      <c r="G332">
        <v>7.0754716981132074E-2</v>
      </c>
      <c r="H332">
        <v>3301</v>
      </c>
      <c r="I332">
        <v>89817</v>
      </c>
      <c r="J332">
        <v>8</v>
      </c>
      <c r="K332" t="s">
        <v>2877</v>
      </c>
      <c r="L332">
        <v>7672</v>
      </c>
      <c r="M332">
        <v>2024</v>
      </c>
      <c r="N332">
        <v>36</v>
      </c>
      <c r="O332">
        <f t="shared" si="5"/>
        <v>3.1808542865798241E-2</v>
      </c>
    </row>
    <row r="333" spans="1:15" x14ac:dyDescent="0.3">
      <c r="A333">
        <v>106</v>
      </c>
      <c r="B333">
        <v>282</v>
      </c>
      <c r="C333" t="s">
        <v>705</v>
      </c>
      <c r="D333" t="s">
        <v>155</v>
      </c>
      <c r="E333">
        <v>99</v>
      </c>
      <c r="F333">
        <v>671</v>
      </c>
      <c r="G333">
        <v>0.14754098360655737</v>
      </c>
      <c r="H333">
        <v>3301</v>
      </c>
      <c r="I333">
        <v>89817</v>
      </c>
      <c r="J333">
        <v>9</v>
      </c>
      <c r="K333" t="s">
        <v>893</v>
      </c>
      <c r="L333">
        <v>5536</v>
      </c>
      <c r="M333">
        <v>2024</v>
      </c>
      <c r="N333">
        <v>36</v>
      </c>
      <c r="O333">
        <f t="shared" si="5"/>
        <v>2.9990911844895485E-2</v>
      </c>
    </row>
    <row r="334" spans="1:15" x14ac:dyDescent="0.3">
      <c r="A334">
        <v>106</v>
      </c>
      <c r="B334">
        <v>775</v>
      </c>
      <c r="C334" t="s">
        <v>705</v>
      </c>
      <c r="D334" t="s">
        <v>155</v>
      </c>
      <c r="E334">
        <v>87</v>
      </c>
      <c r="F334">
        <v>1167</v>
      </c>
      <c r="G334">
        <v>7.4550128534704371E-2</v>
      </c>
      <c r="H334">
        <v>3301</v>
      </c>
      <c r="I334">
        <v>89817</v>
      </c>
      <c r="J334">
        <v>10</v>
      </c>
      <c r="K334" t="s">
        <v>881</v>
      </c>
      <c r="L334">
        <v>9105</v>
      </c>
      <c r="M334">
        <v>2024</v>
      </c>
      <c r="N334">
        <v>36</v>
      </c>
      <c r="O334">
        <f t="shared" si="5"/>
        <v>2.6355649803089971E-2</v>
      </c>
    </row>
    <row r="335" spans="1:15" x14ac:dyDescent="0.3">
      <c r="A335">
        <v>106</v>
      </c>
      <c r="B335">
        <v>140</v>
      </c>
      <c r="C335" t="s">
        <v>705</v>
      </c>
      <c r="D335" t="s">
        <v>155</v>
      </c>
      <c r="E335">
        <v>77</v>
      </c>
      <c r="F335">
        <v>1278</v>
      </c>
      <c r="G335">
        <v>6.0250391236306731E-2</v>
      </c>
      <c r="H335">
        <v>3301</v>
      </c>
      <c r="I335">
        <v>89817</v>
      </c>
      <c r="J335">
        <v>11</v>
      </c>
      <c r="K335" t="s">
        <v>876</v>
      </c>
      <c r="L335">
        <v>9196</v>
      </c>
      <c r="M335">
        <v>2024</v>
      </c>
      <c r="N335">
        <v>36</v>
      </c>
      <c r="O335">
        <f t="shared" si="5"/>
        <v>2.3326264768252045E-2</v>
      </c>
    </row>
    <row r="336" spans="1:15" x14ac:dyDescent="0.3">
      <c r="A336">
        <v>106</v>
      </c>
      <c r="B336">
        <v>420</v>
      </c>
      <c r="C336" t="s">
        <v>705</v>
      </c>
      <c r="D336" t="s">
        <v>155</v>
      </c>
      <c r="E336">
        <v>73</v>
      </c>
      <c r="F336">
        <v>1038</v>
      </c>
      <c r="G336">
        <v>7.0327552986512526E-2</v>
      </c>
      <c r="H336">
        <v>3301</v>
      </c>
      <c r="I336">
        <v>89817</v>
      </c>
      <c r="J336">
        <v>12</v>
      </c>
      <c r="K336" t="s">
        <v>894</v>
      </c>
      <c r="L336">
        <v>7368</v>
      </c>
      <c r="M336">
        <v>2024</v>
      </c>
      <c r="N336">
        <v>36</v>
      </c>
      <c r="O336">
        <f t="shared" si="5"/>
        <v>2.2114510754316873E-2</v>
      </c>
    </row>
    <row r="337" spans="1:15" x14ac:dyDescent="0.3">
      <c r="A337">
        <v>106</v>
      </c>
      <c r="B337">
        <v>201</v>
      </c>
      <c r="C337" t="s">
        <v>705</v>
      </c>
      <c r="D337" t="s">
        <v>155</v>
      </c>
      <c r="E337">
        <v>71</v>
      </c>
      <c r="F337">
        <v>1378</v>
      </c>
      <c r="G337">
        <v>5.1523947750362842E-2</v>
      </c>
      <c r="H337">
        <v>3301</v>
      </c>
      <c r="I337">
        <v>89817</v>
      </c>
      <c r="J337">
        <v>13</v>
      </c>
      <c r="K337" t="s">
        <v>877</v>
      </c>
      <c r="L337">
        <v>11407</v>
      </c>
      <c r="M337">
        <v>2024</v>
      </c>
      <c r="N337">
        <v>36</v>
      </c>
      <c r="O337">
        <f t="shared" si="5"/>
        <v>2.1508633747349289E-2</v>
      </c>
    </row>
    <row r="338" spans="1:15" x14ac:dyDescent="0.3">
      <c r="A338">
        <v>106</v>
      </c>
      <c r="B338">
        <v>469</v>
      </c>
      <c r="C338" t="s">
        <v>705</v>
      </c>
      <c r="D338" t="s">
        <v>155</v>
      </c>
      <c r="E338">
        <v>69</v>
      </c>
      <c r="F338">
        <v>1487</v>
      </c>
      <c r="G338">
        <v>4.6402151983860121E-2</v>
      </c>
      <c r="H338">
        <v>3301</v>
      </c>
      <c r="I338">
        <v>89817</v>
      </c>
      <c r="J338">
        <v>14</v>
      </c>
      <c r="K338" t="s">
        <v>1605</v>
      </c>
      <c r="L338">
        <v>10709</v>
      </c>
      <c r="M338">
        <v>2024</v>
      </c>
      <c r="N338">
        <v>36</v>
      </c>
      <c r="O338">
        <f t="shared" si="5"/>
        <v>2.0902756740381702E-2</v>
      </c>
    </row>
    <row r="339" spans="1:15" x14ac:dyDescent="0.3">
      <c r="A339">
        <v>106</v>
      </c>
      <c r="B339">
        <v>45</v>
      </c>
      <c r="C339" t="s">
        <v>705</v>
      </c>
      <c r="D339" t="s">
        <v>155</v>
      </c>
      <c r="E339">
        <v>64</v>
      </c>
      <c r="F339">
        <v>1217</v>
      </c>
      <c r="G339">
        <v>5.2588331963845519E-2</v>
      </c>
      <c r="H339">
        <v>3301</v>
      </c>
      <c r="I339">
        <v>89817</v>
      </c>
      <c r="J339">
        <v>15</v>
      </c>
      <c r="K339" t="s">
        <v>883</v>
      </c>
      <c r="L339">
        <v>9187</v>
      </c>
      <c r="M339">
        <v>2024</v>
      </c>
      <c r="N339">
        <v>36</v>
      </c>
      <c r="O339">
        <f t="shared" si="5"/>
        <v>1.9388064222962739E-2</v>
      </c>
    </row>
    <row r="340" spans="1:15" x14ac:dyDescent="0.3">
      <c r="A340">
        <v>106</v>
      </c>
      <c r="B340">
        <v>426</v>
      </c>
      <c r="C340" t="s">
        <v>705</v>
      </c>
      <c r="D340" t="s">
        <v>155</v>
      </c>
      <c r="E340">
        <v>61</v>
      </c>
      <c r="F340">
        <v>636</v>
      </c>
      <c r="G340">
        <v>9.5911949685534598E-2</v>
      </c>
      <c r="H340">
        <v>3301</v>
      </c>
      <c r="I340">
        <v>89817</v>
      </c>
      <c r="J340">
        <v>16</v>
      </c>
      <c r="K340" t="s">
        <v>2215</v>
      </c>
      <c r="L340">
        <v>4907</v>
      </c>
      <c r="M340">
        <v>2024</v>
      </c>
      <c r="N340">
        <v>36</v>
      </c>
      <c r="O340">
        <f t="shared" si="5"/>
        <v>1.8479248712511359E-2</v>
      </c>
    </row>
    <row r="341" spans="1:15" x14ac:dyDescent="0.3">
      <c r="A341">
        <v>106</v>
      </c>
      <c r="B341">
        <v>249</v>
      </c>
      <c r="C341" t="s">
        <v>705</v>
      </c>
      <c r="D341" t="s">
        <v>155</v>
      </c>
      <c r="E341">
        <v>60</v>
      </c>
      <c r="F341">
        <v>710</v>
      </c>
      <c r="G341">
        <v>8.4507042253521125E-2</v>
      </c>
      <c r="H341">
        <v>3301</v>
      </c>
      <c r="I341">
        <v>89817</v>
      </c>
      <c r="J341">
        <v>17</v>
      </c>
      <c r="K341" t="s">
        <v>2876</v>
      </c>
      <c r="L341">
        <v>7387</v>
      </c>
      <c r="M341">
        <v>2024</v>
      </c>
      <c r="N341">
        <v>36</v>
      </c>
      <c r="O341">
        <f t="shared" si="5"/>
        <v>1.8176310209027567E-2</v>
      </c>
    </row>
    <row r="342" spans="1:15" x14ac:dyDescent="0.3">
      <c r="A342">
        <v>106</v>
      </c>
      <c r="B342">
        <v>58</v>
      </c>
      <c r="C342" t="s">
        <v>705</v>
      </c>
      <c r="D342" t="s">
        <v>155</v>
      </c>
      <c r="E342">
        <v>56</v>
      </c>
      <c r="F342">
        <v>487</v>
      </c>
      <c r="G342">
        <v>0.11498973305954825</v>
      </c>
      <c r="H342">
        <v>3301</v>
      </c>
      <c r="I342">
        <v>89817</v>
      </c>
      <c r="J342">
        <v>18</v>
      </c>
      <c r="K342" t="s">
        <v>911</v>
      </c>
      <c r="L342">
        <v>3485</v>
      </c>
      <c r="M342">
        <v>2024</v>
      </c>
      <c r="N342">
        <v>36</v>
      </c>
      <c r="O342">
        <f t="shared" si="5"/>
        <v>1.6964556195092396E-2</v>
      </c>
    </row>
    <row r="343" spans="1:15" x14ac:dyDescent="0.3">
      <c r="A343">
        <v>106</v>
      </c>
      <c r="B343">
        <v>244</v>
      </c>
      <c r="C343" t="s">
        <v>705</v>
      </c>
      <c r="D343" t="s">
        <v>155</v>
      </c>
      <c r="E343">
        <v>50</v>
      </c>
      <c r="F343">
        <v>707</v>
      </c>
      <c r="G343">
        <v>7.0721357850070721E-2</v>
      </c>
      <c r="H343">
        <v>3301</v>
      </c>
      <c r="I343">
        <v>89817</v>
      </c>
      <c r="J343">
        <v>19</v>
      </c>
      <c r="K343" t="s">
        <v>887</v>
      </c>
      <c r="L343">
        <v>5396</v>
      </c>
      <c r="M343">
        <v>2024</v>
      </c>
      <c r="N343">
        <v>36</v>
      </c>
      <c r="O343">
        <f t="shared" si="5"/>
        <v>1.5146925174189639E-2</v>
      </c>
    </row>
    <row r="344" spans="1:15" x14ac:dyDescent="0.3">
      <c r="A344">
        <v>106</v>
      </c>
      <c r="B344">
        <v>347</v>
      </c>
      <c r="C344" t="s">
        <v>705</v>
      </c>
      <c r="D344" t="s">
        <v>155</v>
      </c>
      <c r="E344">
        <v>48</v>
      </c>
      <c r="F344">
        <v>466</v>
      </c>
      <c r="G344">
        <v>0.10300429184549356</v>
      </c>
      <c r="H344">
        <v>3301</v>
      </c>
      <c r="I344">
        <v>89817</v>
      </c>
      <c r="J344">
        <v>20</v>
      </c>
      <c r="K344" t="s">
        <v>886</v>
      </c>
      <c r="L344">
        <v>5736</v>
      </c>
      <c r="M344">
        <v>2024</v>
      </c>
      <c r="N344">
        <v>36</v>
      </c>
      <c r="O344">
        <f t="shared" si="5"/>
        <v>1.4541048167222055E-2</v>
      </c>
    </row>
    <row r="345" spans="1:15" x14ac:dyDescent="0.3">
      <c r="A345">
        <v>106</v>
      </c>
      <c r="B345">
        <v>466</v>
      </c>
      <c r="C345" t="s">
        <v>705</v>
      </c>
      <c r="D345" t="s">
        <v>155</v>
      </c>
      <c r="E345">
        <v>37</v>
      </c>
      <c r="F345">
        <v>977</v>
      </c>
      <c r="G345">
        <v>3.7871033776867964E-2</v>
      </c>
      <c r="H345">
        <v>3301</v>
      </c>
      <c r="I345">
        <v>89817</v>
      </c>
      <c r="J345">
        <v>21</v>
      </c>
      <c r="K345" t="s">
        <v>2748</v>
      </c>
      <c r="L345">
        <v>7325</v>
      </c>
      <c r="M345">
        <v>2024</v>
      </c>
      <c r="N345">
        <v>36</v>
      </c>
      <c r="O345">
        <f t="shared" si="5"/>
        <v>1.1208724628900333E-2</v>
      </c>
    </row>
    <row r="346" spans="1:15" x14ac:dyDescent="0.3">
      <c r="A346">
        <v>106</v>
      </c>
      <c r="B346">
        <v>663</v>
      </c>
      <c r="C346" t="s">
        <v>705</v>
      </c>
      <c r="D346" t="s">
        <v>155</v>
      </c>
      <c r="E346">
        <v>37</v>
      </c>
      <c r="F346">
        <v>639</v>
      </c>
      <c r="G346">
        <v>5.7902973395931145E-2</v>
      </c>
      <c r="H346">
        <v>3301</v>
      </c>
      <c r="I346">
        <v>89817</v>
      </c>
      <c r="J346">
        <v>21</v>
      </c>
      <c r="K346" t="s">
        <v>2791</v>
      </c>
      <c r="L346">
        <v>4867</v>
      </c>
      <c r="M346">
        <v>2024</v>
      </c>
      <c r="N346">
        <v>36</v>
      </c>
      <c r="O346">
        <f t="shared" si="5"/>
        <v>1.1208724628900333E-2</v>
      </c>
    </row>
    <row r="347" spans="1:15" x14ac:dyDescent="0.3">
      <c r="A347">
        <v>106</v>
      </c>
      <c r="B347">
        <v>425</v>
      </c>
      <c r="C347" t="s">
        <v>705</v>
      </c>
      <c r="D347" t="s">
        <v>155</v>
      </c>
      <c r="E347">
        <v>36</v>
      </c>
      <c r="F347">
        <v>522</v>
      </c>
      <c r="G347">
        <v>6.8965517241379309E-2</v>
      </c>
      <c r="H347">
        <v>3301</v>
      </c>
      <c r="I347">
        <v>89817</v>
      </c>
      <c r="J347">
        <v>23</v>
      </c>
      <c r="K347" t="s">
        <v>2883</v>
      </c>
      <c r="L347">
        <v>3296</v>
      </c>
      <c r="M347">
        <v>2024</v>
      </c>
      <c r="N347">
        <v>36</v>
      </c>
      <c r="O347">
        <f t="shared" si="5"/>
        <v>1.0905786125416541E-2</v>
      </c>
    </row>
    <row r="348" spans="1:15" x14ac:dyDescent="0.3">
      <c r="A348">
        <v>106</v>
      </c>
      <c r="B348">
        <v>141</v>
      </c>
      <c r="C348" t="s">
        <v>705</v>
      </c>
      <c r="D348" t="s">
        <v>155</v>
      </c>
      <c r="E348">
        <v>34</v>
      </c>
      <c r="F348">
        <v>454</v>
      </c>
      <c r="G348">
        <v>7.4889867841409691E-2</v>
      </c>
      <c r="H348">
        <v>3301</v>
      </c>
      <c r="I348">
        <v>89817</v>
      </c>
      <c r="J348">
        <v>24</v>
      </c>
      <c r="K348" t="s">
        <v>931</v>
      </c>
      <c r="L348">
        <v>3833</v>
      </c>
      <c r="M348">
        <v>2024</v>
      </c>
      <c r="N348">
        <v>36</v>
      </c>
      <c r="O348">
        <f t="shared" si="5"/>
        <v>1.0299909118448955E-2</v>
      </c>
    </row>
    <row r="349" spans="1:15" x14ac:dyDescent="0.3">
      <c r="A349">
        <v>106</v>
      </c>
      <c r="B349">
        <v>42</v>
      </c>
      <c r="C349" t="s">
        <v>705</v>
      </c>
      <c r="D349" t="s">
        <v>155</v>
      </c>
      <c r="E349">
        <v>32</v>
      </c>
      <c r="F349">
        <v>463</v>
      </c>
      <c r="G349">
        <v>6.9114470842332618E-2</v>
      </c>
      <c r="H349">
        <v>3301</v>
      </c>
      <c r="I349">
        <v>89817</v>
      </c>
      <c r="J349">
        <v>25</v>
      </c>
      <c r="K349" t="s">
        <v>914</v>
      </c>
      <c r="L349">
        <v>5210</v>
      </c>
      <c r="M349">
        <v>2024</v>
      </c>
      <c r="N349">
        <v>36</v>
      </c>
      <c r="O349">
        <f t="shared" si="5"/>
        <v>9.6940321114813693E-3</v>
      </c>
    </row>
    <row r="350" spans="1:15" x14ac:dyDescent="0.3">
      <c r="A350">
        <v>106</v>
      </c>
      <c r="B350">
        <v>113</v>
      </c>
      <c r="C350" t="s">
        <v>705</v>
      </c>
      <c r="D350" t="s">
        <v>155</v>
      </c>
      <c r="E350">
        <v>31</v>
      </c>
      <c r="F350">
        <v>418</v>
      </c>
      <c r="G350">
        <v>7.4162679425837319E-2</v>
      </c>
      <c r="H350">
        <v>3301</v>
      </c>
      <c r="I350">
        <v>89817</v>
      </c>
      <c r="J350">
        <v>26</v>
      </c>
      <c r="K350" t="s">
        <v>936</v>
      </c>
      <c r="L350">
        <v>3757</v>
      </c>
      <c r="M350">
        <v>2024</v>
      </c>
      <c r="N350">
        <v>36</v>
      </c>
      <c r="O350">
        <f t="shared" si="5"/>
        <v>9.3910936079975773E-3</v>
      </c>
    </row>
    <row r="351" spans="1:15" x14ac:dyDescent="0.3">
      <c r="A351">
        <v>106</v>
      </c>
      <c r="B351">
        <v>248</v>
      </c>
      <c r="C351" t="s">
        <v>705</v>
      </c>
      <c r="D351" t="s">
        <v>155</v>
      </c>
      <c r="E351">
        <v>31</v>
      </c>
      <c r="F351">
        <v>476</v>
      </c>
      <c r="G351">
        <v>6.5126050420168072E-2</v>
      </c>
      <c r="H351">
        <v>3301</v>
      </c>
      <c r="I351">
        <v>89817</v>
      </c>
      <c r="J351">
        <v>26</v>
      </c>
      <c r="K351" t="s">
        <v>963</v>
      </c>
      <c r="L351">
        <v>3375</v>
      </c>
      <c r="M351">
        <v>2024</v>
      </c>
      <c r="N351">
        <v>36</v>
      </c>
      <c r="O351">
        <f t="shared" si="5"/>
        <v>9.3910936079975773E-3</v>
      </c>
    </row>
    <row r="352" spans="1:15" x14ac:dyDescent="0.3">
      <c r="A352">
        <v>106</v>
      </c>
      <c r="B352">
        <v>351</v>
      </c>
      <c r="C352" t="s">
        <v>705</v>
      </c>
      <c r="D352" t="s">
        <v>155</v>
      </c>
      <c r="E352">
        <v>28</v>
      </c>
      <c r="F352">
        <v>465</v>
      </c>
      <c r="G352">
        <v>6.0215053763440864E-2</v>
      </c>
      <c r="H352">
        <v>3301</v>
      </c>
      <c r="I352">
        <v>89817</v>
      </c>
      <c r="J352">
        <v>28</v>
      </c>
      <c r="K352" t="s">
        <v>2729</v>
      </c>
      <c r="L352">
        <v>4749</v>
      </c>
      <c r="M352">
        <v>2024</v>
      </c>
      <c r="N352">
        <v>36</v>
      </c>
      <c r="O352">
        <f t="shared" si="5"/>
        <v>8.4822780975461979E-3</v>
      </c>
    </row>
    <row r="353" spans="1:15" x14ac:dyDescent="0.3">
      <c r="A353">
        <v>106</v>
      </c>
      <c r="B353">
        <v>254</v>
      </c>
      <c r="C353" t="s">
        <v>705</v>
      </c>
      <c r="D353" t="s">
        <v>155</v>
      </c>
      <c r="E353">
        <v>27</v>
      </c>
      <c r="F353">
        <v>746</v>
      </c>
      <c r="G353">
        <v>3.6193029490616625E-2</v>
      </c>
      <c r="H353">
        <v>3301</v>
      </c>
      <c r="I353">
        <v>89817</v>
      </c>
      <c r="J353">
        <v>29</v>
      </c>
      <c r="K353" t="s">
        <v>889</v>
      </c>
      <c r="L353">
        <v>7267</v>
      </c>
      <c r="M353">
        <v>2024</v>
      </c>
      <c r="N353">
        <v>36</v>
      </c>
      <c r="O353">
        <f t="shared" si="5"/>
        <v>8.1793395940624059E-3</v>
      </c>
    </row>
    <row r="354" spans="1:15" x14ac:dyDescent="0.3">
      <c r="A354">
        <v>106</v>
      </c>
      <c r="B354">
        <v>342</v>
      </c>
      <c r="C354" t="s">
        <v>705</v>
      </c>
      <c r="D354" t="s">
        <v>155</v>
      </c>
      <c r="E354">
        <v>27</v>
      </c>
      <c r="F354">
        <v>196</v>
      </c>
      <c r="G354">
        <v>0.13775510204081631</v>
      </c>
      <c r="H354">
        <v>3301</v>
      </c>
      <c r="I354">
        <v>89817</v>
      </c>
      <c r="J354">
        <v>29</v>
      </c>
      <c r="K354" t="s">
        <v>2726</v>
      </c>
      <c r="L354">
        <v>2776</v>
      </c>
      <c r="M354">
        <v>2024</v>
      </c>
      <c r="N354">
        <v>36</v>
      </c>
      <c r="O354">
        <f t="shared" si="5"/>
        <v>8.1793395940624059E-3</v>
      </c>
    </row>
    <row r="355" spans="1:15" x14ac:dyDescent="0.3">
      <c r="A355">
        <v>106</v>
      </c>
      <c r="B355">
        <v>134</v>
      </c>
      <c r="C355" t="s">
        <v>705</v>
      </c>
      <c r="D355" t="s">
        <v>155</v>
      </c>
      <c r="E355">
        <v>26</v>
      </c>
      <c r="F355">
        <v>522</v>
      </c>
      <c r="G355">
        <v>4.9808429118773943E-2</v>
      </c>
      <c r="H355">
        <v>3301</v>
      </c>
      <c r="I355">
        <v>89817</v>
      </c>
      <c r="J355">
        <v>31</v>
      </c>
      <c r="K355" t="s">
        <v>929</v>
      </c>
      <c r="L355">
        <v>4163</v>
      </c>
      <c r="M355">
        <v>2024</v>
      </c>
      <c r="N355">
        <v>36</v>
      </c>
      <c r="O355">
        <f t="shared" si="5"/>
        <v>7.8764010905786122E-3</v>
      </c>
    </row>
    <row r="356" spans="1:15" x14ac:dyDescent="0.3">
      <c r="A356">
        <v>106</v>
      </c>
      <c r="B356">
        <v>280</v>
      </c>
      <c r="C356" t="s">
        <v>705</v>
      </c>
      <c r="D356" t="s">
        <v>155</v>
      </c>
      <c r="E356">
        <v>26</v>
      </c>
      <c r="F356">
        <v>532</v>
      </c>
      <c r="G356">
        <v>4.8872180451127817E-2</v>
      </c>
      <c r="H356">
        <v>3301</v>
      </c>
      <c r="I356">
        <v>89817</v>
      </c>
      <c r="J356">
        <v>31</v>
      </c>
      <c r="K356" t="s">
        <v>948</v>
      </c>
      <c r="L356">
        <v>4028</v>
      </c>
      <c r="M356">
        <v>2024</v>
      </c>
      <c r="N356">
        <v>36</v>
      </c>
      <c r="O356">
        <f t="shared" si="5"/>
        <v>7.8764010905786122E-3</v>
      </c>
    </row>
    <row r="357" spans="1:15" x14ac:dyDescent="0.3">
      <c r="A357">
        <v>106</v>
      </c>
      <c r="B357">
        <v>340</v>
      </c>
      <c r="C357" t="s">
        <v>705</v>
      </c>
      <c r="D357" t="s">
        <v>155</v>
      </c>
      <c r="E357">
        <v>26</v>
      </c>
      <c r="F357">
        <v>130</v>
      </c>
      <c r="G357">
        <v>0.2</v>
      </c>
      <c r="H357">
        <v>3301</v>
      </c>
      <c r="I357">
        <v>89817</v>
      </c>
      <c r="J357">
        <v>31</v>
      </c>
      <c r="K357" t="s">
        <v>1627</v>
      </c>
      <c r="L357">
        <v>901</v>
      </c>
      <c r="M357">
        <v>2024</v>
      </c>
      <c r="N357">
        <v>36</v>
      </c>
      <c r="O357">
        <f t="shared" si="5"/>
        <v>7.8764010905786122E-3</v>
      </c>
    </row>
    <row r="358" spans="1:15" x14ac:dyDescent="0.3">
      <c r="A358">
        <v>14495</v>
      </c>
      <c r="B358">
        <v>720</v>
      </c>
      <c r="C358" t="s">
        <v>706</v>
      </c>
      <c r="D358" t="s">
        <v>155</v>
      </c>
      <c r="E358">
        <v>606</v>
      </c>
      <c r="F358">
        <v>6895</v>
      </c>
      <c r="G358">
        <v>8.7889775199419873E-2</v>
      </c>
      <c r="H358">
        <v>3618</v>
      </c>
      <c r="I358">
        <v>89817</v>
      </c>
      <c r="J358">
        <v>1</v>
      </c>
      <c r="K358" t="s">
        <v>867</v>
      </c>
      <c r="L358">
        <v>43807</v>
      </c>
      <c r="M358">
        <v>2024</v>
      </c>
      <c r="N358">
        <v>36</v>
      </c>
      <c r="O358">
        <f t="shared" si="5"/>
        <v>0.16749585406301823</v>
      </c>
    </row>
    <row r="359" spans="1:15" x14ac:dyDescent="0.3">
      <c r="A359">
        <v>14495</v>
      </c>
      <c r="B359">
        <v>194</v>
      </c>
      <c r="C359" t="s">
        <v>706</v>
      </c>
      <c r="D359" t="s">
        <v>155</v>
      </c>
      <c r="E359">
        <v>342</v>
      </c>
      <c r="F359">
        <v>4055</v>
      </c>
      <c r="G359">
        <v>8.4340320591861903E-2</v>
      </c>
      <c r="H359">
        <v>3618</v>
      </c>
      <c r="I359">
        <v>89817</v>
      </c>
      <c r="J359">
        <v>2</v>
      </c>
      <c r="K359" t="s">
        <v>873</v>
      </c>
      <c r="L359">
        <v>26491</v>
      </c>
      <c r="M359">
        <v>2024</v>
      </c>
      <c r="N359">
        <v>36</v>
      </c>
      <c r="O359">
        <f t="shared" si="5"/>
        <v>9.4527363184079602E-2</v>
      </c>
    </row>
    <row r="360" spans="1:15" x14ac:dyDescent="0.3">
      <c r="A360">
        <v>14495</v>
      </c>
      <c r="B360">
        <v>137</v>
      </c>
      <c r="C360" t="s">
        <v>706</v>
      </c>
      <c r="D360" t="s">
        <v>155</v>
      </c>
      <c r="E360">
        <v>153</v>
      </c>
      <c r="F360">
        <v>2089</v>
      </c>
      <c r="G360">
        <v>7.3240785064624225E-2</v>
      </c>
      <c r="H360">
        <v>3618</v>
      </c>
      <c r="I360">
        <v>89817</v>
      </c>
      <c r="J360">
        <v>3</v>
      </c>
      <c r="K360" t="s">
        <v>872</v>
      </c>
      <c r="L360">
        <v>18935</v>
      </c>
      <c r="M360">
        <v>2024</v>
      </c>
      <c r="N360">
        <v>36</v>
      </c>
      <c r="O360">
        <f t="shared" si="5"/>
        <v>4.228855721393035E-2</v>
      </c>
    </row>
    <row r="361" spans="1:15" x14ac:dyDescent="0.3">
      <c r="A361">
        <v>14495</v>
      </c>
      <c r="B361">
        <v>140</v>
      </c>
      <c r="C361" t="s">
        <v>706</v>
      </c>
      <c r="D361" t="s">
        <v>155</v>
      </c>
      <c r="E361">
        <v>119</v>
      </c>
      <c r="F361">
        <v>1278</v>
      </c>
      <c r="G361">
        <v>9.3114241001564943E-2</v>
      </c>
      <c r="H361">
        <v>3618</v>
      </c>
      <c r="I361">
        <v>89817</v>
      </c>
      <c r="J361">
        <v>4</v>
      </c>
      <c r="K361" t="s">
        <v>876</v>
      </c>
      <c r="L361">
        <v>9196</v>
      </c>
      <c r="M361">
        <v>2024</v>
      </c>
      <c r="N361">
        <v>36</v>
      </c>
      <c r="O361">
        <f t="shared" si="5"/>
        <v>3.2891100055279163E-2</v>
      </c>
    </row>
    <row r="362" spans="1:15" x14ac:dyDescent="0.3">
      <c r="A362">
        <v>14495</v>
      </c>
      <c r="B362">
        <v>469</v>
      </c>
      <c r="C362" t="s">
        <v>706</v>
      </c>
      <c r="D362" t="s">
        <v>155</v>
      </c>
      <c r="E362">
        <v>112</v>
      </c>
      <c r="F362">
        <v>1487</v>
      </c>
      <c r="G362">
        <v>7.5319435104236721E-2</v>
      </c>
      <c r="H362">
        <v>3618</v>
      </c>
      <c r="I362">
        <v>89817</v>
      </c>
      <c r="J362">
        <v>5</v>
      </c>
      <c r="K362" t="s">
        <v>1605</v>
      </c>
      <c r="L362">
        <v>10709</v>
      </c>
      <c r="M362">
        <v>2024</v>
      </c>
      <c r="N362">
        <v>36</v>
      </c>
      <c r="O362">
        <f t="shared" si="5"/>
        <v>3.0956329463792152E-2</v>
      </c>
    </row>
    <row r="363" spans="1:15" x14ac:dyDescent="0.3">
      <c r="A363">
        <v>14495</v>
      </c>
      <c r="B363">
        <v>463</v>
      </c>
      <c r="C363" t="s">
        <v>706</v>
      </c>
      <c r="D363" t="s">
        <v>155</v>
      </c>
      <c r="E363">
        <v>111</v>
      </c>
      <c r="F363">
        <v>1673</v>
      </c>
      <c r="G363">
        <v>6.6347878063359234E-2</v>
      </c>
      <c r="H363">
        <v>3618</v>
      </c>
      <c r="I363">
        <v>89817</v>
      </c>
      <c r="J363">
        <v>6</v>
      </c>
      <c r="K363" t="s">
        <v>880</v>
      </c>
      <c r="L363">
        <v>12764</v>
      </c>
      <c r="M363">
        <v>2024</v>
      </c>
      <c r="N363">
        <v>36</v>
      </c>
      <c r="O363">
        <f t="shared" si="5"/>
        <v>3.0679933665008291E-2</v>
      </c>
    </row>
    <row r="364" spans="1:15" x14ac:dyDescent="0.3">
      <c r="A364">
        <v>14495</v>
      </c>
      <c r="B364">
        <v>139</v>
      </c>
      <c r="C364" t="s">
        <v>706</v>
      </c>
      <c r="D364" t="s">
        <v>155</v>
      </c>
      <c r="E364">
        <v>110</v>
      </c>
      <c r="F364">
        <v>1731</v>
      </c>
      <c r="G364">
        <v>6.3547082611207395E-2</v>
      </c>
      <c r="H364">
        <v>3618</v>
      </c>
      <c r="I364">
        <v>89817</v>
      </c>
      <c r="J364">
        <v>7</v>
      </c>
      <c r="K364" t="s">
        <v>879</v>
      </c>
      <c r="L364">
        <v>15497</v>
      </c>
      <c r="M364">
        <v>2024</v>
      </c>
      <c r="N364">
        <v>36</v>
      </c>
      <c r="O364">
        <f t="shared" si="5"/>
        <v>3.0403537866224434E-2</v>
      </c>
    </row>
    <row r="365" spans="1:15" x14ac:dyDescent="0.3">
      <c r="A365">
        <v>14495</v>
      </c>
      <c r="B365">
        <v>383</v>
      </c>
      <c r="C365" t="s">
        <v>706</v>
      </c>
      <c r="D365" t="s">
        <v>155</v>
      </c>
      <c r="E365">
        <v>110</v>
      </c>
      <c r="F365">
        <v>1214</v>
      </c>
      <c r="G365">
        <v>9.0609555189456348E-2</v>
      </c>
      <c r="H365">
        <v>3618</v>
      </c>
      <c r="I365">
        <v>89817</v>
      </c>
      <c r="J365">
        <v>7</v>
      </c>
      <c r="K365" t="s">
        <v>2875</v>
      </c>
      <c r="L365">
        <v>8922</v>
      </c>
      <c r="M365">
        <v>2024</v>
      </c>
      <c r="N365">
        <v>36</v>
      </c>
      <c r="O365">
        <f t="shared" si="5"/>
        <v>3.0403537866224434E-2</v>
      </c>
    </row>
    <row r="366" spans="1:15" x14ac:dyDescent="0.3">
      <c r="A366">
        <v>14495</v>
      </c>
      <c r="B366">
        <v>133</v>
      </c>
      <c r="C366" t="s">
        <v>706</v>
      </c>
      <c r="D366" t="s">
        <v>155</v>
      </c>
      <c r="E366">
        <v>102</v>
      </c>
      <c r="F366">
        <v>1484</v>
      </c>
      <c r="G366">
        <v>6.8733153638814021E-2</v>
      </c>
      <c r="H366">
        <v>3618</v>
      </c>
      <c r="I366">
        <v>89817</v>
      </c>
      <c r="J366">
        <v>9</v>
      </c>
      <c r="K366" t="s">
        <v>2877</v>
      </c>
      <c r="L366">
        <v>7672</v>
      </c>
      <c r="M366">
        <v>2024</v>
      </c>
      <c r="N366">
        <v>36</v>
      </c>
      <c r="O366">
        <f t="shared" si="5"/>
        <v>2.8192371475953566E-2</v>
      </c>
    </row>
    <row r="367" spans="1:15" x14ac:dyDescent="0.3">
      <c r="A367">
        <v>14495</v>
      </c>
      <c r="B367">
        <v>775</v>
      </c>
      <c r="C367" t="s">
        <v>706</v>
      </c>
      <c r="D367" t="s">
        <v>155</v>
      </c>
      <c r="E367">
        <v>95</v>
      </c>
      <c r="F367">
        <v>1167</v>
      </c>
      <c r="G367">
        <v>8.1405312767780638E-2</v>
      </c>
      <c r="H367">
        <v>3618</v>
      </c>
      <c r="I367">
        <v>89817</v>
      </c>
      <c r="J367">
        <v>10</v>
      </c>
      <c r="K367" t="s">
        <v>881</v>
      </c>
      <c r="L367">
        <v>9105</v>
      </c>
      <c r="M367">
        <v>2024</v>
      </c>
      <c r="N367">
        <v>36</v>
      </c>
      <c r="O367">
        <f t="shared" si="5"/>
        <v>2.6257600884466555E-2</v>
      </c>
    </row>
    <row r="368" spans="1:15" x14ac:dyDescent="0.3">
      <c r="A368">
        <v>14495</v>
      </c>
      <c r="B368">
        <v>420</v>
      </c>
      <c r="C368" t="s">
        <v>706</v>
      </c>
      <c r="D368" t="s">
        <v>155</v>
      </c>
      <c r="E368">
        <v>81</v>
      </c>
      <c r="F368">
        <v>1038</v>
      </c>
      <c r="G368">
        <v>7.8034682080924858E-2</v>
      </c>
      <c r="H368">
        <v>3618</v>
      </c>
      <c r="I368">
        <v>89817</v>
      </c>
      <c r="J368">
        <v>11</v>
      </c>
      <c r="K368" t="s">
        <v>894</v>
      </c>
      <c r="L368">
        <v>7368</v>
      </c>
      <c r="M368">
        <v>2024</v>
      </c>
      <c r="N368">
        <v>36</v>
      </c>
      <c r="O368">
        <f t="shared" si="5"/>
        <v>2.2388059701492536E-2</v>
      </c>
    </row>
    <row r="369" spans="1:15" x14ac:dyDescent="0.3">
      <c r="A369">
        <v>14495</v>
      </c>
      <c r="B369">
        <v>45</v>
      </c>
      <c r="C369" t="s">
        <v>706</v>
      </c>
      <c r="D369" t="s">
        <v>155</v>
      </c>
      <c r="E369">
        <v>80</v>
      </c>
      <c r="F369">
        <v>1217</v>
      </c>
      <c r="G369">
        <v>6.5735414954806906E-2</v>
      </c>
      <c r="H369">
        <v>3618</v>
      </c>
      <c r="I369">
        <v>89817</v>
      </c>
      <c r="J369">
        <v>12</v>
      </c>
      <c r="K369" t="s">
        <v>883</v>
      </c>
      <c r="L369">
        <v>9187</v>
      </c>
      <c r="M369">
        <v>2024</v>
      </c>
      <c r="N369">
        <v>36</v>
      </c>
      <c r="O369">
        <f t="shared" si="5"/>
        <v>2.2111663902708679E-2</v>
      </c>
    </row>
    <row r="370" spans="1:15" x14ac:dyDescent="0.3">
      <c r="A370">
        <v>14495</v>
      </c>
      <c r="B370">
        <v>201</v>
      </c>
      <c r="C370" t="s">
        <v>706</v>
      </c>
      <c r="D370" t="s">
        <v>155</v>
      </c>
      <c r="E370">
        <v>79</v>
      </c>
      <c r="F370">
        <v>1378</v>
      </c>
      <c r="G370">
        <v>5.7329462989840346E-2</v>
      </c>
      <c r="H370">
        <v>3618</v>
      </c>
      <c r="I370">
        <v>89817</v>
      </c>
      <c r="J370">
        <v>13</v>
      </c>
      <c r="K370" t="s">
        <v>877</v>
      </c>
      <c r="L370">
        <v>11407</v>
      </c>
      <c r="M370">
        <v>2024</v>
      </c>
      <c r="N370">
        <v>36</v>
      </c>
      <c r="O370">
        <f t="shared" si="5"/>
        <v>2.1835268103924822E-2</v>
      </c>
    </row>
    <row r="371" spans="1:15" x14ac:dyDescent="0.3">
      <c r="A371">
        <v>14495</v>
      </c>
      <c r="B371">
        <v>247</v>
      </c>
      <c r="C371" t="s">
        <v>706</v>
      </c>
      <c r="D371" t="s">
        <v>155</v>
      </c>
      <c r="E371">
        <v>73</v>
      </c>
      <c r="F371">
        <v>699</v>
      </c>
      <c r="G371">
        <v>0.1044349070100143</v>
      </c>
      <c r="H371">
        <v>3618</v>
      </c>
      <c r="I371">
        <v>89817</v>
      </c>
      <c r="J371">
        <v>14</v>
      </c>
      <c r="K371" t="s">
        <v>898</v>
      </c>
      <c r="L371">
        <v>5393</v>
      </c>
      <c r="M371">
        <v>2024</v>
      </c>
      <c r="N371">
        <v>36</v>
      </c>
      <c r="O371">
        <f t="shared" si="5"/>
        <v>2.0176893311221668E-2</v>
      </c>
    </row>
    <row r="372" spans="1:15" x14ac:dyDescent="0.3">
      <c r="A372">
        <v>14495</v>
      </c>
      <c r="B372">
        <v>282</v>
      </c>
      <c r="C372" t="s">
        <v>706</v>
      </c>
      <c r="D372" t="s">
        <v>155</v>
      </c>
      <c r="E372">
        <v>59</v>
      </c>
      <c r="F372">
        <v>671</v>
      </c>
      <c r="G372">
        <v>8.792846497764531E-2</v>
      </c>
      <c r="H372">
        <v>3618</v>
      </c>
      <c r="I372">
        <v>89817</v>
      </c>
      <c r="J372">
        <v>15</v>
      </c>
      <c r="K372" t="s">
        <v>893</v>
      </c>
      <c r="L372">
        <v>5536</v>
      </c>
      <c r="M372">
        <v>2024</v>
      </c>
      <c r="N372">
        <v>36</v>
      </c>
      <c r="O372">
        <f t="shared" si="5"/>
        <v>1.6307352128247649E-2</v>
      </c>
    </row>
    <row r="373" spans="1:15" x14ac:dyDescent="0.3">
      <c r="A373">
        <v>14495</v>
      </c>
      <c r="B373">
        <v>244</v>
      </c>
      <c r="C373" t="s">
        <v>706</v>
      </c>
      <c r="D373" t="s">
        <v>155</v>
      </c>
      <c r="E373">
        <v>57</v>
      </c>
      <c r="F373">
        <v>707</v>
      </c>
      <c r="G373">
        <v>8.0622347949080617E-2</v>
      </c>
      <c r="H373">
        <v>3618</v>
      </c>
      <c r="I373">
        <v>89817</v>
      </c>
      <c r="J373">
        <v>16</v>
      </c>
      <c r="K373" t="s">
        <v>887</v>
      </c>
      <c r="L373">
        <v>5396</v>
      </c>
      <c r="M373">
        <v>2024</v>
      </c>
      <c r="N373">
        <v>36</v>
      </c>
      <c r="O373">
        <f t="shared" si="5"/>
        <v>1.5754560530679935E-2</v>
      </c>
    </row>
    <row r="374" spans="1:15" x14ac:dyDescent="0.3">
      <c r="A374">
        <v>14495</v>
      </c>
      <c r="B374">
        <v>426</v>
      </c>
      <c r="C374" t="s">
        <v>706</v>
      </c>
      <c r="D374" t="s">
        <v>155</v>
      </c>
      <c r="E374">
        <v>57</v>
      </c>
      <c r="F374">
        <v>636</v>
      </c>
      <c r="G374">
        <v>8.9622641509433956E-2</v>
      </c>
      <c r="H374">
        <v>3618</v>
      </c>
      <c r="I374">
        <v>89817</v>
      </c>
      <c r="J374">
        <v>16</v>
      </c>
      <c r="K374" t="s">
        <v>2215</v>
      </c>
      <c r="L374">
        <v>4907</v>
      </c>
      <c r="M374">
        <v>2024</v>
      </c>
      <c r="N374">
        <v>36</v>
      </c>
      <c r="O374">
        <f t="shared" si="5"/>
        <v>1.5754560530679935E-2</v>
      </c>
    </row>
    <row r="375" spans="1:15" x14ac:dyDescent="0.3">
      <c r="A375">
        <v>14495</v>
      </c>
      <c r="B375">
        <v>249</v>
      </c>
      <c r="C375" t="s">
        <v>706</v>
      </c>
      <c r="D375" t="s">
        <v>155</v>
      </c>
      <c r="E375">
        <v>53</v>
      </c>
      <c r="F375">
        <v>710</v>
      </c>
      <c r="G375">
        <v>7.464788732394366E-2</v>
      </c>
      <c r="H375">
        <v>3618</v>
      </c>
      <c r="I375">
        <v>89817</v>
      </c>
      <c r="J375">
        <v>18</v>
      </c>
      <c r="K375" t="s">
        <v>2876</v>
      </c>
      <c r="L375">
        <v>7387</v>
      </c>
      <c r="M375">
        <v>2024</v>
      </c>
      <c r="N375">
        <v>36</v>
      </c>
      <c r="O375">
        <f t="shared" si="5"/>
        <v>1.4648977335544499E-2</v>
      </c>
    </row>
    <row r="376" spans="1:15" x14ac:dyDescent="0.3">
      <c r="A376">
        <v>14495</v>
      </c>
      <c r="B376">
        <v>663</v>
      </c>
      <c r="C376" t="s">
        <v>706</v>
      </c>
      <c r="D376" t="s">
        <v>155</v>
      </c>
      <c r="E376">
        <v>53</v>
      </c>
      <c r="F376">
        <v>639</v>
      </c>
      <c r="G376">
        <v>8.2942097026604072E-2</v>
      </c>
      <c r="H376">
        <v>3618</v>
      </c>
      <c r="I376">
        <v>89817</v>
      </c>
      <c r="J376">
        <v>18</v>
      </c>
      <c r="K376" t="s">
        <v>2791</v>
      </c>
      <c r="L376">
        <v>4867</v>
      </c>
      <c r="M376">
        <v>2024</v>
      </c>
      <c r="N376">
        <v>36</v>
      </c>
      <c r="O376">
        <f t="shared" si="5"/>
        <v>1.4648977335544499E-2</v>
      </c>
    </row>
    <row r="377" spans="1:15" x14ac:dyDescent="0.3">
      <c r="A377">
        <v>14495</v>
      </c>
      <c r="B377">
        <v>42</v>
      </c>
      <c r="C377" t="s">
        <v>706</v>
      </c>
      <c r="D377" t="s">
        <v>155</v>
      </c>
      <c r="E377">
        <v>41</v>
      </c>
      <c r="F377">
        <v>463</v>
      </c>
      <c r="G377">
        <v>8.8552915766738655E-2</v>
      </c>
      <c r="H377">
        <v>3618</v>
      </c>
      <c r="I377">
        <v>89817</v>
      </c>
      <c r="J377">
        <v>20</v>
      </c>
      <c r="K377" t="s">
        <v>914</v>
      </c>
      <c r="L377">
        <v>5210</v>
      </c>
      <c r="M377">
        <v>2024</v>
      </c>
      <c r="N377">
        <v>36</v>
      </c>
      <c r="O377">
        <f t="shared" si="5"/>
        <v>1.1332227750138198E-2</v>
      </c>
    </row>
    <row r="378" spans="1:15" x14ac:dyDescent="0.3">
      <c r="A378">
        <v>14495</v>
      </c>
      <c r="B378">
        <v>466</v>
      </c>
      <c r="C378" t="s">
        <v>706</v>
      </c>
      <c r="D378" t="s">
        <v>155</v>
      </c>
      <c r="E378">
        <v>40</v>
      </c>
      <c r="F378">
        <v>977</v>
      </c>
      <c r="G378">
        <v>4.0941658137154557E-2</v>
      </c>
      <c r="H378">
        <v>3618</v>
      </c>
      <c r="I378">
        <v>89817</v>
      </c>
      <c r="J378">
        <v>21</v>
      </c>
      <c r="K378" t="s">
        <v>2748</v>
      </c>
      <c r="L378">
        <v>7325</v>
      </c>
      <c r="M378">
        <v>2024</v>
      </c>
      <c r="N378">
        <v>36</v>
      </c>
      <c r="O378">
        <f t="shared" si="5"/>
        <v>1.1055831951354339E-2</v>
      </c>
    </row>
    <row r="379" spans="1:15" x14ac:dyDescent="0.3">
      <c r="A379">
        <v>14495</v>
      </c>
      <c r="B379">
        <v>254</v>
      </c>
      <c r="C379" t="s">
        <v>706</v>
      </c>
      <c r="D379" t="s">
        <v>155</v>
      </c>
      <c r="E379">
        <v>37</v>
      </c>
      <c r="F379">
        <v>746</v>
      </c>
      <c r="G379">
        <v>4.9597855227882036E-2</v>
      </c>
      <c r="H379">
        <v>3618</v>
      </c>
      <c r="I379">
        <v>89817</v>
      </c>
      <c r="J379">
        <v>22</v>
      </c>
      <c r="K379" t="s">
        <v>889</v>
      </c>
      <c r="L379">
        <v>7267</v>
      </c>
      <c r="M379">
        <v>2024</v>
      </c>
      <c r="N379">
        <v>36</v>
      </c>
      <c r="O379">
        <f t="shared" si="5"/>
        <v>1.0226644555002764E-2</v>
      </c>
    </row>
    <row r="380" spans="1:15" x14ac:dyDescent="0.3">
      <c r="A380">
        <v>14495</v>
      </c>
      <c r="B380">
        <v>351</v>
      </c>
      <c r="C380" t="s">
        <v>706</v>
      </c>
      <c r="D380" t="s">
        <v>155</v>
      </c>
      <c r="E380">
        <v>34</v>
      </c>
      <c r="F380">
        <v>465</v>
      </c>
      <c r="G380">
        <v>7.3118279569892475E-2</v>
      </c>
      <c r="H380">
        <v>3618</v>
      </c>
      <c r="I380">
        <v>89817</v>
      </c>
      <c r="J380">
        <v>23</v>
      </c>
      <c r="K380" t="s">
        <v>2729</v>
      </c>
      <c r="L380">
        <v>4749</v>
      </c>
      <c r="M380">
        <v>2024</v>
      </c>
      <c r="N380">
        <v>36</v>
      </c>
      <c r="O380">
        <f t="shared" si="5"/>
        <v>9.3974571586511891E-3</v>
      </c>
    </row>
    <row r="381" spans="1:15" x14ac:dyDescent="0.3">
      <c r="A381">
        <v>14495</v>
      </c>
      <c r="B381">
        <v>134</v>
      </c>
      <c r="C381" t="s">
        <v>706</v>
      </c>
      <c r="D381" t="s">
        <v>155</v>
      </c>
      <c r="E381">
        <v>33</v>
      </c>
      <c r="F381">
        <v>522</v>
      </c>
      <c r="G381">
        <v>6.3218390804597707E-2</v>
      </c>
      <c r="H381">
        <v>3618</v>
      </c>
      <c r="I381">
        <v>89817</v>
      </c>
      <c r="J381">
        <v>24</v>
      </c>
      <c r="K381" t="s">
        <v>929</v>
      </c>
      <c r="L381">
        <v>4163</v>
      </c>
      <c r="M381">
        <v>2024</v>
      </c>
      <c r="N381">
        <v>36</v>
      </c>
      <c r="O381">
        <f t="shared" si="5"/>
        <v>9.1210613598673301E-3</v>
      </c>
    </row>
    <row r="382" spans="1:15" x14ac:dyDescent="0.3">
      <c r="A382">
        <v>14495</v>
      </c>
      <c r="B382">
        <v>241</v>
      </c>
      <c r="C382" t="s">
        <v>706</v>
      </c>
      <c r="D382" t="s">
        <v>155</v>
      </c>
      <c r="E382">
        <v>31</v>
      </c>
      <c r="F382">
        <v>518</v>
      </c>
      <c r="G382">
        <v>5.9845559845559844E-2</v>
      </c>
      <c r="H382">
        <v>3618</v>
      </c>
      <c r="I382">
        <v>89817</v>
      </c>
      <c r="J382">
        <v>25</v>
      </c>
      <c r="K382" t="s">
        <v>890</v>
      </c>
      <c r="L382">
        <v>4374</v>
      </c>
      <c r="M382">
        <v>2024</v>
      </c>
      <c r="N382">
        <v>36</v>
      </c>
      <c r="O382">
        <f t="shared" si="5"/>
        <v>8.5682697622996122E-3</v>
      </c>
    </row>
    <row r="383" spans="1:15" x14ac:dyDescent="0.3">
      <c r="A383">
        <v>14495</v>
      </c>
      <c r="B383">
        <v>248</v>
      </c>
      <c r="C383" t="s">
        <v>706</v>
      </c>
      <c r="D383" t="s">
        <v>155</v>
      </c>
      <c r="E383">
        <v>31</v>
      </c>
      <c r="F383">
        <v>476</v>
      </c>
      <c r="G383">
        <v>6.5126050420168072E-2</v>
      </c>
      <c r="H383">
        <v>3618</v>
      </c>
      <c r="I383">
        <v>89817</v>
      </c>
      <c r="J383">
        <v>25</v>
      </c>
      <c r="K383" t="s">
        <v>963</v>
      </c>
      <c r="L383">
        <v>3375</v>
      </c>
      <c r="M383">
        <v>2024</v>
      </c>
      <c r="N383">
        <v>36</v>
      </c>
      <c r="O383">
        <f t="shared" si="5"/>
        <v>8.5682697622996122E-3</v>
      </c>
    </row>
    <row r="384" spans="1:15" x14ac:dyDescent="0.3">
      <c r="A384">
        <v>14495</v>
      </c>
      <c r="B384">
        <v>197</v>
      </c>
      <c r="C384" t="s">
        <v>706</v>
      </c>
      <c r="D384" t="s">
        <v>155</v>
      </c>
      <c r="E384">
        <v>27</v>
      </c>
      <c r="F384">
        <v>444</v>
      </c>
      <c r="G384">
        <v>6.0810810810810814E-2</v>
      </c>
      <c r="H384">
        <v>3618</v>
      </c>
      <c r="I384">
        <v>89817</v>
      </c>
      <c r="J384">
        <v>27</v>
      </c>
      <c r="K384" t="s">
        <v>912</v>
      </c>
      <c r="L384">
        <v>3175</v>
      </c>
      <c r="M384">
        <v>2024</v>
      </c>
      <c r="N384">
        <v>36</v>
      </c>
      <c r="O384">
        <f t="shared" si="5"/>
        <v>7.462686567164179E-3</v>
      </c>
    </row>
    <row r="385" spans="1:15" x14ac:dyDescent="0.3">
      <c r="A385">
        <v>14495</v>
      </c>
      <c r="B385">
        <v>204</v>
      </c>
      <c r="C385" t="s">
        <v>706</v>
      </c>
      <c r="D385" t="s">
        <v>155</v>
      </c>
      <c r="E385">
        <v>27</v>
      </c>
      <c r="F385">
        <v>335</v>
      </c>
      <c r="G385">
        <v>8.0597014925373134E-2</v>
      </c>
      <c r="H385">
        <v>3618</v>
      </c>
      <c r="I385">
        <v>89817</v>
      </c>
      <c r="J385">
        <v>27</v>
      </c>
      <c r="K385" t="s">
        <v>2704</v>
      </c>
      <c r="L385">
        <v>4075</v>
      </c>
      <c r="M385">
        <v>2024</v>
      </c>
      <c r="N385">
        <v>36</v>
      </c>
      <c r="O385">
        <f t="shared" si="5"/>
        <v>7.462686567164179E-3</v>
      </c>
    </row>
    <row r="386" spans="1:15" x14ac:dyDescent="0.3">
      <c r="A386">
        <v>14495</v>
      </c>
      <c r="B386">
        <v>280</v>
      </c>
      <c r="C386" t="s">
        <v>706</v>
      </c>
      <c r="D386" t="s">
        <v>155</v>
      </c>
      <c r="E386">
        <v>27</v>
      </c>
      <c r="F386">
        <v>532</v>
      </c>
      <c r="G386">
        <v>5.0751879699248117E-2</v>
      </c>
      <c r="H386">
        <v>3618</v>
      </c>
      <c r="I386">
        <v>89817</v>
      </c>
      <c r="J386">
        <v>27</v>
      </c>
      <c r="K386" t="s">
        <v>948</v>
      </c>
      <c r="L386">
        <v>4028</v>
      </c>
      <c r="M386">
        <v>2024</v>
      </c>
      <c r="N386">
        <v>36</v>
      </c>
      <c r="O386">
        <f t="shared" si="5"/>
        <v>7.462686567164179E-3</v>
      </c>
    </row>
    <row r="387" spans="1:15" x14ac:dyDescent="0.3">
      <c r="A387">
        <v>14495</v>
      </c>
      <c r="B387">
        <v>753</v>
      </c>
      <c r="C387" t="s">
        <v>706</v>
      </c>
      <c r="D387" t="s">
        <v>155</v>
      </c>
      <c r="E387">
        <v>27</v>
      </c>
      <c r="F387">
        <v>856</v>
      </c>
      <c r="G387">
        <v>3.1542056074766352E-2</v>
      </c>
      <c r="H387">
        <v>3618</v>
      </c>
      <c r="I387">
        <v>89817</v>
      </c>
      <c r="J387">
        <v>27</v>
      </c>
      <c r="K387" t="s">
        <v>869</v>
      </c>
      <c r="L387">
        <v>6723</v>
      </c>
      <c r="M387">
        <v>2024</v>
      </c>
      <c r="N387">
        <v>36</v>
      </c>
      <c r="O387">
        <f t="shared" ref="O387:O450" si="6">E387/H387</f>
        <v>7.462686567164179E-3</v>
      </c>
    </row>
    <row r="388" spans="1:15" x14ac:dyDescent="0.3">
      <c r="A388">
        <v>14495</v>
      </c>
      <c r="B388">
        <v>422</v>
      </c>
      <c r="C388" t="s">
        <v>706</v>
      </c>
      <c r="D388" t="s">
        <v>155</v>
      </c>
      <c r="E388">
        <v>25</v>
      </c>
      <c r="F388">
        <v>357</v>
      </c>
      <c r="G388">
        <v>7.0028011204481794E-2</v>
      </c>
      <c r="H388">
        <v>3618</v>
      </c>
      <c r="I388">
        <v>89817</v>
      </c>
      <c r="J388">
        <v>31</v>
      </c>
      <c r="K388" t="s">
        <v>2852</v>
      </c>
      <c r="L388">
        <v>2623</v>
      </c>
      <c r="M388">
        <v>2024</v>
      </c>
      <c r="N388">
        <v>36</v>
      </c>
      <c r="O388">
        <f t="shared" si="6"/>
        <v>6.9098949695964619E-3</v>
      </c>
    </row>
    <row r="389" spans="1:15" x14ac:dyDescent="0.3">
      <c r="A389">
        <v>14495</v>
      </c>
      <c r="B389">
        <v>425</v>
      </c>
      <c r="C389" t="s">
        <v>706</v>
      </c>
      <c r="D389" t="s">
        <v>155</v>
      </c>
      <c r="E389">
        <v>25</v>
      </c>
      <c r="F389">
        <v>522</v>
      </c>
      <c r="G389">
        <v>4.7892720306513412E-2</v>
      </c>
      <c r="H389">
        <v>3618</v>
      </c>
      <c r="I389">
        <v>89817</v>
      </c>
      <c r="J389">
        <v>31</v>
      </c>
      <c r="K389" t="s">
        <v>2883</v>
      </c>
      <c r="L389">
        <v>3296</v>
      </c>
      <c r="M389">
        <v>2024</v>
      </c>
      <c r="N389">
        <v>36</v>
      </c>
      <c r="O389">
        <f t="shared" si="6"/>
        <v>6.9098949695964619E-3</v>
      </c>
    </row>
    <row r="390" spans="1:15" x14ac:dyDescent="0.3">
      <c r="A390">
        <v>6309</v>
      </c>
      <c r="B390">
        <v>720</v>
      </c>
      <c r="C390" t="s">
        <v>707</v>
      </c>
      <c r="D390" t="s">
        <v>155</v>
      </c>
      <c r="E390">
        <v>1043</v>
      </c>
      <c r="F390">
        <v>6895</v>
      </c>
      <c r="G390">
        <v>0.15126903553299492</v>
      </c>
      <c r="H390">
        <v>10982</v>
      </c>
      <c r="I390">
        <v>89817</v>
      </c>
      <c r="J390">
        <v>1</v>
      </c>
      <c r="K390" t="s">
        <v>867</v>
      </c>
      <c r="L390">
        <v>43807</v>
      </c>
      <c r="M390">
        <v>2024</v>
      </c>
      <c r="N390">
        <v>36</v>
      </c>
      <c r="O390">
        <f t="shared" si="6"/>
        <v>9.4973593152431257E-2</v>
      </c>
    </row>
    <row r="391" spans="1:15" x14ac:dyDescent="0.3">
      <c r="A391">
        <v>6309</v>
      </c>
      <c r="B391">
        <v>194</v>
      </c>
      <c r="C391" t="s">
        <v>707</v>
      </c>
      <c r="D391" t="s">
        <v>155</v>
      </c>
      <c r="E391">
        <v>589</v>
      </c>
      <c r="F391">
        <v>4055</v>
      </c>
      <c r="G391">
        <v>0.14525277435265105</v>
      </c>
      <c r="H391">
        <v>10982</v>
      </c>
      <c r="I391">
        <v>89817</v>
      </c>
      <c r="J391">
        <v>2</v>
      </c>
      <c r="K391" t="s">
        <v>873</v>
      </c>
      <c r="L391">
        <v>26491</v>
      </c>
      <c r="M391">
        <v>2024</v>
      </c>
      <c r="N391">
        <v>36</v>
      </c>
      <c r="O391">
        <f t="shared" si="6"/>
        <v>5.3633217993079588E-2</v>
      </c>
    </row>
    <row r="392" spans="1:15" x14ac:dyDescent="0.3">
      <c r="A392">
        <v>6309</v>
      </c>
      <c r="B392">
        <v>640</v>
      </c>
      <c r="C392" t="s">
        <v>707</v>
      </c>
      <c r="D392" t="s">
        <v>155</v>
      </c>
      <c r="E392">
        <v>460</v>
      </c>
      <c r="F392">
        <v>5583</v>
      </c>
      <c r="G392">
        <v>8.2392978685294646E-2</v>
      </c>
      <c r="H392">
        <v>10982</v>
      </c>
      <c r="I392">
        <v>89817</v>
      </c>
      <c r="J392">
        <v>3</v>
      </c>
      <c r="K392" t="s">
        <v>866</v>
      </c>
      <c r="L392">
        <v>59576</v>
      </c>
      <c r="M392">
        <v>2024</v>
      </c>
      <c r="N392">
        <v>36</v>
      </c>
      <c r="O392">
        <f t="shared" si="6"/>
        <v>4.1886723729739575E-2</v>
      </c>
    </row>
    <row r="393" spans="1:15" x14ac:dyDescent="0.3">
      <c r="A393">
        <v>6309</v>
      </c>
      <c r="B393">
        <v>772</v>
      </c>
      <c r="C393" t="s">
        <v>707</v>
      </c>
      <c r="D393" t="s">
        <v>155</v>
      </c>
      <c r="E393">
        <v>400</v>
      </c>
      <c r="F393">
        <v>407</v>
      </c>
      <c r="G393">
        <v>0.98280098280098283</v>
      </c>
      <c r="H393">
        <v>10982</v>
      </c>
      <c r="I393">
        <v>89817</v>
      </c>
      <c r="J393">
        <v>4</v>
      </c>
      <c r="K393" t="s">
        <v>916</v>
      </c>
      <c r="L393">
        <v>1265</v>
      </c>
      <c r="M393">
        <v>2024</v>
      </c>
      <c r="N393">
        <v>36</v>
      </c>
      <c r="O393">
        <f t="shared" si="6"/>
        <v>3.6423238025860498E-2</v>
      </c>
    </row>
    <row r="394" spans="1:15" x14ac:dyDescent="0.3">
      <c r="A394">
        <v>6309</v>
      </c>
      <c r="B394">
        <v>137</v>
      </c>
      <c r="C394" t="s">
        <v>707</v>
      </c>
      <c r="D394" t="s">
        <v>155</v>
      </c>
      <c r="E394">
        <v>391</v>
      </c>
      <c r="F394">
        <v>2089</v>
      </c>
      <c r="G394">
        <v>0.18717089516515079</v>
      </c>
      <c r="H394">
        <v>10982</v>
      </c>
      <c r="I394">
        <v>89817</v>
      </c>
      <c r="J394">
        <v>5</v>
      </c>
      <c r="K394" t="s">
        <v>872</v>
      </c>
      <c r="L394">
        <v>18935</v>
      </c>
      <c r="M394">
        <v>2024</v>
      </c>
      <c r="N394">
        <v>36</v>
      </c>
      <c r="O394">
        <f t="shared" si="6"/>
        <v>3.5603715170278639E-2</v>
      </c>
    </row>
    <row r="395" spans="1:15" x14ac:dyDescent="0.3">
      <c r="A395">
        <v>6309</v>
      </c>
      <c r="B395">
        <v>560</v>
      </c>
      <c r="C395" t="s">
        <v>707</v>
      </c>
      <c r="D395" t="s">
        <v>155</v>
      </c>
      <c r="E395">
        <v>338</v>
      </c>
      <c r="F395">
        <v>4070</v>
      </c>
      <c r="G395">
        <v>8.3046683046683042E-2</v>
      </c>
      <c r="H395">
        <v>10982</v>
      </c>
      <c r="I395">
        <v>89817</v>
      </c>
      <c r="J395">
        <v>6</v>
      </c>
      <c r="K395" t="s">
        <v>868</v>
      </c>
      <c r="L395">
        <v>40753</v>
      </c>
      <c r="M395">
        <v>2024</v>
      </c>
      <c r="N395">
        <v>36</v>
      </c>
      <c r="O395">
        <f t="shared" si="6"/>
        <v>3.077763613185212E-2</v>
      </c>
    </row>
    <row r="396" spans="1:15" x14ac:dyDescent="0.3">
      <c r="A396">
        <v>6309</v>
      </c>
      <c r="B396">
        <v>770</v>
      </c>
      <c r="C396" t="s">
        <v>707</v>
      </c>
      <c r="D396" t="s">
        <v>155</v>
      </c>
      <c r="E396">
        <v>283</v>
      </c>
      <c r="F396">
        <v>426</v>
      </c>
      <c r="G396">
        <v>0.66431924882629112</v>
      </c>
      <c r="H396">
        <v>10982</v>
      </c>
      <c r="I396">
        <v>89817</v>
      </c>
      <c r="J396">
        <v>7</v>
      </c>
      <c r="K396" t="s">
        <v>915</v>
      </c>
      <c r="L396">
        <v>2112</v>
      </c>
      <c r="M396">
        <v>2024</v>
      </c>
      <c r="N396">
        <v>36</v>
      </c>
      <c r="O396">
        <f t="shared" si="6"/>
        <v>2.5769440903296303E-2</v>
      </c>
    </row>
    <row r="397" spans="1:15" x14ac:dyDescent="0.3">
      <c r="A397">
        <v>6309</v>
      </c>
      <c r="B397">
        <v>139</v>
      </c>
      <c r="C397" t="s">
        <v>707</v>
      </c>
      <c r="D397" t="s">
        <v>155</v>
      </c>
      <c r="E397">
        <v>277</v>
      </c>
      <c r="F397">
        <v>1731</v>
      </c>
      <c r="G397">
        <v>0.16002310803004044</v>
      </c>
      <c r="H397">
        <v>10982</v>
      </c>
      <c r="I397">
        <v>89817</v>
      </c>
      <c r="J397">
        <v>8</v>
      </c>
      <c r="K397" t="s">
        <v>879</v>
      </c>
      <c r="L397">
        <v>15497</v>
      </c>
      <c r="M397">
        <v>2024</v>
      </c>
      <c r="N397">
        <v>36</v>
      </c>
      <c r="O397">
        <f t="shared" si="6"/>
        <v>2.5223092332908394E-2</v>
      </c>
    </row>
    <row r="398" spans="1:15" x14ac:dyDescent="0.3">
      <c r="A398">
        <v>6309</v>
      </c>
      <c r="B398">
        <v>469</v>
      </c>
      <c r="C398" t="s">
        <v>707</v>
      </c>
      <c r="D398" t="s">
        <v>155</v>
      </c>
      <c r="E398">
        <v>254</v>
      </c>
      <c r="F398">
        <v>1487</v>
      </c>
      <c r="G398">
        <v>0.17081371889710828</v>
      </c>
      <c r="H398">
        <v>10982</v>
      </c>
      <c r="I398">
        <v>89817</v>
      </c>
      <c r="J398">
        <v>9</v>
      </c>
      <c r="K398" t="s">
        <v>1605</v>
      </c>
      <c r="L398">
        <v>10709</v>
      </c>
      <c r="M398">
        <v>2024</v>
      </c>
      <c r="N398">
        <v>36</v>
      </c>
      <c r="O398">
        <f t="shared" si="6"/>
        <v>2.3128756146421417E-2</v>
      </c>
    </row>
    <row r="399" spans="1:15" x14ac:dyDescent="0.3">
      <c r="A399">
        <v>6309</v>
      </c>
      <c r="B399">
        <v>45</v>
      </c>
      <c r="C399" t="s">
        <v>707</v>
      </c>
      <c r="D399" t="s">
        <v>155</v>
      </c>
      <c r="E399">
        <v>219</v>
      </c>
      <c r="F399">
        <v>1217</v>
      </c>
      <c r="G399">
        <v>0.17995069843878389</v>
      </c>
      <c r="H399">
        <v>10982</v>
      </c>
      <c r="I399">
        <v>89817</v>
      </c>
      <c r="J399">
        <v>10</v>
      </c>
      <c r="K399" t="s">
        <v>883</v>
      </c>
      <c r="L399">
        <v>9187</v>
      </c>
      <c r="M399">
        <v>2024</v>
      </c>
      <c r="N399">
        <v>36</v>
      </c>
      <c r="O399">
        <f t="shared" si="6"/>
        <v>1.9941722819158625E-2</v>
      </c>
    </row>
    <row r="400" spans="1:15" x14ac:dyDescent="0.3">
      <c r="A400">
        <v>6309</v>
      </c>
      <c r="B400">
        <v>201</v>
      </c>
      <c r="C400" t="s">
        <v>707</v>
      </c>
      <c r="D400" t="s">
        <v>155</v>
      </c>
      <c r="E400">
        <v>199</v>
      </c>
      <c r="F400">
        <v>1378</v>
      </c>
      <c r="G400">
        <v>0.14441219158200291</v>
      </c>
      <c r="H400">
        <v>10982</v>
      </c>
      <c r="I400">
        <v>89817</v>
      </c>
      <c r="J400">
        <v>11</v>
      </c>
      <c r="K400" t="s">
        <v>877</v>
      </c>
      <c r="L400">
        <v>11407</v>
      </c>
      <c r="M400">
        <v>2024</v>
      </c>
      <c r="N400">
        <v>36</v>
      </c>
      <c r="O400">
        <f t="shared" si="6"/>
        <v>1.8120560917865597E-2</v>
      </c>
    </row>
    <row r="401" spans="1:15" x14ac:dyDescent="0.3">
      <c r="A401">
        <v>6309</v>
      </c>
      <c r="B401">
        <v>775</v>
      </c>
      <c r="C401" t="s">
        <v>707</v>
      </c>
      <c r="D401" t="s">
        <v>155</v>
      </c>
      <c r="E401">
        <v>186</v>
      </c>
      <c r="F401">
        <v>1167</v>
      </c>
      <c r="G401">
        <v>0.15938303341902313</v>
      </c>
      <c r="H401">
        <v>10982</v>
      </c>
      <c r="I401">
        <v>89817</v>
      </c>
      <c r="J401">
        <v>12</v>
      </c>
      <c r="K401" t="s">
        <v>881</v>
      </c>
      <c r="L401">
        <v>9105</v>
      </c>
      <c r="M401">
        <v>2024</v>
      </c>
      <c r="N401">
        <v>36</v>
      </c>
      <c r="O401">
        <f t="shared" si="6"/>
        <v>1.6936805682025134E-2</v>
      </c>
    </row>
    <row r="402" spans="1:15" x14ac:dyDescent="0.3">
      <c r="A402">
        <v>6309</v>
      </c>
      <c r="B402">
        <v>466</v>
      </c>
      <c r="C402" t="s">
        <v>707</v>
      </c>
      <c r="D402" t="s">
        <v>155</v>
      </c>
      <c r="E402">
        <v>176</v>
      </c>
      <c r="F402">
        <v>977</v>
      </c>
      <c r="G402">
        <v>0.18014329580348004</v>
      </c>
      <c r="H402">
        <v>10982</v>
      </c>
      <c r="I402">
        <v>89817</v>
      </c>
      <c r="J402">
        <v>13</v>
      </c>
      <c r="K402" t="s">
        <v>2748</v>
      </c>
      <c r="L402">
        <v>7325</v>
      </c>
      <c r="M402">
        <v>2024</v>
      </c>
      <c r="N402">
        <v>36</v>
      </c>
      <c r="O402">
        <f t="shared" si="6"/>
        <v>1.6026224731378619E-2</v>
      </c>
    </row>
    <row r="403" spans="1:15" x14ac:dyDescent="0.3">
      <c r="A403">
        <v>6309</v>
      </c>
      <c r="B403">
        <v>860</v>
      </c>
      <c r="C403" t="s">
        <v>707</v>
      </c>
      <c r="D403" t="s">
        <v>155</v>
      </c>
      <c r="E403">
        <v>150</v>
      </c>
      <c r="F403">
        <v>150</v>
      </c>
      <c r="G403">
        <v>1</v>
      </c>
      <c r="H403">
        <v>10982</v>
      </c>
      <c r="I403">
        <v>89817</v>
      </c>
      <c r="J403">
        <v>14</v>
      </c>
      <c r="K403" t="s">
        <v>896</v>
      </c>
      <c r="L403">
        <v>673</v>
      </c>
      <c r="M403">
        <v>2024</v>
      </c>
      <c r="N403">
        <v>36</v>
      </c>
      <c r="O403">
        <f t="shared" si="6"/>
        <v>1.3658714259697688E-2</v>
      </c>
    </row>
    <row r="404" spans="1:15" x14ac:dyDescent="0.3">
      <c r="A404">
        <v>6309</v>
      </c>
      <c r="B404">
        <v>540</v>
      </c>
      <c r="C404" t="s">
        <v>707</v>
      </c>
      <c r="D404" t="s">
        <v>155</v>
      </c>
      <c r="E404">
        <v>149</v>
      </c>
      <c r="F404">
        <v>2163</v>
      </c>
      <c r="G404">
        <v>6.8885806749884426E-2</v>
      </c>
      <c r="H404">
        <v>10982</v>
      </c>
      <c r="I404">
        <v>89817</v>
      </c>
      <c r="J404">
        <v>15</v>
      </c>
      <c r="K404" t="s">
        <v>871</v>
      </c>
      <c r="L404">
        <v>22562</v>
      </c>
      <c r="M404">
        <v>2024</v>
      </c>
      <c r="N404">
        <v>36</v>
      </c>
      <c r="O404">
        <f t="shared" si="6"/>
        <v>1.3567656164633035E-2</v>
      </c>
    </row>
    <row r="405" spans="1:15" x14ac:dyDescent="0.3">
      <c r="A405">
        <v>6309</v>
      </c>
      <c r="B405">
        <v>463</v>
      </c>
      <c r="C405" t="s">
        <v>707</v>
      </c>
      <c r="D405" t="s">
        <v>155</v>
      </c>
      <c r="E405">
        <v>141</v>
      </c>
      <c r="F405">
        <v>1673</v>
      </c>
      <c r="G405">
        <v>8.4279736999402277E-2</v>
      </c>
      <c r="H405">
        <v>10982</v>
      </c>
      <c r="I405">
        <v>89817</v>
      </c>
      <c r="J405">
        <v>16</v>
      </c>
      <c r="K405" t="s">
        <v>880</v>
      </c>
      <c r="L405">
        <v>12764</v>
      </c>
      <c r="M405">
        <v>2024</v>
      </c>
      <c r="N405">
        <v>36</v>
      </c>
      <c r="O405">
        <f t="shared" si="6"/>
        <v>1.2839191404115826E-2</v>
      </c>
    </row>
    <row r="406" spans="1:15" x14ac:dyDescent="0.3">
      <c r="A406">
        <v>6309</v>
      </c>
      <c r="B406">
        <v>308</v>
      </c>
      <c r="C406" t="s">
        <v>707</v>
      </c>
      <c r="D406" t="s">
        <v>155</v>
      </c>
      <c r="E406">
        <v>129</v>
      </c>
      <c r="F406">
        <v>829</v>
      </c>
      <c r="G406">
        <v>0.15560916767189384</v>
      </c>
      <c r="H406">
        <v>10982</v>
      </c>
      <c r="I406">
        <v>89817</v>
      </c>
      <c r="J406">
        <v>17</v>
      </c>
      <c r="K406" t="s">
        <v>2211</v>
      </c>
      <c r="L406">
        <v>5626</v>
      </c>
      <c r="M406">
        <v>2024</v>
      </c>
      <c r="N406">
        <v>36</v>
      </c>
      <c r="O406">
        <f t="shared" si="6"/>
        <v>1.1746494263340011E-2</v>
      </c>
    </row>
    <row r="407" spans="1:15" x14ac:dyDescent="0.3">
      <c r="A407">
        <v>6309</v>
      </c>
      <c r="B407">
        <v>383</v>
      </c>
      <c r="C407" t="s">
        <v>707</v>
      </c>
      <c r="D407" t="s">
        <v>155</v>
      </c>
      <c r="E407">
        <v>128</v>
      </c>
      <c r="F407">
        <v>1214</v>
      </c>
      <c r="G407">
        <v>0.10543657331136738</v>
      </c>
      <c r="H407">
        <v>10982</v>
      </c>
      <c r="I407">
        <v>89817</v>
      </c>
      <c r="J407">
        <v>18</v>
      </c>
      <c r="K407" t="s">
        <v>2875</v>
      </c>
      <c r="L407">
        <v>8922</v>
      </c>
      <c r="M407">
        <v>2024</v>
      </c>
      <c r="N407">
        <v>36</v>
      </c>
      <c r="O407">
        <f t="shared" si="6"/>
        <v>1.1655436168275359E-2</v>
      </c>
    </row>
    <row r="408" spans="1:15" x14ac:dyDescent="0.3">
      <c r="A408">
        <v>6309</v>
      </c>
      <c r="B408">
        <v>301</v>
      </c>
      <c r="C408" t="s">
        <v>707</v>
      </c>
      <c r="D408" t="s">
        <v>155</v>
      </c>
      <c r="E408">
        <v>123</v>
      </c>
      <c r="F408">
        <v>633</v>
      </c>
      <c r="G408">
        <v>0.19431279620853081</v>
      </c>
      <c r="H408">
        <v>10982</v>
      </c>
      <c r="I408">
        <v>89817</v>
      </c>
      <c r="J408">
        <v>19</v>
      </c>
      <c r="K408" t="s">
        <v>2874</v>
      </c>
      <c r="L408">
        <v>7114</v>
      </c>
      <c r="M408">
        <v>2024</v>
      </c>
      <c r="N408">
        <v>36</v>
      </c>
      <c r="O408">
        <f t="shared" si="6"/>
        <v>1.1200145692952104E-2</v>
      </c>
    </row>
    <row r="409" spans="1:15" x14ac:dyDescent="0.3">
      <c r="A409">
        <v>6309</v>
      </c>
      <c r="B409">
        <v>140</v>
      </c>
      <c r="C409" t="s">
        <v>707</v>
      </c>
      <c r="D409" t="s">
        <v>155</v>
      </c>
      <c r="E409">
        <v>121</v>
      </c>
      <c r="F409">
        <v>1278</v>
      </c>
      <c r="G409">
        <v>9.467918622848201E-2</v>
      </c>
      <c r="H409">
        <v>10982</v>
      </c>
      <c r="I409">
        <v>89817</v>
      </c>
      <c r="J409">
        <v>20</v>
      </c>
      <c r="K409" t="s">
        <v>876</v>
      </c>
      <c r="L409">
        <v>9196</v>
      </c>
      <c r="M409">
        <v>2024</v>
      </c>
      <c r="N409">
        <v>36</v>
      </c>
      <c r="O409">
        <f t="shared" si="6"/>
        <v>1.1018029502822801E-2</v>
      </c>
    </row>
    <row r="410" spans="1:15" x14ac:dyDescent="0.3">
      <c r="A410">
        <v>6309</v>
      </c>
      <c r="B410">
        <v>862</v>
      </c>
      <c r="C410" t="s">
        <v>707</v>
      </c>
      <c r="D410" t="s">
        <v>155</v>
      </c>
      <c r="E410">
        <v>120</v>
      </c>
      <c r="F410">
        <v>514</v>
      </c>
      <c r="G410">
        <v>0.23346303501945526</v>
      </c>
      <c r="H410">
        <v>10982</v>
      </c>
      <c r="I410">
        <v>89817</v>
      </c>
      <c r="J410">
        <v>21</v>
      </c>
      <c r="K410" t="s">
        <v>910</v>
      </c>
      <c r="L410">
        <v>3335</v>
      </c>
      <c r="M410">
        <v>2024</v>
      </c>
      <c r="N410">
        <v>36</v>
      </c>
      <c r="O410">
        <f t="shared" si="6"/>
        <v>1.0926971407758149E-2</v>
      </c>
    </row>
    <row r="411" spans="1:15" x14ac:dyDescent="0.3">
      <c r="A411">
        <v>6309</v>
      </c>
      <c r="B411">
        <v>133</v>
      </c>
      <c r="C411" t="s">
        <v>707</v>
      </c>
      <c r="D411" t="s">
        <v>155</v>
      </c>
      <c r="E411">
        <v>119</v>
      </c>
      <c r="F411">
        <v>1484</v>
      </c>
      <c r="G411">
        <v>8.0188679245283015E-2</v>
      </c>
      <c r="H411">
        <v>10982</v>
      </c>
      <c r="I411">
        <v>89817</v>
      </c>
      <c r="J411">
        <v>22</v>
      </c>
      <c r="K411" t="s">
        <v>2877</v>
      </c>
      <c r="L411">
        <v>7672</v>
      </c>
      <c r="M411">
        <v>2024</v>
      </c>
      <c r="N411">
        <v>36</v>
      </c>
      <c r="O411">
        <f t="shared" si="6"/>
        <v>1.0835913312693499E-2</v>
      </c>
    </row>
    <row r="412" spans="1:15" x14ac:dyDescent="0.3">
      <c r="A412">
        <v>6309</v>
      </c>
      <c r="B412">
        <v>426</v>
      </c>
      <c r="C412" t="s">
        <v>707</v>
      </c>
      <c r="D412" t="s">
        <v>155</v>
      </c>
      <c r="E412">
        <v>113</v>
      </c>
      <c r="F412">
        <v>636</v>
      </c>
      <c r="G412">
        <v>0.17767295597484276</v>
      </c>
      <c r="H412">
        <v>10982</v>
      </c>
      <c r="I412">
        <v>89817</v>
      </c>
      <c r="J412">
        <v>23</v>
      </c>
      <c r="K412" t="s">
        <v>2215</v>
      </c>
      <c r="L412">
        <v>4907</v>
      </c>
      <c r="M412">
        <v>2024</v>
      </c>
      <c r="N412">
        <v>36</v>
      </c>
      <c r="O412">
        <f t="shared" si="6"/>
        <v>1.0289564742305591E-2</v>
      </c>
    </row>
    <row r="413" spans="1:15" x14ac:dyDescent="0.3">
      <c r="A413">
        <v>6309</v>
      </c>
      <c r="B413">
        <v>244</v>
      </c>
      <c r="C413" t="s">
        <v>707</v>
      </c>
      <c r="D413" t="s">
        <v>155</v>
      </c>
      <c r="E413">
        <v>110</v>
      </c>
      <c r="F413">
        <v>707</v>
      </c>
      <c r="G413">
        <v>0.15558698727015557</v>
      </c>
      <c r="H413">
        <v>10982</v>
      </c>
      <c r="I413">
        <v>89817</v>
      </c>
      <c r="J413">
        <v>24</v>
      </c>
      <c r="K413" t="s">
        <v>887</v>
      </c>
      <c r="L413">
        <v>5396</v>
      </c>
      <c r="M413">
        <v>2024</v>
      </c>
      <c r="N413">
        <v>36</v>
      </c>
      <c r="O413">
        <f t="shared" si="6"/>
        <v>1.0016390457111637E-2</v>
      </c>
    </row>
    <row r="414" spans="1:15" x14ac:dyDescent="0.3">
      <c r="A414">
        <v>6309</v>
      </c>
      <c r="B414">
        <v>710</v>
      </c>
      <c r="C414" t="s">
        <v>707</v>
      </c>
      <c r="D414" t="s">
        <v>155</v>
      </c>
      <c r="E414">
        <v>100</v>
      </c>
      <c r="F414">
        <v>866</v>
      </c>
      <c r="G414">
        <v>0.11547344110854503</v>
      </c>
      <c r="H414">
        <v>10982</v>
      </c>
      <c r="I414">
        <v>89817</v>
      </c>
      <c r="J414">
        <v>25</v>
      </c>
      <c r="K414" t="s">
        <v>891</v>
      </c>
      <c r="L414">
        <v>4844</v>
      </c>
      <c r="M414">
        <v>2024</v>
      </c>
      <c r="N414">
        <v>36</v>
      </c>
      <c r="O414">
        <f t="shared" si="6"/>
        <v>9.1058095064651245E-3</v>
      </c>
    </row>
    <row r="415" spans="1:15" x14ac:dyDescent="0.3">
      <c r="A415">
        <v>6309</v>
      </c>
      <c r="B415">
        <v>247</v>
      </c>
      <c r="C415" t="s">
        <v>707</v>
      </c>
      <c r="D415" t="s">
        <v>155</v>
      </c>
      <c r="E415">
        <v>96</v>
      </c>
      <c r="F415">
        <v>699</v>
      </c>
      <c r="G415">
        <v>0.13733905579399142</v>
      </c>
      <c r="H415">
        <v>10982</v>
      </c>
      <c r="I415">
        <v>89817</v>
      </c>
      <c r="J415">
        <v>26</v>
      </c>
      <c r="K415" t="s">
        <v>898</v>
      </c>
      <c r="L415">
        <v>5393</v>
      </c>
      <c r="M415">
        <v>2024</v>
      </c>
      <c r="N415">
        <v>36</v>
      </c>
      <c r="O415">
        <f t="shared" si="6"/>
        <v>8.7415771262065196E-3</v>
      </c>
    </row>
    <row r="416" spans="1:15" x14ac:dyDescent="0.3">
      <c r="A416">
        <v>6309</v>
      </c>
      <c r="B416">
        <v>773</v>
      </c>
      <c r="C416" t="s">
        <v>707</v>
      </c>
      <c r="D416" t="s">
        <v>155</v>
      </c>
      <c r="E416">
        <v>96</v>
      </c>
      <c r="F416">
        <v>342</v>
      </c>
      <c r="G416">
        <v>0.2807017543859649</v>
      </c>
      <c r="H416">
        <v>10982</v>
      </c>
      <c r="I416">
        <v>89817</v>
      </c>
      <c r="J416">
        <v>26</v>
      </c>
      <c r="K416" t="s">
        <v>917</v>
      </c>
      <c r="L416">
        <v>2034</v>
      </c>
      <c r="M416">
        <v>2024</v>
      </c>
      <c r="N416">
        <v>36</v>
      </c>
      <c r="O416">
        <f t="shared" si="6"/>
        <v>8.7415771262065196E-3</v>
      </c>
    </row>
    <row r="417" spans="1:15" x14ac:dyDescent="0.3">
      <c r="A417">
        <v>6309</v>
      </c>
      <c r="B417">
        <v>53</v>
      </c>
      <c r="C417" t="s">
        <v>707</v>
      </c>
      <c r="D417" t="s">
        <v>155</v>
      </c>
      <c r="E417">
        <v>94</v>
      </c>
      <c r="F417">
        <v>770</v>
      </c>
      <c r="G417">
        <v>0.12207792207792208</v>
      </c>
      <c r="H417">
        <v>10982</v>
      </c>
      <c r="I417">
        <v>89817</v>
      </c>
      <c r="J417">
        <v>28</v>
      </c>
      <c r="K417" t="s">
        <v>906</v>
      </c>
      <c r="L417">
        <v>6415</v>
      </c>
      <c r="M417">
        <v>2024</v>
      </c>
      <c r="N417">
        <v>36</v>
      </c>
      <c r="O417">
        <f t="shared" si="6"/>
        <v>8.5594609360772171E-3</v>
      </c>
    </row>
    <row r="418" spans="1:15" x14ac:dyDescent="0.3">
      <c r="A418">
        <v>6309</v>
      </c>
      <c r="B418">
        <v>231</v>
      </c>
      <c r="C418" t="s">
        <v>707</v>
      </c>
      <c r="D418" t="s">
        <v>155</v>
      </c>
      <c r="E418">
        <v>93</v>
      </c>
      <c r="F418">
        <v>528</v>
      </c>
      <c r="G418">
        <v>0.17613636363636365</v>
      </c>
      <c r="H418">
        <v>10982</v>
      </c>
      <c r="I418">
        <v>89817</v>
      </c>
      <c r="J418">
        <v>29</v>
      </c>
      <c r="K418" t="s">
        <v>2220</v>
      </c>
      <c r="L418">
        <v>4866</v>
      </c>
      <c r="M418">
        <v>2024</v>
      </c>
      <c r="N418">
        <v>36</v>
      </c>
      <c r="O418">
        <f t="shared" si="6"/>
        <v>8.4684028410125668E-3</v>
      </c>
    </row>
    <row r="419" spans="1:15" x14ac:dyDescent="0.3">
      <c r="A419">
        <v>6309</v>
      </c>
      <c r="B419">
        <v>420</v>
      </c>
      <c r="C419" t="s">
        <v>707</v>
      </c>
      <c r="D419" t="s">
        <v>155</v>
      </c>
      <c r="E419">
        <v>82</v>
      </c>
      <c r="F419">
        <v>1038</v>
      </c>
      <c r="G419">
        <v>7.8998073217726394E-2</v>
      </c>
      <c r="H419">
        <v>10982</v>
      </c>
      <c r="I419">
        <v>89817</v>
      </c>
      <c r="J419">
        <v>30</v>
      </c>
      <c r="K419" t="s">
        <v>894</v>
      </c>
      <c r="L419">
        <v>7368</v>
      </c>
      <c r="M419">
        <v>2024</v>
      </c>
      <c r="N419">
        <v>36</v>
      </c>
      <c r="O419">
        <f t="shared" si="6"/>
        <v>7.4667637953014024E-3</v>
      </c>
    </row>
    <row r="420" spans="1:15" x14ac:dyDescent="0.3">
      <c r="A420">
        <v>6309</v>
      </c>
      <c r="B420">
        <v>241</v>
      </c>
      <c r="C420" t="s">
        <v>707</v>
      </c>
      <c r="D420" t="s">
        <v>155</v>
      </c>
      <c r="E420">
        <v>81</v>
      </c>
      <c r="F420">
        <v>518</v>
      </c>
      <c r="G420">
        <v>0.15637065637065636</v>
      </c>
      <c r="H420">
        <v>10982</v>
      </c>
      <c r="I420">
        <v>89817</v>
      </c>
      <c r="J420">
        <v>31</v>
      </c>
      <c r="K420" t="s">
        <v>890</v>
      </c>
      <c r="L420">
        <v>4374</v>
      </c>
      <c r="M420">
        <v>2024</v>
      </c>
      <c r="N420">
        <v>36</v>
      </c>
      <c r="O420">
        <f t="shared" si="6"/>
        <v>7.3757057002367512E-3</v>
      </c>
    </row>
    <row r="421" spans="1:15" x14ac:dyDescent="0.3">
      <c r="A421">
        <v>6309</v>
      </c>
      <c r="B421">
        <v>253</v>
      </c>
      <c r="C421" t="s">
        <v>707</v>
      </c>
      <c r="D421" t="s">
        <v>155</v>
      </c>
      <c r="E421">
        <v>80</v>
      </c>
      <c r="F421">
        <v>374</v>
      </c>
      <c r="G421">
        <v>0.21390374331550802</v>
      </c>
      <c r="H421">
        <v>10982</v>
      </c>
      <c r="I421">
        <v>89817</v>
      </c>
      <c r="J421">
        <v>32</v>
      </c>
      <c r="K421" t="s">
        <v>885</v>
      </c>
      <c r="L421">
        <v>3191</v>
      </c>
      <c r="M421">
        <v>2024</v>
      </c>
      <c r="N421">
        <v>36</v>
      </c>
      <c r="O421">
        <f t="shared" si="6"/>
        <v>7.2846476051720999E-3</v>
      </c>
    </row>
    <row r="422" spans="1:15" x14ac:dyDescent="0.3">
      <c r="A422">
        <v>6309</v>
      </c>
      <c r="B422">
        <v>254</v>
      </c>
      <c r="C422" t="s">
        <v>707</v>
      </c>
      <c r="D422" t="s">
        <v>155</v>
      </c>
      <c r="E422">
        <v>80</v>
      </c>
      <c r="F422">
        <v>746</v>
      </c>
      <c r="G422">
        <v>0.10723860589812333</v>
      </c>
      <c r="H422">
        <v>10982</v>
      </c>
      <c r="I422">
        <v>89817</v>
      </c>
      <c r="J422">
        <v>32</v>
      </c>
      <c r="K422" t="s">
        <v>889</v>
      </c>
      <c r="L422">
        <v>7267</v>
      </c>
      <c r="M422">
        <v>2024</v>
      </c>
      <c r="N422">
        <v>36</v>
      </c>
      <c r="O422">
        <f t="shared" si="6"/>
        <v>7.2846476051720999E-3</v>
      </c>
    </row>
    <row r="423" spans="1:15" x14ac:dyDescent="0.3">
      <c r="A423">
        <v>6309</v>
      </c>
      <c r="B423">
        <v>754</v>
      </c>
      <c r="C423" t="s">
        <v>707</v>
      </c>
      <c r="D423" t="s">
        <v>155</v>
      </c>
      <c r="E423">
        <v>79</v>
      </c>
      <c r="F423">
        <v>357</v>
      </c>
      <c r="G423">
        <v>0.22128851540616246</v>
      </c>
      <c r="H423">
        <v>10982</v>
      </c>
      <c r="I423">
        <v>89817</v>
      </c>
      <c r="J423">
        <v>34</v>
      </c>
      <c r="K423" t="s">
        <v>874</v>
      </c>
      <c r="L423">
        <v>2634</v>
      </c>
      <c r="M423">
        <v>2024</v>
      </c>
      <c r="N423">
        <v>36</v>
      </c>
      <c r="O423">
        <f t="shared" si="6"/>
        <v>7.1935895101074487E-3</v>
      </c>
    </row>
    <row r="424" spans="1:15" x14ac:dyDescent="0.3">
      <c r="A424">
        <v>6309</v>
      </c>
      <c r="B424">
        <v>753</v>
      </c>
      <c r="C424" t="s">
        <v>707</v>
      </c>
      <c r="D424" t="s">
        <v>155</v>
      </c>
      <c r="E424">
        <v>78</v>
      </c>
      <c r="F424">
        <v>856</v>
      </c>
      <c r="G424">
        <v>9.11214953271028E-2</v>
      </c>
      <c r="H424">
        <v>10982</v>
      </c>
      <c r="I424">
        <v>89817</v>
      </c>
      <c r="J424">
        <v>35</v>
      </c>
      <c r="K424" t="s">
        <v>869</v>
      </c>
      <c r="L424">
        <v>6723</v>
      </c>
      <c r="M424">
        <v>2024</v>
      </c>
      <c r="N424">
        <v>36</v>
      </c>
      <c r="O424">
        <f t="shared" si="6"/>
        <v>7.1025314150427975E-3</v>
      </c>
    </row>
    <row r="425" spans="1:15" x14ac:dyDescent="0.3">
      <c r="A425">
        <v>6309</v>
      </c>
      <c r="B425">
        <v>812</v>
      </c>
      <c r="C425" t="s">
        <v>707</v>
      </c>
      <c r="D425" t="s">
        <v>155</v>
      </c>
      <c r="E425">
        <v>74</v>
      </c>
      <c r="F425">
        <v>448</v>
      </c>
      <c r="G425">
        <v>0.16517857142857142</v>
      </c>
      <c r="H425">
        <v>10982</v>
      </c>
      <c r="I425">
        <v>89817</v>
      </c>
      <c r="J425">
        <v>36</v>
      </c>
      <c r="K425" t="s">
        <v>901</v>
      </c>
      <c r="L425">
        <v>3303</v>
      </c>
      <c r="M425">
        <v>2024</v>
      </c>
      <c r="N425">
        <v>36</v>
      </c>
      <c r="O425">
        <f t="shared" si="6"/>
        <v>6.7382990347841926E-3</v>
      </c>
    </row>
    <row r="426" spans="1:15" x14ac:dyDescent="0.3">
      <c r="A426">
        <v>6309</v>
      </c>
      <c r="B426">
        <v>347</v>
      </c>
      <c r="C426" t="s">
        <v>707</v>
      </c>
      <c r="D426" t="s">
        <v>155</v>
      </c>
      <c r="E426">
        <v>72</v>
      </c>
      <c r="F426">
        <v>466</v>
      </c>
      <c r="G426">
        <v>0.15450643776824036</v>
      </c>
      <c r="H426">
        <v>10982</v>
      </c>
      <c r="I426">
        <v>89817</v>
      </c>
      <c r="J426">
        <v>37</v>
      </c>
      <c r="K426" t="s">
        <v>886</v>
      </c>
      <c r="L426">
        <v>5736</v>
      </c>
      <c r="M426">
        <v>2024</v>
      </c>
      <c r="N426">
        <v>36</v>
      </c>
      <c r="O426">
        <f t="shared" si="6"/>
        <v>6.5561828446548901E-3</v>
      </c>
    </row>
    <row r="427" spans="1:15" x14ac:dyDescent="0.3">
      <c r="A427">
        <v>6309</v>
      </c>
      <c r="B427">
        <v>280</v>
      </c>
      <c r="C427" t="s">
        <v>707</v>
      </c>
      <c r="D427" t="s">
        <v>155</v>
      </c>
      <c r="E427">
        <v>71</v>
      </c>
      <c r="F427">
        <v>532</v>
      </c>
      <c r="G427">
        <v>0.13345864661654136</v>
      </c>
      <c r="H427">
        <v>10982</v>
      </c>
      <c r="I427">
        <v>89817</v>
      </c>
      <c r="J427">
        <v>38</v>
      </c>
      <c r="K427" t="s">
        <v>948</v>
      </c>
      <c r="L427">
        <v>4028</v>
      </c>
      <c r="M427">
        <v>2024</v>
      </c>
      <c r="N427">
        <v>36</v>
      </c>
      <c r="O427">
        <f t="shared" si="6"/>
        <v>6.4651247495902389E-3</v>
      </c>
    </row>
    <row r="428" spans="1:15" x14ac:dyDescent="0.3">
      <c r="A428">
        <v>6309</v>
      </c>
      <c r="B428">
        <v>351</v>
      </c>
      <c r="C428" t="s">
        <v>707</v>
      </c>
      <c r="D428" t="s">
        <v>155</v>
      </c>
      <c r="E428">
        <v>71</v>
      </c>
      <c r="F428">
        <v>465</v>
      </c>
      <c r="G428">
        <v>0.15268817204301074</v>
      </c>
      <c r="H428">
        <v>10982</v>
      </c>
      <c r="I428">
        <v>89817</v>
      </c>
      <c r="J428">
        <v>38</v>
      </c>
      <c r="K428" t="s">
        <v>2729</v>
      </c>
      <c r="L428">
        <v>4749</v>
      </c>
      <c r="M428">
        <v>2024</v>
      </c>
      <c r="N428">
        <v>36</v>
      </c>
      <c r="O428">
        <f t="shared" si="6"/>
        <v>6.4651247495902389E-3</v>
      </c>
    </row>
    <row r="429" spans="1:15" x14ac:dyDescent="0.3">
      <c r="A429">
        <v>6309</v>
      </c>
      <c r="B429">
        <v>721</v>
      </c>
      <c r="C429" t="s">
        <v>707</v>
      </c>
      <c r="D429" t="s">
        <v>155</v>
      </c>
      <c r="E429">
        <v>65</v>
      </c>
      <c r="F429">
        <v>351</v>
      </c>
      <c r="G429">
        <v>0.18518518518518517</v>
      </c>
      <c r="H429">
        <v>10982</v>
      </c>
      <c r="I429">
        <v>89817</v>
      </c>
      <c r="J429">
        <v>40</v>
      </c>
      <c r="K429" t="s">
        <v>925</v>
      </c>
      <c r="L429">
        <v>3185</v>
      </c>
      <c r="M429">
        <v>2024</v>
      </c>
      <c r="N429">
        <v>36</v>
      </c>
      <c r="O429">
        <f t="shared" si="6"/>
        <v>5.9187761792023315E-3</v>
      </c>
    </row>
    <row r="430" spans="1:15" x14ac:dyDescent="0.3">
      <c r="A430">
        <v>6309</v>
      </c>
      <c r="B430">
        <v>249</v>
      </c>
      <c r="C430" t="s">
        <v>707</v>
      </c>
      <c r="D430" t="s">
        <v>155</v>
      </c>
      <c r="E430">
        <v>64</v>
      </c>
      <c r="F430">
        <v>710</v>
      </c>
      <c r="G430">
        <v>9.014084507042254E-2</v>
      </c>
      <c r="H430">
        <v>10982</v>
      </c>
      <c r="I430">
        <v>89817</v>
      </c>
      <c r="J430">
        <v>41</v>
      </c>
      <c r="K430" t="s">
        <v>2876</v>
      </c>
      <c r="L430">
        <v>7387</v>
      </c>
      <c r="M430">
        <v>2024</v>
      </c>
      <c r="N430">
        <v>36</v>
      </c>
      <c r="O430">
        <f t="shared" si="6"/>
        <v>5.8277180841376794E-3</v>
      </c>
    </row>
    <row r="431" spans="1:15" x14ac:dyDescent="0.3">
      <c r="A431">
        <v>6309</v>
      </c>
      <c r="B431">
        <v>282</v>
      </c>
      <c r="C431" t="s">
        <v>707</v>
      </c>
      <c r="D431" t="s">
        <v>155</v>
      </c>
      <c r="E431">
        <v>63</v>
      </c>
      <c r="F431">
        <v>671</v>
      </c>
      <c r="G431">
        <v>9.3889716840536513E-2</v>
      </c>
      <c r="H431">
        <v>10982</v>
      </c>
      <c r="I431">
        <v>89817</v>
      </c>
      <c r="J431">
        <v>42</v>
      </c>
      <c r="K431" t="s">
        <v>893</v>
      </c>
      <c r="L431">
        <v>5536</v>
      </c>
      <c r="M431">
        <v>2024</v>
      </c>
      <c r="N431">
        <v>36</v>
      </c>
      <c r="O431">
        <f t="shared" si="6"/>
        <v>5.7366599890730282E-3</v>
      </c>
    </row>
    <row r="432" spans="1:15" x14ac:dyDescent="0.3">
      <c r="A432">
        <v>6309</v>
      </c>
      <c r="B432">
        <v>121</v>
      </c>
      <c r="C432" t="s">
        <v>707</v>
      </c>
      <c r="D432" t="s">
        <v>155</v>
      </c>
      <c r="E432">
        <v>62</v>
      </c>
      <c r="F432">
        <v>276</v>
      </c>
      <c r="G432">
        <v>0.22463768115942029</v>
      </c>
      <c r="H432">
        <v>10982</v>
      </c>
      <c r="I432">
        <v>89817</v>
      </c>
      <c r="J432">
        <v>43</v>
      </c>
      <c r="K432" t="s">
        <v>940</v>
      </c>
      <c r="L432">
        <v>3000</v>
      </c>
      <c r="M432">
        <v>2024</v>
      </c>
      <c r="N432">
        <v>36</v>
      </c>
      <c r="O432">
        <f t="shared" si="6"/>
        <v>5.645601894008377E-3</v>
      </c>
    </row>
    <row r="433" spans="1:15" x14ac:dyDescent="0.3">
      <c r="A433">
        <v>6309</v>
      </c>
      <c r="B433">
        <v>134</v>
      </c>
      <c r="C433" t="s">
        <v>707</v>
      </c>
      <c r="D433" t="s">
        <v>155</v>
      </c>
      <c r="E433">
        <v>62</v>
      </c>
      <c r="F433">
        <v>522</v>
      </c>
      <c r="G433">
        <v>0.11877394636015326</v>
      </c>
      <c r="H433">
        <v>10982</v>
      </c>
      <c r="I433">
        <v>89817</v>
      </c>
      <c r="J433">
        <v>43</v>
      </c>
      <c r="K433" t="s">
        <v>929</v>
      </c>
      <c r="L433">
        <v>4163</v>
      </c>
      <c r="M433">
        <v>2024</v>
      </c>
      <c r="N433">
        <v>36</v>
      </c>
      <c r="O433">
        <f t="shared" si="6"/>
        <v>5.645601894008377E-3</v>
      </c>
    </row>
    <row r="434" spans="1:15" x14ac:dyDescent="0.3">
      <c r="A434">
        <v>6309</v>
      </c>
      <c r="B434">
        <v>750</v>
      </c>
      <c r="C434" t="s">
        <v>707</v>
      </c>
      <c r="D434" t="s">
        <v>155</v>
      </c>
      <c r="E434">
        <v>62</v>
      </c>
      <c r="F434">
        <v>810</v>
      </c>
      <c r="G434">
        <v>7.6543209876543214E-2</v>
      </c>
      <c r="H434">
        <v>10982</v>
      </c>
      <c r="I434">
        <v>89817</v>
      </c>
      <c r="J434">
        <v>43</v>
      </c>
      <c r="K434" t="s">
        <v>884</v>
      </c>
      <c r="L434">
        <v>5626</v>
      </c>
      <c r="M434">
        <v>2024</v>
      </c>
      <c r="N434">
        <v>36</v>
      </c>
      <c r="O434">
        <f t="shared" si="6"/>
        <v>5.645601894008377E-3</v>
      </c>
    </row>
    <row r="435" spans="1:15" x14ac:dyDescent="0.3">
      <c r="A435">
        <v>6309</v>
      </c>
      <c r="B435">
        <v>302</v>
      </c>
      <c r="C435" t="s">
        <v>707</v>
      </c>
      <c r="D435" t="s">
        <v>155</v>
      </c>
      <c r="E435">
        <v>61</v>
      </c>
      <c r="F435">
        <v>487</v>
      </c>
      <c r="G435">
        <v>0.12525667351129363</v>
      </c>
      <c r="H435">
        <v>10982</v>
      </c>
      <c r="I435">
        <v>89817</v>
      </c>
      <c r="J435">
        <v>46</v>
      </c>
      <c r="K435" t="s">
        <v>875</v>
      </c>
      <c r="L435">
        <v>6312</v>
      </c>
      <c r="M435">
        <v>2024</v>
      </c>
      <c r="N435">
        <v>36</v>
      </c>
      <c r="O435">
        <f t="shared" si="6"/>
        <v>5.5545437989437257E-3</v>
      </c>
    </row>
    <row r="436" spans="1:15" x14ac:dyDescent="0.3">
      <c r="A436">
        <v>6309</v>
      </c>
      <c r="B436">
        <v>58</v>
      </c>
      <c r="C436" t="s">
        <v>707</v>
      </c>
      <c r="D436" t="s">
        <v>155</v>
      </c>
      <c r="E436">
        <v>60</v>
      </c>
      <c r="F436">
        <v>487</v>
      </c>
      <c r="G436">
        <v>0.12320328542094455</v>
      </c>
      <c r="H436">
        <v>10982</v>
      </c>
      <c r="I436">
        <v>89817</v>
      </c>
      <c r="J436">
        <v>47</v>
      </c>
      <c r="K436" t="s">
        <v>911</v>
      </c>
      <c r="L436">
        <v>3485</v>
      </c>
      <c r="M436">
        <v>2024</v>
      </c>
      <c r="N436">
        <v>36</v>
      </c>
      <c r="O436">
        <f t="shared" si="6"/>
        <v>5.4634857038790745E-3</v>
      </c>
    </row>
    <row r="437" spans="1:15" x14ac:dyDescent="0.3">
      <c r="A437">
        <v>6309</v>
      </c>
      <c r="B437">
        <v>425</v>
      </c>
      <c r="C437" t="s">
        <v>707</v>
      </c>
      <c r="D437" t="s">
        <v>155</v>
      </c>
      <c r="E437">
        <v>60</v>
      </c>
      <c r="F437">
        <v>522</v>
      </c>
      <c r="G437">
        <v>0.11494252873563218</v>
      </c>
      <c r="H437">
        <v>10982</v>
      </c>
      <c r="I437">
        <v>89817</v>
      </c>
      <c r="J437">
        <v>47</v>
      </c>
      <c r="K437" t="s">
        <v>2883</v>
      </c>
      <c r="L437">
        <v>3296</v>
      </c>
      <c r="M437">
        <v>2024</v>
      </c>
      <c r="N437">
        <v>36</v>
      </c>
      <c r="O437">
        <f t="shared" si="6"/>
        <v>5.4634857038790745E-3</v>
      </c>
    </row>
    <row r="438" spans="1:15" x14ac:dyDescent="0.3">
      <c r="A438">
        <v>6309</v>
      </c>
      <c r="B438">
        <v>24</v>
      </c>
      <c r="C438" t="s">
        <v>707</v>
      </c>
      <c r="D438" t="s">
        <v>155</v>
      </c>
      <c r="E438">
        <v>59</v>
      </c>
      <c r="F438">
        <v>562</v>
      </c>
      <c r="G438">
        <v>0.10498220640569395</v>
      </c>
      <c r="H438">
        <v>10982</v>
      </c>
      <c r="I438">
        <v>89817</v>
      </c>
      <c r="J438">
        <v>49</v>
      </c>
      <c r="K438" t="s">
        <v>2220</v>
      </c>
      <c r="L438">
        <v>3887</v>
      </c>
      <c r="M438">
        <v>2024</v>
      </c>
      <c r="N438">
        <v>36</v>
      </c>
      <c r="O438">
        <f t="shared" si="6"/>
        <v>5.3724276088144233E-3</v>
      </c>
    </row>
    <row r="439" spans="1:15" x14ac:dyDescent="0.3">
      <c r="A439">
        <v>6309</v>
      </c>
      <c r="B439">
        <v>263</v>
      </c>
      <c r="C439" t="s">
        <v>707</v>
      </c>
      <c r="D439" t="s">
        <v>155</v>
      </c>
      <c r="E439">
        <v>58</v>
      </c>
      <c r="F439">
        <v>532</v>
      </c>
      <c r="G439">
        <v>0.10902255639097744</v>
      </c>
      <c r="H439">
        <v>10982</v>
      </c>
      <c r="I439">
        <v>89817</v>
      </c>
      <c r="J439">
        <v>50</v>
      </c>
      <c r="K439" t="s">
        <v>2882</v>
      </c>
      <c r="L439">
        <v>4234</v>
      </c>
      <c r="M439">
        <v>2024</v>
      </c>
      <c r="N439">
        <v>36</v>
      </c>
      <c r="O439">
        <f t="shared" si="6"/>
        <v>5.2813695137497721E-3</v>
      </c>
    </row>
    <row r="440" spans="1:15" x14ac:dyDescent="0.3">
      <c r="A440">
        <v>6309</v>
      </c>
      <c r="B440">
        <v>663</v>
      </c>
      <c r="C440" t="s">
        <v>707</v>
      </c>
      <c r="D440" t="s">
        <v>155</v>
      </c>
      <c r="E440">
        <v>56</v>
      </c>
      <c r="F440">
        <v>639</v>
      </c>
      <c r="G440">
        <v>8.7636932707355245E-2</v>
      </c>
      <c r="H440">
        <v>10982</v>
      </c>
      <c r="I440">
        <v>89817</v>
      </c>
      <c r="J440">
        <v>51</v>
      </c>
      <c r="K440" t="s">
        <v>2791</v>
      </c>
      <c r="L440">
        <v>4867</v>
      </c>
      <c r="M440">
        <v>2024</v>
      </c>
      <c r="N440">
        <v>36</v>
      </c>
      <c r="O440">
        <f t="shared" si="6"/>
        <v>5.0992533236204696E-3</v>
      </c>
    </row>
    <row r="441" spans="1:15" x14ac:dyDescent="0.3">
      <c r="A441">
        <v>6309</v>
      </c>
      <c r="B441">
        <v>42</v>
      </c>
      <c r="C441" t="s">
        <v>707</v>
      </c>
      <c r="D441" t="s">
        <v>155</v>
      </c>
      <c r="E441">
        <v>55</v>
      </c>
      <c r="F441">
        <v>463</v>
      </c>
      <c r="G441">
        <v>0.11879049676025918</v>
      </c>
      <c r="H441">
        <v>10982</v>
      </c>
      <c r="I441">
        <v>89817</v>
      </c>
      <c r="J441">
        <v>52</v>
      </c>
      <c r="K441" t="s">
        <v>914</v>
      </c>
      <c r="L441">
        <v>5210</v>
      </c>
      <c r="M441">
        <v>2024</v>
      </c>
      <c r="N441">
        <v>36</v>
      </c>
      <c r="O441">
        <f t="shared" si="6"/>
        <v>5.0081952285558184E-3</v>
      </c>
    </row>
    <row r="442" spans="1:15" x14ac:dyDescent="0.3">
      <c r="A442">
        <v>6309</v>
      </c>
      <c r="B442">
        <v>344</v>
      </c>
      <c r="C442" t="s">
        <v>707</v>
      </c>
      <c r="D442" t="s">
        <v>155</v>
      </c>
      <c r="E442">
        <v>51</v>
      </c>
      <c r="F442">
        <v>344</v>
      </c>
      <c r="G442">
        <v>0.14825581395348839</v>
      </c>
      <c r="H442">
        <v>10982</v>
      </c>
      <c r="I442">
        <v>89817</v>
      </c>
      <c r="J442">
        <v>53</v>
      </c>
      <c r="K442" t="s">
        <v>2728</v>
      </c>
      <c r="L442">
        <v>1902</v>
      </c>
      <c r="M442">
        <v>2024</v>
      </c>
      <c r="N442">
        <v>36</v>
      </c>
      <c r="O442">
        <f t="shared" si="6"/>
        <v>4.6439628482972135E-3</v>
      </c>
    </row>
    <row r="443" spans="1:15" x14ac:dyDescent="0.3">
      <c r="A443">
        <v>6309</v>
      </c>
      <c r="B443">
        <v>230</v>
      </c>
      <c r="C443" t="s">
        <v>707</v>
      </c>
      <c r="D443" t="s">
        <v>155</v>
      </c>
      <c r="E443">
        <v>50</v>
      </c>
      <c r="F443">
        <v>406</v>
      </c>
      <c r="G443">
        <v>0.12315270935960591</v>
      </c>
      <c r="H443">
        <v>10982</v>
      </c>
      <c r="I443">
        <v>89817</v>
      </c>
      <c r="J443">
        <v>54</v>
      </c>
      <c r="K443" t="s">
        <v>2224</v>
      </c>
      <c r="L443">
        <v>3311</v>
      </c>
      <c r="M443">
        <v>2024</v>
      </c>
      <c r="N443">
        <v>36</v>
      </c>
      <c r="O443">
        <f t="shared" si="6"/>
        <v>4.5529047532325622E-3</v>
      </c>
    </row>
    <row r="444" spans="1:15" x14ac:dyDescent="0.3">
      <c r="A444">
        <v>6309</v>
      </c>
      <c r="B444">
        <v>248</v>
      </c>
      <c r="C444" t="s">
        <v>707</v>
      </c>
      <c r="D444" t="s">
        <v>155</v>
      </c>
      <c r="E444">
        <v>48</v>
      </c>
      <c r="F444">
        <v>476</v>
      </c>
      <c r="G444">
        <v>0.10084033613445378</v>
      </c>
      <c r="H444">
        <v>10982</v>
      </c>
      <c r="I444">
        <v>89817</v>
      </c>
      <c r="J444">
        <v>55</v>
      </c>
      <c r="K444" t="s">
        <v>963</v>
      </c>
      <c r="L444">
        <v>3375</v>
      </c>
      <c r="M444">
        <v>2024</v>
      </c>
      <c r="N444">
        <v>36</v>
      </c>
      <c r="O444">
        <f t="shared" si="6"/>
        <v>4.3707885631032598E-3</v>
      </c>
    </row>
    <row r="445" spans="1:15" x14ac:dyDescent="0.3">
      <c r="A445">
        <v>6309</v>
      </c>
      <c r="B445">
        <v>143</v>
      </c>
      <c r="C445" t="s">
        <v>707</v>
      </c>
      <c r="D445" t="s">
        <v>155</v>
      </c>
      <c r="E445">
        <v>46</v>
      </c>
      <c r="F445">
        <v>309</v>
      </c>
      <c r="G445">
        <v>0.14886731391585761</v>
      </c>
      <c r="H445">
        <v>10982</v>
      </c>
      <c r="I445">
        <v>89817</v>
      </c>
      <c r="J445">
        <v>56</v>
      </c>
      <c r="K445" t="s">
        <v>2693</v>
      </c>
      <c r="L445">
        <v>2493</v>
      </c>
      <c r="M445">
        <v>2024</v>
      </c>
      <c r="N445">
        <v>36</v>
      </c>
      <c r="O445">
        <f t="shared" si="6"/>
        <v>4.1886723729739573E-3</v>
      </c>
    </row>
    <row r="446" spans="1:15" x14ac:dyDescent="0.3">
      <c r="A446">
        <v>6309</v>
      </c>
      <c r="B446">
        <v>284</v>
      </c>
      <c r="C446" t="s">
        <v>707</v>
      </c>
      <c r="D446" t="s">
        <v>155</v>
      </c>
      <c r="E446">
        <v>46</v>
      </c>
      <c r="F446">
        <v>375</v>
      </c>
      <c r="G446">
        <v>0.12266666666666666</v>
      </c>
      <c r="H446">
        <v>10982</v>
      </c>
      <c r="I446">
        <v>89817</v>
      </c>
      <c r="J446">
        <v>56</v>
      </c>
      <c r="K446" t="s">
        <v>2719</v>
      </c>
      <c r="L446">
        <v>3580</v>
      </c>
      <c r="M446">
        <v>2024</v>
      </c>
      <c r="N446">
        <v>36</v>
      </c>
      <c r="O446">
        <f t="shared" si="6"/>
        <v>4.1886723729739573E-3</v>
      </c>
    </row>
    <row r="447" spans="1:15" x14ac:dyDescent="0.3">
      <c r="A447">
        <v>6309</v>
      </c>
      <c r="B447">
        <v>465</v>
      </c>
      <c r="C447" t="s">
        <v>707</v>
      </c>
      <c r="D447" t="s">
        <v>155</v>
      </c>
      <c r="E447">
        <v>45</v>
      </c>
      <c r="F447">
        <v>282</v>
      </c>
      <c r="G447">
        <v>0.15957446808510639</v>
      </c>
      <c r="H447">
        <v>10982</v>
      </c>
      <c r="I447">
        <v>89817</v>
      </c>
      <c r="J447">
        <v>58</v>
      </c>
      <c r="K447" t="s">
        <v>2747</v>
      </c>
      <c r="L447">
        <v>1977</v>
      </c>
      <c r="M447">
        <v>2024</v>
      </c>
      <c r="N447">
        <v>36</v>
      </c>
      <c r="O447">
        <f t="shared" si="6"/>
        <v>4.0976142779093061E-3</v>
      </c>
    </row>
    <row r="448" spans="1:15" x14ac:dyDescent="0.3">
      <c r="A448">
        <v>6309</v>
      </c>
      <c r="B448">
        <v>197</v>
      </c>
      <c r="C448" t="s">
        <v>707</v>
      </c>
      <c r="D448" t="s">
        <v>155</v>
      </c>
      <c r="E448">
        <v>43</v>
      </c>
      <c r="F448">
        <v>444</v>
      </c>
      <c r="G448">
        <v>9.6846846846846843E-2</v>
      </c>
      <c r="H448">
        <v>10982</v>
      </c>
      <c r="I448">
        <v>89817</v>
      </c>
      <c r="J448">
        <v>59</v>
      </c>
      <c r="K448" t="s">
        <v>912</v>
      </c>
      <c r="L448">
        <v>3175</v>
      </c>
      <c r="M448">
        <v>2024</v>
      </c>
      <c r="N448">
        <v>36</v>
      </c>
      <c r="O448">
        <f t="shared" si="6"/>
        <v>3.9154980877800036E-3</v>
      </c>
    </row>
    <row r="449" spans="1:15" x14ac:dyDescent="0.3">
      <c r="A449">
        <v>6309</v>
      </c>
      <c r="B449">
        <v>55</v>
      </c>
      <c r="C449" t="s">
        <v>707</v>
      </c>
      <c r="D449" t="s">
        <v>155</v>
      </c>
      <c r="E449">
        <v>42</v>
      </c>
      <c r="F449">
        <v>342</v>
      </c>
      <c r="G449">
        <v>0.12280701754385964</v>
      </c>
      <c r="H449">
        <v>10982</v>
      </c>
      <c r="I449">
        <v>89817</v>
      </c>
      <c r="J449">
        <v>60</v>
      </c>
      <c r="K449" t="s">
        <v>938</v>
      </c>
      <c r="L449">
        <v>2822</v>
      </c>
      <c r="M449">
        <v>2024</v>
      </c>
      <c r="N449">
        <v>36</v>
      </c>
      <c r="O449">
        <f t="shared" si="6"/>
        <v>3.8244399927153524E-3</v>
      </c>
    </row>
    <row r="450" spans="1:15" x14ac:dyDescent="0.3">
      <c r="A450">
        <v>6309</v>
      </c>
      <c r="B450">
        <v>171</v>
      </c>
      <c r="C450" t="s">
        <v>707</v>
      </c>
      <c r="D450" t="s">
        <v>155</v>
      </c>
      <c r="E450">
        <v>42</v>
      </c>
      <c r="F450">
        <v>327</v>
      </c>
      <c r="G450">
        <v>0.12844036697247707</v>
      </c>
      <c r="H450">
        <v>10982</v>
      </c>
      <c r="I450">
        <v>89817</v>
      </c>
      <c r="J450">
        <v>60</v>
      </c>
      <c r="K450" t="s">
        <v>2698</v>
      </c>
      <c r="L450">
        <v>2558</v>
      </c>
      <c r="M450">
        <v>2024</v>
      </c>
      <c r="N450">
        <v>36</v>
      </c>
      <c r="O450">
        <f t="shared" si="6"/>
        <v>3.8244399927153524E-3</v>
      </c>
    </row>
    <row r="451" spans="1:15" x14ac:dyDescent="0.3">
      <c r="A451">
        <v>6309</v>
      </c>
      <c r="B451">
        <v>190</v>
      </c>
      <c r="C451" t="s">
        <v>707</v>
      </c>
      <c r="D451" t="s">
        <v>155</v>
      </c>
      <c r="E451">
        <v>42</v>
      </c>
      <c r="F451">
        <v>735</v>
      </c>
      <c r="G451">
        <v>5.7142857142857141E-2</v>
      </c>
      <c r="H451">
        <v>10982</v>
      </c>
      <c r="I451">
        <v>89817</v>
      </c>
      <c r="J451">
        <v>60</v>
      </c>
      <c r="K451" t="s">
        <v>904</v>
      </c>
      <c r="L451">
        <v>5253</v>
      </c>
      <c r="M451">
        <v>2024</v>
      </c>
      <c r="N451">
        <v>36</v>
      </c>
      <c r="O451">
        <f t="shared" ref="O451:O514" si="7">E451/H451</f>
        <v>3.8244399927153524E-3</v>
      </c>
    </row>
    <row r="452" spans="1:15" x14ac:dyDescent="0.3">
      <c r="A452">
        <v>6309</v>
      </c>
      <c r="B452">
        <v>135</v>
      </c>
      <c r="C452" t="s">
        <v>707</v>
      </c>
      <c r="D452" t="s">
        <v>155</v>
      </c>
      <c r="E452">
        <v>41</v>
      </c>
      <c r="F452">
        <v>338</v>
      </c>
      <c r="G452">
        <v>0.12130177514792899</v>
      </c>
      <c r="H452">
        <v>10982</v>
      </c>
      <c r="I452">
        <v>89817</v>
      </c>
      <c r="J452">
        <v>63</v>
      </c>
      <c r="K452" t="s">
        <v>964</v>
      </c>
      <c r="L452">
        <v>2780</v>
      </c>
      <c r="M452">
        <v>2024</v>
      </c>
      <c r="N452">
        <v>36</v>
      </c>
      <c r="O452">
        <f t="shared" si="7"/>
        <v>3.7333818976507012E-3</v>
      </c>
    </row>
    <row r="453" spans="1:15" x14ac:dyDescent="0.3">
      <c r="A453">
        <v>6309</v>
      </c>
      <c r="B453">
        <v>446</v>
      </c>
      <c r="C453" t="s">
        <v>707</v>
      </c>
      <c r="D453" t="s">
        <v>155</v>
      </c>
      <c r="E453">
        <v>41</v>
      </c>
      <c r="F453">
        <v>183</v>
      </c>
      <c r="G453">
        <v>0.22404371584699453</v>
      </c>
      <c r="H453">
        <v>10982</v>
      </c>
      <c r="I453">
        <v>89817</v>
      </c>
      <c r="J453">
        <v>63</v>
      </c>
      <c r="K453" t="s">
        <v>2204</v>
      </c>
      <c r="L453">
        <v>1328</v>
      </c>
      <c r="M453">
        <v>2024</v>
      </c>
      <c r="N453">
        <v>36</v>
      </c>
      <c r="O453">
        <f t="shared" si="7"/>
        <v>3.7333818976507012E-3</v>
      </c>
    </row>
    <row r="454" spans="1:15" x14ac:dyDescent="0.3">
      <c r="A454">
        <v>6309</v>
      </c>
      <c r="B454">
        <v>951</v>
      </c>
      <c r="C454" t="s">
        <v>707</v>
      </c>
      <c r="D454" t="s">
        <v>155</v>
      </c>
      <c r="E454">
        <v>40</v>
      </c>
      <c r="F454">
        <v>213</v>
      </c>
      <c r="G454">
        <v>0.18779342723004694</v>
      </c>
      <c r="H454">
        <v>10982</v>
      </c>
      <c r="I454">
        <v>89817</v>
      </c>
      <c r="J454">
        <v>65</v>
      </c>
      <c r="K454" t="s">
        <v>2810</v>
      </c>
      <c r="L454">
        <v>2153</v>
      </c>
      <c r="M454">
        <v>2024</v>
      </c>
      <c r="N454">
        <v>36</v>
      </c>
      <c r="O454">
        <f t="shared" si="7"/>
        <v>3.64232380258605E-3</v>
      </c>
    </row>
    <row r="455" spans="1:15" x14ac:dyDescent="0.3">
      <c r="A455">
        <v>6309</v>
      </c>
      <c r="B455">
        <v>113</v>
      </c>
      <c r="C455" t="s">
        <v>707</v>
      </c>
      <c r="D455" t="s">
        <v>155</v>
      </c>
      <c r="E455">
        <v>39</v>
      </c>
      <c r="F455">
        <v>418</v>
      </c>
      <c r="G455">
        <v>9.3301435406698566E-2</v>
      </c>
      <c r="H455">
        <v>10982</v>
      </c>
      <c r="I455">
        <v>89817</v>
      </c>
      <c r="J455">
        <v>66</v>
      </c>
      <c r="K455" t="s">
        <v>936</v>
      </c>
      <c r="L455">
        <v>3757</v>
      </c>
      <c r="M455">
        <v>2024</v>
      </c>
      <c r="N455">
        <v>36</v>
      </c>
      <c r="O455">
        <f t="shared" si="7"/>
        <v>3.5512657075213987E-3</v>
      </c>
    </row>
    <row r="456" spans="1:15" x14ac:dyDescent="0.3">
      <c r="A456">
        <v>6309</v>
      </c>
      <c r="B456">
        <v>422</v>
      </c>
      <c r="C456" t="s">
        <v>707</v>
      </c>
      <c r="D456" t="s">
        <v>155</v>
      </c>
      <c r="E456">
        <v>39</v>
      </c>
      <c r="F456">
        <v>357</v>
      </c>
      <c r="G456">
        <v>0.1092436974789916</v>
      </c>
      <c r="H456">
        <v>10982</v>
      </c>
      <c r="I456">
        <v>89817</v>
      </c>
      <c r="J456">
        <v>66</v>
      </c>
      <c r="K456" t="s">
        <v>2852</v>
      </c>
      <c r="L456">
        <v>2623</v>
      </c>
      <c r="M456">
        <v>2024</v>
      </c>
      <c r="N456">
        <v>36</v>
      </c>
      <c r="O456">
        <f t="shared" si="7"/>
        <v>3.5512657075213987E-3</v>
      </c>
    </row>
    <row r="457" spans="1:15" x14ac:dyDescent="0.3">
      <c r="A457">
        <v>6309</v>
      </c>
      <c r="B457">
        <v>403</v>
      </c>
      <c r="C457" t="s">
        <v>707</v>
      </c>
      <c r="D457" t="s">
        <v>155</v>
      </c>
      <c r="E457">
        <v>38</v>
      </c>
      <c r="F457">
        <v>599</v>
      </c>
      <c r="G457">
        <v>6.3439065108514187E-2</v>
      </c>
      <c r="H457">
        <v>10982</v>
      </c>
      <c r="I457">
        <v>89817</v>
      </c>
      <c r="J457">
        <v>68</v>
      </c>
      <c r="K457" t="s">
        <v>928</v>
      </c>
      <c r="L457">
        <v>4475</v>
      </c>
      <c r="M457">
        <v>2024</v>
      </c>
      <c r="N457">
        <v>36</v>
      </c>
      <c r="O457">
        <f t="shared" si="7"/>
        <v>3.4602076124567475E-3</v>
      </c>
    </row>
    <row r="458" spans="1:15" x14ac:dyDescent="0.3">
      <c r="A458">
        <v>6309</v>
      </c>
      <c r="B458">
        <v>48</v>
      </c>
      <c r="C458" t="s">
        <v>707</v>
      </c>
      <c r="D458" t="s">
        <v>155</v>
      </c>
      <c r="E458">
        <v>37</v>
      </c>
      <c r="F458">
        <v>197</v>
      </c>
      <c r="G458">
        <v>0.18781725888324874</v>
      </c>
      <c r="H458">
        <v>10982</v>
      </c>
      <c r="I458">
        <v>89817</v>
      </c>
      <c r="J458">
        <v>69</v>
      </c>
      <c r="K458" t="s">
        <v>2681</v>
      </c>
      <c r="L458">
        <v>1882</v>
      </c>
      <c r="M458">
        <v>2024</v>
      </c>
      <c r="N458">
        <v>36</v>
      </c>
      <c r="O458">
        <f t="shared" si="7"/>
        <v>3.3691495173920963E-3</v>
      </c>
    </row>
    <row r="459" spans="1:15" x14ac:dyDescent="0.3">
      <c r="A459">
        <v>6309</v>
      </c>
      <c r="B459">
        <v>120</v>
      </c>
      <c r="C459" t="s">
        <v>707</v>
      </c>
      <c r="D459" t="s">
        <v>155</v>
      </c>
      <c r="E459">
        <v>37</v>
      </c>
      <c r="F459">
        <v>163</v>
      </c>
      <c r="G459">
        <v>0.22699386503067484</v>
      </c>
      <c r="H459">
        <v>10982</v>
      </c>
      <c r="I459">
        <v>89817</v>
      </c>
      <c r="J459">
        <v>69</v>
      </c>
      <c r="K459" t="s">
        <v>924</v>
      </c>
      <c r="L459">
        <v>1368</v>
      </c>
      <c r="M459">
        <v>2024</v>
      </c>
      <c r="N459">
        <v>36</v>
      </c>
      <c r="O459">
        <f t="shared" si="7"/>
        <v>3.3691495173920963E-3</v>
      </c>
    </row>
    <row r="460" spans="1:15" x14ac:dyDescent="0.3">
      <c r="A460">
        <v>6309</v>
      </c>
      <c r="B460">
        <v>313</v>
      </c>
      <c r="C460" t="s">
        <v>707</v>
      </c>
      <c r="D460" t="s">
        <v>155</v>
      </c>
      <c r="E460">
        <v>37</v>
      </c>
      <c r="F460">
        <v>374</v>
      </c>
      <c r="G460">
        <v>9.8930481283422467E-2</v>
      </c>
      <c r="H460">
        <v>10982</v>
      </c>
      <c r="I460">
        <v>89817</v>
      </c>
      <c r="J460">
        <v>69</v>
      </c>
      <c r="K460" t="s">
        <v>926</v>
      </c>
      <c r="L460">
        <v>2940</v>
      </c>
      <c r="M460">
        <v>2024</v>
      </c>
      <c r="N460">
        <v>36</v>
      </c>
      <c r="O460">
        <f t="shared" si="7"/>
        <v>3.3691495173920963E-3</v>
      </c>
    </row>
    <row r="461" spans="1:15" x14ac:dyDescent="0.3">
      <c r="A461">
        <v>6309</v>
      </c>
      <c r="B461">
        <v>817</v>
      </c>
      <c r="C461" t="s">
        <v>707</v>
      </c>
      <c r="D461" t="s">
        <v>155</v>
      </c>
      <c r="E461">
        <v>36</v>
      </c>
      <c r="F461">
        <v>170</v>
      </c>
      <c r="G461">
        <v>0.21176470588235294</v>
      </c>
      <c r="H461">
        <v>10982</v>
      </c>
      <c r="I461">
        <v>89817</v>
      </c>
      <c r="J461">
        <v>72</v>
      </c>
      <c r="K461" t="s">
        <v>2945</v>
      </c>
      <c r="L461">
        <v>1027</v>
      </c>
      <c r="M461">
        <v>2024</v>
      </c>
      <c r="N461">
        <v>36</v>
      </c>
      <c r="O461">
        <f t="shared" si="7"/>
        <v>3.2780914223274451E-3</v>
      </c>
    </row>
    <row r="462" spans="1:15" x14ac:dyDescent="0.3">
      <c r="A462">
        <v>6309</v>
      </c>
      <c r="B462">
        <v>181</v>
      </c>
      <c r="C462" t="s">
        <v>707</v>
      </c>
      <c r="D462" t="s">
        <v>155</v>
      </c>
      <c r="E462">
        <v>35</v>
      </c>
      <c r="F462">
        <v>452</v>
      </c>
      <c r="G462">
        <v>7.7433628318584066E-2</v>
      </c>
      <c r="H462">
        <v>10982</v>
      </c>
      <c r="I462">
        <v>89817</v>
      </c>
      <c r="J462">
        <v>73</v>
      </c>
      <c r="K462" t="s">
        <v>2217</v>
      </c>
      <c r="L462">
        <v>2856</v>
      </c>
      <c r="M462">
        <v>2024</v>
      </c>
      <c r="N462">
        <v>36</v>
      </c>
      <c r="O462">
        <f t="shared" si="7"/>
        <v>3.1870333272627938E-3</v>
      </c>
    </row>
    <row r="463" spans="1:15" x14ac:dyDescent="0.3">
      <c r="A463">
        <v>6309</v>
      </c>
      <c r="B463">
        <v>751</v>
      </c>
      <c r="C463" t="s">
        <v>707</v>
      </c>
      <c r="D463" t="s">
        <v>155</v>
      </c>
      <c r="E463">
        <v>35</v>
      </c>
      <c r="F463">
        <v>1159</v>
      </c>
      <c r="G463">
        <v>3.0198446937014668E-2</v>
      </c>
      <c r="H463">
        <v>10982</v>
      </c>
      <c r="I463">
        <v>89817</v>
      </c>
      <c r="J463">
        <v>73</v>
      </c>
      <c r="K463" t="s">
        <v>870</v>
      </c>
      <c r="L463">
        <v>7174</v>
      </c>
      <c r="M463">
        <v>2024</v>
      </c>
      <c r="N463">
        <v>36</v>
      </c>
      <c r="O463">
        <f t="shared" si="7"/>
        <v>3.1870333272627938E-3</v>
      </c>
    </row>
    <row r="464" spans="1:15" x14ac:dyDescent="0.3">
      <c r="A464">
        <v>6309</v>
      </c>
      <c r="B464">
        <v>52</v>
      </c>
      <c r="C464" t="s">
        <v>707</v>
      </c>
      <c r="D464" t="s">
        <v>155</v>
      </c>
      <c r="E464">
        <v>33</v>
      </c>
      <c r="F464">
        <v>359</v>
      </c>
      <c r="G464">
        <v>9.1922005571030641E-2</v>
      </c>
      <c r="H464">
        <v>10982</v>
      </c>
      <c r="I464">
        <v>89817</v>
      </c>
      <c r="J464">
        <v>75</v>
      </c>
      <c r="K464" t="s">
        <v>2881</v>
      </c>
      <c r="L464">
        <v>3600</v>
      </c>
      <c r="M464">
        <v>2024</v>
      </c>
      <c r="N464">
        <v>36</v>
      </c>
      <c r="O464">
        <f t="shared" si="7"/>
        <v>3.0049171371334914E-3</v>
      </c>
    </row>
    <row r="465" spans="1:15" x14ac:dyDescent="0.3">
      <c r="A465">
        <v>6309</v>
      </c>
      <c r="B465">
        <v>283</v>
      </c>
      <c r="C465" t="s">
        <v>707</v>
      </c>
      <c r="D465" t="s">
        <v>155</v>
      </c>
      <c r="E465">
        <v>33</v>
      </c>
      <c r="F465">
        <v>374</v>
      </c>
      <c r="G465">
        <v>8.8235294117647065E-2</v>
      </c>
      <c r="H465">
        <v>10982</v>
      </c>
      <c r="I465">
        <v>89817</v>
      </c>
      <c r="J465">
        <v>75</v>
      </c>
      <c r="K465" t="s">
        <v>2244</v>
      </c>
      <c r="L465">
        <v>2563</v>
      </c>
      <c r="M465">
        <v>2024</v>
      </c>
      <c r="N465">
        <v>36</v>
      </c>
      <c r="O465">
        <f t="shared" si="7"/>
        <v>3.0049171371334914E-3</v>
      </c>
    </row>
    <row r="466" spans="1:15" x14ac:dyDescent="0.3">
      <c r="A466">
        <v>6309</v>
      </c>
      <c r="B466">
        <v>342</v>
      </c>
      <c r="C466" t="s">
        <v>707</v>
      </c>
      <c r="D466" t="s">
        <v>155</v>
      </c>
      <c r="E466">
        <v>33</v>
      </c>
      <c r="F466">
        <v>196</v>
      </c>
      <c r="G466">
        <v>0.1683673469387755</v>
      </c>
      <c r="H466">
        <v>10982</v>
      </c>
      <c r="I466">
        <v>89817</v>
      </c>
      <c r="J466">
        <v>75</v>
      </c>
      <c r="K466" t="s">
        <v>2726</v>
      </c>
      <c r="L466">
        <v>2776</v>
      </c>
      <c r="M466">
        <v>2024</v>
      </c>
      <c r="N466">
        <v>36</v>
      </c>
      <c r="O466">
        <f t="shared" si="7"/>
        <v>3.0049171371334914E-3</v>
      </c>
    </row>
    <row r="467" spans="1:15" x14ac:dyDescent="0.3">
      <c r="A467">
        <v>6309</v>
      </c>
      <c r="B467">
        <v>199</v>
      </c>
      <c r="C467" t="s">
        <v>707</v>
      </c>
      <c r="D467" t="s">
        <v>155</v>
      </c>
      <c r="E467">
        <v>31</v>
      </c>
      <c r="F467">
        <v>408</v>
      </c>
      <c r="G467">
        <v>7.5980392156862739E-2</v>
      </c>
      <c r="H467">
        <v>10982</v>
      </c>
      <c r="I467">
        <v>89817</v>
      </c>
      <c r="J467">
        <v>78</v>
      </c>
      <c r="K467" t="s">
        <v>1667</v>
      </c>
      <c r="L467">
        <v>2845</v>
      </c>
      <c r="M467">
        <v>2024</v>
      </c>
      <c r="N467">
        <v>36</v>
      </c>
      <c r="O467">
        <f t="shared" si="7"/>
        <v>2.8228009470041885E-3</v>
      </c>
    </row>
    <row r="468" spans="1:15" x14ac:dyDescent="0.3">
      <c r="A468">
        <v>6309</v>
      </c>
      <c r="B468">
        <v>240</v>
      </c>
      <c r="C468" t="s">
        <v>707</v>
      </c>
      <c r="D468" t="s">
        <v>155</v>
      </c>
      <c r="E468">
        <v>30</v>
      </c>
      <c r="F468">
        <v>251</v>
      </c>
      <c r="G468">
        <v>0.11952191235059761</v>
      </c>
      <c r="H468">
        <v>10982</v>
      </c>
      <c r="I468">
        <v>89817</v>
      </c>
      <c r="J468">
        <v>79</v>
      </c>
      <c r="K468" t="s">
        <v>942</v>
      </c>
      <c r="L468">
        <v>2347</v>
      </c>
      <c r="M468">
        <v>2024</v>
      </c>
      <c r="N468">
        <v>36</v>
      </c>
      <c r="O468">
        <f t="shared" si="7"/>
        <v>2.7317428519395373E-3</v>
      </c>
    </row>
    <row r="469" spans="1:15" x14ac:dyDescent="0.3">
      <c r="A469">
        <v>6309</v>
      </c>
      <c r="B469">
        <v>380</v>
      </c>
      <c r="C469" t="s">
        <v>707</v>
      </c>
      <c r="D469" t="s">
        <v>155</v>
      </c>
      <c r="E469">
        <v>29</v>
      </c>
      <c r="F469">
        <v>220</v>
      </c>
      <c r="G469">
        <v>0.13181818181818181</v>
      </c>
      <c r="H469">
        <v>10982</v>
      </c>
      <c r="I469">
        <v>89817</v>
      </c>
      <c r="J469">
        <v>80</v>
      </c>
      <c r="K469" t="s">
        <v>2733</v>
      </c>
      <c r="L469">
        <v>1402</v>
      </c>
      <c r="M469">
        <v>2024</v>
      </c>
      <c r="N469">
        <v>36</v>
      </c>
      <c r="O469">
        <f t="shared" si="7"/>
        <v>2.640684756874886E-3</v>
      </c>
    </row>
    <row r="470" spans="1:15" x14ac:dyDescent="0.3">
      <c r="A470">
        <v>6309</v>
      </c>
      <c r="B470">
        <v>138</v>
      </c>
      <c r="C470" t="s">
        <v>707</v>
      </c>
      <c r="D470" t="s">
        <v>155</v>
      </c>
      <c r="E470">
        <v>28</v>
      </c>
      <c r="F470">
        <v>328</v>
      </c>
      <c r="G470">
        <v>8.5365853658536592E-2</v>
      </c>
      <c r="H470">
        <v>10982</v>
      </c>
      <c r="I470">
        <v>89817</v>
      </c>
      <c r="J470">
        <v>81</v>
      </c>
      <c r="K470" t="s">
        <v>930</v>
      </c>
      <c r="L470">
        <v>2288</v>
      </c>
      <c r="M470">
        <v>2024</v>
      </c>
      <c r="N470">
        <v>36</v>
      </c>
      <c r="O470">
        <f t="shared" si="7"/>
        <v>2.5496266618102348E-3</v>
      </c>
    </row>
    <row r="471" spans="1:15" x14ac:dyDescent="0.3">
      <c r="A471">
        <v>6309</v>
      </c>
      <c r="B471">
        <v>242</v>
      </c>
      <c r="C471" t="s">
        <v>707</v>
      </c>
      <c r="D471" t="s">
        <v>155</v>
      </c>
      <c r="E471">
        <v>28</v>
      </c>
      <c r="F471">
        <v>89</v>
      </c>
      <c r="G471">
        <v>0.3146067415730337</v>
      </c>
      <c r="H471">
        <v>10982</v>
      </c>
      <c r="I471">
        <v>89817</v>
      </c>
      <c r="J471">
        <v>81</v>
      </c>
      <c r="K471" t="s">
        <v>2711</v>
      </c>
      <c r="L471">
        <v>776</v>
      </c>
      <c r="M471">
        <v>2024</v>
      </c>
      <c r="N471">
        <v>36</v>
      </c>
      <c r="O471">
        <f t="shared" si="7"/>
        <v>2.5496266618102348E-3</v>
      </c>
    </row>
    <row r="472" spans="1:15" x14ac:dyDescent="0.3">
      <c r="A472">
        <v>6309</v>
      </c>
      <c r="B472">
        <v>245</v>
      </c>
      <c r="C472" t="s">
        <v>707</v>
      </c>
      <c r="D472" t="s">
        <v>155</v>
      </c>
      <c r="E472">
        <v>28</v>
      </c>
      <c r="F472">
        <v>192</v>
      </c>
      <c r="G472">
        <v>0.14583333333333334</v>
      </c>
      <c r="H472">
        <v>10982</v>
      </c>
      <c r="I472">
        <v>89817</v>
      </c>
      <c r="J472">
        <v>81</v>
      </c>
      <c r="K472" t="s">
        <v>2712</v>
      </c>
      <c r="L472">
        <v>2282</v>
      </c>
      <c r="M472">
        <v>2024</v>
      </c>
      <c r="N472">
        <v>36</v>
      </c>
      <c r="O472">
        <f t="shared" si="7"/>
        <v>2.5496266618102348E-3</v>
      </c>
    </row>
    <row r="473" spans="1:15" x14ac:dyDescent="0.3">
      <c r="A473">
        <v>6309</v>
      </c>
      <c r="B473">
        <v>816</v>
      </c>
      <c r="C473" t="s">
        <v>707</v>
      </c>
      <c r="D473" t="s">
        <v>155</v>
      </c>
      <c r="E473">
        <v>28</v>
      </c>
      <c r="F473">
        <v>172</v>
      </c>
      <c r="G473">
        <v>0.16279069767441862</v>
      </c>
      <c r="H473">
        <v>10982</v>
      </c>
      <c r="I473">
        <v>89817</v>
      </c>
      <c r="J473">
        <v>81</v>
      </c>
      <c r="K473" t="s">
        <v>1905</v>
      </c>
      <c r="L473">
        <v>814</v>
      </c>
      <c r="M473">
        <v>2024</v>
      </c>
      <c r="N473">
        <v>36</v>
      </c>
      <c r="O473">
        <f t="shared" si="7"/>
        <v>2.5496266618102348E-3</v>
      </c>
    </row>
    <row r="474" spans="1:15" x14ac:dyDescent="0.3">
      <c r="A474">
        <v>6309</v>
      </c>
      <c r="B474">
        <v>207</v>
      </c>
      <c r="C474" t="s">
        <v>707</v>
      </c>
      <c r="D474" t="s">
        <v>155</v>
      </c>
      <c r="E474">
        <v>27</v>
      </c>
      <c r="F474">
        <v>381</v>
      </c>
      <c r="G474">
        <v>7.0866141732283464E-2</v>
      </c>
      <c r="H474">
        <v>10982</v>
      </c>
      <c r="I474">
        <v>89817</v>
      </c>
      <c r="J474">
        <v>85</v>
      </c>
      <c r="K474" t="s">
        <v>2231</v>
      </c>
      <c r="L474">
        <v>3040</v>
      </c>
      <c r="M474">
        <v>2024</v>
      </c>
      <c r="N474">
        <v>36</v>
      </c>
      <c r="O474">
        <f t="shared" si="7"/>
        <v>2.4585685667455836E-3</v>
      </c>
    </row>
    <row r="475" spans="1:15" x14ac:dyDescent="0.3">
      <c r="A475">
        <v>6309</v>
      </c>
      <c r="B475">
        <v>774</v>
      </c>
      <c r="C475" t="s">
        <v>707</v>
      </c>
      <c r="D475" t="s">
        <v>155</v>
      </c>
      <c r="E475">
        <v>27</v>
      </c>
      <c r="F475">
        <v>116</v>
      </c>
      <c r="G475">
        <v>0.23275862068965517</v>
      </c>
      <c r="H475">
        <v>10982</v>
      </c>
      <c r="I475">
        <v>89817</v>
      </c>
      <c r="J475">
        <v>85</v>
      </c>
      <c r="K475" t="s">
        <v>2798</v>
      </c>
      <c r="L475">
        <v>670</v>
      </c>
      <c r="M475">
        <v>2024</v>
      </c>
      <c r="N475">
        <v>36</v>
      </c>
      <c r="O475">
        <f t="shared" si="7"/>
        <v>2.4585685667455836E-3</v>
      </c>
    </row>
    <row r="476" spans="1:15" x14ac:dyDescent="0.3">
      <c r="A476">
        <v>6309</v>
      </c>
      <c r="B476">
        <v>813</v>
      </c>
      <c r="C476" t="s">
        <v>707</v>
      </c>
      <c r="D476" t="s">
        <v>155</v>
      </c>
      <c r="E476">
        <v>27</v>
      </c>
      <c r="F476">
        <v>177</v>
      </c>
      <c r="G476">
        <v>0.15254237288135594</v>
      </c>
      <c r="H476">
        <v>10982</v>
      </c>
      <c r="I476">
        <v>89817</v>
      </c>
      <c r="J476">
        <v>85</v>
      </c>
      <c r="K476" t="s">
        <v>2243</v>
      </c>
      <c r="L476">
        <v>1813</v>
      </c>
      <c r="M476">
        <v>2024</v>
      </c>
      <c r="N476">
        <v>36</v>
      </c>
      <c r="O476">
        <f t="shared" si="7"/>
        <v>2.4585685667455836E-3</v>
      </c>
    </row>
    <row r="477" spans="1:15" x14ac:dyDescent="0.3">
      <c r="A477">
        <v>6309</v>
      </c>
      <c r="B477">
        <v>950</v>
      </c>
      <c r="C477" t="s">
        <v>707</v>
      </c>
      <c r="D477" t="s">
        <v>155</v>
      </c>
      <c r="E477">
        <v>27</v>
      </c>
      <c r="F477">
        <v>169</v>
      </c>
      <c r="G477">
        <v>0.15976331360946747</v>
      </c>
      <c r="H477">
        <v>10982</v>
      </c>
      <c r="I477">
        <v>89817</v>
      </c>
      <c r="J477">
        <v>85</v>
      </c>
      <c r="K477" t="s">
        <v>2217</v>
      </c>
      <c r="L477">
        <v>2149</v>
      </c>
      <c r="M477">
        <v>2024</v>
      </c>
      <c r="N477">
        <v>36</v>
      </c>
      <c r="O477">
        <f t="shared" si="7"/>
        <v>2.4585685667455836E-3</v>
      </c>
    </row>
    <row r="478" spans="1:15" x14ac:dyDescent="0.3">
      <c r="A478">
        <v>6309</v>
      </c>
      <c r="B478">
        <v>281</v>
      </c>
      <c r="C478" t="s">
        <v>707</v>
      </c>
      <c r="D478" t="s">
        <v>155</v>
      </c>
      <c r="E478">
        <v>26</v>
      </c>
      <c r="F478">
        <v>229</v>
      </c>
      <c r="G478">
        <v>0.11353711790393013</v>
      </c>
      <c r="H478">
        <v>10982</v>
      </c>
      <c r="I478">
        <v>89817</v>
      </c>
      <c r="J478">
        <v>89</v>
      </c>
      <c r="K478" t="s">
        <v>946</v>
      </c>
      <c r="L478">
        <v>1881</v>
      </c>
      <c r="M478">
        <v>2024</v>
      </c>
      <c r="N478">
        <v>36</v>
      </c>
      <c r="O478">
        <f t="shared" si="7"/>
        <v>2.3675104716809323E-3</v>
      </c>
    </row>
    <row r="479" spans="1:15" x14ac:dyDescent="0.3">
      <c r="A479">
        <v>6309</v>
      </c>
      <c r="B479">
        <v>755</v>
      </c>
      <c r="C479" t="s">
        <v>707</v>
      </c>
      <c r="D479" t="s">
        <v>155</v>
      </c>
      <c r="E479">
        <v>25</v>
      </c>
      <c r="F479">
        <v>217</v>
      </c>
      <c r="G479">
        <v>0.1152073732718894</v>
      </c>
      <c r="H479">
        <v>10982</v>
      </c>
      <c r="I479">
        <v>89817</v>
      </c>
      <c r="J479">
        <v>90</v>
      </c>
      <c r="K479" t="s">
        <v>918</v>
      </c>
      <c r="L479">
        <v>1726</v>
      </c>
      <c r="M479">
        <v>2024</v>
      </c>
      <c r="N479">
        <v>36</v>
      </c>
      <c r="O479">
        <f t="shared" si="7"/>
        <v>2.2764523766162811E-3</v>
      </c>
    </row>
    <row r="480" spans="1:15" x14ac:dyDescent="0.3">
      <c r="A480">
        <v>6309</v>
      </c>
      <c r="B480">
        <v>912</v>
      </c>
      <c r="C480" t="s">
        <v>707</v>
      </c>
      <c r="D480" t="s">
        <v>155</v>
      </c>
      <c r="E480">
        <v>25</v>
      </c>
      <c r="F480">
        <v>122</v>
      </c>
      <c r="G480">
        <v>0.20491803278688525</v>
      </c>
      <c r="H480">
        <v>10982</v>
      </c>
      <c r="I480">
        <v>89817</v>
      </c>
      <c r="J480">
        <v>90</v>
      </c>
      <c r="K480" t="s">
        <v>2808</v>
      </c>
      <c r="L480">
        <v>960</v>
      </c>
      <c r="M480">
        <v>2024</v>
      </c>
      <c r="N480">
        <v>36</v>
      </c>
      <c r="O480">
        <f t="shared" si="7"/>
        <v>2.2764523766162811E-3</v>
      </c>
    </row>
    <row r="481" spans="1:15" x14ac:dyDescent="0.3">
      <c r="A481">
        <v>98</v>
      </c>
      <c r="B481">
        <v>720</v>
      </c>
      <c r="C481" t="s">
        <v>708</v>
      </c>
      <c r="D481" t="s">
        <v>159</v>
      </c>
      <c r="E481">
        <v>738</v>
      </c>
      <c r="F481">
        <v>10599</v>
      </c>
      <c r="G481">
        <v>6.9629210302858763E-2</v>
      </c>
      <c r="H481">
        <v>6631</v>
      </c>
      <c r="I481">
        <v>292727</v>
      </c>
      <c r="J481">
        <v>1</v>
      </c>
      <c r="K481" t="s">
        <v>867</v>
      </c>
      <c r="L481">
        <v>43807</v>
      </c>
      <c r="M481">
        <v>2024</v>
      </c>
      <c r="N481">
        <v>36</v>
      </c>
      <c r="O481">
        <f t="shared" si="7"/>
        <v>0.11129543055346101</v>
      </c>
    </row>
    <row r="482" spans="1:15" x14ac:dyDescent="0.3">
      <c r="A482">
        <v>98</v>
      </c>
      <c r="B482">
        <v>194</v>
      </c>
      <c r="C482" t="s">
        <v>708</v>
      </c>
      <c r="D482" t="s">
        <v>159</v>
      </c>
      <c r="E482">
        <v>414</v>
      </c>
      <c r="F482">
        <v>7281</v>
      </c>
      <c r="G482">
        <v>5.6860321384425219E-2</v>
      </c>
      <c r="H482">
        <v>6631</v>
      </c>
      <c r="I482">
        <v>292727</v>
      </c>
      <c r="J482">
        <v>2</v>
      </c>
      <c r="K482" t="s">
        <v>873</v>
      </c>
      <c r="L482">
        <v>26491</v>
      </c>
      <c r="M482">
        <v>2024</v>
      </c>
      <c r="N482">
        <v>36</v>
      </c>
      <c r="O482">
        <f t="shared" si="7"/>
        <v>6.2434022017795202E-2</v>
      </c>
    </row>
    <row r="483" spans="1:15" x14ac:dyDescent="0.3">
      <c r="A483">
        <v>98</v>
      </c>
      <c r="B483">
        <v>302</v>
      </c>
      <c r="C483" t="s">
        <v>708</v>
      </c>
      <c r="D483" t="s">
        <v>159</v>
      </c>
      <c r="E483">
        <v>408</v>
      </c>
      <c r="F483">
        <v>2995</v>
      </c>
      <c r="G483">
        <v>0.1362270450751252</v>
      </c>
      <c r="H483">
        <v>6631</v>
      </c>
      <c r="I483">
        <v>292727</v>
      </c>
      <c r="J483">
        <v>3</v>
      </c>
      <c r="K483" t="s">
        <v>875</v>
      </c>
      <c r="L483">
        <v>6312</v>
      </c>
      <c r="M483">
        <v>2024</v>
      </c>
      <c r="N483">
        <v>36</v>
      </c>
      <c r="O483">
        <f t="shared" si="7"/>
        <v>6.152918111898658E-2</v>
      </c>
    </row>
    <row r="484" spans="1:15" x14ac:dyDescent="0.3">
      <c r="A484">
        <v>98</v>
      </c>
      <c r="B484">
        <v>301</v>
      </c>
      <c r="C484" t="s">
        <v>708</v>
      </c>
      <c r="D484" t="s">
        <v>159</v>
      </c>
      <c r="E484">
        <v>301</v>
      </c>
      <c r="F484">
        <v>2968</v>
      </c>
      <c r="G484">
        <v>0.10141509433962265</v>
      </c>
      <c r="H484">
        <v>6631</v>
      </c>
      <c r="I484">
        <v>292727</v>
      </c>
      <c r="J484">
        <v>4</v>
      </c>
      <c r="K484" t="s">
        <v>2874</v>
      </c>
      <c r="L484">
        <v>7114</v>
      </c>
      <c r="M484">
        <v>2024</v>
      </c>
      <c r="N484">
        <v>36</v>
      </c>
      <c r="O484">
        <f t="shared" si="7"/>
        <v>4.5392851756899409E-2</v>
      </c>
    </row>
    <row r="485" spans="1:15" x14ac:dyDescent="0.3">
      <c r="A485">
        <v>98</v>
      </c>
      <c r="B485">
        <v>137</v>
      </c>
      <c r="C485" t="s">
        <v>708</v>
      </c>
      <c r="D485" t="s">
        <v>159</v>
      </c>
      <c r="E485">
        <v>279</v>
      </c>
      <c r="F485">
        <v>5512</v>
      </c>
      <c r="G485">
        <v>5.0616835994194483E-2</v>
      </c>
      <c r="H485">
        <v>6631</v>
      </c>
      <c r="I485">
        <v>292727</v>
      </c>
      <c r="J485">
        <v>5</v>
      </c>
      <c r="K485" t="s">
        <v>872</v>
      </c>
      <c r="L485">
        <v>18935</v>
      </c>
      <c r="M485">
        <v>2024</v>
      </c>
      <c r="N485">
        <v>36</v>
      </c>
      <c r="O485">
        <f t="shared" si="7"/>
        <v>4.2075101794601118E-2</v>
      </c>
    </row>
    <row r="486" spans="1:15" x14ac:dyDescent="0.3">
      <c r="A486">
        <v>98</v>
      </c>
      <c r="B486">
        <v>463</v>
      </c>
      <c r="C486" t="s">
        <v>708</v>
      </c>
      <c r="D486" t="s">
        <v>159</v>
      </c>
      <c r="E486">
        <v>239</v>
      </c>
      <c r="F486">
        <v>3187</v>
      </c>
      <c r="G486">
        <v>7.4992155632256044E-2</v>
      </c>
      <c r="H486">
        <v>6631</v>
      </c>
      <c r="I486">
        <v>292727</v>
      </c>
      <c r="J486">
        <v>6</v>
      </c>
      <c r="K486" t="s">
        <v>880</v>
      </c>
      <c r="L486">
        <v>12764</v>
      </c>
      <c r="M486">
        <v>2024</v>
      </c>
      <c r="N486">
        <v>36</v>
      </c>
      <c r="O486">
        <f t="shared" si="7"/>
        <v>3.604282913587694E-2</v>
      </c>
    </row>
    <row r="487" spans="1:15" x14ac:dyDescent="0.3">
      <c r="A487">
        <v>98</v>
      </c>
      <c r="B487">
        <v>139</v>
      </c>
      <c r="C487" t="s">
        <v>708</v>
      </c>
      <c r="D487" t="s">
        <v>159</v>
      </c>
      <c r="E487">
        <v>192</v>
      </c>
      <c r="F487">
        <v>3692</v>
      </c>
      <c r="G487">
        <v>5.200433369447454E-2</v>
      </c>
      <c r="H487">
        <v>6631</v>
      </c>
      <c r="I487">
        <v>292727</v>
      </c>
      <c r="J487">
        <v>7</v>
      </c>
      <c r="K487" t="s">
        <v>879</v>
      </c>
      <c r="L487">
        <v>15497</v>
      </c>
      <c r="M487">
        <v>2024</v>
      </c>
      <c r="N487">
        <v>36</v>
      </c>
      <c r="O487">
        <f t="shared" si="7"/>
        <v>2.8954908761876036E-2</v>
      </c>
    </row>
    <row r="488" spans="1:15" x14ac:dyDescent="0.3">
      <c r="A488">
        <v>98</v>
      </c>
      <c r="B488">
        <v>469</v>
      </c>
      <c r="C488" t="s">
        <v>708</v>
      </c>
      <c r="D488" t="s">
        <v>159</v>
      </c>
      <c r="E488">
        <v>148</v>
      </c>
      <c r="F488">
        <v>2971</v>
      </c>
      <c r="G488">
        <v>4.9814877145742176E-2</v>
      </c>
      <c r="H488">
        <v>6631</v>
      </c>
      <c r="I488">
        <v>292727</v>
      </c>
      <c r="J488">
        <v>8</v>
      </c>
      <c r="K488" t="s">
        <v>1605</v>
      </c>
      <c r="L488">
        <v>10709</v>
      </c>
      <c r="M488">
        <v>2024</v>
      </c>
      <c r="N488">
        <v>36</v>
      </c>
      <c r="O488">
        <f t="shared" si="7"/>
        <v>2.2319408837279446E-2</v>
      </c>
    </row>
    <row r="489" spans="1:15" x14ac:dyDescent="0.3">
      <c r="A489">
        <v>98</v>
      </c>
      <c r="B489">
        <v>249</v>
      </c>
      <c r="C489" t="s">
        <v>708</v>
      </c>
      <c r="D489" t="s">
        <v>159</v>
      </c>
      <c r="E489">
        <v>137</v>
      </c>
      <c r="F489">
        <v>2399</v>
      </c>
      <c r="G489">
        <v>5.7107127969987494E-2</v>
      </c>
      <c r="H489">
        <v>6631</v>
      </c>
      <c r="I489">
        <v>292727</v>
      </c>
      <c r="J489">
        <v>9</v>
      </c>
      <c r="K489" t="s">
        <v>2876</v>
      </c>
      <c r="L489">
        <v>7387</v>
      </c>
      <c r="M489">
        <v>2024</v>
      </c>
      <c r="N489">
        <v>36</v>
      </c>
      <c r="O489">
        <f t="shared" si="7"/>
        <v>2.0660533856130297E-2</v>
      </c>
    </row>
    <row r="490" spans="1:15" x14ac:dyDescent="0.3">
      <c r="A490">
        <v>98</v>
      </c>
      <c r="B490">
        <v>45</v>
      </c>
      <c r="C490" t="s">
        <v>708</v>
      </c>
      <c r="D490" t="s">
        <v>159</v>
      </c>
      <c r="E490">
        <v>134</v>
      </c>
      <c r="F490">
        <v>2672</v>
      </c>
      <c r="G490">
        <v>5.0149700598802395E-2</v>
      </c>
      <c r="H490">
        <v>6631</v>
      </c>
      <c r="I490">
        <v>292727</v>
      </c>
      <c r="J490">
        <v>10</v>
      </c>
      <c r="K490" t="s">
        <v>883</v>
      </c>
      <c r="L490">
        <v>9187</v>
      </c>
      <c r="M490">
        <v>2024</v>
      </c>
      <c r="N490">
        <v>36</v>
      </c>
      <c r="O490">
        <f t="shared" si="7"/>
        <v>2.0208113406725983E-2</v>
      </c>
    </row>
    <row r="491" spans="1:15" x14ac:dyDescent="0.3">
      <c r="A491">
        <v>98</v>
      </c>
      <c r="B491">
        <v>201</v>
      </c>
      <c r="C491" t="s">
        <v>708</v>
      </c>
      <c r="D491" t="s">
        <v>159</v>
      </c>
      <c r="E491">
        <v>118</v>
      </c>
      <c r="F491">
        <v>2876</v>
      </c>
      <c r="G491">
        <v>4.1029207232267037E-2</v>
      </c>
      <c r="H491">
        <v>6631</v>
      </c>
      <c r="I491">
        <v>292727</v>
      </c>
      <c r="J491">
        <v>11</v>
      </c>
      <c r="K491" t="s">
        <v>877</v>
      </c>
      <c r="L491">
        <v>11407</v>
      </c>
      <c r="M491">
        <v>2024</v>
      </c>
      <c r="N491">
        <v>36</v>
      </c>
      <c r="O491">
        <f t="shared" si="7"/>
        <v>1.7795204343236313E-2</v>
      </c>
    </row>
    <row r="492" spans="1:15" x14ac:dyDescent="0.3">
      <c r="A492">
        <v>98</v>
      </c>
      <c r="B492">
        <v>383</v>
      </c>
      <c r="C492" t="s">
        <v>708</v>
      </c>
      <c r="D492" t="s">
        <v>159</v>
      </c>
      <c r="E492">
        <v>108</v>
      </c>
      <c r="F492">
        <v>2498</v>
      </c>
      <c r="G492">
        <v>4.3234587670136111E-2</v>
      </c>
      <c r="H492">
        <v>6631</v>
      </c>
      <c r="I492">
        <v>292727</v>
      </c>
      <c r="J492">
        <v>12</v>
      </c>
      <c r="K492" t="s">
        <v>2875</v>
      </c>
      <c r="L492">
        <v>8922</v>
      </c>
      <c r="M492">
        <v>2024</v>
      </c>
      <c r="N492">
        <v>36</v>
      </c>
      <c r="O492">
        <f t="shared" si="7"/>
        <v>1.6287136178555272E-2</v>
      </c>
    </row>
    <row r="493" spans="1:15" x14ac:dyDescent="0.3">
      <c r="A493">
        <v>98</v>
      </c>
      <c r="B493">
        <v>140</v>
      </c>
      <c r="C493" t="s">
        <v>708</v>
      </c>
      <c r="D493" t="s">
        <v>159</v>
      </c>
      <c r="E493">
        <v>101</v>
      </c>
      <c r="F493">
        <v>1993</v>
      </c>
      <c r="G493">
        <v>5.0677370797792276E-2</v>
      </c>
      <c r="H493">
        <v>6631</v>
      </c>
      <c r="I493">
        <v>292727</v>
      </c>
      <c r="J493">
        <v>13</v>
      </c>
      <c r="K493" t="s">
        <v>876</v>
      </c>
      <c r="L493">
        <v>9196</v>
      </c>
      <c r="M493">
        <v>2024</v>
      </c>
      <c r="N493">
        <v>36</v>
      </c>
      <c r="O493">
        <f t="shared" si="7"/>
        <v>1.523148846327854E-2</v>
      </c>
    </row>
    <row r="494" spans="1:15" x14ac:dyDescent="0.3">
      <c r="A494">
        <v>98</v>
      </c>
      <c r="B494">
        <v>133</v>
      </c>
      <c r="C494" t="s">
        <v>708</v>
      </c>
      <c r="D494" t="s">
        <v>159</v>
      </c>
      <c r="E494">
        <v>99</v>
      </c>
      <c r="F494">
        <v>2145</v>
      </c>
      <c r="G494">
        <v>4.6153846153846156E-2</v>
      </c>
      <c r="H494">
        <v>6631</v>
      </c>
      <c r="I494">
        <v>292727</v>
      </c>
      <c r="J494">
        <v>14</v>
      </c>
      <c r="K494" t="s">
        <v>2877</v>
      </c>
      <c r="L494">
        <v>7672</v>
      </c>
      <c r="M494">
        <v>2024</v>
      </c>
      <c r="N494">
        <v>36</v>
      </c>
      <c r="O494">
        <f t="shared" si="7"/>
        <v>1.4929874830342332E-2</v>
      </c>
    </row>
    <row r="495" spans="1:15" x14ac:dyDescent="0.3">
      <c r="A495">
        <v>98</v>
      </c>
      <c r="B495">
        <v>426</v>
      </c>
      <c r="C495" t="s">
        <v>708</v>
      </c>
      <c r="D495" t="s">
        <v>159</v>
      </c>
      <c r="E495">
        <v>95</v>
      </c>
      <c r="F495">
        <v>1495</v>
      </c>
      <c r="G495">
        <v>6.354515050167224E-2</v>
      </c>
      <c r="H495">
        <v>6631</v>
      </c>
      <c r="I495">
        <v>292727</v>
      </c>
      <c r="J495">
        <v>15</v>
      </c>
      <c r="K495" t="s">
        <v>2215</v>
      </c>
      <c r="L495">
        <v>4907</v>
      </c>
      <c r="M495">
        <v>2024</v>
      </c>
      <c r="N495">
        <v>36</v>
      </c>
      <c r="O495">
        <f t="shared" si="7"/>
        <v>1.4326647564469915E-2</v>
      </c>
    </row>
    <row r="496" spans="1:15" x14ac:dyDescent="0.3">
      <c r="A496">
        <v>98</v>
      </c>
      <c r="B496">
        <v>710</v>
      </c>
      <c r="C496" t="s">
        <v>708</v>
      </c>
      <c r="D496" t="s">
        <v>159</v>
      </c>
      <c r="E496">
        <v>92</v>
      </c>
      <c r="F496">
        <v>1638</v>
      </c>
      <c r="G496">
        <v>5.6166056166056168E-2</v>
      </c>
      <c r="H496">
        <v>6631</v>
      </c>
      <c r="I496">
        <v>292727</v>
      </c>
      <c r="J496">
        <v>16</v>
      </c>
      <c r="K496" t="s">
        <v>891</v>
      </c>
      <c r="L496">
        <v>4844</v>
      </c>
      <c r="M496">
        <v>2024</v>
      </c>
      <c r="N496">
        <v>36</v>
      </c>
      <c r="O496">
        <f t="shared" si="7"/>
        <v>1.3874227115065601E-2</v>
      </c>
    </row>
    <row r="497" spans="1:15" x14ac:dyDescent="0.3">
      <c r="A497">
        <v>98</v>
      </c>
      <c r="B497">
        <v>420</v>
      </c>
      <c r="C497" t="s">
        <v>708</v>
      </c>
      <c r="D497" t="s">
        <v>159</v>
      </c>
      <c r="E497">
        <v>91</v>
      </c>
      <c r="F497">
        <v>2069</v>
      </c>
      <c r="G497">
        <v>4.3982600289995163E-2</v>
      </c>
      <c r="H497">
        <v>6631</v>
      </c>
      <c r="I497">
        <v>292727</v>
      </c>
      <c r="J497">
        <v>17</v>
      </c>
      <c r="K497" t="s">
        <v>894</v>
      </c>
      <c r="L497">
        <v>7368</v>
      </c>
      <c r="M497">
        <v>2024</v>
      </c>
      <c r="N497">
        <v>36</v>
      </c>
      <c r="O497">
        <f t="shared" si="7"/>
        <v>1.3723420298597496E-2</v>
      </c>
    </row>
    <row r="498" spans="1:15" x14ac:dyDescent="0.3">
      <c r="A498">
        <v>98</v>
      </c>
      <c r="B498">
        <v>247</v>
      </c>
      <c r="C498" t="s">
        <v>708</v>
      </c>
      <c r="D498" t="s">
        <v>159</v>
      </c>
      <c r="E498">
        <v>88</v>
      </c>
      <c r="F498">
        <v>1679</v>
      </c>
      <c r="G498">
        <v>5.2412150089338895E-2</v>
      </c>
      <c r="H498">
        <v>6631</v>
      </c>
      <c r="I498">
        <v>292727</v>
      </c>
      <c r="J498">
        <v>18</v>
      </c>
      <c r="K498" t="s">
        <v>898</v>
      </c>
      <c r="L498">
        <v>5393</v>
      </c>
      <c r="M498">
        <v>2024</v>
      </c>
      <c r="N498">
        <v>36</v>
      </c>
      <c r="O498">
        <f t="shared" si="7"/>
        <v>1.3270999849193183E-2</v>
      </c>
    </row>
    <row r="499" spans="1:15" x14ac:dyDescent="0.3">
      <c r="A499">
        <v>98</v>
      </c>
      <c r="B499">
        <v>403</v>
      </c>
      <c r="C499" t="s">
        <v>708</v>
      </c>
      <c r="D499" t="s">
        <v>159</v>
      </c>
      <c r="E499">
        <v>88</v>
      </c>
      <c r="F499">
        <v>1593</v>
      </c>
      <c r="G499">
        <v>5.5241682360326429E-2</v>
      </c>
      <c r="H499">
        <v>6631</v>
      </c>
      <c r="I499">
        <v>292727</v>
      </c>
      <c r="J499">
        <v>18</v>
      </c>
      <c r="K499" t="s">
        <v>928</v>
      </c>
      <c r="L499">
        <v>4475</v>
      </c>
      <c r="M499">
        <v>2024</v>
      </c>
      <c r="N499">
        <v>36</v>
      </c>
      <c r="O499">
        <f t="shared" si="7"/>
        <v>1.3270999849193183E-2</v>
      </c>
    </row>
    <row r="500" spans="1:15" x14ac:dyDescent="0.3">
      <c r="A500">
        <v>98</v>
      </c>
      <c r="B500">
        <v>347</v>
      </c>
      <c r="C500" t="s">
        <v>708</v>
      </c>
      <c r="D500" t="s">
        <v>159</v>
      </c>
      <c r="E500">
        <v>87</v>
      </c>
      <c r="F500">
        <v>1582</v>
      </c>
      <c r="G500">
        <v>5.4993678887484194E-2</v>
      </c>
      <c r="H500">
        <v>6631</v>
      </c>
      <c r="I500">
        <v>292727</v>
      </c>
      <c r="J500">
        <v>20</v>
      </c>
      <c r="K500" t="s">
        <v>886</v>
      </c>
      <c r="L500">
        <v>5736</v>
      </c>
      <c r="M500">
        <v>2024</v>
      </c>
      <c r="N500">
        <v>36</v>
      </c>
      <c r="O500">
        <f t="shared" si="7"/>
        <v>1.3120193032725078E-2</v>
      </c>
    </row>
    <row r="501" spans="1:15" x14ac:dyDescent="0.3">
      <c r="A501">
        <v>98</v>
      </c>
      <c r="B501">
        <v>42</v>
      </c>
      <c r="C501" t="s">
        <v>708</v>
      </c>
      <c r="D501" t="s">
        <v>159</v>
      </c>
      <c r="E501">
        <v>85</v>
      </c>
      <c r="F501">
        <v>1783</v>
      </c>
      <c r="G501">
        <v>4.7672462142456531E-2</v>
      </c>
      <c r="H501">
        <v>6631</v>
      </c>
      <c r="I501">
        <v>292727</v>
      </c>
      <c r="J501">
        <v>21</v>
      </c>
      <c r="K501" t="s">
        <v>914</v>
      </c>
      <c r="L501">
        <v>5210</v>
      </c>
      <c r="M501">
        <v>2024</v>
      </c>
      <c r="N501">
        <v>36</v>
      </c>
      <c r="O501">
        <f t="shared" si="7"/>
        <v>1.281857939978887E-2</v>
      </c>
    </row>
    <row r="502" spans="1:15" x14ac:dyDescent="0.3">
      <c r="A502">
        <v>98</v>
      </c>
      <c r="B502">
        <v>351</v>
      </c>
      <c r="C502" t="s">
        <v>708</v>
      </c>
      <c r="D502" t="s">
        <v>159</v>
      </c>
      <c r="E502">
        <v>75</v>
      </c>
      <c r="F502">
        <v>1453</v>
      </c>
      <c r="G502">
        <v>5.1617343427391604E-2</v>
      </c>
      <c r="H502">
        <v>6631</v>
      </c>
      <c r="I502">
        <v>292727</v>
      </c>
      <c r="J502">
        <v>22</v>
      </c>
      <c r="K502" t="s">
        <v>2729</v>
      </c>
      <c r="L502">
        <v>4749</v>
      </c>
      <c r="M502">
        <v>2024</v>
      </c>
      <c r="N502">
        <v>36</v>
      </c>
      <c r="O502">
        <f t="shared" si="7"/>
        <v>1.1310511235107826E-2</v>
      </c>
    </row>
    <row r="503" spans="1:15" x14ac:dyDescent="0.3">
      <c r="A503">
        <v>98</v>
      </c>
      <c r="B503">
        <v>466</v>
      </c>
      <c r="C503" t="s">
        <v>708</v>
      </c>
      <c r="D503" t="s">
        <v>159</v>
      </c>
      <c r="E503">
        <v>74</v>
      </c>
      <c r="F503">
        <v>2504</v>
      </c>
      <c r="G503">
        <v>2.9552715654952075E-2</v>
      </c>
      <c r="H503">
        <v>6631</v>
      </c>
      <c r="I503">
        <v>292727</v>
      </c>
      <c r="J503">
        <v>23</v>
      </c>
      <c r="K503" t="s">
        <v>2748</v>
      </c>
      <c r="L503">
        <v>7325</v>
      </c>
      <c r="M503">
        <v>2024</v>
      </c>
      <c r="N503">
        <v>36</v>
      </c>
      <c r="O503">
        <f t="shared" si="7"/>
        <v>1.1159704418639723E-2</v>
      </c>
    </row>
    <row r="504" spans="1:15" x14ac:dyDescent="0.3">
      <c r="A504">
        <v>98</v>
      </c>
      <c r="B504">
        <v>263</v>
      </c>
      <c r="C504" t="s">
        <v>708</v>
      </c>
      <c r="D504" t="s">
        <v>159</v>
      </c>
      <c r="E504">
        <v>72</v>
      </c>
      <c r="F504">
        <v>1295</v>
      </c>
      <c r="G504">
        <v>5.5598455598455596E-2</v>
      </c>
      <c r="H504">
        <v>6631</v>
      </c>
      <c r="I504">
        <v>292727</v>
      </c>
      <c r="J504">
        <v>24</v>
      </c>
      <c r="K504" t="s">
        <v>2882</v>
      </c>
      <c r="L504">
        <v>4234</v>
      </c>
      <c r="M504">
        <v>2024</v>
      </c>
      <c r="N504">
        <v>36</v>
      </c>
      <c r="O504">
        <f t="shared" si="7"/>
        <v>1.0858090785703513E-2</v>
      </c>
    </row>
    <row r="505" spans="1:15" x14ac:dyDescent="0.3">
      <c r="A505">
        <v>98</v>
      </c>
      <c r="B505">
        <v>282</v>
      </c>
      <c r="C505" t="s">
        <v>708</v>
      </c>
      <c r="D505" t="s">
        <v>159</v>
      </c>
      <c r="E505">
        <v>70</v>
      </c>
      <c r="F505">
        <v>1781</v>
      </c>
      <c r="G505">
        <v>3.9303761931499155E-2</v>
      </c>
      <c r="H505">
        <v>6631</v>
      </c>
      <c r="I505">
        <v>292727</v>
      </c>
      <c r="J505">
        <v>25</v>
      </c>
      <c r="K505" t="s">
        <v>893</v>
      </c>
      <c r="L505">
        <v>5536</v>
      </c>
      <c r="M505">
        <v>2024</v>
      </c>
      <c r="N505">
        <v>36</v>
      </c>
      <c r="O505">
        <f t="shared" si="7"/>
        <v>1.0556477152767306E-2</v>
      </c>
    </row>
    <row r="506" spans="1:15" x14ac:dyDescent="0.3">
      <c r="A506">
        <v>98</v>
      </c>
      <c r="B506">
        <v>775</v>
      </c>
      <c r="C506" t="s">
        <v>708</v>
      </c>
      <c r="D506" t="s">
        <v>159</v>
      </c>
      <c r="E506">
        <v>68</v>
      </c>
      <c r="F506">
        <v>2921</v>
      </c>
      <c r="G506">
        <v>2.3279698733310511E-2</v>
      </c>
      <c r="H506">
        <v>6631</v>
      </c>
      <c r="I506">
        <v>292727</v>
      </c>
      <c r="J506">
        <v>26</v>
      </c>
      <c r="K506" t="s">
        <v>881</v>
      </c>
      <c r="L506">
        <v>9105</v>
      </c>
      <c r="M506">
        <v>2024</v>
      </c>
      <c r="N506">
        <v>36</v>
      </c>
      <c r="O506">
        <f t="shared" si="7"/>
        <v>1.0254863519831096E-2</v>
      </c>
    </row>
    <row r="507" spans="1:15" x14ac:dyDescent="0.3">
      <c r="A507">
        <v>98</v>
      </c>
      <c r="B507">
        <v>663</v>
      </c>
      <c r="C507" t="s">
        <v>708</v>
      </c>
      <c r="D507" t="s">
        <v>159</v>
      </c>
      <c r="E507">
        <v>67</v>
      </c>
      <c r="F507">
        <v>1388</v>
      </c>
      <c r="G507">
        <v>4.8270893371757925E-2</v>
      </c>
      <c r="H507">
        <v>6631</v>
      </c>
      <c r="I507">
        <v>292727</v>
      </c>
      <c r="J507">
        <v>27</v>
      </c>
      <c r="K507" t="s">
        <v>2791</v>
      </c>
      <c r="L507">
        <v>4867</v>
      </c>
      <c r="M507">
        <v>2024</v>
      </c>
      <c r="N507">
        <v>36</v>
      </c>
      <c r="O507">
        <f t="shared" si="7"/>
        <v>1.0104056703362991E-2</v>
      </c>
    </row>
    <row r="508" spans="1:15" x14ac:dyDescent="0.3">
      <c r="A508">
        <v>98</v>
      </c>
      <c r="B508">
        <v>244</v>
      </c>
      <c r="C508" t="s">
        <v>708</v>
      </c>
      <c r="D508" t="s">
        <v>159</v>
      </c>
      <c r="E508">
        <v>64</v>
      </c>
      <c r="F508">
        <v>1402</v>
      </c>
      <c r="G508">
        <v>4.5649072753209702E-2</v>
      </c>
      <c r="H508">
        <v>6631</v>
      </c>
      <c r="I508">
        <v>292727</v>
      </c>
      <c r="J508">
        <v>28</v>
      </c>
      <c r="K508" t="s">
        <v>887</v>
      </c>
      <c r="L508">
        <v>5396</v>
      </c>
      <c r="M508">
        <v>2024</v>
      </c>
      <c r="N508">
        <v>36</v>
      </c>
      <c r="O508">
        <f t="shared" si="7"/>
        <v>9.6516362539586786E-3</v>
      </c>
    </row>
    <row r="509" spans="1:15" x14ac:dyDescent="0.3">
      <c r="A509">
        <v>98</v>
      </c>
      <c r="B509">
        <v>52</v>
      </c>
      <c r="C509" t="s">
        <v>708</v>
      </c>
      <c r="D509" t="s">
        <v>159</v>
      </c>
      <c r="E509">
        <v>62</v>
      </c>
      <c r="F509">
        <v>974</v>
      </c>
      <c r="G509">
        <v>6.3655030800821355E-2</v>
      </c>
      <c r="H509">
        <v>6631</v>
      </c>
      <c r="I509">
        <v>292727</v>
      </c>
      <c r="J509">
        <v>29</v>
      </c>
      <c r="K509" t="s">
        <v>2881</v>
      </c>
      <c r="L509">
        <v>3600</v>
      </c>
      <c r="M509">
        <v>2024</v>
      </c>
      <c r="N509">
        <v>36</v>
      </c>
      <c r="O509">
        <f t="shared" si="7"/>
        <v>9.3500226210224708E-3</v>
      </c>
    </row>
    <row r="510" spans="1:15" x14ac:dyDescent="0.3">
      <c r="A510">
        <v>98</v>
      </c>
      <c r="B510">
        <v>254</v>
      </c>
      <c r="C510" t="s">
        <v>708</v>
      </c>
      <c r="D510" t="s">
        <v>159</v>
      </c>
      <c r="E510">
        <v>60</v>
      </c>
      <c r="F510">
        <v>2885</v>
      </c>
      <c r="G510">
        <v>2.0797227036395149E-2</v>
      </c>
      <c r="H510">
        <v>6631</v>
      </c>
      <c r="I510">
        <v>292727</v>
      </c>
      <c r="J510">
        <v>30</v>
      </c>
      <c r="K510" t="s">
        <v>889</v>
      </c>
      <c r="L510">
        <v>7267</v>
      </c>
      <c r="M510">
        <v>2024</v>
      </c>
      <c r="N510">
        <v>36</v>
      </c>
      <c r="O510">
        <f t="shared" si="7"/>
        <v>9.0484089880862612E-3</v>
      </c>
    </row>
    <row r="511" spans="1:15" x14ac:dyDescent="0.3">
      <c r="A511">
        <v>98</v>
      </c>
      <c r="B511">
        <v>53</v>
      </c>
      <c r="C511" t="s">
        <v>708</v>
      </c>
      <c r="D511" t="s">
        <v>159</v>
      </c>
      <c r="E511">
        <v>55</v>
      </c>
      <c r="F511">
        <v>2827</v>
      </c>
      <c r="G511">
        <v>1.9455252918287938E-2</v>
      </c>
      <c r="H511">
        <v>6631</v>
      </c>
      <c r="I511">
        <v>292727</v>
      </c>
      <c r="J511">
        <v>31</v>
      </c>
      <c r="K511" t="s">
        <v>906</v>
      </c>
      <c r="L511">
        <v>6415</v>
      </c>
      <c r="M511">
        <v>2024</v>
      </c>
      <c r="N511">
        <v>36</v>
      </c>
      <c r="O511">
        <f t="shared" si="7"/>
        <v>8.294374905745739E-3</v>
      </c>
    </row>
    <row r="512" spans="1:15" x14ac:dyDescent="0.3">
      <c r="A512">
        <v>98</v>
      </c>
      <c r="B512">
        <v>861</v>
      </c>
      <c r="C512" t="s">
        <v>708</v>
      </c>
      <c r="D512" t="s">
        <v>159</v>
      </c>
      <c r="E512">
        <v>55</v>
      </c>
      <c r="F512">
        <v>1341</v>
      </c>
      <c r="G512">
        <v>4.1014168530947054E-2</v>
      </c>
      <c r="H512">
        <v>6631</v>
      </c>
      <c r="I512">
        <v>292727</v>
      </c>
      <c r="J512">
        <v>31</v>
      </c>
      <c r="K512" t="s">
        <v>2802</v>
      </c>
      <c r="L512">
        <v>2923</v>
      </c>
      <c r="M512">
        <v>2024</v>
      </c>
      <c r="N512">
        <v>36</v>
      </c>
      <c r="O512">
        <f t="shared" si="7"/>
        <v>8.294374905745739E-3</v>
      </c>
    </row>
    <row r="513" spans="1:15" x14ac:dyDescent="0.3">
      <c r="A513">
        <v>98</v>
      </c>
      <c r="B513">
        <v>342</v>
      </c>
      <c r="C513" t="s">
        <v>708</v>
      </c>
      <c r="D513" t="s">
        <v>159</v>
      </c>
      <c r="E513">
        <v>53</v>
      </c>
      <c r="F513">
        <v>791</v>
      </c>
      <c r="G513">
        <v>6.7003792667509485E-2</v>
      </c>
      <c r="H513">
        <v>6631</v>
      </c>
      <c r="I513">
        <v>292727</v>
      </c>
      <c r="J513">
        <v>33</v>
      </c>
      <c r="K513" t="s">
        <v>2726</v>
      </c>
      <c r="L513">
        <v>2776</v>
      </c>
      <c r="M513">
        <v>2024</v>
      </c>
      <c r="N513">
        <v>36</v>
      </c>
      <c r="O513">
        <f t="shared" si="7"/>
        <v>7.9927612728095312E-3</v>
      </c>
    </row>
    <row r="514" spans="1:15" x14ac:dyDescent="0.3">
      <c r="A514">
        <v>98</v>
      </c>
      <c r="B514">
        <v>204</v>
      </c>
      <c r="C514" t="s">
        <v>708</v>
      </c>
      <c r="D514" t="s">
        <v>159</v>
      </c>
      <c r="E514">
        <v>52</v>
      </c>
      <c r="F514">
        <v>970</v>
      </c>
      <c r="G514">
        <v>5.3608247422680409E-2</v>
      </c>
      <c r="H514">
        <v>6631</v>
      </c>
      <c r="I514">
        <v>292727</v>
      </c>
      <c r="J514">
        <v>34</v>
      </c>
      <c r="K514" t="s">
        <v>2704</v>
      </c>
      <c r="L514">
        <v>4075</v>
      </c>
      <c r="M514">
        <v>2024</v>
      </c>
      <c r="N514">
        <v>36</v>
      </c>
      <c r="O514">
        <f t="shared" si="7"/>
        <v>7.8419544563414264E-3</v>
      </c>
    </row>
    <row r="515" spans="1:15" x14ac:dyDescent="0.3">
      <c r="A515">
        <v>98</v>
      </c>
      <c r="B515">
        <v>422</v>
      </c>
      <c r="C515" t="s">
        <v>708</v>
      </c>
      <c r="D515" t="s">
        <v>159</v>
      </c>
      <c r="E515">
        <v>49</v>
      </c>
      <c r="F515">
        <v>742</v>
      </c>
      <c r="G515">
        <v>6.6037735849056603E-2</v>
      </c>
      <c r="H515">
        <v>6631</v>
      </c>
      <c r="I515">
        <v>292727</v>
      </c>
      <c r="J515">
        <v>35</v>
      </c>
      <c r="K515" t="s">
        <v>2852</v>
      </c>
      <c r="L515">
        <v>2623</v>
      </c>
      <c r="M515">
        <v>2024</v>
      </c>
      <c r="N515">
        <v>36</v>
      </c>
      <c r="O515">
        <f t="shared" ref="O515:O578" si="8">E515/H515</f>
        <v>7.3895340069371138E-3</v>
      </c>
    </row>
    <row r="516" spans="1:15" x14ac:dyDescent="0.3">
      <c r="A516">
        <v>98</v>
      </c>
      <c r="B516">
        <v>241</v>
      </c>
      <c r="C516" t="s">
        <v>708</v>
      </c>
      <c r="D516" t="s">
        <v>159</v>
      </c>
      <c r="E516">
        <v>47</v>
      </c>
      <c r="F516">
        <v>1310</v>
      </c>
      <c r="G516">
        <v>3.5877862595419849E-2</v>
      </c>
      <c r="H516">
        <v>6631</v>
      </c>
      <c r="I516">
        <v>292727</v>
      </c>
      <c r="J516">
        <v>36</v>
      </c>
      <c r="K516" t="s">
        <v>890</v>
      </c>
      <c r="L516">
        <v>4374</v>
      </c>
      <c r="M516">
        <v>2024</v>
      </c>
      <c r="N516">
        <v>36</v>
      </c>
      <c r="O516">
        <f t="shared" si="8"/>
        <v>7.0879203740009051E-3</v>
      </c>
    </row>
    <row r="517" spans="1:15" x14ac:dyDescent="0.3">
      <c r="A517">
        <v>98</v>
      </c>
      <c r="B517">
        <v>113</v>
      </c>
      <c r="C517" t="s">
        <v>708</v>
      </c>
      <c r="D517" t="s">
        <v>159</v>
      </c>
      <c r="E517">
        <v>42</v>
      </c>
      <c r="F517">
        <v>1314</v>
      </c>
      <c r="G517">
        <v>3.1963470319634701E-2</v>
      </c>
      <c r="H517">
        <v>6631</v>
      </c>
      <c r="I517">
        <v>292727</v>
      </c>
      <c r="J517">
        <v>37</v>
      </c>
      <c r="K517" t="s">
        <v>936</v>
      </c>
      <c r="L517">
        <v>3757</v>
      </c>
      <c r="M517">
        <v>2024</v>
      </c>
      <c r="N517">
        <v>36</v>
      </c>
      <c r="O517">
        <f t="shared" si="8"/>
        <v>6.3338862916603829E-3</v>
      </c>
    </row>
    <row r="518" spans="1:15" x14ac:dyDescent="0.3">
      <c r="A518">
        <v>98</v>
      </c>
      <c r="B518">
        <v>134</v>
      </c>
      <c r="C518" t="s">
        <v>708</v>
      </c>
      <c r="D518" t="s">
        <v>159</v>
      </c>
      <c r="E518">
        <v>42</v>
      </c>
      <c r="F518">
        <v>1277</v>
      </c>
      <c r="G518">
        <v>3.2889584964761159E-2</v>
      </c>
      <c r="H518">
        <v>6631</v>
      </c>
      <c r="I518">
        <v>292727</v>
      </c>
      <c r="J518">
        <v>37</v>
      </c>
      <c r="K518" t="s">
        <v>929</v>
      </c>
      <c r="L518">
        <v>4163</v>
      </c>
      <c r="M518">
        <v>2024</v>
      </c>
      <c r="N518">
        <v>36</v>
      </c>
      <c r="O518">
        <f t="shared" si="8"/>
        <v>6.3338862916603829E-3</v>
      </c>
    </row>
    <row r="519" spans="1:15" x14ac:dyDescent="0.3">
      <c r="A519">
        <v>98</v>
      </c>
      <c r="B519">
        <v>248</v>
      </c>
      <c r="C519" t="s">
        <v>708</v>
      </c>
      <c r="D519" t="s">
        <v>159</v>
      </c>
      <c r="E519">
        <v>42</v>
      </c>
      <c r="F519">
        <v>1123</v>
      </c>
      <c r="G519">
        <v>3.7399821905609976E-2</v>
      </c>
      <c r="H519">
        <v>6631</v>
      </c>
      <c r="I519">
        <v>292727</v>
      </c>
      <c r="J519">
        <v>37</v>
      </c>
      <c r="K519" t="s">
        <v>963</v>
      </c>
      <c r="L519">
        <v>3375</v>
      </c>
      <c r="M519">
        <v>2024</v>
      </c>
      <c r="N519">
        <v>36</v>
      </c>
      <c r="O519">
        <f t="shared" si="8"/>
        <v>6.3338862916603829E-3</v>
      </c>
    </row>
    <row r="520" spans="1:15" x14ac:dyDescent="0.3">
      <c r="A520">
        <v>98</v>
      </c>
      <c r="B520">
        <v>253</v>
      </c>
      <c r="C520" t="s">
        <v>708</v>
      </c>
      <c r="D520" t="s">
        <v>159</v>
      </c>
      <c r="E520">
        <v>41</v>
      </c>
      <c r="F520">
        <v>859</v>
      </c>
      <c r="G520">
        <v>4.7729918509895226E-2</v>
      </c>
      <c r="H520">
        <v>6631</v>
      </c>
      <c r="I520">
        <v>292727</v>
      </c>
      <c r="J520">
        <v>40</v>
      </c>
      <c r="K520" t="s">
        <v>885</v>
      </c>
      <c r="L520">
        <v>3191</v>
      </c>
      <c r="M520">
        <v>2024</v>
      </c>
      <c r="N520">
        <v>36</v>
      </c>
      <c r="O520">
        <f t="shared" si="8"/>
        <v>6.1830794751922789E-3</v>
      </c>
    </row>
    <row r="521" spans="1:15" x14ac:dyDescent="0.3">
      <c r="A521">
        <v>98</v>
      </c>
      <c r="B521">
        <v>58</v>
      </c>
      <c r="C521" t="s">
        <v>708</v>
      </c>
      <c r="D521" t="s">
        <v>159</v>
      </c>
      <c r="E521">
        <v>39</v>
      </c>
      <c r="F521">
        <v>1334</v>
      </c>
      <c r="G521">
        <v>2.9235382308845578E-2</v>
      </c>
      <c r="H521">
        <v>6631</v>
      </c>
      <c r="I521">
        <v>292727</v>
      </c>
      <c r="J521">
        <v>41</v>
      </c>
      <c r="K521" t="s">
        <v>911</v>
      </c>
      <c r="L521">
        <v>3485</v>
      </c>
      <c r="M521">
        <v>2024</v>
      </c>
      <c r="N521">
        <v>36</v>
      </c>
      <c r="O521">
        <f t="shared" si="8"/>
        <v>5.8814658422560702E-3</v>
      </c>
    </row>
    <row r="522" spans="1:15" x14ac:dyDescent="0.3">
      <c r="A522">
        <v>98</v>
      </c>
      <c r="B522">
        <v>111</v>
      </c>
      <c r="C522" t="s">
        <v>708</v>
      </c>
      <c r="D522" t="s">
        <v>159</v>
      </c>
      <c r="E522">
        <v>38</v>
      </c>
      <c r="F522">
        <v>265</v>
      </c>
      <c r="G522">
        <v>0.14339622641509434</v>
      </c>
      <c r="H522">
        <v>6631</v>
      </c>
      <c r="I522">
        <v>292727</v>
      </c>
      <c r="J522">
        <v>42</v>
      </c>
      <c r="K522" t="s">
        <v>2688</v>
      </c>
      <c r="L522">
        <v>1172</v>
      </c>
      <c r="M522">
        <v>2024</v>
      </c>
      <c r="N522">
        <v>36</v>
      </c>
      <c r="O522">
        <f t="shared" si="8"/>
        <v>5.7306590257879654E-3</v>
      </c>
    </row>
    <row r="523" spans="1:15" x14ac:dyDescent="0.3">
      <c r="A523">
        <v>98</v>
      </c>
      <c r="B523">
        <v>181</v>
      </c>
      <c r="C523" t="s">
        <v>708</v>
      </c>
      <c r="D523" t="s">
        <v>159</v>
      </c>
      <c r="E523">
        <v>36</v>
      </c>
      <c r="F523">
        <v>1150</v>
      </c>
      <c r="G523">
        <v>3.1304347826086959E-2</v>
      </c>
      <c r="H523">
        <v>6631</v>
      </c>
      <c r="I523">
        <v>292727</v>
      </c>
      <c r="J523">
        <v>43</v>
      </c>
      <c r="K523" t="s">
        <v>2217</v>
      </c>
      <c r="L523">
        <v>2856</v>
      </c>
      <c r="M523">
        <v>2024</v>
      </c>
      <c r="N523">
        <v>36</v>
      </c>
      <c r="O523">
        <f t="shared" si="8"/>
        <v>5.4290453928517567E-3</v>
      </c>
    </row>
    <row r="524" spans="1:15" x14ac:dyDescent="0.3">
      <c r="A524">
        <v>98</v>
      </c>
      <c r="B524">
        <v>197</v>
      </c>
      <c r="C524" t="s">
        <v>708</v>
      </c>
      <c r="D524" t="s">
        <v>159</v>
      </c>
      <c r="E524">
        <v>35</v>
      </c>
      <c r="F524">
        <v>1220</v>
      </c>
      <c r="G524">
        <v>2.8688524590163935E-2</v>
      </c>
      <c r="H524">
        <v>6631</v>
      </c>
      <c r="I524">
        <v>292727</v>
      </c>
      <c r="J524">
        <v>44</v>
      </c>
      <c r="K524" t="s">
        <v>912</v>
      </c>
      <c r="L524">
        <v>3175</v>
      </c>
      <c r="M524">
        <v>2024</v>
      </c>
      <c r="N524">
        <v>36</v>
      </c>
      <c r="O524">
        <f t="shared" si="8"/>
        <v>5.2782385763836528E-3</v>
      </c>
    </row>
    <row r="525" spans="1:15" x14ac:dyDescent="0.3">
      <c r="A525">
        <v>98</v>
      </c>
      <c r="B525">
        <v>308</v>
      </c>
      <c r="C525" t="s">
        <v>708</v>
      </c>
      <c r="D525" t="s">
        <v>159</v>
      </c>
      <c r="E525">
        <v>35</v>
      </c>
      <c r="F525">
        <v>1681</v>
      </c>
      <c r="G525">
        <v>2.0820939916716241E-2</v>
      </c>
      <c r="H525">
        <v>6631</v>
      </c>
      <c r="I525">
        <v>292727</v>
      </c>
      <c r="J525">
        <v>44</v>
      </c>
      <c r="K525" t="s">
        <v>2211</v>
      </c>
      <c r="L525">
        <v>5626</v>
      </c>
      <c r="M525">
        <v>2024</v>
      </c>
      <c r="N525">
        <v>36</v>
      </c>
      <c r="O525">
        <f t="shared" si="8"/>
        <v>5.2782385763836528E-3</v>
      </c>
    </row>
    <row r="526" spans="1:15" x14ac:dyDescent="0.3">
      <c r="A526">
        <v>98</v>
      </c>
      <c r="B526">
        <v>198</v>
      </c>
      <c r="C526" t="s">
        <v>708</v>
      </c>
      <c r="D526" t="s">
        <v>159</v>
      </c>
      <c r="E526">
        <v>34</v>
      </c>
      <c r="F526">
        <v>606</v>
      </c>
      <c r="G526">
        <v>5.6105610561056105E-2</v>
      </c>
      <c r="H526">
        <v>6631</v>
      </c>
      <c r="I526">
        <v>292727</v>
      </c>
      <c r="J526">
        <v>46</v>
      </c>
      <c r="K526" t="s">
        <v>2703</v>
      </c>
      <c r="L526">
        <v>1904</v>
      </c>
      <c r="M526">
        <v>2024</v>
      </c>
      <c r="N526">
        <v>36</v>
      </c>
      <c r="O526">
        <f t="shared" si="8"/>
        <v>5.127431759915548E-3</v>
      </c>
    </row>
    <row r="527" spans="1:15" x14ac:dyDescent="0.3">
      <c r="A527">
        <v>98</v>
      </c>
      <c r="B527">
        <v>465</v>
      </c>
      <c r="C527" t="s">
        <v>708</v>
      </c>
      <c r="D527" t="s">
        <v>159</v>
      </c>
      <c r="E527">
        <v>33</v>
      </c>
      <c r="F527">
        <v>597</v>
      </c>
      <c r="G527">
        <v>5.5276381909547742E-2</v>
      </c>
      <c r="H527">
        <v>6631</v>
      </c>
      <c r="I527">
        <v>292727</v>
      </c>
      <c r="J527">
        <v>47</v>
      </c>
      <c r="K527" t="s">
        <v>2747</v>
      </c>
      <c r="L527">
        <v>1977</v>
      </c>
      <c r="M527">
        <v>2024</v>
      </c>
      <c r="N527">
        <v>36</v>
      </c>
      <c r="O527">
        <f t="shared" si="8"/>
        <v>4.9766249434474441E-3</v>
      </c>
    </row>
    <row r="528" spans="1:15" x14ac:dyDescent="0.3">
      <c r="A528">
        <v>98</v>
      </c>
      <c r="B528">
        <v>190</v>
      </c>
      <c r="C528" t="s">
        <v>708</v>
      </c>
      <c r="D528" t="s">
        <v>159</v>
      </c>
      <c r="E528">
        <v>32</v>
      </c>
      <c r="F528">
        <v>1249</v>
      </c>
      <c r="G528">
        <v>2.5620496397117692E-2</v>
      </c>
      <c r="H528">
        <v>6631</v>
      </c>
      <c r="I528">
        <v>292727</v>
      </c>
      <c r="J528">
        <v>48</v>
      </c>
      <c r="K528" t="s">
        <v>904</v>
      </c>
      <c r="L528">
        <v>5253</v>
      </c>
      <c r="M528">
        <v>2024</v>
      </c>
      <c r="N528">
        <v>36</v>
      </c>
      <c r="O528">
        <f t="shared" si="8"/>
        <v>4.8258181269793393E-3</v>
      </c>
    </row>
    <row r="529" spans="1:15" x14ac:dyDescent="0.3">
      <c r="A529">
        <v>98</v>
      </c>
      <c r="B529">
        <v>480</v>
      </c>
      <c r="C529" t="s">
        <v>708</v>
      </c>
      <c r="D529" t="s">
        <v>159</v>
      </c>
      <c r="E529">
        <v>32</v>
      </c>
      <c r="F529">
        <v>239</v>
      </c>
      <c r="G529">
        <v>0.13389121338912133</v>
      </c>
      <c r="H529">
        <v>6631</v>
      </c>
      <c r="I529">
        <v>292727</v>
      </c>
      <c r="J529">
        <v>48</v>
      </c>
      <c r="K529" t="s">
        <v>2750</v>
      </c>
      <c r="L529">
        <v>393</v>
      </c>
      <c r="M529">
        <v>2024</v>
      </c>
      <c r="N529">
        <v>36</v>
      </c>
      <c r="O529">
        <f t="shared" si="8"/>
        <v>4.8258181269793393E-3</v>
      </c>
    </row>
    <row r="530" spans="1:15" x14ac:dyDescent="0.3">
      <c r="A530">
        <v>98</v>
      </c>
      <c r="B530">
        <v>661</v>
      </c>
      <c r="C530" t="s">
        <v>708</v>
      </c>
      <c r="D530" t="s">
        <v>159</v>
      </c>
      <c r="E530">
        <v>32</v>
      </c>
      <c r="F530">
        <v>839</v>
      </c>
      <c r="G530">
        <v>3.8140643623361142E-2</v>
      </c>
      <c r="H530">
        <v>6631</v>
      </c>
      <c r="I530">
        <v>292727</v>
      </c>
      <c r="J530">
        <v>48</v>
      </c>
      <c r="K530" t="s">
        <v>2235</v>
      </c>
      <c r="L530">
        <v>2066</v>
      </c>
      <c r="M530">
        <v>2024</v>
      </c>
      <c r="N530">
        <v>36</v>
      </c>
      <c r="O530">
        <f t="shared" si="8"/>
        <v>4.8258181269793393E-3</v>
      </c>
    </row>
    <row r="531" spans="1:15" x14ac:dyDescent="0.3">
      <c r="A531">
        <v>98</v>
      </c>
      <c r="B531">
        <v>47</v>
      </c>
      <c r="C531" t="s">
        <v>708</v>
      </c>
      <c r="D531" t="s">
        <v>159</v>
      </c>
      <c r="E531">
        <v>28</v>
      </c>
      <c r="F531">
        <v>300</v>
      </c>
      <c r="G531">
        <v>9.3333333333333338E-2</v>
      </c>
      <c r="H531">
        <v>6631</v>
      </c>
      <c r="I531">
        <v>292727</v>
      </c>
      <c r="J531">
        <v>51</v>
      </c>
      <c r="K531" t="s">
        <v>947</v>
      </c>
      <c r="L531">
        <v>1622</v>
      </c>
      <c r="M531">
        <v>2024</v>
      </c>
      <c r="N531">
        <v>36</v>
      </c>
      <c r="O531">
        <f t="shared" si="8"/>
        <v>4.2225908611069219E-3</v>
      </c>
    </row>
    <row r="532" spans="1:15" x14ac:dyDescent="0.3">
      <c r="A532">
        <v>98</v>
      </c>
      <c r="B532">
        <v>141</v>
      </c>
      <c r="C532" t="s">
        <v>708</v>
      </c>
      <c r="D532" t="s">
        <v>159</v>
      </c>
      <c r="E532">
        <v>28</v>
      </c>
      <c r="F532">
        <v>1303</v>
      </c>
      <c r="G532">
        <v>2.1488871834228703E-2</v>
      </c>
      <c r="H532">
        <v>6631</v>
      </c>
      <c r="I532">
        <v>292727</v>
      </c>
      <c r="J532">
        <v>51</v>
      </c>
      <c r="K532" t="s">
        <v>931</v>
      </c>
      <c r="L532">
        <v>3833</v>
      </c>
      <c r="M532">
        <v>2024</v>
      </c>
      <c r="N532">
        <v>36</v>
      </c>
      <c r="O532">
        <f t="shared" si="8"/>
        <v>4.2225908611069219E-3</v>
      </c>
    </row>
    <row r="533" spans="1:15" x14ac:dyDescent="0.3">
      <c r="A533">
        <v>98</v>
      </c>
      <c r="B533">
        <v>284</v>
      </c>
      <c r="C533" t="s">
        <v>708</v>
      </c>
      <c r="D533" t="s">
        <v>159</v>
      </c>
      <c r="E533">
        <v>27</v>
      </c>
      <c r="F533">
        <v>1436</v>
      </c>
      <c r="G533">
        <v>1.8802228412256268E-2</v>
      </c>
      <c r="H533">
        <v>6631</v>
      </c>
      <c r="I533">
        <v>292727</v>
      </c>
      <c r="J533">
        <v>53</v>
      </c>
      <c r="K533" t="s">
        <v>2719</v>
      </c>
      <c r="L533">
        <v>3580</v>
      </c>
      <c r="M533">
        <v>2024</v>
      </c>
      <c r="N533">
        <v>36</v>
      </c>
      <c r="O533">
        <f t="shared" si="8"/>
        <v>4.071784044638818E-3</v>
      </c>
    </row>
    <row r="534" spans="1:15" x14ac:dyDescent="0.3">
      <c r="A534">
        <v>98</v>
      </c>
      <c r="B534">
        <v>48</v>
      </c>
      <c r="C534" t="s">
        <v>708</v>
      </c>
      <c r="D534" t="s">
        <v>159</v>
      </c>
      <c r="E534">
        <v>25</v>
      </c>
      <c r="F534">
        <v>737</v>
      </c>
      <c r="G534">
        <v>3.3921302578018994E-2</v>
      </c>
      <c r="H534">
        <v>6631</v>
      </c>
      <c r="I534">
        <v>292727</v>
      </c>
      <c r="J534">
        <v>54</v>
      </c>
      <c r="K534" t="s">
        <v>2681</v>
      </c>
      <c r="L534">
        <v>1882</v>
      </c>
      <c r="M534">
        <v>2024</v>
      </c>
      <c r="N534">
        <v>36</v>
      </c>
      <c r="O534">
        <f t="shared" si="8"/>
        <v>3.7701704117026088E-3</v>
      </c>
    </row>
    <row r="535" spans="1:15" x14ac:dyDescent="0.3">
      <c r="A535">
        <v>98</v>
      </c>
      <c r="B535">
        <v>231</v>
      </c>
      <c r="C535" t="s">
        <v>708</v>
      </c>
      <c r="D535" t="s">
        <v>159</v>
      </c>
      <c r="E535">
        <v>25</v>
      </c>
      <c r="F535">
        <v>2089</v>
      </c>
      <c r="G535">
        <v>1.1967448539971278E-2</v>
      </c>
      <c r="H535">
        <v>6631</v>
      </c>
      <c r="I535">
        <v>292727</v>
      </c>
      <c r="J535">
        <v>54</v>
      </c>
      <c r="K535" t="s">
        <v>2220</v>
      </c>
      <c r="L535">
        <v>4866</v>
      </c>
      <c r="M535">
        <v>2024</v>
      </c>
      <c r="N535">
        <v>36</v>
      </c>
      <c r="O535">
        <f t="shared" si="8"/>
        <v>3.7701704117026088E-3</v>
      </c>
    </row>
    <row r="536" spans="1:15" x14ac:dyDescent="0.3">
      <c r="A536">
        <v>98</v>
      </c>
      <c r="B536">
        <v>280</v>
      </c>
      <c r="C536" t="s">
        <v>708</v>
      </c>
      <c r="D536" t="s">
        <v>159</v>
      </c>
      <c r="E536">
        <v>25</v>
      </c>
      <c r="F536">
        <v>1208</v>
      </c>
      <c r="G536">
        <v>2.0695364238410598E-2</v>
      </c>
      <c r="H536">
        <v>6631</v>
      </c>
      <c r="I536">
        <v>292727</v>
      </c>
      <c r="J536">
        <v>54</v>
      </c>
      <c r="K536" t="s">
        <v>948</v>
      </c>
      <c r="L536">
        <v>4028</v>
      </c>
      <c r="M536">
        <v>2024</v>
      </c>
      <c r="N536">
        <v>36</v>
      </c>
      <c r="O536">
        <f t="shared" si="8"/>
        <v>3.7701704117026088E-3</v>
      </c>
    </row>
    <row r="537" spans="1:15" x14ac:dyDescent="0.3">
      <c r="A537">
        <v>98</v>
      </c>
      <c r="B537">
        <v>425</v>
      </c>
      <c r="C537" t="s">
        <v>708</v>
      </c>
      <c r="D537" t="s">
        <v>159</v>
      </c>
      <c r="E537">
        <v>25</v>
      </c>
      <c r="F537">
        <v>992</v>
      </c>
      <c r="G537">
        <v>2.5201612903225805E-2</v>
      </c>
      <c r="H537">
        <v>6631</v>
      </c>
      <c r="I537">
        <v>292727</v>
      </c>
      <c r="J537">
        <v>54</v>
      </c>
      <c r="K537" t="s">
        <v>2883</v>
      </c>
      <c r="L537">
        <v>3296</v>
      </c>
      <c r="M537">
        <v>2024</v>
      </c>
      <c r="N537">
        <v>36</v>
      </c>
      <c r="O537">
        <f t="shared" si="8"/>
        <v>3.7701704117026088E-3</v>
      </c>
    </row>
    <row r="538" spans="1:15" x14ac:dyDescent="0.3">
      <c r="A538">
        <v>53</v>
      </c>
      <c r="B538">
        <v>720</v>
      </c>
      <c r="C538" t="s">
        <v>709</v>
      </c>
      <c r="D538" t="s">
        <v>159</v>
      </c>
      <c r="E538">
        <v>585</v>
      </c>
      <c r="F538">
        <v>10599</v>
      </c>
      <c r="G538">
        <v>5.5193886215680728E-2</v>
      </c>
      <c r="H538">
        <v>5359</v>
      </c>
      <c r="I538">
        <v>292727</v>
      </c>
      <c r="J538">
        <v>1</v>
      </c>
      <c r="K538" t="s">
        <v>867</v>
      </c>
      <c r="L538">
        <v>43807</v>
      </c>
      <c r="M538">
        <v>2024</v>
      </c>
      <c r="N538">
        <v>36</v>
      </c>
      <c r="O538">
        <f t="shared" si="8"/>
        <v>0.10916215711886545</v>
      </c>
    </row>
    <row r="539" spans="1:15" x14ac:dyDescent="0.3">
      <c r="A539">
        <v>53</v>
      </c>
      <c r="B539">
        <v>137</v>
      </c>
      <c r="C539" t="s">
        <v>709</v>
      </c>
      <c r="D539" t="s">
        <v>159</v>
      </c>
      <c r="E539">
        <v>388</v>
      </c>
      <c r="F539">
        <v>5512</v>
      </c>
      <c r="G539">
        <v>7.0391872278664738E-2</v>
      </c>
      <c r="H539">
        <v>5359</v>
      </c>
      <c r="I539">
        <v>292727</v>
      </c>
      <c r="J539">
        <v>2</v>
      </c>
      <c r="K539" t="s">
        <v>872</v>
      </c>
      <c r="L539">
        <v>18935</v>
      </c>
      <c r="M539">
        <v>2024</v>
      </c>
      <c r="N539">
        <v>36</v>
      </c>
      <c r="O539">
        <f t="shared" si="8"/>
        <v>7.2401567456615037E-2</v>
      </c>
    </row>
    <row r="540" spans="1:15" x14ac:dyDescent="0.3">
      <c r="A540">
        <v>53</v>
      </c>
      <c r="B540">
        <v>194</v>
      </c>
      <c r="C540" t="s">
        <v>709</v>
      </c>
      <c r="D540" t="s">
        <v>159</v>
      </c>
      <c r="E540">
        <v>324</v>
      </c>
      <c r="F540">
        <v>7281</v>
      </c>
      <c r="G540">
        <v>4.4499381953028432E-2</v>
      </c>
      <c r="H540">
        <v>5359</v>
      </c>
      <c r="I540">
        <v>292727</v>
      </c>
      <c r="J540">
        <v>3</v>
      </c>
      <c r="K540" t="s">
        <v>873</v>
      </c>
      <c r="L540">
        <v>26491</v>
      </c>
      <c r="M540">
        <v>2024</v>
      </c>
      <c r="N540">
        <v>36</v>
      </c>
      <c r="O540">
        <f t="shared" si="8"/>
        <v>6.0459040865833175E-2</v>
      </c>
    </row>
    <row r="541" spans="1:15" x14ac:dyDescent="0.3">
      <c r="A541">
        <v>53</v>
      </c>
      <c r="B541">
        <v>469</v>
      </c>
      <c r="C541" t="s">
        <v>709</v>
      </c>
      <c r="D541" t="s">
        <v>159</v>
      </c>
      <c r="E541">
        <v>233</v>
      </c>
      <c r="F541">
        <v>2971</v>
      </c>
      <c r="G541">
        <v>7.8424772803769777E-2</v>
      </c>
      <c r="H541">
        <v>5359</v>
      </c>
      <c r="I541">
        <v>292727</v>
      </c>
      <c r="J541">
        <v>4</v>
      </c>
      <c r="K541" t="s">
        <v>1605</v>
      </c>
      <c r="L541">
        <v>10709</v>
      </c>
      <c r="M541">
        <v>2024</v>
      </c>
      <c r="N541">
        <v>36</v>
      </c>
      <c r="O541">
        <f t="shared" si="8"/>
        <v>4.3478260869565216E-2</v>
      </c>
    </row>
    <row r="542" spans="1:15" x14ac:dyDescent="0.3">
      <c r="A542">
        <v>53</v>
      </c>
      <c r="B542">
        <v>139</v>
      </c>
      <c r="C542" t="s">
        <v>709</v>
      </c>
      <c r="D542" t="s">
        <v>159</v>
      </c>
      <c r="E542">
        <v>228</v>
      </c>
      <c r="F542">
        <v>3692</v>
      </c>
      <c r="G542">
        <v>6.1755146262188518E-2</v>
      </c>
      <c r="H542">
        <v>5359</v>
      </c>
      <c r="I542">
        <v>292727</v>
      </c>
      <c r="J542">
        <v>5</v>
      </c>
      <c r="K542" t="s">
        <v>879</v>
      </c>
      <c r="L542">
        <v>15497</v>
      </c>
      <c r="M542">
        <v>2024</v>
      </c>
      <c r="N542">
        <v>36</v>
      </c>
      <c r="O542">
        <f t="shared" si="8"/>
        <v>4.2545250979660387E-2</v>
      </c>
    </row>
    <row r="543" spans="1:15" x14ac:dyDescent="0.3">
      <c r="A543">
        <v>53</v>
      </c>
      <c r="B543">
        <v>463</v>
      </c>
      <c r="C543" t="s">
        <v>709</v>
      </c>
      <c r="D543" t="s">
        <v>159</v>
      </c>
      <c r="E543">
        <v>225</v>
      </c>
      <c r="F543">
        <v>3187</v>
      </c>
      <c r="G543">
        <v>7.0599309695638532E-2</v>
      </c>
      <c r="H543">
        <v>5359</v>
      </c>
      <c r="I543">
        <v>292727</v>
      </c>
      <c r="J543">
        <v>6</v>
      </c>
      <c r="K543" t="s">
        <v>880</v>
      </c>
      <c r="L543">
        <v>12764</v>
      </c>
      <c r="M543">
        <v>2024</v>
      </c>
      <c r="N543">
        <v>36</v>
      </c>
      <c r="O543">
        <f t="shared" si="8"/>
        <v>4.1985445045717482E-2</v>
      </c>
    </row>
    <row r="544" spans="1:15" x14ac:dyDescent="0.3">
      <c r="A544">
        <v>53</v>
      </c>
      <c r="B544">
        <v>383</v>
      </c>
      <c r="C544" t="s">
        <v>709</v>
      </c>
      <c r="D544" t="s">
        <v>159</v>
      </c>
      <c r="E544">
        <v>135</v>
      </c>
      <c r="F544">
        <v>2498</v>
      </c>
      <c r="G544">
        <v>5.4043234587670137E-2</v>
      </c>
      <c r="H544">
        <v>5359</v>
      </c>
      <c r="I544">
        <v>292727</v>
      </c>
      <c r="J544">
        <v>7</v>
      </c>
      <c r="K544" t="s">
        <v>2875</v>
      </c>
      <c r="L544">
        <v>8922</v>
      </c>
      <c r="M544">
        <v>2024</v>
      </c>
      <c r="N544">
        <v>36</v>
      </c>
      <c r="O544">
        <f t="shared" si="8"/>
        <v>2.5191267027430492E-2</v>
      </c>
    </row>
    <row r="545" spans="1:15" x14ac:dyDescent="0.3">
      <c r="A545">
        <v>53</v>
      </c>
      <c r="B545">
        <v>52</v>
      </c>
      <c r="C545" t="s">
        <v>709</v>
      </c>
      <c r="D545" t="s">
        <v>159</v>
      </c>
      <c r="E545">
        <v>132</v>
      </c>
      <c r="F545">
        <v>974</v>
      </c>
      <c r="G545">
        <v>0.13552361396303902</v>
      </c>
      <c r="H545">
        <v>5359</v>
      </c>
      <c r="I545">
        <v>292727</v>
      </c>
      <c r="J545">
        <v>8</v>
      </c>
      <c r="K545" t="s">
        <v>2881</v>
      </c>
      <c r="L545">
        <v>3600</v>
      </c>
      <c r="M545">
        <v>2024</v>
      </c>
      <c r="N545">
        <v>36</v>
      </c>
      <c r="O545">
        <f t="shared" si="8"/>
        <v>2.463146109348759E-2</v>
      </c>
    </row>
    <row r="546" spans="1:15" x14ac:dyDescent="0.3">
      <c r="A546">
        <v>53</v>
      </c>
      <c r="B546">
        <v>45</v>
      </c>
      <c r="C546" t="s">
        <v>709</v>
      </c>
      <c r="D546" t="s">
        <v>159</v>
      </c>
      <c r="E546">
        <v>113</v>
      </c>
      <c r="F546">
        <v>2672</v>
      </c>
      <c r="G546">
        <v>4.2290419161676647E-2</v>
      </c>
      <c r="H546">
        <v>5359</v>
      </c>
      <c r="I546">
        <v>292727</v>
      </c>
      <c r="J546">
        <v>9</v>
      </c>
      <c r="K546" t="s">
        <v>883</v>
      </c>
      <c r="L546">
        <v>9187</v>
      </c>
      <c r="M546">
        <v>2024</v>
      </c>
      <c r="N546">
        <v>36</v>
      </c>
      <c r="O546">
        <f t="shared" si="8"/>
        <v>2.1086023511849225E-2</v>
      </c>
    </row>
    <row r="547" spans="1:15" x14ac:dyDescent="0.3">
      <c r="A547">
        <v>53</v>
      </c>
      <c r="B547">
        <v>466</v>
      </c>
      <c r="C547" t="s">
        <v>709</v>
      </c>
      <c r="D547" t="s">
        <v>159</v>
      </c>
      <c r="E547">
        <v>112</v>
      </c>
      <c r="F547">
        <v>2504</v>
      </c>
      <c r="G547">
        <v>4.472843450479233E-2</v>
      </c>
      <c r="H547">
        <v>5359</v>
      </c>
      <c r="I547">
        <v>292727</v>
      </c>
      <c r="J547">
        <v>10</v>
      </c>
      <c r="K547" t="s">
        <v>2748</v>
      </c>
      <c r="L547">
        <v>7325</v>
      </c>
      <c r="M547">
        <v>2024</v>
      </c>
      <c r="N547">
        <v>36</v>
      </c>
      <c r="O547">
        <f t="shared" si="8"/>
        <v>2.089942153386826E-2</v>
      </c>
    </row>
    <row r="548" spans="1:15" x14ac:dyDescent="0.3">
      <c r="A548">
        <v>53</v>
      </c>
      <c r="B548">
        <v>249</v>
      </c>
      <c r="C548" t="s">
        <v>709</v>
      </c>
      <c r="D548" t="s">
        <v>159</v>
      </c>
      <c r="E548">
        <v>111</v>
      </c>
      <c r="F548">
        <v>2399</v>
      </c>
      <c r="G548">
        <v>4.6269278866194245E-2</v>
      </c>
      <c r="H548">
        <v>5359</v>
      </c>
      <c r="I548">
        <v>292727</v>
      </c>
      <c r="J548">
        <v>11</v>
      </c>
      <c r="K548" t="s">
        <v>2876</v>
      </c>
      <c r="L548">
        <v>7387</v>
      </c>
      <c r="M548">
        <v>2024</v>
      </c>
      <c r="N548">
        <v>36</v>
      </c>
      <c r="O548">
        <f t="shared" si="8"/>
        <v>2.0712819555887291E-2</v>
      </c>
    </row>
    <row r="549" spans="1:15" x14ac:dyDescent="0.3">
      <c r="A549">
        <v>53</v>
      </c>
      <c r="B549">
        <v>426</v>
      </c>
      <c r="C549" t="s">
        <v>709</v>
      </c>
      <c r="D549" t="s">
        <v>159</v>
      </c>
      <c r="E549">
        <v>109</v>
      </c>
      <c r="F549">
        <v>1495</v>
      </c>
      <c r="G549">
        <v>7.2909698996655517E-2</v>
      </c>
      <c r="H549">
        <v>5359</v>
      </c>
      <c r="I549">
        <v>292727</v>
      </c>
      <c r="J549">
        <v>12</v>
      </c>
      <c r="K549" t="s">
        <v>2215</v>
      </c>
      <c r="L549">
        <v>4907</v>
      </c>
      <c r="M549">
        <v>2024</v>
      </c>
      <c r="N549">
        <v>36</v>
      </c>
      <c r="O549">
        <f t="shared" si="8"/>
        <v>2.0339615599925358E-2</v>
      </c>
    </row>
    <row r="550" spans="1:15" x14ac:dyDescent="0.3">
      <c r="A550">
        <v>53</v>
      </c>
      <c r="B550">
        <v>254</v>
      </c>
      <c r="C550" t="s">
        <v>709</v>
      </c>
      <c r="D550" t="s">
        <v>159</v>
      </c>
      <c r="E550">
        <v>105</v>
      </c>
      <c r="F550">
        <v>2885</v>
      </c>
      <c r="G550">
        <v>3.6395147313691506E-2</v>
      </c>
      <c r="H550">
        <v>5359</v>
      </c>
      <c r="I550">
        <v>292727</v>
      </c>
      <c r="J550">
        <v>13</v>
      </c>
      <c r="K550" t="s">
        <v>889</v>
      </c>
      <c r="L550">
        <v>7267</v>
      </c>
      <c r="M550">
        <v>2024</v>
      </c>
      <c r="N550">
        <v>36</v>
      </c>
      <c r="O550">
        <f t="shared" si="8"/>
        <v>1.9593207688001494E-2</v>
      </c>
    </row>
    <row r="551" spans="1:15" x14ac:dyDescent="0.3">
      <c r="A551">
        <v>53</v>
      </c>
      <c r="B551">
        <v>133</v>
      </c>
      <c r="C551" t="s">
        <v>709</v>
      </c>
      <c r="D551" t="s">
        <v>159</v>
      </c>
      <c r="E551">
        <v>90</v>
      </c>
      <c r="F551">
        <v>2145</v>
      </c>
      <c r="G551">
        <v>4.195804195804196E-2</v>
      </c>
      <c r="H551">
        <v>5359</v>
      </c>
      <c r="I551">
        <v>292727</v>
      </c>
      <c r="J551">
        <v>14</v>
      </c>
      <c r="K551" t="s">
        <v>2877</v>
      </c>
      <c r="L551">
        <v>7672</v>
      </c>
      <c r="M551">
        <v>2024</v>
      </c>
      <c r="N551">
        <v>36</v>
      </c>
      <c r="O551">
        <f t="shared" si="8"/>
        <v>1.6794178018286993E-2</v>
      </c>
    </row>
    <row r="552" spans="1:15" x14ac:dyDescent="0.3">
      <c r="A552">
        <v>53</v>
      </c>
      <c r="B552">
        <v>201</v>
      </c>
      <c r="C552" t="s">
        <v>709</v>
      </c>
      <c r="D552" t="s">
        <v>159</v>
      </c>
      <c r="E552">
        <v>86</v>
      </c>
      <c r="F552">
        <v>2876</v>
      </c>
      <c r="G552">
        <v>2.9902642559109873E-2</v>
      </c>
      <c r="H552">
        <v>5359</v>
      </c>
      <c r="I552">
        <v>292727</v>
      </c>
      <c r="J552">
        <v>15</v>
      </c>
      <c r="K552" t="s">
        <v>877</v>
      </c>
      <c r="L552">
        <v>11407</v>
      </c>
      <c r="M552">
        <v>2024</v>
      </c>
      <c r="N552">
        <v>36</v>
      </c>
      <c r="O552">
        <f t="shared" si="8"/>
        <v>1.6047770106363126E-2</v>
      </c>
    </row>
    <row r="553" spans="1:15" x14ac:dyDescent="0.3">
      <c r="A553">
        <v>53</v>
      </c>
      <c r="B553">
        <v>204</v>
      </c>
      <c r="C553" t="s">
        <v>709</v>
      </c>
      <c r="D553" t="s">
        <v>159</v>
      </c>
      <c r="E553">
        <v>82</v>
      </c>
      <c r="F553">
        <v>970</v>
      </c>
      <c r="G553">
        <v>8.4536082474226809E-2</v>
      </c>
      <c r="H553">
        <v>5359</v>
      </c>
      <c r="I553">
        <v>292727</v>
      </c>
      <c r="J553">
        <v>16</v>
      </c>
      <c r="K553" t="s">
        <v>2704</v>
      </c>
      <c r="L553">
        <v>4075</v>
      </c>
      <c r="M553">
        <v>2024</v>
      </c>
      <c r="N553">
        <v>36</v>
      </c>
      <c r="O553">
        <f t="shared" si="8"/>
        <v>1.530136219443926E-2</v>
      </c>
    </row>
    <row r="554" spans="1:15" x14ac:dyDescent="0.3">
      <c r="A554">
        <v>53</v>
      </c>
      <c r="B554">
        <v>862</v>
      </c>
      <c r="C554" t="s">
        <v>709</v>
      </c>
      <c r="D554" t="s">
        <v>159</v>
      </c>
      <c r="E554">
        <v>73</v>
      </c>
      <c r="F554">
        <v>777</v>
      </c>
      <c r="G554">
        <v>9.3951093951093953E-2</v>
      </c>
      <c r="H554">
        <v>5359</v>
      </c>
      <c r="I554">
        <v>292727</v>
      </c>
      <c r="J554">
        <v>17</v>
      </c>
      <c r="K554" t="s">
        <v>910</v>
      </c>
      <c r="L554">
        <v>3335</v>
      </c>
      <c r="M554">
        <v>2024</v>
      </c>
      <c r="N554">
        <v>36</v>
      </c>
      <c r="O554">
        <f t="shared" si="8"/>
        <v>1.3621944392610563E-2</v>
      </c>
    </row>
    <row r="555" spans="1:15" x14ac:dyDescent="0.3">
      <c r="A555">
        <v>53</v>
      </c>
      <c r="B555">
        <v>244</v>
      </c>
      <c r="C555" t="s">
        <v>709</v>
      </c>
      <c r="D555" t="s">
        <v>159</v>
      </c>
      <c r="E555">
        <v>70</v>
      </c>
      <c r="F555">
        <v>1402</v>
      </c>
      <c r="G555">
        <v>4.9928673323823107E-2</v>
      </c>
      <c r="H555">
        <v>5359</v>
      </c>
      <c r="I555">
        <v>292727</v>
      </c>
      <c r="J555">
        <v>18</v>
      </c>
      <c r="K555" t="s">
        <v>887</v>
      </c>
      <c r="L555">
        <v>5396</v>
      </c>
      <c r="M555">
        <v>2024</v>
      </c>
      <c r="N555">
        <v>36</v>
      </c>
      <c r="O555">
        <f t="shared" si="8"/>
        <v>1.3062138458667662E-2</v>
      </c>
    </row>
    <row r="556" spans="1:15" x14ac:dyDescent="0.3">
      <c r="A556">
        <v>53</v>
      </c>
      <c r="B556">
        <v>420</v>
      </c>
      <c r="C556" t="s">
        <v>709</v>
      </c>
      <c r="D556" t="s">
        <v>159</v>
      </c>
      <c r="E556">
        <v>69</v>
      </c>
      <c r="F556">
        <v>2069</v>
      </c>
      <c r="G556">
        <v>3.3349444175930401E-2</v>
      </c>
      <c r="H556">
        <v>5359</v>
      </c>
      <c r="I556">
        <v>292727</v>
      </c>
      <c r="J556">
        <v>19</v>
      </c>
      <c r="K556" t="s">
        <v>894</v>
      </c>
      <c r="L556">
        <v>7368</v>
      </c>
      <c r="M556">
        <v>2024</v>
      </c>
      <c r="N556">
        <v>36</v>
      </c>
      <c r="O556">
        <f t="shared" si="8"/>
        <v>1.2875536480686695E-2</v>
      </c>
    </row>
    <row r="557" spans="1:15" x14ac:dyDescent="0.3">
      <c r="A557">
        <v>53</v>
      </c>
      <c r="B557">
        <v>663</v>
      </c>
      <c r="C557" t="s">
        <v>709</v>
      </c>
      <c r="D557" t="s">
        <v>159</v>
      </c>
      <c r="E557">
        <v>69</v>
      </c>
      <c r="F557">
        <v>1388</v>
      </c>
      <c r="G557">
        <v>4.9711815561959652E-2</v>
      </c>
      <c r="H557">
        <v>5359</v>
      </c>
      <c r="I557">
        <v>292727</v>
      </c>
      <c r="J557">
        <v>19</v>
      </c>
      <c r="K557" t="s">
        <v>2791</v>
      </c>
      <c r="L557">
        <v>4867</v>
      </c>
      <c r="M557">
        <v>2024</v>
      </c>
      <c r="N557">
        <v>36</v>
      </c>
      <c r="O557">
        <f t="shared" si="8"/>
        <v>1.2875536480686695E-2</v>
      </c>
    </row>
    <row r="558" spans="1:15" x14ac:dyDescent="0.3">
      <c r="A558">
        <v>53</v>
      </c>
      <c r="B558">
        <v>247</v>
      </c>
      <c r="C558" t="s">
        <v>709</v>
      </c>
      <c r="D558" t="s">
        <v>159</v>
      </c>
      <c r="E558">
        <v>63</v>
      </c>
      <c r="F558">
        <v>1679</v>
      </c>
      <c r="G558">
        <v>3.7522334723049437E-2</v>
      </c>
      <c r="H558">
        <v>5359</v>
      </c>
      <c r="I558">
        <v>292727</v>
      </c>
      <c r="J558">
        <v>21</v>
      </c>
      <c r="K558" t="s">
        <v>898</v>
      </c>
      <c r="L558">
        <v>5393</v>
      </c>
      <c r="M558">
        <v>2024</v>
      </c>
      <c r="N558">
        <v>36</v>
      </c>
      <c r="O558">
        <f t="shared" si="8"/>
        <v>1.1755924612800896E-2</v>
      </c>
    </row>
    <row r="559" spans="1:15" x14ac:dyDescent="0.3">
      <c r="A559">
        <v>53</v>
      </c>
      <c r="B559">
        <v>351</v>
      </c>
      <c r="C559" t="s">
        <v>709</v>
      </c>
      <c r="D559" t="s">
        <v>159</v>
      </c>
      <c r="E559">
        <v>61</v>
      </c>
      <c r="F559">
        <v>1453</v>
      </c>
      <c r="G559">
        <v>4.1982105987611838E-2</v>
      </c>
      <c r="H559">
        <v>5359</v>
      </c>
      <c r="I559">
        <v>292727</v>
      </c>
      <c r="J559">
        <v>22</v>
      </c>
      <c r="K559" t="s">
        <v>2729</v>
      </c>
      <c r="L559">
        <v>4749</v>
      </c>
      <c r="M559">
        <v>2024</v>
      </c>
      <c r="N559">
        <v>36</v>
      </c>
      <c r="O559">
        <f t="shared" si="8"/>
        <v>1.1382720656838962E-2</v>
      </c>
    </row>
    <row r="560" spans="1:15" x14ac:dyDescent="0.3">
      <c r="A560">
        <v>53</v>
      </c>
      <c r="B560">
        <v>308</v>
      </c>
      <c r="C560" t="s">
        <v>709</v>
      </c>
      <c r="D560" t="s">
        <v>159</v>
      </c>
      <c r="E560">
        <v>60</v>
      </c>
      <c r="F560">
        <v>1681</v>
      </c>
      <c r="G560">
        <v>3.569303985722784E-2</v>
      </c>
      <c r="H560">
        <v>5359</v>
      </c>
      <c r="I560">
        <v>292727</v>
      </c>
      <c r="J560">
        <v>23</v>
      </c>
      <c r="K560" t="s">
        <v>2211</v>
      </c>
      <c r="L560">
        <v>5626</v>
      </c>
      <c r="M560">
        <v>2024</v>
      </c>
      <c r="N560">
        <v>36</v>
      </c>
      <c r="O560">
        <f t="shared" si="8"/>
        <v>1.1196118678857996E-2</v>
      </c>
    </row>
    <row r="561" spans="1:15" x14ac:dyDescent="0.3">
      <c r="A561">
        <v>53</v>
      </c>
      <c r="B561">
        <v>347</v>
      </c>
      <c r="C561" t="s">
        <v>709</v>
      </c>
      <c r="D561" t="s">
        <v>159</v>
      </c>
      <c r="E561">
        <v>60</v>
      </c>
      <c r="F561">
        <v>1582</v>
      </c>
      <c r="G561">
        <v>3.7926675094816689E-2</v>
      </c>
      <c r="H561">
        <v>5359</v>
      </c>
      <c r="I561">
        <v>292727</v>
      </c>
      <c r="J561">
        <v>23</v>
      </c>
      <c r="K561" t="s">
        <v>886</v>
      </c>
      <c r="L561">
        <v>5736</v>
      </c>
      <c r="M561">
        <v>2024</v>
      </c>
      <c r="N561">
        <v>36</v>
      </c>
      <c r="O561">
        <f t="shared" si="8"/>
        <v>1.1196118678857996E-2</v>
      </c>
    </row>
    <row r="562" spans="1:15" x14ac:dyDescent="0.3">
      <c r="A562">
        <v>53</v>
      </c>
      <c r="B562">
        <v>263</v>
      </c>
      <c r="C562" t="s">
        <v>709</v>
      </c>
      <c r="D562" t="s">
        <v>159</v>
      </c>
      <c r="E562">
        <v>58</v>
      </c>
      <c r="F562">
        <v>1295</v>
      </c>
      <c r="G562">
        <v>4.4787644787644784E-2</v>
      </c>
      <c r="H562">
        <v>5359</v>
      </c>
      <c r="I562">
        <v>292727</v>
      </c>
      <c r="J562">
        <v>25</v>
      </c>
      <c r="K562" t="s">
        <v>2882</v>
      </c>
      <c r="L562">
        <v>4234</v>
      </c>
      <c r="M562">
        <v>2024</v>
      </c>
      <c r="N562">
        <v>36</v>
      </c>
      <c r="O562">
        <f t="shared" si="8"/>
        <v>1.0822914722896062E-2</v>
      </c>
    </row>
    <row r="563" spans="1:15" x14ac:dyDescent="0.3">
      <c r="A563">
        <v>53</v>
      </c>
      <c r="B563">
        <v>661</v>
      </c>
      <c r="C563" t="s">
        <v>709</v>
      </c>
      <c r="D563" t="s">
        <v>159</v>
      </c>
      <c r="E563">
        <v>58</v>
      </c>
      <c r="F563">
        <v>839</v>
      </c>
      <c r="G563">
        <v>6.9129916567342076E-2</v>
      </c>
      <c r="H563">
        <v>5359</v>
      </c>
      <c r="I563">
        <v>292727</v>
      </c>
      <c r="J563">
        <v>25</v>
      </c>
      <c r="K563" t="s">
        <v>2235</v>
      </c>
      <c r="L563">
        <v>2066</v>
      </c>
      <c r="M563">
        <v>2024</v>
      </c>
      <c r="N563">
        <v>36</v>
      </c>
      <c r="O563">
        <f t="shared" si="8"/>
        <v>1.0822914722896062E-2</v>
      </c>
    </row>
    <row r="564" spans="1:15" x14ac:dyDescent="0.3">
      <c r="A564">
        <v>53</v>
      </c>
      <c r="B564">
        <v>140</v>
      </c>
      <c r="C564" t="s">
        <v>709</v>
      </c>
      <c r="D564" t="s">
        <v>159</v>
      </c>
      <c r="E564">
        <v>54</v>
      </c>
      <c r="F564">
        <v>1993</v>
      </c>
      <c r="G564">
        <v>2.7094831911690917E-2</v>
      </c>
      <c r="H564">
        <v>5359</v>
      </c>
      <c r="I564">
        <v>292727</v>
      </c>
      <c r="J564">
        <v>27</v>
      </c>
      <c r="K564" t="s">
        <v>876</v>
      </c>
      <c r="L564">
        <v>9196</v>
      </c>
      <c r="M564">
        <v>2024</v>
      </c>
      <c r="N564">
        <v>36</v>
      </c>
      <c r="O564">
        <f t="shared" si="8"/>
        <v>1.0076506810972196E-2</v>
      </c>
    </row>
    <row r="565" spans="1:15" x14ac:dyDescent="0.3">
      <c r="A565">
        <v>53</v>
      </c>
      <c r="B565">
        <v>53</v>
      </c>
      <c r="C565" t="s">
        <v>709</v>
      </c>
      <c r="D565" t="s">
        <v>159</v>
      </c>
      <c r="E565">
        <v>52</v>
      </c>
      <c r="F565">
        <v>2827</v>
      </c>
      <c r="G565">
        <v>1.839405730456314E-2</v>
      </c>
      <c r="H565">
        <v>5359</v>
      </c>
      <c r="I565">
        <v>292727</v>
      </c>
      <c r="J565">
        <v>28</v>
      </c>
      <c r="K565" t="s">
        <v>906</v>
      </c>
      <c r="L565">
        <v>6415</v>
      </c>
      <c r="M565">
        <v>2024</v>
      </c>
      <c r="N565">
        <v>36</v>
      </c>
      <c r="O565">
        <f t="shared" si="8"/>
        <v>9.7033028550102627E-3</v>
      </c>
    </row>
    <row r="566" spans="1:15" x14ac:dyDescent="0.3">
      <c r="A566">
        <v>53</v>
      </c>
      <c r="B566">
        <v>47</v>
      </c>
      <c r="C566" t="s">
        <v>709</v>
      </c>
      <c r="D566" t="s">
        <v>159</v>
      </c>
      <c r="E566">
        <v>48</v>
      </c>
      <c r="F566">
        <v>300</v>
      </c>
      <c r="G566">
        <v>0.16</v>
      </c>
      <c r="H566">
        <v>5359</v>
      </c>
      <c r="I566">
        <v>292727</v>
      </c>
      <c r="J566">
        <v>29</v>
      </c>
      <c r="K566" t="s">
        <v>947</v>
      </c>
      <c r="L566">
        <v>1622</v>
      </c>
      <c r="M566">
        <v>2024</v>
      </c>
      <c r="N566">
        <v>36</v>
      </c>
      <c r="O566">
        <f t="shared" si="8"/>
        <v>8.9568949430863971E-3</v>
      </c>
    </row>
    <row r="567" spans="1:15" x14ac:dyDescent="0.3">
      <c r="A567">
        <v>53</v>
      </c>
      <c r="B567">
        <v>282</v>
      </c>
      <c r="C567" t="s">
        <v>709</v>
      </c>
      <c r="D567" t="s">
        <v>159</v>
      </c>
      <c r="E567">
        <v>45</v>
      </c>
      <c r="F567">
        <v>1781</v>
      </c>
      <c r="G567">
        <v>2.5266704098820886E-2</v>
      </c>
      <c r="H567">
        <v>5359</v>
      </c>
      <c r="I567">
        <v>292727</v>
      </c>
      <c r="J567">
        <v>30</v>
      </c>
      <c r="K567" t="s">
        <v>893</v>
      </c>
      <c r="L567">
        <v>5536</v>
      </c>
      <c r="M567">
        <v>2024</v>
      </c>
      <c r="N567">
        <v>36</v>
      </c>
      <c r="O567">
        <f t="shared" si="8"/>
        <v>8.3970890091434967E-3</v>
      </c>
    </row>
    <row r="568" spans="1:15" x14ac:dyDescent="0.3">
      <c r="A568">
        <v>53</v>
      </c>
      <c r="B568">
        <v>248</v>
      </c>
      <c r="C568" t="s">
        <v>709</v>
      </c>
      <c r="D568" t="s">
        <v>159</v>
      </c>
      <c r="E568">
        <v>44</v>
      </c>
      <c r="F568">
        <v>1123</v>
      </c>
      <c r="G568">
        <v>3.9180765805877114E-2</v>
      </c>
      <c r="H568">
        <v>5359</v>
      </c>
      <c r="I568">
        <v>292727</v>
      </c>
      <c r="J568">
        <v>31</v>
      </c>
      <c r="K568" t="s">
        <v>963</v>
      </c>
      <c r="L568">
        <v>3375</v>
      </c>
      <c r="M568">
        <v>2024</v>
      </c>
      <c r="N568">
        <v>36</v>
      </c>
      <c r="O568">
        <f t="shared" si="8"/>
        <v>8.2104870311625298E-3</v>
      </c>
    </row>
    <row r="569" spans="1:15" x14ac:dyDescent="0.3">
      <c r="A569">
        <v>53</v>
      </c>
      <c r="B569">
        <v>253</v>
      </c>
      <c r="C569" t="s">
        <v>709</v>
      </c>
      <c r="D569" t="s">
        <v>159</v>
      </c>
      <c r="E569">
        <v>42</v>
      </c>
      <c r="F569">
        <v>859</v>
      </c>
      <c r="G569">
        <v>4.8894062863795114E-2</v>
      </c>
      <c r="H569">
        <v>5359</v>
      </c>
      <c r="I569">
        <v>292727</v>
      </c>
      <c r="J569">
        <v>32</v>
      </c>
      <c r="K569" t="s">
        <v>885</v>
      </c>
      <c r="L569">
        <v>3191</v>
      </c>
      <c r="M569">
        <v>2024</v>
      </c>
      <c r="N569">
        <v>36</v>
      </c>
      <c r="O569">
        <f t="shared" si="8"/>
        <v>7.8372830752005979E-3</v>
      </c>
    </row>
    <row r="570" spans="1:15" x14ac:dyDescent="0.3">
      <c r="A570">
        <v>53</v>
      </c>
      <c r="B570">
        <v>134</v>
      </c>
      <c r="C570" t="s">
        <v>709</v>
      </c>
      <c r="D570" t="s">
        <v>159</v>
      </c>
      <c r="E570">
        <v>39</v>
      </c>
      <c r="F570">
        <v>1277</v>
      </c>
      <c r="G570">
        <v>3.0540328895849646E-2</v>
      </c>
      <c r="H570">
        <v>5359</v>
      </c>
      <c r="I570">
        <v>292727</v>
      </c>
      <c r="J570">
        <v>33</v>
      </c>
      <c r="K570" t="s">
        <v>929</v>
      </c>
      <c r="L570">
        <v>4163</v>
      </c>
      <c r="M570">
        <v>2024</v>
      </c>
      <c r="N570">
        <v>36</v>
      </c>
      <c r="O570">
        <f t="shared" si="8"/>
        <v>7.2774771412576975E-3</v>
      </c>
    </row>
    <row r="571" spans="1:15" x14ac:dyDescent="0.3">
      <c r="A571">
        <v>53</v>
      </c>
      <c r="B571">
        <v>231</v>
      </c>
      <c r="C571" t="s">
        <v>709</v>
      </c>
      <c r="D571" t="s">
        <v>159</v>
      </c>
      <c r="E571">
        <v>39</v>
      </c>
      <c r="F571">
        <v>2089</v>
      </c>
      <c r="G571">
        <v>1.8669219722355194E-2</v>
      </c>
      <c r="H571">
        <v>5359</v>
      </c>
      <c r="I571">
        <v>292727</v>
      </c>
      <c r="J571">
        <v>33</v>
      </c>
      <c r="K571" t="s">
        <v>2220</v>
      </c>
      <c r="L571">
        <v>4866</v>
      </c>
      <c r="M571">
        <v>2024</v>
      </c>
      <c r="N571">
        <v>36</v>
      </c>
      <c r="O571">
        <f t="shared" si="8"/>
        <v>7.2774771412576975E-3</v>
      </c>
    </row>
    <row r="572" spans="1:15" x14ac:dyDescent="0.3">
      <c r="A572">
        <v>53</v>
      </c>
      <c r="B572">
        <v>42</v>
      </c>
      <c r="C572" t="s">
        <v>709</v>
      </c>
      <c r="D572" t="s">
        <v>159</v>
      </c>
      <c r="E572">
        <v>38</v>
      </c>
      <c r="F572">
        <v>1783</v>
      </c>
      <c r="G572">
        <v>2.131239484015704E-2</v>
      </c>
      <c r="H572">
        <v>5359</v>
      </c>
      <c r="I572">
        <v>292727</v>
      </c>
      <c r="J572">
        <v>35</v>
      </c>
      <c r="K572" t="s">
        <v>914</v>
      </c>
      <c r="L572">
        <v>5210</v>
      </c>
      <c r="M572">
        <v>2024</v>
      </c>
      <c r="N572">
        <v>36</v>
      </c>
      <c r="O572">
        <f t="shared" si="8"/>
        <v>7.0908751632767306E-3</v>
      </c>
    </row>
    <row r="573" spans="1:15" x14ac:dyDescent="0.3">
      <c r="A573">
        <v>53</v>
      </c>
      <c r="B573">
        <v>301</v>
      </c>
      <c r="C573" t="s">
        <v>709</v>
      </c>
      <c r="D573" t="s">
        <v>159</v>
      </c>
      <c r="E573">
        <v>37</v>
      </c>
      <c r="F573">
        <v>2968</v>
      </c>
      <c r="G573">
        <v>1.2466307277628033E-2</v>
      </c>
      <c r="H573">
        <v>5359</v>
      </c>
      <c r="I573">
        <v>292727</v>
      </c>
      <c r="J573">
        <v>36</v>
      </c>
      <c r="K573" t="s">
        <v>2874</v>
      </c>
      <c r="L573">
        <v>7114</v>
      </c>
      <c r="M573">
        <v>2024</v>
      </c>
      <c r="N573">
        <v>36</v>
      </c>
      <c r="O573">
        <f t="shared" si="8"/>
        <v>6.9042731852957638E-3</v>
      </c>
    </row>
    <row r="574" spans="1:15" x14ac:dyDescent="0.3">
      <c r="A574">
        <v>53</v>
      </c>
      <c r="B574">
        <v>710</v>
      </c>
      <c r="C574" t="s">
        <v>709</v>
      </c>
      <c r="D574" t="s">
        <v>159</v>
      </c>
      <c r="E574">
        <v>34</v>
      </c>
      <c r="F574">
        <v>1638</v>
      </c>
      <c r="G574">
        <v>2.0757020757020756E-2</v>
      </c>
      <c r="H574">
        <v>5359</v>
      </c>
      <c r="I574">
        <v>292727</v>
      </c>
      <c r="J574">
        <v>37</v>
      </c>
      <c r="K574" t="s">
        <v>891</v>
      </c>
      <c r="L574">
        <v>4844</v>
      </c>
      <c r="M574">
        <v>2024</v>
      </c>
      <c r="N574">
        <v>36</v>
      </c>
      <c r="O574">
        <f t="shared" si="8"/>
        <v>6.3444672513528642E-3</v>
      </c>
    </row>
    <row r="575" spans="1:15" x14ac:dyDescent="0.3">
      <c r="A575">
        <v>53</v>
      </c>
      <c r="B575">
        <v>241</v>
      </c>
      <c r="C575" t="s">
        <v>709</v>
      </c>
      <c r="D575" t="s">
        <v>159</v>
      </c>
      <c r="E575">
        <v>33</v>
      </c>
      <c r="F575">
        <v>1310</v>
      </c>
      <c r="G575">
        <v>2.5190839694656488E-2</v>
      </c>
      <c r="H575">
        <v>5359</v>
      </c>
      <c r="I575">
        <v>292727</v>
      </c>
      <c r="J575">
        <v>38</v>
      </c>
      <c r="K575" t="s">
        <v>890</v>
      </c>
      <c r="L575">
        <v>4374</v>
      </c>
      <c r="M575">
        <v>2024</v>
      </c>
      <c r="N575">
        <v>36</v>
      </c>
      <c r="O575">
        <f t="shared" si="8"/>
        <v>6.1578652733718974E-3</v>
      </c>
    </row>
    <row r="576" spans="1:15" x14ac:dyDescent="0.3">
      <c r="A576">
        <v>53</v>
      </c>
      <c r="B576">
        <v>425</v>
      </c>
      <c r="C576" t="s">
        <v>709</v>
      </c>
      <c r="D576" t="s">
        <v>159</v>
      </c>
      <c r="E576">
        <v>33</v>
      </c>
      <c r="F576">
        <v>992</v>
      </c>
      <c r="G576">
        <v>3.3266129032258063E-2</v>
      </c>
      <c r="H576">
        <v>5359</v>
      </c>
      <c r="I576">
        <v>292727</v>
      </c>
      <c r="J576">
        <v>38</v>
      </c>
      <c r="K576" t="s">
        <v>2883</v>
      </c>
      <c r="L576">
        <v>3296</v>
      </c>
      <c r="M576">
        <v>2024</v>
      </c>
      <c r="N576">
        <v>36</v>
      </c>
      <c r="O576">
        <f t="shared" si="8"/>
        <v>6.1578652733718974E-3</v>
      </c>
    </row>
    <row r="577" spans="1:15" x14ac:dyDescent="0.3">
      <c r="A577">
        <v>53</v>
      </c>
      <c r="B577">
        <v>207</v>
      </c>
      <c r="C577" t="s">
        <v>709</v>
      </c>
      <c r="D577" t="s">
        <v>159</v>
      </c>
      <c r="E577">
        <v>32</v>
      </c>
      <c r="F577">
        <v>1122</v>
      </c>
      <c r="G577">
        <v>2.8520499108734401E-2</v>
      </c>
      <c r="H577">
        <v>5359</v>
      </c>
      <c r="I577">
        <v>292727</v>
      </c>
      <c r="J577">
        <v>40</v>
      </c>
      <c r="K577" t="s">
        <v>2231</v>
      </c>
      <c r="L577">
        <v>3040</v>
      </c>
      <c r="M577">
        <v>2024</v>
      </c>
      <c r="N577">
        <v>36</v>
      </c>
      <c r="O577">
        <f t="shared" si="8"/>
        <v>5.9712632953909314E-3</v>
      </c>
    </row>
    <row r="578" spans="1:15" x14ac:dyDescent="0.3">
      <c r="A578">
        <v>53</v>
      </c>
      <c r="B578">
        <v>342</v>
      </c>
      <c r="C578" t="s">
        <v>709</v>
      </c>
      <c r="D578" t="s">
        <v>159</v>
      </c>
      <c r="E578">
        <v>32</v>
      </c>
      <c r="F578">
        <v>791</v>
      </c>
      <c r="G578">
        <v>4.0455120101137804E-2</v>
      </c>
      <c r="H578">
        <v>5359</v>
      </c>
      <c r="I578">
        <v>292727</v>
      </c>
      <c r="J578">
        <v>40</v>
      </c>
      <c r="K578" t="s">
        <v>2726</v>
      </c>
      <c r="L578">
        <v>2776</v>
      </c>
      <c r="M578">
        <v>2024</v>
      </c>
      <c r="N578">
        <v>36</v>
      </c>
      <c r="O578">
        <f t="shared" si="8"/>
        <v>5.9712632953909314E-3</v>
      </c>
    </row>
    <row r="579" spans="1:15" x14ac:dyDescent="0.3">
      <c r="A579">
        <v>53</v>
      </c>
      <c r="B579">
        <v>465</v>
      </c>
      <c r="C579" t="s">
        <v>709</v>
      </c>
      <c r="D579" t="s">
        <v>159</v>
      </c>
      <c r="E579">
        <v>32</v>
      </c>
      <c r="F579">
        <v>597</v>
      </c>
      <c r="G579">
        <v>5.3601340033500838E-2</v>
      </c>
      <c r="H579">
        <v>5359</v>
      </c>
      <c r="I579">
        <v>292727</v>
      </c>
      <c r="J579">
        <v>40</v>
      </c>
      <c r="K579" t="s">
        <v>2747</v>
      </c>
      <c r="L579">
        <v>1977</v>
      </c>
      <c r="M579">
        <v>2024</v>
      </c>
      <c r="N579">
        <v>36</v>
      </c>
      <c r="O579">
        <f t="shared" ref="O579:O642" si="9">E579/H579</f>
        <v>5.9712632953909314E-3</v>
      </c>
    </row>
    <row r="580" spans="1:15" x14ac:dyDescent="0.3">
      <c r="A580">
        <v>53</v>
      </c>
      <c r="B580">
        <v>113</v>
      </c>
      <c r="C580" t="s">
        <v>709</v>
      </c>
      <c r="D580" t="s">
        <v>159</v>
      </c>
      <c r="E580">
        <v>31</v>
      </c>
      <c r="F580">
        <v>1314</v>
      </c>
      <c r="G580">
        <v>2.3592085235920851E-2</v>
      </c>
      <c r="H580">
        <v>5359</v>
      </c>
      <c r="I580">
        <v>292727</v>
      </c>
      <c r="J580">
        <v>43</v>
      </c>
      <c r="K580" t="s">
        <v>936</v>
      </c>
      <c r="L580">
        <v>3757</v>
      </c>
      <c r="M580">
        <v>2024</v>
      </c>
      <c r="N580">
        <v>36</v>
      </c>
      <c r="O580">
        <f t="shared" si="9"/>
        <v>5.7846613174099646E-3</v>
      </c>
    </row>
    <row r="581" spans="1:15" x14ac:dyDescent="0.3">
      <c r="A581">
        <v>53</v>
      </c>
      <c r="B581">
        <v>48</v>
      </c>
      <c r="C581" t="s">
        <v>709</v>
      </c>
      <c r="D581" t="s">
        <v>159</v>
      </c>
      <c r="E581">
        <v>30</v>
      </c>
      <c r="F581">
        <v>737</v>
      </c>
      <c r="G581">
        <v>4.0705563093622797E-2</v>
      </c>
      <c r="H581">
        <v>5359</v>
      </c>
      <c r="I581">
        <v>292727</v>
      </c>
      <c r="J581">
        <v>44</v>
      </c>
      <c r="K581" t="s">
        <v>2681</v>
      </c>
      <c r="L581">
        <v>1882</v>
      </c>
      <c r="M581">
        <v>2024</v>
      </c>
      <c r="N581">
        <v>36</v>
      </c>
      <c r="O581">
        <f t="shared" si="9"/>
        <v>5.5980593394289978E-3</v>
      </c>
    </row>
    <row r="582" spans="1:15" x14ac:dyDescent="0.3">
      <c r="A582">
        <v>53</v>
      </c>
      <c r="B582">
        <v>284</v>
      </c>
      <c r="C582" t="s">
        <v>709</v>
      </c>
      <c r="D582" t="s">
        <v>159</v>
      </c>
      <c r="E582">
        <v>28</v>
      </c>
      <c r="F582">
        <v>1436</v>
      </c>
      <c r="G582">
        <v>1.9498607242339833E-2</v>
      </c>
      <c r="H582">
        <v>5359</v>
      </c>
      <c r="I582">
        <v>292727</v>
      </c>
      <c r="J582">
        <v>45</v>
      </c>
      <c r="K582" t="s">
        <v>2719</v>
      </c>
      <c r="L582">
        <v>3580</v>
      </c>
      <c r="M582">
        <v>2024</v>
      </c>
      <c r="N582">
        <v>36</v>
      </c>
      <c r="O582">
        <f t="shared" si="9"/>
        <v>5.224855383467065E-3</v>
      </c>
    </row>
    <row r="583" spans="1:15" x14ac:dyDescent="0.3">
      <c r="A583">
        <v>53</v>
      </c>
      <c r="B583">
        <v>111</v>
      </c>
      <c r="C583" t="s">
        <v>709</v>
      </c>
      <c r="D583" t="s">
        <v>159</v>
      </c>
      <c r="E583">
        <v>25</v>
      </c>
      <c r="F583">
        <v>265</v>
      </c>
      <c r="G583">
        <v>9.4339622641509441E-2</v>
      </c>
      <c r="H583">
        <v>5359</v>
      </c>
      <c r="I583">
        <v>292727</v>
      </c>
      <c r="J583">
        <v>46</v>
      </c>
      <c r="K583" t="s">
        <v>2688</v>
      </c>
      <c r="L583">
        <v>1172</v>
      </c>
      <c r="M583">
        <v>2024</v>
      </c>
      <c r="N583">
        <v>36</v>
      </c>
      <c r="O583">
        <f t="shared" si="9"/>
        <v>4.6650494495241645E-3</v>
      </c>
    </row>
    <row r="584" spans="1:15" x14ac:dyDescent="0.3">
      <c r="A584">
        <v>53</v>
      </c>
      <c r="B584">
        <v>245</v>
      </c>
      <c r="C584" t="s">
        <v>709</v>
      </c>
      <c r="D584" t="s">
        <v>159</v>
      </c>
      <c r="E584">
        <v>25</v>
      </c>
      <c r="F584">
        <v>977</v>
      </c>
      <c r="G584">
        <v>2.5588536335721598E-2</v>
      </c>
      <c r="H584">
        <v>5359</v>
      </c>
      <c r="I584">
        <v>292727</v>
      </c>
      <c r="J584">
        <v>46</v>
      </c>
      <c r="K584" t="s">
        <v>2712</v>
      </c>
      <c r="L584">
        <v>2282</v>
      </c>
      <c r="M584">
        <v>2024</v>
      </c>
      <c r="N584">
        <v>36</v>
      </c>
      <c r="O584">
        <f t="shared" si="9"/>
        <v>4.6650494495241645E-3</v>
      </c>
    </row>
    <row r="585" spans="1:15" x14ac:dyDescent="0.3">
      <c r="A585">
        <v>53</v>
      </c>
      <c r="B585">
        <v>775</v>
      </c>
      <c r="C585" t="s">
        <v>709</v>
      </c>
      <c r="D585" t="s">
        <v>159</v>
      </c>
      <c r="E585">
        <v>25</v>
      </c>
      <c r="F585">
        <v>2921</v>
      </c>
      <c r="G585">
        <v>8.5587127695994514E-3</v>
      </c>
      <c r="H585">
        <v>5359</v>
      </c>
      <c r="I585">
        <v>292727</v>
      </c>
      <c r="J585">
        <v>46</v>
      </c>
      <c r="K585" t="s">
        <v>881</v>
      </c>
      <c r="L585">
        <v>9105</v>
      </c>
      <c r="M585">
        <v>2024</v>
      </c>
      <c r="N585">
        <v>36</v>
      </c>
      <c r="O585">
        <f t="shared" si="9"/>
        <v>4.6650494495241645E-3</v>
      </c>
    </row>
    <row r="586" spans="1:15" x14ac:dyDescent="0.3">
      <c r="A586">
        <v>79</v>
      </c>
      <c r="B586">
        <v>720</v>
      </c>
      <c r="C586" t="s">
        <v>710</v>
      </c>
      <c r="D586" t="s">
        <v>144</v>
      </c>
      <c r="E586">
        <v>1438</v>
      </c>
      <c r="F586">
        <v>4217</v>
      </c>
      <c r="G586">
        <v>0.34100071140621296</v>
      </c>
      <c r="H586">
        <v>13707</v>
      </c>
      <c r="I586">
        <v>72831</v>
      </c>
      <c r="J586">
        <v>1</v>
      </c>
      <c r="K586" t="s">
        <v>867</v>
      </c>
      <c r="L586">
        <v>43807</v>
      </c>
      <c r="M586">
        <v>2024</v>
      </c>
      <c r="N586">
        <v>36</v>
      </c>
      <c r="O586">
        <f t="shared" si="9"/>
        <v>0.1049099000510688</v>
      </c>
    </row>
    <row r="587" spans="1:15" x14ac:dyDescent="0.3">
      <c r="A587">
        <v>79</v>
      </c>
      <c r="B587">
        <v>640</v>
      </c>
      <c r="C587" t="s">
        <v>710</v>
      </c>
      <c r="D587" t="s">
        <v>144</v>
      </c>
      <c r="E587">
        <v>939</v>
      </c>
      <c r="F587">
        <v>5355</v>
      </c>
      <c r="G587">
        <v>0.1753501400560224</v>
      </c>
      <c r="H587">
        <v>13707</v>
      </c>
      <c r="I587">
        <v>72831</v>
      </c>
      <c r="J587">
        <v>2</v>
      </c>
      <c r="K587" t="s">
        <v>866</v>
      </c>
      <c r="L587">
        <v>59576</v>
      </c>
      <c r="M587">
        <v>2024</v>
      </c>
      <c r="N587">
        <v>36</v>
      </c>
      <c r="O587">
        <f t="shared" si="9"/>
        <v>6.8505143357408621E-2</v>
      </c>
    </row>
    <row r="588" spans="1:15" x14ac:dyDescent="0.3">
      <c r="A588">
        <v>79</v>
      </c>
      <c r="B588">
        <v>560</v>
      </c>
      <c r="C588" t="s">
        <v>710</v>
      </c>
      <c r="D588" t="s">
        <v>144</v>
      </c>
      <c r="E588">
        <v>688</v>
      </c>
      <c r="F588">
        <v>3583</v>
      </c>
      <c r="G588">
        <v>0.19201786212670946</v>
      </c>
      <c r="H588">
        <v>13707</v>
      </c>
      <c r="I588">
        <v>72831</v>
      </c>
      <c r="J588">
        <v>3</v>
      </c>
      <c r="K588" t="s">
        <v>868</v>
      </c>
      <c r="L588">
        <v>40753</v>
      </c>
      <c r="M588">
        <v>2024</v>
      </c>
      <c r="N588">
        <v>36</v>
      </c>
      <c r="O588">
        <f t="shared" si="9"/>
        <v>5.0193331874224846E-2</v>
      </c>
    </row>
    <row r="589" spans="1:15" x14ac:dyDescent="0.3">
      <c r="A589">
        <v>79</v>
      </c>
      <c r="B589">
        <v>194</v>
      </c>
      <c r="C589" t="s">
        <v>710</v>
      </c>
      <c r="D589" t="s">
        <v>144</v>
      </c>
      <c r="E589">
        <v>430</v>
      </c>
      <c r="F589">
        <v>2784</v>
      </c>
      <c r="G589">
        <v>0.15445402298850575</v>
      </c>
      <c r="H589">
        <v>13707</v>
      </c>
      <c r="I589">
        <v>72831</v>
      </c>
      <c r="J589">
        <v>4</v>
      </c>
      <c r="K589" t="s">
        <v>873</v>
      </c>
      <c r="L589">
        <v>26491</v>
      </c>
      <c r="M589">
        <v>2024</v>
      </c>
      <c r="N589">
        <v>36</v>
      </c>
      <c r="O589">
        <f t="shared" si="9"/>
        <v>3.1370832421390528E-2</v>
      </c>
    </row>
    <row r="590" spans="1:15" x14ac:dyDescent="0.3">
      <c r="A590">
        <v>79</v>
      </c>
      <c r="B590">
        <v>137</v>
      </c>
      <c r="C590" t="s">
        <v>710</v>
      </c>
      <c r="D590" t="s">
        <v>144</v>
      </c>
      <c r="E590">
        <v>410</v>
      </c>
      <c r="F590">
        <v>2383</v>
      </c>
      <c r="G590">
        <v>0.17205203524968526</v>
      </c>
      <c r="H590">
        <v>13707</v>
      </c>
      <c r="I590">
        <v>72831</v>
      </c>
      <c r="J590">
        <v>5</v>
      </c>
      <c r="K590" t="s">
        <v>872</v>
      </c>
      <c r="L590">
        <v>18935</v>
      </c>
      <c r="M590">
        <v>2024</v>
      </c>
      <c r="N590">
        <v>36</v>
      </c>
      <c r="O590">
        <f t="shared" si="9"/>
        <v>2.991172393667469E-2</v>
      </c>
    </row>
    <row r="591" spans="1:15" x14ac:dyDescent="0.3">
      <c r="A591">
        <v>79</v>
      </c>
      <c r="B591">
        <v>463</v>
      </c>
      <c r="C591" t="s">
        <v>710</v>
      </c>
      <c r="D591" t="s">
        <v>144</v>
      </c>
      <c r="E591">
        <v>270</v>
      </c>
      <c r="F591">
        <v>1964</v>
      </c>
      <c r="G591">
        <v>0.13747454175152748</v>
      </c>
      <c r="H591">
        <v>13707</v>
      </c>
      <c r="I591">
        <v>72831</v>
      </c>
      <c r="J591">
        <v>6</v>
      </c>
      <c r="K591" t="s">
        <v>880</v>
      </c>
      <c r="L591">
        <v>12764</v>
      </c>
      <c r="M591">
        <v>2024</v>
      </c>
      <c r="N591">
        <v>36</v>
      </c>
      <c r="O591">
        <f t="shared" si="9"/>
        <v>1.9697964543663821E-2</v>
      </c>
    </row>
    <row r="592" spans="1:15" x14ac:dyDescent="0.3">
      <c r="A592">
        <v>79</v>
      </c>
      <c r="B592">
        <v>201</v>
      </c>
      <c r="C592" t="s">
        <v>710</v>
      </c>
      <c r="D592" t="s">
        <v>144</v>
      </c>
      <c r="E592">
        <v>267</v>
      </c>
      <c r="F592">
        <v>1372</v>
      </c>
      <c r="G592">
        <v>0.19460641399416909</v>
      </c>
      <c r="H592">
        <v>13707</v>
      </c>
      <c r="I592">
        <v>72831</v>
      </c>
      <c r="J592">
        <v>7</v>
      </c>
      <c r="K592" t="s">
        <v>877</v>
      </c>
      <c r="L592">
        <v>11407</v>
      </c>
      <c r="M592">
        <v>2024</v>
      </c>
      <c r="N592">
        <v>36</v>
      </c>
      <c r="O592">
        <f t="shared" si="9"/>
        <v>1.9479098270956445E-2</v>
      </c>
    </row>
    <row r="593" spans="1:15" x14ac:dyDescent="0.3">
      <c r="A593">
        <v>79</v>
      </c>
      <c r="B593">
        <v>540</v>
      </c>
      <c r="C593" t="s">
        <v>710</v>
      </c>
      <c r="D593" t="s">
        <v>144</v>
      </c>
      <c r="E593">
        <v>253</v>
      </c>
      <c r="F593">
        <v>2032</v>
      </c>
      <c r="G593">
        <v>0.12450787401574803</v>
      </c>
      <c r="H593">
        <v>13707</v>
      </c>
      <c r="I593">
        <v>72831</v>
      </c>
      <c r="J593">
        <v>8</v>
      </c>
      <c r="K593" t="s">
        <v>871</v>
      </c>
      <c r="L593">
        <v>22562</v>
      </c>
      <c r="M593">
        <v>2024</v>
      </c>
      <c r="N593">
        <v>36</v>
      </c>
      <c r="O593">
        <f t="shared" si="9"/>
        <v>1.8457722331655359E-2</v>
      </c>
    </row>
    <row r="594" spans="1:15" x14ac:dyDescent="0.3">
      <c r="A594">
        <v>79</v>
      </c>
      <c r="B594">
        <v>775</v>
      </c>
      <c r="C594" t="s">
        <v>710</v>
      </c>
      <c r="D594" t="s">
        <v>144</v>
      </c>
      <c r="E594">
        <v>253</v>
      </c>
      <c r="F594">
        <v>1155</v>
      </c>
      <c r="G594">
        <v>0.21904761904761905</v>
      </c>
      <c r="H594">
        <v>13707</v>
      </c>
      <c r="I594">
        <v>72831</v>
      </c>
      <c r="J594">
        <v>8</v>
      </c>
      <c r="K594" t="s">
        <v>881</v>
      </c>
      <c r="L594">
        <v>9105</v>
      </c>
      <c r="M594">
        <v>2024</v>
      </c>
      <c r="N594">
        <v>36</v>
      </c>
      <c r="O594">
        <f t="shared" si="9"/>
        <v>1.8457722331655359E-2</v>
      </c>
    </row>
    <row r="595" spans="1:15" x14ac:dyDescent="0.3">
      <c r="A595">
        <v>79</v>
      </c>
      <c r="B595">
        <v>192</v>
      </c>
      <c r="C595" t="s">
        <v>710</v>
      </c>
      <c r="D595" t="s">
        <v>144</v>
      </c>
      <c r="E595">
        <v>242</v>
      </c>
      <c r="F595">
        <v>532</v>
      </c>
      <c r="G595">
        <v>0.45488721804511278</v>
      </c>
      <c r="H595">
        <v>13707</v>
      </c>
      <c r="I595">
        <v>72831</v>
      </c>
      <c r="J595">
        <v>10</v>
      </c>
      <c r="K595" t="s">
        <v>2880</v>
      </c>
      <c r="L595">
        <v>5020</v>
      </c>
      <c r="M595">
        <v>2024</v>
      </c>
      <c r="N595">
        <v>36</v>
      </c>
      <c r="O595">
        <f t="shared" si="9"/>
        <v>1.7655212665061648E-2</v>
      </c>
    </row>
    <row r="596" spans="1:15" x14ac:dyDescent="0.3">
      <c r="A596">
        <v>79</v>
      </c>
      <c r="B596">
        <v>42</v>
      </c>
      <c r="C596" t="s">
        <v>710</v>
      </c>
      <c r="D596" t="s">
        <v>144</v>
      </c>
      <c r="E596">
        <v>230</v>
      </c>
      <c r="F596">
        <v>735</v>
      </c>
      <c r="G596">
        <v>0.31292517006802723</v>
      </c>
      <c r="H596">
        <v>13707</v>
      </c>
      <c r="I596">
        <v>72831</v>
      </c>
      <c r="J596">
        <v>11</v>
      </c>
      <c r="K596" t="s">
        <v>914</v>
      </c>
      <c r="L596">
        <v>5210</v>
      </c>
      <c r="M596">
        <v>2024</v>
      </c>
      <c r="N596">
        <v>36</v>
      </c>
      <c r="O596">
        <f t="shared" si="9"/>
        <v>1.6779747574232146E-2</v>
      </c>
    </row>
    <row r="597" spans="1:15" x14ac:dyDescent="0.3">
      <c r="A597">
        <v>79</v>
      </c>
      <c r="B597">
        <v>469</v>
      </c>
      <c r="C597" t="s">
        <v>710</v>
      </c>
      <c r="D597" t="s">
        <v>144</v>
      </c>
      <c r="E597">
        <v>222</v>
      </c>
      <c r="F597">
        <v>1178</v>
      </c>
      <c r="G597">
        <v>0.18845500848896435</v>
      </c>
      <c r="H597">
        <v>13707</v>
      </c>
      <c r="I597">
        <v>72831</v>
      </c>
      <c r="J597">
        <v>12</v>
      </c>
      <c r="K597" t="s">
        <v>1605</v>
      </c>
      <c r="L597">
        <v>10709</v>
      </c>
      <c r="M597">
        <v>2024</v>
      </c>
      <c r="N597">
        <v>36</v>
      </c>
      <c r="O597">
        <f t="shared" si="9"/>
        <v>1.6196104180345807E-2</v>
      </c>
    </row>
    <row r="598" spans="1:15" x14ac:dyDescent="0.3">
      <c r="A598">
        <v>79</v>
      </c>
      <c r="B598">
        <v>45</v>
      </c>
      <c r="C598" t="s">
        <v>710</v>
      </c>
      <c r="D598" t="s">
        <v>144</v>
      </c>
      <c r="E598">
        <v>210</v>
      </c>
      <c r="F598">
        <v>1041</v>
      </c>
      <c r="G598">
        <v>0.20172910662824209</v>
      </c>
      <c r="H598">
        <v>13707</v>
      </c>
      <c r="I598">
        <v>72831</v>
      </c>
      <c r="J598">
        <v>13</v>
      </c>
      <c r="K598" t="s">
        <v>883</v>
      </c>
      <c r="L598">
        <v>9187</v>
      </c>
      <c r="M598">
        <v>2024</v>
      </c>
      <c r="N598">
        <v>36</v>
      </c>
      <c r="O598">
        <f t="shared" si="9"/>
        <v>1.5320639089516306E-2</v>
      </c>
    </row>
    <row r="599" spans="1:15" x14ac:dyDescent="0.3">
      <c r="A599">
        <v>79</v>
      </c>
      <c r="B599">
        <v>139</v>
      </c>
      <c r="C599" t="s">
        <v>710</v>
      </c>
      <c r="D599" t="s">
        <v>144</v>
      </c>
      <c r="E599">
        <v>207</v>
      </c>
      <c r="F599">
        <v>1957</v>
      </c>
      <c r="G599">
        <v>0.10577414409810935</v>
      </c>
      <c r="H599">
        <v>13707</v>
      </c>
      <c r="I599">
        <v>72831</v>
      </c>
      <c r="J599">
        <v>14</v>
      </c>
      <c r="K599" t="s">
        <v>879</v>
      </c>
      <c r="L599">
        <v>15497</v>
      </c>
      <c r="M599">
        <v>2024</v>
      </c>
      <c r="N599">
        <v>36</v>
      </c>
      <c r="O599">
        <f t="shared" si="9"/>
        <v>1.5101772816808929E-2</v>
      </c>
    </row>
    <row r="600" spans="1:15" x14ac:dyDescent="0.3">
      <c r="A600">
        <v>79</v>
      </c>
      <c r="B600">
        <v>249</v>
      </c>
      <c r="C600" t="s">
        <v>710</v>
      </c>
      <c r="D600" t="s">
        <v>144</v>
      </c>
      <c r="E600">
        <v>206</v>
      </c>
      <c r="F600">
        <v>1256</v>
      </c>
      <c r="G600">
        <v>0.16401273885350318</v>
      </c>
      <c r="H600">
        <v>13707</v>
      </c>
      <c r="I600">
        <v>72831</v>
      </c>
      <c r="J600">
        <v>15</v>
      </c>
      <c r="K600" t="s">
        <v>2876</v>
      </c>
      <c r="L600">
        <v>7387</v>
      </c>
      <c r="M600">
        <v>2024</v>
      </c>
      <c r="N600">
        <v>36</v>
      </c>
      <c r="O600">
        <f t="shared" si="9"/>
        <v>1.5028817392573137E-2</v>
      </c>
    </row>
    <row r="601" spans="1:15" x14ac:dyDescent="0.3">
      <c r="A601">
        <v>79</v>
      </c>
      <c r="B601">
        <v>302</v>
      </c>
      <c r="C601" t="s">
        <v>710</v>
      </c>
      <c r="D601" t="s">
        <v>144</v>
      </c>
      <c r="E601">
        <v>196</v>
      </c>
      <c r="F601">
        <v>518</v>
      </c>
      <c r="G601">
        <v>0.3783783783783784</v>
      </c>
      <c r="H601">
        <v>13707</v>
      </c>
      <c r="I601">
        <v>72831</v>
      </c>
      <c r="J601">
        <v>16</v>
      </c>
      <c r="K601" t="s">
        <v>875</v>
      </c>
      <c r="L601">
        <v>6312</v>
      </c>
      <c r="M601">
        <v>2024</v>
      </c>
      <c r="N601">
        <v>36</v>
      </c>
      <c r="O601">
        <f t="shared" si="9"/>
        <v>1.4299263150215218E-2</v>
      </c>
    </row>
    <row r="602" spans="1:15" x14ac:dyDescent="0.3">
      <c r="A602">
        <v>79</v>
      </c>
      <c r="B602">
        <v>383</v>
      </c>
      <c r="C602" t="s">
        <v>710</v>
      </c>
      <c r="D602" t="s">
        <v>144</v>
      </c>
      <c r="E602">
        <v>186</v>
      </c>
      <c r="F602">
        <v>1122</v>
      </c>
      <c r="G602">
        <v>0.16577540106951871</v>
      </c>
      <c r="H602">
        <v>13707</v>
      </c>
      <c r="I602">
        <v>72831</v>
      </c>
      <c r="J602">
        <v>17</v>
      </c>
      <c r="K602" t="s">
        <v>2875</v>
      </c>
      <c r="L602">
        <v>8922</v>
      </c>
      <c r="M602">
        <v>2024</v>
      </c>
      <c r="N602">
        <v>36</v>
      </c>
      <c r="O602">
        <f t="shared" si="9"/>
        <v>1.35697089078573E-2</v>
      </c>
    </row>
    <row r="603" spans="1:15" x14ac:dyDescent="0.3">
      <c r="A603">
        <v>79</v>
      </c>
      <c r="B603">
        <v>190</v>
      </c>
      <c r="C603" t="s">
        <v>710</v>
      </c>
      <c r="D603" t="s">
        <v>144</v>
      </c>
      <c r="E603">
        <v>181</v>
      </c>
      <c r="F603">
        <v>611</v>
      </c>
      <c r="G603">
        <v>0.29623567921440264</v>
      </c>
      <c r="H603">
        <v>13707</v>
      </c>
      <c r="I603">
        <v>72831</v>
      </c>
      <c r="J603">
        <v>18</v>
      </c>
      <c r="K603" t="s">
        <v>904</v>
      </c>
      <c r="L603">
        <v>5253</v>
      </c>
      <c r="M603">
        <v>2024</v>
      </c>
      <c r="N603">
        <v>36</v>
      </c>
      <c r="O603">
        <f t="shared" si="9"/>
        <v>1.320493178667834E-2</v>
      </c>
    </row>
    <row r="604" spans="1:15" x14ac:dyDescent="0.3">
      <c r="A604">
        <v>79</v>
      </c>
      <c r="B604">
        <v>254</v>
      </c>
      <c r="C604" t="s">
        <v>710</v>
      </c>
      <c r="D604" t="s">
        <v>144</v>
      </c>
      <c r="E604">
        <v>168</v>
      </c>
      <c r="F604">
        <v>917</v>
      </c>
      <c r="G604">
        <v>0.18320610687022901</v>
      </c>
      <c r="H604">
        <v>13707</v>
      </c>
      <c r="I604">
        <v>72831</v>
      </c>
      <c r="J604">
        <v>19</v>
      </c>
      <c r="K604" t="s">
        <v>889</v>
      </c>
      <c r="L604">
        <v>7267</v>
      </c>
      <c r="M604">
        <v>2024</v>
      </c>
      <c r="N604">
        <v>36</v>
      </c>
      <c r="O604">
        <f t="shared" si="9"/>
        <v>1.2256511271613044E-2</v>
      </c>
    </row>
    <row r="605" spans="1:15" x14ac:dyDescent="0.3">
      <c r="A605">
        <v>79</v>
      </c>
      <c r="B605">
        <v>301</v>
      </c>
      <c r="C605" t="s">
        <v>710</v>
      </c>
      <c r="D605" t="s">
        <v>144</v>
      </c>
      <c r="E605">
        <v>167</v>
      </c>
      <c r="F605">
        <v>605</v>
      </c>
      <c r="G605">
        <v>0.27603305785123966</v>
      </c>
      <c r="H605">
        <v>13707</v>
      </c>
      <c r="I605">
        <v>72831</v>
      </c>
      <c r="J605">
        <v>20</v>
      </c>
      <c r="K605" t="s">
        <v>2874</v>
      </c>
      <c r="L605">
        <v>7114</v>
      </c>
      <c r="M605">
        <v>2024</v>
      </c>
      <c r="N605">
        <v>36</v>
      </c>
      <c r="O605">
        <f t="shared" si="9"/>
        <v>1.2183555847377252E-2</v>
      </c>
    </row>
    <row r="606" spans="1:15" x14ac:dyDescent="0.3">
      <c r="A606">
        <v>79</v>
      </c>
      <c r="B606">
        <v>347</v>
      </c>
      <c r="C606" t="s">
        <v>710</v>
      </c>
      <c r="D606" t="s">
        <v>144</v>
      </c>
      <c r="E606">
        <v>160</v>
      </c>
      <c r="F606">
        <v>1033</v>
      </c>
      <c r="G606">
        <v>0.15488867376573087</v>
      </c>
      <c r="H606">
        <v>13707</v>
      </c>
      <c r="I606">
        <v>72831</v>
      </c>
      <c r="J606">
        <v>21</v>
      </c>
      <c r="K606" t="s">
        <v>886</v>
      </c>
      <c r="L606">
        <v>5736</v>
      </c>
      <c r="M606">
        <v>2024</v>
      </c>
      <c r="N606">
        <v>36</v>
      </c>
      <c r="O606">
        <f t="shared" si="9"/>
        <v>1.1672867877726709E-2</v>
      </c>
    </row>
    <row r="607" spans="1:15" x14ac:dyDescent="0.3">
      <c r="A607">
        <v>79</v>
      </c>
      <c r="B607">
        <v>140</v>
      </c>
      <c r="C607" t="s">
        <v>710</v>
      </c>
      <c r="D607" t="s">
        <v>144</v>
      </c>
      <c r="E607">
        <v>156</v>
      </c>
      <c r="F607">
        <v>1327</v>
      </c>
      <c r="G607">
        <v>0.1175584024114544</v>
      </c>
      <c r="H607">
        <v>13707</v>
      </c>
      <c r="I607">
        <v>72831</v>
      </c>
      <c r="J607">
        <v>22</v>
      </c>
      <c r="K607" t="s">
        <v>876</v>
      </c>
      <c r="L607">
        <v>9196</v>
      </c>
      <c r="M607">
        <v>2024</v>
      </c>
      <c r="N607">
        <v>36</v>
      </c>
      <c r="O607">
        <f t="shared" si="9"/>
        <v>1.1381046180783541E-2</v>
      </c>
    </row>
    <row r="608" spans="1:15" x14ac:dyDescent="0.3">
      <c r="A608">
        <v>79</v>
      </c>
      <c r="B608">
        <v>241</v>
      </c>
      <c r="C608" t="s">
        <v>710</v>
      </c>
      <c r="D608" t="s">
        <v>144</v>
      </c>
      <c r="E608">
        <v>149</v>
      </c>
      <c r="F608">
        <v>562</v>
      </c>
      <c r="G608">
        <v>0.26512455516014233</v>
      </c>
      <c r="H608">
        <v>13707</v>
      </c>
      <c r="I608">
        <v>72831</v>
      </c>
      <c r="J608">
        <v>23</v>
      </c>
      <c r="K608" t="s">
        <v>890</v>
      </c>
      <c r="L608">
        <v>4374</v>
      </c>
      <c r="M608">
        <v>2024</v>
      </c>
      <c r="N608">
        <v>36</v>
      </c>
      <c r="O608">
        <f t="shared" si="9"/>
        <v>1.0870358211132998E-2</v>
      </c>
    </row>
    <row r="609" spans="1:15" x14ac:dyDescent="0.3">
      <c r="A609">
        <v>79</v>
      </c>
      <c r="B609">
        <v>244</v>
      </c>
      <c r="C609" t="s">
        <v>710</v>
      </c>
      <c r="D609" t="s">
        <v>144</v>
      </c>
      <c r="E609">
        <v>149</v>
      </c>
      <c r="F609">
        <v>694</v>
      </c>
      <c r="G609">
        <v>0.21469740634005763</v>
      </c>
      <c r="H609">
        <v>13707</v>
      </c>
      <c r="I609">
        <v>72831</v>
      </c>
      <c r="J609">
        <v>23</v>
      </c>
      <c r="K609" t="s">
        <v>887</v>
      </c>
      <c r="L609">
        <v>5396</v>
      </c>
      <c r="M609">
        <v>2024</v>
      </c>
      <c r="N609">
        <v>36</v>
      </c>
      <c r="O609">
        <f t="shared" si="9"/>
        <v>1.0870358211132998E-2</v>
      </c>
    </row>
    <row r="610" spans="1:15" x14ac:dyDescent="0.3">
      <c r="A610">
        <v>79</v>
      </c>
      <c r="B610">
        <v>133</v>
      </c>
      <c r="C610" t="s">
        <v>710</v>
      </c>
      <c r="D610" t="s">
        <v>144</v>
      </c>
      <c r="E610">
        <v>148</v>
      </c>
      <c r="F610">
        <v>732</v>
      </c>
      <c r="G610">
        <v>0.20218579234972678</v>
      </c>
      <c r="H610">
        <v>13707</v>
      </c>
      <c r="I610">
        <v>72831</v>
      </c>
      <c r="J610">
        <v>25</v>
      </c>
      <c r="K610" t="s">
        <v>2877</v>
      </c>
      <c r="L610">
        <v>7672</v>
      </c>
      <c r="M610">
        <v>2024</v>
      </c>
      <c r="N610">
        <v>36</v>
      </c>
      <c r="O610">
        <f t="shared" si="9"/>
        <v>1.0797402786897206E-2</v>
      </c>
    </row>
    <row r="611" spans="1:15" x14ac:dyDescent="0.3">
      <c r="A611">
        <v>79</v>
      </c>
      <c r="B611">
        <v>466</v>
      </c>
      <c r="C611" t="s">
        <v>710</v>
      </c>
      <c r="D611" t="s">
        <v>144</v>
      </c>
      <c r="E611">
        <v>134</v>
      </c>
      <c r="F611">
        <v>749</v>
      </c>
      <c r="G611">
        <v>0.17890520694259013</v>
      </c>
      <c r="H611">
        <v>13707</v>
      </c>
      <c r="I611">
        <v>72831</v>
      </c>
      <c r="J611">
        <v>26</v>
      </c>
      <c r="K611" t="s">
        <v>2748</v>
      </c>
      <c r="L611">
        <v>7325</v>
      </c>
      <c r="M611">
        <v>2024</v>
      </c>
      <c r="N611">
        <v>36</v>
      </c>
      <c r="O611">
        <f t="shared" si="9"/>
        <v>9.7760268475961185E-3</v>
      </c>
    </row>
    <row r="612" spans="1:15" x14ac:dyDescent="0.3">
      <c r="A612">
        <v>79</v>
      </c>
      <c r="B612">
        <v>710</v>
      </c>
      <c r="C612" t="s">
        <v>710</v>
      </c>
      <c r="D612" t="s">
        <v>144</v>
      </c>
      <c r="E612">
        <v>132</v>
      </c>
      <c r="F612">
        <v>356</v>
      </c>
      <c r="G612">
        <v>0.3707865168539326</v>
      </c>
      <c r="H612">
        <v>13707</v>
      </c>
      <c r="I612">
        <v>72831</v>
      </c>
      <c r="J612">
        <v>27</v>
      </c>
      <c r="K612" t="s">
        <v>891</v>
      </c>
      <c r="L612">
        <v>4844</v>
      </c>
      <c r="M612">
        <v>2024</v>
      </c>
      <c r="N612">
        <v>36</v>
      </c>
      <c r="O612">
        <f t="shared" si="9"/>
        <v>9.6301159991245347E-3</v>
      </c>
    </row>
    <row r="613" spans="1:15" x14ac:dyDescent="0.3">
      <c r="A613">
        <v>79</v>
      </c>
      <c r="B613">
        <v>304</v>
      </c>
      <c r="C613" t="s">
        <v>710</v>
      </c>
      <c r="D613" t="s">
        <v>144</v>
      </c>
      <c r="E613">
        <v>130</v>
      </c>
      <c r="F613">
        <v>370</v>
      </c>
      <c r="G613">
        <v>0.35135135135135137</v>
      </c>
      <c r="H613">
        <v>13707</v>
      </c>
      <c r="I613">
        <v>72831</v>
      </c>
      <c r="J613">
        <v>28</v>
      </c>
      <c r="K613" t="s">
        <v>921</v>
      </c>
      <c r="L613">
        <v>5398</v>
      </c>
      <c r="M613">
        <v>2024</v>
      </c>
      <c r="N613">
        <v>36</v>
      </c>
      <c r="O613">
        <f t="shared" si="9"/>
        <v>9.4842051506529509E-3</v>
      </c>
    </row>
    <row r="614" spans="1:15" x14ac:dyDescent="0.3">
      <c r="A614">
        <v>79</v>
      </c>
      <c r="B614">
        <v>174</v>
      </c>
      <c r="C614" t="s">
        <v>710</v>
      </c>
      <c r="D614" t="s">
        <v>144</v>
      </c>
      <c r="E614">
        <v>129</v>
      </c>
      <c r="F614">
        <v>608</v>
      </c>
      <c r="G614">
        <v>0.21217105263157895</v>
      </c>
      <c r="H614">
        <v>13707</v>
      </c>
      <c r="I614">
        <v>72831</v>
      </c>
      <c r="J614">
        <v>29</v>
      </c>
      <c r="K614" t="s">
        <v>2878</v>
      </c>
      <c r="L614">
        <v>5150</v>
      </c>
      <c r="M614">
        <v>2024</v>
      </c>
      <c r="N614">
        <v>36</v>
      </c>
      <c r="O614">
        <f t="shared" si="9"/>
        <v>9.4112497264171591E-3</v>
      </c>
    </row>
    <row r="615" spans="1:15" x14ac:dyDescent="0.3">
      <c r="A615">
        <v>79</v>
      </c>
      <c r="B615">
        <v>420</v>
      </c>
      <c r="C615" t="s">
        <v>710</v>
      </c>
      <c r="D615" t="s">
        <v>144</v>
      </c>
      <c r="E615">
        <v>128</v>
      </c>
      <c r="F615">
        <v>975</v>
      </c>
      <c r="G615">
        <v>0.13128205128205128</v>
      </c>
      <c r="H615">
        <v>13707</v>
      </c>
      <c r="I615">
        <v>72831</v>
      </c>
      <c r="J615">
        <v>30</v>
      </c>
      <c r="K615" t="s">
        <v>894</v>
      </c>
      <c r="L615">
        <v>7368</v>
      </c>
      <c r="M615">
        <v>2024</v>
      </c>
      <c r="N615">
        <v>36</v>
      </c>
      <c r="O615">
        <f t="shared" si="9"/>
        <v>9.3382943021813672E-3</v>
      </c>
    </row>
    <row r="616" spans="1:15" x14ac:dyDescent="0.3">
      <c r="A616">
        <v>79</v>
      </c>
      <c r="B616">
        <v>52</v>
      </c>
      <c r="C616" t="s">
        <v>710</v>
      </c>
      <c r="D616" t="s">
        <v>144</v>
      </c>
      <c r="E616">
        <v>125</v>
      </c>
      <c r="F616">
        <v>511</v>
      </c>
      <c r="G616">
        <v>0.2446183953033268</v>
      </c>
      <c r="H616">
        <v>13707</v>
      </c>
      <c r="I616">
        <v>72831</v>
      </c>
      <c r="J616">
        <v>31</v>
      </c>
      <c r="K616" t="s">
        <v>2881</v>
      </c>
      <c r="L616">
        <v>3600</v>
      </c>
      <c r="M616">
        <v>2024</v>
      </c>
      <c r="N616">
        <v>36</v>
      </c>
      <c r="O616">
        <f t="shared" si="9"/>
        <v>9.1194280294739916E-3</v>
      </c>
    </row>
    <row r="617" spans="1:15" x14ac:dyDescent="0.3">
      <c r="A617">
        <v>79</v>
      </c>
      <c r="B617">
        <v>426</v>
      </c>
      <c r="C617" t="s">
        <v>710</v>
      </c>
      <c r="D617" t="s">
        <v>144</v>
      </c>
      <c r="E617">
        <v>114</v>
      </c>
      <c r="F617">
        <v>515</v>
      </c>
      <c r="G617">
        <v>0.22135922330097088</v>
      </c>
      <c r="H617">
        <v>13707</v>
      </c>
      <c r="I617">
        <v>72831</v>
      </c>
      <c r="J617">
        <v>32</v>
      </c>
      <c r="K617" t="s">
        <v>2215</v>
      </c>
      <c r="L617">
        <v>4907</v>
      </c>
      <c r="M617">
        <v>2024</v>
      </c>
      <c r="N617">
        <v>36</v>
      </c>
      <c r="O617">
        <f t="shared" si="9"/>
        <v>8.3169183628802809E-3</v>
      </c>
    </row>
    <row r="618" spans="1:15" x14ac:dyDescent="0.3">
      <c r="A618">
        <v>79</v>
      </c>
      <c r="B618">
        <v>134</v>
      </c>
      <c r="C618" t="s">
        <v>710</v>
      </c>
      <c r="D618" t="s">
        <v>144</v>
      </c>
      <c r="E618">
        <v>113</v>
      </c>
      <c r="F618">
        <v>443</v>
      </c>
      <c r="G618">
        <v>0.25507900677200901</v>
      </c>
      <c r="H618">
        <v>13707</v>
      </c>
      <c r="I618">
        <v>72831</v>
      </c>
      <c r="J618">
        <v>33</v>
      </c>
      <c r="K618" t="s">
        <v>929</v>
      </c>
      <c r="L618">
        <v>4163</v>
      </c>
      <c r="M618">
        <v>2024</v>
      </c>
      <c r="N618">
        <v>36</v>
      </c>
      <c r="O618">
        <f t="shared" si="9"/>
        <v>8.243962938644489E-3</v>
      </c>
    </row>
    <row r="619" spans="1:15" x14ac:dyDescent="0.3">
      <c r="A619">
        <v>79</v>
      </c>
      <c r="B619">
        <v>308</v>
      </c>
      <c r="C619" t="s">
        <v>710</v>
      </c>
      <c r="D619" t="s">
        <v>144</v>
      </c>
      <c r="E619">
        <v>111</v>
      </c>
      <c r="F619">
        <v>533</v>
      </c>
      <c r="G619">
        <v>0.20825515947467166</v>
      </c>
      <c r="H619">
        <v>13707</v>
      </c>
      <c r="I619">
        <v>72831</v>
      </c>
      <c r="J619">
        <v>34</v>
      </c>
      <c r="K619" t="s">
        <v>2211</v>
      </c>
      <c r="L619">
        <v>5626</v>
      </c>
      <c r="M619">
        <v>2024</v>
      </c>
      <c r="N619">
        <v>36</v>
      </c>
      <c r="O619">
        <f t="shared" si="9"/>
        <v>8.0980520901729035E-3</v>
      </c>
    </row>
    <row r="620" spans="1:15" x14ac:dyDescent="0.3">
      <c r="A620">
        <v>79</v>
      </c>
      <c r="B620">
        <v>282</v>
      </c>
      <c r="C620" t="s">
        <v>710</v>
      </c>
      <c r="D620" t="s">
        <v>144</v>
      </c>
      <c r="E620">
        <v>107</v>
      </c>
      <c r="F620">
        <v>589</v>
      </c>
      <c r="G620">
        <v>0.18166383701188454</v>
      </c>
      <c r="H620">
        <v>13707</v>
      </c>
      <c r="I620">
        <v>72831</v>
      </c>
      <c r="J620">
        <v>35</v>
      </c>
      <c r="K620" t="s">
        <v>893</v>
      </c>
      <c r="L620">
        <v>5536</v>
      </c>
      <c r="M620">
        <v>2024</v>
      </c>
      <c r="N620">
        <v>36</v>
      </c>
      <c r="O620">
        <f t="shared" si="9"/>
        <v>7.8062303932297369E-3</v>
      </c>
    </row>
    <row r="621" spans="1:15" x14ac:dyDescent="0.3">
      <c r="A621">
        <v>79</v>
      </c>
      <c r="B621">
        <v>247</v>
      </c>
      <c r="C621" t="s">
        <v>710</v>
      </c>
      <c r="D621" t="s">
        <v>144</v>
      </c>
      <c r="E621">
        <v>104</v>
      </c>
      <c r="F621">
        <v>537</v>
      </c>
      <c r="G621">
        <v>0.19366852886405958</v>
      </c>
      <c r="H621">
        <v>13707</v>
      </c>
      <c r="I621">
        <v>72831</v>
      </c>
      <c r="J621">
        <v>36</v>
      </c>
      <c r="K621" t="s">
        <v>898</v>
      </c>
      <c r="L621">
        <v>5393</v>
      </c>
      <c r="M621">
        <v>2024</v>
      </c>
      <c r="N621">
        <v>36</v>
      </c>
      <c r="O621">
        <f t="shared" si="9"/>
        <v>7.5873641205223604E-3</v>
      </c>
    </row>
    <row r="622" spans="1:15" x14ac:dyDescent="0.3">
      <c r="A622">
        <v>79</v>
      </c>
      <c r="B622">
        <v>280</v>
      </c>
      <c r="C622" t="s">
        <v>710</v>
      </c>
      <c r="D622" t="s">
        <v>144</v>
      </c>
      <c r="E622">
        <v>100</v>
      </c>
      <c r="F622">
        <v>447</v>
      </c>
      <c r="G622">
        <v>0.22371364653243847</v>
      </c>
      <c r="H622">
        <v>13707</v>
      </c>
      <c r="I622">
        <v>72831</v>
      </c>
      <c r="J622">
        <v>37</v>
      </c>
      <c r="K622" t="s">
        <v>948</v>
      </c>
      <c r="L622">
        <v>4028</v>
      </c>
      <c r="M622">
        <v>2024</v>
      </c>
      <c r="N622">
        <v>36</v>
      </c>
      <c r="O622">
        <f t="shared" si="9"/>
        <v>7.2955424235791929E-3</v>
      </c>
    </row>
    <row r="623" spans="1:15" x14ac:dyDescent="0.3">
      <c r="A623">
        <v>79</v>
      </c>
      <c r="B623">
        <v>204</v>
      </c>
      <c r="C623" t="s">
        <v>710</v>
      </c>
      <c r="D623" t="s">
        <v>144</v>
      </c>
      <c r="E623">
        <v>98</v>
      </c>
      <c r="F623">
        <v>886</v>
      </c>
      <c r="G623">
        <v>0.11060948081264109</v>
      </c>
      <c r="H623">
        <v>13707</v>
      </c>
      <c r="I623">
        <v>72831</v>
      </c>
      <c r="J623">
        <v>38</v>
      </c>
      <c r="K623" t="s">
        <v>2704</v>
      </c>
      <c r="L623">
        <v>4075</v>
      </c>
      <c r="M623">
        <v>2024</v>
      </c>
      <c r="N623">
        <v>36</v>
      </c>
      <c r="O623">
        <f t="shared" si="9"/>
        <v>7.1496315751076091E-3</v>
      </c>
    </row>
    <row r="624" spans="1:15" x14ac:dyDescent="0.3">
      <c r="A624">
        <v>79</v>
      </c>
      <c r="B624">
        <v>351</v>
      </c>
      <c r="C624" t="s">
        <v>710</v>
      </c>
      <c r="D624" t="s">
        <v>144</v>
      </c>
      <c r="E624">
        <v>97</v>
      </c>
      <c r="F624">
        <v>749</v>
      </c>
      <c r="G624">
        <v>0.12950600801068091</v>
      </c>
      <c r="H624">
        <v>13707</v>
      </c>
      <c r="I624">
        <v>72831</v>
      </c>
      <c r="J624">
        <v>39</v>
      </c>
      <c r="K624" t="s">
        <v>2729</v>
      </c>
      <c r="L624">
        <v>4749</v>
      </c>
      <c r="M624">
        <v>2024</v>
      </c>
      <c r="N624">
        <v>36</v>
      </c>
      <c r="O624">
        <f t="shared" si="9"/>
        <v>7.0766761508718173E-3</v>
      </c>
    </row>
    <row r="625" spans="1:15" x14ac:dyDescent="0.3">
      <c r="A625">
        <v>79</v>
      </c>
      <c r="B625">
        <v>342</v>
      </c>
      <c r="C625" t="s">
        <v>710</v>
      </c>
      <c r="D625" t="s">
        <v>144</v>
      </c>
      <c r="E625">
        <v>95</v>
      </c>
      <c r="F625">
        <v>485</v>
      </c>
      <c r="G625">
        <v>0.19587628865979381</v>
      </c>
      <c r="H625">
        <v>13707</v>
      </c>
      <c r="I625">
        <v>72831</v>
      </c>
      <c r="J625">
        <v>40</v>
      </c>
      <c r="K625" t="s">
        <v>2726</v>
      </c>
      <c r="L625">
        <v>2776</v>
      </c>
      <c r="M625">
        <v>2024</v>
      </c>
      <c r="N625">
        <v>36</v>
      </c>
      <c r="O625">
        <f t="shared" si="9"/>
        <v>6.9307653024002335E-3</v>
      </c>
    </row>
    <row r="626" spans="1:15" x14ac:dyDescent="0.3">
      <c r="A626">
        <v>79</v>
      </c>
      <c r="B626">
        <v>53</v>
      </c>
      <c r="C626" t="s">
        <v>710</v>
      </c>
      <c r="D626" t="s">
        <v>144</v>
      </c>
      <c r="E626">
        <v>94</v>
      </c>
      <c r="F626">
        <v>634</v>
      </c>
      <c r="G626">
        <v>0.14826498422712933</v>
      </c>
      <c r="H626">
        <v>13707</v>
      </c>
      <c r="I626">
        <v>72831</v>
      </c>
      <c r="J626">
        <v>41</v>
      </c>
      <c r="K626" t="s">
        <v>906</v>
      </c>
      <c r="L626">
        <v>6415</v>
      </c>
      <c r="M626">
        <v>2024</v>
      </c>
      <c r="N626">
        <v>36</v>
      </c>
      <c r="O626">
        <f t="shared" si="9"/>
        <v>6.8578098781644416E-3</v>
      </c>
    </row>
    <row r="627" spans="1:15" x14ac:dyDescent="0.3">
      <c r="A627">
        <v>79</v>
      </c>
      <c r="B627">
        <v>253</v>
      </c>
      <c r="C627" t="s">
        <v>710</v>
      </c>
      <c r="D627" t="s">
        <v>144</v>
      </c>
      <c r="E627">
        <v>90</v>
      </c>
      <c r="F627">
        <v>403</v>
      </c>
      <c r="G627">
        <v>0.22332506203473945</v>
      </c>
      <c r="H627">
        <v>13707</v>
      </c>
      <c r="I627">
        <v>72831</v>
      </c>
      <c r="J627">
        <v>42</v>
      </c>
      <c r="K627" t="s">
        <v>885</v>
      </c>
      <c r="L627">
        <v>3191</v>
      </c>
      <c r="M627">
        <v>2024</v>
      </c>
      <c r="N627">
        <v>36</v>
      </c>
      <c r="O627">
        <f t="shared" si="9"/>
        <v>6.5659881812212741E-3</v>
      </c>
    </row>
    <row r="628" spans="1:15" x14ac:dyDescent="0.3">
      <c r="A628">
        <v>79</v>
      </c>
      <c r="B628">
        <v>284</v>
      </c>
      <c r="C628" t="s">
        <v>710</v>
      </c>
      <c r="D628" t="s">
        <v>144</v>
      </c>
      <c r="E628">
        <v>86</v>
      </c>
      <c r="F628">
        <v>344</v>
      </c>
      <c r="G628">
        <v>0.25</v>
      </c>
      <c r="H628">
        <v>13707</v>
      </c>
      <c r="I628">
        <v>72831</v>
      </c>
      <c r="J628">
        <v>43</v>
      </c>
      <c r="K628" t="s">
        <v>2719</v>
      </c>
      <c r="L628">
        <v>3580</v>
      </c>
      <c r="M628">
        <v>2024</v>
      </c>
      <c r="N628">
        <v>36</v>
      </c>
      <c r="O628">
        <f t="shared" si="9"/>
        <v>6.2741664842781058E-3</v>
      </c>
    </row>
    <row r="629" spans="1:15" x14ac:dyDescent="0.3">
      <c r="A629">
        <v>79</v>
      </c>
      <c r="B629">
        <v>663</v>
      </c>
      <c r="C629" t="s">
        <v>710</v>
      </c>
      <c r="D629" t="s">
        <v>144</v>
      </c>
      <c r="E629">
        <v>86</v>
      </c>
      <c r="F629">
        <v>682</v>
      </c>
      <c r="G629">
        <v>0.12609970674486803</v>
      </c>
      <c r="H629">
        <v>13707</v>
      </c>
      <c r="I629">
        <v>72831</v>
      </c>
      <c r="J629">
        <v>43</v>
      </c>
      <c r="K629" t="s">
        <v>2791</v>
      </c>
      <c r="L629">
        <v>4867</v>
      </c>
      <c r="M629">
        <v>2024</v>
      </c>
      <c r="N629">
        <v>36</v>
      </c>
      <c r="O629">
        <f t="shared" si="9"/>
        <v>6.2741664842781058E-3</v>
      </c>
    </row>
    <row r="630" spans="1:15" x14ac:dyDescent="0.3">
      <c r="A630">
        <v>79</v>
      </c>
      <c r="B630">
        <v>58</v>
      </c>
      <c r="C630" t="s">
        <v>710</v>
      </c>
      <c r="D630" t="s">
        <v>144</v>
      </c>
      <c r="E630">
        <v>84</v>
      </c>
      <c r="F630">
        <v>375</v>
      </c>
      <c r="G630">
        <v>0.224</v>
      </c>
      <c r="H630">
        <v>13707</v>
      </c>
      <c r="I630">
        <v>72831</v>
      </c>
      <c r="J630">
        <v>45</v>
      </c>
      <c r="K630" t="s">
        <v>911</v>
      </c>
      <c r="L630">
        <v>3485</v>
      </c>
      <c r="M630">
        <v>2024</v>
      </c>
      <c r="N630">
        <v>36</v>
      </c>
      <c r="O630">
        <f t="shared" si="9"/>
        <v>6.128255635806522E-3</v>
      </c>
    </row>
    <row r="631" spans="1:15" x14ac:dyDescent="0.3">
      <c r="A631">
        <v>79</v>
      </c>
      <c r="B631">
        <v>231</v>
      </c>
      <c r="C631" t="s">
        <v>710</v>
      </c>
      <c r="D631" t="s">
        <v>144</v>
      </c>
      <c r="E631">
        <v>80</v>
      </c>
      <c r="F631">
        <v>327</v>
      </c>
      <c r="G631">
        <v>0.24464831804281345</v>
      </c>
      <c r="H631">
        <v>13707</v>
      </c>
      <c r="I631">
        <v>72831</v>
      </c>
      <c r="J631">
        <v>46</v>
      </c>
      <c r="K631" t="s">
        <v>2220</v>
      </c>
      <c r="L631">
        <v>4866</v>
      </c>
      <c r="M631">
        <v>2024</v>
      </c>
      <c r="N631">
        <v>36</v>
      </c>
      <c r="O631">
        <f t="shared" si="9"/>
        <v>5.8364339388633545E-3</v>
      </c>
    </row>
    <row r="632" spans="1:15" x14ac:dyDescent="0.3">
      <c r="A632">
        <v>79</v>
      </c>
      <c r="B632">
        <v>207</v>
      </c>
      <c r="C632" t="s">
        <v>710</v>
      </c>
      <c r="D632" t="s">
        <v>144</v>
      </c>
      <c r="E632">
        <v>72</v>
      </c>
      <c r="F632">
        <v>347</v>
      </c>
      <c r="G632">
        <v>0.207492795389049</v>
      </c>
      <c r="H632">
        <v>13707</v>
      </c>
      <c r="I632">
        <v>72831</v>
      </c>
      <c r="J632">
        <v>47</v>
      </c>
      <c r="K632" t="s">
        <v>2231</v>
      </c>
      <c r="L632">
        <v>3040</v>
      </c>
      <c r="M632">
        <v>2024</v>
      </c>
      <c r="N632">
        <v>36</v>
      </c>
      <c r="O632">
        <f t="shared" si="9"/>
        <v>5.2527905449770186E-3</v>
      </c>
    </row>
    <row r="633" spans="1:15" x14ac:dyDescent="0.3">
      <c r="A633">
        <v>79</v>
      </c>
      <c r="B633">
        <v>661</v>
      </c>
      <c r="C633" t="s">
        <v>710</v>
      </c>
      <c r="D633" t="s">
        <v>144</v>
      </c>
      <c r="E633">
        <v>68</v>
      </c>
      <c r="F633">
        <v>182</v>
      </c>
      <c r="G633">
        <v>0.37362637362637363</v>
      </c>
      <c r="H633">
        <v>13707</v>
      </c>
      <c r="I633">
        <v>72831</v>
      </c>
      <c r="J633">
        <v>48</v>
      </c>
      <c r="K633" t="s">
        <v>2235</v>
      </c>
      <c r="L633">
        <v>2066</v>
      </c>
      <c r="M633">
        <v>2024</v>
      </c>
      <c r="N633">
        <v>36</v>
      </c>
      <c r="O633">
        <f t="shared" si="9"/>
        <v>4.9609688480338511E-3</v>
      </c>
    </row>
    <row r="634" spans="1:15" x14ac:dyDescent="0.3">
      <c r="A634">
        <v>79</v>
      </c>
      <c r="B634">
        <v>263</v>
      </c>
      <c r="C634" t="s">
        <v>710</v>
      </c>
      <c r="D634" t="s">
        <v>144</v>
      </c>
      <c r="E634">
        <v>66</v>
      </c>
      <c r="F634">
        <v>482</v>
      </c>
      <c r="G634">
        <v>0.13692946058091288</v>
      </c>
      <c r="H634">
        <v>13707</v>
      </c>
      <c r="I634">
        <v>72831</v>
      </c>
      <c r="J634">
        <v>49</v>
      </c>
      <c r="K634" t="s">
        <v>2882</v>
      </c>
      <c r="L634">
        <v>4234</v>
      </c>
      <c r="M634">
        <v>2024</v>
      </c>
      <c r="N634">
        <v>36</v>
      </c>
      <c r="O634">
        <f t="shared" si="9"/>
        <v>4.8150579995622673E-3</v>
      </c>
    </row>
    <row r="635" spans="1:15" x14ac:dyDescent="0.3">
      <c r="A635">
        <v>79</v>
      </c>
      <c r="B635">
        <v>191</v>
      </c>
      <c r="C635" t="s">
        <v>710</v>
      </c>
      <c r="D635" t="s">
        <v>144</v>
      </c>
      <c r="E635">
        <v>64</v>
      </c>
      <c r="F635">
        <v>175</v>
      </c>
      <c r="G635">
        <v>0.36571428571428571</v>
      </c>
      <c r="H635">
        <v>13707</v>
      </c>
      <c r="I635">
        <v>72831</v>
      </c>
      <c r="J635">
        <v>50</v>
      </c>
      <c r="K635" t="s">
        <v>2941</v>
      </c>
      <c r="L635">
        <v>1386</v>
      </c>
      <c r="M635">
        <v>2024</v>
      </c>
      <c r="N635">
        <v>36</v>
      </c>
      <c r="O635">
        <f t="shared" si="9"/>
        <v>4.6691471510906836E-3</v>
      </c>
    </row>
    <row r="636" spans="1:15" x14ac:dyDescent="0.3">
      <c r="A636">
        <v>79</v>
      </c>
      <c r="B636">
        <v>181</v>
      </c>
      <c r="C636" t="s">
        <v>710</v>
      </c>
      <c r="D636" t="s">
        <v>144</v>
      </c>
      <c r="E636">
        <v>60</v>
      </c>
      <c r="F636">
        <v>280</v>
      </c>
      <c r="G636">
        <v>0.21428571428571427</v>
      </c>
      <c r="H636">
        <v>13707</v>
      </c>
      <c r="I636">
        <v>72831</v>
      </c>
      <c r="J636">
        <v>51</v>
      </c>
      <c r="K636" t="s">
        <v>2217</v>
      </c>
      <c r="L636">
        <v>2856</v>
      </c>
      <c r="M636">
        <v>2024</v>
      </c>
      <c r="N636">
        <v>36</v>
      </c>
      <c r="O636">
        <f t="shared" si="9"/>
        <v>4.3773254541475161E-3</v>
      </c>
    </row>
    <row r="637" spans="1:15" x14ac:dyDescent="0.3">
      <c r="A637">
        <v>79</v>
      </c>
      <c r="B637">
        <v>812</v>
      </c>
      <c r="C637" t="s">
        <v>710</v>
      </c>
      <c r="D637" t="s">
        <v>144</v>
      </c>
      <c r="E637">
        <v>60</v>
      </c>
      <c r="F637">
        <v>340</v>
      </c>
      <c r="G637">
        <v>0.17647058823529413</v>
      </c>
      <c r="H637">
        <v>13707</v>
      </c>
      <c r="I637">
        <v>72831</v>
      </c>
      <c r="J637">
        <v>51</v>
      </c>
      <c r="K637" t="s">
        <v>901</v>
      </c>
      <c r="L637">
        <v>3303</v>
      </c>
      <c r="M637">
        <v>2024</v>
      </c>
      <c r="N637">
        <v>36</v>
      </c>
      <c r="O637">
        <f t="shared" si="9"/>
        <v>4.3773254541475161E-3</v>
      </c>
    </row>
    <row r="638" spans="1:15" x14ac:dyDescent="0.3">
      <c r="A638">
        <v>79</v>
      </c>
      <c r="B638">
        <v>465</v>
      </c>
      <c r="C638" t="s">
        <v>710</v>
      </c>
      <c r="D638" t="s">
        <v>144</v>
      </c>
      <c r="E638">
        <v>59</v>
      </c>
      <c r="F638">
        <v>227</v>
      </c>
      <c r="G638">
        <v>0.25991189427312777</v>
      </c>
      <c r="H638">
        <v>13707</v>
      </c>
      <c r="I638">
        <v>72831</v>
      </c>
      <c r="J638">
        <v>53</v>
      </c>
      <c r="K638" t="s">
        <v>2747</v>
      </c>
      <c r="L638">
        <v>1977</v>
      </c>
      <c r="M638">
        <v>2024</v>
      </c>
      <c r="N638">
        <v>36</v>
      </c>
      <c r="O638">
        <f t="shared" si="9"/>
        <v>4.3043700299117242E-3</v>
      </c>
    </row>
    <row r="639" spans="1:15" x14ac:dyDescent="0.3">
      <c r="A639">
        <v>79</v>
      </c>
      <c r="B639">
        <v>199</v>
      </c>
      <c r="C639" t="s">
        <v>710</v>
      </c>
      <c r="D639" t="s">
        <v>144</v>
      </c>
      <c r="E639">
        <v>58</v>
      </c>
      <c r="F639">
        <v>394</v>
      </c>
      <c r="G639">
        <v>0.14720812182741116</v>
      </c>
      <c r="H639">
        <v>13707</v>
      </c>
      <c r="I639">
        <v>72831</v>
      </c>
      <c r="J639">
        <v>54</v>
      </c>
      <c r="K639" t="s">
        <v>1667</v>
      </c>
      <c r="L639">
        <v>2845</v>
      </c>
      <c r="M639">
        <v>2024</v>
      </c>
      <c r="N639">
        <v>36</v>
      </c>
      <c r="O639">
        <f t="shared" si="9"/>
        <v>4.2314146056759323E-3</v>
      </c>
    </row>
    <row r="640" spans="1:15" x14ac:dyDescent="0.3">
      <c r="A640">
        <v>79</v>
      </c>
      <c r="B640">
        <v>47</v>
      </c>
      <c r="C640" t="s">
        <v>710</v>
      </c>
      <c r="D640" t="s">
        <v>144</v>
      </c>
      <c r="E640">
        <v>57</v>
      </c>
      <c r="F640">
        <v>342</v>
      </c>
      <c r="G640">
        <v>0.16666666666666666</v>
      </c>
      <c r="H640">
        <v>13707</v>
      </c>
      <c r="I640">
        <v>72831</v>
      </c>
      <c r="J640">
        <v>55</v>
      </c>
      <c r="K640" t="s">
        <v>947</v>
      </c>
      <c r="L640">
        <v>1622</v>
      </c>
      <c r="M640">
        <v>2024</v>
      </c>
      <c r="N640">
        <v>36</v>
      </c>
      <c r="O640">
        <f t="shared" si="9"/>
        <v>4.1584591814401405E-3</v>
      </c>
    </row>
    <row r="641" spans="1:15" x14ac:dyDescent="0.3">
      <c r="A641">
        <v>79</v>
      </c>
      <c r="B641">
        <v>422</v>
      </c>
      <c r="C641" t="s">
        <v>710</v>
      </c>
      <c r="D641" t="s">
        <v>144</v>
      </c>
      <c r="E641">
        <v>56</v>
      </c>
      <c r="F641">
        <v>366</v>
      </c>
      <c r="G641">
        <v>0.15300546448087432</v>
      </c>
      <c r="H641">
        <v>13707</v>
      </c>
      <c r="I641">
        <v>72831</v>
      </c>
      <c r="J641">
        <v>56</v>
      </c>
      <c r="K641" t="s">
        <v>2852</v>
      </c>
      <c r="L641">
        <v>2623</v>
      </c>
      <c r="M641">
        <v>2024</v>
      </c>
      <c r="N641">
        <v>36</v>
      </c>
      <c r="O641">
        <f t="shared" si="9"/>
        <v>4.0855037572043477E-3</v>
      </c>
    </row>
    <row r="642" spans="1:15" x14ac:dyDescent="0.3">
      <c r="A642">
        <v>79</v>
      </c>
      <c r="B642">
        <v>446</v>
      </c>
      <c r="C642" t="s">
        <v>710</v>
      </c>
      <c r="D642" t="s">
        <v>144</v>
      </c>
      <c r="E642">
        <v>56</v>
      </c>
      <c r="F642">
        <v>172</v>
      </c>
      <c r="G642">
        <v>0.32558139534883723</v>
      </c>
      <c r="H642">
        <v>13707</v>
      </c>
      <c r="I642">
        <v>72831</v>
      </c>
      <c r="J642">
        <v>56</v>
      </c>
      <c r="K642" t="s">
        <v>2204</v>
      </c>
      <c r="L642">
        <v>1328</v>
      </c>
      <c r="M642">
        <v>2024</v>
      </c>
      <c r="N642">
        <v>36</v>
      </c>
      <c r="O642">
        <f t="shared" si="9"/>
        <v>4.0855037572043477E-3</v>
      </c>
    </row>
    <row r="643" spans="1:15" x14ac:dyDescent="0.3">
      <c r="A643">
        <v>79</v>
      </c>
      <c r="B643">
        <v>425</v>
      </c>
      <c r="C643" t="s">
        <v>710</v>
      </c>
      <c r="D643" t="s">
        <v>144</v>
      </c>
      <c r="E643">
        <v>53</v>
      </c>
      <c r="F643">
        <v>341</v>
      </c>
      <c r="G643">
        <v>0.15542521994134897</v>
      </c>
      <c r="H643">
        <v>13707</v>
      </c>
      <c r="I643">
        <v>72831</v>
      </c>
      <c r="J643">
        <v>58</v>
      </c>
      <c r="K643" t="s">
        <v>2883</v>
      </c>
      <c r="L643">
        <v>3296</v>
      </c>
      <c r="M643">
        <v>2024</v>
      </c>
      <c r="N643">
        <v>36</v>
      </c>
      <c r="O643">
        <f t="shared" ref="O643:O706" si="10">E643/H643</f>
        <v>3.8666374844969725E-3</v>
      </c>
    </row>
    <row r="644" spans="1:15" x14ac:dyDescent="0.3">
      <c r="A644">
        <v>79</v>
      </c>
      <c r="B644">
        <v>248</v>
      </c>
      <c r="C644" t="s">
        <v>710</v>
      </c>
      <c r="D644" t="s">
        <v>144</v>
      </c>
      <c r="E644">
        <v>51</v>
      </c>
      <c r="F644">
        <v>382</v>
      </c>
      <c r="G644">
        <v>0.13350785340314136</v>
      </c>
      <c r="H644">
        <v>13707</v>
      </c>
      <c r="I644">
        <v>72831</v>
      </c>
      <c r="J644">
        <v>59</v>
      </c>
      <c r="K644" t="s">
        <v>963</v>
      </c>
      <c r="L644">
        <v>3375</v>
      </c>
      <c r="M644">
        <v>2024</v>
      </c>
      <c r="N644">
        <v>36</v>
      </c>
      <c r="O644">
        <f t="shared" si="10"/>
        <v>3.7207266360253883E-3</v>
      </c>
    </row>
    <row r="645" spans="1:15" x14ac:dyDescent="0.3">
      <c r="A645">
        <v>79</v>
      </c>
      <c r="B645">
        <v>113</v>
      </c>
      <c r="C645" t="s">
        <v>710</v>
      </c>
      <c r="D645" t="s">
        <v>144</v>
      </c>
      <c r="E645">
        <v>49</v>
      </c>
      <c r="F645">
        <v>435</v>
      </c>
      <c r="G645">
        <v>0.11264367816091954</v>
      </c>
      <c r="H645">
        <v>13707</v>
      </c>
      <c r="I645">
        <v>72831</v>
      </c>
      <c r="J645">
        <v>60</v>
      </c>
      <c r="K645" t="s">
        <v>936</v>
      </c>
      <c r="L645">
        <v>3757</v>
      </c>
      <c r="M645">
        <v>2024</v>
      </c>
      <c r="N645">
        <v>36</v>
      </c>
      <c r="O645">
        <f t="shared" si="10"/>
        <v>3.5748157875538046E-3</v>
      </c>
    </row>
    <row r="646" spans="1:15" x14ac:dyDescent="0.3">
      <c r="A646">
        <v>79</v>
      </c>
      <c r="B646">
        <v>197</v>
      </c>
      <c r="C646" t="s">
        <v>710</v>
      </c>
      <c r="D646" t="s">
        <v>144</v>
      </c>
      <c r="E646">
        <v>48</v>
      </c>
      <c r="F646">
        <v>351</v>
      </c>
      <c r="G646">
        <v>0.13675213675213677</v>
      </c>
      <c r="H646">
        <v>13707</v>
      </c>
      <c r="I646">
        <v>72831</v>
      </c>
      <c r="J646">
        <v>61</v>
      </c>
      <c r="K646" t="s">
        <v>912</v>
      </c>
      <c r="L646">
        <v>3175</v>
      </c>
      <c r="M646">
        <v>2024</v>
      </c>
      <c r="N646">
        <v>36</v>
      </c>
      <c r="O646">
        <f t="shared" si="10"/>
        <v>3.5018603633180127E-3</v>
      </c>
    </row>
    <row r="647" spans="1:15" x14ac:dyDescent="0.3">
      <c r="A647">
        <v>79</v>
      </c>
      <c r="B647">
        <v>243</v>
      </c>
      <c r="C647" t="s">
        <v>710</v>
      </c>
      <c r="D647" t="s">
        <v>144</v>
      </c>
      <c r="E647">
        <v>48</v>
      </c>
      <c r="F647">
        <v>250</v>
      </c>
      <c r="G647">
        <v>0.192</v>
      </c>
      <c r="H647">
        <v>13707</v>
      </c>
      <c r="I647">
        <v>72831</v>
      </c>
      <c r="J647">
        <v>61</v>
      </c>
      <c r="K647" t="s">
        <v>2210</v>
      </c>
      <c r="L647">
        <v>1768</v>
      </c>
      <c r="M647">
        <v>2024</v>
      </c>
      <c r="N647">
        <v>36</v>
      </c>
      <c r="O647">
        <f t="shared" si="10"/>
        <v>3.5018603633180127E-3</v>
      </c>
    </row>
    <row r="648" spans="1:15" x14ac:dyDescent="0.3">
      <c r="A648">
        <v>79</v>
      </c>
      <c r="B648">
        <v>135</v>
      </c>
      <c r="C648" t="s">
        <v>710</v>
      </c>
      <c r="D648" t="s">
        <v>144</v>
      </c>
      <c r="E648">
        <v>45</v>
      </c>
      <c r="F648">
        <v>366</v>
      </c>
      <c r="G648">
        <v>0.12295081967213115</v>
      </c>
      <c r="H648">
        <v>13707</v>
      </c>
      <c r="I648">
        <v>72831</v>
      </c>
      <c r="J648">
        <v>63</v>
      </c>
      <c r="K648" t="s">
        <v>964</v>
      </c>
      <c r="L648">
        <v>2780</v>
      </c>
      <c r="M648">
        <v>2024</v>
      </c>
      <c r="N648">
        <v>36</v>
      </c>
      <c r="O648">
        <f t="shared" si="10"/>
        <v>3.2829940906106371E-3</v>
      </c>
    </row>
    <row r="649" spans="1:15" x14ac:dyDescent="0.3">
      <c r="A649">
        <v>79</v>
      </c>
      <c r="B649">
        <v>321</v>
      </c>
      <c r="C649" t="s">
        <v>710</v>
      </c>
      <c r="D649" t="s">
        <v>144</v>
      </c>
      <c r="E649">
        <v>45</v>
      </c>
      <c r="F649">
        <v>271</v>
      </c>
      <c r="G649">
        <v>0.16605166051660517</v>
      </c>
      <c r="H649">
        <v>13707</v>
      </c>
      <c r="I649">
        <v>72831</v>
      </c>
      <c r="J649">
        <v>63</v>
      </c>
      <c r="K649" t="s">
        <v>2725</v>
      </c>
      <c r="L649">
        <v>2937</v>
      </c>
      <c r="M649">
        <v>2024</v>
      </c>
      <c r="N649">
        <v>36</v>
      </c>
      <c r="O649">
        <f t="shared" si="10"/>
        <v>3.2829940906106371E-3</v>
      </c>
    </row>
    <row r="650" spans="1:15" x14ac:dyDescent="0.3">
      <c r="A650">
        <v>79</v>
      </c>
      <c r="B650">
        <v>240</v>
      </c>
      <c r="C650" t="s">
        <v>710</v>
      </c>
      <c r="D650" t="s">
        <v>144</v>
      </c>
      <c r="E650">
        <v>44</v>
      </c>
      <c r="F650">
        <v>195</v>
      </c>
      <c r="G650">
        <v>0.22564102564102564</v>
      </c>
      <c r="H650">
        <v>13707</v>
      </c>
      <c r="I650">
        <v>72831</v>
      </c>
      <c r="J650">
        <v>65</v>
      </c>
      <c r="K650" t="s">
        <v>942</v>
      </c>
      <c r="L650">
        <v>2347</v>
      </c>
      <c r="M650">
        <v>2024</v>
      </c>
      <c r="N650">
        <v>36</v>
      </c>
      <c r="O650">
        <f t="shared" si="10"/>
        <v>3.2100386663748448E-3</v>
      </c>
    </row>
    <row r="651" spans="1:15" x14ac:dyDescent="0.3">
      <c r="A651">
        <v>79</v>
      </c>
      <c r="B651">
        <v>724</v>
      </c>
      <c r="C651" t="s">
        <v>710</v>
      </c>
      <c r="D651" t="s">
        <v>144</v>
      </c>
      <c r="E651">
        <v>44</v>
      </c>
      <c r="F651">
        <v>174</v>
      </c>
      <c r="G651">
        <v>0.25287356321839083</v>
      </c>
      <c r="H651">
        <v>13707</v>
      </c>
      <c r="I651">
        <v>72831</v>
      </c>
      <c r="J651">
        <v>65</v>
      </c>
      <c r="K651" t="s">
        <v>2205</v>
      </c>
      <c r="L651">
        <v>1429</v>
      </c>
      <c r="M651">
        <v>2024</v>
      </c>
      <c r="N651">
        <v>36</v>
      </c>
      <c r="O651">
        <f t="shared" si="10"/>
        <v>3.2100386663748448E-3</v>
      </c>
    </row>
    <row r="652" spans="1:15" x14ac:dyDescent="0.3">
      <c r="A652">
        <v>79</v>
      </c>
      <c r="B652">
        <v>230</v>
      </c>
      <c r="C652" t="s">
        <v>710</v>
      </c>
      <c r="D652" t="s">
        <v>144</v>
      </c>
      <c r="E652">
        <v>43</v>
      </c>
      <c r="F652">
        <v>189</v>
      </c>
      <c r="G652">
        <v>0.2275132275132275</v>
      </c>
      <c r="H652">
        <v>13707</v>
      </c>
      <c r="I652">
        <v>72831</v>
      </c>
      <c r="J652">
        <v>67</v>
      </c>
      <c r="K652" t="s">
        <v>2224</v>
      </c>
      <c r="L652">
        <v>3311</v>
      </c>
      <c r="M652">
        <v>2024</v>
      </c>
      <c r="N652">
        <v>36</v>
      </c>
      <c r="O652">
        <f t="shared" si="10"/>
        <v>3.1370832421390529E-3</v>
      </c>
    </row>
    <row r="653" spans="1:15" x14ac:dyDescent="0.3">
      <c r="A653">
        <v>79</v>
      </c>
      <c r="B653">
        <v>283</v>
      </c>
      <c r="C653" t="s">
        <v>710</v>
      </c>
      <c r="D653" t="s">
        <v>144</v>
      </c>
      <c r="E653">
        <v>43</v>
      </c>
      <c r="F653">
        <v>239</v>
      </c>
      <c r="G653">
        <v>0.1799163179916318</v>
      </c>
      <c r="H653">
        <v>13707</v>
      </c>
      <c r="I653">
        <v>72831</v>
      </c>
      <c r="J653">
        <v>67</v>
      </c>
      <c r="K653" t="s">
        <v>2244</v>
      </c>
      <c r="L653">
        <v>2563</v>
      </c>
      <c r="M653">
        <v>2024</v>
      </c>
      <c r="N653">
        <v>36</v>
      </c>
      <c r="O653">
        <f t="shared" si="10"/>
        <v>3.1370832421390529E-3</v>
      </c>
    </row>
    <row r="654" spans="1:15" x14ac:dyDescent="0.3">
      <c r="A654">
        <v>79</v>
      </c>
      <c r="B654">
        <v>344</v>
      </c>
      <c r="C654" t="s">
        <v>710</v>
      </c>
      <c r="D654" t="s">
        <v>144</v>
      </c>
      <c r="E654">
        <v>43</v>
      </c>
      <c r="F654">
        <v>125</v>
      </c>
      <c r="G654">
        <v>0.34399999999999997</v>
      </c>
      <c r="H654">
        <v>13707</v>
      </c>
      <c r="I654">
        <v>72831</v>
      </c>
      <c r="J654">
        <v>67</v>
      </c>
      <c r="K654" t="s">
        <v>2728</v>
      </c>
      <c r="L654">
        <v>1902</v>
      </c>
      <c r="M654">
        <v>2024</v>
      </c>
      <c r="N654">
        <v>36</v>
      </c>
      <c r="O654">
        <f t="shared" si="10"/>
        <v>3.1370832421390529E-3</v>
      </c>
    </row>
    <row r="655" spans="1:15" x14ac:dyDescent="0.3">
      <c r="A655">
        <v>79</v>
      </c>
      <c r="B655">
        <v>24</v>
      </c>
      <c r="C655" t="s">
        <v>710</v>
      </c>
      <c r="D655" t="s">
        <v>144</v>
      </c>
      <c r="E655">
        <v>42</v>
      </c>
      <c r="F655">
        <v>172</v>
      </c>
      <c r="G655">
        <v>0.2441860465116279</v>
      </c>
      <c r="H655">
        <v>13707</v>
      </c>
      <c r="I655">
        <v>72831</v>
      </c>
      <c r="J655">
        <v>70</v>
      </c>
      <c r="K655" t="s">
        <v>2220</v>
      </c>
      <c r="L655">
        <v>3887</v>
      </c>
      <c r="M655">
        <v>2024</v>
      </c>
      <c r="N655">
        <v>36</v>
      </c>
      <c r="O655">
        <f t="shared" si="10"/>
        <v>3.064127817903261E-3</v>
      </c>
    </row>
    <row r="656" spans="1:15" x14ac:dyDescent="0.3">
      <c r="A656">
        <v>79</v>
      </c>
      <c r="B656">
        <v>171</v>
      </c>
      <c r="C656" t="s">
        <v>710</v>
      </c>
      <c r="D656" t="s">
        <v>144</v>
      </c>
      <c r="E656">
        <v>42</v>
      </c>
      <c r="F656">
        <v>153</v>
      </c>
      <c r="G656">
        <v>0.27450980392156865</v>
      </c>
      <c r="H656">
        <v>13707</v>
      </c>
      <c r="I656">
        <v>72831</v>
      </c>
      <c r="J656">
        <v>70</v>
      </c>
      <c r="K656" t="s">
        <v>2698</v>
      </c>
      <c r="L656">
        <v>2558</v>
      </c>
      <c r="M656">
        <v>2024</v>
      </c>
      <c r="N656">
        <v>36</v>
      </c>
      <c r="O656">
        <f t="shared" si="10"/>
        <v>3.064127817903261E-3</v>
      </c>
    </row>
    <row r="657" spans="1:15" x14ac:dyDescent="0.3">
      <c r="A657">
        <v>79</v>
      </c>
      <c r="B657">
        <v>281</v>
      </c>
      <c r="C657" t="s">
        <v>710</v>
      </c>
      <c r="D657" t="s">
        <v>144</v>
      </c>
      <c r="E657">
        <v>39</v>
      </c>
      <c r="F657">
        <v>145</v>
      </c>
      <c r="G657">
        <v>0.26896551724137929</v>
      </c>
      <c r="H657">
        <v>13707</v>
      </c>
      <c r="I657">
        <v>72831</v>
      </c>
      <c r="J657">
        <v>72</v>
      </c>
      <c r="K657" t="s">
        <v>946</v>
      </c>
      <c r="L657">
        <v>1881</v>
      </c>
      <c r="M657">
        <v>2024</v>
      </c>
      <c r="N657">
        <v>36</v>
      </c>
      <c r="O657">
        <f t="shared" si="10"/>
        <v>2.8452615451958854E-3</v>
      </c>
    </row>
    <row r="658" spans="1:15" x14ac:dyDescent="0.3">
      <c r="A658">
        <v>79</v>
      </c>
      <c r="B658">
        <v>200</v>
      </c>
      <c r="C658" t="s">
        <v>710</v>
      </c>
      <c r="D658" t="s">
        <v>144</v>
      </c>
      <c r="E658">
        <v>38</v>
      </c>
      <c r="F658">
        <v>78</v>
      </c>
      <c r="G658">
        <v>0.48717948717948717</v>
      </c>
      <c r="H658">
        <v>13707</v>
      </c>
      <c r="I658">
        <v>72831</v>
      </c>
      <c r="J658">
        <v>73</v>
      </c>
      <c r="K658" t="s">
        <v>2206</v>
      </c>
      <c r="L658">
        <v>578</v>
      </c>
      <c r="M658">
        <v>2024</v>
      </c>
      <c r="N658">
        <v>36</v>
      </c>
      <c r="O658">
        <f t="shared" si="10"/>
        <v>2.7723061209600935E-3</v>
      </c>
    </row>
    <row r="659" spans="1:15" x14ac:dyDescent="0.3">
      <c r="A659">
        <v>79</v>
      </c>
      <c r="B659">
        <v>773</v>
      </c>
      <c r="C659" t="s">
        <v>710</v>
      </c>
      <c r="D659" t="s">
        <v>144</v>
      </c>
      <c r="E659">
        <v>38</v>
      </c>
      <c r="F659">
        <v>291</v>
      </c>
      <c r="G659">
        <v>0.13058419243986255</v>
      </c>
      <c r="H659">
        <v>13707</v>
      </c>
      <c r="I659">
        <v>72831</v>
      </c>
      <c r="J659">
        <v>73</v>
      </c>
      <c r="K659" t="s">
        <v>917</v>
      </c>
      <c r="L659">
        <v>2034</v>
      </c>
      <c r="M659">
        <v>2024</v>
      </c>
      <c r="N659">
        <v>36</v>
      </c>
      <c r="O659">
        <f t="shared" si="10"/>
        <v>2.7723061209600935E-3</v>
      </c>
    </row>
    <row r="660" spans="1:15" x14ac:dyDescent="0.3">
      <c r="A660">
        <v>79</v>
      </c>
      <c r="B660">
        <v>198</v>
      </c>
      <c r="C660" t="s">
        <v>710</v>
      </c>
      <c r="D660" t="s">
        <v>144</v>
      </c>
      <c r="E660">
        <v>36</v>
      </c>
      <c r="F660">
        <v>257</v>
      </c>
      <c r="G660">
        <v>0.14007782101167315</v>
      </c>
      <c r="H660">
        <v>13707</v>
      </c>
      <c r="I660">
        <v>72831</v>
      </c>
      <c r="J660">
        <v>75</v>
      </c>
      <c r="K660" t="s">
        <v>2703</v>
      </c>
      <c r="L660">
        <v>1904</v>
      </c>
      <c r="M660">
        <v>2024</v>
      </c>
      <c r="N660">
        <v>36</v>
      </c>
      <c r="O660">
        <f t="shared" si="10"/>
        <v>2.6263952724885093E-3</v>
      </c>
    </row>
    <row r="661" spans="1:15" x14ac:dyDescent="0.3">
      <c r="A661">
        <v>79</v>
      </c>
      <c r="B661">
        <v>770</v>
      </c>
      <c r="C661" t="s">
        <v>710</v>
      </c>
      <c r="D661" t="s">
        <v>144</v>
      </c>
      <c r="E661">
        <v>35</v>
      </c>
      <c r="F661">
        <v>314</v>
      </c>
      <c r="G661">
        <v>0.11146496815286625</v>
      </c>
      <c r="H661">
        <v>13707</v>
      </c>
      <c r="I661">
        <v>72831</v>
      </c>
      <c r="J661">
        <v>76</v>
      </c>
      <c r="K661" t="s">
        <v>915</v>
      </c>
      <c r="L661">
        <v>2112</v>
      </c>
      <c r="M661">
        <v>2024</v>
      </c>
      <c r="N661">
        <v>36</v>
      </c>
      <c r="O661">
        <f t="shared" si="10"/>
        <v>2.5534398482527174E-3</v>
      </c>
    </row>
    <row r="662" spans="1:15" x14ac:dyDescent="0.3">
      <c r="A662">
        <v>79</v>
      </c>
      <c r="B662">
        <v>136</v>
      </c>
      <c r="C662" t="s">
        <v>710</v>
      </c>
      <c r="D662" t="s">
        <v>144</v>
      </c>
      <c r="E662">
        <v>34</v>
      </c>
      <c r="F662">
        <v>156</v>
      </c>
      <c r="G662">
        <v>0.21794871794871795</v>
      </c>
      <c r="H662">
        <v>13707</v>
      </c>
      <c r="I662">
        <v>72831</v>
      </c>
      <c r="J662">
        <v>77</v>
      </c>
      <c r="K662" t="s">
        <v>945</v>
      </c>
      <c r="L662">
        <v>1958</v>
      </c>
      <c r="M662">
        <v>2024</v>
      </c>
      <c r="N662">
        <v>36</v>
      </c>
      <c r="O662">
        <f t="shared" si="10"/>
        <v>2.4804844240169256E-3</v>
      </c>
    </row>
    <row r="663" spans="1:15" x14ac:dyDescent="0.3">
      <c r="A663">
        <v>79</v>
      </c>
      <c r="B663">
        <v>541</v>
      </c>
      <c r="C663" t="s">
        <v>710</v>
      </c>
      <c r="D663" t="s">
        <v>144</v>
      </c>
      <c r="E663">
        <v>34</v>
      </c>
      <c r="F663">
        <v>125</v>
      </c>
      <c r="G663">
        <v>0.27200000000000002</v>
      </c>
      <c r="H663">
        <v>13707</v>
      </c>
      <c r="I663">
        <v>72831</v>
      </c>
      <c r="J663">
        <v>77</v>
      </c>
      <c r="K663" t="s">
        <v>927</v>
      </c>
      <c r="L663">
        <v>1803</v>
      </c>
      <c r="M663">
        <v>2024</v>
      </c>
      <c r="N663">
        <v>36</v>
      </c>
      <c r="O663">
        <f t="shared" si="10"/>
        <v>2.4804844240169256E-3</v>
      </c>
    </row>
    <row r="664" spans="1:15" x14ac:dyDescent="0.3">
      <c r="A664">
        <v>79</v>
      </c>
      <c r="B664">
        <v>721</v>
      </c>
      <c r="C664" t="s">
        <v>710</v>
      </c>
      <c r="D664" t="s">
        <v>144</v>
      </c>
      <c r="E664">
        <v>34</v>
      </c>
      <c r="F664">
        <v>188</v>
      </c>
      <c r="G664">
        <v>0.18085106382978725</v>
      </c>
      <c r="H664">
        <v>13707</v>
      </c>
      <c r="I664">
        <v>72831</v>
      </c>
      <c r="J664">
        <v>77</v>
      </c>
      <c r="K664" t="s">
        <v>925</v>
      </c>
      <c r="L664">
        <v>3185</v>
      </c>
      <c r="M664">
        <v>2024</v>
      </c>
      <c r="N664">
        <v>36</v>
      </c>
      <c r="O664">
        <f t="shared" si="10"/>
        <v>2.4804844240169256E-3</v>
      </c>
    </row>
    <row r="665" spans="1:15" x14ac:dyDescent="0.3">
      <c r="A665">
        <v>79</v>
      </c>
      <c r="B665">
        <v>48</v>
      </c>
      <c r="C665" t="s">
        <v>710</v>
      </c>
      <c r="D665" t="s">
        <v>144</v>
      </c>
      <c r="E665">
        <v>33</v>
      </c>
      <c r="F665">
        <v>234</v>
      </c>
      <c r="G665">
        <v>0.14102564102564102</v>
      </c>
      <c r="H665">
        <v>13707</v>
      </c>
      <c r="I665">
        <v>72831</v>
      </c>
      <c r="J665">
        <v>80</v>
      </c>
      <c r="K665" t="s">
        <v>2681</v>
      </c>
      <c r="L665">
        <v>1882</v>
      </c>
      <c r="M665">
        <v>2024</v>
      </c>
      <c r="N665">
        <v>36</v>
      </c>
      <c r="O665">
        <f t="shared" si="10"/>
        <v>2.4075289997811337E-3</v>
      </c>
    </row>
    <row r="666" spans="1:15" x14ac:dyDescent="0.3">
      <c r="A666">
        <v>79</v>
      </c>
      <c r="B666">
        <v>143</v>
      </c>
      <c r="C666" t="s">
        <v>710</v>
      </c>
      <c r="D666" t="s">
        <v>144</v>
      </c>
      <c r="E666">
        <v>33</v>
      </c>
      <c r="F666">
        <v>186</v>
      </c>
      <c r="G666">
        <v>0.17741935483870969</v>
      </c>
      <c r="H666">
        <v>13707</v>
      </c>
      <c r="I666">
        <v>72831</v>
      </c>
      <c r="J666">
        <v>80</v>
      </c>
      <c r="K666" t="s">
        <v>2693</v>
      </c>
      <c r="L666">
        <v>2493</v>
      </c>
      <c r="M666">
        <v>2024</v>
      </c>
      <c r="N666">
        <v>36</v>
      </c>
      <c r="O666">
        <f t="shared" si="10"/>
        <v>2.4075289997811337E-3</v>
      </c>
    </row>
    <row r="667" spans="1:15" x14ac:dyDescent="0.3">
      <c r="A667">
        <v>79</v>
      </c>
      <c r="B667">
        <v>313</v>
      </c>
      <c r="C667" t="s">
        <v>710</v>
      </c>
      <c r="D667" t="s">
        <v>144</v>
      </c>
      <c r="E667">
        <v>33</v>
      </c>
      <c r="F667">
        <v>248</v>
      </c>
      <c r="G667">
        <v>0.13306451612903225</v>
      </c>
      <c r="H667">
        <v>13707</v>
      </c>
      <c r="I667">
        <v>72831</v>
      </c>
      <c r="J667">
        <v>80</v>
      </c>
      <c r="K667" t="s">
        <v>926</v>
      </c>
      <c r="L667">
        <v>2940</v>
      </c>
      <c r="M667">
        <v>2024</v>
      </c>
      <c r="N667">
        <v>36</v>
      </c>
      <c r="O667">
        <f t="shared" si="10"/>
        <v>2.4075289997811337E-3</v>
      </c>
    </row>
    <row r="668" spans="1:15" x14ac:dyDescent="0.3">
      <c r="A668">
        <v>79</v>
      </c>
      <c r="B668">
        <v>111</v>
      </c>
      <c r="C668" t="s">
        <v>710</v>
      </c>
      <c r="D668" t="s">
        <v>144</v>
      </c>
      <c r="E668">
        <v>32</v>
      </c>
      <c r="F668">
        <v>238</v>
      </c>
      <c r="G668">
        <v>0.13445378151260504</v>
      </c>
      <c r="H668">
        <v>13707</v>
      </c>
      <c r="I668">
        <v>72831</v>
      </c>
      <c r="J668">
        <v>83</v>
      </c>
      <c r="K668" t="s">
        <v>2688</v>
      </c>
      <c r="L668">
        <v>1172</v>
      </c>
      <c r="M668">
        <v>2024</v>
      </c>
      <c r="N668">
        <v>36</v>
      </c>
      <c r="O668">
        <f t="shared" si="10"/>
        <v>2.3345735755453418E-3</v>
      </c>
    </row>
    <row r="669" spans="1:15" x14ac:dyDescent="0.3">
      <c r="A669">
        <v>79</v>
      </c>
      <c r="B669">
        <v>862</v>
      </c>
      <c r="C669" t="s">
        <v>710</v>
      </c>
      <c r="D669" t="s">
        <v>144</v>
      </c>
      <c r="E669">
        <v>32</v>
      </c>
      <c r="F669">
        <v>359</v>
      </c>
      <c r="G669">
        <v>8.9136490250696379E-2</v>
      </c>
      <c r="H669">
        <v>13707</v>
      </c>
      <c r="I669">
        <v>72831</v>
      </c>
      <c r="J669">
        <v>83</v>
      </c>
      <c r="K669" t="s">
        <v>910</v>
      </c>
      <c r="L669">
        <v>3335</v>
      </c>
      <c r="M669">
        <v>2024</v>
      </c>
      <c r="N669">
        <v>36</v>
      </c>
      <c r="O669">
        <f t="shared" si="10"/>
        <v>2.3345735755453418E-3</v>
      </c>
    </row>
    <row r="670" spans="1:15" x14ac:dyDescent="0.3">
      <c r="A670">
        <v>79</v>
      </c>
      <c r="B670">
        <v>175</v>
      </c>
      <c r="C670" t="s">
        <v>710</v>
      </c>
      <c r="D670" t="s">
        <v>144</v>
      </c>
      <c r="E670">
        <v>31</v>
      </c>
      <c r="F670">
        <v>237</v>
      </c>
      <c r="G670">
        <v>0.13080168776371309</v>
      </c>
      <c r="H670">
        <v>13707</v>
      </c>
      <c r="I670">
        <v>72831</v>
      </c>
      <c r="J670">
        <v>85</v>
      </c>
      <c r="K670" t="s">
        <v>2879</v>
      </c>
      <c r="L670">
        <v>7629</v>
      </c>
      <c r="M670">
        <v>2024</v>
      </c>
      <c r="N670">
        <v>36</v>
      </c>
      <c r="O670">
        <f t="shared" si="10"/>
        <v>2.2616181513095499E-3</v>
      </c>
    </row>
    <row r="671" spans="1:15" x14ac:dyDescent="0.3">
      <c r="A671">
        <v>79</v>
      </c>
      <c r="B671">
        <v>320</v>
      </c>
      <c r="C671" t="s">
        <v>710</v>
      </c>
      <c r="D671" t="s">
        <v>144</v>
      </c>
      <c r="E671">
        <v>31</v>
      </c>
      <c r="F671">
        <v>91</v>
      </c>
      <c r="G671">
        <v>0.34065934065934067</v>
      </c>
      <c r="H671">
        <v>13707</v>
      </c>
      <c r="I671">
        <v>72831</v>
      </c>
      <c r="J671">
        <v>85</v>
      </c>
      <c r="K671" t="s">
        <v>961</v>
      </c>
      <c r="L671">
        <v>1396</v>
      </c>
      <c r="M671">
        <v>2024</v>
      </c>
      <c r="N671">
        <v>36</v>
      </c>
      <c r="O671">
        <f t="shared" si="10"/>
        <v>2.2616181513095499E-3</v>
      </c>
    </row>
    <row r="672" spans="1:15" x14ac:dyDescent="0.3">
      <c r="A672">
        <v>79</v>
      </c>
      <c r="B672">
        <v>861</v>
      </c>
      <c r="C672" t="s">
        <v>710</v>
      </c>
      <c r="D672" t="s">
        <v>144</v>
      </c>
      <c r="E672">
        <v>31</v>
      </c>
      <c r="F672">
        <v>318</v>
      </c>
      <c r="G672">
        <v>9.7484276729559755E-2</v>
      </c>
      <c r="H672">
        <v>13707</v>
      </c>
      <c r="I672">
        <v>72831</v>
      </c>
      <c r="J672">
        <v>85</v>
      </c>
      <c r="K672" t="s">
        <v>2802</v>
      </c>
      <c r="L672">
        <v>2923</v>
      </c>
      <c r="M672">
        <v>2024</v>
      </c>
      <c r="N672">
        <v>36</v>
      </c>
      <c r="O672">
        <f t="shared" si="10"/>
        <v>2.2616181513095499E-3</v>
      </c>
    </row>
    <row r="673" spans="1:15" x14ac:dyDescent="0.3">
      <c r="A673">
        <v>79</v>
      </c>
      <c r="B673">
        <v>142</v>
      </c>
      <c r="C673" t="s">
        <v>710</v>
      </c>
      <c r="D673" t="s">
        <v>144</v>
      </c>
      <c r="E673">
        <v>30</v>
      </c>
      <c r="F673">
        <v>102</v>
      </c>
      <c r="G673">
        <v>0.29411764705882354</v>
      </c>
      <c r="H673">
        <v>13707</v>
      </c>
      <c r="I673">
        <v>72831</v>
      </c>
      <c r="J673">
        <v>88</v>
      </c>
      <c r="K673" t="s">
        <v>2949</v>
      </c>
      <c r="L673">
        <v>1027</v>
      </c>
      <c r="M673">
        <v>2024</v>
      </c>
      <c r="N673">
        <v>36</v>
      </c>
      <c r="O673">
        <f t="shared" si="10"/>
        <v>2.188662727073758E-3</v>
      </c>
    </row>
    <row r="674" spans="1:15" x14ac:dyDescent="0.3">
      <c r="A674">
        <v>79</v>
      </c>
      <c r="B674">
        <v>245</v>
      </c>
      <c r="C674" t="s">
        <v>710</v>
      </c>
      <c r="D674" t="s">
        <v>144</v>
      </c>
      <c r="E674">
        <v>29</v>
      </c>
      <c r="F674">
        <v>183</v>
      </c>
      <c r="G674">
        <v>0.15846994535519127</v>
      </c>
      <c r="H674">
        <v>13707</v>
      </c>
      <c r="I674">
        <v>72831</v>
      </c>
      <c r="J674">
        <v>89</v>
      </c>
      <c r="K674" t="s">
        <v>2712</v>
      </c>
      <c r="L674">
        <v>2282</v>
      </c>
      <c r="M674">
        <v>2024</v>
      </c>
      <c r="N674">
        <v>36</v>
      </c>
      <c r="O674">
        <f t="shared" si="10"/>
        <v>2.1157073028379662E-3</v>
      </c>
    </row>
    <row r="675" spans="1:15" x14ac:dyDescent="0.3">
      <c r="A675">
        <v>79</v>
      </c>
      <c r="B675">
        <v>252</v>
      </c>
      <c r="C675" t="s">
        <v>710</v>
      </c>
      <c r="D675" t="s">
        <v>144</v>
      </c>
      <c r="E675">
        <v>27</v>
      </c>
      <c r="F675">
        <v>112</v>
      </c>
      <c r="G675">
        <v>0.24107142857142858</v>
      </c>
      <c r="H675">
        <v>13707</v>
      </c>
      <c r="I675">
        <v>72831</v>
      </c>
      <c r="J675">
        <v>90</v>
      </c>
      <c r="K675" t="s">
        <v>2946</v>
      </c>
      <c r="L675">
        <v>1540</v>
      </c>
      <c r="M675">
        <v>2024</v>
      </c>
      <c r="N675">
        <v>36</v>
      </c>
      <c r="O675">
        <f t="shared" si="10"/>
        <v>1.969796454366382E-3</v>
      </c>
    </row>
    <row r="676" spans="1:15" x14ac:dyDescent="0.3">
      <c r="A676">
        <v>79</v>
      </c>
      <c r="B676">
        <v>346</v>
      </c>
      <c r="C676" t="s">
        <v>710</v>
      </c>
      <c r="D676" t="s">
        <v>144</v>
      </c>
      <c r="E676">
        <v>27</v>
      </c>
      <c r="F676">
        <v>75</v>
      </c>
      <c r="G676">
        <v>0.36</v>
      </c>
      <c r="H676">
        <v>13707</v>
      </c>
      <c r="I676">
        <v>72831</v>
      </c>
      <c r="J676">
        <v>90</v>
      </c>
      <c r="K676" t="s">
        <v>2214</v>
      </c>
      <c r="L676">
        <v>1232</v>
      </c>
      <c r="M676">
        <v>2024</v>
      </c>
      <c r="N676">
        <v>36</v>
      </c>
      <c r="O676">
        <f t="shared" si="10"/>
        <v>1.969796454366382E-3</v>
      </c>
    </row>
    <row r="677" spans="1:15" x14ac:dyDescent="0.3">
      <c r="A677">
        <v>79</v>
      </c>
      <c r="B677">
        <v>55</v>
      </c>
      <c r="C677" t="s">
        <v>710</v>
      </c>
      <c r="D677" t="s">
        <v>144</v>
      </c>
      <c r="E677">
        <v>26</v>
      </c>
      <c r="F677">
        <v>215</v>
      </c>
      <c r="G677">
        <v>0.12093023255813953</v>
      </c>
      <c r="H677">
        <v>13707</v>
      </c>
      <c r="I677">
        <v>72831</v>
      </c>
      <c r="J677">
        <v>92</v>
      </c>
      <c r="K677" t="s">
        <v>938</v>
      </c>
      <c r="L677">
        <v>2822</v>
      </c>
      <c r="M677">
        <v>2024</v>
      </c>
      <c r="N677">
        <v>36</v>
      </c>
      <c r="O677">
        <f t="shared" si="10"/>
        <v>1.8968410301305901E-3</v>
      </c>
    </row>
    <row r="678" spans="1:15" x14ac:dyDescent="0.3">
      <c r="A678">
        <v>79</v>
      </c>
      <c r="B678">
        <v>380</v>
      </c>
      <c r="C678" t="s">
        <v>710</v>
      </c>
      <c r="D678" t="s">
        <v>144</v>
      </c>
      <c r="E678">
        <v>26</v>
      </c>
      <c r="F678">
        <v>172</v>
      </c>
      <c r="G678">
        <v>0.15116279069767441</v>
      </c>
      <c r="H678">
        <v>13707</v>
      </c>
      <c r="I678">
        <v>72831</v>
      </c>
      <c r="J678">
        <v>92</v>
      </c>
      <c r="K678" t="s">
        <v>2733</v>
      </c>
      <c r="L678">
        <v>1402</v>
      </c>
      <c r="M678">
        <v>2024</v>
      </c>
      <c r="N678">
        <v>36</v>
      </c>
      <c r="O678">
        <f t="shared" si="10"/>
        <v>1.8968410301305901E-3</v>
      </c>
    </row>
    <row r="679" spans="1:15" x14ac:dyDescent="0.3">
      <c r="A679">
        <v>79</v>
      </c>
      <c r="B679">
        <v>951</v>
      </c>
      <c r="C679" t="s">
        <v>710</v>
      </c>
      <c r="D679" t="s">
        <v>144</v>
      </c>
      <c r="E679">
        <v>26</v>
      </c>
      <c r="F679">
        <v>168</v>
      </c>
      <c r="G679">
        <v>0.15476190476190477</v>
      </c>
      <c r="H679">
        <v>13707</v>
      </c>
      <c r="I679">
        <v>72831</v>
      </c>
      <c r="J679">
        <v>92</v>
      </c>
      <c r="K679" t="s">
        <v>2810</v>
      </c>
      <c r="L679">
        <v>2153</v>
      </c>
      <c r="M679">
        <v>2024</v>
      </c>
      <c r="N679">
        <v>36</v>
      </c>
      <c r="O679">
        <f t="shared" si="10"/>
        <v>1.8968410301305901E-3</v>
      </c>
    </row>
    <row r="680" spans="1:15" x14ac:dyDescent="0.3">
      <c r="A680">
        <v>79</v>
      </c>
      <c r="B680">
        <v>203</v>
      </c>
      <c r="C680" t="s">
        <v>710</v>
      </c>
      <c r="D680" t="s">
        <v>144</v>
      </c>
      <c r="E680">
        <v>25</v>
      </c>
      <c r="F680">
        <v>264</v>
      </c>
      <c r="G680">
        <v>9.4696969696969696E-2</v>
      </c>
      <c r="H680">
        <v>13707</v>
      </c>
      <c r="I680">
        <v>72831</v>
      </c>
      <c r="J680">
        <v>95</v>
      </c>
      <c r="K680" t="s">
        <v>1735</v>
      </c>
      <c r="L680">
        <v>1119</v>
      </c>
      <c r="M680">
        <v>2024</v>
      </c>
      <c r="N680">
        <v>36</v>
      </c>
      <c r="O680">
        <f t="shared" si="10"/>
        <v>1.8238856058947982E-3</v>
      </c>
    </row>
    <row r="681" spans="1:15" x14ac:dyDescent="0.3">
      <c r="A681">
        <v>79</v>
      </c>
      <c r="B681">
        <v>542</v>
      </c>
      <c r="C681" t="s">
        <v>710</v>
      </c>
      <c r="D681" t="s">
        <v>144</v>
      </c>
      <c r="E681">
        <v>25</v>
      </c>
      <c r="F681">
        <v>146</v>
      </c>
      <c r="G681">
        <v>0.17123287671232876</v>
      </c>
      <c r="H681">
        <v>13707</v>
      </c>
      <c r="I681">
        <v>72831</v>
      </c>
      <c r="J681">
        <v>95</v>
      </c>
      <c r="K681" t="s">
        <v>2765</v>
      </c>
      <c r="L681">
        <v>1607</v>
      </c>
      <c r="M681">
        <v>2024</v>
      </c>
      <c r="N681">
        <v>36</v>
      </c>
      <c r="O681">
        <f t="shared" si="10"/>
        <v>1.8238856058947982E-3</v>
      </c>
    </row>
    <row r="682" spans="1:15" x14ac:dyDescent="0.3">
      <c r="A682">
        <v>79</v>
      </c>
      <c r="B682">
        <v>863</v>
      </c>
      <c r="C682" t="s">
        <v>710</v>
      </c>
      <c r="D682" t="s">
        <v>144</v>
      </c>
      <c r="E682">
        <v>25</v>
      </c>
      <c r="F682">
        <v>56</v>
      </c>
      <c r="G682">
        <v>0.44642857142857145</v>
      </c>
      <c r="H682">
        <v>13707</v>
      </c>
      <c r="I682">
        <v>72831</v>
      </c>
      <c r="J682">
        <v>95</v>
      </c>
      <c r="K682" t="s">
        <v>2803</v>
      </c>
      <c r="L682">
        <v>232</v>
      </c>
      <c r="M682">
        <v>2024</v>
      </c>
      <c r="N682">
        <v>36</v>
      </c>
      <c r="O682">
        <f t="shared" si="10"/>
        <v>1.8238856058947982E-3</v>
      </c>
    </row>
    <row r="683" spans="1:15" x14ac:dyDescent="0.3">
      <c r="A683">
        <v>8702</v>
      </c>
      <c r="B683">
        <v>640</v>
      </c>
      <c r="C683" t="s">
        <v>711</v>
      </c>
      <c r="D683" t="s">
        <v>159</v>
      </c>
      <c r="E683">
        <v>4022</v>
      </c>
      <c r="F683">
        <v>24915</v>
      </c>
      <c r="G683">
        <v>0.16142885811759983</v>
      </c>
      <c r="H683">
        <v>38240</v>
      </c>
      <c r="I683">
        <v>292727</v>
      </c>
      <c r="J683">
        <v>1</v>
      </c>
      <c r="K683" t="s">
        <v>866</v>
      </c>
      <c r="L683">
        <v>59576</v>
      </c>
      <c r="M683">
        <v>2024</v>
      </c>
      <c r="N683">
        <v>36</v>
      </c>
      <c r="O683">
        <f t="shared" si="10"/>
        <v>0.10517782426778242</v>
      </c>
    </row>
    <row r="684" spans="1:15" x14ac:dyDescent="0.3">
      <c r="A684">
        <v>8702</v>
      </c>
      <c r="B684">
        <v>560</v>
      </c>
      <c r="C684" t="s">
        <v>711</v>
      </c>
      <c r="D684" t="s">
        <v>159</v>
      </c>
      <c r="E684">
        <v>2507</v>
      </c>
      <c r="F684">
        <v>17029</v>
      </c>
      <c r="G684">
        <v>0.14721944917493687</v>
      </c>
      <c r="H684">
        <v>38240</v>
      </c>
      <c r="I684">
        <v>292727</v>
      </c>
      <c r="J684">
        <v>2</v>
      </c>
      <c r="K684" t="s">
        <v>868</v>
      </c>
      <c r="L684">
        <v>40753</v>
      </c>
      <c r="M684">
        <v>2024</v>
      </c>
      <c r="N684">
        <v>36</v>
      </c>
      <c r="O684">
        <f t="shared" si="10"/>
        <v>6.5559623430962347E-2</v>
      </c>
    </row>
    <row r="685" spans="1:15" x14ac:dyDescent="0.3">
      <c r="A685">
        <v>8702</v>
      </c>
      <c r="B685">
        <v>720</v>
      </c>
      <c r="C685" t="s">
        <v>711</v>
      </c>
      <c r="D685" t="s">
        <v>159</v>
      </c>
      <c r="E685">
        <v>1479</v>
      </c>
      <c r="F685">
        <v>10599</v>
      </c>
      <c r="G685">
        <v>0.13954146617605434</v>
      </c>
      <c r="H685">
        <v>38240</v>
      </c>
      <c r="I685">
        <v>292727</v>
      </c>
      <c r="J685">
        <v>3</v>
      </c>
      <c r="K685" t="s">
        <v>867</v>
      </c>
      <c r="L685">
        <v>43807</v>
      </c>
      <c r="M685">
        <v>2024</v>
      </c>
      <c r="N685">
        <v>36</v>
      </c>
      <c r="O685">
        <f t="shared" si="10"/>
        <v>3.8676778242677824E-2</v>
      </c>
    </row>
    <row r="686" spans="1:15" x14ac:dyDescent="0.3">
      <c r="A686">
        <v>8702</v>
      </c>
      <c r="B686">
        <v>540</v>
      </c>
      <c r="C686" t="s">
        <v>711</v>
      </c>
      <c r="D686" t="s">
        <v>159</v>
      </c>
      <c r="E686">
        <v>1412</v>
      </c>
      <c r="F686">
        <v>9618</v>
      </c>
      <c r="G686">
        <v>0.14680806820544812</v>
      </c>
      <c r="H686">
        <v>38240</v>
      </c>
      <c r="I686">
        <v>292727</v>
      </c>
      <c r="J686">
        <v>4</v>
      </c>
      <c r="K686" t="s">
        <v>871</v>
      </c>
      <c r="L686">
        <v>22562</v>
      </c>
      <c r="M686">
        <v>2024</v>
      </c>
      <c r="N686">
        <v>36</v>
      </c>
      <c r="O686">
        <f t="shared" si="10"/>
        <v>3.6924686192468623E-2</v>
      </c>
    </row>
    <row r="687" spans="1:15" x14ac:dyDescent="0.3">
      <c r="A687">
        <v>8702</v>
      </c>
      <c r="B687">
        <v>194</v>
      </c>
      <c r="C687" t="s">
        <v>711</v>
      </c>
      <c r="D687" t="s">
        <v>159</v>
      </c>
      <c r="E687">
        <v>954</v>
      </c>
      <c r="F687">
        <v>7281</v>
      </c>
      <c r="G687">
        <v>0.13102595797280595</v>
      </c>
      <c r="H687">
        <v>38240</v>
      </c>
      <c r="I687">
        <v>292727</v>
      </c>
      <c r="J687">
        <v>5</v>
      </c>
      <c r="K687" t="s">
        <v>873</v>
      </c>
      <c r="L687">
        <v>26491</v>
      </c>
      <c r="M687">
        <v>2024</v>
      </c>
      <c r="N687">
        <v>36</v>
      </c>
      <c r="O687">
        <f t="shared" si="10"/>
        <v>2.4947698744769875E-2</v>
      </c>
    </row>
    <row r="688" spans="1:15" x14ac:dyDescent="0.3">
      <c r="A688">
        <v>8702</v>
      </c>
      <c r="B688">
        <v>175</v>
      </c>
      <c r="C688" t="s">
        <v>711</v>
      </c>
      <c r="D688" t="s">
        <v>159</v>
      </c>
      <c r="E688">
        <v>791</v>
      </c>
      <c r="F688">
        <v>3804</v>
      </c>
      <c r="G688">
        <v>0.20793901156677183</v>
      </c>
      <c r="H688">
        <v>38240</v>
      </c>
      <c r="I688">
        <v>292727</v>
      </c>
      <c r="J688">
        <v>6</v>
      </c>
      <c r="K688" t="s">
        <v>2879</v>
      </c>
      <c r="L688">
        <v>7629</v>
      </c>
      <c r="M688">
        <v>2024</v>
      </c>
      <c r="N688">
        <v>36</v>
      </c>
      <c r="O688">
        <f t="shared" si="10"/>
        <v>2.0685146443514643E-2</v>
      </c>
    </row>
    <row r="689" spans="1:15" x14ac:dyDescent="0.3">
      <c r="A689">
        <v>8702</v>
      </c>
      <c r="B689">
        <v>137</v>
      </c>
      <c r="C689" t="s">
        <v>711</v>
      </c>
      <c r="D689" t="s">
        <v>159</v>
      </c>
      <c r="E689">
        <v>490</v>
      </c>
      <c r="F689">
        <v>5512</v>
      </c>
      <c r="G689">
        <v>8.8896952104499272E-2</v>
      </c>
      <c r="H689">
        <v>38240</v>
      </c>
      <c r="I689">
        <v>292727</v>
      </c>
      <c r="J689">
        <v>7</v>
      </c>
      <c r="K689" t="s">
        <v>872</v>
      </c>
      <c r="L689">
        <v>18935</v>
      </c>
      <c r="M689">
        <v>2024</v>
      </c>
      <c r="N689">
        <v>36</v>
      </c>
      <c r="O689">
        <f t="shared" si="10"/>
        <v>1.2813807531380754E-2</v>
      </c>
    </row>
    <row r="690" spans="1:15" x14ac:dyDescent="0.3">
      <c r="A690">
        <v>8702</v>
      </c>
      <c r="B690">
        <v>21</v>
      </c>
      <c r="C690" t="s">
        <v>711</v>
      </c>
      <c r="D690" t="s">
        <v>159</v>
      </c>
      <c r="E690">
        <v>449</v>
      </c>
      <c r="F690">
        <v>3287</v>
      </c>
      <c r="G690">
        <v>0.13659872223912381</v>
      </c>
      <c r="H690">
        <v>38240</v>
      </c>
      <c r="I690">
        <v>292727</v>
      </c>
      <c r="J690">
        <v>8</v>
      </c>
      <c r="K690" t="s">
        <v>923</v>
      </c>
      <c r="L690">
        <v>4020</v>
      </c>
      <c r="M690">
        <v>2024</v>
      </c>
      <c r="N690">
        <v>36</v>
      </c>
      <c r="O690">
        <f t="shared" si="10"/>
        <v>1.1741631799163181E-2</v>
      </c>
    </row>
    <row r="691" spans="1:15" x14ac:dyDescent="0.3">
      <c r="A691">
        <v>8702</v>
      </c>
      <c r="B691">
        <v>254</v>
      </c>
      <c r="C691" t="s">
        <v>711</v>
      </c>
      <c r="D691" t="s">
        <v>159</v>
      </c>
      <c r="E691">
        <v>422</v>
      </c>
      <c r="F691">
        <v>2885</v>
      </c>
      <c r="G691">
        <v>0.1462738301559792</v>
      </c>
      <c r="H691">
        <v>38240</v>
      </c>
      <c r="I691">
        <v>292727</v>
      </c>
      <c r="J691">
        <v>9</v>
      </c>
      <c r="K691" t="s">
        <v>889</v>
      </c>
      <c r="L691">
        <v>7267</v>
      </c>
      <c r="M691">
        <v>2024</v>
      </c>
      <c r="N691">
        <v>36</v>
      </c>
      <c r="O691">
        <f t="shared" si="10"/>
        <v>1.1035564853556485E-2</v>
      </c>
    </row>
    <row r="692" spans="1:15" x14ac:dyDescent="0.3">
      <c r="A692">
        <v>8702</v>
      </c>
      <c r="B692">
        <v>192</v>
      </c>
      <c r="C692" t="s">
        <v>711</v>
      </c>
      <c r="D692" t="s">
        <v>159</v>
      </c>
      <c r="E692">
        <v>414</v>
      </c>
      <c r="F692">
        <v>2351</v>
      </c>
      <c r="G692">
        <v>0.176095278604849</v>
      </c>
      <c r="H692">
        <v>38240</v>
      </c>
      <c r="I692">
        <v>292727</v>
      </c>
      <c r="J692">
        <v>10</v>
      </c>
      <c r="K692" t="s">
        <v>2880</v>
      </c>
      <c r="L692">
        <v>5020</v>
      </c>
      <c r="M692">
        <v>2024</v>
      </c>
      <c r="N692">
        <v>36</v>
      </c>
      <c r="O692">
        <f t="shared" si="10"/>
        <v>1.0826359832635983E-2</v>
      </c>
    </row>
    <row r="693" spans="1:15" x14ac:dyDescent="0.3">
      <c r="A693">
        <v>8702</v>
      </c>
      <c r="B693">
        <v>469</v>
      </c>
      <c r="C693" t="s">
        <v>711</v>
      </c>
      <c r="D693" t="s">
        <v>159</v>
      </c>
      <c r="E693">
        <v>414</v>
      </c>
      <c r="F693">
        <v>2971</v>
      </c>
      <c r="G693">
        <v>0.13934702120498149</v>
      </c>
      <c r="H693">
        <v>38240</v>
      </c>
      <c r="I693">
        <v>292727</v>
      </c>
      <c r="J693">
        <v>10</v>
      </c>
      <c r="K693" t="s">
        <v>1605</v>
      </c>
      <c r="L693">
        <v>10709</v>
      </c>
      <c r="M693">
        <v>2024</v>
      </c>
      <c r="N693">
        <v>36</v>
      </c>
      <c r="O693">
        <f t="shared" si="10"/>
        <v>1.0826359832635983E-2</v>
      </c>
    </row>
    <row r="694" spans="1:15" x14ac:dyDescent="0.3">
      <c r="A694">
        <v>8702</v>
      </c>
      <c r="B694">
        <v>24</v>
      </c>
      <c r="C694" t="s">
        <v>711</v>
      </c>
      <c r="D694" t="s">
        <v>159</v>
      </c>
      <c r="E694">
        <v>393</v>
      </c>
      <c r="F694">
        <v>1889</v>
      </c>
      <c r="G694">
        <v>0.20804658549497088</v>
      </c>
      <c r="H694">
        <v>38240</v>
      </c>
      <c r="I694">
        <v>292727</v>
      </c>
      <c r="J694">
        <v>12</v>
      </c>
      <c r="K694" t="s">
        <v>2220</v>
      </c>
      <c r="L694">
        <v>3887</v>
      </c>
      <c r="M694">
        <v>2024</v>
      </c>
      <c r="N694">
        <v>36</v>
      </c>
      <c r="O694">
        <f t="shared" si="10"/>
        <v>1.0277196652719665E-2</v>
      </c>
    </row>
    <row r="695" spans="1:15" x14ac:dyDescent="0.3">
      <c r="A695">
        <v>8702</v>
      </c>
      <c r="B695">
        <v>45</v>
      </c>
      <c r="C695" t="s">
        <v>711</v>
      </c>
      <c r="D695" t="s">
        <v>159</v>
      </c>
      <c r="E695">
        <v>375</v>
      </c>
      <c r="F695">
        <v>2672</v>
      </c>
      <c r="G695">
        <v>0.14034431137724551</v>
      </c>
      <c r="H695">
        <v>38240</v>
      </c>
      <c r="I695">
        <v>292727</v>
      </c>
      <c r="J695">
        <v>13</v>
      </c>
      <c r="K695" t="s">
        <v>883</v>
      </c>
      <c r="L695">
        <v>9187</v>
      </c>
      <c r="M695">
        <v>2024</v>
      </c>
      <c r="N695">
        <v>36</v>
      </c>
      <c r="O695">
        <f t="shared" si="10"/>
        <v>9.8064853556485351E-3</v>
      </c>
    </row>
    <row r="696" spans="1:15" x14ac:dyDescent="0.3">
      <c r="A696">
        <v>8702</v>
      </c>
      <c r="B696">
        <v>231</v>
      </c>
      <c r="C696" t="s">
        <v>711</v>
      </c>
      <c r="D696" t="s">
        <v>159</v>
      </c>
      <c r="E696">
        <v>373</v>
      </c>
      <c r="F696">
        <v>2089</v>
      </c>
      <c r="G696">
        <v>0.17855433221637146</v>
      </c>
      <c r="H696">
        <v>38240</v>
      </c>
      <c r="I696">
        <v>292727</v>
      </c>
      <c r="J696">
        <v>14</v>
      </c>
      <c r="K696" t="s">
        <v>2220</v>
      </c>
      <c r="L696">
        <v>4866</v>
      </c>
      <c r="M696">
        <v>2024</v>
      </c>
      <c r="N696">
        <v>36</v>
      </c>
      <c r="O696">
        <f t="shared" si="10"/>
        <v>9.7541841004184105E-3</v>
      </c>
    </row>
    <row r="697" spans="1:15" x14ac:dyDescent="0.3">
      <c r="A697">
        <v>8702</v>
      </c>
      <c r="B697">
        <v>181</v>
      </c>
      <c r="C697" t="s">
        <v>711</v>
      </c>
      <c r="D697" t="s">
        <v>159</v>
      </c>
      <c r="E697">
        <v>360</v>
      </c>
      <c r="F697">
        <v>1150</v>
      </c>
      <c r="G697">
        <v>0.31304347826086959</v>
      </c>
      <c r="H697">
        <v>38240</v>
      </c>
      <c r="I697">
        <v>292727</v>
      </c>
      <c r="J697">
        <v>15</v>
      </c>
      <c r="K697" t="s">
        <v>2217</v>
      </c>
      <c r="L697">
        <v>2856</v>
      </c>
      <c r="M697">
        <v>2024</v>
      </c>
      <c r="N697">
        <v>36</v>
      </c>
      <c r="O697">
        <f t="shared" si="10"/>
        <v>9.4142259414225944E-3</v>
      </c>
    </row>
    <row r="698" spans="1:15" x14ac:dyDescent="0.3">
      <c r="A698">
        <v>8702</v>
      </c>
      <c r="B698">
        <v>466</v>
      </c>
      <c r="C698" t="s">
        <v>711</v>
      </c>
      <c r="D698" t="s">
        <v>159</v>
      </c>
      <c r="E698">
        <v>354</v>
      </c>
      <c r="F698">
        <v>2504</v>
      </c>
      <c r="G698">
        <v>0.14137380191693291</v>
      </c>
      <c r="H698">
        <v>38240</v>
      </c>
      <c r="I698">
        <v>292727</v>
      </c>
      <c r="J698">
        <v>16</v>
      </c>
      <c r="K698" t="s">
        <v>2748</v>
      </c>
      <c r="L698">
        <v>7325</v>
      </c>
      <c r="M698">
        <v>2024</v>
      </c>
      <c r="N698">
        <v>36</v>
      </c>
      <c r="O698">
        <f t="shared" si="10"/>
        <v>9.2573221757322171E-3</v>
      </c>
    </row>
    <row r="699" spans="1:15" x14ac:dyDescent="0.3">
      <c r="A699">
        <v>8702</v>
      </c>
      <c r="B699">
        <v>710</v>
      </c>
      <c r="C699" t="s">
        <v>711</v>
      </c>
      <c r="D699" t="s">
        <v>159</v>
      </c>
      <c r="E699">
        <v>337</v>
      </c>
      <c r="F699">
        <v>1638</v>
      </c>
      <c r="G699">
        <v>0.20573870573870573</v>
      </c>
      <c r="H699">
        <v>38240</v>
      </c>
      <c r="I699">
        <v>292727</v>
      </c>
      <c r="J699">
        <v>17</v>
      </c>
      <c r="K699" t="s">
        <v>891</v>
      </c>
      <c r="L699">
        <v>4844</v>
      </c>
      <c r="M699">
        <v>2024</v>
      </c>
      <c r="N699">
        <v>36</v>
      </c>
      <c r="O699">
        <f t="shared" si="10"/>
        <v>8.81276150627615E-3</v>
      </c>
    </row>
    <row r="700" spans="1:15" x14ac:dyDescent="0.3">
      <c r="A700">
        <v>8702</v>
      </c>
      <c r="B700">
        <v>280</v>
      </c>
      <c r="C700" t="s">
        <v>711</v>
      </c>
      <c r="D700" t="s">
        <v>159</v>
      </c>
      <c r="E700">
        <v>310</v>
      </c>
      <c r="F700">
        <v>1208</v>
      </c>
      <c r="G700">
        <v>0.25662251655629137</v>
      </c>
      <c r="H700">
        <v>38240</v>
      </c>
      <c r="I700">
        <v>292727</v>
      </c>
      <c r="J700">
        <v>18</v>
      </c>
      <c r="K700" t="s">
        <v>948</v>
      </c>
      <c r="L700">
        <v>4028</v>
      </c>
      <c r="M700">
        <v>2024</v>
      </c>
      <c r="N700">
        <v>36</v>
      </c>
      <c r="O700">
        <f t="shared" si="10"/>
        <v>8.1066945606694564E-3</v>
      </c>
    </row>
    <row r="701" spans="1:15" x14ac:dyDescent="0.3">
      <c r="A701">
        <v>8702</v>
      </c>
      <c r="B701">
        <v>696</v>
      </c>
      <c r="C701" t="s">
        <v>711</v>
      </c>
      <c r="D701" t="s">
        <v>159</v>
      </c>
      <c r="E701">
        <v>305</v>
      </c>
      <c r="F701">
        <v>2149</v>
      </c>
      <c r="G701">
        <v>0.14192647743136341</v>
      </c>
      <c r="H701">
        <v>38240</v>
      </c>
      <c r="I701">
        <v>292727</v>
      </c>
      <c r="J701">
        <v>19</v>
      </c>
      <c r="K701" t="s">
        <v>1648</v>
      </c>
      <c r="L701">
        <v>2404</v>
      </c>
      <c r="M701">
        <v>2024</v>
      </c>
      <c r="N701">
        <v>36</v>
      </c>
      <c r="O701">
        <f t="shared" si="10"/>
        <v>7.9759414225941423E-3</v>
      </c>
    </row>
    <row r="702" spans="1:15" x14ac:dyDescent="0.3">
      <c r="A702">
        <v>8702</v>
      </c>
      <c r="B702">
        <v>174</v>
      </c>
      <c r="C702" t="s">
        <v>711</v>
      </c>
      <c r="D702" t="s">
        <v>159</v>
      </c>
      <c r="E702">
        <v>289</v>
      </c>
      <c r="F702">
        <v>1472</v>
      </c>
      <c r="G702">
        <v>0.19633152173913043</v>
      </c>
      <c r="H702">
        <v>38240</v>
      </c>
      <c r="I702">
        <v>292727</v>
      </c>
      <c r="J702">
        <v>20</v>
      </c>
      <c r="K702" t="s">
        <v>2878</v>
      </c>
      <c r="L702">
        <v>5150</v>
      </c>
      <c r="M702">
        <v>2024</v>
      </c>
      <c r="N702">
        <v>36</v>
      </c>
      <c r="O702">
        <f t="shared" si="10"/>
        <v>7.5575313807531384E-3</v>
      </c>
    </row>
    <row r="703" spans="1:15" x14ac:dyDescent="0.3">
      <c r="A703">
        <v>8702</v>
      </c>
      <c r="B703">
        <v>121</v>
      </c>
      <c r="C703" t="s">
        <v>711</v>
      </c>
      <c r="D703" t="s">
        <v>159</v>
      </c>
      <c r="E703">
        <v>288</v>
      </c>
      <c r="F703">
        <v>1713</v>
      </c>
      <c r="G703">
        <v>0.1681260945709282</v>
      </c>
      <c r="H703">
        <v>38240</v>
      </c>
      <c r="I703">
        <v>292727</v>
      </c>
      <c r="J703">
        <v>21</v>
      </c>
      <c r="K703" t="s">
        <v>940</v>
      </c>
      <c r="L703">
        <v>3000</v>
      </c>
      <c r="M703">
        <v>2024</v>
      </c>
      <c r="N703">
        <v>36</v>
      </c>
      <c r="O703">
        <f t="shared" si="10"/>
        <v>7.5313807531380752E-3</v>
      </c>
    </row>
    <row r="704" spans="1:15" x14ac:dyDescent="0.3">
      <c r="A704">
        <v>8702</v>
      </c>
      <c r="B704">
        <v>166</v>
      </c>
      <c r="C704" t="s">
        <v>711</v>
      </c>
      <c r="D704" t="s">
        <v>159</v>
      </c>
      <c r="E704">
        <v>276</v>
      </c>
      <c r="F704">
        <v>1236</v>
      </c>
      <c r="G704">
        <v>0.22330097087378642</v>
      </c>
      <c r="H704">
        <v>38240</v>
      </c>
      <c r="I704">
        <v>292727</v>
      </c>
      <c r="J704">
        <v>22</v>
      </c>
      <c r="K704" t="s">
        <v>2884</v>
      </c>
      <c r="L704">
        <v>1941</v>
      </c>
      <c r="M704">
        <v>2024</v>
      </c>
      <c r="N704">
        <v>36</v>
      </c>
      <c r="O704">
        <f t="shared" si="10"/>
        <v>7.2175732217573223E-3</v>
      </c>
    </row>
    <row r="705" spans="1:15" x14ac:dyDescent="0.3">
      <c r="A705">
        <v>8702</v>
      </c>
      <c r="B705">
        <v>53</v>
      </c>
      <c r="C705" t="s">
        <v>711</v>
      </c>
      <c r="D705" t="s">
        <v>159</v>
      </c>
      <c r="E705">
        <v>254</v>
      </c>
      <c r="F705">
        <v>2827</v>
      </c>
      <c r="G705">
        <v>8.9847895295366118E-2</v>
      </c>
      <c r="H705">
        <v>38240</v>
      </c>
      <c r="I705">
        <v>292727</v>
      </c>
      <c r="J705">
        <v>23</v>
      </c>
      <c r="K705" t="s">
        <v>906</v>
      </c>
      <c r="L705">
        <v>6415</v>
      </c>
      <c r="M705">
        <v>2024</v>
      </c>
      <c r="N705">
        <v>36</v>
      </c>
      <c r="O705">
        <f t="shared" si="10"/>
        <v>6.6422594142259411E-3</v>
      </c>
    </row>
    <row r="706" spans="1:15" x14ac:dyDescent="0.3">
      <c r="A706">
        <v>8702</v>
      </c>
      <c r="B706">
        <v>308</v>
      </c>
      <c r="C706" t="s">
        <v>711</v>
      </c>
      <c r="D706" t="s">
        <v>159</v>
      </c>
      <c r="E706">
        <v>252</v>
      </c>
      <c r="F706">
        <v>1681</v>
      </c>
      <c r="G706">
        <v>0.14991076740035694</v>
      </c>
      <c r="H706">
        <v>38240</v>
      </c>
      <c r="I706">
        <v>292727</v>
      </c>
      <c r="J706">
        <v>24</v>
      </c>
      <c r="K706" t="s">
        <v>2211</v>
      </c>
      <c r="L706">
        <v>5626</v>
      </c>
      <c r="M706">
        <v>2024</v>
      </c>
      <c r="N706">
        <v>36</v>
      </c>
      <c r="O706">
        <f t="shared" si="10"/>
        <v>6.5899581589958156E-3</v>
      </c>
    </row>
    <row r="707" spans="1:15" x14ac:dyDescent="0.3">
      <c r="A707">
        <v>8702</v>
      </c>
      <c r="B707">
        <v>301</v>
      </c>
      <c r="C707" t="s">
        <v>711</v>
      </c>
      <c r="D707" t="s">
        <v>159</v>
      </c>
      <c r="E707">
        <v>251</v>
      </c>
      <c r="F707">
        <v>2968</v>
      </c>
      <c r="G707">
        <v>8.4568733153638817E-2</v>
      </c>
      <c r="H707">
        <v>38240</v>
      </c>
      <c r="I707">
        <v>292727</v>
      </c>
      <c r="J707">
        <v>25</v>
      </c>
      <c r="K707" t="s">
        <v>2874</v>
      </c>
      <c r="L707">
        <v>7114</v>
      </c>
      <c r="M707">
        <v>2024</v>
      </c>
      <c r="N707">
        <v>36</v>
      </c>
      <c r="O707">
        <f t="shared" ref="O707:O770" si="11">E707/H707</f>
        <v>6.5638075313807533E-3</v>
      </c>
    </row>
    <row r="708" spans="1:15" x14ac:dyDescent="0.3">
      <c r="A708">
        <v>8702</v>
      </c>
      <c r="B708">
        <v>163</v>
      </c>
      <c r="C708" t="s">
        <v>711</v>
      </c>
      <c r="D708" t="s">
        <v>159</v>
      </c>
      <c r="E708">
        <v>248</v>
      </c>
      <c r="F708">
        <v>1755</v>
      </c>
      <c r="G708">
        <v>0.1413105413105413</v>
      </c>
      <c r="H708">
        <v>38240</v>
      </c>
      <c r="I708">
        <v>292727</v>
      </c>
      <c r="J708">
        <v>26</v>
      </c>
      <c r="K708" t="s">
        <v>2885</v>
      </c>
      <c r="L708">
        <v>2333</v>
      </c>
      <c r="M708">
        <v>2024</v>
      </c>
      <c r="N708">
        <v>36</v>
      </c>
      <c r="O708">
        <f t="shared" si="11"/>
        <v>6.4853556485355646E-3</v>
      </c>
    </row>
    <row r="709" spans="1:15" x14ac:dyDescent="0.3">
      <c r="A709">
        <v>8702</v>
      </c>
      <c r="B709">
        <v>463</v>
      </c>
      <c r="C709" t="s">
        <v>711</v>
      </c>
      <c r="D709" t="s">
        <v>159</v>
      </c>
      <c r="E709">
        <v>246</v>
      </c>
      <c r="F709">
        <v>3187</v>
      </c>
      <c r="G709">
        <v>7.71885786005648E-2</v>
      </c>
      <c r="H709">
        <v>38240</v>
      </c>
      <c r="I709">
        <v>292727</v>
      </c>
      <c r="J709">
        <v>27</v>
      </c>
      <c r="K709" t="s">
        <v>880</v>
      </c>
      <c r="L709">
        <v>12764</v>
      </c>
      <c r="M709">
        <v>2024</v>
      </c>
      <c r="N709">
        <v>36</v>
      </c>
      <c r="O709">
        <f t="shared" si="11"/>
        <v>6.4330543933054391E-3</v>
      </c>
    </row>
    <row r="710" spans="1:15" x14ac:dyDescent="0.3">
      <c r="A710">
        <v>8702</v>
      </c>
      <c r="B710">
        <v>721</v>
      </c>
      <c r="C710" t="s">
        <v>711</v>
      </c>
      <c r="D710" t="s">
        <v>159</v>
      </c>
      <c r="E710">
        <v>246</v>
      </c>
      <c r="F710">
        <v>1592</v>
      </c>
      <c r="G710">
        <v>0.15452261306532664</v>
      </c>
      <c r="H710">
        <v>38240</v>
      </c>
      <c r="I710">
        <v>292727</v>
      </c>
      <c r="J710">
        <v>27</v>
      </c>
      <c r="K710" t="s">
        <v>925</v>
      </c>
      <c r="L710">
        <v>3185</v>
      </c>
      <c r="M710">
        <v>2024</v>
      </c>
      <c r="N710">
        <v>36</v>
      </c>
      <c r="O710">
        <f t="shared" si="11"/>
        <v>6.4330543933054391E-3</v>
      </c>
    </row>
    <row r="711" spans="1:15" x14ac:dyDescent="0.3">
      <c r="A711">
        <v>8702</v>
      </c>
      <c r="B711">
        <v>201</v>
      </c>
      <c r="C711" t="s">
        <v>711</v>
      </c>
      <c r="D711" t="s">
        <v>159</v>
      </c>
      <c r="E711">
        <v>243</v>
      </c>
      <c r="F711">
        <v>2876</v>
      </c>
      <c r="G711">
        <v>8.4492350486787202E-2</v>
      </c>
      <c r="H711">
        <v>38240</v>
      </c>
      <c r="I711">
        <v>292727</v>
      </c>
      <c r="J711">
        <v>29</v>
      </c>
      <c r="K711" t="s">
        <v>877</v>
      </c>
      <c r="L711">
        <v>11407</v>
      </c>
      <c r="M711">
        <v>2024</v>
      </c>
      <c r="N711">
        <v>36</v>
      </c>
      <c r="O711">
        <f t="shared" si="11"/>
        <v>6.3546025104602513E-3</v>
      </c>
    </row>
    <row r="712" spans="1:15" x14ac:dyDescent="0.3">
      <c r="A712">
        <v>8702</v>
      </c>
      <c r="B712">
        <v>302</v>
      </c>
      <c r="C712" t="s">
        <v>711</v>
      </c>
      <c r="D712" t="s">
        <v>159</v>
      </c>
      <c r="E712">
        <v>238</v>
      </c>
      <c r="F712">
        <v>2995</v>
      </c>
      <c r="G712">
        <v>7.9465776293823037E-2</v>
      </c>
      <c r="H712">
        <v>38240</v>
      </c>
      <c r="I712">
        <v>292727</v>
      </c>
      <c r="J712">
        <v>30</v>
      </c>
      <c r="K712" t="s">
        <v>875</v>
      </c>
      <c r="L712">
        <v>6312</v>
      </c>
      <c r="M712">
        <v>2024</v>
      </c>
      <c r="N712">
        <v>36</v>
      </c>
      <c r="O712">
        <f t="shared" si="11"/>
        <v>6.2238493723849372E-3</v>
      </c>
    </row>
    <row r="713" spans="1:15" x14ac:dyDescent="0.3">
      <c r="A713">
        <v>8702</v>
      </c>
      <c r="B713">
        <v>282</v>
      </c>
      <c r="C713" t="s">
        <v>711</v>
      </c>
      <c r="D713" t="s">
        <v>159</v>
      </c>
      <c r="E713">
        <v>237</v>
      </c>
      <c r="F713">
        <v>1781</v>
      </c>
      <c r="G713">
        <v>0.13307130825379002</v>
      </c>
      <c r="H713">
        <v>38240</v>
      </c>
      <c r="I713">
        <v>292727</v>
      </c>
      <c r="J713">
        <v>31</v>
      </c>
      <c r="K713" t="s">
        <v>893</v>
      </c>
      <c r="L713">
        <v>5536</v>
      </c>
      <c r="M713">
        <v>2024</v>
      </c>
      <c r="N713">
        <v>36</v>
      </c>
      <c r="O713">
        <f t="shared" si="11"/>
        <v>6.1976987447698749E-3</v>
      </c>
    </row>
    <row r="714" spans="1:15" x14ac:dyDescent="0.3">
      <c r="A714">
        <v>8702</v>
      </c>
      <c r="B714">
        <v>284</v>
      </c>
      <c r="C714" t="s">
        <v>711</v>
      </c>
      <c r="D714" t="s">
        <v>159</v>
      </c>
      <c r="E714">
        <v>236</v>
      </c>
      <c r="F714">
        <v>1436</v>
      </c>
      <c r="G714">
        <v>0.16434540389972144</v>
      </c>
      <c r="H714">
        <v>38240</v>
      </c>
      <c r="I714">
        <v>292727</v>
      </c>
      <c r="J714">
        <v>32</v>
      </c>
      <c r="K714" t="s">
        <v>2719</v>
      </c>
      <c r="L714">
        <v>3580</v>
      </c>
      <c r="M714">
        <v>2024</v>
      </c>
      <c r="N714">
        <v>36</v>
      </c>
      <c r="O714">
        <f t="shared" si="11"/>
        <v>6.1715481171548117E-3</v>
      </c>
    </row>
    <row r="715" spans="1:15" x14ac:dyDescent="0.3">
      <c r="A715">
        <v>8702</v>
      </c>
      <c r="B715">
        <v>139</v>
      </c>
      <c r="C715" t="s">
        <v>711</v>
      </c>
      <c r="D715" t="s">
        <v>159</v>
      </c>
      <c r="E715">
        <v>232</v>
      </c>
      <c r="F715">
        <v>3692</v>
      </c>
      <c r="G715">
        <v>6.2838569880823397E-2</v>
      </c>
      <c r="H715">
        <v>38240</v>
      </c>
      <c r="I715">
        <v>292727</v>
      </c>
      <c r="J715">
        <v>33</v>
      </c>
      <c r="K715" t="s">
        <v>879</v>
      </c>
      <c r="L715">
        <v>15497</v>
      </c>
      <c r="M715">
        <v>2024</v>
      </c>
      <c r="N715">
        <v>36</v>
      </c>
      <c r="O715">
        <f t="shared" si="11"/>
        <v>6.0669456066945607E-3</v>
      </c>
    </row>
    <row r="716" spans="1:15" x14ac:dyDescent="0.3">
      <c r="A716">
        <v>8702</v>
      </c>
      <c r="B716">
        <v>313</v>
      </c>
      <c r="C716" t="s">
        <v>711</v>
      </c>
      <c r="D716" t="s">
        <v>159</v>
      </c>
      <c r="E716">
        <v>230</v>
      </c>
      <c r="F716">
        <v>1419</v>
      </c>
      <c r="G716">
        <v>0.16208597603946442</v>
      </c>
      <c r="H716">
        <v>38240</v>
      </c>
      <c r="I716">
        <v>292727</v>
      </c>
      <c r="J716">
        <v>34</v>
      </c>
      <c r="K716" t="s">
        <v>926</v>
      </c>
      <c r="L716">
        <v>2940</v>
      </c>
      <c r="M716">
        <v>2024</v>
      </c>
      <c r="N716">
        <v>36</v>
      </c>
      <c r="O716">
        <f t="shared" si="11"/>
        <v>6.0146443514644352E-3</v>
      </c>
    </row>
    <row r="717" spans="1:15" x14ac:dyDescent="0.3">
      <c r="A717">
        <v>8702</v>
      </c>
      <c r="B717">
        <v>190</v>
      </c>
      <c r="C717" t="s">
        <v>711</v>
      </c>
      <c r="D717" t="s">
        <v>159</v>
      </c>
      <c r="E717">
        <v>226</v>
      </c>
      <c r="F717">
        <v>1249</v>
      </c>
      <c r="G717">
        <v>0.18094475580464373</v>
      </c>
      <c r="H717">
        <v>38240</v>
      </c>
      <c r="I717">
        <v>292727</v>
      </c>
      <c r="J717">
        <v>35</v>
      </c>
      <c r="K717" t="s">
        <v>904</v>
      </c>
      <c r="L717">
        <v>5253</v>
      </c>
      <c r="M717">
        <v>2024</v>
      </c>
      <c r="N717">
        <v>36</v>
      </c>
      <c r="O717">
        <f t="shared" si="11"/>
        <v>5.9100418410041843E-3</v>
      </c>
    </row>
    <row r="718" spans="1:15" x14ac:dyDescent="0.3">
      <c r="A718">
        <v>8702</v>
      </c>
      <c r="B718">
        <v>230</v>
      </c>
      <c r="C718" t="s">
        <v>711</v>
      </c>
      <c r="D718" t="s">
        <v>159</v>
      </c>
      <c r="E718">
        <v>222</v>
      </c>
      <c r="F718">
        <v>1651</v>
      </c>
      <c r="G718">
        <v>0.13446396123561477</v>
      </c>
      <c r="H718">
        <v>38240</v>
      </c>
      <c r="I718">
        <v>292727</v>
      </c>
      <c r="J718">
        <v>36</v>
      </c>
      <c r="K718" t="s">
        <v>2224</v>
      </c>
      <c r="L718">
        <v>3311</v>
      </c>
      <c r="M718">
        <v>2024</v>
      </c>
      <c r="N718">
        <v>36</v>
      </c>
      <c r="O718">
        <f t="shared" si="11"/>
        <v>5.8054393305439333E-3</v>
      </c>
    </row>
    <row r="719" spans="1:15" x14ac:dyDescent="0.3">
      <c r="A719">
        <v>8702</v>
      </c>
      <c r="B719">
        <v>58</v>
      </c>
      <c r="C719" t="s">
        <v>711</v>
      </c>
      <c r="D719" t="s">
        <v>159</v>
      </c>
      <c r="E719">
        <v>216</v>
      </c>
      <c r="F719">
        <v>1334</v>
      </c>
      <c r="G719">
        <v>0.16191904047976011</v>
      </c>
      <c r="H719">
        <v>38240</v>
      </c>
      <c r="I719">
        <v>292727</v>
      </c>
      <c r="J719">
        <v>37</v>
      </c>
      <c r="K719" t="s">
        <v>911</v>
      </c>
      <c r="L719">
        <v>3485</v>
      </c>
      <c r="M719">
        <v>2024</v>
      </c>
      <c r="N719">
        <v>36</v>
      </c>
      <c r="O719">
        <f t="shared" si="11"/>
        <v>5.6485355648535568E-3</v>
      </c>
    </row>
    <row r="720" spans="1:15" x14ac:dyDescent="0.3">
      <c r="A720">
        <v>8702</v>
      </c>
      <c r="B720">
        <v>171</v>
      </c>
      <c r="C720" t="s">
        <v>711</v>
      </c>
      <c r="D720" t="s">
        <v>159</v>
      </c>
      <c r="E720">
        <v>216</v>
      </c>
      <c r="F720">
        <v>1018</v>
      </c>
      <c r="G720">
        <v>0.21218074656188604</v>
      </c>
      <c r="H720">
        <v>38240</v>
      </c>
      <c r="I720">
        <v>292727</v>
      </c>
      <c r="J720">
        <v>37</v>
      </c>
      <c r="K720" t="s">
        <v>2698</v>
      </c>
      <c r="L720">
        <v>2558</v>
      </c>
      <c r="M720">
        <v>2024</v>
      </c>
      <c r="N720">
        <v>36</v>
      </c>
      <c r="O720">
        <f t="shared" si="11"/>
        <v>5.6485355648535568E-3</v>
      </c>
    </row>
    <row r="721" spans="1:15" x14ac:dyDescent="0.3">
      <c r="A721">
        <v>8702</v>
      </c>
      <c r="B721">
        <v>197</v>
      </c>
      <c r="C721" t="s">
        <v>711</v>
      </c>
      <c r="D721" t="s">
        <v>159</v>
      </c>
      <c r="E721">
        <v>214</v>
      </c>
      <c r="F721">
        <v>1220</v>
      </c>
      <c r="G721">
        <v>0.17540983606557378</v>
      </c>
      <c r="H721">
        <v>38240</v>
      </c>
      <c r="I721">
        <v>292727</v>
      </c>
      <c r="J721">
        <v>39</v>
      </c>
      <c r="K721" t="s">
        <v>912</v>
      </c>
      <c r="L721">
        <v>3175</v>
      </c>
      <c r="M721">
        <v>2024</v>
      </c>
      <c r="N721">
        <v>36</v>
      </c>
      <c r="O721">
        <f t="shared" si="11"/>
        <v>5.5962343096234313E-3</v>
      </c>
    </row>
    <row r="722" spans="1:15" x14ac:dyDescent="0.3">
      <c r="A722">
        <v>8702</v>
      </c>
      <c r="B722">
        <v>182</v>
      </c>
      <c r="C722" t="s">
        <v>711</v>
      </c>
      <c r="D722" t="s">
        <v>159</v>
      </c>
      <c r="E722">
        <v>211</v>
      </c>
      <c r="F722">
        <v>1059</v>
      </c>
      <c r="G722">
        <v>0.19924457034938622</v>
      </c>
      <c r="H722">
        <v>38240</v>
      </c>
      <c r="I722">
        <v>292727</v>
      </c>
      <c r="J722">
        <v>40</v>
      </c>
      <c r="K722" t="s">
        <v>2229</v>
      </c>
      <c r="L722">
        <v>1866</v>
      </c>
      <c r="M722">
        <v>2024</v>
      </c>
      <c r="N722">
        <v>36</v>
      </c>
      <c r="O722">
        <f t="shared" si="11"/>
        <v>5.5177824267782427E-3</v>
      </c>
    </row>
    <row r="723" spans="1:15" x14ac:dyDescent="0.3">
      <c r="A723">
        <v>8702</v>
      </c>
      <c r="B723">
        <v>281</v>
      </c>
      <c r="C723" t="s">
        <v>711</v>
      </c>
      <c r="D723" t="s">
        <v>159</v>
      </c>
      <c r="E723">
        <v>209</v>
      </c>
      <c r="F723">
        <v>902</v>
      </c>
      <c r="G723">
        <v>0.23170731707317074</v>
      </c>
      <c r="H723">
        <v>38240</v>
      </c>
      <c r="I723">
        <v>292727</v>
      </c>
      <c r="J723">
        <v>41</v>
      </c>
      <c r="K723" t="s">
        <v>946</v>
      </c>
      <c r="L723">
        <v>1881</v>
      </c>
      <c r="M723">
        <v>2024</v>
      </c>
      <c r="N723">
        <v>36</v>
      </c>
      <c r="O723">
        <f t="shared" si="11"/>
        <v>5.4654811715481172E-3</v>
      </c>
    </row>
    <row r="724" spans="1:15" x14ac:dyDescent="0.3">
      <c r="A724">
        <v>8702</v>
      </c>
      <c r="B724">
        <v>566</v>
      </c>
      <c r="C724" t="s">
        <v>711</v>
      </c>
      <c r="D724" t="s">
        <v>159</v>
      </c>
      <c r="E724">
        <v>204</v>
      </c>
      <c r="F724">
        <v>1309</v>
      </c>
      <c r="G724">
        <v>0.15584415584415584</v>
      </c>
      <c r="H724">
        <v>38240</v>
      </c>
      <c r="I724">
        <v>292727</v>
      </c>
      <c r="J724">
        <v>42</v>
      </c>
      <c r="K724" t="s">
        <v>2771</v>
      </c>
      <c r="L724">
        <v>2624</v>
      </c>
      <c r="M724">
        <v>2024</v>
      </c>
      <c r="N724">
        <v>36</v>
      </c>
      <c r="O724">
        <f t="shared" si="11"/>
        <v>5.334728033472803E-3</v>
      </c>
    </row>
    <row r="725" spans="1:15" x14ac:dyDescent="0.3">
      <c r="A725">
        <v>8702</v>
      </c>
      <c r="B725">
        <v>383</v>
      </c>
      <c r="C725" t="s">
        <v>711</v>
      </c>
      <c r="D725" t="s">
        <v>159</v>
      </c>
      <c r="E725">
        <v>203</v>
      </c>
      <c r="F725">
        <v>2498</v>
      </c>
      <c r="G725">
        <v>8.1265012009607687E-2</v>
      </c>
      <c r="H725">
        <v>38240</v>
      </c>
      <c r="I725">
        <v>292727</v>
      </c>
      <c r="J725">
        <v>43</v>
      </c>
      <c r="K725" t="s">
        <v>2875</v>
      </c>
      <c r="L725">
        <v>8922</v>
      </c>
      <c r="M725">
        <v>2024</v>
      </c>
      <c r="N725">
        <v>36</v>
      </c>
      <c r="O725">
        <f t="shared" si="11"/>
        <v>5.3085774058577407E-3</v>
      </c>
    </row>
    <row r="726" spans="1:15" x14ac:dyDescent="0.3">
      <c r="A726">
        <v>8702</v>
      </c>
      <c r="B726">
        <v>321</v>
      </c>
      <c r="C726" t="s">
        <v>711</v>
      </c>
      <c r="D726" t="s">
        <v>159</v>
      </c>
      <c r="E726">
        <v>202</v>
      </c>
      <c r="F726">
        <v>1490</v>
      </c>
      <c r="G726">
        <v>0.13557046979865772</v>
      </c>
      <c r="H726">
        <v>38240</v>
      </c>
      <c r="I726">
        <v>292727</v>
      </c>
      <c r="J726">
        <v>44</v>
      </c>
      <c r="K726" t="s">
        <v>2725</v>
      </c>
      <c r="L726">
        <v>2937</v>
      </c>
      <c r="M726">
        <v>2024</v>
      </c>
      <c r="N726">
        <v>36</v>
      </c>
      <c r="O726">
        <f t="shared" si="11"/>
        <v>5.2824267782426776E-3</v>
      </c>
    </row>
    <row r="727" spans="1:15" x14ac:dyDescent="0.3">
      <c r="A727">
        <v>8702</v>
      </c>
      <c r="B727">
        <v>244</v>
      </c>
      <c r="C727" t="s">
        <v>711</v>
      </c>
      <c r="D727" t="s">
        <v>159</v>
      </c>
      <c r="E727">
        <v>196</v>
      </c>
      <c r="F727">
        <v>1402</v>
      </c>
      <c r="G727">
        <v>0.13980028530670471</v>
      </c>
      <c r="H727">
        <v>38240</v>
      </c>
      <c r="I727">
        <v>292727</v>
      </c>
      <c r="J727">
        <v>45</v>
      </c>
      <c r="K727" t="s">
        <v>887</v>
      </c>
      <c r="L727">
        <v>5396</v>
      </c>
      <c r="M727">
        <v>2024</v>
      </c>
      <c r="N727">
        <v>36</v>
      </c>
      <c r="O727">
        <f t="shared" si="11"/>
        <v>5.1255230125523011E-3</v>
      </c>
    </row>
    <row r="728" spans="1:15" x14ac:dyDescent="0.3">
      <c r="A728">
        <v>8702</v>
      </c>
      <c r="B728">
        <v>304</v>
      </c>
      <c r="C728" t="s">
        <v>711</v>
      </c>
      <c r="D728" t="s">
        <v>159</v>
      </c>
      <c r="E728">
        <v>193</v>
      </c>
      <c r="F728">
        <v>3194</v>
      </c>
      <c r="G728">
        <v>6.0425798371947399E-2</v>
      </c>
      <c r="H728">
        <v>38240</v>
      </c>
      <c r="I728">
        <v>292727</v>
      </c>
      <c r="J728">
        <v>46</v>
      </c>
      <c r="K728" t="s">
        <v>921</v>
      </c>
      <c r="L728">
        <v>5398</v>
      </c>
      <c r="M728">
        <v>2024</v>
      </c>
      <c r="N728">
        <v>36</v>
      </c>
      <c r="O728">
        <f t="shared" si="11"/>
        <v>5.0470711297071133E-3</v>
      </c>
    </row>
    <row r="729" spans="1:15" x14ac:dyDescent="0.3">
      <c r="A729">
        <v>8702</v>
      </c>
      <c r="B729">
        <v>249</v>
      </c>
      <c r="C729" t="s">
        <v>711</v>
      </c>
      <c r="D729" t="s">
        <v>159</v>
      </c>
      <c r="E729">
        <v>192</v>
      </c>
      <c r="F729">
        <v>2399</v>
      </c>
      <c r="G729">
        <v>8.003334722801167E-2</v>
      </c>
      <c r="H729">
        <v>38240</v>
      </c>
      <c r="I729">
        <v>292727</v>
      </c>
      <c r="J729">
        <v>47</v>
      </c>
      <c r="K729" t="s">
        <v>2876</v>
      </c>
      <c r="L729">
        <v>7387</v>
      </c>
      <c r="M729">
        <v>2024</v>
      </c>
      <c r="N729">
        <v>36</v>
      </c>
      <c r="O729">
        <f t="shared" si="11"/>
        <v>5.0209205020920501E-3</v>
      </c>
    </row>
    <row r="730" spans="1:15" x14ac:dyDescent="0.3">
      <c r="A730">
        <v>8702</v>
      </c>
      <c r="B730">
        <v>134</v>
      </c>
      <c r="C730" t="s">
        <v>711</v>
      </c>
      <c r="D730" t="s">
        <v>159</v>
      </c>
      <c r="E730">
        <v>189</v>
      </c>
      <c r="F730">
        <v>1277</v>
      </c>
      <c r="G730">
        <v>0.1480031323414252</v>
      </c>
      <c r="H730">
        <v>38240</v>
      </c>
      <c r="I730">
        <v>292727</v>
      </c>
      <c r="J730">
        <v>48</v>
      </c>
      <c r="K730" t="s">
        <v>929</v>
      </c>
      <c r="L730">
        <v>4163</v>
      </c>
      <c r="M730">
        <v>2024</v>
      </c>
      <c r="N730">
        <v>36</v>
      </c>
      <c r="O730">
        <f t="shared" si="11"/>
        <v>4.9424686192468623E-3</v>
      </c>
    </row>
    <row r="731" spans="1:15" x14ac:dyDescent="0.3">
      <c r="A731">
        <v>8702</v>
      </c>
      <c r="B731">
        <v>283</v>
      </c>
      <c r="C731" t="s">
        <v>711</v>
      </c>
      <c r="D731" t="s">
        <v>159</v>
      </c>
      <c r="E731">
        <v>189</v>
      </c>
      <c r="F731">
        <v>885</v>
      </c>
      <c r="G731">
        <v>0.2135593220338983</v>
      </c>
      <c r="H731">
        <v>38240</v>
      </c>
      <c r="I731">
        <v>292727</v>
      </c>
      <c r="J731">
        <v>48</v>
      </c>
      <c r="K731" t="s">
        <v>2244</v>
      </c>
      <c r="L731">
        <v>2563</v>
      </c>
      <c r="M731">
        <v>2024</v>
      </c>
      <c r="N731">
        <v>36</v>
      </c>
      <c r="O731">
        <f t="shared" si="11"/>
        <v>4.9424686192468623E-3</v>
      </c>
    </row>
    <row r="732" spans="1:15" x14ac:dyDescent="0.3">
      <c r="A732">
        <v>8702</v>
      </c>
      <c r="B732">
        <v>813</v>
      </c>
      <c r="C732" t="s">
        <v>711</v>
      </c>
      <c r="D732" t="s">
        <v>159</v>
      </c>
      <c r="E732">
        <v>188</v>
      </c>
      <c r="F732">
        <v>950</v>
      </c>
      <c r="G732">
        <v>0.19789473684210526</v>
      </c>
      <c r="H732">
        <v>38240</v>
      </c>
      <c r="I732">
        <v>292727</v>
      </c>
      <c r="J732">
        <v>50</v>
      </c>
      <c r="K732" t="s">
        <v>2243</v>
      </c>
      <c r="L732">
        <v>1813</v>
      </c>
      <c r="M732">
        <v>2024</v>
      </c>
      <c r="N732">
        <v>36</v>
      </c>
      <c r="O732">
        <f t="shared" si="11"/>
        <v>4.9163179916317992E-3</v>
      </c>
    </row>
    <row r="733" spans="1:15" x14ac:dyDescent="0.3">
      <c r="A733">
        <v>8702</v>
      </c>
      <c r="B733">
        <v>241</v>
      </c>
      <c r="C733" t="s">
        <v>711</v>
      </c>
      <c r="D733" t="s">
        <v>159</v>
      </c>
      <c r="E733">
        <v>183</v>
      </c>
      <c r="F733">
        <v>1310</v>
      </c>
      <c r="G733">
        <v>0.13969465648854962</v>
      </c>
      <c r="H733">
        <v>38240</v>
      </c>
      <c r="I733">
        <v>292727</v>
      </c>
      <c r="J733">
        <v>51</v>
      </c>
      <c r="K733" t="s">
        <v>890</v>
      </c>
      <c r="L733">
        <v>4374</v>
      </c>
      <c r="M733">
        <v>2024</v>
      </c>
      <c r="N733">
        <v>36</v>
      </c>
      <c r="O733">
        <f t="shared" si="11"/>
        <v>4.785564853556485E-3</v>
      </c>
    </row>
    <row r="734" spans="1:15" x14ac:dyDescent="0.3">
      <c r="A734">
        <v>8702</v>
      </c>
      <c r="B734">
        <v>347</v>
      </c>
      <c r="C734" t="s">
        <v>711</v>
      </c>
      <c r="D734" t="s">
        <v>159</v>
      </c>
      <c r="E734">
        <v>182</v>
      </c>
      <c r="F734">
        <v>1582</v>
      </c>
      <c r="G734">
        <v>0.11504424778761062</v>
      </c>
      <c r="H734">
        <v>38240</v>
      </c>
      <c r="I734">
        <v>292727</v>
      </c>
      <c r="J734">
        <v>52</v>
      </c>
      <c r="K734" t="s">
        <v>886</v>
      </c>
      <c r="L734">
        <v>5736</v>
      </c>
      <c r="M734">
        <v>2024</v>
      </c>
      <c r="N734">
        <v>36</v>
      </c>
      <c r="O734">
        <f t="shared" si="11"/>
        <v>4.7594142259414227E-3</v>
      </c>
    </row>
    <row r="735" spans="1:15" x14ac:dyDescent="0.3">
      <c r="A735">
        <v>8702</v>
      </c>
      <c r="B735">
        <v>950</v>
      </c>
      <c r="C735" t="s">
        <v>711</v>
      </c>
      <c r="D735" t="s">
        <v>159</v>
      </c>
      <c r="E735">
        <v>182</v>
      </c>
      <c r="F735">
        <v>1278</v>
      </c>
      <c r="G735">
        <v>0.14241001564945227</v>
      </c>
      <c r="H735">
        <v>38240</v>
      </c>
      <c r="I735">
        <v>292727</v>
      </c>
      <c r="J735">
        <v>52</v>
      </c>
      <c r="K735" t="s">
        <v>2217</v>
      </c>
      <c r="L735">
        <v>2149</v>
      </c>
      <c r="M735">
        <v>2024</v>
      </c>
      <c r="N735">
        <v>36</v>
      </c>
      <c r="O735">
        <f t="shared" si="11"/>
        <v>4.7594142259414227E-3</v>
      </c>
    </row>
    <row r="736" spans="1:15" x14ac:dyDescent="0.3">
      <c r="A736">
        <v>8702</v>
      </c>
      <c r="B736">
        <v>240</v>
      </c>
      <c r="C736" t="s">
        <v>711</v>
      </c>
      <c r="D736" t="s">
        <v>159</v>
      </c>
      <c r="E736">
        <v>181</v>
      </c>
      <c r="F736">
        <v>1101</v>
      </c>
      <c r="G736">
        <v>0.16439600363306087</v>
      </c>
      <c r="H736">
        <v>38240</v>
      </c>
      <c r="I736">
        <v>292727</v>
      </c>
      <c r="J736">
        <v>54</v>
      </c>
      <c r="K736" t="s">
        <v>942</v>
      </c>
      <c r="L736">
        <v>2347</v>
      </c>
      <c r="M736">
        <v>2024</v>
      </c>
      <c r="N736">
        <v>36</v>
      </c>
      <c r="O736">
        <f t="shared" si="11"/>
        <v>4.7332635983263595E-3</v>
      </c>
    </row>
    <row r="737" spans="1:15" x14ac:dyDescent="0.3">
      <c r="A737">
        <v>8702</v>
      </c>
      <c r="B737">
        <v>55</v>
      </c>
      <c r="C737" t="s">
        <v>711</v>
      </c>
      <c r="D737" t="s">
        <v>159</v>
      </c>
      <c r="E737">
        <v>179</v>
      </c>
      <c r="F737">
        <v>1019</v>
      </c>
      <c r="G737">
        <v>0.17566241413150147</v>
      </c>
      <c r="H737">
        <v>38240</v>
      </c>
      <c r="I737">
        <v>292727</v>
      </c>
      <c r="J737">
        <v>55</v>
      </c>
      <c r="K737" t="s">
        <v>938</v>
      </c>
      <c r="L737">
        <v>2822</v>
      </c>
      <c r="M737">
        <v>2024</v>
      </c>
      <c r="N737">
        <v>36</v>
      </c>
      <c r="O737">
        <f t="shared" si="11"/>
        <v>4.680962343096234E-3</v>
      </c>
    </row>
    <row r="738" spans="1:15" x14ac:dyDescent="0.3">
      <c r="A738">
        <v>8702</v>
      </c>
      <c r="B738">
        <v>420</v>
      </c>
      <c r="C738" t="s">
        <v>711</v>
      </c>
      <c r="D738" t="s">
        <v>159</v>
      </c>
      <c r="E738">
        <v>178</v>
      </c>
      <c r="F738">
        <v>2069</v>
      </c>
      <c r="G738">
        <v>8.6031899468342193E-2</v>
      </c>
      <c r="H738">
        <v>38240</v>
      </c>
      <c r="I738">
        <v>292727</v>
      </c>
      <c r="J738">
        <v>56</v>
      </c>
      <c r="K738" t="s">
        <v>894</v>
      </c>
      <c r="L738">
        <v>7368</v>
      </c>
      <c r="M738">
        <v>2024</v>
      </c>
      <c r="N738">
        <v>36</v>
      </c>
      <c r="O738">
        <f t="shared" si="11"/>
        <v>4.6548117154811717E-3</v>
      </c>
    </row>
    <row r="739" spans="1:15" x14ac:dyDescent="0.3">
      <c r="A739">
        <v>8702</v>
      </c>
      <c r="B739">
        <v>207</v>
      </c>
      <c r="C739" t="s">
        <v>711</v>
      </c>
      <c r="D739" t="s">
        <v>159</v>
      </c>
      <c r="E739">
        <v>176</v>
      </c>
      <c r="F739">
        <v>1122</v>
      </c>
      <c r="G739">
        <v>0.15686274509803921</v>
      </c>
      <c r="H739">
        <v>38240</v>
      </c>
      <c r="I739">
        <v>292727</v>
      </c>
      <c r="J739">
        <v>57</v>
      </c>
      <c r="K739" t="s">
        <v>2231</v>
      </c>
      <c r="L739">
        <v>3040</v>
      </c>
      <c r="M739">
        <v>2024</v>
      </c>
      <c r="N739">
        <v>36</v>
      </c>
      <c r="O739">
        <f t="shared" si="11"/>
        <v>4.6025104602510462E-3</v>
      </c>
    </row>
    <row r="740" spans="1:15" x14ac:dyDescent="0.3">
      <c r="A740">
        <v>8702</v>
      </c>
      <c r="B740">
        <v>951</v>
      </c>
      <c r="C740" t="s">
        <v>711</v>
      </c>
      <c r="D740" t="s">
        <v>159</v>
      </c>
      <c r="E740">
        <v>171</v>
      </c>
      <c r="F740">
        <v>1028</v>
      </c>
      <c r="G740">
        <v>0.16634241245136186</v>
      </c>
      <c r="H740">
        <v>38240</v>
      </c>
      <c r="I740">
        <v>292727</v>
      </c>
      <c r="J740">
        <v>58</v>
      </c>
      <c r="K740" t="s">
        <v>2810</v>
      </c>
      <c r="L740">
        <v>2153</v>
      </c>
      <c r="M740">
        <v>2024</v>
      </c>
      <c r="N740">
        <v>36</v>
      </c>
      <c r="O740">
        <f t="shared" si="11"/>
        <v>4.4717573221757321E-3</v>
      </c>
    </row>
    <row r="741" spans="1:15" x14ac:dyDescent="0.3">
      <c r="A741">
        <v>8702</v>
      </c>
      <c r="B741">
        <v>42</v>
      </c>
      <c r="C741" t="s">
        <v>711</v>
      </c>
      <c r="D741" t="s">
        <v>159</v>
      </c>
      <c r="E741">
        <v>170</v>
      </c>
      <c r="F741">
        <v>1783</v>
      </c>
      <c r="G741">
        <v>9.5344924284913063E-2</v>
      </c>
      <c r="H741">
        <v>38240</v>
      </c>
      <c r="I741">
        <v>292727</v>
      </c>
      <c r="J741">
        <v>59</v>
      </c>
      <c r="K741" t="s">
        <v>914</v>
      </c>
      <c r="L741">
        <v>5210</v>
      </c>
      <c r="M741">
        <v>2024</v>
      </c>
      <c r="N741">
        <v>36</v>
      </c>
      <c r="O741">
        <f t="shared" si="11"/>
        <v>4.4456066945606698E-3</v>
      </c>
    </row>
    <row r="742" spans="1:15" x14ac:dyDescent="0.3">
      <c r="A742">
        <v>8702</v>
      </c>
      <c r="B742">
        <v>44</v>
      </c>
      <c r="C742" t="s">
        <v>711</v>
      </c>
      <c r="D742" t="s">
        <v>159</v>
      </c>
      <c r="E742">
        <v>170</v>
      </c>
      <c r="F742">
        <v>871</v>
      </c>
      <c r="G742">
        <v>0.19517795637198623</v>
      </c>
      <c r="H742">
        <v>38240</v>
      </c>
      <c r="I742">
        <v>292727</v>
      </c>
      <c r="J742">
        <v>59</v>
      </c>
      <c r="K742" t="s">
        <v>2679</v>
      </c>
      <c r="L742">
        <v>1846</v>
      </c>
      <c r="M742">
        <v>2024</v>
      </c>
      <c r="N742">
        <v>36</v>
      </c>
      <c r="O742">
        <f t="shared" si="11"/>
        <v>4.4456066945606698E-3</v>
      </c>
    </row>
    <row r="743" spans="1:15" x14ac:dyDescent="0.3">
      <c r="A743">
        <v>8702</v>
      </c>
      <c r="B743">
        <v>133</v>
      </c>
      <c r="C743" t="s">
        <v>711</v>
      </c>
      <c r="D743" t="s">
        <v>159</v>
      </c>
      <c r="E743">
        <v>167</v>
      </c>
      <c r="F743">
        <v>2145</v>
      </c>
      <c r="G743">
        <v>7.7855477855477861E-2</v>
      </c>
      <c r="H743">
        <v>38240</v>
      </c>
      <c r="I743">
        <v>292727</v>
      </c>
      <c r="J743">
        <v>61</v>
      </c>
      <c r="K743" t="s">
        <v>2877</v>
      </c>
      <c r="L743">
        <v>7672</v>
      </c>
      <c r="M743">
        <v>2024</v>
      </c>
      <c r="N743">
        <v>36</v>
      </c>
      <c r="O743">
        <f t="shared" si="11"/>
        <v>4.3671548117154811E-3</v>
      </c>
    </row>
    <row r="744" spans="1:15" x14ac:dyDescent="0.3">
      <c r="A744">
        <v>8702</v>
      </c>
      <c r="B744">
        <v>140</v>
      </c>
      <c r="C744" t="s">
        <v>711</v>
      </c>
      <c r="D744" t="s">
        <v>159</v>
      </c>
      <c r="E744">
        <v>167</v>
      </c>
      <c r="F744">
        <v>1993</v>
      </c>
      <c r="G744">
        <v>8.3793276467636735E-2</v>
      </c>
      <c r="H744">
        <v>38240</v>
      </c>
      <c r="I744">
        <v>292727</v>
      </c>
      <c r="J744">
        <v>61</v>
      </c>
      <c r="K744" t="s">
        <v>876</v>
      </c>
      <c r="L744">
        <v>9196</v>
      </c>
      <c r="M744">
        <v>2024</v>
      </c>
      <c r="N744">
        <v>36</v>
      </c>
      <c r="O744">
        <f t="shared" si="11"/>
        <v>4.3671548117154811E-3</v>
      </c>
    </row>
    <row r="745" spans="1:15" x14ac:dyDescent="0.3">
      <c r="A745">
        <v>8702</v>
      </c>
      <c r="B745">
        <v>263</v>
      </c>
      <c r="C745" t="s">
        <v>711</v>
      </c>
      <c r="D745" t="s">
        <v>159</v>
      </c>
      <c r="E745">
        <v>166</v>
      </c>
      <c r="F745">
        <v>1295</v>
      </c>
      <c r="G745">
        <v>0.12818532818532818</v>
      </c>
      <c r="H745">
        <v>38240</v>
      </c>
      <c r="I745">
        <v>292727</v>
      </c>
      <c r="J745">
        <v>63</v>
      </c>
      <c r="K745" t="s">
        <v>2882</v>
      </c>
      <c r="L745">
        <v>4234</v>
      </c>
      <c r="M745">
        <v>2024</v>
      </c>
      <c r="N745">
        <v>36</v>
      </c>
      <c r="O745">
        <f t="shared" si="11"/>
        <v>4.3410041841004188E-3</v>
      </c>
    </row>
    <row r="746" spans="1:15" x14ac:dyDescent="0.3">
      <c r="A746">
        <v>8702</v>
      </c>
      <c r="B746">
        <v>136</v>
      </c>
      <c r="C746" t="s">
        <v>711</v>
      </c>
      <c r="D746" t="s">
        <v>159</v>
      </c>
      <c r="E746">
        <v>165</v>
      </c>
      <c r="F746">
        <v>813</v>
      </c>
      <c r="G746">
        <v>0.2029520295202952</v>
      </c>
      <c r="H746">
        <v>38240</v>
      </c>
      <c r="I746">
        <v>292727</v>
      </c>
      <c r="J746">
        <v>64</v>
      </c>
      <c r="K746" t="s">
        <v>945</v>
      </c>
      <c r="L746">
        <v>1958</v>
      </c>
      <c r="M746">
        <v>2024</v>
      </c>
      <c r="N746">
        <v>36</v>
      </c>
      <c r="O746">
        <f t="shared" si="11"/>
        <v>4.3148535564853556E-3</v>
      </c>
    </row>
    <row r="747" spans="1:15" x14ac:dyDescent="0.3">
      <c r="A747">
        <v>8702</v>
      </c>
      <c r="B747">
        <v>691</v>
      </c>
      <c r="C747" t="s">
        <v>711</v>
      </c>
      <c r="D747" t="s">
        <v>159</v>
      </c>
      <c r="E747">
        <v>165</v>
      </c>
      <c r="F747">
        <v>841</v>
      </c>
      <c r="G747">
        <v>0.1961950059453032</v>
      </c>
      <c r="H747">
        <v>38240</v>
      </c>
      <c r="I747">
        <v>292727</v>
      </c>
      <c r="J747">
        <v>64</v>
      </c>
      <c r="K747" t="s">
        <v>943</v>
      </c>
      <c r="L747">
        <v>1349</v>
      </c>
      <c r="M747">
        <v>2024</v>
      </c>
      <c r="N747">
        <v>36</v>
      </c>
      <c r="O747">
        <f t="shared" si="11"/>
        <v>4.3148535564853556E-3</v>
      </c>
    </row>
    <row r="748" spans="1:15" x14ac:dyDescent="0.3">
      <c r="A748">
        <v>8702</v>
      </c>
      <c r="B748">
        <v>167</v>
      </c>
      <c r="C748" t="s">
        <v>711</v>
      </c>
      <c r="D748" t="s">
        <v>159</v>
      </c>
      <c r="E748">
        <v>163</v>
      </c>
      <c r="F748">
        <v>913</v>
      </c>
      <c r="G748">
        <v>0.17853231106243153</v>
      </c>
      <c r="H748">
        <v>38240</v>
      </c>
      <c r="I748">
        <v>292727</v>
      </c>
      <c r="J748">
        <v>66</v>
      </c>
      <c r="K748" t="s">
        <v>2886</v>
      </c>
      <c r="L748">
        <v>1229</v>
      </c>
      <c r="M748">
        <v>2024</v>
      </c>
      <c r="N748">
        <v>36</v>
      </c>
      <c r="O748">
        <f t="shared" si="11"/>
        <v>4.2625523012552301E-3</v>
      </c>
    </row>
    <row r="749" spans="1:15" x14ac:dyDescent="0.3">
      <c r="A749">
        <v>8702</v>
      </c>
      <c r="B749">
        <v>626</v>
      </c>
      <c r="C749" t="s">
        <v>711</v>
      </c>
      <c r="D749" t="s">
        <v>159</v>
      </c>
      <c r="E749">
        <v>162</v>
      </c>
      <c r="F749">
        <v>940</v>
      </c>
      <c r="G749">
        <v>0.17234042553191489</v>
      </c>
      <c r="H749">
        <v>38240</v>
      </c>
      <c r="I749">
        <v>292727</v>
      </c>
      <c r="J749">
        <v>67</v>
      </c>
      <c r="K749" t="s">
        <v>2784</v>
      </c>
      <c r="L749">
        <v>1978</v>
      </c>
      <c r="M749">
        <v>2024</v>
      </c>
      <c r="N749">
        <v>36</v>
      </c>
      <c r="O749">
        <f t="shared" si="11"/>
        <v>4.236401673640167E-3</v>
      </c>
    </row>
    <row r="750" spans="1:15" x14ac:dyDescent="0.3">
      <c r="A750">
        <v>8702</v>
      </c>
      <c r="B750">
        <v>663</v>
      </c>
      <c r="C750" t="s">
        <v>711</v>
      </c>
      <c r="D750" t="s">
        <v>159</v>
      </c>
      <c r="E750">
        <v>162</v>
      </c>
      <c r="F750">
        <v>1388</v>
      </c>
      <c r="G750">
        <v>0.11671469740634005</v>
      </c>
      <c r="H750">
        <v>38240</v>
      </c>
      <c r="I750">
        <v>292727</v>
      </c>
      <c r="J750">
        <v>67</v>
      </c>
      <c r="K750" t="s">
        <v>2791</v>
      </c>
      <c r="L750">
        <v>4867</v>
      </c>
      <c r="M750">
        <v>2024</v>
      </c>
      <c r="N750">
        <v>36</v>
      </c>
      <c r="O750">
        <f t="shared" si="11"/>
        <v>4.236401673640167E-3</v>
      </c>
    </row>
    <row r="751" spans="1:15" x14ac:dyDescent="0.3">
      <c r="A751">
        <v>8702</v>
      </c>
      <c r="B751">
        <v>245</v>
      </c>
      <c r="C751" t="s">
        <v>711</v>
      </c>
      <c r="D751" t="s">
        <v>159</v>
      </c>
      <c r="E751">
        <v>160</v>
      </c>
      <c r="F751">
        <v>977</v>
      </c>
      <c r="G751">
        <v>0.16376663254861823</v>
      </c>
      <c r="H751">
        <v>38240</v>
      </c>
      <c r="I751">
        <v>292727</v>
      </c>
      <c r="J751">
        <v>69</v>
      </c>
      <c r="K751" t="s">
        <v>2712</v>
      </c>
      <c r="L751">
        <v>2282</v>
      </c>
      <c r="M751">
        <v>2024</v>
      </c>
      <c r="N751">
        <v>36</v>
      </c>
      <c r="O751">
        <f t="shared" si="11"/>
        <v>4.1841004184100415E-3</v>
      </c>
    </row>
    <row r="752" spans="1:15" x14ac:dyDescent="0.3">
      <c r="A752">
        <v>8702</v>
      </c>
      <c r="B752">
        <v>135</v>
      </c>
      <c r="C752" t="s">
        <v>711</v>
      </c>
      <c r="D752" t="s">
        <v>159</v>
      </c>
      <c r="E752">
        <v>159</v>
      </c>
      <c r="F752">
        <v>794</v>
      </c>
      <c r="G752">
        <v>0.20025188916876574</v>
      </c>
      <c r="H752">
        <v>38240</v>
      </c>
      <c r="I752">
        <v>292727</v>
      </c>
      <c r="J752">
        <v>70</v>
      </c>
      <c r="K752" t="s">
        <v>964</v>
      </c>
      <c r="L752">
        <v>2780</v>
      </c>
      <c r="M752">
        <v>2024</v>
      </c>
      <c r="N752">
        <v>36</v>
      </c>
      <c r="O752">
        <f t="shared" si="11"/>
        <v>4.1579497907949792E-3</v>
      </c>
    </row>
    <row r="753" spans="1:15" x14ac:dyDescent="0.3">
      <c r="A753">
        <v>8702</v>
      </c>
      <c r="B753">
        <v>279</v>
      </c>
      <c r="C753" t="s">
        <v>711</v>
      </c>
      <c r="D753" t="s">
        <v>159</v>
      </c>
      <c r="E753">
        <v>156</v>
      </c>
      <c r="F753">
        <v>464</v>
      </c>
      <c r="G753">
        <v>0.33620689655172414</v>
      </c>
      <c r="H753">
        <v>38240</v>
      </c>
      <c r="I753">
        <v>292727</v>
      </c>
      <c r="J753">
        <v>71</v>
      </c>
      <c r="K753" t="s">
        <v>2211</v>
      </c>
      <c r="L753">
        <v>964</v>
      </c>
      <c r="M753">
        <v>2024</v>
      </c>
      <c r="N753">
        <v>36</v>
      </c>
      <c r="O753">
        <f t="shared" si="11"/>
        <v>4.0794979079497905E-3</v>
      </c>
    </row>
    <row r="754" spans="1:15" x14ac:dyDescent="0.3">
      <c r="A754">
        <v>8702</v>
      </c>
      <c r="B754">
        <v>750</v>
      </c>
      <c r="C754" t="s">
        <v>711</v>
      </c>
      <c r="D754" t="s">
        <v>159</v>
      </c>
      <c r="E754">
        <v>154</v>
      </c>
      <c r="F754">
        <v>2483</v>
      </c>
      <c r="G754">
        <v>6.202174788562223E-2</v>
      </c>
      <c r="H754">
        <v>38240</v>
      </c>
      <c r="I754">
        <v>292727</v>
      </c>
      <c r="J754">
        <v>72</v>
      </c>
      <c r="K754" t="s">
        <v>884</v>
      </c>
      <c r="L754">
        <v>5626</v>
      </c>
      <c r="M754">
        <v>2024</v>
      </c>
      <c r="N754">
        <v>36</v>
      </c>
      <c r="O754">
        <f t="shared" si="11"/>
        <v>4.027196652719665E-3</v>
      </c>
    </row>
    <row r="755" spans="1:15" x14ac:dyDescent="0.3">
      <c r="A755">
        <v>8702</v>
      </c>
      <c r="B755">
        <v>120</v>
      </c>
      <c r="C755" t="s">
        <v>711</v>
      </c>
      <c r="D755" t="s">
        <v>159</v>
      </c>
      <c r="E755">
        <v>150</v>
      </c>
      <c r="F755">
        <v>768</v>
      </c>
      <c r="G755">
        <v>0.1953125</v>
      </c>
      <c r="H755">
        <v>38240</v>
      </c>
      <c r="I755">
        <v>292727</v>
      </c>
      <c r="J755">
        <v>73</v>
      </c>
      <c r="K755" t="s">
        <v>924</v>
      </c>
      <c r="L755">
        <v>1368</v>
      </c>
      <c r="M755">
        <v>2024</v>
      </c>
      <c r="N755">
        <v>36</v>
      </c>
      <c r="O755">
        <f t="shared" si="11"/>
        <v>3.9225941422594141E-3</v>
      </c>
    </row>
    <row r="756" spans="1:15" x14ac:dyDescent="0.3">
      <c r="A756">
        <v>8702</v>
      </c>
      <c r="B756">
        <v>220</v>
      </c>
      <c r="C756" t="s">
        <v>711</v>
      </c>
      <c r="D756" t="s">
        <v>159</v>
      </c>
      <c r="E756">
        <v>146</v>
      </c>
      <c r="F756">
        <v>1059</v>
      </c>
      <c r="G756">
        <v>0.13786591123701605</v>
      </c>
      <c r="H756">
        <v>38240</v>
      </c>
      <c r="I756">
        <v>292727</v>
      </c>
      <c r="J756">
        <v>74</v>
      </c>
      <c r="K756" t="s">
        <v>941</v>
      </c>
      <c r="L756">
        <v>1892</v>
      </c>
      <c r="M756">
        <v>2024</v>
      </c>
      <c r="N756">
        <v>36</v>
      </c>
      <c r="O756">
        <f t="shared" si="11"/>
        <v>3.8179916317991631E-3</v>
      </c>
    </row>
    <row r="757" spans="1:15" x14ac:dyDescent="0.3">
      <c r="A757">
        <v>8702</v>
      </c>
      <c r="B757">
        <v>711</v>
      </c>
      <c r="C757" t="s">
        <v>711</v>
      </c>
      <c r="D757" t="s">
        <v>159</v>
      </c>
      <c r="E757">
        <v>146</v>
      </c>
      <c r="F757">
        <v>914</v>
      </c>
      <c r="G757">
        <v>0.15973741794310722</v>
      </c>
      <c r="H757">
        <v>38240</v>
      </c>
      <c r="I757">
        <v>292727</v>
      </c>
      <c r="J757">
        <v>74</v>
      </c>
      <c r="K757" t="s">
        <v>2795</v>
      </c>
      <c r="L757">
        <v>1532</v>
      </c>
      <c r="M757">
        <v>2024</v>
      </c>
      <c r="N757">
        <v>36</v>
      </c>
      <c r="O757">
        <f t="shared" si="11"/>
        <v>3.8179916317991631E-3</v>
      </c>
    </row>
    <row r="758" spans="1:15" x14ac:dyDescent="0.3">
      <c r="A758">
        <v>8702</v>
      </c>
      <c r="B758">
        <v>260</v>
      </c>
      <c r="C758" t="s">
        <v>711</v>
      </c>
      <c r="D758" t="s">
        <v>159</v>
      </c>
      <c r="E758">
        <v>143</v>
      </c>
      <c r="F758">
        <v>824</v>
      </c>
      <c r="G758">
        <v>0.17354368932038836</v>
      </c>
      <c r="H758">
        <v>38240</v>
      </c>
      <c r="I758">
        <v>292727</v>
      </c>
      <c r="J758">
        <v>76</v>
      </c>
      <c r="K758" t="s">
        <v>2715</v>
      </c>
      <c r="L758">
        <v>1014</v>
      </c>
      <c r="M758">
        <v>2024</v>
      </c>
      <c r="N758">
        <v>36</v>
      </c>
      <c r="O758">
        <f t="shared" si="11"/>
        <v>3.7395397489539749E-3</v>
      </c>
    </row>
    <row r="759" spans="1:15" x14ac:dyDescent="0.3">
      <c r="A759">
        <v>8702</v>
      </c>
      <c r="B759">
        <v>862</v>
      </c>
      <c r="C759" t="s">
        <v>711</v>
      </c>
      <c r="D759" t="s">
        <v>159</v>
      </c>
      <c r="E759">
        <v>143</v>
      </c>
      <c r="F759">
        <v>777</v>
      </c>
      <c r="G759">
        <v>0.18404118404118405</v>
      </c>
      <c r="H759">
        <v>38240</v>
      </c>
      <c r="I759">
        <v>292727</v>
      </c>
      <c r="J759">
        <v>76</v>
      </c>
      <c r="K759" t="s">
        <v>910</v>
      </c>
      <c r="L759">
        <v>3335</v>
      </c>
      <c r="M759">
        <v>2024</v>
      </c>
      <c r="N759">
        <v>36</v>
      </c>
      <c r="O759">
        <f t="shared" si="11"/>
        <v>3.7395397489539749E-3</v>
      </c>
    </row>
    <row r="760" spans="1:15" x14ac:dyDescent="0.3">
      <c r="A760">
        <v>8702</v>
      </c>
      <c r="B760">
        <v>351</v>
      </c>
      <c r="C760" t="s">
        <v>711</v>
      </c>
      <c r="D760" t="s">
        <v>159</v>
      </c>
      <c r="E760">
        <v>142</v>
      </c>
      <c r="F760">
        <v>1453</v>
      </c>
      <c r="G760">
        <v>9.7728836889194773E-2</v>
      </c>
      <c r="H760">
        <v>38240</v>
      </c>
      <c r="I760">
        <v>292727</v>
      </c>
      <c r="J760">
        <v>78</v>
      </c>
      <c r="K760" t="s">
        <v>2729</v>
      </c>
      <c r="L760">
        <v>4749</v>
      </c>
      <c r="M760">
        <v>2024</v>
      </c>
      <c r="N760">
        <v>36</v>
      </c>
      <c r="O760">
        <f t="shared" si="11"/>
        <v>3.7133891213389121E-3</v>
      </c>
    </row>
    <row r="761" spans="1:15" x14ac:dyDescent="0.3">
      <c r="A761">
        <v>8702</v>
      </c>
      <c r="B761">
        <v>426</v>
      </c>
      <c r="C761" t="s">
        <v>711</v>
      </c>
      <c r="D761" t="s">
        <v>159</v>
      </c>
      <c r="E761">
        <v>140</v>
      </c>
      <c r="F761">
        <v>1495</v>
      </c>
      <c r="G761">
        <v>9.3645484949832769E-2</v>
      </c>
      <c r="H761">
        <v>38240</v>
      </c>
      <c r="I761">
        <v>292727</v>
      </c>
      <c r="J761">
        <v>79</v>
      </c>
      <c r="K761" t="s">
        <v>2215</v>
      </c>
      <c r="L761">
        <v>4907</v>
      </c>
      <c r="M761">
        <v>2024</v>
      </c>
      <c r="N761">
        <v>36</v>
      </c>
      <c r="O761">
        <f t="shared" si="11"/>
        <v>3.6610878661087866E-3</v>
      </c>
    </row>
    <row r="762" spans="1:15" x14ac:dyDescent="0.3">
      <c r="A762">
        <v>8702</v>
      </c>
      <c r="B762">
        <v>143</v>
      </c>
      <c r="C762" t="s">
        <v>711</v>
      </c>
      <c r="D762" t="s">
        <v>159</v>
      </c>
      <c r="E762">
        <v>139</v>
      </c>
      <c r="F762">
        <v>1061</v>
      </c>
      <c r="G762">
        <v>0.13100848256361922</v>
      </c>
      <c r="H762">
        <v>38240</v>
      </c>
      <c r="I762">
        <v>292727</v>
      </c>
      <c r="J762">
        <v>80</v>
      </c>
      <c r="K762" t="s">
        <v>2693</v>
      </c>
      <c r="L762">
        <v>2493</v>
      </c>
      <c r="M762">
        <v>2024</v>
      </c>
      <c r="N762">
        <v>36</v>
      </c>
      <c r="O762">
        <f t="shared" si="11"/>
        <v>3.6349372384937239E-3</v>
      </c>
    </row>
    <row r="763" spans="1:15" x14ac:dyDescent="0.3">
      <c r="A763">
        <v>8702</v>
      </c>
      <c r="B763">
        <v>161</v>
      </c>
      <c r="C763" t="s">
        <v>711</v>
      </c>
      <c r="D763" t="s">
        <v>159</v>
      </c>
      <c r="E763">
        <v>135</v>
      </c>
      <c r="F763">
        <v>793</v>
      </c>
      <c r="G763">
        <v>0.17023959646910466</v>
      </c>
      <c r="H763">
        <v>38240</v>
      </c>
      <c r="I763">
        <v>292727</v>
      </c>
      <c r="J763">
        <v>81</v>
      </c>
      <c r="K763" t="s">
        <v>2694</v>
      </c>
      <c r="L763">
        <v>1310</v>
      </c>
      <c r="M763">
        <v>2024</v>
      </c>
      <c r="N763">
        <v>36</v>
      </c>
      <c r="O763">
        <f t="shared" si="11"/>
        <v>3.5303347280334729E-3</v>
      </c>
    </row>
    <row r="764" spans="1:15" x14ac:dyDescent="0.3">
      <c r="A764">
        <v>8702</v>
      </c>
      <c r="B764">
        <v>660</v>
      </c>
      <c r="C764" t="s">
        <v>711</v>
      </c>
      <c r="D764" t="s">
        <v>159</v>
      </c>
      <c r="E764">
        <v>135</v>
      </c>
      <c r="F764">
        <v>1095</v>
      </c>
      <c r="G764">
        <v>0.12328767123287671</v>
      </c>
      <c r="H764">
        <v>38240</v>
      </c>
      <c r="I764">
        <v>292727</v>
      </c>
      <c r="J764">
        <v>81</v>
      </c>
      <c r="K764" t="s">
        <v>2790</v>
      </c>
      <c r="L764">
        <v>2045</v>
      </c>
      <c r="M764">
        <v>2024</v>
      </c>
      <c r="N764">
        <v>36</v>
      </c>
      <c r="O764">
        <f t="shared" si="11"/>
        <v>3.5303347280334729E-3</v>
      </c>
    </row>
    <row r="765" spans="1:15" x14ac:dyDescent="0.3">
      <c r="A765">
        <v>8702</v>
      </c>
      <c r="B765">
        <v>253</v>
      </c>
      <c r="C765" t="s">
        <v>711</v>
      </c>
      <c r="D765" t="s">
        <v>159</v>
      </c>
      <c r="E765">
        <v>134</v>
      </c>
      <c r="F765">
        <v>859</v>
      </c>
      <c r="G765">
        <v>0.15599534342258439</v>
      </c>
      <c r="H765">
        <v>38240</v>
      </c>
      <c r="I765">
        <v>292727</v>
      </c>
      <c r="J765">
        <v>83</v>
      </c>
      <c r="K765" t="s">
        <v>885</v>
      </c>
      <c r="L765">
        <v>3191</v>
      </c>
      <c r="M765">
        <v>2024</v>
      </c>
      <c r="N765">
        <v>36</v>
      </c>
      <c r="O765">
        <f t="shared" si="11"/>
        <v>3.5041841004184102E-3</v>
      </c>
    </row>
    <row r="766" spans="1:15" x14ac:dyDescent="0.3">
      <c r="A766">
        <v>8702</v>
      </c>
      <c r="B766">
        <v>165</v>
      </c>
      <c r="C766" t="s">
        <v>711</v>
      </c>
      <c r="D766" t="s">
        <v>159</v>
      </c>
      <c r="E766">
        <v>133</v>
      </c>
      <c r="F766">
        <v>669</v>
      </c>
      <c r="G766">
        <v>0.19880418535127056</v>
      </c>
      <c r="H766">
        <v>38240</v>
      </c>
      <c r="I766">
        <v>292727</v>
      </c>
      <c r="J766">
        <v>84</v>
      </c>
      <c r="K766" t="s">
        <v>2892</v>
      </c>
      <c r="L766">
        <v>1130</v>
      </c>
      <c r="M766">
        <v>2024</v>
      </c>
      <c r="N766">
        <v>36</v>
      </c>
      <c r="O766">
        <f t="shared" si="11"/>
        <v>3.4780334728033474E-3</v>
      </c>
    </row>
    <row r="767" spans="1:15" x14ac:dyDescent="0.3">
      <c r="A767">
        <v>8702</v>
      </c>
      <c r="B767">
        <v>247</v>
      </c>
      <c r="C767" t="s">
        <v>711</v>
      </c>
      <c r="D767" t="s">
        <v>159</v>
      </c>
      <c r="E767">
        <v>132</v>
      </c>
      <c r="F767">
        <v>1679</v>
      </c>
      <c r="G767">
        <v>7.8618225134008332E-2</v>
      </c>
      <c r="H767">
        <v>38240</v>
      </c>
      <c r="I767">
        <v>292727</v>
      </c>
      <c r="J767">
        <v>85</v>
      </c>
      <c r="K767" t="s">
        <v>898</v>
      </c>
      <c r="L767">
        <v>5393</v>
      </c>
      <c r="M767">
        <v>2024</v>
      </c>
      <c r="N767">
        <v>36</v>
      </c>
      <c r="O767">
        <f t="shared" si="11"/>
        <v>3.4518828451882847E-3</v>
      </c>
    </row>
    <row r="768" spans="1:15" x14ac:dyDescent="0.3">
      <c r="A768">
        <v>8702</v>
      </c>
      <c r="B768">
        <v>52</v>
      </c>
      <c r="C768" t="s">
        <v>711</v>
      </c>
      <c r="D768" t="s">
        <v>159</v>
      </c>
      <c r="E768">
        <v>131</v>
      </c>
      <c r="F768">
        <v>974</v>
      </c>
      <c r="G768">
        <v>0.13449691991786447</v>
      </c>
      <c r="H768">
        <v>38240</v>
      </c>
      <c r="I768">
        <v>292727</v>
      </c>
      <c r="J768">
        <v>86</v>
      </c>
      <c r="K768" t="s">
        <v>2881</v>
      </c>
      <c r="L768">
        <v>3600</v>
      </c>
      <c r="M768">
        <v>2024</v>
      </c>
      <c r="N768">
        <v>36</v>
      </c>
      <c r="O768">
        <f t="shared" si="11"/>
        <v>3.4257322175732219E-3</v>
      </c>
    </row>
    <row r="769" spans="1:15" x14ac:dyDescent="0.3">
      <c r="A769">
        <v>8702</v>
      </c>
      <c r="B769">
        <v>1</v>
      </c>
      <c r="C769" t="s">
        <v>711</v>
      </c>
      <c r="D769" t="s">
        <v>159</v>
      </c>
      <c r="E769">
        <v>128</v>
      </c>
      <c r="F769">
        <v>230</v>
      </c>
      <c r="G769">
        <v>0.55652173913043479</v>
      </c>
      <c r="H769">
        <v>38240</v>
      </c>
      <c r="I769">
        <v>292727</v>
      </c>
      <c r="J769">
        <v>87</v>
      </c>
      <c r="K769" t="s">
        <v>2670</v>
      </c>
      <c r="L769">
        <v>424</v>
      </c>
      <c r="M769">
        <v>2024</v>
      </c>
      <c r="N769">
        <v>36</v>
      </c>
      <c r="O769">
        <f t="shared" si="11"/>
        <v>3.3472803347280333E-3</v>
      </c>
    </row>
    <row r="770" spans="1:15" x14ac:dyDescent="0.3">
      <c r="A770">
        <v>8702</v>
      </c>
      <c r="B770">
        <v>169</v>
      </c>
      <c r="C770" t="s">
        <v>711</v>
      </c>
      <c r="D770" t="s">
        <v>159</v>
      </c>
      <c r="E770">
        <v>124</v>
      </c>
      <c r="F770">
        <v>465</v>
      </c>
      <c r="G770">
        <v>0.26666666666666666</v>
      </c>
      <c r="H770">
        <v>38240</v>
      </c>
      <c r="I770">
        <v>292727</v>
      </c>
      <c r="J770">
        <v>88</v>
      </c>
      <c r="K770" t="s">
        <v>2942</v>
      </c>
      <c r="L770">
        <v>1050</v>
      </c>
      <c r="M770">
        <v>2024</v>
      </c>
      <c r="N770">
        <v>36</v>
      </c>
      <c r="O770">
        <f t="shared" si="11"/>
        <v>3.2426778242677823E-3</v>
      </c>
    </row>
    <row r="771" spans="1:15" x14ac:dyDescent="0.3">
      <c r="A771">
        <v>8702</v>
      </c>
      <c r="B771">
        <v>661</v>
      </c>
      <c r="C771" t="s">
        <v>711</v>
      </c>
      <c r="D771" t="s">
        <v>159</v>
      </c>
      <c r="E771">
        <v>123</v>
      </c>
      <c r="F771">
        <v>839</v>
      </c>
      <c r="G771">
        <v>0.1466030989272944</v>
      </c>
      <c r="H771">
        <v>38240</v>
      </c>
      <c r="I771">
        <v>292727</v>
      </c>
      <c r="J771">
        <v>89</v>
      </c>
      <c r="K771" t="s">
        <v>2235</v>
      </c>
      <c r="L771">
        <v>2066</v>
      </c>
      <c r="M771">
        <v>2024</v>
      </c>
      <c r="N771">
        <v>36</v>
      </c>
      <c r="O771">
        <f t="shared" ref="O771:O834" si="12">E771/H771</f>
        <v>3.2165271966527196E-3</v>
      </c>
    </row>
    <row r="772" spans="1:15" x14ac:dyDescent="0.3">
      <c r="A772">
        <v>8702</v>
      </c>
      <c r="B772">
        <v>206</v>
      </c>
      <c r="C772" t="s">
        <v>711</v>
      </c>
      <c r="D772" t="s">
        <v>159</v>
      </c>
      <c r="E772">
        <v>120</v>
      </c>
      <c r="F772">
        <v>626</v>
      </c>
      <c r="G772">
        <v>0.19169329073482427</v>
      </c>
      <c r="H772">
        <v>38240</v>
      </c>
      <c r="I772">
        <v>292727</v>
      </c>
      <c r="J772">
        <v>90</v>
      </c>
      <c r="K772" t="s">
        <v>2705</v>
      </c>
      <c r="L772">
        <v>1245</v>
      </c>
      <c r="M772">
        <v>2024</v>
      </c>
      <c r="N772">
        <v>36</v>
      </c>
      <c r="O772">
        <f t="shared" si="12"/>
        <v>3.1380753138075313E-3</v>
      </c>
    </row>
    <row r="773" spans="1:15" x14ac:dyDescent="0.3">
      <c r="A773">
        <v>8702</v>
      </c>
      <c r="B773">
        <v>252</v>
      </c>
      <c r="C773" t="s">
        <v>711</v>
      </c>
      <c r="D773" t="s">
        <v>159</v>
      </c>
      <c r="E773">
        <v>120</v>
      </c>
      <c r="F773">
        <v>747</v>
      </c>
      <c r="G773">
        <v>0.1606425702811245</v>
      </c>
      <c r="H773">
        <v>38240</v>
      </c>
      <c r="I773">
        <v>292727</v>
      </c>
      <c r="J773">
        <v>90</v>
      </c>
      <c r="K773" t="s">
        <v>2946</v>
      </c>
      <c r="L773">
        <v>1540</v>
      </c>
      <c r="M773">
        <v>2024</v>
      </c>
      <c r="N773">
        <v>36</v>
      </c>
      <c r="O773">
        <f t="shared" si="12"/>
        <v>3.1380753138075313E-3</v>
      </c>
    </row>
    <row r="774" spans="1:15" x14ac:dyDescent="0.3">
      <c r="A774">
        <v>8702</v>
      </c>
      <c r="B774">
        <v>639</v>
      </c>
      <c r="C774" t="s">
        <v>711</v>
      </c>
      <c r="D774" t="s">
        <v>159</v>
      </c>
      <c r="E774">
        <v>120</v>
      </c>
      <c r="F774">
        <v>826</v>
      </c>
      <c r="G774">
        <v>0.14527845036319612</v>
      </c>
      <c r="H774">
        <v>38240</v>
      </c>
      <c r="I774">
        <v>292727</v>
      </c>
      <c r="J774">
        <v>90</v>
      </c>
      <c r="K774" t="s">
        <v>2939</v>
      </c>
      <c r="L774">
        <v>1805</v>
      </c>
      <c r="M774">
        <v>2024</v>
      </c>
      <c r="N774">
        <v>36</v>
      </c>
      <c r="O774">
        <f t="shared" si="12"/>
        <v>3.1380753138075313E-3</v>
      </c>
    </row>
    <row r="775" spans="1:15" x14ac:dyDescent="0.3">
      <c r="A775">
        <v>8702</v>
      </c>
      <c r="B775">
        <v>753</v>
      </c>
      <c r="C775" t="s">
        <v>711</v>
      </c>
      <c r="D775" t="s">
        <v>159</v>
      </c>
      <c r="E775">
        <v>120</v>
      </c>
      <c r="F775">
        <v>2698</v>
      </c>
      <c r="G775">
        <v>4.4477390659747963E-2</v>
      </c>
      <c r="H775">
        <v>38240</v>
      </c>
      <c r="I775">
        <v>292727</v>
      </c>
      <c r="J775">
        <v>90</v>
      </c>
      <c r="K775" t="s">
        <v>869</v>
      </c>
      <c r="L775">
        <v>6723</v>
      </c>
      <c r="M775">
        <v>2024</v>
      </c>
      <c r="N775">
        <v>36</v>
      </c>
      <c r="O775">
        <f t="shared" si="12"/>
        <v>3.1380753138075313E-3</v>
      </c>
    </row>
    <row r="776" spans="1:15" x14ac:dyDescent="0.3">
      <c r="A776">
        <v>8702</v>
      </c>
      <c r="B776">
        <v>48</v>
      </c>
      <c r="C776" t="s">
        <v>711</v>
      </c>
      <c r="D776" t="s">
        <v>159</v>
      </c>
      <c r="E776">
        <v>117</v>
      </c>
      <c r="F776">
        <v>737</v>
      </c>
      <c r="G776">
        <v>0.1587516960651289</v>
      </c>
      <c r="H776">
        <v>38240</v>
      </c>
      <c r="I776">
        <v>292727</v>
      </c>
      <c r="J776">
        <v>94</v>
      </c>
      <c r="K776" t="s">
        <v>2681</v>
      </c>
      <c r="L776">
        <v>1882</v>
      </c>
      <c r="M776">
        <v>2024</v>
      </c>
      <c r="N776">
        <v>36</v>
      </c>
      <c r="O776">
        <f t="shared" si="12"/>
        <v>3.0596234309623431E-3</v>
      </c>
    </row>
    <row r="777" spans="1:15" x14ac:dyDescent="0.3">
      <c r="A777">
        <v>8702</v>
      </c>
      <c r="B777">
        <v>634</v>
      </c>
      <c r="C777" t="s">
        <v>711</v>
      </c>
      <c r="D777" t="s">
        <v>159</v>
      </c>
      <c r="E777">
        <v>116</v>
      </c>
      <c r="F777">
        <v>816</v>
      </c>
      <c r="G777">
        <v>0.14215686274509803</v>
      </c>
      <c r="H777">
        <v>38240</v>
      </c>
      <c r="I777">
        <v>292727</v>
      </c>
      <c r="J777">
        <v>95</v>
      </c>
      <c r="K777" t="s">
        <v>2940</v>
      </c>
      <c r="L777">
        <v>1483</v>
      </c>
      <c r="M777">
        <v>2024</v>
      </c>
      <c r="N777">
        <v>36</v>
      </c>
      <c r="O777">
        <f t="shared" si="12"/>
        <v>3.0334728033472804E-3</v>
      </c>
    </row>
    <row r="778" spans="1:15" x14ac:dyDescent="0.3">
      <c r="A778">
        <v>8702</v>
      </c>
      <c r="B778">
        <v>861</v>
      </c>
      <c r="C778" t="s">
        <v>711</v>
      </c>
      <c r="D778" t="s">
        <v>159</v>
      </c>
      <c r="E778">
        <v>115</v>
      </c>
      <c r="F778">
        <v>1341</v>
      </c>
      <c r="G778">
        <v>8.5756897837434745E-2</v>
      </c>
      <c r="H778">
        <v>38240</v>
      </c>
      <c r="I778">
        <v>292727</v>
      </c>
      <c r="J778">
        <v>96</v>
      </c>
      <c r="K778" t="s">
        <v>2802</v>
      </c>
      <c r="L778">
        <v>2923</v>
      </c>
      <c r="M778">
        <v>2024</v>
      </c>
      <c r="N778">
        <v>36</v>
      </c>
      <c r="O778">
        <f t="shared" si="12"/>
        <v>3.0073221757322176E-3</v>
      </c>
    </row>
    <row r="779" spans="1:15" x14ac:dyDescent="0.3">
      <c r="A779">
        <v>8702</v>
      </c>
      <c r="B779">
        <v>346</v>
      </c>
      <c r="C779" t="s">
        <v>711</v>
      </c>
      <c r="D779" t="s">
        <v>159</v>
      </c>
      <c r="E779">
        <v>111</v>
      </c>
      <c r="F779">
        <v>746</v>
      </c>
      <c r="G779">
        <v>0.1487935656836461</v>
      </c>
      <c r="H779">
        <v>38240</v>
      </c>
      <c r="I779">
        <v>292727</v>
      </c>
      <c r="J779">
        <v>97</v>
      </c>
      <c r="K779" t="s">
        <v>2214</v>
      </c>
      <c r="L779">
        <v>1232</v>
      </c>
      <c r="M779">
        <v>2024</v>
      </c>
      <c r="N779">
        <v>36</v>
      </c>
      <c r="O779">
        <f t="shared" si="12"/>
        <v>2.9027196652719666E-3</v>
      </c>
    </row>
    <row r="780" spans="1:15" x14ac:dyDescent="0.3">
      <c r="A780">
        <v>8702</v>
      </c>
      <c r="B780">
        <v>561</v>
      </c>
      <c r="C780" t="s">
        <v>711</v>
      </c>
      <c r="D780" t="s">
        <v>159</v>
      </c>
      <c r="E780">
        <v>111</v>
      </c>
      <c r="F780">
        <v>816</v>
      </c>
      <c r="G780">
        <v>0.13602941176470587</v>
      </c>
      <c r="H780">
        <v>38240</v>
      </c>
      <c r="I780">
        <v>292727</v>
      </c>
      <c r="J780">
        <v>97</v>
      </c>
      <c r="K780" t="s">
        <v>2769</v>
      </c>
      <c r="L780">
        <v>1743</v>
      </c>
      <c r="M780">
        <v>2024</v>
      </c>
      <c r="N780">
        <v>36</v>
      </c>
      <c r="O780">
        <f t="shared" si="12"/>
        <v>2.9027196652719666E-3</v>
      </c>
    </row>
    <row r="781" spans="1:15" x14ac:dyDescent="0.3">
      <c r="A781">
        <v>8702</v>
      </c>
      <c r="B781">
        <v>775</v>
      </c>
      <c r="C781" t="s">
        <v>711</v>
      </c>
      <c r="D781" t="s">
        <v>159</v>
      </c>
      <c r="E781">
        <v>109</v>
      </c>
      <c r="F781">
        <v>2921</v>
      </c>
      <c r="G781">
        <v>3.7315987675453612E-2</v>
      </c>
      <c r="H781">
        <v>38240</v>
      </c>
      <c r="I781">
        <v>292727</v>
      </c>
      <c r="J781">
        <v>99</v>
      </c>
      <c r="K781" t="s">
        <v>881</v>
      </c>
      <c r="L781">
        <v>9105</v>
      </c>
      <c r="M781">
        <v>2024</v>
      </c>
      <c r="N781">
        <v>36</v>
      </c>
      <c r="O781">
        <f t="shared" si="12"/>
        <v>2.8504184100418412E-3</v>
      </c>
    </row>
    <row r="782" spans="1:15" x14ac:dyDescent="0.3">
      <c r="A782">
        <v>8702</v>
      </c>
      <c r="B782">
        <v>442</v>
      </c>
      <c r="C782" t="s">
        <v>711</v>
      </c>
      <c r="D782" t="s">
        <v>159</v>
      </c>
      <c r="E782">
        <v>108</v>
      </c>
      <c r="F782">
        <v>479</v>
      </c>
      <c r="G782">
        <v>0.22546972860125261</v>
      </c>
      <c r="H782">
        <v>38240</v>
      </c>
      <c r="I782">
        <v>292727</v>
      </c>
      <c r="J782">
        <v>100</v>
      </c>
      <c r="K782" t="s">
        <v>2741</v>
      </c>
      <c r="L782">
        <v>955</v>
      </c>
      <c r="M782">
        <v>2024</v>
      </c>
      <c r="N782">
        <v>36</v>
      </c>
      <c r="O782">
        <f t="shared" si="12"/>
        <v>2.8242677824267784E-3</v>
      </c>
    </row>
    <row r="783" spans="1:15" x14ac:dyDescent="0.3">
      <c r="A783">
        <v>8702</v>
      </c>
      <c r="B783">
        <v>751</v>
      </c>
      <c r="C783" t="s">
        <v>711</v>
      </c>
      <c r="D783" t="s">
        <v>159</v>
      </c>
      <c r="E783">
        <v>106</v>
      </c>
      <c r="F783">
        <v>2580</v>
      </c>
      <c r="G783">
        <v>4.1085271317829457E-2</v>
      </c>
      <c r="H783">
        <v>38240</v>
      </c>
      <c r="I783">
        <v>292727</v>
      </c>
      <c r="J783">
        <v>101</v>
      </c>
      <c r="K783" t="s">
        <v>870</v>
      </c>
      <c r="L783">
        <v>7174</v>
      </c>
      <c r="M783">
        <v>2024</v>
      </c>
      <c r="N783">
        <v>36</v>
      </c>
      <c r="O783">
        <f t="shared" si="12"/>
        <v>2.7719665271966529E-3</v>
      </c>
    </row>
    <row r="784" spans="1:15" x14ac:dyDescent="0.3">
      <c r="A784">
        <v>8702</v>
      </c>
      <c r="B784">
        <v>541</v>
      </c>
      <c r="C784" t="s">
        <v>711</v>
      </c>
      <c r="D784" t="s">
        <v>159</v>
      </c>
      <c r="E784">
        <v>105</v>
      </c>
      <c r="F784">
        <v>906</v>
      </c>
      <c r="G784">
        <v>0.11589403973509933</v>
      </c>
      <c r="H784">
        <v>38240</v>
      </c>
      <c r="I784">
        <v>292727</v>
      </c>
      <c r="J784">
        <v>102</v>
      </c>
      <c r="K784" t="s">
        <v>927</v>
      </c>
      <c r="L784">
        <v>1803</v>
      </c>
      <c r="M784">
        <v>2024</v>
      </c>
      <c r="N784">
        <v>36</v>
      </c>
      <c r="O784">
        <f t="shared" si="12"/>
        <v>2.7458158995815897E-3</v>
      </c>
    </row>
    <row r="785" spans="1:15" x14ac:dyDescent="0.3">
      <c r="A785">
        <v>8702</v>
      </c>
      <c r="B785">
        <v>314</v>
      </c>
      <c r="C785" t="s">
        <v>711</v>
      </c>
      <c r="D785" t="s">
        <v>159</v>
      </c>
      <c r="E785">
        <v>102</v>
      </c>
      <c r="F785">
        <v>587</v>
      </c>
      <c r="G785">
        <v>0.17376490630323679</v>
      </c>
      <c r="H785">
        <v>38240</v>
      </c>
      <c r="I785">
        <v>292727</v>
      </c>
      <c r="J785">
        <v>103</v>
      </c>
      <c r="K785" t="s">
        <v>2852</v>
      </c>
      <c r="L785">
        <v>1680</v>
      </c>
      <c r="M785">
        <v>2024</v>
      </c>
      <c r="N785">
        <v>36</v>
      </c>
      <c r="O785">
        <f t="shared" si="12"/>
        <v>2.6673640167364015E-3</v>
      </c>
    </row>
    <row r="786" spans="1:15" x14ac:dyDescent="0.3">
      <c r="A786">
        <v>8702</v>
      </c>
      <c r="B786">
        <v>248</v>
      </c>
      <c r="C786" t="s">
        <v>711</v>
      </c>
      <c r="D786" t="s">
        <v>159</v>
      </c>
      <c r="E786">
        <v>99</v>
      </c>
      <c r="F786">
        <v>1123</v>
      </c>
      <c r="G786">
        <v>8.8156723063223502E-2</v>
      </c>
      <c r="H786">
        <v>38240</v>
      </c>
      <c r="I786">
        <v>292727</v>
      </c>
      <c r="J786">
        <v>104</v>
      </c>
      <c r="K786" t="s">
        <v>963</v>
      </c>
      <c r="L786">
        <v>3375</v>
      </c>
      <c r="M786">
        <v>2024</v>
      </c>
      <c r="N786">
        <v>36</v>
      </c>
      <c r="O786">
        <f t="shared" si="12"/>
        <v>2.5889121338912133E-3</v>
      </c>
    </row>
    <row r="787" spans="1:15" x14ac:dyDescent="0.3">
      <c r="A787">
        <v>8702</v>
      </c>
      <c r="B787">
        <v>41</v>
      </c>
      <c r="C787" t="s">
        <v>711</v>
      </c>
      <c r="D787" t="s">
        <v>159</v>
      </c>
      <c r="E787">
        <v>97</v>
      </c>
      <c r="F787">
        <v>638</v>
      </c>
      <c r="G787">
        <v>0.15203761755485892</v>
      </c>
      <c r="H787">
        <v>38240</v>
      </c>
      <c r="I787">
        <v>292727</v>
      </c>
      <c r="J787">
        <v>105</v>
      </c>
      <c r="K787" t="s">
        <v>944</v>
      </c>
      <c r="L787">
        <v>1096</v>
      </c>
      <c r="M787">
        <v>2024</v>
      </c>
      <c r="N787">
        <v>36</v>
      </c>
      <c r="O787">
        <f t="shared" si="12"/>
        <v>2.5366108786610878E-3</v>
      </c>
    </row>
    <row r="788" spans="1:15" x14ac:dyDescent="0.3">
      <c r="A788">
        <v>8702</v>
      </c>
      <c r="B788">
        <v>542</v>
      </c>
      <c r="C788" t="s">
        <v>711</v>
      </c>
      <c r="D788" t="s">
        <v>159</v>
      </c>
      <c r="E788">
        <v>97</v>
      </c>
      <c r="F788">
        <v>758</v>
      </c>
      <c r="G788">
        <v>0.12796833773087071</v>
      </c>
      <c r="H788">
        <v>38240</v>
      </c>
      <c r="I788">
        <v>292727</v>
      </c>
      <c r="J788">
        <v>105</v>
      </c>
      <c r="K788" t="s">
        <v>2765</v>
      </c>
      <c r="L788">
        <v>1607</v>
      </c>
      <c r="M788">
        <v>2024</v>
      </c>
      <c r="N788">
        <v>36</v>
      </c>
      <c r="O788">
        <f t="shared" si="12"/>
        <v>2.5366108786610878E-3</v>
      </c>
    </row>
    <row r="789" spans="1:15" x14ac:dyDescent="0.3">
      <c r="A789">
        <v>8702</v>
      </c>
      <c r="B789">
        <v>364</v>
      </c>
      <c r="C789" t="s">
        <v>711</v>
      </c>
      <c r="D789" t="s">
        <v>159</v>
      </c>
      <c r="E789">
        <v>96</v>
      </c>
      <c r="F789">
        <v>651</v>
      </c>
      <c r="G789">
        <v>0.14746543778801843</v>
      </c>
      <c r="H789">
        <v>38240</v>
      </c>
      <c r="I789">
        <v>292727</v>
      </c>
      <c r="J789">
        <v>107</v>
      </c>
      <c r="K789" t="s">
        <v>2732</v>
      </c>
      <c r="L789">
        <v>1626</v>
      </c>
      <c r="M789">
        <v>2024</v>
      </c>
      <c r="N789">
        <v>36</v>
      </c>
      <c r="O789">
        <f t="shared" si="12"/>
        <v>2.5104602510460251E-3</v>
      </c>
    </row>
    <row r="790" spans="1:15" x14ac:dyDescent="0.3">
      <c r="A790">
        <v>8702</v>
      </c>
      <c r="B790">
        <v>320</v>
      </c>
      <c r="C790" t="s">
        <v>711</v>
      </c>
      <c r="D790" t="s">
        <v>159</v>
      </c>
      <c r="E790">
        <v>95</v>
      </c>
      <c r="F790">
        <v>852</v>
      </c>
      <c r="G790">
        <v>0.11150234741784038</v>
      </c>
      <c r="H790">
        <v>38240</v>
      </c>
      <c r="I790">
        <v>292727</v>
      </c>
      <c r="J790">
        <v>108</v>
      </c>
      <c r="K790" t="s">
        <v>961</v>
      </c>
      <c r="L790">
        <v>1396</v>
      </c>
      <c r="M790">
        <v>2024</v>
      </c>
      <c r="N790">
        <v>36</v>
      </c>
      <c r="O790">
        <f t="shared" si="12"/>
        <v>2.4843096234309623E-3</v>
      </c>
    </row>
    <row r="791" spans="1:15" x14ac:dyDescent="0.3">
      <c r="A791">
        <v>8702</v>
      </c>
      <c r="B791">
        <v>633</v>
      </c>
      <c r="C791" t="s">
        <v>711</v>
      </c>
      <c r="D791" t="s">
        <v>159</v>
      </c>
      <c r="E791">
        <v>95</v>
      </c>
      <c r="F791">
        <v>825</v>
      </c>
      <c r="G791">
        <v>0.11515151515151516</v>
      </c>
      <c r="H791">
        <v>38240</v>
      </c>
      <c r="I791">
        <v>292727</v>
      </c>
      <c r="J791">
        <v>108</v>
      </c>
      <c r="K791" t="s">
        <v>2786</v>
      </c>
      <c r="L791">
        <v>1448</v>
      </c>
      <c r="M791">
        <v>2024</v>
      </c>
      <c r="N791">
        <v>36</v>
      </c>
      <c r="O791">
        <f t="shared" si="12"/>
        <v>2.4843096234309623E-3</v>
      </c>
    </row>
    <row r="792" spans="1:15" x14ac:dyDescent="0.3">
      <c r="A792">
        <v>8702</v>
      </c>
      <c r="B792">
        <v>243</v>
      </c>
      <c r="C792" t="s">
        <v>711</v>
      </c>
      <c r="D792" t="s">
        <v>159</v>
      </c>
      <c r="E792">
        <v>94</v>
      </c>
      <c r="F792">
        <v>643</v>
      </c>
      <c r="G792">
        <v>0.14618973561430793</v>
      </c>
      <c r="H792">
        <v>38240</v>
      </c>
      <c r="I792">
        <v>292727</v>
      </c>
      <c r="J792">
        <v>110</v>
      </c>
      <c r="K792" t="s">
        <v>2210</v>
      </c>
      <c r="L792">
        <v>1768</v>
      </c>
      <c r="M792">
        <v>2024</v>
      </c>
      <c r="N792">
        <v>36</v>
      </c>
      <c r="O792">
        <f t="shared" si="12"/>
        <v>2.4581589958158996E-3</v>
      </c>
    </row>
    <row r="793" spans="1:15" x14ac:dyDescent="0.3">
      <c r="A793">
        <v>8702</v>
      </c>
      <c r="B793">
        <v>425</v>
      </c>
      <c r="C793" t="s">
        <v>711</v>
      </c>
      <c r="D793" t="s">
        <v>159</v>
      </c>
      <c r="E793">
        <v>93</v>
      </c>
      <c r="F793">
        <v>992</v>
      </c>
      <c r="G793">
        <v>9.375E-2</v>
      </c>
      <c r="H793">
        <v>38240</v>
      </c>
      <c r="I793">
        <v>292727</v>
      </c>
      <c r="J793">
        <v>111</v>
      </c>
      <c r="K793" t="s">
        <v>2883</v>
      </c>
      <c r="L793">
        <v>3296</v>
      </c>
      <c r="M793">
        <v>2024</v>
      </c>
      <c r="N793">
        <v>36</v>
      </c>
      <c r="O793">
        <f t="shared" si="12"/>
        <v>2.4320083682008368E-3</v>
      </c>
    </row>
    <row r="794" spans="1:15" x14ac:dyDescent="0.3">
      <c r="A794">
        <v>8702</v>
      </c>
      <c r="B794">
        <v>343</v>
      </c>
      <c r="C794" t="s">
        <v>711</v>
      </c>
      <c r="D794" t="s">
        <v>159</v>
      </c>
      <c r="E794">
        <v>92</v>
      </c>
      <c r="F794">
        <v>518</v>
      </c>
      <c r="G794">
        <v>0.17760617760617761</v>
      </c>
      <c r="H794">
        <v>38240</v>
      </c>
      <c r="I794">
        <v>292727</v>
      </c>
      <c r="J794">
        <v>112</v>
      </c>
      <c r="K794" t="s">
        <v>2727</v>
      </c>
      <c r="L794">
        <v>979</v>
      </c>
      <c r="M794">
        <v>2024</v>
      </c>
      <c r="N794">
        <v>36</v>
      </c>
      <c r="O794">
        <f t="shared" si="12"/>
        <v>2.4058577405857741E-3</v>
      </c>
    </row>
    <row r="795" spans="1:15" x14ac:dyDescent="0.3">
      <c r="A795">
        <v>8702</v>
      </c>
      <c r="B795">
        <v>690</v>
      </c>
      <c r="C795" t="s">
        <v>711</v>
      </c>
      <c r="D795" t="s">
        <v>159</v>
      </c>
      <c r="E795">
        <v>90</v>
      </c>
      <c r="F795">
        <v>522</v>
      </c>
      <c r="G795">
        <v>0.17241379310344829</v>
      </c>
      <c r="H795">
        <v>38240</v>
      </c>
      <c r="I795">
        <v>292727</v>
      </c>
      <c r="J795">
        <v>113</v>
      </c>
      <c r="K795" t="s">
        <v>2793</v>
      </c>
      <c r="L795">
        <v>681</v>
      </c>
      <c r="M795">
        <v>2024</v>
      </c>
      <c r="N795">
        <v>36</v>
      </c>
      <c r="O795">
        <f t="shared" si="12"/>
        <v>2.3535564853556486E-3</v>
      </c>
    </row>
    <row r="796" spans="1:15" x14ac:dyDescent="0.3">
      <c r="A796">
        <v>8702</v>
      </c>
      <c r="B796">
        <v>681</v>
      </c>
      <c r="C796" t="s">
        <v>711</v>
      </c>
      <c r="D796" t="s">
        <v>159</v>
      </c>
      <c r="E796">
        <v>87</v>
      </c>
      <c r="F796">
        <v>480</v>
      </c>
      <c r="G796">
        <v>0.18124999999999999</v>
      </c>
      <c r="H796">
        <v>38240</v>
      </c>
      <c r="I796">
        <v>292727</v>
      </c>
      <c r="J796">
        <v>114</v>
      </c>
      <c r="K796" t="s">
        <v>2218</v>
      </c>
      <c r="L796">
        <v>684</v>
      </c>
      <c r="M796">
        <v>2024</v>
      </c>
      <c r="N796">
        <v>36</v>
      </c>
      <c r="O796">
        <f t="shared" si="12"/>
        <v>2.2751046025104604E-3</v>
      </c>
    </row>
    <row r="797" spans="1:15" x14ac:dyDescent="0.3">
      <c r="A797">
        <v>8702</v>
      </c>
      <c r="B797">
        <v>227</v>
      </c>
      <c r="C797" t="s">
        <v>711</v>
      </c>
      <c r="D797" t="s">
        <v>159</v>
      </c>
      <c r="E797">
        <v>86</v>
      </c>
      <c r="F797">
        <v>570</v>
      </c>
      <c r="G797">
        <v>0.15087719298245614</v>
      </c>
      <c r="H797">
        <v>38240</v>
      </c>
      <c r="I797">
        <v>292727</v>
      </c>
      <c r="J797">
        <v>115</v>
      </c>
      <c r="K797" t="s">
        <v>2217</v>
      </c>
      <c r="L797">
        <v>1312</v>
      </c>
      <c r="M797">
        <v>2024</v>
      </c>
      <c r="N797">
        <v>36</v>
      </c>
      <c r="O797">
        <f t="shared" si="12"/>
        <v>2.2489539748953976E-3</v>
      </c>
    </row>
    <row r="798" spans="1:15" x14ac:dyDescent="0.3">
      <c r="A798">
        <v>8702</v>
      </c>
      <c r="B798">
        <v>530</v>
      </c>
      <c r="C798" t="s">
        <v>711</v>
      </c>
      <c r="D798" t="s">
        <v>159</v>
      </c>
      <c r="E798">
        <v>86</v>
      </c>
      <c r="F798">
        <v>272</v>
      </c>
      <c r="G798">
        <v>0.31617647058823528</v>
      </c>
      <c r="H798">
        <v>38240</v>
      </c>
      <c r="I798">
        <v>292727</v>
      </c>
      <c r="J798">
        <v>115</v>
      </c>
      <c r="K798" t="s">
        <v>2229</v>
      </c>
      <c r="L798">
        <v>463</v>
      </c>
      <c r="M798">
        <v>2024</v>
      </c>
      <c r="N798">
        <v>36</v>
      </c>
      <c r="O798">
        <f t="shared" si="12"/>
        <v>2.2489539748953976E-3</v>
      </c>
    </row>
    <row r="799" spans="1:15" x14ac:dyDescent="0.3">
      <c r="A799">
        <v>8702</v>
      </c>
      <c r="B799">
        <v>812</v>
      </c>
      <c r="C799" t="s">
        <v>711</v>
      </c>
      <c r="D799" t="s">
        <v>159</v>
      </c>
      <c r="E799">
        <v>86</v>
      </c>
      <c r="F799">
        <v>1024</v>
      </c>
      <c r="G799">
        <v>8.3984375E-2</v>
      </c>
      <c r="H799">
        <v>38240</v>
      </c>
      <c r="I799">
        <v>292727</v>
      </c>
      <c r="J799">
        <v>115</v>
      </c>
      <c r="K799" t="s">
        <v>901</v>
      </c>
      <c r="L799">
        <v>3303</v>
      </c>
      <c r="M799">
        <v>2024</v>
      </c>
      <c r="N799">
        <v>36</v>
      </c>
      <c r="O799">
        <f t="shared" si="12"/>
        <v>2.2489539748953976E-3</v>
      </c>
    </row>
    <row r="800" spans="1:15" x14ac:dyDescent="0.3">
      <c r="A800">
        <v>8702</v>
      </c>
      <c r="B800">
        <v>519</v>
      </c>
      <c r="C800" t="s">
        <v>711</v>
      </c>
      <c r="D800" t="s">
        <v>159</v>
      </c>
      <c r="E800">
        <v>85</v>
      </c>
      <c r="F800">
        <v>420</v>
      </c>
      <c r="G800">
        <v>0.20238095238095238</v>
      </c>
      <c r="H800">
        <v>38240</v>
      </c>
      <c r="I800">
        <v>292727</v>
      </c>
      <c r="J800">
        <v>118</v>
      </c>
      <c r="K800" t="s">
        <v>2240</v>
      </c>
      <c r="L800">
        <v>841</v>
      </c>
      <c r="M800">
        <v>2024</v>
      </c>
      <c r="N800">
        <v>36</v>
      </c>
      <c r="O800">
        <f t="shared" si="12"/>
        <v>2.2228033472803349E-3</v>
      </c>
    </row>
    <row r="801" spans="1:15" x14ac:dyDescent="0.3">
      <c r="A801">
        <v>8702</v>
      </c>
      <c r="B801">
        <v>930</v>
      </c>
      <c r="C801" t="s">
        <v>711</v>
      </c>
      <c r="D801" t="s">
        <v>159</v>
      </c>
      <c r="E801">
        <v>84</v>
      </c>
      <c r="F801">
        <v>395</v>
      </c>
      <c r="G801">
        <v>0.21265822784810126</v>
      </c>
      <c r="H801">
        <v>38240</v>
      </c>
      <c r="I801">
        <v>292727</v>
      </c>
      <c r="J801">
        <v>119</v>
      </c>
      <c r="K801" t="s">
        <v>2809</v>
      </c>
      <c r="L801">
        <v>1047</v>
      </c>
      <c r="M801">
        <v>2024</v>
      </c>
      <c r="N801">
        <v>36</v>
      </c>
      <c r="O801">
        <f t="shared" si="12"/>
        <v>2.1966527196652721E-3</v>
      </c>
    </row>
    <row r="802" spans="1:15" x14ac:dyDescent="0.3">
      <c r="A802">
        <v>8702</v>
      </c>
      <c r="B802">
        <v>756</v>
      </c>
      <c r="C802" t="s">
        <v>711</v>
      </c>
      <c r="D802" t="s">
        <v>159</v>
      </c>
      <c r="E802">
        <v>83</v>
      </c>
      <c r="F802">
        <v>722</v>
      </c>
      <c r="G802">
        <v>0.1149584487534626</v>
      </c>
      <c r="H802">
        <v>38240</v>
      </c>
      <c r="I802">
        <v>292727</v>
      </c>
      <c r="J802">
        <v>120</v>
      </c>
      <c r="K802" t="s">
        <v>892</v>
      </c>
      <c r="L802">
        <v>1555</v>
      </c>
      <c r="M802">
        <v>2024</v>
      </c>
      <c r="N802">
        <v>36</v>
      </c>
      <c r="O802">
        <f t="shared" si="12"/>
        <v>2.1705020920502094E-3</v>
      </c>
    </row>
    <row r="803" spans="1:15" x14ac:dyDescent="0.3">
      <c r="A803">
        <v>8702</v>
      </c>
      <c r="B803">
        <v>191</v>
      </c>
      <c r="C803" t="s">
        <v>711</v>
      </c>
      <c r="D803" t="s">
        <v>159</v>
      </c>
      <c r="E803">
        <v>80</v>
      </c>
      <c r="F803">
        <v>499</v>
      </c>
      <c r="G803">
        <v>0.16032064128256512</v>
      </c>
      <c r="H803">
        <v>38240</v>
      </c>
      <c r="I803">
        <v>292727</v>
      </c>
      <c r="J803">
        <v>121</v>
      </c>
      <c r="K803" t="s">
        <v>2941</v>
      </c>
      <c r="L803">
        <v>1386</v>
      </c>
      <c r="M803">
        <v>2024</v>
      </c>
      <c r="N803">
        <v>36</v>
      </c>
      <c r="O803">
        <f t="shared" si="12"/>
        <v>2.0920502092050207E-3</v>
      </c>
    </row>
    <row r="804" spans="1:15" x14ac:dyDescent="0.3">
      <c r="A804">
        <v>8702</v>
      </c>
      <c r="B804">
        <v>98</v>
      </c>
      <c r="C804" t="s">
        <v>711</v>
      </c>
      <c r="D804" t="s">
        <v>159</v>
      </c>
      <c r="E804">
        <v>79</v>
      </c>
      <c r="F804">
        <v>574</v>
      </c>
      <c r="G804">
        <v>0.13763066202090593</v>
      </c>
      <c r="H804">
        <v>38240</v>
      </c>
      <c r="I804">
        <v>292727</v>
      </c>
      <c r="J804">
        <v>122</v>
      </c>
      <c r="K804" t="s">
        <v>953</v>
      </c>
      <c r="L804">
        <v>758</v>
      </c>
      <c r="M804">
        <v>2024</v>
      </c>
      <c r="N804">
        <v>36</v>
      </c>
      <c r="O804">
        <f t="shared" si="12"/>
        <v>2.065899581589958E-3</v>
      </c>
    </row>
    <row r="805" spans="1:15" x14ac:dyDescent="0.3">
      <c r="A805">
        <v>8702</v>
      </c>
      <c r="B805">
        <v>793</v>
      </c>
      <c r="C805" t="s">
        <v>711</v>
      </c>
      <c r="D805" t="s">
        <v>159</v>
      </c>
      <c r="E805">
        <v>78</v>
      </c>
      <c r="F805">
        <v>384</v>
      </c>
      <c r="G805">
        <v>0.203125</v>
      </c>
      <c r="H805">
        <v>38240</v>
      </c>
      <c r="I805">
        <v>292727</v>
      </c>
      <c r="J805">
        <v>123</v>
      </c>
      <c r="K805" t="s">
        <v>2954</v>
      </c>
      <c r="L805">
        <v>717</v>
      </c>
      <c r="M805">
        <v>2024</v>
      </c>
      <c r="N805">
        <v>36</v>
      </c>
      <c r="O805">
        <f t="shared" si="12"/>
        <v>2.0397489539748953E-3</v>
      </c>
    </row>
    <row r="806" spans="1:15" x14ac:dyDescent="0.3">
      <c r="A806">
        <v>8702</v>
      </c>
      <c r="B806">
        <v>305</v>
      </c>
      <c r="C806" t="s">
        <v>711</v>
      </c>
      <c r="D806" t="s">
        <v>159</v>
      </c>
      <c r="E806">
        <v>77</v>
      </c>
      <c r="F806">
        <v>534</v>
      </c>
      <c r="G806">
        <v>0.14419475655430711</v>
      </c>
      <c r="H806">
        <v>38240</v>
      </c>
      <c r="I806">
        <v>292727</v>
      </c>
      <c r="J806">
        <v>124</v>
      </c>
      <c r="K806" t="s">
        <v>2720</v>
      </c>
      <c r="L806">
        <v>1350</v>
      </c>
      <c r="M806">
        <v>2024</v>
      </c>
      <c r="N806">
        <v>36</v>
      </c>
      <c r="O806">
        <f t="shared" si="12"/>
        <v>2.0135983263598325E-3</v>
      </c>
    </row>
    <row r="807" spans="1:15" x14ac:dyDescent="0.3">
      <c r="A807">
        <v>8702</v>
      </c>
      <c r="B807">
        <v>315</v>
      </c>
      <c r="C807" t="s">
        <v>711</v>
      </c>
      <c r="D807" t="s">
        <v>159</v>
      </c>
      <c r="E807">
        <v>77</v>
      </c>
      <c r="F807">
        <v>551</v>
      </c>
      <c r="G807">
        <v>0.1397459165154265</v>
      </c>
      <c r="H807">
        <v>38240</v>
      </c>
      <c r="I807">
        <v>292727</v>
      </c>
      <c r="J807">
        <v>124</v>
      </c>
      <c r="K807" t="s">
        <v>2943</v>
      </c>
      <c r="L807">
        <v>1125</v>
      </c>
      <c r="M807">
        <v>2024</v>
      </c>
      <c r="N807">
        <v>36</v>
      </c>
      <c r="O807">
        <f t="shared" si="12"/>
        <v>2.0135983263598325E-3</v>
      </c>
    </row>
    <row r="808" spans="1:15" x14ac:dyDescent="0.3">
      <c r="A808">
        <v>8702</v>
      </c>
      <c r="B808">
        <v>694</v>
      </c>
      <c r="C808" t="s">
        <v>711</v>
      </c>
      <c r="D808" t="s">
        <v>159</v>
      </c>
      <c r="E808">
        <v>75</v>
      </c>
      <c r="F808">
        <v>404</v>
      </c>
      <c r="G808">
        <v>0.18564356435643564</v>
      </c>
      <c r="H808">
        <v>38240</v>
      </c>
      <c r="I808">
        <v>292727</v>
      </c>
      <c r="J808">
        <v>126</v>
      </c>
      <c r="K808" t="s">
        <v>2956</v>
      </c>
      <c r="L808">
        <v>793</v>
      </c>
      <c r="M808">
        <v>2024</v>
      </c>
      <c r="N808">
        <v>36</v>
      </c>
      <c r="O808">
        <f t="shared" si="12"/>
        <v>1.961297071129707E-3</v>
      </c>
    </row>
    <row r="809" spans="1:15" x14ac:dyDescent="0.3">
      <c r="A809">
        <v>8702</v>
      </c>
      <c r="B809">
        <v>723</v>
      </c>
      <c r="C809" t="s">
        <v>711</v>
      </c>
      <c r="D809" t="s">
        <v>159</v>
      </c>
      <c r="E809">
        <v>75</v>
      </c>
      <c r="F809">
        <v>608</v>
      </c>
      <c r="G809">
        <v>0.12335526315789473</v>
      </c>
      <c r="H809">
        <v>38240</v>
      </c>
      <c r="I809">
        <v>292727</v>
      </c>
      <c r="J809">
        <v>126</v>
      </c>
      <c r="K809" t="s">
        <v>937</v>
      </c>
      <c r="L809">
        <v>1212</v>
      </c>
      <c r="M809">
        <v>2024</v>
      </c>
      <c r="N809">
        <v>36</v>
      </c>
      <c r="O809">
        <f t="shared" si="12"/>
        <v>1.961297071129707E-3</v>
      </c>
    </row>
    <row r="810" spans="1:15" x14ac:dyDescent="0.3">
      <c r="A810">
        <v>8702</v>
      </c>
      <c r="B810">
        <v>952</v>
      </c>
      <c r="C810" t="s">
        <v>711</v>
      </c>
      <c r="D810" t="s">
        <v>159</v>
      </c>
      <c r="E810">
        <v>75</v>
      </c>
      <c r="F810">
        <v>411</v>
      </c>
      <c r="G810">
        <v>0.18248175182481752</v>
      </c>
      <c r="H810">
        <v>38240</v>
      </c>
      <c r="I810">
        <v>292727</v>
      </c>
      <c r="J810">
        <v>126</v>
      </c>
      <c r="K810" t="s">
        <v>2811</v>
      </c>
      <c r="L810">
        <v>936</v>
      </c>
      <c r="M810">
        <v>2024</v>
      </c>
      <c r="N810">
        <v>36</v>
      </c>
      <c r="O810">
        <f t="shared" si="12"/>
        <v>1.961297071129707E-3</v>
      </c>
    </row>
    <row r="811" spans="1:15" x14ac:dyDescent="0.3">
      <c r="A811">
        <v>8702</v>
      </c>
      <c r="B811">
        <v>162</v>
      </c>
      <c r="C811" t="s">
        <v>711</v>
      </c>
      <c r="D811" t="s">
        <v>159</v>
      </c>
      <c r="E811">
        <v>74</v>
      </c>
      <c r="F811">
        <v>346</v>
      </c>
      <c r="G811">
        <v>0.2138728323699422</v>
      </c>
      <c r="H811">
        <v>38240</v>
      </c>
      <c r="I811">
        <v>292727</v>
      </c>
      <c r="J811">
        <v>129</v>
      </c>
      <c r="K811" t="s">
        <v>2957</v>
      </c>
      <c r="L811">
        <v>461</v>
      </c>
      <c r="M811">
        <v>2024</v>
      </c>
      <c r="N811">
        <v>36</v>
      </c>
      <c r="O811">
        <f t="shared" si="12"/>
        <v>1.9351464435146443E-3</v>
      </c>
    </row>
    <row r="812" spans="1:15" x14ac:dyDescent="0.3">
      <c r="A812">
        <v>8702</v>
      </c>
      <c r="B812">
        <v>443</v>
      </c>
      <c r="C812" t="s">
        <v>711</v>
      </c>
      <c r="D812" t="s">
        <v>159</v>
      </c>
      <c r="E812">
        <v>74</v>
      </c>
      <c r="F812">
        <v>534</v>
      </c>
      <c r="G812">
        <v>0.13857677902621723</v>
      </c>
      <c r="H812">
        <v>38240</v>
      </c>
      <c r="I812">
        <v>292727</v>
      </c>
      <c r="J812">
        <v>129</v>
      </c>
      <c r="K812" t="s">
        <v>2742</v>
      </c>
      <c r="L812">
        <v>1064</v>
      </c>
      <c r="M812">
        <v>2024</v>
      </c>
      <c r="N812">
        <v>36</v>
      </c>
      <c r="O812">
        <f t="shared" si="12"/>
        <v>1.9351464435146443E-3</v>
      </c>
    </row>
    <row r="813" spans="1:15" x14ac:dyDescent="0.3">
      <c r="A813">
        <v>8702</v>
      </c>
      <c r="B813">
        <v>363</v>
      </c>
      <c r="C813" t="s">
        <v>711</v>
      </c>
      <c r="D813" t="s">
        <v>159</v>
      </c>
      <c r="E813">
        <v>73</v>
      </c>
      <c r="F813">
        <v>255</v>
      </c>
      <c r="G813">
        <v>0.28627450980392155</v>
      </c>
      <c r="H813">
        <v>38240</v>
      </c>
      <c r="I813">
        <v>292727</v>
      </c>
      <c r="J813">
        <v>131</v>
      </c>
      <c r="K813" t="s">
        <v>2207</v>
      </c>
      <c r="L813">
        <v>311</v>
      </c>
      <c r="M813">
        <v>2024</v>
      </c>
      <c r="N813">
        <v>36</v>
      </c>
      <c r="O813">
        <f t="shared" si="12"/>
        <v>1.9089958158995815E-3</v>
      </c>
    </row>
    <row r="814" spans="1:15" x14ac:dyDescent="0.3">
      <c r="A814">
        <v>8702</v>
      </c>
      <c r="B814">
        <v>4</v>
      </c>
      <c r="C814" t="s">
        <v>711</v>
      </c>
      <c r="D814" t="s">
        <v>159</v>
      </c>
      <c r="E814">
        <v>71</v>
      </c>
      <c r="F814">
        <v>437</v>
      </c>
      <c r="G814">
        <v>0.16247139588100687</v>
      </c>
      <c r="H814">
        <v>38240</v>
      </c>
      <c r="I814">
        <v>292727</v>
      </c>
      <c r="J814">
        <v>132</v>
      </c>
      <c r="K814" t="s">
        <v>2948</v>
      </c>
      <c r="L814">
        <v>649</v>
      </c>
      <c r="M814">
        <v>2024</v>
      </c>
      <c r="N814">
        <v>36</v>
      </c>
      <c r="O814">
        <f t="shared" si="12"/>
        <v>1.8566945606694561E-3</v>
      </c>
    </row>
    <row r="815" spans="1:15" x14ac:dyDescent="0.3">
      <c r="A815">
        <v>8702</v>
      </c>
      <c r="B815">
        <v>113</v>
      </c>
      <c r="C815" t="s">
        <v>711</v>
      </c>
      <c r="D815" t="s">
        <v>159</v>
      </c>
      <c r="E815">
        <v>71</v>
      </c>
      <c r="F815">
        <v>1314</v>
      </c>
      <c r="G815">
        <v>5.4033485540334852E-2</v>
      </c>
      <c r="H815">
        <v>38240</v>
      </c>
      <c r="I815">
        <v>292727</v>
      </c>
      <c r="J815">
        <v>132</v>
      </c>
      <c r="K815" t="s">
        <v>936</v>
      </c>
      <c r="L815">
        <v>3757</v>
      </c>
      <c r="M815">
        <v>2024</v>
      </c>
      <c r="N815">
        <v>36</v>
      </c>
      <c r="O815">
        <f t="shared" si="12"/>
        <v>1.8566945606694561E-3</v>
      </c>
    </row>
    <row r="816" spans="1:15" x14ac:dyDescent="0.3">
      <c r="A816">
        <v>8702</v>
      </c>
      <c r="B816">
        <v>204</v>
      </c>
      <c r="C816" t="s">
        <v>711</v>
      </c>
      <c r="D816" t="s">
        <v>159</v>
      </c>
      <c r="E816">
        <v>69</v>
      </c>
      <c r="F816">
        <v>970</v>
      </c>
      <c r="G816">
        <v>7.1134020618556698E-2</v>
      </c>
      <c r="H816">
        <v>38240</v>
      </c>
      <c r="I816">
        <v>292727</v>
      </c>
      <c r="J816">
        <v>134</v>
      </c>
      <c r="K816" t="s">
        <v>2704</v>
      </c>
      <c r="L816">
        <v>4075</v>
      </c>
      <c r="M816">
        <v>2024</v>
      </c>
      <c r="N816">
        <v>36</v>
      </c>
      <c r="O816">
        <f t="shared" si="12"/>
        <v>1.8043933054393306E-3</v>
      </c>
    </row>
    <row r="817" spans="1:15" x14ac:dyDescent="0.3">
      <c r="A817">
        <v>8702</v>
      </c>
      <c r="B817">
        <v>422</v>
      </c>
      <c r="C817" t="s">
        <v>711</v>
      </c>
      <c r="D817" t="s">
        <v>159</v>
      </c>
      <c r="E817">
        <v>69</v>
      </c>
      <c r="F817">
        <v>742</v>
      </c>
      <c r="G817">
        <v>9.2991913746630725E-2</v>
      </c>
      <c r="H817">
        <v>38240</v>
      </c>
      <c r="I817">
        <v>292727</v>
      </c>
      <c r="J817">
        <v>134</v>
      </c>
      <c r="K817" t="s">
        <v>2852</v>
      </c>
      <c r="L817">
        <v>2623</v>
      </c>
      <c r="M817">
        <v>2024</v>
      </c>
      <c r="N817">
        <v>36</v>
      </c>
      <c r="O817">
        <f t="shared" si="12"/>
        <v>1.8043933054393306E-3</v>
      </c>
    </row>
    <row r="818" spans="1:15" x14ac:dyDescent="0.3">
      <c r="A818">
        <v>8702</v>
      </c>
      <c r="B818">
        <v>468</v>
      </c>
      <c r="C818" t="s">
        <v>711</v>
      </c>
      <c r="D818" t="s">
        <v>159</v>
      </c>
      <c r="E818">
        <v>69</v>
      </c>
      <c r="F818">
        <v>449</v>
      </c>
      <c r="G818">
        <v>0.15367483296213807</v>
      </c>
      <c r="H818">
        <v>38240</v>
      </c>
      <c r="I818">
        <v>292727</v>
      </c>
      <c r="J818">
        <v>134</v>
      </c>
      <c r="K818" t="s">
        <v>2749</v>
      </c>
      <c r="L818">
        <v>1247</v>
      </c>
      <c r="M818">
        <v>2024</v>
      </c>
      <c r="N818">
        <v>36</v>
      </c>
      <c r="O818">
        <f t="shared" si="12"/>
        <v>1.8043933054393306E-3</v>
      </c>
    </row>
    <row r="819" spans="1:15" x14ac:dyDescent="0.3">
      <c r="A819">
        <v>8702</v>
      </c>
      <c r="B819">
        <v>115</v>
      </c>
      <c r="C819" t="s">
        <v>711</v>
      </c>
      <c r="D819" t="s">
        <v>159</v>
      </c>
      <c r="E819">
        <v>68</v>
      </c>
      <c r="F819">
        <v>844</v>
      </c>
      <c r="G819">
        <v>8.0568720379146919E-2</v>
      </c>
      <c r="H819">
        <v>38240</v>
      </c>
      <c r="I819">
        <v>292727</v>
      </c>
      <c r="J819">
        <v>137</v>
      </c>
      <c r="K819" t="s">
        <v>957</v>
      </c>
      <c r="L819">
        <v>1684</v>
      </c>
      <c r="M819">
        <v>2024</v>
      </c>
      <c r="N819">
        <v>36</v>
      </c>
      <c r="O819">
        <f t="shared" si="12"/>
        <v>1.7782426778242678E-3</v>
      </c>
    </row>
    <row r="820" spans="1:15" x14ac:dyDescent="0.3">
      <c r="A820">
        <v>8702</v>
      </c>
      <c r="B820">
        <v>912</v>
      </c>
      <c r="C820" t="s">
        <v>711</v>
      </c>
      <c r="D820" t="s">
        <v>159</v>
      </c>
      <c r="E820">
        <v>68</v>
      </c>
      <c r="F820">
        <v>433</v>
      </c>
      <c r="G820">
        <v>0.15704387990762125</v>
      </c>
      <c r="H820">
        <v>38240</v>
      </c>
      <c r="I820">
        <v>292727</v>
      </c>
      <c r="J820">
        <v>137</v>
      </c>
      <c r="K820" t="s">
        <v>2808</v>
      </c>
      <c r="L820">
        <v>960</v>
      </c>
      <c r="M820">
        <v>2024</v>
      </c>
      <c r="N820">
        <v>36</v>
      </c>
      <c r="O820">
        <f t="shared" si="12"/>
        <v>1.7782426778242678E-3</v>
      </c>
    </row>
    <row r="821" spans="1:15" x14ac:dyDescent="0.3">
      <c r="A821">
        <v>8702</v>
      </c>
      <c r="B821">
        <v>695</v>
      </c>
      <c r="C821" t="s">
        <v>711</v>
      </c>
      <c r="D821" t="s">
        <v>159</v>
      </c>
      <c r="E821">
        <v>67</v>
      </c>
      <c r="F821">
        <v>522</v>
      </c>
      <c r="G821">
        <v>0.12835249042145594</v>
      </c>
      <c r="H821">
        <v>38240</v>
      </c>
      <c r="I821">
        <v>292727</v>
      </c>
      <c r="J821">
        <v>139</v>
      </c>
      <c r="K821" t="s">
        <v>1615</v>
      </c>
      <c r="L821">
        <v>627</v>
      </c>
      <c r="M821">
        <v>2024</v>
      </c>
      <c r="N821">
        <v>36</v>
      </c>
      <c r="O821">
        <f t="shared" si="12"/>
        <v>1.7520920502092051E-3</v>
      </c>
    </row>
    <row r="822" spans="1:15" x14ac:dyDescent="0.3">
      <c r="A822">
        <v>8702</v>
      </c>
      <c r="B822">
        <v>342</v>
      </c>
      <c r="C822" t="s">
        <v>711</v>
      </c>
      <c r="D822" t="s">
        <v>159</v>
      </c>
      <c r="E822">
        <v>66</v>
      </c>
      <c r="F822">
        <v>791</v>
      </c>
      <c r="G822">
        <v>8.3438685208596708E-2</v>
      </c>
      <c r="H822">
        <v>38240</v>
      </c>
      <c r="I822">
        <v>292727</v>
      </c>
      <c r="J822">
        <v>140</v>
      </c>
      <c r="K822" t="s">
        <v>2726</v>
      </c>
      <c r="L822">
        <v>2776</v>
      </c>
      <c r="M822">
        <v>2024</v>
      </c>
      <c r="N822">
        <v>36</v>
      </c>
      <c r="O822">
        <f t="shared" si="12"/>
        <v>1.7259414225941423E-3</v>
      </c>
    </row>
    <row r="823" spans="1:15" x14ac:dyDescent="0.3">
      <c r="A823">
        <v>8702</v>
      </c>
      <c r="B823">
        <v>199</v>
      </c>
      <c r="C823" t="s">
        <v>711</v>
      </c>
      <c r="D823" t="s">
        <v>159</v>
      </c>
      <c r="E823">
        <v>65</v>
      </c>
      <c r="F823">
        <v>745</v>
      </c>
      <c r="G823">
        <v>8.7248322147651006E-2</v>
      </c>
      <c r="H823">
        <v>38240</v>
      </c>
      <c r="I823">
        <v>292727</v>
      </c>
      <c r="J823">
        <v>141</v>
      </c>
      <c r="K823" t="s">
        <v>1667</v>
      </c>
      <c r="L823">
        <v>2845</v>
      </c>
      <c r="M823">
        <v>2024</v>
      </c>
      <c r="N823">
        <v>36</v>
      </c>
      <c r="O823">
        <f t="shared" si="12"/>
        <v>1.6997907949790796E-3</v>
      </c>
    </row>
    <row r="824" spans="1:15" x14ac:dyDescent="0.3">
      <c r="A824">
        <v>8702</v>
      </c>
      <c r="B824">
        <v>310</v>
      </c>
      <c r="C824" t="s">
        <v>711</v>
      </c>
      <c r="D824" t="s">
        <v>159</v>
      </c>
      <c r="E824">
        <v>65</v>
      </c>
      <c r="F824">
        <v>785</v>
      </c>
      <c r="G824">
        <v>8.2802547770700632E-2</v>
      </c>
      <c r="H824">
        <v>38240</v>
      </c>
      <c r="I824">
        <v>292727</v>
      </c>
      <c r="J824">
        <v>141</v>
      </c>
      <c r="K824" t="s">
        <v>960</v>
      </c>
      <c r="L824">
        <v>1431</v>
      </c>
      <c r="M824">
        <v>2024</v>
      </c>
      <c r="N824">
        <v>36</v>
      </c>
      <c r="O824">
        <f t="shared" si="12"/>
        <v>1.6997907949790796E-3</v>
      </c>
    </row>
    <row r="825" spans="1:15" x14ac:dyDescent="0.3">
      <c r="A825">
        <v>8702</v>
      </c>
      <c r="B825">
        <v>612</v>
      </c>
      <c r="C825" t="s">
        <v>711</v>
      </c>
      <c r="D825" t="s">
        <v>159</v>
      </c>
      <c r="E825">
        <v>65</v>
      </c>
      <c r="F825">
        <v>246</v>
      </c>
      <c r="G825">
        <v>0.26422764227642276</v>
      </c>
      <c r="H825">
        <v>38240</v>
      </c>
      <c r="I825">
        <v>292727</v>
      </c>
      <c r="J825">
        <v>141</v>
      </c>
      <c r="K825" t="s">
        <v>1857</v>
      </c>
      <c r="L825">
        <v>400</v>
      </c>
      <c r="M825">
        <v>2024</v>
      </c>
      <c r="N825">
        <v>36</v>
      </c>
      <c r="O825">
        <f t="shared" si="12"/>
        <v>1.6997907949790796E-3</v>
      </c>
    </row>
    <row r="826" spans="1:15" x14ac:dyDescent="0.3">
      <c r="A826">
        <v>8702</v>
      </c>
      <c r="B826">
        <v>440</v>
      </c>
      <c r="C826" t="s">
        <v>711</v>
      </c>
      <c r="D826" t="s">
        <v>159</v>
      </c>
      <c r="E826">
        <v>62</v>
      </c>
      <c r="F826">
        <v>408</v>
      </c>
      <c r="G826">
        <v>0.15196078431372548</v>
      </c>
      <c r="H826">
        <v>38240</v>
      </c>
      <c r="I826">
        <v>292727</v>
      </c>
      <c r="J826">
        <v>144</v>
      </c>
      <c r="K826" t="s">
        <v>2739</v>
      </c>
      <c r="L826">
        <v>589</v>
      </c>
      <c r="M826">
        <v>2024</v>
      </c>
      <c r="N826">
        <v>36</v>
      </c>
      <c r="O826">
        <f t="shared" si="12"/>
        <v>1.6213389121338912E-3</v>
      </c>
    </row>
    <row r="827" spans="1:15" x14ac:dyDescent="0.3">
      <c r="A827">
        <v>8702</v>
      </c>
      <c r="B827">
        <v>20</v>
      </c>
      <c r="C827" t="s">
        <v>711</v>
      </c>
      <c r="D827" t="s">
        <v>159</v>
      </c>
      <c r="E827">
        <v>61</v>
      </c>
      <c r="F827">
        <v>277</v>
      </c>
      <c r="G827">
        <v>0.22021660649819494</v>
      </c>
      <c r="H827">
        <v>38240</v>
      </c>
      <c r="I827">
        <v>292727</v>
      </c>
      <c r="J827">
        <v>145</v>
      </c>
      <c r="K827" t="s">
        <v>2673</v>
      </c>
      <c r="L827">
        <v>508</v>
      </c>
      <c r="M827">
        <v>2024</v>
      </c>
      <c r="N827">
        <v>36</v>
      </c>
      <c r="O827">
        <f t="shared" si="12"/>
        <v>1.5951882845188284E-3</v>
      </c>
    </row>
    <row r="828" spans="1:15" x14ac:dyDescent="0.3">
      <c r="A828">
        <v>8702</v>
      </c>
      <c r="B828">
        <v>82</v>
      </c>
      <c r="C828" t="s">
        <v>711</v>
      </c>
      <c r="D828" t="s">
        <v>159</v>
      </c>
      <c r="E828">
        <v>61</v>
      </c>
      <c r="F828">
        <v>481</v>
      </c>
      <c r="G828">
        <v>0.12681912681912683</v>
      </c>
      <c r="H828">
        <v>38240</v>
      </c>
      <c r="I828">
        <v>292727</v>
      </c>
      <c r="J828">
        <v>145</v>
      </c>
      <c r="K828" t="s">
        <v>2890</v>
      </c>
      <c r="L828">
        <v>913</v>
      </c>
      <c r="M828">
        <v>2024</v>
      </c>
      <c r="N828">
        <v>36</v>
      </c>
      <c r="O828">
        <f t="shared" si="12"/>
        <v>1.5951882845188284E-3</v>
      </c>
    </row>
    <row r="829" spans="1:15" x14ac:dyDescent="0.3">
      <c r="A829">
        <v>8702</v>
      </c>
      <c r="B829">
        <v>142</v>
      </c>
      <c r="C829" t="s">
        <v>711</v>
      </c>
      <c r="D829" t="s">
        <v>159</v>
      </c>
      <c r="E829">
        <v>61</v>
      </c>
      <c r="F829">
        <v>403</v>
      </c>
      <c r="G829">
        <v>0.15136476426799009</v>
      </c>
      <c r="H829">
        <v>38240</v>
      </c>
      <c r="I829">
        <v>292727</v>
      </c>
      <c r="J829">
        <v>145</v>
      </c>
      <c r="K829" t="s">
        <v>2949</v>
      </c>
      <c r="L829">
        <v>1027</v>
      </c>
      <c r="M829">
        <v>2024</v>
      </c>
      <c r="N829">
        <v>36</v>
      </c>
      <c r="O829">
        <f t="shared" si="12"/>
        <v>1.5951882845188284E-3</v>
      </c>
    </row>
    <row r="830" spans="1:15" x14ac:dyDescent="0.3">
      <c r="A830">
        <v>8702</v>
      </c>
      <c r="B830">
        <v>344</v>
      </c>
      <c r="C830" t="s">
        <v>711</v>
      </c>
      <c r="D830" t="s">
        <v>159</v>
      </c>
      <c r="E830">
        <v>61</v>
      </c>
      <c r="F830">
        <v>655</v>
      </c>
      <c r="G830">
        <v>9.3129770992366412E-2</v>
      </c>
      <c r="H830">
        <v>38240</v>
      </c>
      <c r="I830">
        <v>292727</v>
      </c>
      <c r="J830">
        <v>145</v>
      </c>
      <c r="K830" t="s">
        <v>2728</v>
      </c>
      <c r="L830">
        <v>1902</v>
      </c>
      <c r="M830">
        <v>2024</v>
      </c>
      <c r="N830">
        <v>36</v>
      </c>
      <c r="O830">
        <f t="shared" si="12"/>
        <v>1.5951882845188284E-3</v>
      </c>
    </row>
    <row r="831" spans="1:15" x14ac:dyDescent="0.3">
      <c r="A831">
        <v>8702</v>
      </c>
      <c r="B831">
        <v>680</v>
      </c>
      <c r="C831" t="s">
        <v>711</v>
      </c>
      <c r="D831" t="s">
        <v>159</v>
      </c>
      <c r="E831">
        <v>60</v>
      </c>
      <c r="F831">
        <v>447</v>
      </c>
      <c r="G831">
        <v>0.13422818791946309</v>
      </c>
      <c r="H831">
        <v>38240</v>
      </c>
      <c r="I831">
        <v>292727</v>
      </c>
      <c r="J831">
        <v>149</v>
      </c>
      <c r="K831" t="s">
        <v>2792</v>
      </c>
      <c r="L831">
        <v>626</v>
      </c>
      <c r="M831">
        <v>2024</v>
      </c>
      <c r="N831">
        <v>36</v>
      </c>
      <c r="O831">
        <f t="shared" si="12"/>
        <v>1.5690376569037657E-3</v>
      </c>
    </row>
    <row r="832" spans="1:15" x14ac:dyDescent="0.3">
      <c r="A832">
        <v>8702</v>
      </c>
      <c r="B832">
        <v>229</v>
      </c>
      <c r="C832" t="s">
        <v>711</v>
      </c>
      <c r="D832" t="s">
        <v>159</v>
      </c>
      <c r="E832">
        <v>59</v>
      </c>
      <c r="F832">
        <v>454</v>
      </c>
      <c r="G832">
        <v>0.12995594713656389</v>
      </c>
      <c r="H832">
        <v>38240</v>
      </c>
      <c r="I832">
        <v>292727</v>
      </c>
      <c r="J832">
        <v>150</v>
      </c>
      <c r="K832" t="s">
        <v>2230</v>
      </c>
      <c r="L832">
        <v>853</v>
      </c>
      <c r="M832">
        <v>2024</v>
      </c>
      <c r="N832">
        <v>36</v>
      </c>
      <c r="O832">
        <f t="shared" si="12"/>
        <v>1.5428870292887029E-3</v>
      </c>
    </row>
    <row r="833" spans="1:15" x14ac:dyDescent="0.3">
      <c r="A833">
        <v>8702</v>
      </c>
      <c r="B833">
        <v>385</v>
      </c>
      <c r="C833" t="s">
        <v>711</v>
      </c>
      <c r="D833" t="s">
        <v>159</v>
      </c>
      <c r="E833">
        <v>59</v>
      </c>
      <c r="F833">
        <v>466</v>
      </c>
      <c r="G833">
        <v>0.12660944206008584</v>
      </c>
      <c r="H833">
        <v>38240</v>
      </c>
      <c r="I833">
        <v>292727</v>
      </c>
      <c r="J833">
        <v>150</v>
      </c>
      <c r="K833" t="s">
        <v>2213</v>
      </c>
      <c r="L833">
        <v>1069</v>
      </c>
      <c r="M833">
        <v>2024</v>
      </c>
      <c r="N833">
        <v>36</v>
      </c>
      <c r="O833">
        <f t="shared" si="12"/>
        <v>1.5428870292887029E-3</v>
      </c>
    </row>
    <row r="834" spans="1:15" x14ac:dyDescent="0.3">
      <c r="A834">
        <v>8702</v>
      </c>
      <c r="B834">
        <v>200</v>
      </c>
      <c r="C834" t="s">
        <v>711</v>
      </c>
      <c r="D834" t="s">
        <v>159</v>
      </c>
      <c r="E834">
        <v>58</v>
      </c>
      <c r="F834">
        <v>239</v>
      </c>
      <c r="G834">
        <v>0.24267782426778242</v>
      </c>
      <c r="H834">
        <v>38240</v>
      </c>
      <c r="I834">
        <v>292727</v>
      </c>
      <c r="J834">
        <v>152</v>
      </c>
      <c r="K834" t="s">
        <v>2206</v>
      </c>
      <c r="L834">
        <v>578</v>
      </c>
      <c r="M834">
        <v>2024</v>
      </c>
      <c r="N834">
        <v>36</v>
      </c>
      <c r="O834">
        <f t="shared" si="12"/>
        <v>1.5167364016736402E-3</v>
      </c>
    </row>
    <row r="835" spans="1:15" x14ac:dyDescent="0.3">
      <c r="A835">
        <v>8702</v>
      </c>
      <c r="B835">
        <v>403</v>
      </c>
      <c r="C835" t="s">
        <v>711</v>
      </c>
      <c r="D835" t="s">
        <v>159</v>
      </c>
      <c r="E835">
        <v>58</v>
      </c>
      <c r="F835">
        <v>1593</v>
      </c>
      <c r="G835">
        <v>3.6409290646578781E-2</v>
      </c>
      <c r="H835">
        <v>38240</v>
      </c>
      <c r="I835">
        <v>292727</v>
      </c>
      <c r="J835">
        <v>152</v>
      </c>
      <c r="K835" t="s">
        <v>928</v>
      </c>
      <c r="L835">
        <v>4475</v>
      </c>
      <c r="M835">
        <v>2024</v>
      </c>
      <c r="N835">
        <v>36</v>
      </c>
      <c r="O835">
        <f t="shared" ref="O835:O898" si="13">E835/H835</f>
        <v>1.5167364016736402E-3</v>
      </c>
    </row>
    <row r="836" spans="1:15" x14ac:dyDescent="0.3">
      <c r="A836">
        <v>8702</v>
      </c>
      <c r="B836">
        <v>309</v>
      </c>
      <c r="C836" t="s">
        <v>711</v>
      </c>
      <c r="D836" t="s">
        <v>159</v>
      </c>
      <c r="E836">
        <v>56</v>
      </c>
      <c r="F836">
        <v>567</v>
      </c>
      <c r="G836">
        <v>9.8765432098765427E-2</v>
      </c>
      <c r="H836">
        <v>38240</v>
      </c>
      <c r="I836">
        <v>292727</v>
      </c>
      <c r="J836">
        <v>154</v>
      </c>
      <c r="K836" t="s">
        <v>2228</v>
      </c>
      <c r="L836">
        <v>863</v>
      </c>
      <c r="M836">
        <v>2024</v>
      </c>
      <c r="N836">
        <v>36</v>
      </c>
      <c r="O836">
        <f t="shared" si="13"/>
        <v>1.4644351464435147E-3</v>
      </c>
    </row>
    <row r="837" spans="1:15" x14ac:dyDescent="0.3">
      <c r="A837">
        <v>8702</v>
      </c>
      <c r="B837">
        <v>421</v>
      </c>
      <c r="C837" t="s">
        <v>711</v>
      </c>
      <c r="D837" t="s">
        <v>159</v>
      </c>
      <c r="E837">
        <v>55</v>
      </c>
      <c r="F837">
        <v>1053</v>
      </c>
      <c r="G837">
        <v>5.2231718898385564E-2</v>
      </c>
      <c r="H837">
        <v>38240</v>
      </c>
      <c r="I837">
        <v>292727</v>
      </c>
      <c r="J837">
        <v>155</v>
      </c>
      <c r="K837" t="s">
        <v>932</v>
      </c>
      <c r="L837">
        <v>1915</v>
      </c>
      <c r="M837">
        <v>2024</v>
      </c>
      <c r="N837">
        <v>36</v>
      </c>
      <c r="O837">
        <f t="shared" si="13"/>
        <v>1.4382845188284519E-3</v>
      </c>
    </row>
    <row r="838" spans="1:15" x14ac:dyDescent="0.3">
      <c r="A838">
        <v>8702</v>
      </c>
      <c r="B838">
        <v>91</v>
      </c>
      <c r="C838" t="s">
        <v>711</v>
      </c>
      <c r="D838" t="s">
        <v>159</v>
      </c>
      <c r="E838">
        <v>53</v>
      </c>
      <c r="F838">
        <v>424</v>
      </c>
      <c r="G838">
        <v>0.125</v>
      </c>
      <c r="H838">
        <v>38240</v>
      </c>
      <c r="I838">
        <v>292727</v>
      </c>
      <c r="J838">
        <v>156</v>
      </c>
      <c r="K838" t="s">
        <v>950</v>
      </c>
      <c r="L838">
        <v>511</v>
      </c>
      <c r="M838">
        <v>2024</v>
      </c>
      <c r="N838">
        <v>36</v>
      </c>
      <c r="O838">
        <f t="shared" si="13"/>
        <v>1.3859832635983265E-3</v>
      </c>
    </row>
    <row r="839" spans="1:15" x14ac:dyDescent="0.3">
      <c r="A839">
        <v>8702</v>
      </c>
      <c r="B839">
        <v>614</v>
      </c>
      <c r="C839" t="s">
        <v>711</v>
      </c>
      <c r="D839" t="s">
        <v>159</v>
      </c>
      <c r="E839">
        <v>53</v>
      </c>
      <c r="F839">
        <v>224</v>
      </c>
      <c r="G839">
        <v>0.23660714285714285</v>
      </c>
      <c r="H839">
        <v>38240</v>
      </c>
      <c r="I839">
        <v>292727</v>
      </c>
      <c r="J839">
        <v>156</v>
      </c>
      <c r="K839" t="s">
        <v>2780</v>
      </c>
      <c r="L839">
        <v>520</v>
      </c>
      <c r="M839">
        <v>2024</v>
      </c>
      <c r="N839">
        <v>36</v>
      </c>
      <c r="O839">
        <f t="shared" si="13"/>
        <v>1.3859832635983265E-3</v>
      </c>
    </row>
    <row r="840" spans="1:15" x14ac:dyDescent="0.3">
      <c r="A840">
        <v>8702</v>
      </c>
      <c r="B840">
        <v>724</v>
      </c>
      <c r="C840" t="s">
        <v>711</v>
      </c>
      <c r="D840" t="s">
        <v>159</v>
      </c>
      <c r="E840">
        <v>53</v>
      </c>
      <c r="F840">
        <v>531</v>
      </c>
      <c r="G840">
        <v>9.9811676082862524E-2</v>
      </c>
      <c r="H840">
        <v>38240</v>
      </c>
      <c r="I840">
        <v>292727</v>
      </c>
      <c r="J840">
        <v>156</v>
      </c>
      <c r="K840" t="s">
        <v>2205</v>
      </c>
      <c r="L840">
        <v>1429</v>
      </c>
      <c r="M840">
        <v>2024</v>
      </c>
      <c r="N840">
        <v>36</v>
      </c>
      <c r="O840">
        <f t="shared" si="13"/>
        <v>1.3859832635983265E-3</v>
      </c>
    </row>
    <row r="841" spans="1:15" x14ac:dyDescent="0.3">
      <c r="A841">
        <v>8702</v>
      </c>
      <c r="B841">
        <v>317</v>
      </c>
      <c r="C841" t="s">
        <v>711</v>
      </c>
      <c r="D841" t="s">
        <v>159</v>
      </c>
      <c r="E841">
        <v>52</v>
      </c>
      <c r="F841">
        <v>417</v>
      </c>
      <c r="G841">
        <v>0.12470023980815348</v>
      </c>
      <c r="H841">
        <v>38240</v>
      </c>
      <c r="I841">
        <v>292727</v>
      </c>
      <c r="J841">
        <v>159</v>
      </c>
      <c r="K841" t="s">
        <v>2242</v>
      </c>
      <c r="L841">
        <v>829</v>
      </c>
      <c r="M841">
        <v>2024</v>
      </c>
      <c r="N841">
        <v>36</v>
      </c>
      <c r="O841">
        <f t="shared" si="13"/>
        <v>1.3598326359832635E-3</v>
      </c>
    </row>
    <row r="842" spans="1:15" x14ac:dyDescent="0.3">
      <c r="A842">
        <v>8702</v>
      </c>
      <c r="B842">
        <v>511</v>
      </c>
      <c r="C842" t="s">
        <v>711</v>
      </c>
      <c r="D842" t="s">
        <v>159</v>
      </c>
      <c r="E842">
        <v>52</v>
      </c>
      <c r="F842">
        <v>354</v>
      </c>
      <c r="G842">
        <v>0.14689265536723164</v>
      </c>
      <c r="H842">
        <v>38240</v>
      </c>
      <c r="I842">
        <v>292727</v>
      </c>
      <c r="J842">
        <v>159</v>
      </c>
      <c r="K842" t="s">
        <v>2757</v>
      </c>
      <c r="L842">
        <v>467</v>
      </c>
      <c r="M842">
        <v>2024</v>
      </c>
      <c r="N842">
        <v>36</v>
      </c>
      <c r="O842">
        <f t="shared" si="13"/>
        <v>1.3598326359832635E-3</v>
      </c>
    </row>
    <row r="843" spans="1:15" x14ac:dyDescent="0.3">
      <c r="A843">
        <v>8702</v>
      </c>
      <c r="B843">
        <v>424</v>
      </c>
      <c r="C843" t="s">
        <v>711</v>
      </c>
      <c r="D843" t="s">
        <v>159</v>
      </c>
      <c r="E843">
        <v>49</v>
      </c>
      <c r="F843">
        <v>369</v>
      </c>
      <c r="G843">
        <v>0.13279132791327913</v>
      </c>
      <c r="H843">
        <v>38240</v>
      </c>
      <c r="I843">
        <v>292727</v>
      </c>
      <c r="J843">
        <v>161</v>
      </c>
      <c r="K843" t="s">
        <v>919</v>
      </c>
      <c r="L843">
        <v>777</v>
      </c>
      <c r="M843">
        <v>2024</v>
      </c>
      <c r="N843">
        <v>36</v>
      </c>
      <c r="O843">
        <f t="shared" si="13"/>
        <v>1.2813807531380753E-3</v>
      </c>
    </row>
    <row r="844" spans="1:15" x14ac:dyDescent="0.3">
      <c r="A844">
        <v>8702</v>
      </c>
      <c r="B844">
        <v>625</v>
      </c>
      <c r="C844" t="s">
        <v>711</v>
      </c>
      <c r="D844" t="s">
        <v>159</v>
      </c>
      <c r="E844">
        <v>49</v>
      </c>
      <c r="F844">
        <v>185</v>
      </c>
      <c r="G844">
        <v>0.26486486486486488</v>
      </c>
      <c r="H844">
        <v>38240</v>
      </c>
      <c r="I844">
        <v>292727</v>
      </c>
      <c r="J844">
        <v>161</v>
      </c>
      <c r="K844" t="s">
        <v>2783</v>
      </c>
      <c r="L844">
        <v>393</v>
      </c>
      <c r="M844">
        <v>2024</v>
      </c>
      <c r="N844">
        <v>36</v>
      </c>
      <c r="O844">
        <f t="shared" si="13"/>
        <v>1.2813807531380753E-3</v>
      </c>
    </row>
    <row r="845" spans="1:15" x14ac:dyDescent="0.3">
      <c r="A845">
        <v>8702</v>
      </c>
      <c r="B845">
        <v>792</v>
      </c>
      <c r="C845" t="s">
        <v>711</v>
      </c>
      <c r="D845" t="s">
        <v>159</v>
      </c>
      <c r="E845">
        <v>49</v>
      </c>
      <c r="F845">
        <v>296</v>
      </c>
      <c r="G845">
        <v>0.16554054054054054</v>
      </c>
      <c r="H845">
        <v>38240</v>
      </c>
      <c r="I845">
        <v>292727</v>
      </c>
      <c r="J845">
        <v>161</v>
      </c>
      <c r="K845" t="s">
        <v>2951</v>
      </c>
      <c r="L845">
        <v>531</v>
      </c>
      <c r="M845">
        <v>2024</v>
      </c>
      <c r="N845">
        <v>36</v>
      </c>
      <c r="O845">
        <f t="shared" si="13"/>
        <v>1.2813807531380753E-3</v>
      </c>
    </row>
    <row r="846" spans="1:15" x14ac:dyDescent="0.3">
      <c r="A846">
        <v>8702</v>
      </c>
      <c r="B846">
        <v>198</v>
      </c>
      <c r="C846" t="s">
        <v>711</v>
      </c>
      <c r="D846" t="s">
        <v>159</v>
      </c>
      <c r="E846">
        <v>48</v>
      </c>
      <c r="F846">
        <v>606</v>
      </c>
      <c r="G846">
        <v>7.9207920792079209E-2</v>
      </c>
      <c r="H846">
        <v>38240</v>
      </c>
      <c r="I846">
        <v>292727</v>
      </c>
      <c r="J846">
        <v>164</v>
      </c>
      <c r="K846" t="s">
        <v>2703</v>
      </c>
      <c r="L846">
        <v>1904</v>
      </c>
      <c r="M846">
        <v>2024</v>
      </c>
      <c r="N846">
        <v>36</v>
      </c>
      <c r="O846">
        <f t="shared" si="13"/>
        <v>1.2552301255230125E-3</v>
      </c>
    </row>
    <row r="847" spans="1:15" x14ac:dyDescent="0.3">
      <c r="A847">
        <v>8702</v>
      </c>
      <c r="B847">
        <v>43</v>
      </c>
      <c r="C847" t="s">
        <v>711</v>
      </c>
      <c r="D847" t="s">
        <v>159</v>
      </c>
      <c r="E847">
        <v>47</v>
      </c>
      <c r="F847">
        <v>270</v>
      </c>
      <c r="G847">
        <v>0.17407407407407408</v>
      </c>
      <c r="H847">
        <v>38240</v>
      </c>
      <c r="I847">
        <v>292727</v>
      </c>
      <c r="J847">
        <v>165</v>
      </c>
      <c r="K847" t="s">
        <v>2678</v>
      </c>
      <c r="L847">
        <v>582</v>
      </c>
      <c r="M847">
        <v>2024</v>
      </c>
      <c r="N847">
        <v>36</v>
      </c>
      <c r="O847">
        <f t="shared" si="13"/>
        <v>1.2290794979079498E-3</v>
      </c>
    </row>
    <row r="848" spans="1:15" x14ac:dyDescent="0.3">
      <c r="A848">
        <v>8702</v>
      </c>
      <c r="B848">
        <v>224</v>
      </c>
      <c r="C848" t="s">
        <v>711</v>
      </c>
      <c r="D848" t="s">
        <v>159</v>
      </c>
      <c r="E848">
        <v>46</v>
      </c>
      <c r="F848">
        <v>305</v>
      </c>
      <c r="G848">
        <v>0.15081967213114755</v>
      </c>
      <c r="H848">
        <v>38240</v>
      </c>
      <c r="I848">
        <v>292727</v>
      </c>
      <c r="J848">
        <v>166</v>
      </c>
      <c r="K848" t="s">
        <v>2708</v>
      </c>
      <c r="L848">
        <v>827</v>
      </c>
      <c r="M848">
        <v>2024</v>
      </c>
      <c r="N848">
        <v>36</v>
      </c>
      <c r="O848">
        <f t="shared" si="13"/>
        <v>1.202928870292887E-3</v>
      </c>
    </row>
    <row r="849" spans="1:15" x14ac:dyDescent="0.3">
      <c r="A849">
        <v>8702</v>
      </c>
      <c r="B849">
        <v>404</v>
      </c>
      <c r="C849" t="s">
        <v>711</v>
      </c>
      <c r="D849" t="s">
        <v>159</v>
      </c>
      <c r="E849">
        <v>46</v>
      </c>
      <c r="F849">
        <v>237</v>
      </c>
      <c r="G849">
        <v>0.1940928270042194</v>
      </c>
      <c r="H849">
        <v>38240</v>
      </c>
      <c r="I849">
        <v>292727</v>
      </c>
      <c r="J849">
        <v>166</v>
      </c>
      <c r="K849" t="s">
        <v>2736</v>
      </c>
      <c r="L849">
        <v>337</v>
      </c>
      <c r="M849">
        <v>2024</v>
      </c>
      <c r="N849">
        <v>36</v>
      </c>
      <c r="O849">
        <f t="shared" si="13"/>
        <v>1.202928870292887E-3</v>
      </c>
    </row>
    <row r="850" spans="1:15" x14ac:dyDescent="0.3">
      <c r="A850">
        <v>8702</v>
      </c>
      <c r="B850">
        <v>470</v>
      </c>
      <c r="C850" t="s">
        <v>711</v>
      </c>
      <c r="D850" t="s">
        <v>159</v>
      </c>
      <c r="E850">
        <v>46</v>
      </c>
      <c r="F850">
        <v>336</v>
      </c>
      <c r="G850">
        <v>0.13690476190476192</v>
      </c>
      <c r="H850">
        <v>38240</v>
      </c>
      <c r="I850">
        <v>292727</v>
      </c>
      <c r="J850">
        <v>166</v>
      </c>
      <c r="K850" t="s">
        <v>2855</v>
      </c>
      <c r="L850">
        <v>787</v>
      </c>
      <c r="M850">
        <v>2024</v>
      </c>
      <c r="N850">
        <v>36</v>
      </c>
      <c r="O850">
        <f t="shared" si="13"/>
        <v>1.202928870292887E-3</v>
      </c>
    </row>
    <row r="851" spans="1:15" x14ac:dyDescent="0.3">
      <c r="A851">
        <v>8702</v>
      </c>
      <c r="B851">
        <v>754</v>
      </c>
      <c r="C851" t="s">
        <v>711</v>
      </c>
      <c r="D851" t="s">
        <v>159</v>
      </c>
      <c r="E851">
        <v>46</v>
      </c>
      <c r="F851">
        <v>1153</v>
      </c>
      <c r="G851">
        <v>3.9895923677363401E-2</v>
      </c>
      <c r="H851">
        <v>38240</v>
      </c>
      <c r="I851">
        <v>292727</v>
      </c>
      <c r="J851">
        <v>166</v>
      </c>
      <c r="K851" t="s">
        <v>874</v>
      </c>
      <c r="L851">
        <v>2634</v>
      </c>
      <c r="M851">
        <v>2024</v>
      </c>
      <c r="N851">
        <v>36</v>
      </c>
      <c r="O851">
        <f t="shared" si="13"/>
        <v>1.202928870292887E-3</v>
      </c>
    </row>
    <row r="852" spans="1:15" x14ac:dyDescent="0.3">
      <c r="A852">
        <v>8702</v>
      </c>
      <c r="B852">
        <v>581</v>
      </c>
      <c r="C852" t="s">
        <v>711</v>
      </c>
      <c r="D852" t="s">
        <v>159</v>
      </c>
      <c r="E852">
        <v>45</v>
      </c>
      <c r="F852">
        <v>390</v>
      </c>
      <c r="G852">
        <v>0.11538461538461539</v>
      </c>
      <c r="H852">
        <v>38240</v>
      </c>
      <c r="I852">
        <v>292727</v>
      </c>
      <c r="J852">
        <v>170</v>
      </c>
      <c r="K852" t="s">
        <v>2773</v>
      </c>
      <c r="L852">
        <v>997</v>
      </c>
      <c r="M852">
        <v>2024</v>
      </c>
      <c r="N852">
        <v>36</v>
      </c>
      <c r="O852">
        <f t="shared" si="13"/>
        <v>1.1767782426778243E-3</v>
      </c>
    </row>
    <row r="853" spans="1:15" x14ac:dyDescent="0.3">
      <c r="A853">
        <v>8702</v>
      </c>
      <c r="B853">
        <v>23</v>
      </c>
      <c r="C853" t="s">
        <v>711</v>
      </c>
      <c r="D853" t="s">
        <v>159</v>
      </c>
      <c r="E853">
        <v>44</v>
      </c>
      <c r="F853">
        <v>462</v>
      </c>
      <c r="G853">
        <v>9.5238095238095233E-2</v>
      </c>
      <c r="H853">
        <v>38240</v>
      </c>
      <c r="I853">
        <v>292727</v>
      </c>
      <c r="J853">
        <v>171</v>
      </c>
      <c r="K853" t="s">
        <v>2675</v>
      </c>
      <c r="L853">
        <v>731</v>
      </c>
      <c r="M853">
        <v>2024</v>
      </c>
      <c r="N853">
        <v>36</v>
      </c>
      <c r="O853">
        <f t="shared" si="13"/>
        <v>1.1506276150627616E-3</v>
      </c>
    </row>
    <row r="854" spans="1:15" x14ac:dyDescent="0.3">
      <c r="A854">
        <v>8702</v>
      </c>
      <c r="B854">
        <v>465</v>
      </c>
      <c r="C854" t="s">
        <v>711</v>
      </c>
      <c r="D854" t="s">
        <v>159</v>
      </c>
      <c r="E854">
        <v>44</v>
      </c>
      <c r="F854">
        <v>597</v>
      </c>
      <c r="G854">
        <v>7.3701842546063656E-2</v>
      </c>
      <c r="H854">
        <v>38240</v>
      </c>
      <c r="I854">
        <v>292727</v>
      </c>
      <c r="J854">
        <v>171</v>
      </c>
      <c r="K854" t="s">
        <v>2747</v>
      </c>
      <c r="L854">
        <v>1977</v>
      </c>
      <c r="M854">
        <v>2024</v>
      </c>
      <c r="N854">
        <v>36</v>
      </c>
      <c r="O854">
        <f t="shared" si="13"/>
        <v>1.1506276150627616E-3</v>
      </c>
    </row>
    <row r="855" spans="1:15" x14ac:dyDescent="0.3">
      <c r="A855">
        <v>8702</v>
      </c>
      <c r="B855">
        <v>810</v>
      </c>
      <c r="C855" t="s">
        <v>711</v>
      </c>
      <c r="D855" t="s">
        <v>159</v>
      </c>
      <c r="E855">
        <v>44</v>
      </c>
      <c r="F855">
        <v>231</v>
      </c>
      <c r="G855">
        <v>0.19047619047619047</v>
      </c>
      <c r="H855">
        <v>38240</v>
      </c>
      <c r="I855">
        <v>292727</v>
      </c>
      <c r="J855">
        <v>171</v>
      </c>
      <c r="K855" t="s">
        <v>2958</v>
      </c>
      <c r="L855">
        <v>569</v>
      </c>
      <c r="M855">
        <v>2024</v>
      </c>
      <c r="N855">
        <v>36</v>
      </c>
      <c r="O855">
        <f t="shared" si="13"/>
        <v>1.1506276150627616E-3</v>
      </c>
    </row>
    <row r="856" spans="1:15" x14ac:dyDescent="0.3">
      <c r="A856">
        <v>8702</v>
      </c>
      <c r="B856">
        <v>26</v>
      </c>
      <c r="C856" t="s">
        <v>711</v>
      </c>
      <c r="D856" t="s">
        <v>159</v>
      </c>
      <c r="E856">
        <v>43</v>
      </c>
      <c r="F856">
        <v>357</v>
      </c>
      <c r="G856">
        <v>0.12044817927170869</v>
      </c>
      <c r="H856">
        <v>38240</v>
      </c>
      <c r="I856">
        <v>292727</v>
      </c>
      <c r="J856">
        <v>174</v>
      </c>
      <c r="K856" t="s">
        <v>954</v>
      </c>
      <c r="L856">
        <v>537</v>
      </c>
      <c r="M856">
        <v>2024</v>
      </c>
      <c r="N856">
        <v>36</v>
      </c>
      <c r="O856">
        <f t="shared" si="13"/>
        <v>1.1244769874476988E-3</v>
      </c>
    </row>
    <row r="857" spans="1:15" x14ac:dyDescent="0.3">
      <c r="A857">
        <v>8702</v>
      </c>
      <c r="B857">
        <v>180</v>
      </c>
      <c r="C857" t="s">
        <v>711</v>
      </c>
      <c r="D857" t="s">
        <v>159</v>
      </c>
      <c r="E857">
        <v>43</v>
      </c>
      <c r="F857">
        <v>223</v>
      </c>
      <c r="G857">
        <v>0.19282511210762332</v>
      </c>
      <c r="H857">
        <v>38240</v>
      </c>
      <c r="I857">
        <v>292727</v>
      </c>
      <c r="J857">
        <v>174</v>
      </c>
      <c r="K857" t="s">
        <v>2216</v>
      </c>
      <c r="L857">
        <v>422</v>
      </c>
      <c r="M857">
        <v>2024</v>
      </c>
      <c r="N857">
        <v>36</v>
      </c>
      <c r="O857">
        <f t="shared" si="13"/>
        <v>1.1244769874476988E-3</v>
      </c>
    </row>
    <row r="858" spans="1:15" x14ac:dyDescent="0.3">
      <c r="A858">
        <v>8702</v>
      </c>
      <c r="B858">
        <v>461</v>
      </c>
      <c r="C858" t="s">
        <v>711</v>
      </c>
      <c r="D858" t="s">
        <v>159</v>
      </c>
      <c r="E858">
        <v>42</v>
      </c>
      <c r="F858">
        <v>186</v>
      </c>
      <c r="G858">
        <v>0.22580645161290322</v>
      </c>
      <c r="H858">
        <v>38240</v>
      </c>
      <c r="I858">
        <v>292727</v>
      </c>
      <c r="J858">
        <v>176</v>
      </c>
      <c r="K858" t="s">
        <v>2746</v>
      </c>
      <c r="L858">
        <v>433</v>
      </c>
      <c r="M858">
        <v>2024</v>
      </c>
      <c r="N858">
        <v>36</v>
      </c>
      <c r="O858">
        <f t="shared" si="13"/>
        <v>1.0983263598326361E-3</v>
      </c>
    </row>
    <row r="859" spans="1:15" x14ac:dyDescent="0.3">
      <c r="A859">
        <v>8702</v>
      </c>
      <c r="B859">
        <v>513</v>
      </c>
      <c r="C859" t="s">
        <v>711</v>
      </c>
      <c r="D859" t="s">
        <v>159</v>
      </c>
      <c r="E859">
        <v>42</v>
      </c>
      <c r="F859">
        <v>329</v>
      </c>
      <c r="G859">
        <v>0.1276595744680851</v>
      </c>
      <c r="H859">
        <v>38240</v>
      </c>
      <c r="I859">
        <v>292727</v>
      </c>
      <c r="J859">
        <v>176</v>
      </c>
      <c r="K859" t="s">
        <v>2759</v>
      </c>
      <c r="L859">
        <v>807</v>
      </c>
      <c r="M859">
        <v>2024</v>
      </c>
      <c r="N859">
        <v>36</v>
      </c>
      <c r="O859">
        <f t="shared" si="13"/>
        <v>1.0983263598326361E-3</v>
      </c>
    </row>
    <row r="860" spans="1:15" x14ac:dyDescent="0.3">
      <c r="A860">
        <v>8702</v>
      </c>
      <c r="B860">
        <v>607</v>
      </c>
      <c r="C860" t="s">
        <v>711</v>
      </c>
      <c r="D860" t="s">
        <v>159</v>
      </c>
      <c r="E860">
        <v>42</v>
      </c>
      <c r="F860">
        <v>146</v>
      </c>
      <c r="G860">
        <v>0.28767123287671231</v>
      </c>
      <c r="H860">
        <v>38240</v>
      </c>
      <c r="I860">
        <v>292727</v>
      </c>
      <c r="J860">
        <v>176</v>
      </c>
      <c r="K860" t="s">
        <v>2777</v>
      </c>
      <c r="L860">
        <v>215</v>
      </c>
      <c r="M860">
        <v>2024</v>
      </c>
      <c r="N860">
        <v>36</v>
      </c>
      <c r="O860">
        <f t="shared" si="13"/>
        <v>1.0983263598326361E-3</v>
      </c>
    </row>
    <row r="861" spans="1:15" x14ac:dyDescent="0.3">
      <c r="A861">
        <v>8702</v>
      </c>
      <c r="B861">
        <v>5</v>
      </c>
      <c r="C861" t="s">
        <v>711</v>
      </c>
      <c r="D861" t="s">
        <v>159</v>
      </c>
      <c r="E861">
        <v>41</v>
      </c>
      <c r="F861">
        <v>253</v>
      </c>
      <c r="G861">
        <v>0.16205533596837945</v>
      </c>
      <c r="H861">
        <v>38240</v>
      </c>
      <c r="I861">
        <v>292727</v>
      </c>
      <c r="J861">
        <v>179</v>
      </c>
      <c r="K861" t="s">
        <v>2959</v>
      </c>
      <c r="L861">
        <v>499</v>
      </c>
      <c r="M861">
        <v>2024</v>
      </c>
      <c r="N861">
        <v>36</v>
      </c>
      <c r="O861">
        <f t="shared" si="13"/>
        <v>1.0721757322175731E-3</v>
      </c>
    </row>
    <row r="862" spans="1:15" x14ac:dyDescent="0.3">
      <c r="A862">
        <v>8702</v>
      </c>
      <c r="B862">
        <v>362</v>
      </c>
      <c r="C862" t="s">
        <v>711</v>
      </c>
      <c r="D862" t="s">
        <v>159</v>
      </c>
      <c r="E862">
        <v>41</v>
      </c>
      <c r="F862">
        <v>143</v>
      </c>
      <c r="G862">
        <v>0.28671328671328672</v>
      </c>
      <c r="H862">
        <v>38240</v>
      </c>
      <c r="I862">
        <v>292727</v>
      </c>
      <c r="J862">
        <v>179</v>
      </c>
      <c r="K862" t="s">
        <v>2731</v>
      </c>
      <c r="L862">
        <v>263</v>
      </c>
      <c r="M862">
        <v>2024</v>
      </c>
      <c r="N862">
        <v>36</v>
      </c>
      <c r="O862">
        <f t="shared" si="13"/>
        <v>1.0721757322175731E-3</v>
      </c>
    </row>
    <row r="863" spans="1:15" x14ac:dyDescent="0.3">
      <c r="A863">
        <v>8702</v>
      </c>
      <c r="B863">
        <v>130</v>
      </c>
      <c r="C863" t="s">
        <v>711</v>
      </c>
      <c r="D863" t="s">
        <v>159</v>
      </c>
      <c r="E863">
        <v>40</v>
      </c>
      <c r="F863">
        <v>411</v>
      </c>
      <c r="G863">
        <v>9.7323600973236016E-2</v>
      </c>
      <c r="H863">
        <v>38240</v>
      </c>
      <c r="I863">
        <v>292727</v>
      </c>
      <c r="J863">
        <v>181</v>
      </c>
      <c r="K863" t="s">
        <v>2691</v>
      </c>
      <c r="L863">
        <v>926</v>
      </c>
      <c r="M863">
        <v>2024</v>
      </c>
      <c r="N863">
        <v>36</v>
      </c>
      <c r="O863">
        <f t="shared" si="13"/>
        <v>1.0460251046025104E-3</v>
      </c>
    </row>
    <row r="864" spans="1:15" x14ac:dyDescent="0.3">
      <c r="A864">
        <v>8702</v>
      </c>
      <c r="B864">
        <v>361</v>
      </c>
      <c r="C864" t="s">
        <v>711</v>
      </c>
      <c r="D864" t="s">
        <v>159</v>
      </c>
      <c r="E864">
        <v>40</v>
      </c>
      <c r="F864">
        <v>317</v>
      </c>
      <c r="G864">
        <v>0.12618296529968454</v>
      </c>
      <c r="H864">
        <v>38240</v>
      </c>
      <c r="I864">
        <v>292727</v>
      </c>
      <c r="J864">
        <v>181</v>
      </c>
      <c r="K864" t="s">
        <v>2730</v>
      </c>
      <c r="L864">
        <v>575</v>
      </c>
      <c r="M864">
        <v>2024</v>
      </c>
      <c r="N864">
        <v>36</v>
      </c>
      <c r="O864">
        <f t="shared" si="13"/>
        <v>1.0460251046025104E-3</v>
      </c>
    </row>
    <row r="865" spans="1:15" x14ac:dyDescent="0.3">
      <c r="A865">
        <v>8702</v>
      </c>
      <c r="B865">
        <v>384</v>
      </c>
      <c r="C865" t="s">
        <v>711</v>
      </c>
      <c r="D865" t="s">
        <v>159</v>
      </c>
      <c r="E865">
        <v>40</v>
      </c>
      <c r="F865">
        <v>359</v>
      </c>
      <c r="G865">
        <v>0.11142061281337047</v>
      </c>
      <c r="H865">
        <v>38240</v>
      </c>
      <c r="I865">
        <v>292727</v>
      </c>
      <c r="J865">
        <v>181</v>
      </c>
      <c r="K865" t="s">
        <v>2735</v>
      </c>
      <c r="L865">
        <v>1232</v>
      </c>
      <c r="M865">
        <v>2024</v>
      </c>
      <c r="N865">
        <v>36</v>
      </c>
      <c r="O865">
        <f t="shared" si="13"/>
        <v>1.0460251046025104E-3</v>
      </c>
    </row>
    <row r="866" spans="1:15" x14ac:dyDescent="0.3">
      <c r="A866">
        <v>8702</v>
      </c>
      <c r="B866">
        <v>773</v>
      </c>
      <c r="C866" t="s">
        <v>711</v>
      </c>
      <c r="D866" t="s">
        <v>159</v>
      </c>
      <c r="E866">
        <v>39</v>
      </c>
      <c r="F866">
        <v>804</v>
      </c>
      <c r="G866">
        <v>4.8507462686567165E-2</v>
      </c>
      <c r="H866">
        <v>38240</v>
      </c>
      <c r="I866">
        <v>292727</v>
      </c>
      <c r="J866">
        <v>184</v>
      </c>
      <c r="K866" t="s">
        <v>917</v>
      </c>
      <c r="L866">
        <v>2034</v>
      </c>
      <c r="M866">
        <v>2024</v>
      </c>
      <c r="N866">
        <v>36</v>
      </c>
      <c r="O866">
        <f t="shared" si="13"/>
        <v>1.0198744769874476E-3</v>
      </c>
    </row>
    <row r="867" spans="1:15" x14ac:dyDescent="0.3">
      <c r="A867">
        <v>8702</v>
      </c>
      <c r="B867">
        <v>54</v>
      </c>
      <c r="C867" t="s">
        <v>711</v>
      </c>
      <c r="D867" t="s">
        <v>159</v>
      </c>
      <c r="E867">
        <v>38</v>
      </c>
      <c r="F867">
        <v>382</v>
      </c>
      <c r="G867">
        <v>9.947643979057591E-2</v>
      </c>
      <c r="H867">
        <v>38240</v>
      </c>
      <c r="I867">
        <v>292727</v>
      </c>
      <c r="J867">
        <v>185</v>
      </c>
      <c r="K867" t="s">
        <v>2684</v>
      </c>
      <c r="L867">
        <v>1063</v>
      </c>
      <c r="M867">
        <v>2024</v>
      </c>
      <c r="N867">
        <v>36</v>
      </c>
      <c r="O867">
        <f t="shared" si="13"/>
        <v>9.9372384937238488E-4</v>
      </c>
    </row>
    <row r="868" spans="1:15" x14ac:dyDescent="0.3">
      <c r="A868">
        <v>8702</v>
      </c>
      <c r="B868">
        <v>484</v>
      </c>
      <c r="C868" t="s">
        <v>711</v>
      </c>
      <c r="D868" t="s">
        <v>159</v>
      </c>
      <c r="E868">
        <v>38</v>
      </c>
      <c r="F868">
        <v>121</v>
      </c>
      <c r="G868">
        <v>0.31404958677685951</v>
      </c>
      <c r="H868">
        <v>38240</v>
      </c>
      <c r="I868">
        <v>292727</v>
      </c>
      <c r="J868">
        <v>185</v>
      </c>
      <c r="K868" t="s">
        <v>2754</v>
      </c>
      <c r="L868">
        <v>338</v>
      </c>
      <c r="M868">
        <v>2024</v>
      </c>
      <c r="N868">
        <v>36</v>
      </c>
      <c r="O868">
        <f t="shared" si="13"/>
        <v>9.9372384937238488E-4</v>
      </c>
    </row>
    <row r="869" spans="1:15" x14ac:dyDescent="0.3">
      <c r="A869">
        <v>8702</v>
      </c>
      <c r="B869">
        <v>349</v>
      </c>
      <c r="C869" t="s">
        <v>711</v>
      </c>
      <c r="D869" t="s">
        <v>159</v>
      </c>
      <c r="E869">
        <v>37</v>
      </c>
      <c r="F869">
        <v>304</v>
      </c>
      <c r="G869">
        <v>0.12171052631578948</v>
      </c>
      <c r="H869">
        <v>38240</v>
      </c>
      <c r="I869">
        <v>292727</v>
      </c>
      <c r="J869">
        <v>187</v>
      </c>
      <c r="K869" t="s">
        <v>2947</v>
      </c>
      <c r="L869">
        <v>784</v>
      </c>
      <c r="M869">
        <v>2024</v>
      </c>
      <c r="N869">
        <v>36</v>
      </c>
      <c r="O869">
        <f t="shared" si="13"/>
        <v>9.6757322175732214E-4</v>
      </c>
    </row>
    <row r="870" spans="1:15" x14ac:dyDescent="0.3">
      <c r="A870">
        <v>8702</v>
      </c>
      <c r="B870">
        <v>380</v>
      </c>
      <c r="C870" t="s">
        <v>711</v>
      </c>
      <c r="D870" t="s">
        <v>159</v>
      </c>
      <c r="E870">
        <v>37</v>
      </c>
      <c r="F870">
        <v>396</v>
      </c>
      <c r="G870">
        <v>9.3434343434343439E-2</v>
      </c>
      <c r="H870">
        <v>38240</v>
      </c>
      <c r="I870">
        <v>292727</v>
      </c>
      <c r="J870">
        <v>187</v>
      </c>
      <c r="K870" t="s">
        <v>2733</v>
      </c>
      <c r="L870">
        <v>1402</v>
      </c>
      <c r="M870">
        <v>2024</v>
      </c>
      <c r="N870">
        <v>36</v>
      </c>
      <c r="O870">
        <f t="shared" si="13"/>
        <v>9.6757322175732214E-4</v>
      </c>
    </row>
    <row r="871" spans="1:15" x14ac:dyDescent="0.3">
      <c r="A871">
        <v>8702</v>
      </c>
      <c r="B871">
        <v>89</v>
      </c>
      <c r="C871" t="s">
        <v>711</v>
      </c>
      <c r="D871" t="s">
        <v>159</v>
      </c>
      <c r="E871">
        <v>36</v>
      </c>
      <c r="F871">
        <v>443</v>
      </c>
      <c r="G871">
        <v>8.1264108352144468E-2</v>
      </c>
      <c r="H871">
        <v>38240</v>
      </c>
      <c r="I871">
        <v>292727</v>
      </c>
      <c r="J871">
        <v>189</v>
      </c>
      <c r="K871" t="s">
        <v>952</v>
      </c>
      <c r="L871">
        <v>491</v>
      </c>
      <c r="M871">
        <v>2024</v>
      </c>
      <c r="N871">
        <v>36</v>
      </c>
      <c r="O871">
        <f t="shared" si="13"/>
        <v>9.414225941422594E-4</v>
      </c>
    </row>
    <row r="872" spans="1:15" x14ac:dyDescent="0.3">
      <c r="A872">
        <v>8702</v>
      </c>
      <c r="B872">
        <v>144</v>
      </c>
      <c r="C872" t="s">
        <v>711</v>
      </c>
      <c r="D872" t="s">
        <v>159</v>
      </c>
      <c r="E872">
        <v>36</v>
      </c>
      <c r="F872">
        <v>415</v>
      </c>
      <c r="G872">
        <v>8.6746987951807228E-2</v>
      </c>
      <c r="H872">
        <v>38240</v>
      </c>
      <c r="I872">
        <v>292727</v>
      </c>
      <c r="J872">
        <v>189</v>
      </c>
      <c r="K872" t="s">
        <v>2226</v>
      </c>
      <c r="L872">
        <v>1172</v>
      </c>
      <c r="M872">
        <v>2024</v>
      </c>
      <c r="N872">
        <v>36</v>
      </c>
      <c r="O872">
        <f t="shared" si="13"/>
        <v>9.414225941422594E-4</v>
      </c>
    </row>
    <row r="873" spans="1:15" x14ac:dyDescent="0.3">
      <c r="A873">
        <v>8702</v>
      </c>
      <c r="B873">
        <v>740</v>
      </c>
      <c r="C873" t="s">
        <v>711</v>
      </c>
      <c r="D873" t="s">
        <v>159</v>
      </c>
      <c r="E873">
        <v>36</v>
      </c>
      <c r="F873">
        <v>226</v>
      </c>
      <c r="G873">
        <v>0.15929203539823009</v>
      </c>
      <c r="H873">
        <v>38240</v>
      </c>
      <c r="I873">
        <v>292727</v>
      </c>
      <c r="J873">
        <v>189</v>
      </c>
      <c r="K873" t="s">
        <v>2232</v>
      </c>
      <c r="L873">
        <v>281</v>
      </c>
      <c r="M873">
        <v>2024</v>
      </c>
      <c r="N873">
        <v>36</v>
      </c>
      <c r="O873">
        <f t="shared" si="13"/>
        <v>9.414225941422594E-4</v>
      </c>
    </row>
    <row r="874" spans="1:15" x14ac:dyDescent="0.3">
      <c r="A874">
        <v>8702</v>
      </c>
      <c r="B874">
        <v>47</v>
      </c>
      <c r="C874" t="s">
        <v>711</v>
      </c>
      <c r="D874" t="s">
        <v>159</v>
      </c>
      <c r="E874">
        <v>35</v>
      </c>
      <c r="F874">
        <v>300</v>
      </c>
      <c r="G874">
        <v>0.11666666666666667</v>
      </c>
      <c r="H874">
        <v>38240</v>
      </c>
      <c r="I874">
        <v>292727</v>
      </c>
      <c r="J874">
        <v>192</v>
      </c>
      <c r="K874" t="s">
        <v>947</v>
      </c>
      <c r="L874">
        <v>1622</v>
      </c>
      <c r="M874">
        <v>2024</v>
      </c>
      <c r="N874">
        <v>36</v>
      </c>
      <c r="O874">
        <f t="shared" si="13"/>
        <v>9.1527196652719666E-4</v>
      </c>
    </row>
    <row r="875" spans="1:15" x14ac:dyDescent="0.3">
      <c r="A875">
        <v>8702</v>
      </c>
      <c r="B875">
        <v>441</v>
      </c>
      <c r="C875" t="s">
        <v>711</v>
      </c>
      <c r="D875" t="s">
        <v>159</v>
      </c>
      <c r="E875">
        <v>34</v>
      </c>
      <c r="F875">
        <v>289</v>
      </c>
      <c r="G875">
        <v>0.11764705882352941</v>
      </c>
      <c r="H875">
        <v>38240</v>
      </c>
      <c r="I875">
        <v>292727</v>
      </c>
      <c r="J875">
        <v>193</v>
      </c>
      <c r="K875" t="s">
        <v>2740</v>
      </c>
      <c r="L875">
        <v>375</v>
      </c>
      <c r="M875">
        <v>2024</v>
      </c>
      <c r="N875">
        <v>36</v>
      </c>
      <c r="O875">
        <f t="shared" si="13"/>
        <v>8.8912133891213391E-4</v>
      </c>
    </row>
    <row r="876" spans="1:15" x14ac:dyDescent="0.3">
      <c r="A876">
        <v>8702</v>
      </c>
      <c r="B876">
        <v>811</v>
      </c>
      <c r="C876" t="s">
        <v>711</v>
      </c>
      <c r="D876" t="s">
        <v>159</v>
      </c>
      <c r="E876">
        <v>34</v>
      </c>
      <c r="F876">
        <v>225</v>
      </c>
      <c r="G876">
        <v>0.15111111111111111</v>
      </c>
      <c r="H876">
        <v>38240</v>
      </c>
      <c r="I876">
        <v>292727</v>
      </c>
      <c r="J876">
        <v>193</v>
      </c>
      <c r="K876" t="s">
        <v>2800</v>
      </c>
      <c r="L876">
        <v>654</v>
      </c>
      <c r="M876">
        <v>2024</v>
      </c>
      <c r="N876">
        <v>36</v>
      </c>
      <c r="O876">
        <f t="shared" si="13"/>
        <v>8.8912133891213391E-4</v>
      </c>
    </row>
    <row r="877" spans="1:15" x14ac:dyDescent="0.3">
      <c r="A877">
        <v>8702</v>
      </c>
      <c r="B877">
        <v>512</v>
      </c>
      <c r="C877" t="s">
        <v>711</v>
      </c>
      <c r="D877" t="s">
        <v>159</v>
      </c>
      <c r="E877">
        <v>33</v>
      </c>
      <c r="F877">
        <v>197</v>
      </c>
      <c r="G877">
        <v>0.16751269035532995</v>
      </c>
      <c r="H877">
        <v>38240</v>
      </c>
      <c r="I877">
        <v>292727</v>
      </c>
      <c r="J877">
        <v>195</v>
      </c>
      <c r="K877" t="s">
        <v>2758</v>
      </c>
      <c r="L877">
        <v>284</v>
      </c>
      <c r="M877">
        <v>2024</v>
      </c>
      <c r="N877">
        <v>36</v>
      </c>
      <c r="O877">
        <f t="shared" si="13"/>
        <v>8.6297071129707117E-4</v>
      </c>
    </row>
    <row r="878" spans="1:15" x14ac:dyDescent="0.3">
      <c r="A878">
        <v>8702</v>
      </c>
      <c r="B878">
        <v>563</v>
      </c>
      <c r="C878" t="s">
        <v>711</v>
      </c>
      <c r="D878" t="s">
        <v>159</v>
      </c>
      <c r="E878">
        <v>32</v>
      </c>
      <c r="F878">
        <v>147</v>
      </c>
      <c r="G878">
        <v>0.21768707482993196</v>
      </c>
      <c r="H878">
        <v>38240</v>
      </c>
      <c r="I878">
        <v>292727</v>
      </c>
      <c r="J878">
        <v>196</v>
      </c>
      <c r="K878" t="s">
        <v>2960</v>
      </c>
      <c r="L878">
        <v>291</v>
      </c>
      <c r="M878">
        <v>2024</v>
      </c>
      <c r="N878">
        <v>36</v>
      </c>
      <c r="O878">
        <f t="shared" si="13"/>
        <v>8.3682008368200832E-4</v>
      </c>
    </row>
    <row r="879" spans="1:15" x14ac:dyDescent="0.3">
      <c r="A879">
        <v>8702</v>
      </c>
      <c r="B879">
        <v>593</v>
      </c>
      <c r="C879" t="s">
        <v>711</v>
      </c>
      <c r="D879" t="s">
        <v>159</v>
      </c>
      <c r="E879">
        <v>32</v>
      </c>
      <c r="F879">
        <v>81</v>
      </c>
      <c r="G879">
        <v>0.39506172839506171</v>
      </c>
      <c r="H879">
        <v>38240</v>
      </c>
      <c r="I879">
        <v>292727</v>
      </c>
      <c r="J879">
        <v>196</v>
      </c>
      <c r="K879" t="s">
        <v>2775</v>
      </c>
      <c r="L879">
        <v>118</v>
      </c>
      <c r="M879">
        <v>2024</v>
      </c>
      <c r="N879">
        <v>36</v>
      </c>
      <c r="O879">
        <f t="shared" si="13"/>
        <v>8.3682008368200832E-4</v>
      </c>
    </row>
    <row r="880" spans="1:15" x14ac:dyDescent="0.3">
      <c r="A880">
        <v>8702</v>
      </c>
      <c r="B880">
        <v>2</v>
      </c>
      <c r="C880" t="s">
        <v>711</v>
      </c>
      <c r="D880" t="s">
        <v>159</v>
      </c>
      <c r="E880">
        <v>31</v>
      </c>
      <c r="F880">
        <v>328</v>
      </c>
      <c r="G880">
        <v>9.451219512195122E-2</v>
      </c>
      <c r="H880">
        <v>38240</v>
      </c>
      <c r="I880">
        <v>292727</v>
      </c>
      <c r="J880">
        <v>198</v>
      </c>
      <c r="K880" t="s">
        <v>2671</v>
      </c>
      <c r="L880">
        <v>328</v>
      </c>
      <c r="M880">
        <v>2024</v>
      </c>
      <c r="N880">
        <v>36</v>
      </c>
      <c r="O880">
        <f t="shared" si="13"/>
        <v>8.1066945606694558E-4</v>
      </c>
    </row>
    <row r="881" spans="1:15" x14ac:dyDescent="0.3">
      <c r="A881">
        <v>8702</v>
      </c>
      <c r="B881">
        <v>110</v>
      </c>
      <c r="C881" t="s">
        <v>711</v>
      </c>
      <c r="D881" t="s">
        <v>159</v>
      </c>
      <c r="E881">
        <v>31</v>
      </c>
      <c r="F881">
        <v>175</v>
      </c>
      <c r="G881">
        <v>0.17714285714285713</v>
      </c>
      <c r="H881">
        <v>38240</v>
      </c>
      <c r="I881">
        <v>292727</v>
      </c>
      <c r="J881">
        <v>198</v>
      </c>
      <c r="K881" t="s">
        <v>2237</v>
      </c>
      <c r="L881">
        <v>299</v>
      </c>
      <c r="M881">
        <v>2024</v>
      </c>
      <c r="N881">
        <v>36</v>
      </c>
      <c r="O881">
        <f t="shared" si="13"/>
        <v>8.1066945606694558E-4</v>
      </c>
    </row>
    <row r="882" spans="1:15" x14ac:dyDescent="0.3">
      <c r="A882">
        <v>8702</v>
      </c>
      <c r="B882">
        <v>141</v>
      </c>
      <c r="C882" t="s">
        <v>711</v>
      </c>
      <c r="D882" t="s">
        <v>159</v>
      </c>
      <c r="E882">
        <v>31</v>
      </c>
      <c r="F882">
        <v>1303</v>
      </c>
      <c r="G882">
        <v>2.3791250959324637E-2</v>
      </c>
      <c r="H882">
        <v>38240</v>
      </c>
      <c r="I882">
        <v>292727</v>
      </c>
      <c r="J882">
        <v>198</v>
      </c>
      <c r="K882" t="s">
        <v>931</v>
      </c>
      <c r="L882">
        <v>3833</v>
      </c>
      <c r="M882">
        <v>2024</v>
      </c>
      <c r="N882">
        <v>36</v>
      </c>
      <c r="O882">
        <f t="shared" si="13"/>
        <v>8.1066945606694558E-4</v>
      </c>
    </row>
    <row r="883" spans="1:15" x14ac:dyDescent="0.3">
      <c r="A883">
        <v>8702</v>
      </c>
      <c r="B883">
        <v>322</v>
      </c>
      <c r="C883" t="s">
        <v>711</v>
      </c>
      <c r="D883" t="s">
        <v>159</v>
      </c>
      <c r="E883">
        <v>31</v>
      </c>
      <c r="F883">
        <v>500</v>
      </c>
      <c r="G883">
        <v>6.2E-2</v>
      </c>
      <c r="H883">
        <v>38240</v>
      </c>
      <c r="I883">
        <v>292727</v>
      </c>
      <c r="J883">
        <v>198</v>
      </c>
      <c r="K883" t="s">
        <v>1667</v>
      </c>
      <c r="L883">
        <v>1093</v>
      </c>
      <c r="M883">
        <v>2024</v>
      </c>
      <c r="N883">
        <v>36</v>
      </c>
      <c r="O883">
        <f t="shared" si="13"/>
        <v>8.1066945606694558E-4</v>
      </c>
    </row>
    <row r="884" spans="1:15" x14ac:dyDescent="0.3">
      <c r="A884">
        <v>8702</v>
      </c>
      <c r="B884">
        <v>501</v>
      </c>
      <c r="C884" t="s">
        <v>711</v>
      </c>
      <c r="D884" t="s">
        <v>159</v>
      </c>
      <c r="E884">
        <v>31</v>
      </c>
      <c r="F884">
        <v>249</v>
      </c>
      <c r="G884">
        <v>0.12449799196787148</v>
      </c>
      <c r="H884">
        <v>38240</v>
      </c>
      <c r="I884">
        <v>292727</v>
      </c>
      <c r="J884">
        <v>198</v>
      </c>
      <c r="K884" t="s">
        <v>2756</v>
      </c>
      <c r="L884">
        <v>777</v>
      </c>
      <c r="M884">
        <v>2024</v>
      </c>
      <c r="N884">
        <v>36</v>
      </c>
      <c r="O884">
        <f t="shared" si="13"/>
        <v>8.1066945606694558E-4</v>
      </c>
    </row>
    <row r="885" spans="1:15" x14ac:dyDescent="0.3">
      <c r="A885">
        <v>8702</v>
      </c>
      <c r="B885">
        <v>850</v>
      </c>
      <c r="C885" t="s">
        <v>711</v>
      </c>
      <c r="D885" t="s">
        <v>159</v>
      </c>
      <c r="E885">
        <v>31</v>
      </c>
      <c r="F885">
        <v>331</v>
      </c>
      <c r="G885">
        <v>9.3655589123867067E-2</v>
      </c>
      <c r="H885">
        <v>38240</v>
      </c>
      <c r="I885">
        <v>292727</v>
      </c>
      <c r="J885">
        <v>198</v>
      </c>
      <c r="K885" t="s">
        <v>2801</v>
      </c>
      <c r="L885">
        <v>556</v>
      </c>
      <c r="M885">
        <v>2024</v>
      </c>
      <c r="N885">
        <v>36</v>
      </c>
      <c r="O885">
        <f t="shared" si="13"/>
        <v>8.1066945606694558E-4</v>
      </c>
    </row>
    <row r="886" spans="1:15" x14ac:dyDescent="0.3">
      <c r="A886">
        <v>8702</v>
      </c>
      <c r="B886">
        <v>622</v>
      </c>
      <c r="C886" t="s">
        <v>711</v>
      </c>
      <c r="D886" t="s">
        <v>159</v>
      </c>
      <c r="E886">
        <v>30</v>
      </c>
      <c r="F886">
        <v>216</v>
      </c>
      <c r="G886">
        <v>0.1388888888888889</v>
      </c>
      <c r="H886">
        <v>38240</v>
      </c>
      <c r="I886">
        <v>292727</v>
      </c>
      <c r="J886">
        <v>204</v>
      </c>
      <c r="K886" t="s">
        <v>1863</v>
      </c>
      <c r="L886">
        <v>345</v>
      </c>
      <c r="M886">
        <v>2024</v>
      </c>
      <c r="N886">
        <v>36</v>
      </c>
      <c r="O886">
        <f t="shared" si="13"/>
        <v>7.8451882845188283E-4</v>
      </c>
    </row>
    <row r="887" spans="1:15" x14ac:dyDescent="0.3">
      <c r="A887">
        <v>8702</v>
      </c>
      <c r="B887">
        <v>662</v>
      </c>
      <c r="C887" t="s">
        <v>711</v>
      </c>
      <c r="D887" t="s">
        <v>159</v>
      </c>
      <c r="E887">
        <v>30</v>
      </c>
      <c r="F887">
        <v>1097</v>
      </c>
      <c r="G887">
        <v>2.7347310847766638E-2</v>
      </c>
      <c r="H887">
        <v>38240</v>
      </c>
      <c r="I887">
        <v>292727</v>
      </c>
      <c r="J887">
        <v>204</v>
      </c>
      <c r="K887" t="s">
        <v>935</v>
      </c>
      <c r="L887">
        <v>1795</v>
      </c>
      <c r="M887">
        <v>2024</v>
      </c>
      <c r="N887">
        <v>36</v>
      </c>
      <c r="O887">
        <f t="shared" si="13"/>
        <v>7.8451882845188283E-4</v>
      </c>
    </row>
    <row r="888" spans="1:15" x14ac:dyDescent="0.3">
      <c r="A888">
        <v>8702</v>
      </c>
      <c r="B888">
        <v>755</v>
      </c>
      <c r="C888" t="s">
        <v>711</v>
      </c>
      <c r="D888" t="s">
        <v>159</v>
      </c>
      <c r="E888">
        <v>30</v>
      </c>
      <c r="F888">
        <v>825</v>
      </c>
      <c r="G888">
        <v>3.6363636363636362E-2</v>
      </c>
      <c r="H888">
        <v>38240</v>
      </c>
      <c r="I888">
        <v>292727</v>
      </c>
      <c r="J888">
        <v>204</v>
      </c>
      <c r="K888" t="s">
        <v>918</v>
      </c>
      <c r="L888">
        <v>1726</v>
      </c>
      <c r="M888">
        <v>2024</v>
      </c>
      <c r="N888">
        <v>36</v>
      </c>
      <c r="O888">
        <f t="shared" si="13"/>
        <v>7.8451882845188283E-4</v>
      </c>
    </row>
    <row r="889" spans="1:15" x14ac:dyDescent="0.3">
      <c r="A889">
        <v>8702</v>
      </c>
      <c r="B889">
        <v>817</v>
      </c>
      <c r="C889" t="s">
        <v>711</v>
      </c>
      <c r="D889" t="s">
        <v>159</v>
      </c>
      <c r="E889">
        <v>30</v>
      </c>
      <c r="F889">
        <v>311</v>
      </c>
      <c r="G889">
        <v>9.6463022508038579E-2</v>
      </c>
      <c r="H889">
        <v>38240</v>
      </c>
      <c r="I889">
        <v>292727</v>
      </c>
      <c r="J889">
        <v>204</v>
      </c>
      <c r="K889" t="s">
        <v>2945</v>
      </c>
      <c r="L889">
        <v>1027</v>
      </c>
      <c r="M889">
        <v>2024</v>
      </c>
      <c r="N889">
        <v>36</v>
      </c>
      <c r="O889">
        <f t="shared" si="13"/>
        <v>7.8451882845188283E-4</v>
      </c>
    </row>
    <row r="890" spans="1:15" x14ac:dyDescent="0.3">
      <c r="A890">
        <v>8702</v>
      </c>
      <c r="B890">
        <v>49</v>
      </c>
      <c r="C890" t="s">
        <v>711</v>
      </c>
      <c r="D890" t="s">
        <v>159</v>
      </c>
      <c r="E890">
        <v>28</v>
      </c>
      <c r="F890">
        <v>224</v>
      </c>
      <c r="G890">
        <v>0.125</v>
      </c>
      <c r="H890">
        <v>38240</v>
      </c>
      <c r="I890">
        <v>292727</v>
      </c>
      <c r="J890">
        <v>208</v>
      </c>
      <c r="K890" t="s">
        <v>2952</v>
      </c>
      <c r="L890">
        <v>450</v>
      </c>
      <c r="M890">
        <v>2024</v>
      </c>
      <c r="N890">
        <v>36</v>
      </c>
      <c r="O890">
        <f t="shared" si="13"/>
        <v>7.3221757322175735E-4</v>
      </c>
    </row>
    <row r="891" spans="1:15" x14ac:dyDescent="0.3">
      <c r="A891">
        <v>8702</v>
      </c>
      <c r="B891">
        <v>427</v>
      </c>
      <c r="C891" t="s">
        <v>711</v>
      </c>
      <c r="D891" t="s">
        <v>159</v>
      </c>
      <c r="E891">
        <v>28</v>
      </c>
      <c r="F891">
        <v>181</v>
      </c>
      <c r="G891">
        <v>0.15469613259668508</v>
      </c>
      <c r="H891">
        <v>38240</v>
      </c>
      <c r="I891">
        <v>292727</v>
      </c>
      <c r="J891">
        <v>208</v>
      </c>
      <c r="K891" t="s">
        <v>2852</v>
      </c>
      <c r="L891">
        <v>445</v>
      </c>
      <c r="M891">
        <v>2024</v>
      </c>
      <c r="N891">
        <v>36</v>
      </c>
      <c r="O891">
        <f t="shared" si="13"/>
        <v>7.3221757322175735E-4</v>
      </c>
    </row>
    <row r="892" spans="1:15" x14ac:dyDescent="0.3">
      <c r="A892">
        <v>8702</v>
      </c>
      <c r="B892">
        <v>246</v>
      </c>
      <c r="C892" t="s">
        <v>711</v>
      </c>
      <c r="D892" t="s">
        <v>159</v>
      </c>
      <c r="E892">
        <v>27</v>
      </c>
      <c r="F892">
        <v>208</v>
      </c>
      <c r="G892">
        <v>0.12980769230769232</v>
      </c>
      <c r="H892">
        <v>38240</v>
      </c>
      <c r="I892">
        <v>292727</v>
      </c>
      <c r="J892">
        <v>210</v>
      </c>
      <c r="K892" t="s">
        <v>2212</v>
      </c>
      <c r="L892">
        <v>761</v>
      </c>
      <c r="M892">
        <v>2024</v>
      </c>
      <c r="N892">
        <v>36</v>
      </c>
      <c r="O892">
        <f t="shared" si="13"/>
        <v>7.060669456066946E-4</v>
      </c>
    </row>
    <row r="893" spans="1:15" x14ac:dyDescent="0.3">
      <c r="A893">
        <v>8702</v>
      </c>
      <c r="B893">
        <v>264</v>
      </c>
      <c r="C893" t="s">
        <v>711</v>
      </c>
      <c r="D893" t="s">
        <v>159</v>
      </c>
      <c r="E893">
        <v>27</v>
      </c>
      <c r="F893">
        <v>174</v>
      </c>
      <c r="G893">
        <v>0.15517241379310345</v>
      </c>
      <c r="H893">
        <v>38240</v>
      </c>
      <c r="I893">
        <v>292727</v>
      </c>
      <c r="J893">
        <v>210</v>
      </c>
      <c r="K893" t="s">
        <v>2718</v>
      </c>
      <c r="L893">
        <v>289</v>
      </c>
      <c r="M893">
        <v>2024</v>
      </c>
      <c r="N893">
        <v>36</v>
      </c>
      <c r="O893">
        <f t="shared" si="13"/>
        <v>7.060669456066946E-4</v>
      </c>
    </row>
    <row r="894" spans="1:15" x14ac:dyDescent="0.3">
      <c r="A894">
        <v>8702</v>
      </c>
      <c r="B894">
        <v>531</v>
      </c>
      <c r="C894" t="s">
        <v>711</v>
      </c>
      <c r="D894" t="s">
        <v>159</v>
      </c>
      <c r="E894">
        <v>27</v>
      </c>
      <c r="F894">
        <v>161</v>
      </c>
      <c r="G894">
        <v>0.16770186335403728</v>
      </c>
      <c r="H894">
        <v>38240</v>
      </c>
      <c r="I894">
        <v>292727</v>
      </c>
      <c r="J894">
        <v>210</v>
      </c>
      <c r="K894" t="s">
        <v>1648</v>
      </c>
      <c r="L894">
        <v>373</v>
      </c>
      <c r="M894">
        <v>2024</v>
      </c>
      <c r="N894">
        <v>36</v>
      </c>
      <c r="O894">
        <f t="shared" si="13"/>
        <v>7.060669456066946E-4</v>
      </c>
    </row>
    <row r="895" spans="1:15" x14ac:dyDescent="0.3">
      <c r="A895">
        <v>8702</v>
      </c>
      <c r="B895">
        <v>223</v>
      </c>
      <c r="C895" t="s">
        <v>711</v>
      </c>
      <c r="D895" t="s">
        <v>159</v>
      </c>
      <c r="E895">
        <v>26</v>
      </c>
      <c r="F895">
        <v>217</v>
      </c>
      <c r="G895">
        <v>0.11981566820276497</v>
      </c>
      <c r="H895">
        <v>38240</v>
      </c>
      <c r="I895">
        <v>292727</v>
      </c>
      <c r="J895">
        <v>213</v>
      </c>
      <c r="K895" t="s">
        <v>2707</v>
      </c>
      <c r="L895">
        <v>611</v>
      </c>
      <c r="M895">
        <v>2024</v>
      </c>
      <c r="N895">
        <v>36</v>
      </c>
      <c r="O895">
        <f t="shared" si="13"/>
        <v>6.7991631799163175E-4</v>
      </c>
    </row>
    <row r="896" spans="1:15" x14ac:dyDescent="0.3">
      <c r="A896">
        <v>8702</v>
      </c>
      <c r="B896">
        <v>50</v>
      </c>
      <c r="C896" t="s">
        <v>711</v>
      </c>
      <c r="D896" t="s">
        <v>159</v>
      </c>
      <c r="E896">
        <v>25</v>
      </c>
      <c r="F896">
        <v>292</v>
      </c>
      <c r="G896">
        <v>8.5616438356164379E-2</v>
      </c>
      <c r="H896">
        <v>38240</v>
      </c>
      <c r="I896">
        <v>292727</v>
      </c>
      <c r="J896">
        <v>214</v>
      </c>
      <c r="K896" t="s">
        <v>2682</v>
      </c>
      <c r="L896">
        <v>570</v>
      </c>
      <c r="M896">
        <v>2024</v>
      </c>
      <c r="N896">
        <v>36</v>
      </c>
      <c r="O896">
        <f t="shared" si="13"/>
        <v>6.5376569037656901E-4</v>
      </c>
    </row>
    <row r="897" spans="1:15" x14ac:dyDescent="0.3">
      <c r="A897">
        <v>8702</v>
      </c>
      <c r="B897">
        <v>447</v>
      </c>
      <c r="C897" t="s">
        <v>711</v>
      </c>
      <c r="D897" t="s">
        <v>159</v>
      </c>
      <c r="E897">
        <v>25</v>
      </c>
      <c r="F897">
        <v>103</v>
      </c>
      <c r="G897">
        <v>0.24271844660194175</v>
      </c>
      <c r="H897">
        <v>38240</v>
      </c>
      <c r="I897">
        <v>292727</v>
      </c>
      <c r="J897">
        <v>214</v>
      </c>
      <c r="K897" t="s">
        <v>2745</v>
      </c>
      <c r="L897">
        <v>184</v>
      </c>
      <c r="M897">
        <v>2024</v>
      </c>
      <c r="N897">
        <v>36</v>
      </c>
      <c r="O897">
        <f t="shared" si="13"/>
        <v>6.5376569037656901E-4</v>
      </c>
    </row>
    <row r="898" spans="1:15" x14ac:dyDescent="0.3">
      <c r="A898">
        <v>8702</v>
      </c>
      <c r="B898">
        <v>544</v>
      </c>
      <c r="C898" t="s">
        <v>711</v>
      </c>
      <c r="D898" t="s">
        <v>159</v>
      </c>
      <c r="E898">
        <v>25</v>
      </c>
      <c r="F898">
        <v>131</v>
      </c>
      <c r="G898">
        <v>0.19083969465648856</v>
      </c>
      <c r="H898">
        <v>38240</v>
      </c>
      <c r="I898">
        <v>292727</v>
      </c>
      <c r="J898">
        <v>214</v>
      </c>
      <c r="K898" t="s">
        <v>2766</v>
      </c>
      <c r="L898">
        <v>249</v>
      </c>
      <c r="M898">
        <v>2024</v>
      </c>
      <c r="N898">
        <v>36</v>
      </c>
      <c r="O898">
        <f t="shared" si="13"/>
        <v>6.5376569037656901E-4</v>
      </c>
    </row>
    <row r="899" spans="1:15" x14ac:dyDescent="0.3">
      <c r="A899">
        <v>8702</v>
      </c>
      <c r="B899">
        <v>890</v>
      </c>
      <c r="C899" t="s">
        <v>711</v>
      </c>
      <c r="D899" t="s">
        <v>159</v>
      </c>
      <c r="E899">
        <v>25</v>
      </c>
      <c r="F899">
        <v>207</v>
      </c>
      <c r="G899">
        <v>0.12077294685990338</v>
      </c>
      <c r="H899">
        <v>38240</v>
      </c>
      <c r="I899">
        <v>292727</v>
      </c>
      <c r="J899">
        <v>214</v>
      </c>
      <c r="K899" t="s">
        <v>2229</v>
      </c>
      <c r="L899">
        <v>442</v>
      </c>
      <c r="M899">
        <v>2024</v>
      </c>
      <c r="N899">
        <v>36</v>
      </c>
      <c r="O899">
        <f t="shared" ref="O899:O962" si="14">E899/H899</f>
        <v>6.5376569037656901E-4</v>
      </c>
    </row>
    <row r="900" spans="1:15" x14ac:dyDescent="0.3">
      <c r="A900">
        <v>46</v>
      </c>
      <c r="B900">
        <v>133</v>
      </c>
      <c r="C900" t="s">
        <v>712</v>
      </c>
      <c r="D900" t="s">
        <v>159</v>
      </c>
      <c r="E900">
        <v>953</v>
      </c>
      <c r="F900">
        <v>2145</v>
      </c>
      <c r="G900">
        <v>0.44428904428904431</v>
      </c>
      <c r="H900">
        <v>15438</v>
      </c>
      <c r="I900">
        <v>292727</v>
      </c>
      <c r="J900">
        <v>1</v>
      </c>
      <c r="K900" t="s">
        <v>2877</v>
      </c>
      <c r="L900">
        <v>7672</v>
      </c>
      <c r="M900">
        <v>2024</v>
      </c>
      <c r="N900">
        <v>36</v>
      </c>
      <c r="O900">
        <f t="shared" si="14"/>
        <v>6.1730794144319215E-2</v>
      </c>
    </row>
    <row r="901" spans="1:15" x14ac:dyDescent="0.3">
      <c r="A901">
        <v>46</v>
      </c>
      <c r="B901">
        <v>53</v>
      </c>
      <c r="C901" t="s">
        <v>712</v>
      </c>
      <c r="D901" t="s">
        <v>159</v>
      </c>
      <c r="E901">
        <v>605</v>
      </c>
      <c r="F901">
        <v>2827</v>
      </c>
      <c r="G901">
        <v>0.2140077821011673</v>
      </c>
      <c r="H901">
        <v>15438</v>
      </c>
      <c r="I901">
        <v>292727</v>
      </c>
      <c r="J901">
        <v>2</v>
      </c>
      <c r="K901" t="s">
        <v>906</v>
      </c>
      <c r="L901">
        <v>6415</v>
      </c>
      <c r="M901">
        <v>2024</v>
      </c>
      <c r="N901">
        <v>36</v>
      </c>
      <c r="O901">
        <f t="shared" si="14"/>
        <v>3.9189014121000128E-2</v>
      </c>
    </row>
    <row r="902" spans="1:15" x14ac:dyDescent="0.3">
      <c r="A902">
        <v>46</v>
      </c>
      <c r="B902">
        <v>21</v>
      </c>
      <c r="C902" t="s">
        <v>712</v>
      </c>
      <c r="D902" t="s">
        <v>159</v>
      </c>
      <c r="E902">
        <v>431</v>
      </c>
      <c r="F902">
        <v>3287</v>
      </c>
      <c r="G902">
        <v>0.13112260419835717</v>
      </c>
      <c r="H902">
        <v>15438</v>
      </c>
      <c r="I902">
        <v>292727</v>
      </c>
      <c r="J902">
        <v>3</v>
      </c>
      <c r="K902" t="s">
        <v>923</v>
      </c>
      <c r="L902">
        <v>4020</v>
      </c>
      <c r="M902">
        <v>2024</v>
      </c>
      <c r="N902">
        <v>36</v>
      </c>
      <c r="O902">
        <f t="shared" si="14"/>
        <v>2.7918124109340588E-2</v>
      </c>
    </row>
    <row r="903" spans="1:15" x14ac:dyDescent="0.3">
      <c r="A903">
        <v>46</v>
      </c>
      <c r="B903">
        <v>421</v>
      </c>
      <c r="C903" t="s">
        <v>712</v>
      </c>
      <c r="D903" t="s">
        <v>159</v>
      </c>
      <c r="E903">
        <v>385</v>
      </c>
      <c r="F903">
        <v>1053</v>
      </c>
      <c r="G903">
        <v>0.36562203228869894</v>
      </c>
      <c r="H903">
        <v>15438</v>
      </c>
      <c r="I903">
        <v>292727</v>
      </c>
      <c r="J903">
        <v>4</v>
      </c>
      <c r="K903" t="s">
        <v>932</v>
      </c>
      <c r="L903">
        <v>1915</v>
      </c>
      <c r="M903">
        <v>2024</v>
      </c>
      <c r="N903">
        <v>36</v>
      </c>
      <c r="O903">
        <f t="shared" si="14"/>
        <v>2.4938463531545538E-2</v>
      </c>
    </row>
    <row r="904" spans="1:15" x14ac:dyDescent="0.3">
      <c r="A904">
        <v>46</v>
      </c>
      <c r="B904">
        <v>139</v>
      </c>
      <c r="C904" t="s">
        <v>712</v>
      </c>
      <c r="D904" t="s">
        <v>159</v>
      </c>
      <c r="E904">
        <v>379</v>
      </c>
      <c r="F904">
        <v>3692</v>
      </c>
      <c r="G904">
        <v>0.10265438786565548</v>
      </c>
      <c r="H904">
        <v>15438</v>
      </c>
      <c r="I904">
        <v>292727</v>
      </c>
      <c r="J904">
        <v>5</v>
      </c>
      <c r="K904" t="s">
        <v>879</v>
      </c>
      <c r="L904">
        <v>15497</v>
      </c>
      <c r="M904">
        <v>2024</v>
      </c>
      <c r="N904">
        <v>36</v>
      </c>
      <c r="O904">
        <f t="shared" si="14"/>
        <v>2.4549812151833141E-2</v>
      </c>
    </row>
    <row r="905" spans="1:15" x14ac:dyDescent="0.3">
      <c r="A905">
        <v>46</v>
      </c>
      <c r="B905">
        <v>141</v>
      </c>
      <c r="C905" t="s">
        <v>712</v>
      </c>
      <c r="D905" t="s">
        <v>159</v>
      </c>
      <c r="E905">
        <v>376</v>
      </c>
      <c r="F905">
        <v>1303</v>
      </c>
      <c r="G905">
        <v>0.28856485034535689</v>
      </c>
      <c r="H905">
        <v>15438</v>
      </c>
      <c r="I905">
        <v>292727</v>
      </c>
      <c r="J905">
        <v>6</v>
      </c>
      <c r="K905" t="s">
        <v>931</v>
      </c>
      <c r="L905">
        <v>3833</v>
      </c>
      <c r="M905">
        <v>2024</v>
      </c>
      <c r="N905">
        <v>36</v>
      </c>
      <c r="O905">
        <f t="shared" si="14"/>
        <v>2.4355486461976938E-2</v>
      </c>
    </row>
    <row r="906" spans="1:15" x14ac:dyDescent="0.3">
      <c r="A906">
        <v>46</v>
      </c>
      <c r="B906">
        <v>254</v>
      </c>
      <c r="C906" t="s">
        <v>712</v>
      </c>
      <c r="D906" t="s">
        <v>159</v>
      </c>
      <c r="E906">
        <v>329</v>
      </c>
      <c r="F906">
        <v>2885</v>
      </c>
      <c r="G906">
        <v>0.11403812824956673</v>
      </c>
      <c r="H906">
        <v>15438</v>
      </c>
      <c r="I906">
        <v>292727</v>
      </c>
      <c r="J906">
        <v>7</v>
      </c>
      <c r="K906" t="s">
        <v>889</v>
      </c>
      <c r="L906">
        <v>7267</v>
      </c>
      <c r="M906">
        <v>2024</v>
      </c>
      <c r="N906">
        <v>36</v>
      </c>
      <c r="O906">
        <f t="shared" si="14"/>
        <v>2.1311050654229821E-2</v>
      </c>
    </row>
    <row r="907" spans="1:15" x14ac:dyDescent="0.3">
      <c r="A907">
        <v>46</v>
      </c>
      <c r="B907">
        <v>160</v>
      </c>
      <c r="C907" t="s">
        <v>712</v>
      </c>
      <c r="D907" t="s">
        <v>159</v>
      </c>
      <c r="E907">
        <v>308</v>
      </c>
      <c r="F907">
        <v>325</v>
      </c>
      <c r="G907">
        <v>0.94769230769230772</v>
      </c>
      <c r="H907">
        <v>15438</v>
      </c>
      <c r="I907">
        <v>292727</v>
      </c>
      <c r="J907">
        <v>8</v>
      </c>
      <c r="K907" t="s">
        <v>934</v>
      </c>
      <c r="L907">
        <v>325</v>
      </c>
      <c r="M907">
        <v>2024</v>
      </c>
      <c r="N907">
        <v>36</v>
      </c>
      <c r="O907">
        <f t="shared" si="14"/>
        <v>1.9950770825236431E-2</v>
      </c>
    </row>
    <row r="908" spans="1:15" x14ac:dyDescent="0.3">
      <c r="A908">
        <v>46</v>
      </c>
      <c r="B908">
        <v>249</v>
      </c>
      <c r="C908" t="s">
        <v>712</v>
      </c>
      <c r="D908" t="s">
        <v>159</v>
      </c>
      <c r="E908">
        <v>282</v>
      </c>
      <c r="F908">
        <v>2399</v>
      </c>
      <c r="G908">
        <v>0.11754897874114215</v>
      </c>
      <c r="H908">
        <v>15438</v>
      </c>
      <c r="I908">
        <v>292727</v>
      </c>
      <c r="J908">
        <v>9</v>
      </c>
      <c r="K908" t="s">
        <v>2876</v>
      </c>
      <c r="L908">
        <v>7387</v>
      </c>
      <c r="M908">
        <v>2024</v>
      </c>
      <c r="N908">
        <v>36</v>
      </c>
      <c r="O908">
        <f t="shared" si="14"/>
        <v>1.8266614846482704E-2</v>
      </c>
    </row>
    <row r="909" spans="1:15" x14ac:dyDescent="0.3">
      <c r="A909">
        <v>46</v>
      </c>
      <c r="B909">
        <v>138</v>
      </c>
      <c r="C909" t="s">
        <v>712</v>
      </c>
      <c r="D909" t="s">
        <v>159</v>
      </c>
      <c r="E909">
        <v>267</v>
      </c>
      <c r="F909">
        <v>829</v>
      </c>
      <c r="G909">
        <v>0.32207478890229191</v>
      </c>
      <c r="H909">
        <v>15438</v>
      </c>
      <c r="I909">
        <v>292727</v>
      </c>
      <c r="J909">
        <v>10</v>
      </c>
      <c r="K909" t="s">
        <v>930</v>
      </c>
      <c r="L909">
        <v>2288</v>
      </c>
      <c r="M909">
        <v>2024</v>
      </c>
      <c r="N909">
        <v>36</v>
      </c>
      <c r="O909">
        <f t="shared" si="14"/>
        <v>1.7294986397201711E-2</v>
      </c>
    </row>
    <row r="910" spans="1:15" x14ac:dyDescent="0.3">
      <c r="A910">
        <v>46</v>
      </c>
      <c r="B910">
        <v>303</v>
      </c>
      <c r="C910" t="s">
        <v>712</v>
      </c>
      <c r="D910" t="s">
        <v>159</v>
      </c>
      <c r="E910">
        <v>258</v>
      </c>
      <c r="F910">
        <v>505</v>
      </c>
      <c r="G910">
        <v>0.5108910891089109</v>
      </c>
      <c r="H910">
        <v>15438</v>
      </c>
      <c r="I910">
        <v>292727</v>
      </c>
      <c r="J910">
        <v>11</v>
      </c>
      <c r="K910" t="s">
        <v>933</v>
      </c>
      <c r="L910">
        <v>556</v>
      </c>
      <c r="M910">
        <v>2024</v>
      </c>
      <c r="N910">
        <v>36</v>
      </c>
      <c r="O910">
        <f t="shared" si="14"/>
        <v>1.6712009327633112E-2</v>
      </c>
    </row>
    <row r="911" spans="1:15" x14ac:dyDescent="0.3">
      <c r="A911">
        <v>46</v>
      </c>
      <c r="B911">
        <v>696</v>
      </c>
      <c r="C911" t="s">
        <v>712</v>
      </c>
      <c r="D911" t="s">
        <v>159</v>
      </c>
      <c r="E911">
        <v>246</v>
      </c>
      <c r="F911">
        <v>2149</v>
      </c>
      <c r="G911">
        <v>0.11447184737087017</v>
      </c>
      <c r="H911">
        <v>15438</v>
      </c>
      <c r="I911">
        <v>292727</v>
      </c>
      <c r="J911">
        <v>12</v>
      </c>
      <c r="K911" t="s">
        <v>1648</v>
      </c>
      <c r="L911">
        <v>2404</v>
      </c>
      <c r="M911">
        <v>2024</v>
      </c>
      <c r="N911">
        <v>36</v>
      </c>
      <c r="O911">
        <f t="shared" si="14"/>
        <v>1.5934706568208317E-2</v>
      </c>
    </row>
    <row r="912" spans="1:15" x14ac:dyDescent="0.3">
      <c r="A912">
        <v>46</v>
      </c>
      <c r="B912">
        <v>113</v>
      </c>
      <c r="C912" t="s">
        <v>712</v>
      </c>
      <c r="D912" t="s">
        <v>159</v>
      </c>
      <c r="E912">
        <v>241</v>
      </c>
      <c r="F912">
        <v>1314</v>
      </c>
      <c r="G912">
        <v>0.18340943683409436</v>
      </c>
      <c r="H912">
        <v>15438</v>
      </c>
      <c r="I912">
        <v>292727</v>
      </c>
      <c r="J912">
        <v>13</v>
      </c>
      <c r="K912" t="s">
        <v>936</v>
      </c>
      <c r="L912">
        <v>3757</v>
      </c>
      <c r="M912">
        <v>2024</v>
      </c>
      <c r="N912">
        <v>36</v>
      </c>
      <c r="O912">
        <f t="shared" si="14"/>
        <v>1.5610830418447985E-2</v>
      </c>
    </row>
    <row r="913" spans="1:15" x14ac:dyDescent="0.3">
      <c r="A913">
        <v>46</v>
      </c>
      <c r="B913">
        <v>167</v>
      </c>
      <c r="C913" t="s">
        <v>712</v>
      </c>
      <c r="D913" t="s">
        <v>159</v>
      </c>
      <c r="E913">
        <v>232</v>
      </c>
      <c r="F913">
        <v>913</v>
      </c>
      <c r="G913">
        <v>0.25410733844468786</v>
      </c>
      <c r="H913">
        <v>15438</v>
      </c>
      <c r="I913">
        <v>292727</v>
      </c>
      <c r="J913">
        <v>14</v>
      </c>
      <c r="K913" t="s">
        <v>2886</v>
      </c>
      <c r="L913">
        <v>1229</v>
      </c>
      <c r="M913">
        <v>2024</v>
      </c>
      <c r="N913">
        <v>36</v>
      </c>
      <c r="O913">
        <f t="shared" si="14"/>
        <v>1.5027853348879388E-2</v>
      </c>
    </row>
    <row r="914" spans="1:15" x14ac:dyDescent="0.3">
      <c r="A914">
        <v>46</v>
      </c>
      <c r="B914">
        <v>137</v>
      </c>
      <c r="C914" t="s">
        <v>712</v>
      </c>
      <c r="D914" t="s">
        <v>159</v>
      </c>
      <c r="E914">
        <v>222</v>
      </c>
      <c r="F914">
        <v>5512</v>
      </c>
      <c r="G914">
        <v>4.0275761973875182E-2</v>
      </c>
      <c r="H914">
        <v>15438</v>
      </c>
      <c r="I914">
        <v>292727</v>
      </c>
      <c r="J914">
        <v>15</v>
      </c>
      <c r="K914" t="s">
        <v>872</v>
      </c>
      <c r="L914">
        <v>18935</v>
      </c>
      <c r="M914">
        <v>2024</v>
      </c>
      <c r="N914">
        <v>36</v>
      </c>
      <c r="O914">
        <f t="shared" si="14"/>
        <v>1.4380101049358725E-2</v>
      </c>
    </row>
    <row r="915" spans="1:15" x14ac:dyDescent="0.3">
      <c r="A915">
        <v>46</v>
      </c>
      <c r="B915">
        <v>662</v>
      </c>
      <c r="C915" t="s">
        <v>712</v>
      </c>
      <c r="D915" t="s">
        <v>159</v>
      </c>
      <c r="E915">
        <v>217</v>
      </c>
      <c r="F915">
        <v>1097</v>
      </c>
      <c r="G915">
        <v>0.19781221513217867</v>
      </c>
      <c r="H915">
        <v>15438</v>
      </c>
      <c r="I915">
        <v>292727</v>
      </c>
      <c r="J915">
        <v>16</v>
      </c>
      <c r="K915" t="s">
        <v>935</v>
      </c>
      <c r="L915">
        <v>1795</v>
      </c>
      <c r="M915">
        <v>2024</v>
      </c>
      <c r="N915">
        <v>36</v>
      </c>
      <c r="O915">
        <f t="shared" si="14"/>
        <v>1.4056224899598393E-2</v>
      </c>
    </row>
    <row r="916" spans="1:15" x14ac:dyDescent="0.3">
      <c r="A916">
        <v>46</v>
      </c>
      <c r="B916">
        <v>660</v>
      </c>
      <c r="C916" t="s">
        <v>712</v>
      </c>
      <c r="D916" t="s">
        <v>159</v>
      </c>
      <c r="E916">
        <v>207</v>
      </c>
      <c r="F916">
        <v>1095</v>
      </c>
      <c r="G916">
        <v>0.18904109589041096</v>
      </c>
      <c r="H916">
        <v>15438</v>
      </c>
      <c r="I916">
        <v>292727</v>
      </c>
      <c r="J916">
        <v>17</v>
      </c>
      <c r="K916" t="s">
        <v>2790</v>
      </c>
      <c r="L916">
        <v>2045</v>
      </c>
      <c r="M916">
        <v>2024</v>
      </c>
      <c r="N916">
        <v>36</v>
      </c>
      <c r="O916">
        <f t="shared" si="14"/>
        <v>1.340847260007773E-2</v>
      </c>
    </row>
    <row r="917" spans="1:15" x14ac:dyDescent="0.3">
      <c r="A917">
        <v>46</v>
      </c>
      <c r="B917">
        <v>309</v>
      </c>
      <c r="C917" t="s">
        <v>712</v>
      </c>
      <c r="D917" t="s">
        <v>159</v>
      </c>
      <c r="E917">
        <v>205</v>
      </c>
      <c r="F917">
        <v>567</v>
      </c>
      <c r="G917">
        <v>0.36155202821869487</v>
      </c>
      <c r="H917">
        <v>15438</v>
      </c>
      <c r="I917">
        <v>292727</v>
      </c>
      <c r="J917">
        <v>18</v>
      </c>
      <c r="K917" t="s">
        <v>2228</v>
      </c>
      <c r="L917">
        <v>863</v>
      </c>
      <c r="M917">
        <v>2024</v>
      </c>
      <c r="N917">
        <v>36</v>
      </c>
      <c r="O917">
        <f t="shared" si="14"/>
        <v>1.3278922140173597E-2</v>
      </c>
    </row>
    <row r="918" spans="1:15" x14ac:dyDescent="0.3">
      <c r="A918">
        <v>46</v>
      </c>
      <c r="B918">
        <v>420</v>
      </c>
      <c r="C918" t="s">
        <v>712</v>
      </c>
      <c r="D918" t="s">
        <v>159</v>
      </c>
      <c r="E918">
        <v>202</v>
      </c>
      <c r="F918">
        <v>2069</v>
      </c>
      <c r="G918">
        <v>9.7631706138231036E-2</v>
      </c>
      <c r="H918">
        <v>15438</v>
      </c>
      <c r="I918">
        <v>292727</v>
      </c>
      <c r="J918">
        <v>19</v>
      </c>
      <c r="K918" t="s">
        <v>894</v>
      </c>
      <c r="L918">
        <v>7368</v>
      </c>
      <c r="M918">
        <v>2024</v>
      </c>
      <c r="N918">
        <v>36</v>
      </c>
      <c r="O918">
        <f t="shared" si="14"/>
        <v>1.3084596450317398E-2</v>
      </c>
    </row>
    <row r="919" spans="1:15" x14ac:dyDescent="0.3">
      <c r="A919">
        <v>46</v>
      </c>
      <c r="B919">
        <v>163</v>
      </c>
      <c r="C919" t="s">
        <v>712</v>
      </c>
      <c r="D919" t="s">
        <v>159</v>
      </c>
      <c r="E919">
        <v>178</v>
      </c>
      <c r="F919">
        <v>1755</v>
      </c>
      <c r="G919">
        <v>0.10142450142450142</v>
      </c>
      <c r="H919">
        <v>15438</v>
      </c>
      <c r="I919">
        <v>292727</v>
      </c>
      <c r="J919">
        <v>20</v>
      </c>
      <c r="K919" t="s">
        <v>2885</v>
      </c>
      <c r="L919">
        <v>2333</v>
      </c>
      <c r="M919">
        <v>2024</v>
      </c>
      <c r="N919">
        <v>36</v>
      </c>
      <c r="O919">
        <f t="shared" si="14"/>
        <v>1.1529990931467806E-2</v>
      </c>
    </row>
    <row r="920" spans="1:15" x14ac:dyDescent="0.3">
      <c r="A920">
        <v>46</v>
      </c>
      <c r="B920">
        <v>463</v>
      </c>
      <c r="C920" t="s">
        <v>712</v>
      </c>
      <c r="D920" t="s">
        <v>159</v>
      </c>
      <c r="E920">
        <v>178</v>
      </c>
      <c r="F920">
        <v>3187</v>
      </c>
      <c r="G920">
        <v>5.5851898336994041E-2</v>
      </c>
      <c r="H920">
        <v>15438</v>
      </c>
      <c r="I920">
        <v>292727</v>
      </c>
      <c r="J920">
        <v>20</v>
      </c>
      <c r="K920" t="s">
        <v>880</v>
      </c>
      <c r="L920">
        <v>12764</v>
      </c>
      <c r="M920">
        <v>2024</v>
      </c>
      <c r="N920">
        <v>36</v>
      </c>
      <c r="O920">
        <f t="shared" si="14"/>
        <v>1.1529990931467806E-2</v>
      </c>
    </row>
    <row r="921" spans="1:15" x14ac:dyDescent="0.3">
      <c r="A921">
        <v>46</v>
      </c>
      <c r="B921">
        <v>182</v>
      </c>
      <c r="C921" t="s">
        <v>712</v>
      </c>
      <c r="D921" t="s">
        <v>159</v>
      </c>
      <c r="E921">
        <v>174</v>
      </c>
      <c r="F921">
        <v>1059</v>
      </c>
      <c r="G921">
        <v>0.1643059490084986</v>
      </c>
      <c r="H921">
        <v>15438</v>
      </c>
      <c r="I921">
        <v>292727</v>
      </c>
      <c r="J921">
        <v>22</v>
      </c>
      <c r="K921" t="s">
        <v>2229</v>
      </c>
      <c r="L921">
        <v>1866</v>
      </c>
      <c r="M921">
        <v>2024</v>
      </c>
      <c r="N921">
        <v>36</v>
      </c>
      <c r="O921">
        <f t="shared" si="14"/>
        <v>1.1270890011659542E-2</v>
      </c>
    </row>
    <row r="922" spans="1:15" x14ac:dyDescent="0.3">
      <c r="A922">
        <v>46</v>
      </c>
      <c r="B922">
        <v>115</v>
      </c>
      <c r="C922" t="s">
        <v>712</v>
      </c>
      <c r="D922" t="s">
        <v>159</v>
      </c>
      <c r="E922">
        <v>151</v>
      </c>
      <c r="F922">
        <v>844</v>
      </c>
      <c r="G922">
        <v>0.17890995260663506</v>
      </c>
      <c r="H922">
        <v>15438</v>
      </c>
      <c r="I922">
        <v>292727</v>
      </c>
      <c r="J922">
        <v>23</v>
      </c>
      <c r="K922" t="s">
        <v>957</v>
      </c>
      <c r="L922">
        <v>1684</v>
      </c>
      <c r="M922">
        <v>2024</v>
      </c>
      <c r="N922">
        <v>36</v>
      </c>
      <c r="O922">
        <f t="shared" si="14"/>
        <v>9.7810597227620151E-3</v>
      </c>
    </row>
    <row r="923" spans="1:15" x14ac:dyDescent="0.3">
      <c r="A923">
        <v>46</v>
      </c>
      <c r="B923">
        <v>132</v>
      </c>
      <c r="C923" t="s">
        <v>712</v>
      </c>
      <c r="D923" t="s">
        <v>159</v>
      </c>
      <c r="E923">
        <v>147</v>
      </c>
      <c r="F923">
        <v>163</v>
      </c>
      <c r="G923">
        <v>0.90184049079754602</v>
      </c>
      <c r="H923">
        <v>15438</v>
      </c>
      <c r="I923">
        <v>292727</v>
      </c>
      <c r="J923">
        <v>24</v>
      </c>
      <c r="K923" t="s">
        <v>2953</v>
      </c>
      <c r="L923">
        <v>222</v>
      </c>
      <c r="M923">
        <v>2024</v>
      </c>
      <c r="N923">
        <v>36</v>
      </c>
      <c r="O923">
        <f t="shared" si="14"/>
        <v>9.5219588029537509E-3</v>
      </c>
    </row>
    <row r="924" spans="1:15" x14ac:dyDescent="0.3">
      <c r="A924">
        <v>46</v>
      </c>
      <c r="B924">
        <v>443</v>
      </c>
      <c r="C924" t="s">
        <v>712</v>
      </c>
      <c r="D924" t="s">
        <v>159</v>
      </c>
      <c r="E924">
        <v>147</v>
      </c>
      <c r="F924">
        <v>534</v>
      </c>
      <c r="G924">
        <v>0.2752808988764045</v>
      </c>
      <c r="H924">
        <v>15438</v>
      </c>
      <c r="I924">
        <v>292727</v>
      </c>
      <c r="J924">
        <v>24</v>
      </c>
      <c r="K924" t="s">
        <v>2742</v>
      </c>
      <c r="L924">
        <v>1064</v>
      </c>
      <c r="M924">
        <v>2024</v>
      </c>
      <c r="N924">
        <v>36</v>
      </c>
      <c r="O924">
        <f t="shared" si="14"/>
        <v>9.5219588029537509E-3</v>
      </c>
    </row>
    <row r="925" spans="1:15" x14ac:dyDescent="0.3">
      <c r="A925">
        <v>46</v>
      </c>
      <c r="B925">
        <v>320</v>
      </c>
      <c r="C925" t="s">
        <v>712</v>
      </c>
      <c r="D925" t="s">
        <v>159</v>
      </c>
      <c r="E925">
        <v>142</v>
      </c>
      <c r="F925">
        <v>852</v>
      </c>
      <c r="G925">
        <v>0.16666666666666666</v>
      </c>
      <c r="H925">
        <v>15438</v>
      </c>
      <c r="I925">
        <v>292727</v>
      </c>
      <c r="J925">
        <v>26</v>
      </c>
      <c r="K925" t="s">
        <v>961</v>
      </c>
      <c r="L925">
        <v>1396</v>
      </c>
      <c r="M925">
        <v>2024</v>
      </c>
      <c r="N925">
        <v>36</v>
      </c>
      <c r="O925">
        <f t="shared" si="14"/>
        <v>9.1980826531934193E-3</v>
      </c>
    </row>
    <row r="926" spans="1:15" x14ac:dyDescent="0.3">
      <c r="A926">
        <v>46</v>
      </c>
      <c r="B926">
        <v>663</v>
      </c>
      <c r="C926" t="s">
        <v>712</v>
      </c>
      <c r="D926" t="s">
        <v>159</v>
      </c>
      <c r="E926">
        <v>141</v>
      </c>
      <c r="F926">
        <v>1388</v>
      </c>
      <c r="G926">
        <v>0.10158501440922191</v>
      </c>
      <c r="H926">
        <v>15438</v>
      </c>
      <c r="I926">
        <v>292727</v>
      </c>
      <c r="J926">
        <v>27</v>
      </c>
      <c r="K926" t="s">
        <v>2791</v>
      </c>
      <c r="L926">
        <v>4867</v>
      </c>
      <c r="M926">
        <v>2024</v>
      </c>
      <c r="N926">
        <v>36</v>
      </c>
      <c r="O926">
        <f t="shared" si="14"/>
        <v>9.1333074232413519E-3</v>
      </c>
    </row>
    <row r="927" spans="1:15" x14ac:dyDescent="0.3">
      <c r="A927">
        <v>46</v>
      </c>
      <c r="B927">
        <v>383</v>
      </c>
      <c r="C927" t="s">
        <v>712</v>
      </c>
      <c r="D927" t="s">
        <v>159</v>
      </c>
      <c r="E927">
        <v>138</v>
      </c>
      <c r="F927">
        <v>2498</v>
      </c>
      <c r="G927">
        <v>5.5244195356285025E-2</v>
      </c>
      <c r="H927">
        <v>15438</v>
      </c>
      <c r="I927">
        <v>292727</v>
      </c>
      <c r="J927">
        <v>28</v>
      </c>
      <c r="K927" t="s">
        <v>2875</v>
      </c>
      <c r="L927">
        <v>8922</v>
      </c>
      <c r="M927">
        <v>2024</v>
      </c>
      <c r="N927">
        <v>36</v>
      </c>
      <c r="O927">
        <f t="shared" si="14"/>
        <v>8.9389817333851533E-3</v>
      </c>
    </row>
    <row r="928" spans="1:15" x14ac:dyDescent="0.3">
      <c r="A928">
        <v>46</v>
      </c>
      <c r="B928">
        <v>720</v>
      </c>
      <c r="C928" t="s">
        <v>712</v>
      </c>
      <c r="D928" t="s">
        <v>159</v>
      </c>
      <c r="E928">
        <v>138</v>
      </c>
      <c r="F928">
        <v>10599</v>
      </c>
      <c r="G928">
        <v>1.3020096235493914E-2</v>
      </c>
      <c r="H928">
        <v>15438</v>
      </c>
      <c r="I928">
        <v>292727</v>
      </c>
      <c r="J928">
        <v>28</v>
      </c>
      <c r="K928" t="s">
        <v>867</v>
      </c>
      <c r="L928">
        <v>43807</v>
      </c>
      <c r="M928">
        <v>2024</v>
      </c>
      <c r="N928">
        <v>36</v>
      </c>
      <c r="O928">
        <f t="shared" si="14"/>
        <v>8.9389817333851533E-3</v>
      </c>
    </row>
    <row r="929" spans="1:15" x14ac:dyDescent="0.3">
      <c r="A929">
        <v>46</v>
      </c>
      <c r="B929">
        <v>23</v>
      </c>
      <c r="C929" t="s">
        <v>712</v>
      </c>
      <c r="D929" t="s">
        <v>159</v>
      </c>
      <c r="E929">
        <v>131</v>
      </c>
      <c r="F929">
        <v>462</v>
      </c>
      <c r="G929">
        <v>0.28354978354978355</v>
      </c>
      <c r="H929">
        <v>15438</v>
      </c>
      <c r="I929">
        <v>292727</v>
      </c>
      <c r="J929">
        <v>30</v>
      </c>
      <c r="K929" t="s">
        <v>2675</v>
      </c>
      <c r="L929">
        <v>731</v>
      </c>
      <c r="M929">
        <v>2024</v>
      </c>
      <c r="N929">
        <v>36</v>
      </c>
      <c r="O929">
        <f t="shared" si="14"/>
        <v>8.4855551237206887E-3</v>
      </c>
    </row>
    <row r="930" spans="1:15" x14ac:dyDescent="0.3">
      <c r="A930">
        <v>46</v>
      </c>
      <c r="B930">
        <v>245</v>
      </c>
      <c r="C930" t="s">
        <v>712</v>
      </c>
      <c r="D930" t="s">
        <v>159</v>
      </c>
      <c r="E930">
        <v>131</v>
      </c>
      <c r="F930">
        <v>977</v>
      </c>
      <c r="G930">
        <v>0.13408393039918118</v>
      </c>
      <c r="H930">
        <v>15438</v>
      </c>
      <c r="I930">
        <v>292727</v>
      </c>
      <c r="J930">
        <v>30</v>
      </c>
      <c r="K930" t="s">
        <v>2712</v>
      </c>
      <c r="L930">
        <v>2282</v>
      </c>
      <c r="M930">
        <v>2024</v>
      </c>
      <c r="N930">
        <v>36</v>
      </c>
      <c r="O930">
        <f t="shared" si="14"/>
        <v>8.4855551237206887E-3</v>
      </c>
    </row>
    <row r="931" spans="1:15" x14ac:dyDescent="0.3">
      <c r="A931">
        <v>46</v>
      </c>
      <c r="B931">
        <v>58</v>
      </c>
      <c r="C931" t="s">
        <v>712</v>
      </c>
      <c r="D931" t="s">
        <v>159</v>
      </c>
      <c r="E931">
        <v>126</v>
      </c>
      <c r="F931">
        <v>1334</v>
      </c>
      <c r="G931">
        <v>9.4452773613193403E-2</v>
      </c>
      <c r="H931">
        <v>15438</v>
      </c>
      <c r="I931">
        <v>292727</v>
      </c>
      <c r="J931">
        <v>32</v>
      </c>
      <c r="K931" t="s">
        <v>911</v>
      </c>
      <c r="L931">
        <v>3485</v>
      </c>
      <c r="M931">
        <v>2024</v>
      </c>
      <c r="N931">
        <v>36</v>
      </c>
      <c r="O931">
        <f t="shared" si="14"/>
        <v>8.1616789739603571E-3</v>
      </c>
    </row>
    <row r="932" spans="1:15" x14ac:dyDescent="0.3">
      <c r="A932">
        <v>46</v>
      </c>
      <c r="B932">
        <v>346</v>
      </c>
      <c r="C932" t="s">
        <v>712</v>
      </c>
      <c r="D932" t="s">
        <v>159</v>
      </c>
      <c r="E932">
        <v>120</v>
      </c>
      <c r="F932">
        <v>746</v>
      </c>
      <c r="G932">
        <v>0.16085790884718498</v>
      </c>
      <c r="H932">
        <v>15438</v>
      </c>
      <c r="I932">
        <v>292727</v>
      </c>
      <c r="J932">
        <v>33</v>
      </c>
      <c r="K932" t="s">
        <v>2214</v>
      </c>
      <c r="L932">
        <v>1232</v>
      </c>
      <c r="M932">
        <v>2024</v>
      </c>
      <c r="N932">
        <v>36</v>
      </c>
      <c r="O932">
        <f t="shared" si="14"/>
        <v>7.7730275942479599E-3</v>
      </c>
    </row>
    <row r="933" spans="1:15" x14ac:dyDescent="0.3">
      <c r="A933">
        <v>46</v>
      </c>
      <c r="B933">
        <v>230</v>
      </c>
      <c r="C933" t="s">
        <v>712</v>
      </c>
      <c r="D933" t="s">
        <v>159</v>
      </c>
      <c r="E933">
        <v>116</v>
      </c>
      <c r="F933">
        <v>1651</v>
      </c>
      <c r="G933">
        <v>7.0260448213204124E-2</v>
      </c>
      <c r="H933">
        <v>15438</v>
      </c>
      <c r="I933">
        <v>292727</v>
      </c>
      <c r="J933">
        <v>34</v>
      </c>
      <c r="K933" t="s">
        <v>2224</v>
      </c>
      <c r="L933">
        <v>3311</v>
      </c>
      <c r="M933">
        <v>2024</v>
      </c>
      <c r="N933">
        <v>36</v>
      </c>
      <c r="O933">
        <f t="shared" si="14"/>
        <v>7.513926674439694E-3</v>
      </c>
    </row>
    <row r="934" spans="1:15" x14ac:dyDescent="0.3">
      <c r="A934">
        <v>46</v>
      </c>
      <c r="B934">
        <v>753</v>
      </c>
      <c r="C934" t="s">
        <v>712</v>
      </c>
      <c r="D934" t="s">
        <v>159</v>
      </c>
      <c r="E934">
        <v>116</v>
      </c>
      <c r="F934">
        <v>2698</v>
      </c>
      <c r="G934">
        <v>4.2994810971089696E-2</v>
      </c>
      <c r="H934">
        <v>15438</v>
      </c>
      <c r="I934">
        <v>292727</v>
      </c>
      <c r="J934">
        <v>34</v>
      </c>
      <c r="K934" t="s">
        <v>869</v>
      </c>
      <c r="L934">
        <v>6723</v>
      </c>
      <c r="M934">
        <v>2024</v>
      </c>
      <c r="N934">
        <v>36</v>
      </c>
      <c r="O934">
        <f t="shared" si="14"/>
        <v>7.513926674439694E-3</v>
      </c>
    </row>
    <row r="935" spans="1:15" x14ac:dyDescent="0.3">
      <c r="A935">
        <v>46</v>
      </c>
      <c r="B935">
        <v>130</v>
      </c>
      <c r="C935" t="s">
        <v>712</v>
      </c>
      <c r="D935" t="s">
        <v>159</v>
      </c>
      <c r="E935">
        <v>114</v>
      </c>
      <c r="F935">
        <v>411</v>
      </c>
      <c r="G935">
        <v>0.27737226277372262</v>
      </c>
      <c r="H935">
        <v>15438</v>
      </c>
      <c r="I935">
        <v>292727</v>
      </c>
      <c r="J935">
        <v>36</v>
      </c>
      <c r="K935" t="s">
        <v>2691</v>
      </c>
      <c r="L935">
        <v>926</v>
      </c>
      <c r="M935">
        <v>2024</v>
      </c>
      <c r="N935">
        <v>36</v>
      </c>
      <c r="O935">
        <f t="shared" si="14"/>
        <v>7.3843762145355618E-3</v>
      </c>
    </row>
    <row r="936" spans="1:15" x14ac:dyDescent="0.3">
      <c r="A936">
        <v>46</v>
      </c>
      <c r="B936">
        <v>723</v>
      </c>
      <c r="C936" t="s">
        <v>712</v>
      </c>
      <c r="D936" t="s">
        <v>159</v>
      </c>
      <c r="E936">
        <v>113</v>
      </c>
      <c r="F936">
        <v>608</v>
      </c>
      <c r="G936">
        <v>0.18585526315789475</v>
      </c>
      <c r="H936">
        <v>15438</v>
      </c>
      <c r="I936">
        <v>292727</v>
      </c>
      <c r="J936">
        <v>37</v>
      </c>
      <c r="K936" t="s">
        <v>937</v>
      </c>
      <c r="L936">
        <v>1212</v>
      </c>
      <c r="M936">
        <v>2024</v>
      </c>
      <c r="N936">
        <v>36</v>
      </c>
      <c r="O936">
        <f t="shared" si="14"/>
        <v>7.3196009845834954E-3</v>
      </c>
    </row>
    <row r="937" spans="1:15" x14ac:dyDescent="0.3">
      <c r="A937">
        <v>46</v>
      </c>
      <c r="B937">
        <v>282</v>
      </c>
      <c r="C937" t="s">
        <v>712</v>
      </c>
      <c r="D937" t="s">
        <v>159</v>
      </c>
      <c r="E937">
        <v>110</v>
      </c>
      <c r="F937">
        <v>1781</v>
      </c>
      <c r="G937">
        <v>6.1763054463784391E-2</v>
      </c>
      <c r="H937">
        <v>15438</v>
      </c>
      <c r="I937">
        <v>292727</v>
      </c>
      <c r="J937">
        <v>38</v>
      </c>
      <c r="K937" t="s">
        <v>893</v>
      </c>
      <c r="L937">
        <v>5536</v>
      </c>
      <c r="M937">
        <v>2024</v>
      </c>
      <c r="N937">
        <v>36</v>
      </c>
      <c r="O937">
        <f t="shared" si="14"/>
        <v>7.1252752947272959E-3</v>
      </c>
    </row>
    <row r="938" spans="1:15" x14ac:dyDescent="0.3">
      <c r="A938">
        <v>46</v>
      </c>
      <c r="B938">
        <v>422</v>
      </c>
      <c r="C938" t="s">
        <v>712</v>
      </c>
      <c r="D938" t="s">
        <v>159</v>
      </c>
      <c r="E938">
        <v>109</v>
      </c>
      <c r="F938">
        <v>742</v>
      </c>
      <c r="G938">
        <v>0.14690026954177898</v>
      </c>
      <c r="H938">
        <v>15438</v>
      </c>
      <c r="I938">
        <v>292727</v>
      </c>
      <c r="J938">
        <v>39</v>
      </c>
      <c r="K938" t="s">
        <v>2852</v>
      </c>
      <c r="L938">
        <v>2623</v>
      </c>
      <c r="M938">
        <v>2024</v>
      </c>
      <c r="N938">
        <v>36</v>
      </c>
      <c r="O938">
        <f t="shared" si="14"/>
        <v>7.0605000647752303E-3</v>
      </c>
    </row>
    <row r="939" spans="1:15" x14ac:dyDescent="0.3">
      <c r="A939">
        <v>46</v>
      </c>
      <c r="B939">
        <v>248</v>
      </c>
      <c r="C939" t="s">
        <v>712</v>
      </c>
      <c r="D939" t="s">
        <v>159</v>
      </c>
      <c r="E939">
        <v>107</v>
      </c>
      <c r="F939">
        <v>1123</v>
      </c>
      <c r="G939">
        <v>9.5280498664292071E-2</v>
      </c>
      <c r="H939">
        <v>15438</v>
      </c>
      <c r="I939">
        <v>292727</v>
      </c>
      <c r="J939">
        <v>40</v>
      </c>
      <c r="K939" t="s">
        <v>963</v>
      </c>
      <c r="L939">
        <v>3375</v>
      </c>
      <c r="M939">
        <v>2024</v>
      </c>
      <c r="N939">
        <v>36</v>
      </c>
      <c r="O939">
        <f t="shared" si="14"/>
        <v>6.9309496048710973E-3</v>
      </c>
    </row>
    <row r="940" spans="1:15" x14ac:dyDescent="0.3">
      <c r="A940">
        <v>46</v>
      </c>
      <c r="B940">
        <v>89</v>
      </c>
      <c r="C940" t="s">
        <v>712</v>
      </c>
      <c r="D940" t="s">
        <v>159</v>
      </c>
      <c r="E940">
        <v>105</v>
      </c>
      <c r="F940">
        <v>443</v>
      </c>
      <c r="G940">
        <v>0.23702031602708803</v>
      </c>
      <c r="H940">
        <v>15438</v>
      </c>
      <c r="I940">
        <v>292727</v>
      </c>
      <c r="J940">
        <v>41</v>
      </c>
      <c r="K940" t="s">
        <v>952</v>
      </c>
      <c r="L940">
        <v>491</v>
      </c>
      <c r="M940">
        <v>2024</v>
      </c>
      <c r="N940">
        <v>36</v>
      </c>
      <c r="O940">
        <f t="shared" si="14"/>
        <v>6.8013991449669643E-3</v>
      </c>
    </row>
    <row r="941" spans="1:15" x14ac:dyDescent="0.3">
      <c r="A941">
        <v>46</v>
      </c>
      <c r="B941">
        <v>97</v>
      </c>
      <c r="C941" t="s">
        <v>712</v>
      </c>
      <c r="D941" t="s">
        <v>159</v>
      </c>
      <c r="E941">
        <v>104</v>
      </c>
      <c r="F941">
        <v>162</v>
      </c>
      <c r="G941">
        <v>0.64197530864197527</v>
      </c>
      <c r="H941">
        <v>15438</v>
      </c>
      <c r="I941">
        <v>292727</v>
      </c>
      <c r="J941">
        <v>42</v>
      </c>
      <c r="K941" t="s">
        <v>2687</v>
      </c>
      <c r="L941">
        <v>197</v>
      </c>
      <c r="M941">
        <v>2024</v>
      </c>
      <c r="N941">
        <v>36</v>
      </c>
      <c r="O941">
        <f t="shared" si="14"/>
        <v>6.7366239150148987E-3</v>
      </c>
    </row>
    <row r="942" spans="1:15" x14ac:dyDescent="0.3">
      <c r="A942">
        <v>46</v>
      </c>
      <c r="B942">
        <v>630</v>
      </c>
      <c r="C942" t="s">
        <v>712</v>
      </c>
      <c r="D942" t="s">
        <v>159</v>
      </c>
      <c r="E942">
        <v>101</v>
      </c>
      <c r="F942">
        <v>101</v>
      </c>
      <c r="G942">
        <v>1</v>
      </c>
      <c r="H942">
        <v>15438</v>
      </c>
      <c r="I942">
        <v>292727</v>
      </c>
      <c r="J942">
        <v>43</v>
      </c>
      <c r="K942" t="s">
        <v>2961</v>
      </c>
      <c r="L942">
        <v>101</v>
      </c>
      <c r="M942">
        <v>2024</v>
      </c>
      <c r="N942">
        <v>36</v>
      </c>
      <c r="O942">
        <f t="shared" si="14"/>
        <v>6.5422982251586992E-3</v>
      </c>
    </row>
    <row r="943" spans="1:15" x14ac:dyDescent="0.3">
      <c r="A943">
        <v>46</v>
      </c>
      <c r="B943">
        <v>751</v>
      </c>
      <c r="C943" t="s">
        <v>712</v>
      </c>
      <c r="D943" t="s">
        <v>159</v>
      </c>
      <c r="E943">
        <v>101</v>
      </c>
      <c r="F943">
        <v>2580</v>
      </c>
      <c r="G943">
        <v>3.9147286821705429E-2</v>
      </c>
      <c r="H943">
        <v>15438</v>
      </c>
      <c r="I943">
        <v>292727</v>
      </c>
      <c r="J943">
        <v>43</v>
      </c>
      <c r="K943" t="s">
        <v>870</v>
      </c>
      <c r="L943">
        <v>7174</v>
      </c>
      <c r="M943">
        <v>2024</v>
      </c>
      <c r="N943">
        <v>36</v>
      </c>
      <c r="O943">
        <f t="shared" si="14"/>
        <v>6.5422982251586992E-3</v>
      </c>
    </row>
    <row r="944" spans="1:15" x14ac:dyDescent="0.3">
      <c r="A944">
        <v>46</v>
      </c>
      <c r="B944">
        <v>861</v>
      </c>
      <c r="C944" t="s">
        <v>712</v>
      </c>
      <c r="D944" t="s">
        <v>159</v>
      </c>
      <c r="E944">
        <v>97</v>
      </c>
      <c r="F944">
        <v>1341</v>
      </c>
      <c r="G944">
        <v>7.2334079045488442E-2</v>
      </c>
      <c r="H944">
        <v>15438</v>
      </c>
      <c r="I944">
        <v>292727</v>
      </c>
      <c r="J944">
        <v>45</v>
      </c>
      <c r="K944" t="s">
        <v>2802</v>
      </c>
      <c r="L944">
        <v>2923</v>
      </c>
      <c r="M944">
        <v>2024</v>
      </c>
      <c r="N944">
        <v>36</v>
      </c>
      <c r="O944">
        <f t="shared" si="14"/>
        <v>6.2831973053504341E-3</v>
      </c>
    </row>
    <row r="945" spans="1:15" x14ac:dyDescent="0.3">
      <c r="A945">
        <v>46</v>
      </c>
      <c r="B945">
        <v>143</v>
      </c>
      <c r="C945" t="s">
        <v>712</v>
      </c>
      <c r="D945" t="s">
        <v>159</v>
      </c>
      <c r="E945">
        <v>92</v>
      </c>
      <c r="F945">
        <v>1061</v>
      </c>
      <c r="G945">
        <v>8.6710650329877473E-2</v>
      </c>
      <c r="H945">
        <v>15438</v>
      </c>
      <c r="I945">
        <v>292727</v>
      </c>
      <c r="J945">
        <v>46</v>
      </c>
      <c r="K945" t="s">
        <v>2693</v>
      </c>
      <c r="L945">
        <v>2493</v>
      </c>
      <c r="M945">
        <v>2024</v>
      </c>
      <c r="N945">
        <v>36</v>
      </c>
      <c r="O945">
        <f t="shared" si="14"/>
        <v>5.9593211555901025E-3</v>
      </c>
    </row>
    <row r="946" spans="1:15" x14ac:dyDescent="0.3">
      <c r="A946">
        <v>46</v>
      </c>
      <c r="B946">
        <v>722</v>
      </c>
      <c r="C946" t="s">
        <v>712</v>
      </c>
      <c r="D946" t="s">
        <v>159</v>
      </c>
      <c r="E946">
        <v>91</v>
      </c>
      <c r="F946">
        <v>304</v>
      </c>
      <c r="G946">
        <v>0.29934210526315791</v>
      </c>
      <c r="H946">
        <v>15438</v>
      </c>
      <c r="I946">
        <v>292727</v>
      </c>
      <c r="J946">
        <v>47</v>
      </c>
      <c r="K946" t="s">
        <v>1667</v>
      </c>
      <c r="L946">
        <v>623</v>
      </c>
      <c r="M946">
        <v>2024</v>
      </c>
      <c r="N946">
        <v>36</v>
      </c>
      <c r="O946">
        <f t="shared" si="14"/>
        <v>5.894545925638036E-3</v>
      </c>
    </row>
    <row r="947" spans="1:15" x14ac:dyDescent="0.3">
      <c r="A947">
        <v>46</v>
      </c>
      <c r="B947">
        <v>231</v>
      </c>
      <c r="C947" t="s">
        <v>712</v>
      </c>
      <c r="D947" t="s">
        <v>159</v>
      </c>
      <c r="E947">
        <v>90</v>
      </c>
      <c r="F947">
        <v>2089</v>
      </c>
      <c r="G947">
        <v>4.3082814743896601E-2</v>
      </c>
      <c r="H947">
        <v>15438</v>
      </c>
      <c r="I947">
        <v>292727</v>
      </c>
      <c r="J947">
        <v>48</v>
      </c>
      <c r="K947" t="s">
        <v>2220</v>
      </c>
      <c r="L947">
        <v>4866</v>
      </c>
      <c r="M947">
        <v>2024</v>
      </c>
      <c r="N947">
        <v>36</v>
      </c>
      <c r="O947">
        <f t="shared" si="14"/>
        <v>5.8297706956859695E-3</v>
      </c>
    </row>
    <row r="948" spans="1:15" x14ac:dyDescent="0.3">
      <c r="A948">
        <v>46</v>
      </c>
      <c r="B948">
        <v>220</v>
      </c>
      <c r="C948" t="s">
        <v>712</v>
      </c>
      <c r="D948" t="s">
        <v>159</v>
      </c>
      <c r="E948">
        <v>89</v>
      </c>
      <c r="F948">
        <v>1059</v>
      </c>
      <c r="G948">
        <v>8.4041548630783752E-2</v>
      </c>
      <c r="H948">
        <v>15438</v>
      </c>
      <c r="I948">
        <v>292727</v>
      </c>
      <c r="J948">
        <v>49</v>
      </c>
      <c r="K948" t="s">
        <v>941</v>
      </c>
      <c r="L948">
        <v>1892</v>
      </c>
      <c r="M948">
        <v>2024</v>
      </c>
      <c r="N948">
        <v>36</v>
      </c>
      <c r="O948">
        <f t="shared" si="14"/>
        <v>5.764995465733903E-3</v>
      </c>
    </row>
    <row r="949" spans="1:15" x14ac:dyDescent="0.3">
      <c r="A949">
        <v>46</v>
      </c>
      <c r="B949">
        <v>695</v>
      </c>
      <c r="C949" t="s">
        <v>712</v>
      </c>
      <c r="D949" t="s">
        <v>159</v>
      </c>
      <c r="E949">
        <v>89</v>
      </c>
      <c r="F949">
        <v>522</v>
      </c>
      <c r="G949">
        <v>0.17049808429118773</v>
      </c>
      <c r="H949">
        <v>15438</v>
      </c>
      <c r="I949">
        <v>292727</v>
      </c>
      <c r="J949">
        <v>49</v>
      </c>
      <c r="K949" t="s">
        <v>1615</v>
      </c>
      <c r="L949">
        <v>627</v>
      </c>
      <c r="M949">
        <v>2024</v>
      </c>
      <c r="N949">
        <v>36</v>
      </c>
      <c r="O949">
        <f t="shared" si="14"/>
        <v>5.764995465733903E-3</v>
      </c>
    </row>
    <row r="950" spans="1:15" x14ac:dyDescent="0.3">
      <c r="A950">
        <v>46</v>
      </c>
      <c r="B950">
        <v>98</v>
      </c>
      <c r="C950" t="s">
        <v>712</v>
      </c>
      <c r="D950" t="s">
        <v>159</v>
      </c>
      <c r="E950">
        <v>88</v>
      </c>
      <c r="F950">
        <v>574</v>
      </c>
      <c r="G950">
        <v>0.15331010452961671</v>
      </c>
      <c r="H950">
        <v>15438</v>
      </c>
      <c r="I950">
        <v>292727</v>
      </c>
      <c r="J950">
        <v>51</v>
      </c>
      <c r="K950" t="s">
        <v>953</v>
      </c>
      <c r="L950">
        <v>758</v>
      </c>
      <c r="M950">
        <v>2024</v>
      </c>
      <c r="N950">
        <v>36</v>
      </c>
      <c r="O950">
        <f t="shared" si="14"/>
        <v>5.7002202357818374E-3</v>
      </c>
    </row>
    <row r="951" spans="1:15" x14ac:dyDescent="0.3">
      <c r="A951">
        <v>46</v>
      </c>
      <c r="B951">
        <v>950</v>
      </c>
      <c r="C951" t="s">
        <v>712</v>
      </c>
      <c r="D951" t="s">
        <v>159</v>
      </c>
      <c r="E951">
        <v>83</v>
      </c>
      <c r="F951">
        <v>1278</v>
      </c>
      <c r="G951">
        <v>6.4945226917057897E-2</v>
      </c>
      <c r="H951">
        <v>15438</v>
      </c>
      <c r="I951">
        <v>292727</v>
      </c>
      <c r="J951">
        <v>52</v>
      </c>
      <c r="K951" t="s">
        <v>2217</v>
      </c>
      <c r="L951">
        <v>2149</v>
      </c>
      <c r="M951">
        <v>2024</v>
      </c>
      <c r="N951">
        <v>36</v>
      </c>
      <c r="O951">
        <f t="shared" si="14"/>
        <v>5.3763440860215058E-3</v>
      </c>
    </row>
    <row r="952" spans="1:15" x14ac:dyDescent="0.3">
      <c r="A952">
        <v>46</v>
      </c>
      <c r="B952">
        <v>423</v>
      </c>
      <c r="C952" t="s">
        <v>712</v>
      </c>
      <c r="D952" t="s">
        <v>159</v>
      </c>
      <c r="E952">
        <v>79</v>
      </c>
      <c r="F952">
        <v>178</v>
      </c>
      <c r="G952">
        <v>0.4438202247191011</v>
      </c>
      <c r="H952">
        <v>15438</v>
      </c>
      <c r="I952">
        <v>292727</v>
      </c>
      <c r="J952">
        <v>53</v>
      </c>
      <c r="K952" t="s">
        <v>2738</v>
      </c>
      <c r="L952">
        <v>324</v>
      </c>
      <c r="M952">
        <v>2024</v>
      </c>
      <c r="N952">
        <v>36</v>
      </c>
      <c r="O952">
        <f t="shared" si="14"/>
        <v>5.1172431662132398E-3</v>
      </c>
    </row>
    <row r="953" spans="1:15" x14ac:dyDescent="0.3">
      <c r="A953">
        <v>46</v>
      </c>
      <c r="B953">
        <v>92</v>
      </c>
      <c r="C953" t="s">
        <v>712</v>
      </c>
      <c r="D953" t="s">
        <v>159</v>
      </c>
      <c r="E953">
        <v>78</v>
      </c>
      <c r="F953">
        <v>464</v>
      </c>
      <c r="G953">
        <v>0.16810344827586207</v>
      </c>
      <c r="H953">
        <v>15438</v>
      </c>
      <c r="I953">
        <v>292727</v>
      </c>
      <c r="J953">
        <v>54</v>
      </c>
      <c r="K953" t="s">
        <v>2874</v>
      </c>
      <c r="L953">
        <v>516</v>
      </c>
      <c r="M953">
        <v>2024</v>
      </c>
      <c r="N953">
        <v>36</v>
      </c>
      <c r="O953">
        <f t="shared" si="14"/>
        <v>5.0524679362611733E-3</v>
      </c>
    </row>
    <row r="954" spans="1:15" x14ac:dyDescent="0.3">
      <c r="A954">
        <v>46</v>
      </c>
      <c r="B954">
        <v>91</v>
      </c>
      <c r="C954" t="s">
        <v>712</v>
      </c>
      <c r="D954" t="s">
        <v>159</v>
      </c>
      <c r="E954">
        <v>77</v>
      </c>
      <c r="F954">
        <v>424</v>
      </c>
      <c r="G954">
        <v>0.18160377358490565</v>
      </c>
      <c r="H954">
        <v>15438</v>
      </c>
      <c r="I954">
        <v>292727</v>
      </c>
      <c r="J954">
        <v>55</v>
      </c>
      <c r="K954" t="s">
        <v>950</v>
      </c>
      <c r="L954">
        <v>511</v>
      </c>
      <c r="M954">
        <v>2024</v>
      </c>
      <c r="N954">
        <v>36</v>
      </c>
      <c r="O954">
        <f t="shared" si="14"/>
        <v>4.9876927063091077E-3</v>
      </c>
    </row>
    <row r="955" spans="1:15" x14ac:dyDescent="0.3">
      <c r="A955">
        <v>46</v>
      </c>
      <c r="B955">
        <v>233</v>
      </c>
      <c r="C955" t="s">
        <v>712</v>
      </c>
      <c r="D955" t="s">
        <v>159</v>
      </c>
      <c r="E955">
        <v>75</v>
      </c>
      <c r="F955">
        <v>268</v>
      </c>
      <c r="G955">
        <v>0.27985074626865669</v>
      </c>
      <c r="H955">
        <v>15438</v>
      </c>
      <c r="I955">
        <v>292727</v>
      </c>
      <c r="J955">
        <v>56</v>
      </c>
      <c r="K955" t="s">
        <v>2950</v>
      </c>
      <c r="L955">
        <v>810</v>
      </c>
      <c r="M955">
        <v>2024</v>
      </c>
      <c r="N955">
        <v>36</v>
      </c>
      <c r="O955">
        <f t="shared" si="14"/>
        <v>4.8581422464049747E-3</v>
      </c>
    </row>
    <row r="956" spans="1:15" x14ac:dyDescent="0.3">
      <c r="A956">
        <v>46</v>
      </c>
      <c r="B956">
        <v>756</v>
      </c>
      <c r="C956" t="s">
        <v>712</v>
      </c>
      <c r="D956" t="s">
        <v>159</v>
      </c>
      <c r="E956">
        <v>73</v>
      </c>
      <c r="F956">
        <v>722</v>
      </c>
      <c r="G956">
        <v>0.10110803324099724</v>
      </c>
      <c r="H956">
        <v>15438</v>
      </c>
      <c r="I956">
        <v>292727</v>
      </c>
      <c r="J956">
        <v>57</v>
      </c>
      <c r="K956" t="s">
        <v>892</v>
      </c>
      <c r="L956">
        <v>1555</v>
      </c>
      <c r="M956">
        <v>2024</v>
      </c>
      <c r="N956">
        <v>36</v>
      </c>
      <c r="O956">
        <f t="shared" si="14"/>
        <v>4.7285917865008418E-3</v>
      </c>
    </row>
    <row r="957" spans="1:15" x14ac:dyDescent="0.3">
      <c r="A957">
        <v>46</v>
      </c>
      <c r="B957">
        <v>175</v>
      </c>
      <c r="C957" t="s">
        <v>712</v>
      </c>
      <c r="D957" t="s">
        <v>159</v>
      </c>
      <c r="E957">
        <v>72</v>
      </c>
      <c r="F957">
        <v>3804</v>
      </c>
      <c r="G957">
        <v>1.8927444794952682E-2</v>
      </c>
      <c r="H957">
        <v>15438</v>
      </c>
      <c r="I957">
        <v>292727</v>
      </c>
      <c r="J957">
        <v>58</v>
      </c>
      <c r="K957" t="s">
        <v>2879</v>
      </c>
      <c r="L957">
        <v>7629</v>
      </c>
      <c r="M957">
        <v>2024</v>
      </c>
      <c r="N957">
        <v>36</v>
      </c>
      <c r="O957">
        <f t="shared" si="14"/>
        <v>4.6638165565487761E-3</v>
      </c>
    </row>
    <row r="958" spans="1:15" x14ac:dyDescent="0.3">
      <c r="A958">
        <v>46</v>
      </c>
      <c r="B958">
        <v>201</v>
      </c>
      <c r="C958" t="s">
        <v>712</v>
      </c>
      <c r="D958" t="s">
        <v>159</v>
      </c>
      <c r="E958">
        <v>72</v>
      </c>
      <c r="F958">
        <v>2876</v>
      </c>
      <c r="G958">
        <v>2.5034770514603615E-2</v>
      </c>
      <c r="H958">
        <v>15438</v>
      </c>
      <c r="I958">
        <v>292727</v>
      </c>
      <c r="J958">
        <v>58</v>
      </c>
      <c r="K958" t="s">
        <v>877</v>
      </c>
      <c r="L958">
        <v>11407</v>
      </c>
      <c r="M958">
        <v>2024</v>
      </c>
      <c r="N958">
        <v>36</v>
      </c>
      <c r="O958">
        <f t="shared" si="14"/>
        <v>4.6638165565487761E-3</v>
      </c>
    </row>
    <row r="959" spans="1:15" x14ac:dyDescent="0.3">
      <c r="A959">
        <v>46</v>
      </c>
      <c r="B959">
        <v>424</v>
      </c>
      <c r="C959" t="s">
        <v>712</v>
      </c>
      <c r="D959" t="s">
        <v>159</v>
      </c>
      <c r="E959">
        <v>72</v>
      </c>
      <c r="F959">
        <v>369</v>
      </c>
      <c r="G959">
        <v>0.1951219512195122</v>
      </c>
      <c r="H959">
        <v>15438</v>
      </c>
      <c r="I959">
        <v>292727</v>
      </c>
      <c r="J959">
        <v>58</v>
      </c>
      <c r="K959" t="s">
        <v>919</v>
      </c>
      <c r="L959">
        <v>777</v>
      </c>
      <c r="M959">
        <v>2024</v>
      </c>
      <c r="N959">
        <v>36</v>
      </c>
      <c r="O959">
        <f t="shared" si="14"/>
        <v>4.6638165565487761E-3</v>
      </c>
    </row>
    <row r="960" spans="1:15" x14ac:dyDescent="0.3">
      <c r="A960">
        <v>46</v>
      </c>
      <c r="B960">
        <v>252</v>
      </c>
      <c r="C960" t="s">
        <v>712</v>
      </c>
      <c r="D960" t="s">
        <v>159</v>
      </c>
      <c r="E960">
        <v>71</v>
      </c>
      <c r="F960">
        <v>747</v>
      </c>
      <c r="G960">
        <v>9.5046854082998664E-2</v>
      </c>
      <c r="H960">
        <v>15438</v>
      </c>
      <c r="I960">
        <v>292727</v>
      </c>
      <c r="J960">
        <v>61</v>
      </c>
      <c r="K960" t="s">
        <v>2946</v>
      </c>
      <c r="L960">
        <v>1540</v>
      </c>
      <c r="M960">
        <v>2024</v>
      </c>
      <c r="N960">
        <v>36</v>
      </c>
      <c r="O960">
        <f t="shared" si="14"/>
        <v>4.5990413265967096E-3</v>
      </c>
    </row>
    <row r="961" spans="1:15" x14ac:dyDescent="0.3">
      <c r="A961">
        <v>46</v>
      </c>
      <c r="B961">
        <v>633</v>
      </c>
      <c r="C961" t="s">
        <v>712</v>
      </c>
      <c r="D961" t="s">
        <v>159</v>
      </c>
      <c r="E961">
        <v>71</v>
      </c>
      <c r="F961">
        <v>825</v>
      </c>
      <c r="G961">
        <v>8.606060606060606E-2</v>
      </c>
      <c r="H961">
        <v>15438</v>
      </c>
      <c r="I961">
        <v>292727</v>
      </c>
      <c r="J961">
        <v>61</v>
      </c>
      <c r="K961" t="s">
        <v>2786</v>
      </c>
      <c r="L961">
        <v>1448</v>
      </c>
      <c r="M961">
        <v>2024</v>
      </c>
      <c r="N961">
        <v>36</v>
      </c>
      <c r="O961">
        <f t="shared" si="14"/>
        <v>4.5990413265967096E-3</v>
      </c>
    </row>
    <row r="962" spans="1:15" x14ac:dyDescent="0.3">
      <c r="A962">
        <v>46</v>
      </c>
      <c r="B962">
        <v>22</v>
      </c>
      <c r="C962" t="s">
        <v>712</v>
      </c>
      <c r="D962" t="s">
        <v>159</v>
      </c>
      <c r="E962">
        <v>70</v>
      </c>
      <c r="F962">
        <v>412</v>
      </c>
      <c r="G962">
        <v>0.16990291262135923</v>
      </c>
      <c r="H962">
        <v>15438</v>
      </c>
      <c r="I962">
        <v>292727</v>
      </c>
      <c r="J962">
        <v>63</v>
      </c>
      <c r="K962" t="s">
        <v>2674</v>
      </c>
      <c r="L962">
        <v>511</v>
      </c>
      <c r="M962">
        <v>2024</v>
      </c>
      <c r="N962">
        <v>36</v>
      </c>
      <c r="O962">
        <f t="shared" si="14"/>
        <v>4.5342660966446431E-3</v>
      </c>
    </row>
    <row r="963" spans="1:15" x14ac:dyDescent="0.3">
      <c r="A963">
        <v>46</v>
      </c>
      <c r="B963">
        <v>721</v>
      </c>
      <c r="C963" t="s">
        <v>712</v>
      </c>
      <c r="D963" t="s">
        <v>159</v>
      </c>
      <c r="E963">
        <v>69</v>
      </c>
      <c r="F963">
        <v>1592</v>
      </c>
      <c r="G963">
        <v>4.3341708542713568E-2</v>
      </c>
      <c r="H963">
        <v>15438</v>
      </c>
      <c r="I963">
        <v>292727</v>
      </c>
      <c r="J963">
        <v>64</v>
      </c>
      <c r="K963" t="s">
        <v>925</v>
      </c>
      <c r="L963">
        <v>3185</v>
      </c>
      <c r="M963">
        <v>2024</v>
      </c>
      <c r="N963">
        <v>36</v>
      </c>
      <c r="O963">
        <f t="shared" ref="O963:O1026" si="15">E963/H963</f>
        <v>4.4694908666925767E-3</v>
      </c>
    </row>
    <row r="964" spans="1:15" x14ac:dyDescent="0.3">
      <c r="A964">
        <v>46</v>
      </c>
      <c r="B964">
        <v>812</v>
      </c>
      <c r="C964" t="s">
        <v>712</v>
      </c>
      <c r="D964" t="s">
        <v>159</v>
      </c>
      <c r="E964">
        <v>69</v>
      </c>
      <c r="F964">
        <v>1024</v>
      </c>
      <c r="G964">
        <v>6.73828125E-2</v>
      </c>
      <c r="H964">
        <v>15438</v>
      </c>
      <c r="I964">
        <v>292727</v>
      </c>
      <c r="J964">
        <v>64</v>
      </c>
      <c r="K964" t="s">
        <v>901</v>
      </c>
      <c r="L964">
        <v>3303</v>
      </c>
      <c r="M964">
        <v>2024</v>
      </c>
      <c r="N964">
        <v>36</v>
      </c>
      <c r="O964">
        <f t="shared" si="15"/>
        <v>4.4694908666925767E-3</v>
      </c>
    </row>
    <row r="965" spans="1:15" x14ac:dyDescent="0.3">
      <c r="A965">
        <v>46</v>
      </c>
      <c r="B965">
        <v>82</v>
      </c>
      <c r="C965" t="s">
        <v>712</v>
      </c>
      <c r="D965" t="s">
        <v>159</v>
      </c>
      <c r="E965">
        <v>68</v>
      </c>
      <c r="F965">
        <v>481</v>
      </c>
      <c r="G965">
        <v>0.14137214137214138</v>
      </c>
      <c r="H965">
        <v>15438</v>
      </c>
      <c r="I965">
        <v>292727</v>
      </c>
      <c r="J965">
        <v>66</v>
      </c>
      <c r="K965" t="s">
        <v>2890</v>
      </c>
      <c r="L965">
        <v>913</v>
      </c>
      <c r="M965">
        <v>2024</v>
      </c>
      <c r="N965">
        <v>36</v>
      </c>
      <c r="O965">
        <f t="shared" si="15"/>
        <v>4.4047156367405102E-3</v>
      </c>
    </row>
    <row r="966" spans="1:15" x14ac:dyDescent="0.3">
      <c r="A966">
        <v>46</v>
      </c>
      <c r="B966">
        <v>760</v>
      </c>
      <c r="C966" t="s">
        <v>712</v>
      </c>
      <c r="D966" t="s">
        <v>159</v>
      </c>
      <c r="E966">
        <v>68</v>
      </c>
      <c r="F966">
        <v>276</v>
      </c>
      <c r="G966">
        <v>0.24637681159420291</v>
      </c>
      <c r="H966">
        <v>15438</v>
      </c>
      <c r="I966">
        <v>292727</v>
      </c>
      <c r="J966">
        <v>66</v>
      </c>
      <c r="K966" t="s">
        <v>2797</v>
      </c>
      <c r="L966">
        <v>590</v>
      </c>
      <c r="M966">
        <v>2024</v>
      </c>
      <c r="N966">
        <v>36</v>
      </c>
      <c r="O966">
        <f t="shared" si="15"/>
        <v>4.4047156367405102E-3</v>
      </c>
    </row>
    <row r="967" spans="1:15" x14ac:dyDescent="0.3">
      <c r="A967">
        <v>46</v>
      </c>
      <c r="B967">
        <v>121</v>
      </c>
      <c r="C967" t="s">
        <v>712</v>
      </c>
      <c r="D967" t="s">
        <v>159</v>
      </c>
      <c r="E967">
        <v>67</v>
      </c>
      <c r="F967">
        <v>1713</v>
      </c>
      <c r="G967">
        <v>3.911266783420899E-2</v>
      </c>
      <c r="H967">
        <v>15438</v>
      </c>
      <c r="I967">
        <v>292727</v>
      </c>
      <c r="J967">
        <v>68</v>
      </c>
      <c r="K967" t="s">
        <v>940</v>
      </c>
      <c r="L967">
        <v>3000</v>
      </c>
      <c r="M967">
        <v>2024</v>
      </c>
      <c r="N967">
        <v>36</v>
      </c>
      <c r="O967">
        <f t="shared" si="15"/>
        <v>4.3399404067884437E-3</v>
      </c>
    </row>
    <row r="968" spans="1:15" x14ac:dyDescent="0.3">
      <c r="A968">
        <v>46</v>
      </c>
      <c r="B968">
        <v>640</v>
      </c>
      <c r="C968" t="s">
        <v>712</v>
      </c>
      <c r="D968" t="s">
        <v>159</v>
      </c>
      <c r="E968">
        <v>67</v>
      </c>
      <c r="F968">
        <v>24915</v>
      </c>
      <c r="G968">
        <v>2.6891430864940799E-3</v>
      </c>
      <c r="H968">
        <v>15438</v>
      </c>
      <c r="I968">
        <v>292727</v>
      </c>
      <c r="J968">
        <v>68</v>
      </c>
      <c r="K968" t="s">
        <v>866</v>
      </c>
      <c r="L968">
        <v>59576</v>
      </c>
      <c r="M968">
        <v>2024</v>
      </c>
      <c r="N968">
        <v>36</v>
      </c>
      <c r="O968">
        <f t="shared" si="15"/>
        <v>4.3399404067884437E-3</v>
      </c>
    </row>
    <row r="969" spans="1:15" x14ac:dyDescent="0.3">
      <c r="A969">
        <v>46</v>
      </c>
      <c r="B969">
        <v>724</v>
      </c>
      <c r="C969" t="s">
        <v>712</v>
      </c>
      <c r="D969" t="s">
        <v>159</v>
      </c>
      <c r="E969">
        <v>67</v>
      </c>
      <c r="F969">
        <v>531</v>
      </c>
      <c r="G969">
        <v>0.12617702448210924</v>
      </c>
      <c r="H969">
        <v>15438</v>
      </c>
      <c r="I969">
        <v>292727</v>
      </c>
      <c r="J969">
        <v>68</v>
      </c>
      <c r="K969" t="s">
        <v>2205</v>
      </c>
      <c r="L969">
        <v>1429</v>
      </c>
      <c r="M969">
        <v>2024</v>
      </c>
      <c r="N969">
        <v>36</v>
      </c>
      <c r="O969">
        <f t="shared" si="15"/>
        <v>4.3399404067884437E-3</v>
      </c>
    </row>
    <row r="970" spans="1:15" x14ac:dyDescent="0.3">
      <c r="A970">
        <v>46</v>
      </c>
      <c r="B970">
        <v>313</v>
      </c>
      <c r="C970" t="s">
        <v>712</v>
      </c>
      <c r="D970" t="s">
        <v>159</v>
      </c>
      <c r="E970">
        <v>66</v>
      </c>
      <c r="F970">
        <v>1419</v>
      </c>
      <c r="G970">
        <v>4.6511627906976744E-2</v>
      </c>
      <c r="H970">
        <v>15438</v>
      </c>
      <c r="I970">
        <v>292727</v>
      </c>
      <c r="J970">
        <v>71</v>
      </c>
      <c r="K970" t="s">
        <v>926</v>
      </c>
      <c r="L970">
        <v>2940</v>
      </c>
      <c r="M970">
        <v>2024</v>
      </c>
      <c r="N970">
        <v>36</v>
      </c>
      <c r="O970">
        <f t="shared" si="15"/>
        <v>4.275165176836378E-3</v>
      </c>
    </row>
    <row r="971" spans="1:15" x14ac:dyDescent="0.3">
      <c r="A971">
        <v>46</v>
      </c>
      <c r="B971">
        <v>344</v>
      </c>
      <c r="C971" t="s">
        <v>712</v>
      </c>
      <c r="D971" t="s">
        <v>159</v>
      </c>
      <c r="E971">
        <v>64</v>
      </c>
      <c r="F971">
        <v>655</v>
      </c>
      <c r="G971">
        <v>9.7709923664122136E-2</v>
      </c>
      <c r="H971">
        <v>15438</v>
      </c>
      <c r="I971">
        <v>292727</v>
      </c>
      <c r="J971">
        <v>72</v>
      </c>
      <c r="K971" t="s">
        <v>2728</v>
      </c>
      <c r="L971">
        <v>1902</v>
      </c>
      <c r="M971">
        <v>2024</v>
      </c>
      <c r="N971">
        <v>36</v>
      </c>
      <c r="O971">
        <f t="shared" si="15"/>
        <v>4.1456147169322451E-3</v>
      </c>
    </row>
    <row r="972" spans="1:15" x14ac:dyDescent="0.3">
      <c r="A972">
        <v>46</v>
      </c>
      <c r="B972">
        <v>351</v>
      </c>
      <c r="C972" t="s">
        <v>712</v>
      </c>
      <c r="D972" t="s">
        <v>159</v>
      </c>
      <c r="E972">
        <v>64</v>
      </c>
      <c r="F972">
        <v>1453</v>
      </c>
      <c r="G972">
        <v>4.40467997247075E-2</v>
      </c>
      <c r="H972">
        <v>15438</v>
      </c>
      <c r="I972">
        <v>292727</v>
      </c>
      <c r="J972">
        <v>72</v>
      </c>
      <c r="K972" t="s">
        <v>2729</v>
      </c>
      <c r="L972">
        <v>4749</v>
      </c>
      <c r="M972">
        <v>2024</v>
      </c>
      <c r="N972">
        <v>36</v>
      </c>
      <c r="O972">
        <f t="shared" si="15"/>
        <v>4.1456147169322451E-3</v>
      </c>
    </row>
    <row r="973" spans="1:15" x14ac:dyDescent="0.3">
      <c r="A973">
        <v>46</v>
      </c>
      <c r="B973">
        <v>690</v>
      </c>
      <c r="C973" t="s">
        <v>712</v>
      </c>
      <c r="D973" t="s">
        <v>159</v>
      </c>
      <c r="E973">
        <v>61</v>
      </c>
      <c r="F973">
        <v>522</v>
      </c>
      <c r="G973">
        <v>0.11685823754789272</v>
      </c>
      <c r="H973">
        <v>15438</v>
      </c>
      <c r="I973">
        <v>292727</v>
      </c>
      <c r="J973">
        <v>74</v>
      </c>
      <c r="K973" t="s">
        <v>2793</v>
      </c>
      <c r="L973">
        <v>681</v>
      </c>
      <c r="M973">
        <v>2024</v>
      </c>
      <c r="N973">
        <v>36</v>
      </c>
      <c r="O973">
        <f t="shared" si="15"/>
        <v>3.9512890270760465E-3</v>
      </c>
    </row>
    <row r="974" spans="1:15" x14ac:dyDescent="0.3">
      <c r="A974">
        <v>46</v>
      </c>
      <c r="B974">
        <v>951</v>
      </c>
      <c r="C974" t="s">
        <v>712</v>
      </c>
      <c r="D974" t="s">
        <v>159</v>
      </c>
      <c r="E974">
        <v>59</v>
      </c>
      <c r="F974">
        <v>1028</v>
      </c>
      <c r="G974">
        <v>5.7392996108949414E-2</v>
      </c>
      <c r="H974">
        <v>15438</v>
      </c>
      <c r="I974">
        <v>292727</v>
      </c>
      <c r="J974">
        <v>75</v>
      </c>
      <c r="K974" t="s">
        <v>2810</v>
      </c>
      <c r="L974">
        <v>2153</v>
      </c>
      <c r="M974">
        <v>2024</v>
      </c>
      <c r="N974">
        <v>36</v>
      </c>
      <c r="O974">
        <f t="shared" si="15"/>
        <v>3.8217385671719135E-3</v>
      </c>
    </row>
    <row r="975" spans="1:15" x14ac:dyDescent="0.3">
      <c r="A975">
        <v>46</v>
      </c>
      <c r="B975">
        <v>207</v>
      </c>
      <c r="C975" t="s">
        <v>712</v>
      </c>
      <c r="D975" t="s">
        <v>159</v>
      </c>
      <c r="E975">
        <v>57</v>
      </c>
      <c r="F975">
        <v>1122</v>
      </c>
      <c r="G975">
        <v>5.0802139037433157E-2</v>
      </c>
      <c r="H975">
        <v>15438</v>
      </c>
      <c r="I975">
        <v>292727</v>
      </c>
      <c r="J975">
        <v>76</v>
      </c>
      <c r="K975" t="s">
        <v>2231</v>
      </c>
      <c r="L975">
        <v>3040</v>
      </c>
      <c r="M975">
        <v>2024</v>
      </c>
      <c r="N975">
        <v>36</v>
      </c>
      <c r="O975">
        <f t="shared" si="15"/>
        <v>3.6921881072677809E-3</v>
      </c>
    </row>
    <row r="976" spans="1:15" x14ac:dyDescent="0.3">
      <c r="A976">
        <v>46</v>
      </c>
      <c r="B976">
        <v>759</v>
      </c>
      <c r="C976" t="s">
        <v>712</v>
      </c>
      <c r="D976" t="s">
        <v>159</v>
      </c>
      <c r="E976">
        <v>56</v>
      </c>
      <c r="F976">
        <v>158</v>
      </c>
      <c r="G976">
        <v>0.35443037974683544</v>
      </c>
      <c r="H976">
        <v>15438</v>
      </c>
      <c r="I976">
        <v>292727</v>
      </c>
      <c r="J976">
        <v>77</v>
      </c>
      <c r="K976" t="s">
        <v>2208</v>
      </c>
      <c r="L976">
        <v>255</v>
      </c>
      <c r="M976">
        <v>2024</v>
      </c>
      <c r="N976">
        <v>36</v>
      </c>
      <c r="O976">
        <f t="shared" si="15"/>
        <v>3.6274128773157144E-3</v>
      </c>
    </row>
    <row r="977" spans="1:15" x14ac:dyDescent="0.3">
      <c r="A977">
        <v>46</v>
      </c>
      <c r="B977">
        <v>308</v>
      </c>
      <c r="C977" t="s">
        <v>712</v>
      </c>
      <c r="D977" t="s">
        <v>159</v>
      </c>
      <c r="E977">
        <v>53</v>
      </c>
      <c r="F977">
        <v>1681</v>
      </c>
      <c r="G977">
        <v>3.1528851873884593E-2</v>
      </c>
      <c r="H977">
        <v>15438</v>
      </c>
      <c r="I977">
        <v>292727</v>
      </c>
      <c r="J977">
        <v>78</v>
      </c>
      <c r="K977" t="s">
        <v>2211</v>
      </c>
      <c r="L977">
        <v>5626</v>
      </c>
      <c r="M977">
        <v>2024</v>
      </c>
      <c r="N977">
        <v>36</v>
      </c>
      <c r="O977">
        <f t="shared" si="15"/>
        <v>3.4330871874595154E-3</v>
      </c>
    </row>
    <row r="978" spans="1:15" x14ac:dyDescent="0.3">
      <c r="A978">
        <v>46</v>
      </c>
      <c r="B978">
        <v>634</v>
      </c>
      <c r="C978" t="s">
        <v>712</v>
      </c>
      <c r="D978" t="s">
        <v>159</v>
      </c>
      <c r="E978">
        <v>52</v>
      </c>
      <c r="F978">
        <v>816</v>
      </c>
      <c r="G978">
        <v>6.3725490196078427E-2</v>
      </c>
      <c r="H978">
        <v>15438</v>
      </c>
      <c r="I978">
        <v>292727</v>
      </c>
      <c r="J978">
        <v>79</v>
      </c>
      <c r="K978" t="s">
        <v>2940</v>
      </c>
      <c r="L978">
        <v>1483</v>
      </c>
      <c r="M978">
        <v>2024</v>
      </c>
      <c r="N978">
        <v>36</v>
      </c>
      <c r="O978">
        <f t="shared" si="15"/>
        <v>3.3683119575074493E-3</v>
      </c>
    </row>
    <row r="979" spans="1:15" x14ac:dyDescent="0.3">
      <c r="A979">
        <v>46</v>
      </c>
      <c r="B979">
        <v>42</v>
      </c>
      <c r="C979" t="s">
        <v>712</v>
      </c>
      <c r="D979" t="s">
        <v>159</v>
      </c>
      <c r="E979">
        <v>51</v>
      </c>
      <c r="F979">
        <v>1783</v>
      </c>
      <c r="G979">
        <v>2.8603477285473921E-2</v>
      </c>
      <c r="H979">
        <v>15438</v>
      </c>
      <c r="I979">
        <v>292727</v>
      </c>
      <c r="J979">
        <v>80</v>
      </c>
      <c r="K979" t="s">
        <v>914</v>
      </c>
      <c r="L979">
        <v>5210</v>
      </c>
      <c r="M979">
        <v>2024</v>
      </c>
      <c r="N979">
        <v>36</v>
      </c>
      <c r="O979">
        <f t="shared" si="15"/>
        <v>3.3035367275553828E-3</v>
      </c>
    </row>
    <row r="980" spans="1:15" x14ac:dyDescent="0.3">
      <c r="A980">
        <v>46</v>
      </c>
      <c r="B980">
        <v>7</v>
      </c>
      <c r="C980" t="s">
        <v>712</v>
      </c>
      <c r="D980" t="s">
        <v>159</v>
      </c>
      <c r="E980">
        <v>50</v>
      </c>
      <c r="F980">
        <v>439</v>
      </c>
      <c r="G980">
        <v>0.11389521640091116</v>
      </c>
      <c r="H980">
        <v>15438</v>
      </c>
      <c r="I980">
        <v>292727</v>
      </c>
      <c r="J980">
        <v>81</v>
      </c>
      <c r="K980" t="s">
        <v>2813</v>
      </c>
      <c r="L980">
        <v>457</v>
      </c>
      <c r="M980">
        <v>2024</v>
      </c>
      <c r="N980">
        <v>36</v>
      </c>
      <c r="O980">
        <f t="shared" si="15"/>
        <v>3.2387614976033163E-3</v>
      </c>
    </row>
    <row r="981" spans="1:15" x14ac:dyDescent="0.3">
      <c r="A981">
        <v>46</v>
      </c>
      <c r="B981">
        <v>54</v>
      </c>
      <c r="C981" t="s">
        <v>712</v>
      </c>
      <c r="D981" t="s">
        <v>159</v>
      </c>
      <c r="E981">
        <v>50</v>
      </c>
      <c r="F981">
        <v>382</v>
      </c>
      <c r="G981">
        <v>0.13089005235602094</v>
      </c>
      <c r="H981">
        <v>15438</v>
      </c>
      <c r="I981">
        <v>292727</v>
      </c>
      <c r="J981">
        <v>81</v>
      </c>
      <c r="K981" t="s">
        <v>2684</v>
      </c>
      <c r="L981">
        <v>1063</v>
      </c>
      <c r="M981">
        <v>2024</v>
      </c>
      <c r="N981">
        <v>36</v>
      </c>
      <c r="O981">
        <f t="shared" si="15"/>
        <v>3.2387614976033163E-3</v>
      </c>
    </row>
    <row r="982" spans="1:15" x14ac:dyDescent="0.3">
      <c r="A982">
        <v>46</v>
      </c>
      <c r="B982">
        <v>381</v>
      </c>
      <c r="C982" t="s">
        <v>712</v>
      </c>
      <c r="D982" t="s">
        <v>159</v>
      </c>
      <c r="E982">
        <v>50</v>
      </c>
      <c r="F982">
        <v>158</v>
      </c>
      <c r="G982">
        <v>0.31645569620253167</v>
      </c>
      <c r="H982">
        <v>15438</v>
      </c>
      <c r="I982">
        <v>292727</v>
      </c>
      <c r="J982">
        <v>81</v>
      </c>
      <c r="K982" t="s">
        <v>2734</v>
      </c>
      <c r="L982">
        <v>278</v>
      </c>
      <c r="M982">
        <v>2024</v>
      </c>
      <c r="N982">
        <v>36</v>
      </c>
      <c r="O982">
        <f t="shared" si="15"/>
        <v>3.2387614976033163E-3</v>
      </c>
    </row>
    <row r="983" spans="1:15" x14ac:dyDescent="0.3">
      <c r="A983">
        <v>46</v>
      </c>
      <c r="B983">
        <v>144</v>
      </c>
      <c r="C983" t="s">
        <v>712</v>
      </c>
      <c r="D983" t="s">
        <v>159</v>
      </c>
      <c r="E983">
        <v>49</v>
      </c>
      <c r="F983">
        <v>415</v>
      </c>
      <c r="G983">
        <v>0.1180722891566265</v>
      </c>
      <c r="H983">
        <v>15438</v>
      </c>
      <c r="I983">
        <v>292727</v>
      </c>
      <c r="J983">
        <v>84</v>
      </c>
      <c r="K983" t="s">
        <v>2226</v>
      </c>
      <c r="L983">
        <v>1172</v>
      </c>
      <c r="M983">
        <v>2024</v>
      </c>
      <c r="N983">
        <v>36</v>
      </c>
      <c r="O983">
        <f t="shared" si="15"/>
        <v>3.1739862676512503E-3</v>
      </c>
    </row>
    <row r="984" spans="1:15" x14ac:dyDescent="0.3">
      <c r="A984">
        <v>46</v>
      </c>
      <c r="B984">
        <v>247</v>
      </c>
      <c r="C984" t="s">
        <v>712</v>
      </c>
      <c r="D984" t="s">
        <v>159</v>
      </c>
      <c r="E984">
        <v>49</v>
      </c>
      <c r="F984">
        <v>1679</v>
      </c>
      <c r="G984">
        <v>2.9184038117927337E-2</v>
      </c>
      <c r="H984">
        <v>15438</v>
      </c>
      <c r="I984">
        <v>292727</v>
      </c>
      <c r="J984">
        <v>84</v>
      </c>
      <c r="K984" t="s">
        <v>898</v>
      </c>
      <c r="L984">
        <v>5393</v>
      </c>
      <c r="M984">
        <v>2024</v>
      </c>
      <c r="N984">
        <v>36</v>
      </c>
      <c r="O984">
        <f t="shared" si="15"/>
        <v>3.1739862676512503E-3</v>
      </c>
    </row>
    <row r="985" spans="1:15" x14ac:dyDescent="0.3">
      <c r="A985">
        <v>46</v>
      </c>
      <c r="B985">
        <v>385</v>
      </c>
      <c r="C985" t="s">
        <v>712</v>
      </c>
      <c r="D985" t="s">
        <v>159</v>
      </c>
      <c r="E985">
        <v>49</v>
      </c>
      <c r="F985">
        <v>466</v>
      </c>
      <c r="G985">
        <v>0.10515021459227468</v>
      </c>
      <c r="H985">
        <v>15438</v>
      </c>
      <c r="I985">
        <v>292727</v>
      </c>
      <c r="J985">
        <v>84</v>
      </c>
      <c r="K985" t="s">
        <v>2213</v>
      </c>
      <c r="L985">
        <v>1069</v>
      </c>
      <c r="M985">
        <v>2024</v>
      </c>
      <c r="N985">
        <v>36</v>
      </c>
      <c r="O985">
        <f t="shared" si="15"/>
        <v>3.1739862676512503E-3</v>
      </c>
    </row>
    <row r="986" spans="1:15" x14ac:dyDescent="0.3">
      <c r="A986">
        <v>46</v>
      </c>
      <c r="B986">
        <v>24</v>
      </c>
      <c r="C986" t="s">
        <v>712</v>
      </c>
      <c r="D986" t="s">
        <v>159</v>
      </c>
      <c r="E986">
        <v>48</v>
      </c>
      <c r="F986">
        <v>1889</v>
      </c>
      <c r="G986">
        <v>2.5410269984118581E-2</v>
      </c>
      <c r="H986">
        <v>15438</v>
      </c>
      <c r="I986">
        <v>292727</v>
      </c>
      <c r="J986">
        <v>87</v>
      </c>
      <c r="K986" t="s">
        <v>2220</v>
      </c>
      <c r="L986">
        <v>3887</v>
      </c>
      <c r="M986">
        <v>2024</v>
      </c>
      <c r="N986">
        <v>36</v>
      </c>
      <c r="O986">
        <f t="shared" si="15"/>
        <v>3.1092110376991838E-3</v>
      </c>
    </row>
    <row r="987" spans="1:15" x14ac:dyDescent="0.3">
      <c r="A987">
        <v>46</v>
      </c>
      <c r="B987">
        <v>243</v>
      </c>
      <c r="C987" t="s">
        <v>712</v>
      </c>
      <c r="D987" t="s">
        <v>159</v>
      </c>
      <c r="E987">
        <v>47</v>
      </c>
      <c r="F987">
        <v>643</v>
      </c>
      <c r="G987">
        <v>7.3094867807153963E-2</v>
      </c>
      <c r="H987">
        <v>15438</v>
      </c>
      <c r="I987">
        <v>292727</v>
      </c>
      <c r="J987">
        <v>88</v>
      </c>
      <c r="K987" t="s">
        <v>2210</v>
      </c>
      <c r="L987">
        <v>1768</v>
      </c>
      <c r="M987">
        <v>2024</v>
      </c>
      <c r="N987">
        <v>36</v>
      </c>
      <c r="O987">
        <f t="shared" si="15"/>
        <v>3.0444358077471173E-3</v>
      </c>
    </row>
    <row r="988" spans="1:15" x14ac:dyDescent="0.3">
      <c r="A988">
        <v>46</v>
      </c>
      <c r="B988">
        <v>462</v>
      </c>
      <c r="C988" t="s">
        <v>712</v>
      </c>
      <c r="D988" t="s">
        <v>159</v>
      </c>
      <c r="E988">
        <v>47</v>
      </c>
      <c r="F988">
        <v>150</v>
      </c>
      <c r="G988">
        <v>0.31333333333333335</v>
      </c>
      <c r="H988">
        <v>15438</v>
      </c>
      <c r="I988">
        <v>292727</v>
      </c>
      <c r="J988">
        <v>88</v>
      </c>
      <c r="K988" t="s">
        <v>2222</v>
      </c>
      <c r="L988">
        <v>261</v>
      </c>
      <c r="M988">
        <v>2024</v>
      </c>
      <c r="N988">
        <v>36</v>
      </c>
      <c r="O988">
        <f t="shared" si="15"/>
        <v>3.0444358077471173E-3</v>
      </c>
    </row>
    <row r="989" spans="1:15" x14ac:dyDescent="0.3">
      <c r="A989">
        <v>46</v>
      </c>
      <c r="B989">
        <v>466</v>
      </c>
      <c r="C989" t="s">
        <v>712</v>
      </c>
      <c r="D989" t="s">
        <v>159</v>
      </c>
      <c r="E989">
        <v>47</v>
      </c>
      <c r="F989">
        <v>2504</v>
      </c>
      <c r="G989">
        <v>1.8769968051118212E-2</v>
      </c>
      <c r="H989">
        <v>15438</v>
      </c>
      <c r="I989">
        <v>292727</v>
      </c>
      <c r="J989">
        <v>88</v>
      </c>
      <c r="K989" t="s">
        <v>2748</v>
      </c>
      <c r="L989">
        <v>7325</v>
      </c>
      <c r="M989">
        <v>2024</v>
      </c>
      <c r="N989">
        <v>36</v>
      </c>
      <c r="O989">
        <f t="shared" si="15"/>
        <v>3.0444358077471173E-3</v>
      </c>
    </row>
    <row r="990" spans="1:15" x14ac:dyDescent="0.3">
      <c r="A990">
        <v>46</v>
      </c>
      <c r="B990">
        <v>631</v>
      </c>
      <c r="C990" t="s">
        <v>712</v>
      </c>
      <c r="D990" t="s">
        <v>159</v>
      </c>
      <c r="E990">
        <v>46</v>
      </c>
      <c r="F990">
        <v>68</v>
      </c>
      <c r="G990">
        <v>0.67647058823529416</v>
      </c>
      <c r="H990">
        <v>15438</v>
      </c>
      <c r="I990">
        <v>292727</v>
      </c>
      <c r="J990">
        <v>91</v>
      </c>
      <c r="K990" t="s">
        <v>2785</v>
      </c>
      <c r="L990">
        <v>82</v>
      </c>
      <c r="M990">
        <v>2024</v>
      </c>
      <c r="N990">
        <v>36</v>
      </c>
      <c r="O990">
        <f t="shared" si="15"/>
        <v>2.9796605777950512E-3</v>
      </c>
    </row>
    <row r="991" spans="1:15" x14ac:dyDescent="0.3">
      <c r="A991">
        <v>46</v>
      </c>
      <c r="B991">
        <v>50</v>
      </c>
      <c r="C991" t="s">
        <v>712</v>
      </c>
      <c r="D991" t="s">
        <v>159</v>
      </c>
      <c r="E991">
        <v>45</v>
      </c>
      <c r="F991">
        <v>292</v>
      </c>
      <c r="G991">
        <v>0.1541095890410959</v>
      </c>
      <c r="H991">
        <v>15438</v>
      </c>
      <c r="I991">
        <v>292727</v>
      </c>
      <c r="J991">
        <v>92</v>
      </c>
      <c r="K991" t="s">
        <v>2682</v>
      </c>
      <c r="L991">
        <v>570</v>
      </c>
      <c r="M991">
        <v>2024</v>
      </c>
      <c r="N991">
        <v>36</v>
      </c>
      <c r="O991">
        <f t="shared" si="15"/>
        <v>2.9148853478429848E-3</v>
      </c>
    </row>
    <row r="992" spans="1:15" x14ac:dyDescent="0.3">
      <c r="A992">
        <v>46</v>
      </c>
      <c r="B992">
        <v>192</v>
      </c>
      <c r="C992" t="s">
        <v>712</v>
      </c>
      <c r="D992" t="s">
        <v>159</v>
      </c>
      <c r="E992">
        <v>45</v>
      </c>
      <c r="F992">
        <v>2351</v>
      </c>
      <c r="G992">
        <v>1.9140791152700978E-2</v>
      </c>
      <c r="H992">
        <v>15438</v>
      </c>
      <c r="I992">
        <v>292727</v>
      </c>
      <c r="J992">
        <v>92</v>
      </c>
      <c r="K992" t="s">
        <v>2880</v>
      </c>
      <c r="L992">
        <v>5020</v>
      </c>
      <c r="M992">
        <v>2024</v>
      </c>
      <c r="N992">
        <v>36</v>
      </c>
      <c r="O992">
        <f t="shared" si="15"/>
        <v>2.9148853478429848E-3</v>
      </c>
    </row>
    <row r="993" spans="1:15" x14ac:dyDescent="0.3">
      <c r="A993">
        <v>46</v>
      </c>
      <c r="B993">
        <v>469</v>
      </c>
      <c r="C993" t="s">
        <v>712</v>
      </c>
      <c r="D993" t="s">
        <v>159</v>
      </c>
      <c r="E993">
        <v>45</v>
      </c>
      <c r="F993">
        <v>2971</v>
      </c>
      <c r="G993">
        <v>1.5146415348367553E-2</v>
      </c>
      <c r="H993">
        <v>15438</v>
      </c>
      <c r="I993">
        <v>292727</v>
      </c>
      <c r="J993">
        <v>92</v>
      </c>
      <c r="K993" t="s">
        <v>1605</v>
      </c>
      <c r="L993">
        <v>10709</v>
      </c>
      <c r="M993">
        <v>2024</v>
      </c>
      <c r="N993">
        <v>36</v>
      </c>
      <c r="O993">
        <f t="shared" si="15"/>
        <v>2.9148853478429848E-3</v>
      </c>
    </row>
    <row r="994" spans="1:15" x14ac:dyDescent="0.3">
      <c r="A994">
        <v>46</v>
      </c>
      <c r="B994">
        <v>8</v>
      </c>
      <c r="C994" t="s">
        <v>712</v>
      </c>
      <c r="D994" t="s">
        <v>159</v>
      </c>
      <c r="E994">
        <v>44</v>
      </c>
      <c r="F994">
        <v>286</v>
      </c>
      <c r="G994">
        <v>0.15384615384615385</v>
      </c>
      <c r="H994">
        <v>15438</v>
      </c>
      <c r="I994">
        <v>292727</v>
      </c>
      <c r="J994">
        <v>95</v>
      </c>
      <c r="K994" t="s">
        <v>2888</v>
      </c>
      <c r="L994">
        <v>315</v>
      </c>
      <c r="M994">
        <v>2024</v>
      </c>
      <c r="N994">
        <v>36</v>
      </c>
      <c r="O994">
        <f t="shared" si="15"/>
        <v>2.8501101178909187E-3</v>
      </c>
    </row>
    <row r="995" spans="1:15" x14ac:dyDescent="0.3">
      <c r="A995">
        <v>46</v>
      </c>
      <c r="B995">
        <v>426</v>
      </c>
      <c r="C995" t="s">
        <v>712</v>
      </c>
      <c r="D995" t="s">
        <v>159</v>
      </c>
      <c r="E995">
        <v>44</v>
      </c>
      <c r="F995">
        <v>1495</v>
      </c>
      <c r="G995">
        <v>2.9431438127090301E-2</v>
      </c>
      <c r="H995">
        <v>15438</v>
      </c>
      <c r="I995">
        <v>292727</v>
      </c>
      <c r="J995">
        <v>95</v>
      </c>
      <c r="K995" t="s">
        <v>2215</v>
      </c>
      <c r="L995">
        <v>4907</v>
      </c>
      <c r="M995">
        <v>2024</v>
      </c>
      <c r="N995">
        <v>36</v>
      </c>
      <c r="O995">
        <f t="shared" si="15"/>
        <v>2.8501101178909187E-3</v>
      </c>
    </row>
    <row r="996" spans="1:15" x14ac:dyDescent="0.3">
      <c r="A996">
        <v>46</v>
      </c>
      <c r="B996">
        <v>223</v>
      </c>
      <c r="C996" t="s">
        <v>712</v>
      </c>
      <c r="D996" t="s">
        <v>159</v>
      </c>
      <c r="E996">
        <v>41</v>
      </c>
      <c r="F996">
        <v>217</v>
      </c>
      <c r="G996">
        <v>0.1889400921658986</v>
      </c>
      <c r="H996">
        <v>15438</v>
      </c>
      <c r="I996">
        <v>292727</v>
      </c>
      <c r="J996">
        <v>97</v>
      </c>
      <c r="K996" t="s">
        <v>2707</v>
      </c>
      <c r="L996">
        <v>611</v>
      </c>
      <c r="M996">
        <v>2024</v>
      </c>
      <c r="N996">
        <v>36</v>
      </c>
      <c r="O996">
        <f t="shared" si="15"/>
        <v>2.6557844280347197E-3</v>
      </c>
    </row>
    <row r="997" spans="1:15" x14ac:dyDescent="0.3">
      <c r="A997">
        <v>46</v>
      </c>
      <c r="B997">
        <v>754</v>
      </c>
      <c r="C997" t="s">
        <v>712</v>
      </c>
      <c r="D997" t="s">
        <v>159</v>
      </c>
      <c r="E997">
        <v>39</v>
      </c>
      <c r="F997">
        <v>1153</v>
      </c>
      <c r="G997">
        <v>3.3824804856895055E-2</v>
      </c>
      <c r="H997">
        <v>15438</v>
      </c>
      <c r="I997">
        <v>292727</v>
      </c>
      <c r="J997">
        <v>98</v>
      </c>
      <c r="K997" t="s">
        <v>874</v>
      </c>
      <c r="L997">
        <v>2634</v>
      </c>
      <c r="M997">
        <v>2024</v>
      </c>
      <c r="N997">
        <v>36</v>
      </c>
      <c r="O997">
        <f t="shared" si="15"/>
        <v>2.5262339681305867E-3</v>
      </c>
    </row>
    <row r="998" spans="1:15" x14ac:dyDescent="0.3">
      <c r="A998">
        <v>46</v>
      </c>
      <c r="B998">
        <v>145</v>
      </c>
      <c r="C998" t="s">
        <v>712</v>
      </c>
      <c r="D998" t="s">
        <v>159</v>
      </c>
      <c r="E998">
        <v>38</v>
      </c>
      <c r="F998">
        <v>224</v>
      </c>
      <c r="G998">
        <v>0.16964285714285715</v>
      </c>
      <c r="H998">
        <v>15438</v>
      </c>
      <c r="I998">
        <v>292727</v>
      </c>
      <c r="J998">
        <v>99</v>
      </c>
      <c r="K998" t="s">
        <v>2823</v>
      </c>
      <c r="L998">
        <v>782</v>
      </c>
      <c r="M998">
        <v>2024</v>
      </c>
      <c r="N998">
        <v>36</v>
      </c>
      <c r="O998">
        <f t="shared" si="15"/>
        <v>2.4614587381785206E-3</v>
      </c>
    </row>
    <row r="999" spans="1:15" x14ac:dyDescent="0.3">
      <c r="A999">
        <v>46</v>
      </c>
      <c r="B999">
        <v>194</v>
      </c>
      <c r="C999" t="s">
        <v>712</v>
      </c>
      <c r="D999" t="s">
        <v>159</v>
      </c>
      <c r="E999">
        <v>38</v>
      </c>
      <c r="F999">
        <v>7281</v>
      </c>
      <c r="G999">
        <v>5.2190633154786427E-3</v>
      </c>
      <c r="H999">
        <v>15438</v>
      </c>
      <c r="I999">
        <v>292727</v>
      </c>
      <c r="J999">
        <v>99</v>
      </c>
      <c r="K999" t="s">
        <v>873</v>
      </c>
      <c r="L999">
        <v>26491</v>
      </c>
      <c r="M999">
        <v>2024</v>
      </c>
      <c r="N999">
        <v>36</v>
      </c>
      <c r="O999">
        <f t="shared" si="15"/>
        <v>2.4614587381785206E-3</v>
      </c>
    </row>
    <row r="1000" spans="1:15" x14ac:dyDescent="0.3">
      <c r="A1000">
        <v>46</v>
      </c>
      <c r="B1000">
        <v>284</v>
      </c>
      <c r="C1000" t="s">
        <v>712</v>
      </c>
      <c r="D1000" t="s">
        <v>159</v>
      </c>
      <c r="E1000">
        <v>38</v>
      </c>
      <c r="F1000">
        <v>1436</v>
      </c>
      <c r="G1000">
        <v>2.6462395543175487E-2</v>
      </c>
      <c r="H1000">
        <v>15438</v>
      </c>
      <c r="I1000">
        <v>292727</v>
      </c>
      <c r="J1000">
        <v>99</v>
      </c>
      <c r="K1000" t="s">
        <v>2719</v>
      </c>
      <c r="L1000">
        <v>3580</v>
      </c>
      <c r="M1000">
        <v>2024</v>
      </c>
      <c r="N1000">
        <v>36</v>
      </c>
      <c r="O1000">
        <f t="shared" si="15"/>
        <v>2.4614587381785206E-3</v>
      </c>
    </row>
    <row r="1001" spans="1:15" x14ac:dyDescent="0.3">
      <c r="A1001">
        <v>46</v>
      </c>
      <c r="B1001">
        <v>425</v>
      </c>
      <c r="C1001" t="s">
        <v>712</v>
      </c>
      <c r="D1001" t="s">
        <v>159</v>
      </c>
      <c r="E1001">
        <v>38</v>
      </c>
      <c r="F1001">
        <v>992</v>
      </c>
      <c r="G1001">
        <v>3.8306451612903226E-2</v>
      </c>
      <c r="H1001">
        <v>15438</v>
      </c>
      <c r="I1001">
        <v>292727</v>
      </c>
      <c r="J1001">
        <v>99</v>
      </c>
      <c r="K1001" t="s">
        <v>2883</v>
      </c>
      <c r="L1001">
        <v>3296</v>
      </c>
      <c r="M1001">
        <v>2024</v>
      </c>
      <c r="N1001">
        <v>36</v>
      </c>
      <c r="O1001">
        <f t="shared" si="15"/>
        <v>2.4614587381785206E-3</v>
      </c>
    </row>
    <row r="1002" spans="1:15" x14ac:dyDescent="0.3">
      <c r="A1002">
        <v>46</v>
      </c>
      <c r="B1002">
        <v>661</v>
      </c>
      <c r="C1002" t="s">
        <v>712</v>
      </c>
      <c r="D1002" t="s">
        <v>159</v>
      </c>
      <c r="E1002">
        <v>37</v>
      </c>
      <c r="F1002">
        <v>839</v>
      </c>
      <c r="G1002">
        <v>4.4100119189511323E-2</v>
      </c>
      <c r="H1002">
        <v>15438</v>
      </c>
      <c r="I1002">
        <v>292727</v>
      </c>
      <c r="J1002">
        <v>103</v>
      </c>
      <c r="K1002" t="s">
        <v>2235</v>
      </c>
      <c r="L1002">
        <v>2066</v>
      </c>
      <c r="M1002">
        <v>2024</v>
      </c>
      <c r="N1002">
        <v>36</v>
      </c>
      <c r="O1002">
        <f t="shared" si="15"/>
        <v>2.3966835082264541E-3</v>
      </c>
    </row>
    <row r="1003" spans="1:15" x14ac:dyDescent="0.3">
      <c r="A1003">
        <v>46</v>
      </c>
      <c r="B1003">
        <v>711</v>
      </c>
      <c r="C1003" t="s">
        <v>712</v>
      </c>
      <c r="D1003" t="s">
        <v>159</v>
      </c>
      <c r="E1003">
        <v>37</v>
      </c>
      <c r="F1003">
        <v>914</v>
      </c>
      <c r="G1003">
        <v>4.0481400437636761E-2</v>
      </c>
      <c r="H1003">
        <v>15438</v>
      </c>
      <c r="I1003">
        <v>292727</v>
      </c>
      <c r="J1003">
        <v>103</v>
      </c>
      <c r="K1003" t="s">
        <v>2795</v>
      </c>
      <c r="L1003">
        <v>1532</v>
      </c>
      <c r="M1003">
        <v>2024</v>
      </c>
      <c r="N1003">
        <v>36</v>
      </c>
      <c r="O1003">
        <f t="shared" si="15"/>
        <v>2.3966835082264541E-3</v>
      </c>
    </row>
    <row r="1004" spans="1:15" x14ac:dyDescent="0.3">
      <c r="A1004">
        <v>46</v>
      </c>
      <c r="B1004">
        <v>817</v>
      </c>
      <c r="C1004" t="s">
        <v>712</v>
      </c>
      <c r="D1004" t="s">
        <v>159</v>
      </c>
      <c r="E1004">
        <v>37</v>
      </c>
      <c r="F1004">
        <v>311</v>
      </c>
      <c r="G1004">
        <v>0.11897106109324759</v>
      </c>
      <c r="H1004">
        <v>15438</v>
      </c>
      <c r="I1004">
        <v>292727</v>
      </c>
      <c r="J1004">
        <v>103</v>
      </c>
      <c r="K1004" t="s">
        <v>2945</v>
      </c>
      <c r="L1004">
        <v>1027</v>
      </c>
      <c r="M1004">
        <v>2024</v>
      </c>
      <c r="N1004">
        <v>36</v>
      </c>
      <c r="O1004">
        <f t="shared" si="15"/>
        <v>2.3966835082264541E-3</v>
      </c>
    </row>
    <row r="1005" spans="1:15" x14ac:dyDescent="0.3">
      <c r="A1005">
        <v>46</v>
      </c>
      <c r="B1005">
        <v>41</v>
      </c>
      <c r="C1005" t="s">
        <v>712</v>
      </c>
      <c r="D1005" t="s">
        <v>159</v>
      </c>
      <c r="E1005">
        <v>36</v>
      </c>
      <c r="F1005">
        <v>638</v>
      </c>
      <c r="G1005">
        <v>5.6426332288401257E-2</v>
      </c>
      <c r="H1005">
        <v>15438</v>
      </c>
      <c r="I1005">
        <v>292727</v>
      </c>
      <c r="J1005">
        <v>106</v>
      </c>
      <c r="K1005" t="s">
        <v>944</v>
      </c>
      <c r="L1005">
        <v>1096</v>
      </c>
      <c r="M1005">
        <v>2024</v>
      </c>
      <c r="N1005">
        <v>36</v>
      </c>
      <c r="O1005">
        <f t="shared" si="15"/>
        <v>2.3319082782743881E-3</v>
      </c>
    </row>
    <row r="1006" spans="1:15" x14ac:dyDescent="0.3">
      <c r="A1006">
        <v>46</v>
      </c>
      <c r="B1006">
        <v>364</v>
      </c>
      <c r="C1006" t="s">
        <v>712</v>
      </c>
      <c r="D1006" t="s">
        <v>159</v>
      </c>
      <c r="E1006">
        <v>34</v>
      </c>
      <c r="F1006">
        <v>651</v>
      </c>
      <c r="G1006">
        <v>5.2227342549923193E-2</v>
      </c>
      <c r="H1006">
        <v>15438</v>
      </c>
      <c r="I1006">
        <v>292727</v>
      </c>
      <c r="J1006">
        <v>107</v>
      </c>
      <c r="K1006" t="s">
        <v>2732</v>
      </c>
      <c r="L1006">
        <v>1626</v>
      </c>
      <c r="M1006">
        <v>2024</v>
      </c>
      <c r="N1006">
        <v>36</v>
      </c>
      <c r="O1006">
        <f t="shared" si="15"/>
        <v>2.2023578183702551E-3</v>
      </c>
    </row>
    <row r="1007" spans="1:15" x14ac:dyDescent="0.3">
      <c r="A1007">
        <v>46</v>
      </c>
      <c r="B1007">
        <v>639</v>
      </c>
      <c r="C1007" t="s">
        <v>712</v>
      </c>
      <c r="D1007" t="s">
        <v>159</v>
      </c>
      <c r="E1007">
        <v>34</v>
      </c>
      <c r="F1007">
        <v>826</v>
      </c>
      <c r="G1007">
        <v>4.1162227602905568E-2</v>
      </c>
      <c r="H1007">
        <v>15438</v>
      </c>
      <c r="I1007">
        <v>292727</v>
      </c>
      <c r="J1007">
        <v>107</v>
      </c>
      <c r="K1007" t="s">
        <v>2939</v>
      </c>
      <c r="L1007">
        <v>1805</v>
      </c>
      <c r="M1007">
        <v>2024</v>
      </c>
      <c r="N1007">
        <v>36</v>
      </c>
      <c r="O1007">
        <f t="shared" si="15"/>
        <v>2.2023578183702551E-3</v>
      </c>
    </row>
    <row r="1008" spans="1:15" x14ac:dyDescent="0.3">
      <c r="A1008">
        <v>46</v>
      </c>
      <c r="B1008">
        <v>952</v>
      </c>
      <c r="C1008" t="s">
        <v>712</v>
      </c>
      <c r="D1008" t="s">
        <v>159</v>
      </c>
      <c r="E1008">
        <v>34</v>
      </c>
      <c r="F1008">
        <v>411</v>
      </c>
      <c r="G1008">
        <v>8.2725060827250604E-2</v>
      </c>
      <c r="H1008">
        <v>15438</v>
      </c>
      <c r="I1008">
        <v>292727</v>
      </c>
      <c r="J1008">
        <v>107</v>
      </c>
      <c r="K1008" t="s">
        <v>2811</v>
      </c>
      <c r="L1008">
        <v>936</v>
      </c>
      <c r="M1008">
        <v>2024</v>
      </c>
      <c r="N1008">
        <v>36</v>
      </c>
      <c r="O1008">
        <f t="shared" si="15"/>
        <v>2.2023578183702551E-3</v>
      </c>
    </row>
    <row r="1009" spans="1:15" x14ac:dyDescent="0.3">
      <c r="A1009">
        <v>46</v>
      </c>
      <c r="B1009">
        <v>197</v>
      </c>
      <c r="C1009" t="s">
        <v>712</v>
      </c>
      <c r="D1009" t="s">
        <v>159</v>
      </c>
      <c r="E1009">
        <v>32</v>
      </c>
      <c r="F1009">
        <v>1220</v>
      </c>
      <c r="G1009">
        <v>2.6229508196721311E-2</v>
      </c>
      <c r="H1009">
        <v>15438</v>
      </c>
      <c r="I1009">
        <v>292727</v>
      </c>
      <c r="J1009">
        <v>110</v>
      </c>
      <c r="K1009" t="s">
        <v>912</v>
      </c>
      <c r="L1009">
        <v>3175</v>
      </c>
      <c r="M1009">
        <v>2024</v>
      </c>
      <c r="N1009">
        <v>36</v>
      </c>
      <c r="O1009">
        <f t="shared" si="15"/>
        <v>2.0728073584661225E-3</v>
      </c>
    </row>
    <row r="1010" spans="1:15" x14ac:dyDescent="0.3">
      <c r="A1010">
        <v>46</v>
      </c>
      <c r="B1010">
        <v>222</v>
      </c>
      <c r="C1010" t="s">
        <v>712</v>
      </c>
      <c r="D1010" t="s">
        <v>159</v>
      </c>
      <c r="E1010">
        <v>32</v>
      </c>
      <c r="F1010">
        <v>162</v>
      </c>
      <c r="G1010">
        <v>0.19753086419753085</v>
      </c>
      <c r="H1010">
        <v>15438</v>
      </c>
      <c r="I1010">
        <v>292727</v>
      </c>
      <c r="J1010">
        <v>110</v>
      </c>
      <c r="K1010" t="s">
        <v>2706</v>
      </c>
      <c r="L1010">
        <v>323</v>
      </c>
      <c r="M1010">
        <v>2024</v>
      </c>
      <c r="N1010">
        <v>36</v>
      </c>
      <c r="O1010">
        <f t="shared" si="15"/>
        <v>2.0728073584661225E-3</v>
      </c>
    </row>
    <row r="1011" spans="1:15" x14ac:dyDescent="0.3">
      <c r="A1011">
        <v>46</v>
      </c>
      <c r="B1011">
        <v>251</v>
      </c>
      <c r="C1011" t="s">
        <v>712</v>
      </c>
      <c r="D1011" t="s">
        <v>159</v>
      </c>
      <c r="E1011">
        <v>32</v>
      </c>
      <c r="F1011">
        <v>261</v>
      </c>
      <c r="G1011">
        <v>0.12260536398467432</v>
      </c>
      <c r="H1011">
        <v>15438</v>
      </c>
      <c r="I1011">
        <v>292727</v>
      </c>
      <c r="J1011">
        <v>110</v>
      </c>
      <c r="K1011" t="s">
        <v>2714</v>
      </c>
      <c r="L1011">
        <v>781</v>
      </c>
      <c r="M1011">
        <v>2024</v>
      </c>
      <c r="N1011">
        <v>36</v>
      </c>
      <c r="O1011">
        <f t="shared" si="15"/>
        <v>2.0728073584661225E-3</v>
      </c>
    </row>
    <row r="1012" spans="1:15" x14ac:dyDescent="0.3">
      <c r="A1012">
        <v>46</v>
      </c>
      <c r="B1012">
        <v>283</v>
      </c>
      <c r="C1012" t="s">
        <v>712</v>
      </c>
      <c r="D1012" t="s">
        <v>159</v>
      </c>
      <c r="E1012">
        <v>32</v>
      </c>
      <c r="F1012">
        <v>885</v>
      </c>
      <c r="G1012">
        <v>3.6158192090395481E-2</v>
      </c>
      <c r="H1012">
        <v>15438</v>
      </c>
      <c r="I1012">
        <v>292727</v>
      </c>
      <c r="J1012">
        <v>110</v>
      </c>
      <c r="K1012" t="s">
        <v>2244</v>
      </c>
      <c r="L1012">
        <v>2563</v>
      </c>
      <c r="M1012">
        <v>2024</v>
      </c>
      <c r="N1012">
        <v>36</v>
      </c>
      <c r="O1012">
        <f t="shared" si="15"/>
        <v>2.0728073584661225E-3</v>
      </c>
    </row>
    <row r="1013" spans="1:15" x14ac:dyDescent="0.3">
      <c r="A1013">
        <v>46</v>
      </c>
      <c r="B1013">
        <v>120</v>
      </c>
      <c r="C1013" t="s">
        <v>712</v>
      </c>
      <c r="D1013" t="s">
        <v>159</v>
      </c>
      <c r="E1013">
        <v>31</v>
      </c>
      <c r="F1013">
        <v>768</v>
      </c>
      <c r="G1013">
        <v>4.0364583333333336E-2</v>
      </c>
      <c r="H1013">
        <v>15438</v>
      </c>
      <c r="I1013">
        <v>292727</v>
      </c>
      <c r="J1013">
        <v>114</v>
      </c>
      <c r="K1013" t="s">
        <v>924</v>
      </c>
      <c r="L1013">
        <v>1368</v>
      </c>
      <c r="M1013">
        <v>2024</v>
      </c>
      <c r="N1013">
        <v>36</v>
      </c>
      <c r="O1013">
        <f t="shared" si="15"/>
        <v>2.008032128514056E-3</v>
      </c>
    </row>
    <row r="1014" spans="1:15" x14ac:dyDescent="0.3">
      <c r="A1014">
        <v>46</v>
      </c>
      <c r="B1014">
        <v>440</v>
      </c>
      <c r="C1014" t="s">
        <v>712</v>
      </c>
      <c r="D1014" t="s">
        <v>159</v>
      </c>
      <c r="E1014">
        <v>31</v>
      </c>
      <c r="F1014">
        <v>408</v>
      </c>
      <c r="G1014">
        <v>7.5980392156862739E-2</v>
      </c>
      <c r="H1014">
        <v>15438</v>
      </c>
      <c r="I1014">
        <v>292727</v>
      </c>
      <c r="J1014">
        <v>114</v>
      </c>
      <c r="K1014" t="s">
        <v>2739</v>
      </c>
      <c r="L1014">
        <v>589</v>
      </c>
      <c r="M1014">
        <v>2024</v>
      </c>
      <c r="N1014">
        <v>36</v>
      </c>
      <c r="O1014">
        <f t="shared" si="15"/>
        <v>2.008032128514056E-3</v>
      </c>
    </row>
    <row r="1015" spans="1:15" x14ac:dyDescent="0.3">
      <c r="A1015">
        <v>46</v>
      </c>
      <c r="B1015">
        <v>468</v>
      </c>
      <c r="C1015" t="s">
        <v>712</v>
      </c>
      <c r="D1015" t="s">
        <v>159</v>
      </c>
      <c r="E1015">
        <v>31</v>
      </c>
      <c r="F1015">
        <v>449</v>
      </c>
      <c r="G1015">
        <v>6.9042316258351888E-2</v>
      </c>
      <c r="H1015">
        <v>15438</v>
      </c>
      <c r="I1015">
        <v>292727</v>
      </c>
      <c r="J1015">
        <v>114</v>
      </c>
      <c r="K1015" t="s">
        <v>2749</v>
      </c>
      <c r="L1015">
        <v>1247</v>
      </c>
      <c r="M1015">
        <v>2024</v>
      </c>
      <c r="N1015">
        <v>36</v>
      </c>
      <c r="O1015">
        <f t="shared" si="15"/>
        <v>2.008032128514056E-3</v>
      </c>
    </row>
    <row r="1016" spans="1:15" x14ac:dyDescent="0.3">
      <c r="A1016">
        <v>46</v>
      </c>
      <c r="B1016">
        <v>114</v>
      </c>
      <c r="C1016" t="s">
        <v>712</v>
      </c>
      <c r="D1016" t="s">
        <v>159</v>
      </c>
      <c r="E1016">
        <v>30</v>
      </c>
      <c r="F1016">
        <v>76</v>
      </c>
      <c r="G1016">
        <v>0.39473684210526316</v>
      </c>
      <c r="H1016">
        <v>15438</v>
      </c>
      <c r="I1016">
        <v>292727</v>
      </c>
      <c r="J1016">
        <v>117</v>
      </c>
      <c r="K1016" t="s">
        <v>2962</v>
      </c>
      <c r="L1016">
        <v>214</v>
      </c>
      <c r="M1016">
        <v>2024</v>
      </c>
      <c r="N1016">
        <v>36</v>
      </c>
      <c r="O1016">
        <f t="shared" si="15"/>
        <v>1.94325689856199E-3</v>
      </c>
    </row>
    <row r="1017" spans="1:15" x14ac:dyDescent="0.3">
      <c r="A1017">
        <v>46</v>
      </c>
      <c r="B1017">
        <v>162</v>
      </c>
      <c r="C1017" t="s">
        <v>712</v>
      </c>
      <c r="D1017" t="s">
        <v>159</v>
      </c>
      <c r="E1017">
        <v>30</v>
      </c>
      <c r="F1017">
        <v>346</v>
      </c>
      <c r="G1017">
        <v>8.6705202312138727E-2</v>
      </c>
      <c r="H1017">
        <v>15438</v>
      </c>
      <c r="I1017">
        <v>292727</v>
      </c>
      <c r="J1017">
        <v>117</v>
      </c>
      <c r="K1017" t="s">
        <v>2957</v>
      </c>
      <c r="L1017">
        <v>461</v>
      </c>
      <c r="M1017">
        <v>2024</v>
      </c>
      <c r="N1017">
        <v>36</v>
      </c>
      <c r="O1017">
        <f t="shared" si="15"/>
        <v>1.94325689856199E-3</v>
      </c>
    </row>
    <row r="1018" spans="1:15" x14ac:dyDescent="0.3">
      <c r="A1018">
        <v>46</v>
      </c>
      <c r="B1018">
        <v>815</v>
      </c>
      <c r="C1018" t="s">
        <v>712</v>
      </c>
      <c r="D1018" t="s">
        <v>159</v>
      </c>
      <c r="E1018">
        <v>30</v>
      </c>
      <c r="F1018">
        <v>156</v>
      </c>
      <c r="G1018">
        <v>0.19230769230769232</v>
      </c>
      <c r="H1018">
        <v>15438</v>
      </c>
      <c r="I1018">
        <v>292727</v>
      </c>
      <c r="J1018">
        <v>117</v>
      </c>
      <c r="K1018" t="s">
        <v>2241</v>
      </c>
      <c r="L1018">
        <v>429</v>
      </c>
      <c r="M1018">
        <v>2024</v>
      </c>
      <c r="N1018">
        <v>36</v>
      </c>
      <c r="O1018">
        <f t="shared" si="15"/>
        <v>1.94325689856199E-3</v>
      </c>
    </row>
    <row r="1019" spans="1:15" x14ac:dyDescent="0.3">
      <c r="A1019">
        <v>46</v>
      </c>
      <c r="B1019">
        <v>49</v>
      </c>
      <c r="C1019" t="s">
        <v>712</v>
      </c>
      <c r="D1019" t="s">
        <v>159</v>
      </c>
      <c r="E1019">
        <v>29</v>
      </c>
      <c r="F1019">
        <v>224</v>
      </c>
      <c r="G1019">
        <v>0.12946428571428573</v>
      </c>
      <c r="H1019">
        <v>15438</v>
      </c>
      <c r="I1019">
        <v>292727</v>
      </c>
      <c r="J1019">
        <v>120</v>
      </c>
      <c r="K1019" t="s">
        <v>2952</v>
      </c>
      <c r="L1019">
        <v>450</v>
      </c>
      <c r="M1019">
        <v>2024</v>
      </c>
      <c r="N1019">
        <v>36</v>
      </c>
      <c r="O1019">
        <f t="shared" si="15"/>
        <v>1.8784816686099235E-3</v>
      </c>
    </row>
    <row r="1020" spans="1:15" x14ac:dyDescent="0.3">
      <c r="A1020">
        <v>46</v>
      </c>
      <c r="B1020">
        <v>263</v>
      </c>
      <c r="C1020" t="s">
        <v>712</v>
      </c>
      <c r="D1020" t="s">
        <v>159</v>
      </c>
      <c r="E1020">
        <v>29</v>
      </c>
      <c r="F1020">
        <v>1295</v>
      </c>
      <c r="G1020">
        <v>2.2393822393822392E-2</v>
      </c>
      <c r="H1020">
        <v>15438</v>
      </c>
      <c r="I1020">
        <v>292727</v>
      </c>
      <c r="J1020">
        <v>120</v>
      </c>
      <c r="K1020" t="s">
        <v>2882</v>
      </c>
      <c r="L1020">
        <v>4234</v>
      </c>
      <c r="M1020">
        <v>2024</v>
      </c>
      <c r="N1020">
        <v>36</v>
      </c>
      <c r="O1020">
        <f t="shared" si="15"/>
        <v>1.8784816686099235E-3</v>
      </c>
    </row>
    <row r="1021" spans="1:15" x14ac:dyDescent="0.3">
      <c r="A1021">
        <v>46</v>
      </c>
      <c r="B1021">
        <v>304</v>
      </c>
      <c r="C1021" t="s">
        <v>712</v>
      </c>
      <c r="D1021" t="s">
        <v>159</v>
      </c>
      <c r="E1021">
        <v>29</v>
      </c>
      <c r="F1021">
        <v>3194</v>
      </c>
      <c r="G1021">
        <v>9.0795241077019414E-3</v>
      </c>
      <c r="H1021">
        <v>15438</v>
      </c>
      <c r="I1021">
        <v>292727</v>
      </c>
      <c r="J1021">
        <v>120</v>
      </c>
      <c r="K1021" t="s">
        <v>921</v>
      </c>
      <c r="L1021">
        <v>5398</v>
      </c>
      <c r="M1021">
        <v>2024</v>
      </c>
      <c r="N1021">
        <v>36</v>
      </c>
      <c r="O1021">
        <f t="shared" si="15"/>
        <v>1.8784816686099235E-3</v>
      </c>
    </row>
    <row r="1022" spans="1:15" x14ac:dyDescent="0.3">
      <c r="A1022">
        <v>46</v>
      </c>
      <c r="B1022">
        <v>317</v>
      </c>
      <c r="C1022" t="s">
        <v>712</v>
      </c>
      <c r="D1022" t="s">
        <v>159</v>
      </c>
      <c r="E1022">
        <v>29</v>
      </c>
      <c r="F1022">
        <v>417</v>
      </c>
      <c r="G1022">
        <v>6.9544364508393283E-2</v>
      </c>
      <c r="H1022">
        <v>15438</v>
      </c>
      <c r="I1022">
        <v>292727</v>
      </c>
      <c r="J1022">
        <v>120</v>
      </c>
      <c r="K1022" t="s">
        <v>2242</v>
      </c>
      <c r="L1022">
        <v>829</v>
      </c>
      <c r="M1022">
        <v>2024</v>
      </c>
      <c r="N1022">
        <v>36</v>
      </c>
      <c r="O1022">
        <f t="shared" si="15"/>
        <v>1.8784816686099235E-3</v>
      </c>
    </row>
    <row r="1023" spans="1:15" x14ac:dyDescent="0.3">
      <c r="A1023">
        <v>46</v>
      </c>
      <c r="B1023">
        <v>55</v>
      </c>
      <c r="C1023" t="s">
        <v>712</v>
      </c>
      <c r="D1023" t="s">
        <v>159</v>
      </c>
      <c r="E1023">
        <v>28</v>
      </c>
      <c r="F1023">
        <v>1019</v>
      </c>
      <c r="G1023">
        <v>2.747791952894995E-2</v>
      </c>
      <c r="H1023">
        <v>15438</v>
      </c>
      <c r="I1023">
        <v>292727</v>
      </c>
      <c r="J1023">
        <v>124</v>
      </c>
      <c r="K1023" t="s">
        <v>938</v>
      </c>
      <c r="L1023">
        <v>2822</v>
      </c>
      <c r="M1023">
        <v>2024</v>
      </c>
      <c r="N1023">
        <v>36</v>
      </c>
      <c r="O1023">
        <f t="shared" si="15"/>
        <v>1.8137064386578572E-3</v>
      </c>
    </row>
    <row r="1024" spans="1:15" x14ac:dyDescent="0.3">
      <c r="A1024">
        <v>46</v>
      </c>
      <c r="B1024">
        <v>315</v>
      </c>
      <c r="C1024" t="s">
        <v>712</v>
      </c>
      <c r="D1024" t="s">
        <v>159</v>
      </c>
      <c r="E1024">
        <v>28</v>
      </c>
      <c r="F1024">
        <v>551</v>
      </c>
      <c r="G1024">
        <v>5.0816696914700546E-2</v>
      </c>
      <c r="H1024">
        <v>15438</v>
      </c>
      <c r="I1024">
        <v>292727</v>
      </c>
      <c r="J1024">
        <v>124</v>
      </c>
      <c r="K1024" t="s">
        <v>2943</v>
      </c>
      <c r="L1024">
        <v>1125</v>
      </c>
      <c r="M1024">
        <v>2024</v>
      </c>
      <c r="N1024">
        <v>36</v>
      </c>
      <c r="O1024">
        <f t="shared" si="15"/>
        <v>1.8137064386578572E-3</v>
      </c>
    </row>
    <row r="1025" spans="1:15" x14ac:dyDescent="0.3">
      <c r="A1025">
        <v>46</v>
      </c>
      <c r="B1025">
        <v>758</v>
      </c>
      <c r="C1025" t="s">
        <v>712</v>
      </c>
      <c r="D1025" t="s">
        <v>159</v>
      </c>
      <c r="E1025">
        <v>28</v>
      </c>
      <c r="F1025">
        <v>339</v>
      </c>
      <c r="G1025">
        <v>8.2595870206489674E-2</v>
      </c>
      <c r="H1025">
        <v>15438</v>
      </c>
      <c r="I1025">
        <v>292727</v>
      </c>
      <c r="J1025">
        <v>124</v>
      </c>
      <c r="K1025" t="s">
        <v>2887</v>
      </c>
      <c r="L1025">
        <v>430</v>
      </c>
      <c r="M1025">
        <v>2024</v>
      </c>
      <c r="N1025">
        <v>36</v>
      </c>
      <c r="O1025">
        <f t="shared" si="15"/>
        <v>1.8137064386578572E-3</v>
      </c>
    </row>
    <row r="1026" spans="1:15" x14ac:dyDescent="0.3">
      <c r="A1026">
        <v>46</v>
      </c>
      <c r="B1026">
        <v>279</v>
      </c>
      <c r="C1026" t="s">
        <v>712</v>
      </c>
      <c r="D1026" t="s">
        <v>159</v>
      </c>
      <c r="E1026">
        <v>27</v>
      </c>
      <c r="F1026">
        <v>464</v>
      </c>
      <c r="G1026">
        <v>5.8189655172413791E-2</v>
      </c>
      <c r="H1026">
        <v>15438</v>
      </c>
      <c r="I1026">
        <v>292727</v>
      </c>
      <c r="J1026">
        <v>127</v>
      </c>
      <c r="K1026" t="s">
        <v>2211</v>
      </c>
      <c r="L1026">
        <v>964</v>
      </c>
      <c r="M1026">
        <v>2024</v>
      </c>
      <c r="N1026">
        <v>36</v>
      </c>
      <c r="O1026">
        <f t="shared" si="15"/>
        <v>1.7489312087057909E-3</v>
      </c>
    </row>
    <row r="1027" spans="1:15" x14ac:dyDescent="0.3">
      <c r="A1027">
        <v>46</v>
      </c>
      <c r="B1027">
        <v>580</v>
      </c>
      <c r="C1027" t="s">
        <v>712</v>
      </c>
      <c r="D1027" t="s">
        <v>159</v>
      </c>
      <c r="E1027">
        <v>27</v>
      </c>
      <c r="F1027">
        <v>93</v>
      </c>
      <c r="G1027">
        <v>0.29032258064516131</v>
      </c>
      <c r="H1027">
        <v>15438</v>
      </c>
      <c r="I1027">
        <v>292727</v>
      </c>
      <c r="J1027">
        <v>127</v>
      </c>
      <c r="K1027" t="s">
        <v>2772</v>
      </c>
      <c r="L1027">
        <v>107</v>
      </c>
      <c r="M1027">
        <v>2024</v>
      </c>
      <c r="N1027">
        <v>36</v>
      </c>
      <c r="O1027">
        <f t="shared" ref="O1027:O1090" si="16">E1027/H1027</f>
        <v>1.7489312087057909E-3</v>
      </c>
    </row>
    <row r="1028" spans="1:15" x14ac:dyDescent="0.3">
      <c r="A1028">
        <v>46</v>
      </c>
      <c r="B1028">
        <v>710</v>
      </c>
      <c r="C1028" t="s">
        <v>712</v>
      </c>
      <c r="D1028" t="s">
        <v>159</v>
      </c>
      <c r="E1028">
        <v>27</v>
      </c>
      <c r="F1028">
        <v>1638</v>
      </c>
      <c r="G1028">
        <v>1.6483516483516484E-2</v>
      </c>
      <c r="H1028">
        <v>15438</v>
      </c>
      <c r="I1028">
        <v>292727</v>
      </c>
      <c r="J1028">
        <v>127</v>
      </c>
      <c r="K1028" t="s">
        <v>891</v>
      </c>
      <c r="L1028">
        <v>4844</v>
      </c>
      <c r="M1028">
        <v>2024</v>
      </c>
      <c r="N1028">
        <v>36</v>
      </c>
      <c r="O1028">
        <f t="shared" si="16"/>
        <v>1.7489312087057909E-3</v>
      </c>
    </row>
    <row r="1029" spans="1:15" x14ac:dyDescent="0.3">
      <c r="A1029">
        <v>46</v>
      </c>
      <c r="B1029">
        <v>757</v>
      </c>
      <c r="C1029" t="s">
        <v>712</v>
      </c>
      <c r="D1029" t="s">
        <v>159</v>
      </c>
      <c r="E1029">
        <v>26</v>
      </c>
      <c r="F1029">
        <v>298</v>
      </c>
      <c r="G1029">
        <v>8.7248322147651006E-2</v>
      </c>
      <c r="H1029">
        <v>15438</v>
      </c>
      <c r="I1029">
        <v>292727</v>
      </c>
      <c r="J1029">
        <v>130</v>
      </c>
      <c r="K1029" t="s">
        <v>913</v>
      </c>
      <c r="L1029">
        <v>487</v>
      </c>
      <c r="M1029">
        <v>2024</v>
      </c>
      <c r="N1029">
        <v>36</v>
      </c>
      <c r="O1029">
        <f t="shared" si="16"/>
        <v>1.6841559787537247E-3</v>
      </c>
    </row>
    <row r="1030" spans="1:15" x14ac:dyDescent="0.3">
      <c r="A1030">
        <v>46</v>
      </c>
      <c r="B1030">
        <v>26</v>
      </c>
      <c r="C1030" t="s">
        <v>712</v>
      </c>
      <c r="D1030" t="s">
        <v>159</v>
      </c>
      <c r="E1030">
        <v>25</v>
      </c>
      <c r="F1030">
        <v>357</v>
      </c>
      <c r="G1030">
        <v>7.0028011204481794E-2</v>
      </c>
      <c r="H1030">
        <v>15438</v>
      </c>
      <c r="I1030">
        <v>292727</v>
      </c>
      <c r="J1030">
        <v>131</v>
      </c>
      <c r="K1030" t="s">
        <v>954</v>
      </c>
      <c r="L1030">
        <v>537</v>
      </c>
      <c r="M1030">
        <v>2024</v>
      </c>
      <c r="N1030">
        <v>36</v>
      </c>
      <c r="O1030">
        <f t="shared" si="16"/>
        <v>1.6193807488016582E-3</v>
      </c>
    </row>
    <row r="1031" spans="1:15" x14ac:dyDescent="0.3">
      <c r="A1031">
        <v>46</v>
      </c>
      <c r="B1031">
        <v>241</v>
      </c>
      <c r="C1031" t="s">
        <v>712</v>
      </c>
      <c r="D1031" t="s">
        <v>159</v>
      </c>
      <c r="E1031">
        <v>25</v>
      </c>
      <c r="F1031">
        <v>1310</v>
      </c>
      <c r="G1031">
        <v>1.9083969465648856E-2</v>
      </c>
      <c r="H1031">
        <v>15438</v>
      </c>
      <c r="I1031">
        <v>292727</v>
      </c>
      <c r="J1031">
        <v>131</v>
      </c>
      <c r="K1031" t="s">
        <v>890</v>
      </c>
      <c r="L1031">
        <v>4374</v>
      </c>
      <c r="M1031">
        <v>2024</v>
      </c>
      <c r="N1031">
        <v>36</v>
      </c>
      <c r="O1031">
        <f t="shared" si="16"/>
        <v>1.6193807488016582E-3</v>
      </c>
    </row>
    <row r="1032" spans="1:15" x14ac:dyDescent="0.3">
      <c r="A1032">
        <v>46</v>
      </c>
      <c r="B1032">
        <v>740</v>
      </c>
      <c r="C1032" t="s">
        <v>712</v>
      </c>
      <c r="D1032" t="s">
        <v>159</v>
      </c>
      <c r="E1032">
        <v>25</v>
      </c>
      <c r="F1032">
        <v>226</v>
      </c>
      <c r="G1032">
        <v>0.11061946902654868</v>
      </c>
      <c r="H1032">
        <v>15438</v>
      </c>
      <c r="I1032">
        <v>292727</v>
      </c>
      <c r="J1032">
        <v>131</v>
      </c>
      <c r="K1032" t="s">
        <v>2232</v>
      </c>
      <c r="L1032">
        <v>281</v>
      </c>
      <c r="M1032">
        <v>2024</v>
      </c>
      <c r="N1032">
        <v>36</v>
      </c>
      <c r="O1032">
        <f t="shared" si="16"/>
        <v>1.6193807488016582E-3</v>
      </c>
    </row>
    <row r="1033" spans="1:15" x14ac:dyDescent="0.3">
      <c r="A1033">
        <v>3107</v>
      </c>
      <c r="B1033">
        <v>640</v>
      </c>
      <c r="C1033" t="s">
        <v>713</v>
      </c>
      <c r="D1033" t="s">
        <v>159</v>
      </c>
      <c r="E1033">
        <v>2303</v>
      </c>
      <c r="F1033">
        <v>24915</v>
      </c>
      <c r="G1033">
        <v>9.2434276540236809E-2</v>
      </c>
      <c r="H1033">
        <v>27148</v>
      </c>
      <c r="I1033">
        <v>292727</v>
      </c>
      <c r="J1033">
        <v>1</v>
      </c>
      <c r="K1033" t="s">
        <v>866</v>
      </c>
      <c r="L1033">
        <v>59576</v>
      </c>
      <c r="M1033">
        <v>2024</v>
      </c>
      <c r="N1033">
        <v>36</v>
      </c>
      <c r="O1033">
        <f t="shared" si="16"/>
        <v>8.4831295123029324E-2</v>
      </c>
    </row>
    <row r="1034" spans="1:15" x14ac:dyDescent="0.3">
      <c r="A1034">
        <v>3107</v>
      </c>
      <c r="B1034">
        <v>560</v>
      </c>
      <c r="C1034" t="s">
        <v>713</v>
      </c>
      <c r="D1034" t="s">
        <v>159</v>
      </c>
      <c r="E1034">
        <v>1479</v>
      </c>
      <c r="F1034">
        <v>17029</v>
      </c>
      <c r="G1034">
        <v>8.6851840977156619E-2</v>
      </c>
      <c r="H1034">
        <v>27148</v>
      </c>
      <c r="I1034">
        <v>292727</v>
      </c>
      <c r="J1034">
        <v>2</v>
      </c>
      <c r="K1034" t="s">
        <v>868</v>
      </c>
      <c r="L1034">
        <v>40753</v>
      </c>
      <c r="M1034">
        <v>2024</v>
      </c>
      <c r="N1034">
        <v>36</v>
      </c>
      <c r="O1034">
        <f t="shared" si="16"/>
        <v>5.4479151318697509E-2</v>
      </c>
    </row>
    <row r="1035" spans="1:15" x14ac:dyDescent="0.3">
      <c r="A1035">
        <v>3107</v>
      </c>
      <c r="B1035">
        <v>540</v>
      </c>
      <c r="C1035" t="s">
        <v>713</v>
      </c>
      <c r="D1035" t="s">
        <v>159</v>
      </c>
      <c r="E1035">
        <v>1186</v>
      </c>
      <c r="F1035">
        <v>9618</v>
      </c>
      <c r="G1035">
        <v>0.12331045955500104</v>
      </c>
      <c r="H1035">
        <v>27148</v>
      </c>
      <c r="I1035">
        <v>292727</v>
      </c>
      <c r="J1035">
        <v>3</v>
      </c>
      <c r="K1035" t="s">
        <v>871</v>
      </c>
      <c r="L1035">
        <v>22562</v>
      </c>
      <c r="M1035">
        <v>2024</v>
      </c>
      <c r="N1035">
        <v>36</v>
      </c>
      <c r="O1035">
        <f t="shared" si="16"/>
        <v>4.3686459407691176E-2</v>
      </c>
    </row>
    <row r="1036" spans="1:15" x14ac:dyDescent="0.3">
      <c r="A1036">
        <v>3107</v>
      </c>
      <c r="B1036">
        <v>720</v>
      </c>
      <c r="C1036" t="s">
        <v>713</v>
      </c>
      <c r="D1036" t="s">
        <v>159</v>
      </c>
      <c r="E1036">
        <v>1041</v>
      </c>
      <c r="F1036">
        <v>10599</v>
      </c>
      <c r="G1036">
        <v>9.8216812906878004E-2</v>
      </c>
      <c r="H1036">
        <v>27148</v>
      </c>
      <c r="I1036">
        <v>292727</v>
      </c>
      <c r="J1036">
        <v>4</v>
      </c>
      <c r="K1036" t="s">
        <v>867</v>
      </c>
      <c r="L1036">
        <v>43807</v>
      </c>
      <c r="M1036">
        <v>2024</v>
      </c>
      <c r="N1036">
        <v>36</v>
      </c>
      <c r="O1036">
        <f t="shared" si="16"/>
        <v>3.83453661411522E-2</v>
      </c>
    </row>
    <row r="1037" spans="1:15" x14ac:dyDescent="0.3">
      <c r="A1037">
        <v>3107</v>
      </c>
      <c r="B1037">
        <v>194</v>
      </c>
      <c r="C1037" t="s">
        <v>713</v>
      </c>
      <c r="D1037" t="s">
        <v>159</v>
      </c>
      <c r="E1037">
        <v>788</v>
      </c>
      <c r="F1037">
        <v>7281</v>
      </c>
      <c r="G1037">
        <v>0.10822689191045186</v>
      </c>
      <c r="H1037">
        <v>27148</v>
      </c>
      <c r="I1037">
        <v>292727</v>
      </c>
      <c r="J1037">
        <v>5</v>
      </c>
      <c r="K1037" t="s">
        <v>873</v>
      </c>
      <c r="L1037">
        <v>26491</v>
      </c>
      <c r="M1037">
        <v>2024</v>
      </c>
      <c r="N1037">
        <v>36</v>
      </c>
      <c r="O1037">
        <f t="shared" si="16"/>
        <v>2.90260792691911E-2</v>
      </c>
    </row>
    <row r="1038" spans="1:15" x14ac:dyDescent="0.3">
      <c r="A1038">
        <v>3107</v>
      </c>
      <c r="B1038">
        <v>753</v>
      </c>
      <c r="C1038" t="s">
        <v>713</v>
      </c>
      <c r="D1038" t="s">
        <v>159</v>
      </c>
      <c r="E1038">
        <v>684</v>
      </c>
      <c r="F1038">
        <v>2698</v>
      </c>
      <c r="G1038">
        <v>0.25352112676056338</v>
      </c>
      <c r="H1038">
        <v>27148</v>
      </c>
      <c r="I1038">
        <v>292727</v>
      </c>
      <c r="J1038">
        <v>6</v>
      </c>
      <c r="K1038" t="s">
        <v>869</v>
      </c>
      <c r="L1038">
        <v>6723</v>
      </c>
      <c r="M1038">
        <v>2024</v>
      </c>
      <c r="N1038">
        <v>36</v>
      </c>
      <c r="O1038">
        <f t="shared" si="16"/>
        <v>2.5195226167673494E-2</v>
      </c>
    </row>
    <row r="1039" spans="1:15" x14ac:dyDescent="0.3">
      <c r="A1039">
        <v>3107</v>
      </c>
      <c r="B1039">
        <v>750</v>
      </c>
      <c r="C1039" t="s">
        <v>713</v>
      </c>
      <c r="D1039" t="s">
        <v>159</v>
      </c>
      <c r="E1039">
        <v>561</v>
      </c>
      <c r="F1039">
        <v>2483</v>
      </c>
      <c r="G1039">
        <v>0.22593636729762384</v>
      </c>
      <c r="H1039">
        <v>27148</v>
      </c>
      <c r="I1039">
        <v>292727</v>
      </c>
      <c r="J1039">
        <v>7</v>
      </c>
      <c r="K1039" t="s">
        <v>884</v>
      </c>
      <c r="L1039">
        <v>5626</v>
      </c>
      <c r="M1039">
        <v>2024</v>
      </c>
      <c r="N1039">
        <v>36</v>
      </c>
      <c r="O1039">
        <f t="shared" si="16"/>
        <v>2.0664505672609402E-2</v>
      </c>
    </row>
    <row r="1040" spans="1:15" x14ac:dyDescent="0.3">
      <c r="A1040">
        <v>3107</v>
      </c>
      <c r="B1040">
        <v>403</v>
      </c>
      <c r="C1040" t="s">
        <v>713</v>
      </c>
      <c r="D1040" t="s">
        <v>159</v>
      </c>
      <c r="E1040">
        <v>459</v>
      </c>
      <c r="F1040">
        <v>1593</v>
      </c>
      <c r="G1040">
        <v>0.28813559322033899</v>
      </c>
      <c r="H1040">
        <v>27148</v>
      </c>
      <c r="I1040">
        <v>292727</v>
      </c>
      <c r="J1040">
        <v>8</v>
      </c>
      <c r="K1040" t="s">
        <v>928</v>
      </c>
      <c r="L1040">
        <v>4475</v>
      </c>
      <c r="M1040">
        <v>2024</v>
      </c>
      <c r="N1040">
        <v>36</v>
      </c>
      <c r="O1040">
        <f t="shared" si="16"/>
        <v>1.6907322823044055E-2</v>
      </c>
    </row>
    <row r="1041" spans="1:15" x14ac:dyDescent="0.3">
      <c r="A1041">
        <v>3107</v>
      </c>
      <c r="B1041">
        <v>137</v>
      </c>
      <c r="C1041" t="s">
        <v>713</v>
      </c>
      <c r="D1041" t="s">
        <v>159</v>
      </c>
      <c r="E1041">
        <v>358</v>
      </c>
      <c r="F1041">
        <v>5512</v>
      </c>
      <c r="G1041">
        <v>6.4949201741654569E-2</v>
      </c>
      <c r="H1041">
        <v>27148</v>
      </c>
      <c r="I1041">
        <v>292727</v>
      </c>
      <c r="J1041">
        <v>9</v>
      </c>
      <c r="K1041" t="s">
        <v>872</v>
      </c>
      <c r="L1041">
        <v>18935</v>
      </c>
      <c r="M1041">
        <v>2024</v>
      </c>
      <c r="N1041">
        <v>36</v>
      </c>
      <c r="O1041">
        <f t="shared" si="16"/>
        <v>1.318697509945484E-2</v>
      </c>
    </row>
    <row r="1042" spans="1:15" x14ac:dyDescent="0.3">
      <c r="A1042">
        <v>3107</v>
      </c>
      <c r="B1042">
        <v>662</v>
      </c>
      <c r="C1042" t="s">
        <v>713</v>
      </c>
      <c r="D1042" t="s">
        <v>159</v>
      </c>
      <c r="E1042">
        <v>343</v>
      </c>
      <c r="F1042">
        <v>1097</v>
      </c>
      <c r="G1042">
        <v>0.31267092069279856</v>
      </c>
      <c r="H1042">
        <v>27148</v>
      </c>
      <c r="I1042">
        <v>292727</v>
      </c>
      <c r="J1042">
        <v>10</v>
      </c>
      <c r="K1042" t="s">
        <v>935</v>
      </c>
      <c r="L1042">
        <v>1795</v>
      </c>
      <c r="M1042">
        <v>2024</v>
      </c>
      <c r="N1042">
        <v>36</v>
      </c>
      <c r="O1042">
        <f t="shared" si="16"/>
        <v>1.2634448209812878E-2</v>
      </c>
    </row>
    <row r="1043" spans="1:15" x14ac:dyDescent="0.3">
      <c r="A1043">
        <v>3107</v>
      </c>
      <c r="B1043">
        <v>53</v>
      </c>
      <c r="C1043" t="s">
        <v>713</v>
      </c>
      <c r="D1043" t="s">
        <v>159</v>
      </c>
      <c r="E1043">
        <v>342</v>
      </c>
      <c r="F1043">
        <v>2827</v>
      </c>
      <c r="G1043">
        <v>0.12097629996462682</v>
      </c>
      <c r="H1043">
        <v>27148</v>
      </c>
      <c r="I1043">
        <v>292727</v>
      </c>
      <c r="J1043">
        <v>11</v>
      </c>
      <c r="K1043" t="s">
        <v>906</v>
      </c>
      <c r="L1043">
        <v>6415</v>
      </c>
      <c r="M1043">
        <v>2024</v>
      </c>
      <c r="N1043">
        <v>36</v>
      </c>
      <c r="O1043">
        <f t="shared" si="16"/>
        <v>1.2597613083836747E-2</v>
      </c>
    </row>
    <row r="1044" spans="1:15" x14ac:dyDescent="0.3">
      <c r="A1044">
        <v>3107</v>
      </c>
      <c r="B1044">
        <v>45</v>
      </c>
      <c r="C1044" t="s">
        <v>713</v>
      </c>
      <c r="D1044" t="s">
        <v>159</v>
      </c>
      <c r="E1044">
        <v>327</v>
      </c>
      <c r="F1044">
        <v>2672</v>
      </c>
      <c r="G1044">
        <v>0.12238023952095808</v>
      </c>
      <c r="H1044">
        <v>27148</v>
      </c>
      <c r="I1044">
        <v>292727</v>
      </c>
      <c r="J1044">
        <v>12</v>
      </c>
      <c r="K1044" t="s">
        <v>883</v>
      </c>
      <c r="L1044">
        <v>9187</v>
      </c>
      <c r="M1044">
        <v>2024</v>
      </c>
      <c r="N1044">
        <v>36</v>
      </c>
      <c r="O1044">
        <f t="shared" si="16"/>
        <v>1.2045086194194784E-2</v>
      </c>
    </row>
    <row r="1045" spans="1:15" x14ac:dyDescent="0.3">
      <c r="A1045">
        <v>3107</v>
      </c>
      <c r="B1045">
        <v>775</v>
      </c>
      <c r="C1045" t="s">
        <v>713</v>
      </c>
      <c r="D1045" t="s">
        <v>159</v>
      </c>
      <c r="E1045">
        <v>326</v>
      </c>
      <c r="F1045">
        <v>2921</v>
      </c>
      <c r="G1045">
        <v>0.11160561451557685</v>
      </c>
      <c r="H1045">
        <v>27148</v>
      </c>
      <c r="I1045">
        <v>292727</v>
      </c>
      <c r="J1045">
        <v>13</v>
      </c>
      <c r="K1045" t="s">
        <v>881</v>
      </c>
      <c r="L1045">
        <v>9105</v>
      </c>
      <c r="M1045">
        <v>2024</v>
      </c>
      <c r="N1045">
        <v>36</v>
      </c>
      <c r="O1045">
        <f t="shared" si="16"/>
        <v>1.2008251068218654E-2</v>
      </c>
    </row>
    <row r="1046" spans="1:15" x14ac:dyDescent="0.3">
      <c r="A1046">
        <v>3107</v>
      </c>
      <c r="B1046">
        <v>751</v>
      </c>
      <c r="C1046" t="s">
        <v>713</v>
      </c>
      <c r="D1046" t="s">
        <v>159</v>
      </c>
      <c r="E1046">
        <v>324</v>
      </c>
      <c r="F1046">
        <v>2580</v>
      </c>
      <c r="G1046">
        <v>0.12558139534883722</v>
      </c>
      <c r="H1046">
        <v>27148</v>
      </c>
      <c r="I1046">
        <v>292727</v>
      </c>
      <c r="J1046">
        <v>14</v>
      </c>
      <c r="K1046" t="s">
        <v>870</v>
      </c>
      <c r="L1046">
        <v>7174</v>
      </c>
      <c r="M1046">
        <v>2024</v>
      </c>
      <c r="N1046">
        <v>36</v>
      </c>
      <c r="O1046">
        <f t="shared" si="16"/>
        <v>1.1934580816266391E-2</v>
      </c>
    </row>
    <row r="1047" spans="1:15" x14ac:dyDescent="0.3">
      <c r="A1047">
        <v>3107</v>
      </c>
      <c r="B1047">
        <v>192</v>
      </c>
      <c r="C1047" t="s">
        <v>713</v>
      </c>
      <c r="D1047" t="s">
        <v>159</v>
      </c>
      <c r="E1047">
        <v>309</v>
      </c>
      <c r="F1047">
        <v>2351</v>
      </c>
      <c r="G1047">
        <v>0.13143343258188006</v>
      </c>
      <c r="H1047">
        <v>27148</v>
      </c>
      <c r="I1047">
        <v>292727</v>
      </c>
      <c r="J1047">
        <v>15</v>
      </c>
      <c r="K1047" t="s">
        <v>2880</v>
      </c>
      <c r="L1047">
        <v>5020</v>
      </c>
      <c r="M1047">
        <v>2024</v>
      </c>
      <c r="N1047">
        <v>36</v>
      </c>
      <c r="O1047">
        <f t="shared" si="16"/>
        <v>1.138205392662443E-2</v>
      </c>
    </row>
    <row r="1048" spans="1:15" x14ac:dyDescent="0.3">
      <c r="A1048">
        <v>3107</v>
      </c>
      <c r="B1048">
        <v>772</v>
      </c>
      <c r="C1048" t="s">
        <v>713</v>
      </c>
      <c r="D1048" t="s">
        <v>159</v>
      </c>
      <c r="E1048">
        <v>294</v>
      </c>
      <c r="F1048">
        <v>788</v>
      </c>
      <c r="G1048">
        <v>0.37309644670050762</v>
      </c>
      <c r="H1048">
        <v>27148</v>
      </c>
      <c r="I1048">
        <v>292727</v>
      </c>
      <c r="J1048">
        <v>16</v>
      </c>
      <c r="K1048" t="s">
        <v>916</v>
      </c>
      <c r="L1048">
        <v>1265</v>
      </c>
      <c r="M1048">
        <v>2024</v>
      </c>
      <c r="N1048">
        <v>36</v>
      </c>
      <c r="O1048">
        <f t="shared" si="16"/>
        <v>1.0829527036982466E-2</v>
      </c>
    </row>
    <row r="1049" spans="1:15" x14ac:dyDescent="0.3">
      <c r="A1049">
        <v>3107</v>
      </c>
      <c r="B1049">
        <v>420</v>
      </c>
      <c r="C1049" t="s">
        <v>713</v>
      </c>
      <c r="D1049" t="s">
        <v>159</v>
      </c>
      <c r="E1049">
        <v>269</v>
      </c>
      <c r="F1049">
        <v>2069</v>
      </c>
      <c r="G1049">
        <v>0.13001449975833737</v>
      </c>
      <c r="H1049">
        <v>27148</v>
      </c>
      <c r="I1049">
        <v>292727</v>
      </c>
      <c r="J1049">
        <v>17</v>
      </c>
      <c r="K1049" t="s">
        <v>894</v>
      </c>
      <c r="L1049">
        <v>7368</v>
      </c>
      <c r="M1049">
        <v>2024</v>
      </c>
      <c r="N1049">
        <v>36</v>
      </c>
      <c r="O1049">
        <f t="shared" si="16"/>
        <v>9.908648887579195E-3</v>
      </c>
    </row>
    <row r="1050" spans="1:15" x14ac:dyDescent="0.3">
      <c r="A1050">
        <v>3107</v>
      </c>
      <c r="B1050">
        <v>139</v>
      </c>
      <c r="C1050" t="s">
        <v>713</v>
      </c>
      <c r="D1050" t="s">
        <v>159</v>
      </c>
      <c r="E1050">
        <v>250</v>
      </c>
      <c r="F1050">
        <v>3692</v>
      </c>
      <c r="G1050">
        <v>6.7713976164680389E-2</v>
      </c>
      <c r="H1050">
        <v>27148</v>
      </c>
      <c r="I1050">
        <v>292727</v>
      </c>
      <c r="J1050">
        <v>18</v>
      </c>
      <c r="K1050" t="s">
        <v>879</v>
      </c>
      <c r="L1050">
        <v>15497</v>
      </c>
      <c r="M1050">
        <v>2024</v>
      </c>
      <c r="N1050">
        <v>36</v>
      </c>
      <c r="O1050">
        <f t="shared" si="16"/>
        <v>9.2087814940327098E-3</v>
      </c>
    </row>
    <row r="1051" spans="1:15" x14ac:dyDescent="0.3">
      <c r="A1051">
        <v>3107</v>
      </c>
      <c r="B1051">
        <v>710</v>
      </c>
      <c r="C1051" t="s">
        <v>713</v>
      </c>
      <c r="D1051" t="s">
        <v>159</v>
      </c>
      <c r="E1051">
        <v>250</v>
      </c>
      <c r="F1051">
        <v>1638</v>
      </c>
      <c r="G1051">
        <v>0.15262515262515264</v>
      </c>
      <c r="H1051">
        <v>27148</v>
      </c>
      <c r="I1051">
        <v>292727</v>
      </c>
      <c r="J1051">
        <v>18</v>
      </c>
      <c r="K1051" t="s">
        <v>891</v>
      </c>
      <c r="L1051">
        <v>4844</v>
      </c>
      <c r="M1051">
        <v>2024</v>
      </c>
      <c r="N1051">
        <v>36</v>
      </c>
      <c r="O1051">
        <f t="shared" si="16"/>
        <v>9.2087814940327098E-3</v>
      </c>
    </row>
    <row r="1052" spans="1:15" x14ac:dyDescent="0.3">
      <c r="A1052">
        <v>3107</v>
      </c>
      <c r="B1052">
        <v>92</v>
      </c>
      <c r="C1052" t="s">
        <v>713</v>
      </c>
      <c r="D1052" t="s">
        <v>159</v>
      </c>
      <c r="E1052">
        <v>237</v>
      </c>
      <c r="F1052">
        <v>464</v>
      </c>
      <c r="G1052">
        <v>0.51077586206896552</v>
      </c>
      <c r="H1052">
        <v>27148</v>
      </c>
      <c r="I1052">
        <v>292727</v>
      </c>
      <c r="J1052">
        <v>20</v>
      </c>
      <c r="K1052" t="s">
        <v>2874</v>
      </c>
      <c r="L1052">
        <v>516</v>
      </c>
      <c r="M1052">
        <v>2024</v>
      </c>
      <c r="N1052">
        <v>36</v>
      </c>
      <c r="O1052">
        <f t="shared" si="16"/>
        <v>8.7299248563430087E-3</v>
      </c>
    </row>
    <row r="1053" spans="1:15" x14ac:dyDescent="0.3">
      <c r="A1053">
        <v>3107</v>
      </c>
      <c r="B1053">
        <v>140</v>
      </c>
      <c r="C1053" t="s">
        <v>713</v>
      </c>
      <c r="D1053" t="s">
        <v>159</v>
      </c>
      <c r="E1053">
        <v>231</v>
      </c>
      <c r="F1053">
        <v>1993</v>
      </c>
      <c r="G1053">
        <v>0.11590566984445559</v>
      </c>
      <c r="H1053">
        <v>27148</v>
      </c>
      <c r="I1053">
        <v>292727</v>
      </c>
      <c r="J1053">
        <v>21</v>
      </c>
      <c r="K1053" t="s">
        <v>876</v>
      </c>
      <c r="L1053">
        <v>9196</v>
      </c>
      <c r="M1053">
        <v>2024</v>
      </c>
      <c r="N1053">
        <v>36</v>
      </c>
      <c r="O1053">
        <f t="shared" si="16"/>
        <v>8.5089141004862229E-3</v>
      </c>
    </row>
    <row r="1054" spans="1:15" x14ac:dyDescent="0.3">
      <c r="A1054">
        <v>3107</v>
      </c>
      <c r="B1054">
        <v>302</v>
      </c>
      <c r="C1054" t="s">
        <v>713</v>
      </c>
      <c r="D1054" t="s">
        <v>159</v>
      </c>
      <c r="E1054">
        <v>229</v>
      </c>
      <c r="F1054">
        <v>2995</v>
      </c>
      <c r="G1054">
        <v>7.6460767946577635E-2</v>
      </c>
      <c r="H1054">
        <v>27148</v>
      </c>
      <c r="I1054">
        <v>292727</v>
      </c>
      <c r="J1054">
        <v>22</v>
      </c>
      <c r="K1054" t="s">
        <v>875</v>
      </c>
      <c r="L1054">
        <v>6312</v>
      </c>
      <c r="M1054">
        <v>2024</v>
      </c>
      <c r="N1054">
        <v>36</v>
      </c>
      <c r="O1054">
        <f t="shared" si="16"/>
        <v>8.4352438485339621E-3</v>
      </c>
    </row>
    <row r="1055" spans="1:15" x14ac:dyDescent="0.3">
      <c r="A1055">
        <v>3107</v>
      </c>
      <c r="B1055">
        <v>812</v>
      </c>
      <c r="C1055" t="s">
        <v>713</v>
      </c>
      <c r="D1055" t="s">
        <v>159</v>
      </c>
      <c r="E1055">
        <v>217</v>
      </c>
      <c r="F1055">
        <v>1024</v>
      </c>
      <c r="G1055">
        <v>0.2119140625</v>
      </c>
      <c r="H1055">
        <v>27148</v>
      </c>
      <c r="I1055">
        <v>292727</v>
      </c>
      <c r="J1055">
        <v>23</v>
      </c>
      <c r="K1055" t="s">
        <v>901</v>
      </c>
      <c r="L1055">
        <v>3303</v>
      </c>
      <c r="M1055">
        <v>2024</v>
      </c>
      <c r="N1055">
        <v>36</v>
      </c>
      <c r="O1055">
        <f t="shared" si="16"/>
        <v>7.9932223368203922E-3</v>
      </c>
    </row>
    <row r="1056" spans="1:15" x14ac:dyDescent="0.3">
      <c r="A1056">
        <v>3107</v>
      </c>
      <c r="B1056">
        <v>469</v>
      </c>
      <c r="C1056" t="s">
        <v>713</v>
      </c>
      <c r="D1056" t="s">
        <v>159</v>
      </c>
      <c r="E1056">
        <v>216</v>
      </c>
      <c r="F1056">
        <v>2971</v>
      </c>
      <c r="G1056">
        <v>7.2702793672164256E-2</v>
      </c>
      <c r="H1056">
        <v>27148</v>
      </c>
      <c r="I1056">
        <v>292727</v>
      </c>
      <c r="J1056">
        <v>24</v>
      </c>
      <c r="K1056" t="s">
        <v>1605</v>
      </c>
      <c r="L1056">
        <v>10709</v>
      </c>
      <c r="M1056">
        <v>2024</v>
      </c>
      <c r="N1056">
        <v>36</v>
      </c>
      <c r="O1056">
        <f t="shared" si="16"/>
        <v>7.956387210844261E-3</v>
      </c>
    </row>
    <row r="1057" spans="1:15" x14ac:dyDescent="0.3">
      <c r="A1057">
        <v>3107</v>
      </c>
      <c r="B1057">
        <v>383</v>
      </c>
      <c r="C1057" t="s">
        <v>713</v>
      </c>
      <c r="D1057" t="s">
        <v>159</v>
      </c>
      <c r="E1057">
        <v>214</v>
      </c>
      <c r="F1057">
        <v>2498</v>
      </c>
      <c r="G1057">
        <v>8.5668534827862283E-2</v>
      </c>
      <c r="H1057">
        <v>27148</v>
      </c>
      <c r="I1057">
        <v>292727</v>
      </c>
      <c r="J1057">
        <v>25</v>
      </c>
      <c r="K1057" t="s">
        <v>2875</v>
      </c>
      <c r="L1057">
        <v>8922</v>
      </c>
      <c r="M1057">
        <v>2024</v>
      </c>
      <c r="N1057">
        <v>36</v>
      </c>
      <c r="O1057">
        <f t="shared" si="16"/>
        <v>7.8827169588920002E-3</v>
      </c>
    </row>
    <row r="1058" spans="1:15" x14ac:dyDescent="0.3">
      <c r="A1058">
        <v>3107</v>
      </c>
      <c r="B1058">
        <v>304</v>
      </c>
      <c r="C1058" t="s">
        <v>713</v>
      </c>
      <c r="D1058" t="s">
        <v>159</v>
      </c>
      <c r="E1058">
        <v>213</v>
      </c>
      <c r="F1058">
        <v>3194</v>
      </c>
      <c r="G1058">
        <v>6.668753913587977E-2</v>
      </c>
      <c r="H1058">
        <v>27148</v>
      </c>
      <c r="I1058">
        <v>292727</v>
      </c>
      <c r="J1058">
        <v>26</v>
      </c>
      <c r="K1058" t="s">
        <v>921</v>
      </c>
      <c r="L1058">
        <v>5398</v>
      </c>
      <c r="M1058">
        <v>2024</v>
      </c>
      <c r="N1058">
        <v>36</v>
      </c>
      <c r="O1058">
        <f t="shared" si="16"/>
        <v>7.845881832915869E-3</v>
      </c>
    </row>
    <row r="1059" spans="1:15" x14ac:dyDescent="0.3">
      <c r="A1059">
        <v>3107</v>
      </c>
      <c r="B1059">
        <v>566</v>
      </c>
      <c r="C1059" t="s">
        <v>713</v>
      </c>
      <c r="D1059" t="s">
        <v>159</v>
      </c>
      <c r="E1059">
        <v>212</v>
      </c>
      <c r="F1059">
        <v>1309</v>
      </c>
      <c r="G1059">
        <v>0.16195569136745608</v>
      </c>
      <c r="H1059">
        <v>27148</v>
      </c>
      <c r="I1059">
        <v>292727</v>
      </c>
      <c r="J1059">
        <v>27</v>
      </c>
      <c r="K1059" t="s">
        <v>2771</v>
      </c>
      <c r="L1059">
        <v>2624</v>
      </c>
      <c r="M1059">
        <v>2024</v>
      </c>
      <c r="N1059">
        <v>36</v>
      </c>
      <c r="O1059">
        <f t="shared" si="16"/>
        <v>7.8090467069397377E-3</v>
      </c>
    </row>
    <row r="1060" spans="1:15" x14ac:dyDescent="0.3">
      <c r="A1060">
        <v>3107</v>
      </c>
      <c r="B1060">
        <v>463</v>
      </c>
      <c r="C1060" t="s">
        <v>713</v>
      </c>
      <c r="D1060" t="s">
        <v>159</v>
      </c>
      <c r="E1060">
        <v>211</v>
      </c>
      <c r="F1060">
        <v>3187</v>
      </c>
      <c r="G1060">
        <v>6.620646375902102E-2</v>
      </c>
      <c r="H1060">
        <v>27148</v>
      </c>
      <c r="I1060">
        <v>292727</v>
      </c>
      <c r="J1060">
        <v>28</v>
      </c>
      <c r="K1060" t="s">
        <v>880</v>
      </c>
      <c r="L1060">
        <v>12764</v>
      </c>
      <c r="M1060">
        <v>2024</v>
      </c>
      <c r="N1060">
        <v>36</v>
      </c>
      <c r="O1060">
        <f t="shared" si="16"/>
        <v>7.7722115809636073E-3</v>
      </c>
    </row>
    <row r="1061" spans="1:15" x14ac:dyDescent="0.3">
      <c r="A1061">
        <v>3107</v>
      </c>
      <c r="B1061">
        <v>24</v>
      </c>
      <c r="C1061" t="s">
        <v>713</v>
      </c>
      <c r="D1061" t="s">
        <v>159</v>
      </c>
      <c r="E1061">
        <v>208</v>
      </c>
      <c r="F1061">
        <v>1889</v>
      </c>
      <c r="G1061">
        <v>0.11011116993118052</v>
      </c>
      <c r="H1061">
        <v>27148</v>
      </c>
      <c r="I1061">
        <v>292727</v>
      </c>
      <c r="J1061">
        <v>29</v>
      </c>
      <c r="K1061" t="s">
        <v>2220</v>
      </c>
      <c r="L1061">
        <v>3887</v>
      </c>
      <c r="M1061">
        <v>2024</v>
      </c>
      <c r="N1061">
        <v>36</v>
      </c>
      <c r="O1061">
        <f t="shared" si="16"/>
        <v>7.6617062030352144E-3</v>
      </c>
    </row>
    <row r="1062" spans="1:15" x14ac:dyDescent="0.3">
      <c r="A1062">
        <v>3107</v>
      </c>
      <c r="B1062">
        <v>313</v>
      </c>
      <c r="C1062" t="s">
        <v>713</v>
      </c>
      <c r="D1062" t="s">
        <v>159</v>
      </c>
      <c r="E1062">
        <v>207</v>
      </c>
      <c r="F1062">
        <v>1419</v>
      </c>
      <c r="G1062">
        <v>0.14587737843551796</v>
      </c>
      <c r="H1062">
        <v>27148</v>
      </c>
      <c r="I1062">
        <v>292727</v>
      </c>
      <c r="J1062">
        <v>30</v>
      </c>
      <c r="K1062" t="s">
        <v>926</v>
      </c>
      <c r="L1062">
        <v>2940</v>
      </c>
      <c r="M1062">
        <v>2024</v>
      </c>
      <c r="N1062">
        <v>36</v>
      </c>
      <c r="O1062">
        <f t="shared" si="16"/>
        <v>7.6248710770590832E-3</v>
      </c>
    </row>
    <row r="1063" spans="1:15" x14ac:dyDescent="0.3">
      <c r="A1063">
        <v>3107</v>
      </c>
      <c r="B1063">
        <v>466</v>
      </c>
      <c r="C1063" t="s">
        <v>713</v>
      </c>
      <c r="D1063" t="s">
        <v>159</v>
      </c>
      <c r="E1063">
        <v>197</v>
      </c>
      <c r="F1063">
        <v>2504</v>
      </c>
      <c r="G1063">
        <v>7.8674121405750794E-2</v>
      </c>
      <c r="H1063">
        <v>27148</v>
      </c>
      <c r="I1063">
        <v>292727</v>
      </c>
      <c r="J1063">
        <v>31</v>
      </c>
      <c r="K1063" t="s">
        <v>2748</v>
      </c>
      <c r="L1063">
        <v>7325</v>
      </c>
      <c r="M1063">
        <v>2024</v>
      </c>
      <c r="N1063">
        <v>36</v>
      </c>
      <c r="O1063">
        <f t="shared" si="16"/>
        <v>7.2565198172977749E-3</v>
      </c>
    </row>
    <row r="1064" spans="1:15" x14ac:dyDescent="0.3">
      <c r="A1064">
        <v>3107</v>
      </c>
      <c r="B1064">
        <v>633</v>
      </c>
      <c r="C1064" t="s">
        <v>713</v>
      </c>
      <c r="D1064" t="s">
        <v>159</v>
      </c>
      <c r="E1064">
        <v>197</v>
      </c>
      <c r="F1064">
        <v>825</v>
      </c>
      <c r="G1064">
        <v>0.2387878787878788</v>
      </c>
      <c r="H1064">
        <v>27148</v>
      </c>
      <c r="I1064">
        <v>292727</v>
      </c>
      <c r="J1064">
        <v>31</v>
      </c>
      <c r="K1064" t="s">
        <v>2786</v>
      </c>
      <c r="L1064">
        <v>1448</v>
      </c>
      <c r="M1064">
        <v>2024</v>
      </c>
      <c r="N1064">
        <v>36</v>
      </c>
      <c r="O1064">
        <f t="shared" si="16"/>
        <v>7.2565198172977749E-3</v>
      </c>
    </row>
    <row r="1065" spans="1:15" x14ac:dyDescent="0.3">
      <c r="A1065">
        <v>3107</v>
      </c>
      <c r="B1065">
        <v>141</v>
      </c>
      <c r="C1065" t="s">
        <v>713</v>
      </c>
      <c r="D1065" t="s">
        <v>159</v>
      </c>
      <c r="E1065">
        <v>184</v>
      </c>
      <c r="F1065">
        <v>1303</v>
      </c>
      <c r="G1065">
        <v>0.14121258633921718</v>
      </c>
      <c r="H1065">
        <v>27148</v>
      </c>
      <c r="I1065">
        <v>292727</v>
      </c>
      <c r="J1065">
        <v>33</v>
      </c>
      <c r="K1065" t="s">
        <v>931</v>
      </c>
      <c r="L1065">
        <v>3833</v>
      </c>
      <c r="M1065">
        <v>2024</v>
      </c>
      <c r="N1065">
        <v>36</v>
      </c>
      <c r="O1065">
        <f t="shared" si="16"/>
        <v>6.7776631796080747E-3</v>
      </c>
    </row>
    <row r="1066" spans="1:15" x14ac:dyDescent="0.3">
      <c r="A1066">
        <v>3107</v>
      </c>
      <c r="B1066">
        <v>301</v>
      </c>
      <c r="C1066" t="s">
        <v>713</v>
      </c>
      <c r="D1066" t="s">
        <v>159</v>
      </c>
      <c r="E1066">
        <v>183</v>
      </c>
      <c r="F1066">
        <v>2968</v>
      </c>
      <c r="G1066">
        <v>6.1657681940700808E-2</v>
      </c>
      <c r="H1066">
        <v>27148</v>
      </c>
      <c r="I1066">
        <v>292727</v>
      </c>
      <c r="J1066">
        <v>34</v>
      </c>
      <c r="K1066" t="s">
        <v>2874</v>
      </c>
      <c r="L1066">
        <v>7114</v>
      </c>
      <c r="M1066">
        <v>2024</v>
      </c>
      <c r="N1066">
        <v>36</v>
      </c>
      <c r="O1066">
        <f t="shared" si="16"/>
        <v>6.7408280536319434E-3</v>
      </c>
    </row>
    <row r="1067" spans="1:15" x14ac:dyDescent="0.3">
      <c r="A1067">
        <v>3107</v>
      </c>
      <c r="B1067">
        <v>541</v>
      </c>
      <c r="C1067" t="s">
        <v>713</v>
      </c>
      <c r="D1067" t="s">
        <v>159</v>
      </c>
      <c r="E1067">
        <v>176</v>
      </c>
      <c r="F1067">
        <v>906</v>
      </c>
      <c r="G1067">
        <v>0.19426048565121412</v>
      </c>
      <c r="H1067">
        <v>27148</v>
      </c>
      <c r="I1067">
        <v>292727</v>
      </c>
      <c r="J1067">
        <v>35</v>
      </c>
      <c r="K1067" t="s">
        <v>927</v>
      </c>
      <c r="L1067">
        <v>1803</v>
      </c>
      <c r="M1067">
        <v>2024</v>
      </c>
      <c r="N1067">
        <v>36</v>
      </c>
      <c r="O1067">
        <f t="shared" si="16"/>
        <v>6.4829821717990272E-3</v>
      </c>
    </row>
    <row r="1068" spans="1:15" x14ac:dyDescent="0.3">
      <c r="A1068">
        <v>3107</v>
      </c>
      <c r="B1068">
        <v>862</v>
      </c>
      <c r="C1068" t="s">
        <v>713</v>
      </c>
      <c r="D1068" t="s">
        <v>159</v>
      </c>
      <c r="E1068">
        <v>175</v>
      </c>
      <c r="F1068">
        <v>777</v>
      </c>
      <c r="G1068">
        <v>0.22522522522522523</v>
      </c>
      <c r="H1068">
        <v>27148</v>
      </c>
      <c r="I1068">
        <v>292727</v>
      </c>
      <c r="J1068">
        <v>36</v>
      </c>
      <c r="K1068" t="s">
        <v>910</v>
      </c>
      <c r="L1068">
        <v>3335</v>
      </c>
      <c r="M1068">
        <v>2024</v>
      </c>
      <c r="N1068">
        <v>36</v>
      </c>
      <c r="O1068">
        <f t="shared" si="16"/>
        <v>6.4461470458228969E-3</v>
      </c>
    </row>
    <row r="1069" spans="1:15" x14ac:dyDescent="0.3">
      <c r="A1069">
        <v>3107</v>
      </c>
      <c r="B1069">
        <v>175</v>
      </c>
      <c r="C1069" t="s">
        <v>713</v>
      </c>
      <c r="D1069" t="s">
        <v>159</v>
      </c>
      <c r="E1069">
        <v>168</v>
      </c>
      <c r="F1069">
        <v>3804</v>
      </c>
      <c r="G1069">
        <v>4.4164037854889593E-2</v>
      </c>
      <c r="H1069">
        <v>27148</v>
      </c>
      <c r="I1069">
        <v>292727</v>
      </c>
      <c r="J1069">
        <v>37</v>
      </c>
      <c r="K1069" t="s">
        <v>2879</v>
      </c>
      <c r="L1069">
        <v>7629</v>
      </c>
      <c r="M1069">
        <v>2024</v>
      </c>
      <c r="N1069">
        <v>36</v>
      </c>
      <c r="O1069">
        <f t="shared" si="16"/>
        <v>6.1883011639899807E-3</v>
      </c>
    </row>
    <row r="1070" spans="1:15" x14ac:dyDescent="0.3">
      <c r="A1070">
        <v>3107</v>
      </c>
      <c r="B1070">
        <v>133</v>
      </c>
      <c r="C1070" t="s">
        <v>713</v>
      </c>
      <c r="D1070" t="s">
        <v>159</v>
      </c>
      <c r="E1070">
        <v>158</v>
      </c>
      <c r="F1070">
        <v>2145</v>
      </c>
      <c r="G1070">
        <v>7.3659673659673658E-2</v>
      </c>
      <c r="H1070">
        <v>27148</v>
      </c>
      <c r="I1070">
        <v>292727</v>
      </c>
      <c r="J1070">
        <v>38</v>
      </c>
      <c r="K1070" t="s">
        <v>2877</v>
      </c>
      <c r="L1070">
        <v>7672</v>
      </c>
      <c r="M1070">
        <v>2024</v>
      </c>
      <c r="N1070">
        <v>36</v>
      </c>
      <c r="O1070">
        <f t="shared" si="16"/>
        <v>5.8199499042286724E-3</v>
      </c>
    </row>
    <row r="1071" spans="1:15" x14ac:dyDescent="0.3">
      <c r="A1071">
        <v>3107</v>
      </c>
      <c r="B1071">
        <v>770</v>
      </c>
      <c r="C1071" t="s">
        <v>713</v>
      </c>
      <c r="D1071" t="s">
        <v>159</v>
      </c>
      <c r="E1071">
        <v>156</v>
      </c>
      <c r="F1071">
        <v>685</v>
      </c>
      <c r="G1071">
        <v>0.22773722627737225</v>
      </c>
      <c r="H1071">
        <v>27148</v>
      </c>
      <c r="I1071">
        <v>292727</v>
      </c>
      <c r="J1071">
        <v>39</v>
      </c>
      <c r="K1071" t="s">
        <v>915</v>
      </c>
      <c r="L1071">
        <v>2112</v>
      </c>
      <c r="M1071">
        <v>2024</v>
      </c>
      <c r="N1071">
        <v>36</v>
      </c>
      <c r="O1071">
        <f t="shared" si="16"/>
        <v>5.7462796522764108E-3</v>
      </c>
    </row>
    <row r="1072" spans="1:15" x14ac:dyDescent="0.3">
      <c r="A1072">
        <v>3107</v>
      </c>
      <c r="B1072">
        <v>201</v>
      </c>
      <c r="C1072" t="s">
        <v>713</v>
      </c>
      <c r="D1072" t="s">
        <v>159</v>
      </c>
      <c r="E1072">
        <v>151</v>
      </c>
      <c r="F1072">
        <v>2876</v>
      </c>
      <c r="G1072">
        <v>5.2503477051460364E-2</v>
      </c>
      <c r="H1072">
        <v>27148</v>
      </c>
      <c r="I1072">
        <v>292727</v>
      </c>
      <c r="J1072">
        <v>40</v>
      </c>
      <c r="K1072" t="s">
        <v>877</v>
      </c>
      <c r="L1072">
        <v>11407</v>
      </c>
      <c r="M1072">
        <v>2024</v>
      </c>
      <c r="N1072">
        <v>36</v>
      </c>
      <c r="O1072">
        <f t="shared" si="16"/>
        <v>5.5621040223957563E-3</v>
      </c>
    </row>
    <row r="1073" spans="1:15" x14ac:dyDescent="0.3">
      <c r="A1073">
        <v>3107</v>
      </c>
      <c r="B1073">
        <v>425</v>
      </c>
      <c r="C1073" t="s">
        <v>713</v>
      </c>
      <c r="D1073" t="s">
        <v>159</v>
      </c>
      <c r="E1073">
        <v>146</v>
      </c>
      <c r="F1073">
        <v>992</v>
      </c>
      <c r="G1073">
        <v>0.14717741935483872</v>
      </c>
      <c r="H1073">
        <v>27148</v>
      </c>
      <c r="I1073">
        <v>292727</v>
      </c>
      <c r="J1073">
        <v>41</v>
      </c>
      <c r="K1073" t="s">
        <v>2883</v>
      </c>
      <c r="L1073">
        <v>3296</v>
      </c>
      <c r="M1073">
        <v>2024</v>
      </c>
      <c r="N1073">
        <v>36</v>
      </c>
      <c r="O1073">
        <f t="shared" si="16"/>
        <v>5.3779283925151026E-3</v>
      </c>
    </row>
    <row r="1074" spans="1:15" x14ac:dyDescent="0.3">
      <c r="A1074">
        <v>3107</v>
      </c>
      <c r="B1074">
        <v>773</v>
      </c>
      <c r="C1074" t="s">
        <v>713</v>
      </c>
      <c r="D1074" t="s">
        <v>159</v>
      </c>
      <c r="E1074">
        <v>146</v>
      </c>
      <c r="F1074">
        <v>804</v>
      </c>
      <c r="G1074">
        <v>0.18159203980099503</v>
      </c>
      <c r="H1074">
        <v>27148</v>
      </c>
      <c r="I1074">
        <v>292727</v>
      </c>
      <c r="J1074">
        <v>41</v>
      </c>
      <c r="K1074" t="s">
        <v>917</v>
      </c>
      <c r="L1074">
        <v>2034</v>
      </c>
      <c r="M1074">
        <v>2024</v>
      </c>
      <c r="N1074">
        <v>36</v>
      </c>
      <c r="O1074">
        <f t="shared" si="16"/>
        <v>5.3779283925151026E-3</v>
      </c>
    </row>
    <row r="1075" spans="1:15" x14ac:dyDescent="0.3">
      <c r="A1075">
        <v>3107</v>
      </c>
      <c r="B1075">
        <v>55</v>
      </c>
      <c r="C1075" t="s">
        <v>713</v>
      </c>
      <c r="D1075" t="s">
        <v>159</v>
      </c>
      <c r="E1075">
        <v>144</v>
      </c>
      <c r="F1075">
        <v>1019</v>
      </c>
      <c r="G1075">
        <v>0.14131501472031405</v>
      </c>
      <c r="H1075">
        <v>27148</v>
      </c>
      <c r="I1075">
        <v>292727</v>
      </c>
      <c r="J1075">
        <v>43</v>
      </c>
      <c r="K1075" t="s">
        <v>938</v>
      </c>
      <c r="L1075">
        <v>2822</v>
      </c>
      <c r="M1075">
        <v>2024</v>
      </c>
      <c r="N1075">
        <v>36</v>
      </c>
      <c r="O1075">
        <f t="shared" si="16"/>
        <v>5.3042581405628409E-3</v>
      </c>
    </row>
    <row r="1076" spans="1:15" x14ac:dyDescent="0.3">
      <c r="A1076">
        <v>3107</v>
      </c>
      <c r="B1076">
        <v>254</v>
      </c>
      <c r="C1076" t="s">
        <v>713</v>
      </c>
      <c r="D1076" t="s">
        <v>159</v>
      </c>
      <c r="E1076">
        <v>144</v>
      </c>
      <c r="F1076">
        <v>2885</v>
      </c>
      <c r="G1076">
        <v>4.9913344887348353E-2</v>
      </c>
      <c r="H1076">
        <v>27148</v>
      </c>
      <c r="I1076">
        <v>292727</v>
      </c>
      <c r="J1076">
        <v>43</v>
      </c>
      <c r="K1076" t="s">
        <v>889</v>
      </c>
      <c r="L1076">
        <v>7267</v>
      </c>
      <c r="M1076">
        <v>2024</v>
      </c>
      <c r="N1076">
        <v>36</v>
      </c>
      <c r="O1076">
        <f t="shared" si="16"/>
        <v>5.3042581405628409E-3</v>
      </c>
    </row>
    <row r="1077" spans="1:15" x14ac:dyDescent="0.3">
      <c r="A1077">
        <v>3107</v>
      </c>
      <c r="B1077">
        <v>347</v>
      </c>
      <c r="C1077" t="s">
        <v>713</v>
      </c>
      <c r="D1077" t="s">
        <v>159</v>
      </c>
      <c r="E1077">
        <v>142</v>
      </c>
      <c r="F1077">
        <v>1582</v>
      </c>
      <c r="G1077">
        <v>8.9759797724399501E-2</v>
      </c>
      <c r="H1077">
        <v>27148</v>
      </c>
      <c r="I1077">
        <v>292727</v>
      </c>
      <c r="J1077">
        <v>45</v>
      </c>
      <c r="K1077" t="s">
        <v>886</v>
      </c>
      <c r="L1077">
        <v>5736</v>
      </c>
      <c r="M1077">
        <v>2024</v>
      </c>
      <c r="N1077">
        <v>36</v>
      </c>
      <c r="O1077">
        <f t="shared" si="16"/>
        <v>5.2305878886105793E-3</v>
      </c>
    </row>
    <row r="1078" spans="1:15" x14ac:dyDescent="0.3">
      <c r="A1078">
        <v>3107</v>
      </c>
      <c r="B1078">
        <v>321</v>
      </c>
      <c r="C1078" t="s">
        <v>713</v>
      </c>
      <c r="D1078" t="s">
        <v>159</v>
      </c>
      <c r="E1078">
        <v>139</v>
      </c>
      <c r="F1078">
        <v>1490</v>
      </c>
      <c r="G1078">
        <v>9.3288590604026847E-2</v>
      </c>
      <c r="H1078">
        <v>27148</v>
      </c>
      <c r="I1078">
        <v>292727</v>
      </c>
      <c r="J1078">
        <v>46</v>
      </c>
      <c r="K1078" t="s">
        <v>2725</v>
      </c>
      <c r="L1078">
        <v>2937</v>
      </c>
      <c r="M1078">
        <v>2024</v>
      </c>
      <c r="N1078">
        <v>36</v>
      </c>
      <c r="O1078">
        <f t="shared" si="16"/>
        <v>5.1200825106821864E-3</v>
      </c>
    </row>
    <row r="1079" spans="1:15" x14ac:dyDescent="0.3">
      <c r="A1079">
        <v>3107</v>
      </c>
      <c r="B1079">
        <v>282</v>
      </c>
      <c r="C1079" t="s">
        <v>713</v>
      </c>
      <c r="D1079" t="s">
        <v>159</v>
      </c>
      <c r="E1079">
        <v>137</v>
      </c>
      <c r="F1079">
        <v>1781</v>
      </c>
      <c r="G1079">
        <v>7.6923076923076927E-2</v>
      </c>
      <c r="H1079">
        <v>27148</v>
      </c>
      <c r="I1079">
        <v>292727</v>
      </c>
      <c r="J1079">
        <v>47</v>
      </c>
      <c r="K1079" t="s">
        <v>893</v>
      </c>
      <c r="L1079">
        <v>5536</v>
      </c>
      <c r="M1079">
        <v>2024</v>
      </c>
      <c r="N1079">
        <v>36</v>
      </c>
      <c r="O1079">
        <f t="shared" si="16"/>
        <v>5.0464122587299248E-3</v>
      </c>
    </row>
    <row r="1080" spans="1:15" x14ac:dyDescent="0.3">
      <c r="A1080">
        <v>3107</v>
      </c>
      <c r="B1080">
        <v>58</v>
      </c>
      <c r="C1080" t="s">
        <v>713</v>
      </c>
      <c r="D1080" t="s">
        <v>159</v>
      </c>
      <c r="E1080">
        <v>133</v>
      </c>
      <c r="F1080">
        <v>1334</v>
      </c>
      <c r="G1080">
        <v>9.9700149925037479E-2</v>
      </c>
      <c r="H1080">
        <v>27148</v>
      </c>
      <c r="I1080">
        <v>292727</v>
      </c>
      <c r="J1080">
        <v>48</v>
      </c>
      <c r="K1080" t="s">
        <v>911</v>
      </c>
      <c r="L1080">
        <v>3485</v>
      </c>
      <c r="M1080">
        <v>2024</v>
      </c>
      <c r="N1080">
        <v>36</v>
      </c>
      <c r="O1080">
        <f t="shared" si="16"/>
        <v>4.8990717548254015E-3</v>
      </c>
    </row>
    <row r="1081" spans="1:15" x14ac:dyDescent="0.3">
      <c r="A1081">
        <v>3107</v>
      </c>
      <c r="B1081">
        <v>280</v>
      </c>
      <c r="C1081" t="s">
        <v>713</v>
      </c>
      <c r="D1081" t="s">
        <v>159</v>
      </c>
      <c r="E1081">
        <v>133</v>
      </c>
      <c r="F1081">
        <v>1208</v>
      </c>
      <c r="G1081">
        <v>0.11009933774834436</v>
      </c>
      <c r="H1081">
        <v>27148</v>
      </c>
      <c r="I1081">
        <v>292727</v>
      </c>
      <c r="J1081">
        <v>48</v>
      </c>
      <c r="K1081" t="s">
        <v>948</v>
      </c>
      <c r="L1081">
        <v>4028</v>
      </c>
      <c r="M1081">
        <v>2024</v>
      </c>
      <c r="N1081">
        <v>36</v>
      </c>
      <c r="O1081">
        <f t="shared" si="16"/>
        <v>4.8990717548254015E-3</v>
      </c>
    </row>
    <row r="1082" spans="1:15" x14ac:dyDescent="0.3">
      <c r="A1082">
        <v>3107</v>
      </c>
      <c r="B1082">
        <v>174</v>
      </c>
      <c r="C1082" t="s">
        <v>713</v>
      </c>
      <c r="D1082" t="s">
        <v>159</v>
      </c>
      <c r="E1082">
        <v>130</v>
      </c>
      <c r="F1082">
        <v>1472</v>
      </c>
      <c r="G1082">
        <v>8.8315217391304351E-2</v>
      </c>
      <c r="H1082">
        <v>27148</v>
      </c>
      <c r="I1082">
        <v>292727</v>
      </c>
      <c r="J1082">
        <v>50</v>
      </c>
      <c r="K1082" t="s">
        <v>2878</v>
      </c>
      <c r="L1082">
        <v>5150</v>
      </c>
      <c r="M1082">
        <v>2024</v>
      </c>
      <c r="N1082">
        <v>36</v>
      </c>
      <c r="O1082">
        <f t="shared" si="16"/>
        <v>4.7885663768970086E-3</v>
      </c>
    </row>
    <row r="1083" spans="1:15" x14ac:dyDescent="0.3">
      <c r="A1083">
        <v>3107</v>
      </c>
      <c r="B1083">
        <v>721</v>
      </c>
      <c r="C1083" t="s">
        <v>713</v>
      </c>
      <c r="D1083" t="s">
        <v>159</v>
      </c>
      <c r="E1083">
        <v>130</v>
      </c>
      <c r="F1083">
        <v>1592</v>
      </c>
      <c r="G1083">
        <v>8.1658291457286439E-2</v>
      </c>
      <c r="H1083">
        <v>27148</v>
      </c>
      <c r="I1083">
        <v>292727</v>
      </c>
      <c r="J1083">
        <v>50</v>
      </c>
      <c r="K1083" t="s">
        <v>925</v>
      </c>
      <c r="L1083">
        <v>3185</v>
      </c>
      <c r="M1083">
        <v>2024</v>
      </c>
      <c r="N1083">
        <v>36</v>
      </c>
      <c r="O1083">
        <f t="shared" si="16"/>
        <v>4.7885663768970086E-3</v>
      </c>
    </row>
    <row r="1084" spans="1:15" x14ac:dyDescent="0.3">
      <c r="A1084">
        <v>3107</v>
      </c>
      <c r="B1084">
        <v>308</v>
      </c>
      <c r="C1084" t="s">
        <v>713</v>
      </c>
      <c r="D1084" t="s">
        <v>159</v>
      </c>
      <c r="E1084">
        <v>128</v>
      </c>
      <c r="F1084">
        <v>1681</v>
      </c>
      <c r="G1084">
        <v>7.6145151695419397E-2</v>
      </c>
      <c r="H1084">
        <v>27148</v>
      </c>
      <c r="I1084">
        <v>292727</v>
      </c>
      <c r="J1084">
        <v>52</v>
      </c>
      <c r="K1084" t="s">
        <v>2211</v>
      </c>
      <c r="L1084">
        <v>5626</v>
      </c>
      <c r="M1084">
        <v>2024</v>
      </c>
      <c r="N1084">
        <v>36</v>
      </c>
      <c r="O1084">
        <f t="shared" si="16"/>
        <v>4.7148961249447469E-3</v>
      </c>
    </row>
    <row r="1085" spans="1:15" x14ac:dyDescent="0.3">
      <c r="A1085">
        <v>3107</v>
      </c>
      <c r="B1085">
        <v>364</v>
      </c>
      <c r="C1085" t="s">
        <v>713</v>
      </c>
      <c r="D1085" t="s">
        <v>159</v>
      </c>
      <c r="E1085">
        <v>125</v>
      </c>
      <c r="F1085">
        <v>651</v>
      </c>
      <c r="G1085">
        <v>0.19201228878648233</v>
      </c>
      <c r="H1085">
        <v>27148</v>
      </c>
      <c r="I1085">
        <v>292727</v>
      </c>
      <c r="J1085">
        <v>53</v>
      </c>
      <c r="K1085" t="s">
        <v>2732</v>
      </c>
      <c r="L1085">
        <v>1626</v>
      </c>
      <c r="M1085">
        <v>2024</v>
      </c>
      <c r="N1085">
        <v>36</v>
      </c>
      <c r="O1085">
        <f t="shared" si="16"/>
        <v>4.6043907470163549E-3</v>
      </c>
    </row>
    <row r="1086" spans="1:15" x14ac:dyDescent="0.3">
      <c r="A1086">
        <v>3107</v>
      </c>
      <c r="B1086">
        <v>134</v>
      </c>
      <c r="C1086" t="s">
        <v>713</v>
      </c>
      <c r="D1086" t="s">
        <v>159</v>
      </c>
      <c r="E1086">
        <v>121</v>
      </c>
      <c r="F1086">
        <v>1277</v>
      </c>
      <c r="G1086">
        <v>9.4753328112764296E-2</v>
      </c>
      <c r="H1086">
        <v>27148</v>
      </c>
      <c r="I1086">
        <v>292727</v>
      </c>
      <c r="J1086">
        <v>54</v>
      </c>
      <c r="K1086" t="s">
        <v>929</v>
      </c>
      <c r="L1086">
        <v>4163</v>
      </c>
      <c r="M1086">
        <v>2024</v>
      </c>
      <c r="N1086">
        <v>36</v>
      </c>
      <c r="O1086">
        <f t="shared" si="16"/>
        <v>4.4570502431118316E-3</v>
      </c>
    </row>
    <row r="1087" spans="1:15" x14ac:dyDescent="0.3">
      <c r="A1087">
        <v>3107</v>
      </c>
      <c r="B1087">
        <v>912</v>
      </c>
      <c r="C1087" t="s">
        <v>713</v>
      </c>
      <c r="D1087" t="s">
        <v>159</v>
      </c>
      <c r="E1087">
        <v>120</v>
      </c>
      <c r="F1087">
        <v>433</v>
      </c>
      <c r="G1087">
        <v>0.27713625866050806</v>
      </c>
      <c r="H1087">
        <v>27148</v>
      </c>
      <c r="I1087">
        <v>292727</v>
      </c>
      <c r="J1087">
        <v>55</v>
      </c>
      <c r="K1087" t="s">
        <v>2808</v>
      </c>
      <c r="L1087">
        <v>960</v>
      </c>
      <c r="M1087">
        <v>2024</v>
      </c>
      <c r="N1087">
        <v>36</v>
      </c>
      <c r="O1087">
        <f t="shared" si="16"/>
        <v>4.4202151171357004E-3</v>
      </c>
    </row>
    <row r="1088" spans="1:15" x14ac:dyDescent="0.3">
      <c r="A1088">
        <v>3107</v>
      </c>
      <c r="B1088">
        <v>351</v>
      </c>
      <c r="C1088" t="s">
        <v>713</v>
      </c>
      <c r="D1088" t="s">
        <v>159</v>
      </c>
      <c r="E1088">
        <v>119</v>
      </c>
      <c r="F1088">
        <v>1453</v>
      </c>
      <c r="G1088">
        <v>8.1899518238128008E-2</v>
      </c>
      <c r="H1088">
        <v>27148</v>
      </c>
      <c r="I1088">
        <v>292727</v>
      </c>
      <c r="J1088">
        <v>56</v>
      </c>
      <c r="K1088" t="s">
        <v>2729</v>
      </c>
      <c r="L1088">
        <v>4749</v>
      </c>
      <c r="M1088">
        <v>2024</v>
      </c>
      <c r="N1088">
        <v>36</v>
      </c>
      <c r="O1088">
        <f t="shared" si="16"/>
        <v>4.38337999115957E-3</v>
      </c>
    </row>
    <row r="1089" spans="1:15" x14ac:dyDescent="0.3">
      <c r="A1089">
        <v>3107</v>
      </c>
      <c r="B1089">
        <v>42</v>
      </c>
      <c r="C1089" t="s">
        <v>713</v>
      </c>
      <c r="D1089" t="s">
        <v>159</v>
      </c>
      <c r="E1089">
        <v>118</v>
      </c>
      <c r="F1089">
        <v>1783</v>
      </c>
      <c r="G1089">
        <v>6.6180594503645537E-2</v>
      </c>
      <c r="H1089">
        <v>27148</v>
      </c>
      <c r="I1089">
        <v>292727</v>
      </c>
      <c r="J1089">
        <v>57</v>
      </c>
      <c r="K1089" t="s">
        <v>914</v>
      </c>
      <c r="L1089">
        <v>5210</v>
      </c>
      <c r="M1089">
        <v>2024</v>
      </c>
      <c r="N1089">
        <v>36</v>
      </c>
      <c r="O1089">
        <f t="shared" si="16"/>
        <v>4.3465448651834387E-3</v>
      </c>
    </row>
    <row r="1090" spans="1:15" x14ac:dyDescent="0.3">
      <c r="A1090">
        <v>3107</v>
      </c>
      <c r="B1090">
        <v>951</v>
      </c>
      <c r="C1090" t="s">
        <v>713</v>
      </c>
      <c r="D1090" t="s">
        <v>159</v>
      </c>
      <c r="E1090">
        <v>117</v>
      </c>
      <c r="F1090">
        <v>1028</v>
      </c>
      <c r="G1090">
        <v>0.11381322957198443</v>
      </c>
      <c r="H1090">
        <v>27148</v>
      </c>
      <c r="I1090">
        <v>292727</v>
      </c>
      <c r="J1090">
        <v>58</v>
      </c>
      <c r="K1090" t="s">
        <v>2810</v>
      </c>
      <c r="L1090">
        <v>2153</v>
      </c>
      <c r="M1090">
        <v>2024</v>
      </c>
      <c r="N1090">
        <v>36</v>
      </c>
      <c r="O1090">
        <f t="shared" si="16"/>
        <v>4.3097097392073083E-3</v>
      </c>
    </row>
    <row r="1091" spans="1:15" x14ac:dyDescent="0.3">
      <c r="A1091">
        <v>3107</v>
      </c>
      <c r="B1091">
        <v>240</v>
      </c>
      <c r="C1091" t="s">
        <v>713</v>
      </c>
      <c r="D1091" t="s">
        <v>159</v>
      </c>
      <c r="E1091">
        <v>116</v>
      </c>
      <c r="F1091">
        <v>1101</v>
      </c>
      <c r="G1091">
        <v>0.10535876475930972</v>
      </c>
      <c r="H1091">
        <v>27148</v>
      </c>
      <c r="I1091">
        <v>292727</v>
      </c>
      <c r="J1091">
        <v>59</v>
      </c>
      <c r="K1091" t="s">
        <v>942</v>
      </c>
      <c r="L1091">
        <v>2347</v>
      </c>
      <c r="M1091">
        <v>2024</v>
      </c>
      <c r="N1091">
        <v>36</v>
      </c>
      <c r="O1091">
        <f t="shared" ref="O1091:O1154" si="17">E1091/H1091</f>
        <v>4.2728746132311771E-3</v>
      </c>
    </row>
    <row r="1092" spans="1:15" x14ac:dyDescent="0.3">
      <c r="A1092">
        <v>3107</v>
      </c>
      <c r="B1092">
        <v>249</v>
      </c>
      <c r="C1092" t="s">
        <v>713</v>
      </c>
      <c r="D1092" t="s">
        <v>159</v>
      </c>
      <c r="E1092">
        <v>116</v>
      </c>
      <c r="F1092">
        <v>2399</v>
      </c>
      <c r="G1092">
        <v>4.8353480616923718E-2</v>
      </c>
      <c r="H1092">
        <v>27148</v>
      </c>
      <c r="I1092">
        <v>292727</v>
      </c>
      <c r="J1092">
        <v>59</v>
      </c>
      <c r="K1092" t="s">
        <v>2876</v>
      </c>
      <c r="L1092">
        <v>7387</v>
      </c>
      <c r="M1092">
        <v>2024</v>
      </c>
      <c r="N1092">
        <v>36</v>
      </c>
      <c r="O1092">
        <f t="shared" si="17"/>
        <v>4.2728746132311771E-3</v>
      </c>
    </row>
    <row r="1093" spans="1:15" x14ac:dyDescent="0.3">
      <c r="A1093">
        <v>3107</v>
      </c>
      <c r="B1093">
        <v>263</v>
      </c>
      <c r="C1093" t="s">
        <v>713</v>
      </c>
      <c r="D1093" t="s">
        <v>159</v>
      </c>
      <c r="E1093">
        <v>116</v>
      </c>
      <c r="F1093">
        <v>1295</v>
      </c>
      <c r="G1093">
        <v>8.9575289575289568E-2</v>
      </c>
      <c r="H1093">
        <v>27148</v>
      </c>
      <c r="I1093">
        <v>292727</v>
      </c>
      <c r="J1093">
        <v>59</v>
      </c>
      <c r="K1093" t="s">
        <v>2882</v>
      </c>
      <c r="L1093">
        <v>4234</v>
      </c>
      <c r="M1093">
        <v>2024</v>
      </c>
      <c r="N1093">
        <v>36</v>
      </c>
      <c r="O1093">
        <f t="shared" si="17"/>
        <v>4.2728746132311771E-3</v>
      </c>
    </row>
    <row r="1094" spans="1:15" x14ac:dyDescent="0.3">
      <c r="A1094">
        <v>3107</v>
      </c>
      <c r="B1094">
        <v>634</v>
      </c>
      <c r="C1094" t="s">
        <v>713</v>
      </c>
      <c r="D1094" t="s">
        <v>159</v>
      </c>
      <c r="E1094">
        <v>113</v>
      </c>
      <c r="F1094">
        <v>816</v>
      </c>
      <c r="G1094">
        <v>0.13848039215686275</v>
      </c>
      <c r="H1094">
        <v>27148</v>
      </c>
      <c r="I1094">
        <v>292727</v>
      </c>
      <c r="J1094">
        <v>62</v>
      </c>
      <c r="K1094" t="s">
        <v>2940</v>
      </c>
      <c r="L1094">
        <v>1483</v>
      </c>
      <c r="M1094">
        <v>2024</v>
      </c>
      <c r="N1094">
        <v>36</v>
      </c>
      <c r="O1094">
        <f t="shared" si="17"/>
        <v>4.162369235302785E-3</v>
      </c>
    </row>
    <row r="1095" spans="1:15" x14ac:dyDescent="0.3">
      <c r="A1095">
        <v>3107</v>
      </c>
      <c r="B1095">
        <v>44</v>
      </c>
      <c r="C1095" t="s">
        <v>713</v>
      </c>
      <c r="D1095" t="s">
        <v>159</v>
      </c>
      <c r="E1095">
        <v>112</v>
      </c>
      <c r="F1095">
        <v>871</v>
      </c>
      <c r="G1095">
        <v>0.12858783008036739</v>
      </c>
      <c r="H1095">
        <v>27148</v>
      </c>
      <c r="I1095">
        <v>292727</v>
      </c>
      <c r="J1095">
        <v>63</v>
      </c>
      <c r="K1095" t="s">
        <v>2679</v>
      </c>
      <c r="L1095">
        <v>1846</v>
      </c>
      <c r="M1095">
        <v>2024</v>
      </c>
      <c r="N1095">
        <v>36</v>
      </c>
      <c r="O1095">
        <f t="shared" si="17"/>
        <v>4.1255341093266538E-3</v>
      </c>
    </row>
    <row r="1096" spans="1:15" x14ac:dyDescent="0.3">
      <c r="A1096">
        <v>3107</v>
      </c>
      <c r="B1096">
        <v>248</v>
      </c>
      <c r="C1096" t="s">
        <v>713</v>
      </c>
      <c r="D1096" t="s">
        <v>159</v>
      </c>
      <c r="E1096">
        <v>112</v>
      </c>
      <c r="F1096">
        <v>1123</v>
      </c>
      <c r="G1096">
        <v>9.9732858414959935E-2</v>
      </c>
      <c r="H1096">
        <v>27148</v>
      </c>
      <c r="I1096">
        <v>292727</v>
      </c>
      <c r="J1096">
        <v>63</v>
      </c>
      <c r="K1096" t="s">
        <v>963</v>
      </c>
      <c r="L1096">
        <v>3375</v>
      </c>
      <c r="M1096">
        <v>2024</v>
      </c>
      <c r="N1096">
        <v>36</v>
      </c>
      <c r="O1096">
        <f t="shared" si="17"/>
        <v>4.1255341093266538E-3</v>
      </c>
    </row>
    <row r="1097" spans="1:15" x14ac:dyDescent="0.3">
      <c r="A1097">
        <v>3107</v>
      </c>
      <c r="B1097">
        <v>241</v>
      </c>
      <c r="C1097" t="s">
        <v>713</v>
      </c>
      <c r="D1097" t="s">
        <v>159</v>
      </c>
      <c r="E1097">
        <v>108</v>
      </c>
      <c r="F1097">
        <v>1310</v>
      </c>
      <c r="G1097">
        <v>8.2442748091603055E-2</v>
      </c>
      <c r="H1097">
        <v>27148</v>
      </c>
      <c r="I1097">
        <v>292727</v>
      </c>
      <c r="J1097">
        <v>65</v>
      </c>
      <c r="K1097" t="s">
        <v>890</v>
      </c>
      <c r="L1097">
        <v>4374</v>
      </c>
      <c r="M1097">
        <v>2024</v>
      </c>
      <c r="N1097">
        <v>36</v>
      </c>
      <c r="O1097">
        <f t="shared" si="17"/>
        <v>3.9781936054221305E-3</v>
      </c>
    </row>
    <row r="1098" spans="1:15" x14ac:dyDescent="0.3">
      <c r="A1098">
        <v>3107</v>
      </c>
      <c r="B1098">
        <v>230</v>
      </c>
      <c r="C1098" t="s">
        <v>713</v>
      </c>
      <c r="D1098" t="s">
        <v>159</v>
      </c>
      <c r="E1098">
        <v>107</v>
      </c>
      <c r="F1098">
        <v>1651</v>
      </c>
      <c r="G1098">
        <v>6.480920654149E-2</v>
      </c>
      <c r="H1098">
        <v>27148</v>
      </c>
      <c r="I1098">
        <v>292727</v>
      </c>
      <c r="J1098">
        <v>66</v>
      </c>
      <c r="K1098" t="s">
        <v>2224</v>
      </c>
      <c r="L1098">
        <v>3311</v>
      </c>
      <c r="M1098">
        <v>2024</v>
      </c>
      <c r="N1098">
        <v>36</v>
      </c>
      <c r="O1098">
        <f t="shared" si="17"/>
        <v>3.9413584794460001E-3</v>
      </c>
    </row>
    <row r="1099" spans="1:15" x14ac:dyDescent="0.3">
      <c r="A1099">
        <v>3107</v>
      </c>
      <c r="B1099">
        <v>113</v>
      </c>
      <c r="C1099" t="s">
        <v>713</v>
      </c>
      <c r="D1099" t="s">
        <v>159</v>
      </c>
      <c r="E1099">
        <v>106</v>
      </c>
      <c r="F1099">
        <v>1314</v>
      </c>
      <c r="G1099">
        <v>8.0669710806697104E-2</v>
      </c>
      <c r="H1099">
        <v>27148</v>
      </c>
      <c r="I1099">
        <v>292727</v>
      </c>
      <c r="J1099">
        <v>67</v>
      </c>
      <c r="K1099" t="s">
        <v>936</v>
      </c>
      <c r="L1099">
        <v>3757</v>
      </c>
      <c r="M1099">
        <v>2024</v>
      </c>
      <c r="N1099">
        <v>36</v>
      </c>
      <c r="O1099">
        <f t="shared" si="17"/>
        <v>3.9045233534698688E-3</v>
      </c>
    </row>
    <row r="1100" spans="1:15" x14ac:dyDescent="0.3">
      <c r="A1100">
        <v>3107</v>
      </c>
      <c r="B1100">
        <v>138</v>
      </c>
      <c r="C1100" t="s">
        <v>713</v>
      </c>
      <c r="D1100" t="s">
        <v>159</v>
      </c>
      <c r="E1100">
        <v>106</v>
      </c>
      <c r="F1100">
        <v>829</v>
      </c>
      <c r="G1100">
        <v>0.1278648974668275</v>
      </c>
      <c r="H1100">
        <v>27148</v>
      </c>
      <c r="I1100">
        <v>292727</v>
      </c>
      <c r="J1100">
        <v>67</v>
      </c>
      <c r="K1100" t="s">
        <v>930</v>
      </c>
      <c r="L1100">
        <v>2288</v>
      </c>
      <c r="M1100">
        <v>2024</v>
      </c>
      <c r="N1100">
        <v>36</v>
      </c>
      <c r="O1100">
        <f t="shared" si="17"/>
        <v>3.9045233534698688E-3</v>
      </c>
    </row>
    <row r="1101" spans="1:15" x14ac:dyDescent="0.3">
      <c r="A1101">
        <v>3107</v>
      </c>
      <c r="B1101">
        <v>344</v>
      </c>
      <c r="C1101" t="s">
        <v>713</v>
      </c>
      <c r="D1101" t="s">
        <v>159</v>
      </c>
      <c r="E1101">
        <v>104</v>
      </c>
      <c r="F1101">
        <v>655</v>
      </c>
      <c r="G1101">
        <v>0.15877862595419848</v>
      </c>
      <c r="H1101">
        <v>27148</v>
      </c>
      <c r="I1101">
        <v>292727</v>
      </c>
      <c r="J1101">
        <v>69</v>
      </c>
      <c r="K1101" t="s">
        <v>2728</v>
      </c>
      <c r="L1101">
        <v>1902</v>
      </c>
      <c r="M1101">
        <v>2024</v>
      </c>
      <c r="N1101">
        <v>36</v>
      </c>
      <c r="O1101">
        <f t="shared" si="17"/>
        <v>3.8308531015176072E-3</v>
      </c>
    </row>
    <row r="1102" spans="1:15" x14ac:dyDescent="0.3">
      <c r="A1102">
        <v>3107</v>
      </c>
      <c r="B1102">
        <v>639</v>
      </c>
      <c r="C1102" t="s">
        <v>713</v>
      </c>
      <c r="D1102" t="s">
        <v>159</v>
      </c>
      <c r="E1102">
        <v>102</v>
      </c>
      <c r="F1102">
        <v>826</v>
      </c>
      <c r="G1102">
        <v>0.12348668280871671</v>
      </c>
      <c r="H1102">
        <v>27148</v>
      </c>
      <c r="I1102">
        <v>292727</v>
      </c>
      <c r="J1102">
        <v>70</v>
      </c>
      <c r="K1102" t="s">
        <v>2939</v>
      </c>
      <c r="L1102">
        <v>1805</v>
      </c>
      <c r="M1102">
        <v>2024</v>
      </c>
      <c r="N1102">
        <v>36</v>
      </c>
      <c r="O1102">
        <f t="shared" si="17"/>
        <v>3.7571828495653456E-3</v>
      </c>
    </row>
    <row r="1103" spans="1:15" x14ac:dyDescent="0.3">
      <c r="A1103">
        <v>3107</v>
      </c>
      <c r="B1103">
        <v>21</v>
      </c>
      <c r="C1103" t="s">
        <v>713</v>
      </c>
      <c r="D1103" t="s">
        <v>159</v>
      </c>
      <c r="E1103">
        <v>100</v>
      </c>
      <c r="F1103">
        <v>3287</v>
      </c>
      <c r="G1103">
        <v>3.0422878004259205E-2</v>
      </c>
      <c r="H1103">
        <v>27148</v>
      </c>
      <c r="I1103">
        <v>292727</v>
      </c>
      <c r="J1103">
        <v>71</v>
      </c>
      <c r="K1103" t="s">
        <v>923</v>
      </c>
      <c r="L1103">
        <v>4020</v>
      </c>
      <c r="M1103">
        <v>2024</v>
      </c>
      <c r="N1103">
        <v>36</v>
      </c>
      <c r="O1103">
        <f t="shared" si="17"/>
        <v>3.6835125976130839E-3</v>
      </c>
    </row>
    <row r="1104" spans="1:15" x14ac:dyDescent="0.3">
      <c r="A1104">
        <v>3107</v>
      </c>
      <c r="B1104">
        <v>542</v>
      </c>
      <c r="C1104" t="s">
        <v>713</v>
      </c>
      <c r="D1104" t="s">
        <v>159</v>
      </c>
      <c r="E1104">
        <v>100</v>
      </c>
      <c r="F1104">
        <v>758</v>
      </c>
      <c r="G1104">
        <v>0.13192612137203166</v>
      </c>
      <c r="H1104">
        <v>27148</v>
      </c>
      <c r="I1104">
        <v>292727</v>
      </c>
      <c r="J1104">
        <v>71</v>
      </c>
      <c r="K1104" t="s">
        <v>2765</v>
      </c>
      <c r="L1104">
        <v>1607</v>
      </c>
      <c r="M1104">
        <v>2024</v>
      </c>
      <c r="N1104">
        <v>36</v>
      </c>
      <c r="O1104">
        <f t="shared" si="17"/>
        <v>3.6835125976130839E-3</v>
      </c>
    </row>
    <row r="1105" spans="1:15" x14ac:dyDescent="0.3">
      <c r="A1105">
        <v>3107</v>
      </c>
      <c r="B1105">
        <v>182</v>
      </c>
      <c r="C1105" t="s">
        <v>713</v>
      </c>
      <c r="D1105" t="s">
        <v>159</v>
      </c>
      <c r="E1105">
        <v>99</v>
      </c>
      <c r="F1105">
        <v>1059</v>
      </c>
      <c r="G1105">
        <v>9.3484419263456089E-2</v>
      </c>
      <c r="H1105">
        <v>27148</v>
      </c>
      <c r="I1105">
        <v>292727</v>
      </c>
      <c r="J1105">
        <v>73</v>
      </c>
      <c r="K1105" t="s">
        <v>2229</v>
      </c>
      <c r="L1105">
        <v>1866</v>
      </c>
      <c r="M1105">
        <v>2024</v>
      </c>
      <c r="N1105">
        <v>36</v>
      </c>
      <c r="O1105">
        <f t="shared" si="17"/>
        <v>3.6466774716369531E-3</v>
      </c>
    </row>
    <row r="1106" spans="1:15" x14ac:dyDescent="0.3">
      <c r="A1106">
        <v>3107</v>
      </c>
      <c r="B1106">
        <v>115</v>
      </c>
      <c r="C1106" t="s">
        <v>713</v>
      </c>
      <c r="D1106" t="s">
        <v>159</v>
      </c>
      <c r="E1106">
        <v>98</v>
      </c>
      <c r="F1106">
        <v>844</v>
      </c>
      <c r="G1106">
        <v>0.11611374407582939</v>
      </c>
      <c r="H1106">
        <v>27148</v>
      </c>
      <c r="I1106">
        <v>292727</v>
      </c>
      <c r="J1106">
        <v>74</v>
      </c>
      <c r="K1106" t="s">
        <v>957</v>
      </c>
      <c r="L1106">
        <v>1684</v>
      </c>
      <c r="M1106">
        <v>2024</v>
      </c>
      <c r="N1106">
        <v>36</v>
      </c>
      <c r="O1106">
        <f t="shared" si="17"/>
        <v>3.6098423456608223E-3</v>
      </c>
    </row>
    <row r="1107" spans="1:15" x14ac:dyDescent="0.3">
      <c r="A1107">
        <v>3107</v>
      </c>
      <c r="B1107">
        <v>247</v>
      </c>
      <c r="C1107" t="s">
        <v>713</v>
      </c>
      <c r="D1107" t="s">
        <v>159</v>
      </c>
      <c r="E1107">
        <v>98</v>
      </c>
      <c r="F1107">
        <v>1679</v>
      </c>
      <c r="G1107">
        <v>5.8368076235854674E-2</v>
      </c>
      <c r="H1107">
        <v>27148</v>
      </c>
      <c r="I1107">
        <v>292727</v>
      </c>
      <c r="J1107">
        <v>74</v>
      </c>
      <c r="K1107" t="s">
        <v>898</v>
      </c>
      <c r="L1107">
        <v>5393</v>
      </c>
      <c r="M1107">
        <v>2024</v>
      </c>
      <c r="N1107">
        <v>36</v>
      </c>
      <c r="O1107">
        <f t="shared" si="17"/>
        <v>3.6098423456608223E-3</v>
      </c>
    </row>
    <row r="1108" spans="1:15" x14ac:dyDescent="0.3">
      <c r="A1108">
        <v>3107</v>
      </c>
      <c r="B1108">
        <v>135</v>
      </c>
      <c r="C1108" t="s">
        <v>713</v>
      </c>
      <c r="D1108" t="s">
        <v>159</v>
      </c>
      <c r="E1108">
        <v>97</v>
      </c>
      <c r="F1108">
        <v>794</v>
      </c>
      <c r="G1108">
        <v>0.12216624685138538</v>
      </c>
      <c r="H1108">
        <v>27148</v>
      </c>
      <c r="I1108">
        <v>292727</v>
      </c>
      <c r="J1108">
        <v>76</v>
      </c>
      <c r="K1108" t="s">
        <v>964</v>
      </c>
      <c r="L1108">
        <v>2780</v>
      </c>
      <c r="M1108">
        <v>2024</v>
      </c>
      <c r="N1108">
        <v>36</v>
      </c>
      <c r="O1108">
        <f t="shared" si="17"/>
        <v>3.5730072196846915E-3</v>
      </c>
    </row>
    <row r="1109" spans="1:15" x14ac:dyDescent="0.3">
      <c r="A1109">
        <v>3107</v>
      </c>
      <c r="B1109">
        <v>950</v>
      </c>
      <c r="C1109" t="s">
        <v>713</v>
      </c>
      <c r="D1109" t="s">
        <v>159</v>
      </c>
      <c r="E1109">
        <v>97</v>
      </c>
      <c r="F1109">
        <v>1278</v>
      </c>
      <c r="G1109">
        <v>7.5899843505477307E-2</v>
      </c>
      <c r="H1109">
        <v>27148</v>
      </c>
      <c r="I1109">
        <v>292727</v>
      </c>
      <c r="J1109">
        <v>76</v>
      </c>
      <c r="K1109" t="s">
        <v>2217</v>
      </c>
      <c r="L1109">
        <v>2149</v>
      </c>
      <c r="M1109">
        <v>2024</v>
      </c>
      <c r="N1109">
        <v>36</v>
      </c>
      <c r="O1109">
        <f t="shared" si="17"/>
        <v>3.5730072196846915E-3</v>
      </c>
    </row>
    <row r="1110" spans="1:15" x14ac:dyDescent="0.3">
      <c r="A1110">
        <v>3107</v>
      </c>
      <c r="B1110">
        <v>171</v>
      </c>
      <c r="C1110" t="s">
        <v>713</v>
      </c>
      <c r="D1110" t="s">
        <v>159</v>
      </c>
      <c r="E1110">
        <v>96</v>
      </c>
      <c r="F1110">
        <v>1018</v>
      </c>
      <c r="G1110">
        <v>9.4302554027504912E-2</v>
      </c>
      <c r="H1110">
        <v>27148</v>
      </c>
      <c r="I1110">
        <v>292727</v>
      </c>
      <c r="J1110">
        <v>78</v>
      </c>
      <c r="K1110" t="s">
        <v>2698</v>
      </c>
      <c r="L1110">
        <v>2558</v>
      </c>
      <c r="M1110">
        <v>2024</v>
      </c>
      <c r="N1110">
        <v>36</v>
      </c>
      <c r="O1110">
        <f t="shared" si="17"/>
        <v>3.5361720937085606E-3</v>
      </c>
    </row>
    <row r="1111" spans="1:15" x14ac:dyDescent="0.3">
      <c r="A1111">
        <v>3107</v>
      </c>
      <c r="B1111">
        <v>305</v>
      </c>
      <c r="C1111" t="s">
        <v>713</v>
      </c>
      <c r="D1111" t="s">
        <v>159</v>
      </c>
      <c r="E1111">
        <v>96</v>
      </c>
      <c r="F1111">
        <v>534</v>
      </c>
      <c r="G1111">
        <v>0.1797752808988764</v>
      </c>
      <c r="H1111">
        <v>27148</v>
      </c>
      <c r="I1111">
        <v>292727</v>
      </c>
      <c r="J1111">
        <v>78</v>
      </c>
      <c r="K1111" t="s">
        <v>2720</v>
      </c>
      <c r="L1111">
        <v>1350</v>
      </c>
      <c r="M1111">
        <v>2024</v>
      </c>
      <c r="N1111">
        <v>36</v>
      </c>
      <c r="O1111">
        <f t="shared" si="17"/>
        <v>3.5361720937085606E-3</v>
      </c>
    </row>
    <row r="1112" spans="1:15" x14ac:dyDescent="0.3">
      <c r="A1112">
        <v>3107</v>
      </c>
      <c r="B1112">
        <v>421</v>
      </c>
      <c r="C1112" t="s">
        <v>713</v>
      </c>
      <c r="D1112" t="s">
        <v>159</v>
      </c>
      <c r="E1112">
        <v>96</v>
      </c>
      <c r="F1112">
        <v>1053</v>
      </c>
      <c r="G1112">
        <v>9.1168091168091173E-2</v>
      </c>
      <c r="H1112">
        <v>27148</v>
      </c>
      <c r="I1112">
        <v>292727</v>
      </c>
      <c r="J1112">
        <v>78</v>
      </c>
      <c r="K1112" t="s">
        <v>932</v>
      </c>
      <c r="L1112">
        <v>1915</v>
      </c>
      <c r="M1112">
        <v>2024</v>
      </c>
      <c r="N1112">
        <v>36</v>
      </c>
      <c r="O1112">
        <f t="shared" si="17"/>
        <v>3.5361720937085606E-3</v>
      </c>
    </row>
    <row r="1113" spans="1:15" x14ac:dyDescent="0.3">
      <c r="A1113">
        <v>3107</v>
      </c>
      <c r="B1113">
        <v>181</v>
      </c>
      <c r="C1113" t="s">
        <v>713</v>
      </c>
      <c r="D1113" t="s">
        <v>159</v>
      </c>
      <c r="E1113">
        <v>95</v>
      </c>
      <c r="F1113">
        <v>1150</v>
      </c>
      <c r="G1113">
        <v>8.2608695652173908E-2</v>
      </c>
      <c r="H1113">
        <v>27148</v>
      </c>
      <c r="I1113">
        <v>292727</v>
      </c>
      <c r="J1113">
        <v>81</v>
      </c>
      <c r="K1113" t="s">
        <v>2217</v>
      </c>
      <c r="L1113">
        <v>2856</v>
      </c>
      <c r="M1113">
        <v>2024</v>
      </c>
      <c r="N1113">
        <v>36</v>
      </c>
      <c r="O1113">
        <f t="shared" si="17"/>
        <v>3.4993369677324298E-3</v>
      </c>
    </row>
    <row r="1114" spans="1:15" x14ac:dyDescent="0.3">
      <c r="A1114">
        <v>3107</v>
      </c>
      <c r="B1114">
        <v>519</v>
      </c>
      <c r="C1114" t="s">
        <v>713</v>
      </c>
      <c r="D1114" t="s">
        <v>159</v>
      </c>
      <c r="E1114">
        <v>94</v>
      </c>
      <c r="F1114">
        <v>420</v>
      </c>
      <c r="G1114">
        <v>0.22380952380952382</v>
      </c>
      <c r="H1114">
        <v>27148</v>
      </c>
      <c r="I1114">
        <v>292727</v>
      </c>
      <c r="J1114">
        <v>82</v>
      </c>
      <c r="K1114" t="s">
        <v>2240</v>
      </c>
      <c r="L1114">
        <v>841</v>
      </c>
      <c r="M1114">
        <v>2024</v>
      </c>
      <c r="N1114">
        <v>36</v>
      </c>
      <c r="O1114">
        <f t="shared" si="17"/>
        <v>3.462501841756299E-3</v>
      </c>
    </row>
    <row r="1115" spans="1:15" x14ac:dyDescent="0.3">
      <c r="A1115">
        <v>3107</v>
      </c>
      <c r="B1115">
        <v>626</v>
      </c>
      <c r="C1115" t="s">
        <v>713</v>
      </c>
      <c r="D1115" t="s">
        <v>159</v>
      </c>
      <c r="E1115">
        <v>93</v>
      </c>
      <c r="F1115">
        <v>940</v>
      </c>
      <c r="G1115">
        <v>9.8936170212765961E-2</v>
      </c>
      <c r="H1115">
        <v>27148</v>
      </c>
      <c r="I1115">
        <v>292727</v>
      </c>
      <c r="J1115">
        <v>83</v>
      </c>
      <c r="K1115" t="s">
        <v>2784</v>
      </c>
      <c r="L1115">
        <v>1978</v>
      </c>
      <c r="M1115">
        <v>2024</v>
      </c>
      <c r="N1115">
        <v>36</v>
      </c>
      <c r="O1115">
        <f t="shared" si="17"/>
        <v>3.4256667157801682E-3</v>
      </c>
    </row>
    <row r="1116" spans="1:15" x14ac:dyDescent="0.3">
      <c r="A1116">
        <v>3107</v>
      </c>
      <c r="B1116">
        <v>663</v>
      </c>
      <c r="C1116" t="s">
        <v>713</v>
      </c>
      <c r="D1116" t="s">
        <v>159</v>
      </c>
      <c r="E1116">
        <v>91</v>
      </c>
      <c r="F1116">
        <v>1388</v>
      </c>
      <c r="G1116">
        <v>6.5561959654178673E-2</v>
      </c>
      <c r="H1116">
        <v>27148</v>
      </c>
      <c r="I1116">
        <v>292727</v>
      </c>
      <c r="J1116">
        <v>84</v>
      </c>
      <c r="K1116" t="s">
        <v>2791</v>
      </c>
      <c r="L1116">
        <v>4867</v>
      </c>
      <c r="M1116">
        <v>2024</v>
      </c>
      <c r="N1116">
        <v>36</v>
      </c>
      <c r="O1116">
        <f t="shared" si="17"/>
        <v>3.3519964638279061E-3</v>
      </c>
    </row>
    <row r="1117" spans="1:15" x14ac:dyDescent="0.3">
      <c r="A1117">
        <v>3107</v>
      </c>
      <c r="B1117">
        <v>244</v>
      </c>
      <c r="C1117" t="s">
        <v>713</v>
      </c>
      <c r="D1117" t="s">
        <v>159</v>
      </c>
      <c r="E1117">
        <v>89</v>
      </c>
      <c r="F1117">
        <v>1402</v>
      </c>
      <c r="G1117">
        <v>6.3480741797432239E-2</v>
      </c>
      <c r="H1117">
        <v>27148</v>
      </c>
      <c r="I1117">
        <v>292727</v>
      </c>
      <c r="J1117">
        <v>85</v>
      </c>
      <c r="K1117" t="s">
        <v>887</v>
      </c>
      <c r="L1117">
        <v>5396</v>
      </c>
      <c r="M1117">
        <v>2024</v>
      </c>
      <c r="N1117">
        <v>36</v>
      </c>
      <c r="O1117">
        <f t="shared" si="17"/>
        <v>3.2783262118756444E-3</v>
      </c>
    </row>
    <row r="1118" spans="1:15" x14ac:dyDescent="0.3">
      <c r="A1118">
        <v>3107</v>
      </c>
      <c r="B1118">
        <v>711</v>
      </c>
      <c r="C1118" t="s">
        <v>713</v>
      </c>
      <c r="D1118" t="s">
        <v>159</v>
      </c>
      <c r="E1118">
        <v>88</v>
      </c>
      <c r="F1118">
        <v>914</v>
      </c>
      <c r="G1118">
        <v>9.6280087527352301E-2</v>
      </c>
      <c r="H1118">
        <v>27148</v>
      </c>
      <c r="I1118">
        <v>292727</v>
      </c>
      <c r="J1118">
        <v>86</v>
      </c>
      <c r="K1118" t="s">
        <v>2795</v>
      </c>
      <c r="L1118">
        <v>1532</v>
      </c>
      <c r="M1118">
        <v>2024</v>
      </c>
      <c r="N1118">
        <v>36</v>
      </c>
      <c r="O1118">
        <f t="shared" si="17"/>
        <v>3.2414910858995136E-3</v>
      </c>
    </row>
    <row r="1119" spans="1:15" x14ac:dyDescent="0.3">
      <c r="A1119">
        <v>3107</v>
      </c>
      <c r="B1119">
        <v>197</v>
      </c>
      <c r="C1119" t="s">
        <v>713</v>
      </c>
      <c r="D1119" t="s">
        <v>159</v>
      </c>
      <c r="E1119">
        <v>87</v>
      </c>
      <c r="F1119">
        <v>1220</v>
      </c>
      <c r="G1119">
        <v>7.1311475409836067E-2</v>
      </c>
      <c r="H1119">
        <v>27148</v>
      </c>
      <c r="I1119">
        <v>292727</v>
      </c>
      <c r="J1119">
        <v>87</v>
      </c>
      <c r="K1119" t="s">
        <v>912</v>
      </c>
      <c r="L1119">
        <v>3175</v>
      </c>
      <c r="M1119">
        <v>2024</v>
      </c>
      <c r="N1119">
        <v>36</v>
      </c>
      <c r="O1119">
        <f t="shared" si="17"/>
        <v>3.2046559599233828E-3</v>
      </c>
    </row>
    <row r="1120" spans="1:15" x14ac:dyDescent="0.3">
      <c r="A1120">
        <v>3107</v>
      </c>
      <c r="B1120">
        <v>199</v>
      </c>
      <c r="C1120" t="s">
        <v>713</v>
      </c>
      <c r="D1120" t="s">
        <v>159</v>
      </c>
      <c r="E1120">
        <v>86</v>
      </c>
      <c r="F1120">
        <v>745</v>
      </c>
      <c r="G1120">
        <v>0.11543624161073826</v>
      </c>
      <c r="H1120">
        <v>27148</v>
      </c>
      <c r="I1120">
        <v>292727</v>
      </c>
      <c r="J1120">
        <v>88</v>
      </c>
      <c r="K1120" t="s">
        <v>1667</v>
      </c>
      <c r="L1120">
        <v>2845</v>
      </c>
      <c r="M1120">
        <v>2024</v>
      </c>
      <c r="N1120">
        <v>36</v>
      </c>
      <c r="O1120">
        <f t="shared" si="17"/>
        <v>3.167820833947252E-3</v>
      </c>
    </row>
    <row r="1121" spans="1:15" x14ac:dyDescent="0.3">
      <c r="A1121">
        <v>3107</v>
      </c>
      <c r="B1121">
        <v>281</v>
      </c>
      <c r="C1121" t="s">
        <v>713</v>
      </c>
      <c r="D1121" t="s">
        <v>159</v>
      </c>
      <c r="E1121">
        <v>86</v>
      </c>
      <c r="F1121">
        <v>902</v>
      </c>
      <c r="G1121">
        <v>9.5343680709534362E-2</v>
      </c>
      <c r="H1121">
        <v>27148</v>
      </c>
      <c r="I1121">
        <v>292727</v>
      </c>
      <c r="J1121">
        <v>88</v>
      </c>
      <c r="K1121" t="s">
        <v>946</v>
      </c>
      <c r="L1121">
        <v>1881</v>
      </c>
      <c r="M1121">
        <v>2024</v>
      </c>
      <c r="N1121">
        <v>36</v>
      </c>
      <c r="O1121">
        <f t="shared" si="17"/>
        <v>3.167820833947252E-3</v>
      </c>
    </row>
    <row r="1122" spans="1:15" x14ac:dyDescent="0.3">
      <c r="A1122">
        <v>3107</v>
      </c>
      <c r="B1122">
        <v>816</v>
      </c>
      <c r="C1122" t="s">
        <v>713</v>
      </c>
      <c r="D1122" t="s">
        <v>159</v>
      </c>
      <c r="E1122">
        <v>83</v>
      </c>
      <c r="F1122">
        <v>264</v>
      </c>
      <c r="G1122">
        <v>0.31439393939393939</v>
      </c>
      <c r="H1122">
        <v>27148</v>
      </c>
      <c r="I1122">
        <v>292727</v>
      </c>
      <c r="J1122">
        <v>90</v>
      </c>
      <c r="K1122" t="s">
        <v>1905</v>
      </c>
      <c r="L1122">
        <v>814</v>
      </c>
      <c r="M1122">
        <v>2024</v>
      </c>
      <c r="N1122">
        <v>36</v>
      </c>
      <c r="O1122">
        <f t="shared" si="17"/>
        <v>3.0573154560188595E-3</v>
      </c>
    </row>
    <row r="1123" spans="1:15" x14ac:dyDescent="0.3">
      <c r="A1123">
        <v>3107</v>
      </c>
      <c r="B1123">
        <v>314</v>
      </c>
      <c r="C1123" t="s">
        <v>713</v>
      </c>
      <c r="D1123" t="s">
        <v>159</v>
      </c>
      <c r="E1123">
        <v>82</v>
      </c>
      <c r="F1123">
        <v>587</v>
      </c>
      <c r="G1123">
        <v>0.13969335604770017</v>
      </c>
      <c r="H1123">
        <v>27148</v>
      </c>
      <c r="I1123">
        <v>292727</v>
      </c>
      <c r="J1123">
        <v>91</v>
      </c>
      <c r="K1123" t="s">
        <v>2852</v>
      </c>
      <c r="L1123">
        <v>1680</v>
      </c>
      <c r="M1123">
        <v>2024</v>
      </c>
      <c r="N1123">
        <v>36</v>
      </c>
      <c r="O1123">
        <f t="shared" si="17"/>
        <v>3.0204803300427287E-3</v>
      </c>
    </row>
    <row r="1124" spans="1:15" x14ac:dyDescent="0.3">
      <c r="A1124">
        <v>3107</v>
      </c>
      <c r="B1124">
        <v>861</v>
      </c>
      <c r="C1124" t="s">
        <v>713</v>
      </c>
      <c r="D1124" t="s">
        <v>159</v>
      </c>
      <c r="E1124">
        <v>80</v>
      </c>
      <c r="F1124">
        <v>1341</v>
      </c>
      <c r="G1124">
        <v>5.9656972408650262E-2</v>
      </c>
      <c r="H1124">
        <v>27148</v>
      </c>
      <c r="I1124">
        <v>292727</v>
      </c>
      <c r="J1124">
        <v>92</v>
      </c>
      <c r="K1124" t="s">
        <v>2802</v>
      </c>
      <c r="L1124">
        <v>2923</v>
      </c>
      <c r="M1124">
        <v>2024</v>
      </c>
      <c r="N1124">
        <v>36</v>
      </c>
      <c r="O1124">
        <f t="shared" si="17"/>
        <v>2.946810078090467E-3</v>
      </c>
    </row>
    <row r="1125" spans="1:15" x14ac:dyDescent="0.3">
      <c r="A1125">
        <v>3107</v>
      </c>
      <c r="B1125">
        <v>121</v>
      </c>
      <c r="C1125" t="s">
        <v>713</v>
      </c>
      <c r="D1125" t="s">
        <v>159</v>
      </c>
      <c r="E1125">
        <v>78</v>
      </c>
      <c r="F1125">
        <v>1713</v>
      </c>
      <c r="G1125">
        <v>4.553415061295972E-2</v>
      </c>
      <c r="H1125">
        <v>27148</v>
      </c>
      <c r="I1125">
        <v>292727</v>
      </c>
      <c r="J1125">
        <v>93</v>
      </c>
      <c r="K1125" t="s">
        <v>940</v>
      </c>
      <c r="L1125">
        <v>3000</v>
      </c>
      <c r="M1125">
        <v>2024</v>
      </c>
      <c r="N1125">
        <v>36</v>
      </c>
      <c r="O1125">
        <f t="shared" si="17"/>
        <v>2.8731398261382054E-3</v>
      </c>
    </row>
    <row r="1126" spans="1:15" x14ac:dyDescent="0.3">
      <c r="A1126">
        <v>3107</v>
      </c>
      <c r="B1126">
        <v>930</v>
      </c>
      <c r="C1126" t="s">
        <v>713</v>
      </c>
      <c r="D1126" t="s">
        <v>159</v>
      </c>
      <c r="E1126">
        <v>78</v>
      </c>
      <c r="F1126">
        <v>395</v>
      </c>
      <c r="G1126">
        <v>0.19746835443037974</v>
      </c>
      <c r="H1126">
        <v>27148</v>
      </c>
      <c r="I1126">
        <v>292727</v>
      </c>
      <c r="J1126">
        <v>93</v>
      </c>
      <c r="K1126" t="s">
        <v>2809</v>
      </c>
      <c r="L1126">
        <v>1047</v>
      </c>
      <c r="M1126">
        <v>2024</v>
      </c>
      <c r="N1126">
        <v>36</v>
      </c>
      <c r="O1126">
        <f t="shared" si="17"/>
        <v>2.8731398261382054E-3</v>
      </c>
    </row>
    <row r="1127" spans="1:15" x14ac:dyDescent="0.3">
      <c r="A1127">
        <v>3107</v>
      </c>
      <c r="B1127">
        <v>346</v>
      </c>
      <c r="C1127" t="s">
        <v>713</v>
      </c>
      <c r="D1127" t="s">
        <v>159</v>
      </c>
      <c r="E1127">
        <v>76</v>
      </c>
      <c r="F1127">
        <v>746</v>
      </c>
      <c r="G1127">
        <v>0.10187667560321716</v>
      </c>
      <c r="H1127">
        <v>27148</v>
      </c>
      <c r="I1127">
        <v>292727</v>
      </c>
      <c r="J1127">
        <v>95</v>
      </c>
      <c r="K1127" t="s">
        <v>2214</v>
      </c>
      <c r="L1127">
        <v>1232</v>
      </c>
      <c r="M1127">
        <v>2024</v>
      </c>
      <c r="N1127">
        <v>36</v>
      </c>
      <c r="O1127">
        <f t="shared" si="17"/>
        <v>2.7994695741859438E-3</v>
      </c>
    </row>
    <row r="1128" spans="1:15" x14ac:dyDescent="0.3">
      <c r="A1128">
        <v>3107</v>
      </c>
      <c r="B1128">
        <v>890</v>
      </c>
      <c r="C1128" t="s">
        <v>713</v>
      </c>
      <c r="D1128" t="s">
        <v>159</v>
      </c>
      <c r="E1128">
        <v>76</v>
      </c>
      <c r="F1128">
        <v>207</v>
      </c>
      <c r="G1128">
        <v>0.3671497584541063</v>
      </c>
      <c r="H1128">
        <v>27148</v>
      </c>
      <c r="I1128">
        <v>292727</v>
      </c>
      <c r="J1128">
        <v>95</v>
      </c>
      <c r="K1128" t="s">
        <v>2229</v>
      </c>
      <c r="L1128">
        <v>442</v>
      </c>
      <c r="M1128">
        <v>2024</v>
      </c>
      <c r="N1128">
        <v>36</v>
      </c>
      <c r="O1128">
        <f t="shared" si="17"/>
        <v>2.7994695741859438E-3</v>
      </c>
    </row>
    <row r="1129" spans="1:15" x14ac:dyDescent="0.3">
      <c r="A1129">
        <v>3107</v>
      </c>
      <c r="B1129">
        <v>426</v>
      </c>
      <c r="C1129" t="s">
        <v>713</v>
      </c>
      <c r="D1129" t="s">
        <v>159</v>
      </c>
      <c r="E1129">
        <v>74</v>
      </c>
      <c r="F1129">
        <v>1495</v>
      </c>
      <c r="G1129">
        <v>4.9498327759197325E-2</v>
      </c>
      <c r="H1129">
        <v>27148</v>
      </c>
      <c r="I1129">
        <v>292727</v>
      </c>
      <c r="J1129">
        <v>97</v>
      </c>
      <c r="K1129" t="s">
        <v>2215</v>
      </c>
      <c r="L1129">
        <v>4907</v>
      </c>
      <c r="M1129">
        <v>2024</v>
      </c>
      <c r="N1129">
        <v>36</v>
      </c>
      <c r="O1129">
        <f t="shared" si="17"/>
        <v>2.7257993222336821E-3</v>
      </c>
    </row>
    <row r="1130" spans="1:15" x14ac:dyDescent="0.3">
      <c r="A1130">
        <v>3107</v>
      </c>
      <c r="B1130">
        <v>48</v>
      </c>
      <c r="C1130" t="s">
        <v>713</v>
      </c>
      <c r="D1130" t="s">
        <v>159</v>
      </c>
      <c r="E1130">
        <v>73</v>
      </c>
      <c r="F1130">
        <v>737</v>
      </c>
      <c r="G1130">
        <v>9.9050203527815461E-2</v>
      </c>
      <c r="H1130">
        <v>27148</v>
      </c>
      <c r="I1130">
        <v>292727</v>
      </c>
      <c r="J1130">
        <v>98</v>
      </c>
      <c r="K1130" t="s">
        <v>2681</v>
      </c>
      <c r="L1130">
        <v>1882</v>
      </c>
      <c r="M1130">
        <v>2024</v>
      </c>
      <c r="N1130">
        <v>36</v>
      </c>
      <c r="O1130">
        <f t="shared" si="17"/>
        <v>2.6889641962575513E-3</v>
      </c>
    </row>
    <row r="1131" spans="1:15" x14ac:dyDescent="0.3">
      <c r="A1131">
        <v>3107</v>
      </c>
      <c r="B1131">
        <v>561</v>
      </c>
      <c r="C1131" t="s">
        <v>713</v>
      </c>
      <c r="D1131" t="s">
        <v>159</v>
      </c>
      <c r="E1131">
        <v>73</v>
      </c>
      <c r="F1131">
        <v>816</v>
      </c>
      <c r="G1131">
        <v>8.9460784313725492E-2</v>
      </c>
      <c r="H1131">
        <v>27148</v>
      </c>
      <c r="I1131">
        <v>292727</v>
      </c>
      <c r="J1131">
        <v>98</v>
      </c>
      <c r="K1131" t="s">
        <v>2769</v>
      </c>
      <c r="L1131">
        <v>1743</v>
      </c>
      <c r="M1131">
        <v>2024</v>
      </c>
      <c r="N1131">
        <v>36</v>
      </c>
      <c r="O1131">
        <f t="shared" si="17"/>
        <v>2.6889641962575513E-3</v>
      </c>
    </row>
    <row r="1132" spans="1:15" x14ac:dyDescent="0.3">
      <c r="A1132">
        <v>3107</v>
      </c>
      <c r="B1132">
        <v>754</v>
      </c>
      <c r="C1132" t="s">
        <v>713</v>
      </c>
      <c r="D1132" t="s">
        <v>159</v>
      </c>
      <c r="E1132">
        <v>72</v>
      </c>
      <c r="F1132">
        <v>1153</v>
      </c>
      <c r="G1132">
        <v>6.2445793581960105E-2</v>
      </c>
      <c r="H1132">
        <v>27148</v>
      </c>
      <c r="I1132">
        <v>292727</v>
      </c>
      <c r="J1132">
        <v>100</v>
      </c>
      <c r="K1132" t="s">
        <v>874</v>
      </c>
      <c r="L1132">
        <v>2634</v>
      </c>
      <c r="M1132">
        <v>2024</v>
      </c>
      <c r="N1132">
        <v>36</v>
      </c>
      <c r="O1132">
        <f t="shared" si="17"/>
        <v>2.6521290702814205E-3</v>
      </c>
    </row>
    <row r="1133" spans="1:15" x14ac:dyDescent="0.3">
      <c r="A1133">
        <v>3107</v>
      </c>
      <c r="B1133">
        <v>98</v>
      </c>
      <c r="C1133" t="s">
        <v>713</v>
      </c>
      <c r="D1133" t="s">
        <v>159</v>
      </c>
      <c r="E1133">
        <v>71</v>
      </c>
      <c r="F1133">
        <v>574</v>
      </c>
      <c r="G1133">
        <v>0.12369337979094076</v>
      </c>
      <c r="H1133">
        <v>27148</v>
      </c>
      <c r="I1133">
        <v>292727</v>
      </c>
      <c r="J1133">
        <v>101</v>
      </c>
      <c r="K1133" t="s">
        <v>953</v>
      </c>
      <c r="L1133">
        <v>758</v>
      </c>
      <c r="M1133">
        <v>2024</v>
      </c>
      <c r="N1133">
        <v>36</v>
      </c>
      <c r="O1133">
        <f t="shared" si="17"/>
        <v>2.6152939443052897E-3</v>
      </c>
    </row>
    <row r="1134" spans="1:15" x14ac:dyDescent="0.3">
      <c r="A1134">
        <v>3107</v>
      </c>
      <c r="B1134">
        <v>231</v>
      </c>
      <c r="C1134" t="s">
        <v>713</v>
      </c>
      <c r="D1134" t="s">
        <v>159</v>
      </c>
      <c r="E1134">
        <v>68</v>
      </c>
      <c r="F1134">
        <v>2089</v>
      </c>
      <c r="G1134">
        <v>3.2551460028721876E-2</v>
      </c>
      <c r="H1134">
        <v>27148</v>
      </c>
      <c r="I1134">
        <v>292727</v>
      </c>
      <c r="J1134">
        <v>102</v>
      </c>
      <c r="K1134" t="s">
        <v>2220</v>
      </c>
      <c r="L1134">
        <v>4866</v>
      </c>
      <c r="M1134">
        <v>2024</v>
      </c>
      <c r="N1134">
        <v>36</v>
      </c>
      <c r="O1134">
        <f t="shared" si="17"/>
        <v>2.5047885663768972E-3</v>
      </c>
    </row>
    <row r="1135" spans="1:15" x14ac:dyDescent="0.3">
      <c r="A1135">
        <v>3107</v>
      </c>
      <c r="B1135">
        <v>89</v>
      </c>
      <c r="C1135" t="s">
        <v>713</v>
      </c>
      <c r="D1135" t="s">
        <v>159</v>
      </c>
      <c r="E1135">
        <v>67</v>
      </c>
      <c r="F1135">
        <v>443</v>
      </c>
      <c r="G1135">
        <v>0.15124153498871332</v>
      </c>
      <c r="H1135">
        <v>27148</v>
      </c>
      <c r="I1135">
        <v>292727</v>
      </c>
      <c r="J1135">
        <v>103</v>
      </c>
      <c r="K1135" t="s">
        <v>952</v>
      </c>
      <c r="L1135">
        <v>491</v>
      </c>
      <c r="M1135">
        <v>2024</v>
      </c>
      <c r="N1135">
        <v>36</v>
      </c>
      <c r="O1135">
        <f t="shared" si="17"/>
        <v>2.4679534404007664E-3</v>
      </c>
    </row>
    <row r="1136" spans="1:15" x14ac:dyDescent="0.3">
      <c r="A1136">
        <v>3107</v>
      </c>
      <c r="B1136">
        <v>143</v>
      </c>
      <c r="C1136" t="s">
        <v>713</v>
      </c>
      <c r="D1136" t="s">
        <v>159</v>
      </c>
      <c r="E1136">
        <v>67</v>
      </c>
      <c r="F1136">
        <v>1061</v>
      </c>
      <c r="G1136">
        <v>6.314797360980208E-2</v>
      </c>
      <c r="H1136">
        <v>27148</v>
      </c>
      <c r="I1136">
        <v>292727</v>
      </c>
      <c r="J1136">
        <v>103</v>
      </c>
      <c r="K1136" t="s">
        <v>2693</v>
      </c>
      <c r="L1136">
        <v>2493</v>
      </c>
      <c r="M1136">
        <v>2024</v>
      </c>
      <c r="N1136">
        <v>36</v>
      </c>
      <c r="O1136">
        <f t="shared" si="17"/>
        <v>2.4679534404007664E-3</v>
      </c>
    </row>
    <row r="1137" spans="1:15" x14ac:dyDescent="0.3">
      <c r="A1137">
        <v>3107</v>
      </c>
      <c r="B1137">
        <v>204</v>
      </c>
      <c r="C1137" t="s">
        <v>713</v>
      </c>
      <c r="D1137" t="s">
        <v>159</v>
      </c>
      <c r="E1137">
        <v>66</v>
      </c>
      <c r="F1137">
        <v>970</v>
      </c>
      <c r="G1137">
        <v>6.8041237113402056E-2</v>
      </c>
      <c r="H1137">
        <v>27148</v>
      </c>
      <c r="I1137">
        <v>292727</v>
      </c>
      <c r="J1137">
        <v>105</v>
      </c>
      <c r="K1137" t="s">
        <v>2704</v>
      </c>
      <c r="L1137">
        <v>4075</v>
      </c>
      <c r="M1137">
        <v>2024</v>
      </c>
      <c r="N1137">
        <v>36</v>
      </c>
      <c r="O1137">
        <f t="shared" si="17"/>
        <v>2.4311183144246355E-3</v>
      </c>
    </row>
    <row r="1138" spans="1:15" x14ac:dyDescent="0.3">
      <c r="A1138">
        <v>3107</v>
      </c>
      <c r="B1138">
        <v>322</v>
      </c>
      <c r="C1138" t="s">
        <v>713</v>
      </c>
      <c r="D1138" t="s">
        <v>159</v>
      </c>
      <c r="E1138">
        <v>65</v>
      </c>
      <c r="F1138">
        <v>500</v>
      </c>
      <c r="G1138">
        <v>0.13</v>
      </c>
      <c r="H1138">
        <v>27148</v>
      </c>
      <c r="I1138">
        <v>292727</v>
      </c>
      <c r="J1138">
        <v>106</v>
      </c>
      <c r="K1138" t="s">
        <v>1667</v>
      </c>
      <c r="L1138">
        <v>1093</v>
      </c>
      <c r="M1138">
        <v>2024</v>
      </c>
      <c r="N1138">
        <v>36</v>
      </c>
      <c r="O1138">
        <f t="shared" si="17"/>
        <v>2.3942831884485043E-3</v>
      </c>
    </row>
    <row r="1139" spans="1:15" x14ac:dyDescent="0.3">
      <c r="A1139">
        <v>3107</v>
      </c>
      <c r="B1139">
        <v>190</v>
      </c>
      <c r="C1139" t="s">
        <v>713</v>
      </c>
      <c r="D1139" t="s">
        <v>159</v>
      </c>
      <c r="E1139">
        <v>62</v>
      </c>
      <c r="F1139">
        <v>1249</v>
      </c>
      <c r="G1139">
        <v>4.9639711769415534E-2</v>
      </c>
      <c r="H1139">
        <v>27148</v>
      </c>
      <c r="I1139">
        <v>292727</v>
      </c>
      <c r="J1139">
        <v>107</v>
      </c>
      <c r="K1139" t="s">
        <v>904</v>
      </c>
      <c r="L1139">
        <v>5253</v>
      </c>
      <c r="M1139">
        <v>2024</v>
      </c>
      <c r="N1139">
        <v>36</v>
      </c>
      <c r="O1139">
        <f t="shared" si="17"/>
        <v>2.2837778105201118E-3</v>
      </c>
    </row>
    <row r="1140" spans="1:15" x14ac:dyDescent="0.3">
      <c r="A1140">
        <v>3107</v>
      </c>
      <c r="B1140">
        <v>207</v>
      </c>
      <c r="C1140" t="s">
        <v>713</v>
      </c>
      <c r="D1140" t="s">
        <v>159</v>
      </c>
      <c r="E1140">
        <v>62</v>
      </c>
      <c r="F1140">
        <v>1122</v>
      </c>
      <c r="G1140">
        <v>5.5258467023172907E-2</v>
      </c>
      <c r="H1140">
        <v>27148</v>
      </c>
      <c r="I1140">
        <v>292727</v>
      </c>
      <c r="J1140">
        <v>107</v>
      </c>
      <c r="K1140" t="s">
        <v>2231</v>
      </c>
      <c r="L1140">
        <v>3040</v>
      </c>
      <c r="M1140">
        <v>2024</v>
      </c>
      <c r="N1140">
        <v>36</v>
      </c>
      <c r="O1140">
        <f t="shared" si="17"/>
        <v>2.2837778105201118E-3</v>
      </c>
    </row>
    <row r="1141" spans="1:15" x14ac:dyDescent="0.3">
      <c r="A1141">
        <v>3107</v>
      </c>
      <c r="B1141">
        <v>813</v>
      </c>
      <c r="C1141" t="s">
        <v>713</v>
      </c>
      <c r="D1141" t="s">
        <v>159</v>
      </c>
      <c r="E1141">
        <v>61</v>
      </c>
      <c r="F1141">
        <v>950</v>
      </c>
      <c r="G1141">
        <v>6.4210526315789468E-2</v>
      </c>
      <c r="H1141">
        <v>27148</v>
      </c>
      <c r="I1141">
        <v>292727</v>
      </c>
      <c r="J1141">
        <v>109</v>
      </c>
      <c r="K1141" t="s">
        <v>2243</v>
      </c>
      <c r="L1141">
        <v>1813</v>
      </c>
      <c r="M1141">
        <v>2024</v>
      </c>
      <c r="N1141">
        <v>36</v>
      </c>
      <c r="O1141">
        <f t="shared" si="17"/>
        <v>2.246942684543981E-3</v>
      </c>
    </row>
    <row r="1142" spans="1:15" x14ac:dyDescent="0.3">
      <c r="A1142">
        <v>3107</v>
      </c>
      <c r="B1142">
        <v>284</v>
      </c>
      <c r="C1142" t="s">
        <v>713</v>
      </c>
      <c r="D1142" t="s">
        <v>159</v>
      </c>
      <c r="E1142">
        <v>59</v>
      </c>
      <c r="F1142">
        <v>1436</v>
      </c>
      <c r="G1142">
        <v>4.1086350974930359E-2</v>
      </c>
      <c r="H1142">
        <v>27148</v>
      </c>
      <c r="I1142">
        <v>292727</v>
      </c>
      <c r="J1142">
        <v>110</v>
      </c>
      <c r="K1142" t="s">
        <v>2719</v>
      </c>
      <c r="L1142">
        <v>3580</v>
      </c>
      <c r="M1142">
        <v>2024</v>
      </c>
      <c r="N1142">
        <v>36</v>
      </c>
      <c r="O1142">
        <f t="shared" si="17"/>
        <v>2.1732724325917194E-3</v>
      </c>
    </row>
    <row r="1143" spans="1:15" x14ac:dyDescent="0.3">
      <c r="A1143">
        <v>3107</v>
      </c>
      <c r="B1143">
        <v>470</v>
      </c>
      <c r="C1143" t="s">
        <v>713</v>
      </c>
      <c r="D1143" t="s">
        <v>159</v>
      </c>
      <c r="E1143">
        <v>59</v>
      </c>
      <c r="F1143">
        <v>336</v>
      </c>
      <c r="G1143">
        <v>0.17559523809523808</v>
      </c>
      <c r="H1143">
        <v>27148</v>
      </c>
      <c r="I1143">
        <v>292727</v>
      </c>
      <c r="J1143">
        <v>110</v>
      </c>
      <c r="K1143" t="s">
        <v>2855</v>
      </c>
      <c r="L1143">
        <v>787</v>
      </c>
      <c r="M1143">
        <v>2024</v>
      </c>
      <c r="N1143">
        <v>36</v>
      </c>
      <c r="O1143">
        <f t="shared" si="17"/>
        <v>2.1732724325917194E-3</v>
      </c>
    </row>
    <row r="1144" spans="1:15" x14ac:dyDescent="0.3">
      <c r="A1144">
        <v>3107</v>
      </c>
      <c r="B1144">
        <v>161</v>
      </c>
      <c r="C1144" t="s">
        <v>713</v>
      </c>
      <c r="D1144" t="s">
        <v>159</v>
      </c>
      <c r="E1144">
        <v>58</v>
      </c>
      <c r="F1144">
        <v>793</v>
      </c>
      <c r="G1144">
        <v>7.3139974779319036E-2</v>
      </c>
      <c r="H1144">
        <v>27148</v>
      </c>
      <c r="I1144">
        <v>292727</v>
      </c>
      <c r="J1144">
        <v>112</v>
      </c>
      <c r="K1144" t="s">
        <v>2694</v>
      </c>
      <c r="L1144">
        <v>1310</v>
      </c>
      <c r="M1144">
        <v>2024</v>
      </c>
      <c r="N1144">
        <v>36</v>
      </c>
      <c r="O1144">
        <f t="shared" si="17"/>
        <v>2.1364373066155885E-3</v>
      </c>
    </row>
    <row r="1145" spans="1:15" x14ac:dyDescent="0.3">
      <c r="A1145">
        <v>3107</v>
      </c>
      <c r="B1145">
        <v>283</v>
      </c>
      <c r="C1145" t="s">
        <v>713</v>
      </c>
      <c r="D1145" t="s">
        <v>159</v>
      </c>
      <c r="E1145">
        <v>57</v>
      </c>
      <c r="F1145">
        <v>885</v>
      </c>
      <c r="G1145">
        <v>6.4406779661016947E-2</v>
      </c>
      <c r="H1145">
        <v>27148</v>
      </c>
      <c r="I1145">
        <v>292727</v>
      </c>
      <c r="J1145">
        <v>113</v>
      </c>
      <c r="K1145" t="s">
        <v>2244</v>
      </c>
      <c r="L1145">
        <v>2563</v>
      </c>
      <c r="M1145">
        <v>2024</v>
      </c>
      <c r="N1145">
        <v>36</v>
      </c>
      <c r="O1145">
        <f t="shared" si="17"/>
        <v>2.0996021806394577E-3</v>
      </c>
    </row>
    <row r="1146" spans="1:15" x14ac:dyDescent="0.3">
      <c r="A1146">
        <v>3107</v>
      </c>
      <c r="B1146">
        <v>691</v>
      </c>
      <c r="C1146" t="s">
        <v>713</v>
      </c>
      <c r="D1146" t="s">
        <v>159</v>
      </c>
      <c r="E1146">
        <v>57</v>
      </c>
      <c r="F1146">
        <v>841</v>
      </c>
      <c r="G1146">
        <v>6.7776456599286564E-2</v>
      </c>
      <c r="H1146">
        <v>27148</v>
      </c>
      <c r="I1146">
        <v>292727</v>
      </c>
      <c r="J1146">
        <v>113</v>
      </c>
      <c r="K1146" t="s">
        <v>943</v>
      </c>
      <c r="L1146">
        <v>1349</v>
      </c>
      <c r="M1146">
        <v>2024</v>
      </c>
      <c r="N1146">
        <v>36</v>
      </c>
      <c r="O1146">
        <f t="shared" si="17"/>
        <v>2.0996021806394577E-3</v>
      </c>
    </row>
    <row r="1147" spans="1:15" x14ac:dyDescent="0.3">
      <c r="A1147">
        <v>3107</v>
      </c>
      <c r="B1147">
        <v>220</v>
      </c>
      <c r="C1147" t="s">
        <v>713</v>
      </c>
      <c r="D1147" t="s">
        <v>159</v>
      </c>
      <c r="E1147">
        <v>55</v>
      </c>
      <c r="F1147">
        <v>1059</v>
      </c>
      <c r="G1147">
        <v>5.1935788479697827E-2</v>
      </c>
      <c r="H1147">
        <v>27148</v>
      </c>
      <c r="I1147">
        <v>292727</v>
      </c>
      <c r="J1147">
        <v>115</v>
      </c>
      <c r="K1147" t="s">
        <v>941</v>
      </c>
      <c r="L1147">
        <v>1892</v>
      </c>
      <c r="M1147">
        <v>2024</v>
      </c>
      <c r="N1147">
        <v>36</v>
      </c>
      <c r="O1147">
        <f t="shared" si="17"/>
        <v>2.0259319286871961E-3</v>
      </c>
    </row>
    <row r="1148" spans="1:15" x14ac:dyDescent="0.3">
      <c r="A1148">
        <v>3107</v>
      </c>
      <c r="B1148">
        <v>245</v>
      </c>
      <c r="C1148" t="s">
        <v>713</v>
      </c>
      <c r="D1148" t="s">
        <v>159</v>
      </c>
      <c r="E1148">
        <v>55</v>
      </c>
      <c r="F1148">
        <v>977</v>
      </c>
      <c r="G1148">
        <v>5.6294779938587509E-2</v>
      </c>
      <c r="H1148">
        <v>27148</v>
      </c>
      <c r="I1148">
        <v>292727</v>
      </c>
      <c r="J1148">
        <v>115</v>
      </c>
      <c r="K1148" t="s">
        <v>2712</v>
      </c>
      <c r="L1148">
        <v>2282</v>
      </c>
      <c r="M1148">
        <v>2024</v>
      </c>
      <c r="N1148">
        <v>36</v>
      </c>
      <c r="O1148">
        <f t="shared" si="17"/>
        <v>2.0259319286871961E-3</v>
      </c>
    </row>
    <row r="1149" spans="1:15" x14ac:dyDescent="0.3">
      <c r="A1149">
        <v>3107</v>
      </c>
      <c r="B1149">
        <v>252</v>
      </c>
      <c r="C1149" t="s">
        <v>713</v>
      </c>
      <c r="D1149" t="s">
        <v>159</v>
      </c>
      <c r="E1149">
        <v>55</v>
      </c>
      <c r="F1149">
        <v>747</v>
      </c>
      <c r="G1149">
        <v>7.3627844712182061E-2</v>
      </c>
      <c r="H1149">
        <v>27148</v>
      </c>
      <c r="I1149">
        <v>292727</v>
      </c>
      <c r="J1149">
        <v>115</v>
      </c>
      <c r="K1149" t="s">
        <v>2946</v>
      </c>
      <c r="L1149">
        <v>1540</v>
      </c>
      <c r="M1149">
        <v>2024</v>
      </c>
      <c r="N1149">
        <v>36</v>
      </c>
      <c r="O1149">
        <f t="shared" si="17"/>
        <v>2.0259319286871961E-3</v>
      </c>
    </row>
    <row r="1150" spans="1:15" x14ac:dyDescent="0.3">
      <c r="A1150">
        <v>3107</v>
      </c>
      <c r="B1150">
        <v>253</v>
      </c>
      <c r="C1150" t="s">
        <v>713</v>
      </c>
      <c r="D1150" t="s">
        <v>159</v>
      </c>
      <c r="E1150">
        <v>55</v>
      </c>
      <c r="F1150">
        <v>859</v>
      </c>
      <c r="G1150">
        <v>6.4027939464493602E-2</v>
      </c>
      <c r="H1150">
        <v>27148</v>
      </c>
      <c r="I1150">
        <v>292727</v>
      </c>
      <c r="J1150">
        <v>115</v>
      </c>
      <c r="K1150" t="s">
        <v>885</v>
      </c>
      <c r="L1150">
        <v>3191</v>
      </c>
      <c r="M1150">
        <v>2024</v>
      </c>
      <c r="N1150">
        <v>36</v>
      </c>
      <c r="O1150">
        <f t="shared" si="17"/>
        <v>2.0259319286871961E-3</v>
      </c>
    </row>
    <row r="1151" spans="1:15" x14ac:dyDescent="0.3">
      <c r="A1151">
        <v>3107</v>
      </c>
      <c r="B1151">
        <v>724</v>
      </c>
      <c r="C1151" t="s">
        <v>713</v>
      </c>
      <c r="D1151" t="s">
        <v>159</v>
      </c>
      <c r="E1151">
        <v>55</v>
      </c>
      <c r="F1151">
        <v>531</v>
      </c>
      <c r="G1151">
        <v>0.10357815442561205</v>
      </c>
      <c r="H1151">
        <v>27148</v>
      </c>
      <c r="I1151">
        <v>292727</v>
      </c>
      <c r="J1151">
        <v>115</v>
      </c>
      <c r="K1151" t="s">
        <v>2205</v>
      </c>
      <c r="L1151">
        <v>1429</v>
      </c>
      <c r="M1151">
        <v>2024</v>
      </c>
      <c r="N1151">
        <v>36</v>
      </c>
      <c r="O1151">
        <f t="shared" si="17"/>
        <v>2.0259319286871961E-3</v>
      </c>
    </row>
    <row r="1152" spans="1:15" x14ac:dyDescent="0.3">
      <c r="A1152">
        <v>3107</v>
      </c>
      <c r="B1152">
        <v>342</v>
      </c>
      <c r="C1152" t="s">
        <v>713</v>
      </c>
      <c r="D1152" t="s">
        <v>159</v>
      </c>
      <c r="E1152">
        <v>54</v>
      </c>
      <c r="F1152">
        <v>791</v>
      </c>
      <c r="G1152">
        <v>6.8268015170670035E-2</v>
      </c>
      <c r="H1152">
        <v>27148</v>
      </c>
      <c r="I1152">
        <v>292727</v>
      </c>
      <c r="J1152">
        <v>120</v>
      </c>
      <c r="K1152" t="s">
        <v>2726</v>
      </c>
      <c r="L1152">
        <v>2776</v>
      </c>
      <c r="M1152">
        <v>2024</v>
      </c>
      <c r="N1152">
        <v>36</v>
      </c>
      <c r="O1152">
        <f t="shared" si="17"/>
        <v>1.9890968027110652E-3</v>
      </c>
    </row>
    <row r="1153" spans="1:15" x14ac:dyDescent="0.3">
      <c r="A1153">
        <v>3107</v>
      </c>
      <c r="B1153">
        <v>440</v>
      </c>
      <c r="C1153" t="s">
        <v>713</v>
      </c>
      <c r="D1153" t="s">
        <v>159</v>
      </c>
      <c r="E1153">
        <v>54</v>
      </c>
      <c r="F1153">
        <v>408</v>
      </c>
      <c r="G1153">
        <v>0.13235294117647059</v>
      </c>
      <c r="H1153">
        <v>27148</v>
      </c>
      <c r="I1153">
        <v>292727</v>
      </c>
      <c r="J1153">
        <v>120</v>
      </c>
      <c r="K1153" t="s">
        <v>2739</v>
      </c>
      <c r="L1153">
        <v>589</v>
      </c>
      <c r="M1153">
        <v>2024</v>
      </c>
      <c r="N1153">
        <v>36</v>
      </c>
      <c r="O1153">
        <f t="shared" si="17"/>
        <v>1.9890968027110652E-3</v>
      </c>
    </row>
    <row r="1154" spans="1:15" x14ac:dyDescent="0.3">
      <c r="A1154">
        <v>3107</v>
      </c>
      <c r="B1154">
        <v>52</v>
      </c>
      <c r="C1154" t="s">
        <v>713</v>
      </c>
      <c r="D1154" t="s">
        <v>159</v>
      </c>
      <c r="E1154">
        <v>53</v>
      </c>
      <c r="F1154">
        <v>974</v>
      </c>
      <c r="G1154">
        <v>5.4414784394250515E-2</v>
      </c>
      <c r="H1154">
        <v>27148</v>
      </c>
      <c r="I1154">
        <v>292727</v>
      </c>
      <c r="J1154">
        <v>122</v>
      </c>
      <c r="K1154" t="s">
        <v>2881</v>
      </c>
      <c r="L1154">
        <v>3600</v>
      </c>
      <c r="M1154">
        <v>2024</v>
      </c>
      <c r="N1154">
        <v>36</v>
      </c>
      <c r="O1154">
        <f t="shared" si="17"/>
        <v>1.9522616767349344E-3</v>
      </c>
    </row>
    <row r="1155" spans="1:15" x14ac:dyDescent="0.3">
      <c r="A1155">
        <v>3107</v>
      </c>
      <c r="B1155">
        <v>136</v>
      </c>
      <c r="C1155" t="s">
        <v>713</v>
      </c>
      <c r="D1155" t="s">
        <v>159</v>
      </c>
      <c r="E1155">
        <v>53</v>
      </c>
      <c r="F1155">
        <v>813</v>
      </c>
      <c r="G1155">
        <v>6.519065190651907E-2</v>
      </c>
      <c r="H1155">
        <v>27148</v>
      </c>
      <c r="I1155">
        <v>292727</v>
      </c>
      <c r="J1155">
        <v>122</v>
      </c>
      <c r="K1155" t="s">
        <v>945</v>
      </c>
      <c r="L1155">
        <v>1958</v>
      </c>
      <c r="M1155">
        <v>2024</v>
      </c>
      <c r="N1155">
        <v>36</v>
      </c>
      <c r="O1155">
        <f t="shared" ref="O1155:O1218" si="18">E1155/H1155</f>
        <v>1.9522616767349344E-3</v>
      </c>
    </row>
    <row r="1156" spans="1:15" x14ac:dyDescent="0.3">
      <c r="A1156">
        <v>3107</v>
      </c>
      <c r="B1156">
        <v>740</v>
      </c>
      <c r="C1156" t="s">
        <v>713</v>
      </c>
      <c r="D1156" t="s">
        <v>159</v>
      </c>
      <c r="E1156">
        <v>52</v>
      </c>
      <c r="F1156">
        <v>226</v>
      </c>
      <c r="G1156">
        <v>0.23008849557522124</v>
      </c>
      <c r="H1156">
        <v>27148</v>
      </c>
      <c r="I1156">
        <v>292727</v>
      </c>
      <c r="J1156">
        <v>124</v>
      </c>
      <c r="K1156" t="s">
        <v>2232</v>
      </c>
      <c r="L1156">
        <v>281</v>
      </c>
      <c r="M1156">
        <v>2024</v>
      </c>
      <c r="N1156">
        <v>36</v>
      </c>
      <c r="O1156">
        <f t="shared" si="18"/>
        <v>1.9154265507588036E-3</v>
      </c>
    </row>
    <row r="1157" spans="1:15" x14ac:dyDescent="0.3">
      <c r="A1157">
        <v>3107</v>
      </c>
      <c r="B1157">
        <v>696</v>
      </c>
      <c r="C1157" t="s">
        <v>713</v>
      </c>
      <c r="D1157" t="s">
        <v>159</v>
      </c>
      <c r="E1157">
        <v>51</v>
      </c>
      <c r="F1157">
        <v>2149</v>
      </c>
      <c r="G1157">
        <v>2.3731968357375524E-2</v>
      </c>
      <c r="H1157">
        <v>27148</v>
      </c>
      <c r="I1157">
        <v>292727</v>
      </c>
      <c r="J1157">
        <v>125</v>
      </c>
      <c r="K1157" t="s">
        <v>1648</v>
      </c>
      <c r="L1157">
        <v>2404</v>
      </c>
      <c r="M1157">
        <v>2024</v>
      </c>
      <c r="N1157">
        <v>36</v>
      </c>
      <c r="O1157">
        <f t="shared" si="18"/>
        <v>1.8785914247826728E-3</v>
      </c>
    </row>
    <row r="1158" spans="1:15" x14ac:dyDescent="0.3">
      <c r="A1158">
        <v>3107</v>
      </c>
      <c r="B1158">
        <v>774</v>
      </c>
      <c r="C1158" t="s">
        <v>713</v>
      </c>
      <c r="D1158" t="s">
        <v>159</v>
      </c>
      <c r="E1158">
        <v>51</v>
      </c>
      <c r="F1158">
        <v>266</v>
      </c>
      <c r="G1158">
        <v>0.19172932330827067</v>
      </c>
      <c r="H1158">
        <v>27148</v>
      </c>
      <c r="I1158">
        <v>292727</v>
      </c>
      <c r="J1158">
        <v>125</v>
      </c>
      <c r="K1158" t="s">
        <v>2798</v>
      </c>
      <c r="L1158">
        <v>670</v>
      </c>
      <c r="M1158">
        <v>2024</v>
      </c>
      <c r="N1158">
        <v>36</v>
      </c>
      <c r="O1158">
        <f t="shared" si="18"/>
        <v>1.8785914247826728E-3</v>
      </c>
    </row>
    <row r="1159" spans="1:15" x14ac:dyDescent="0.3">
      <c r="A1159">
        <v>3107</v>
      </c>
      <c r="B1159">
        <v>315</v>
      </c>
      <c r="C1159" t="s">
        <v>713</v>
      </c>
      <c r="D1159" t="s">
        <v>159</v>
      </c>
      <c r="E1159">
        <v>49</v>
      </c>
      <c r="F1159">
        <v>551</v>
      </c>
      <c r="G1159">
        <v>8.8929219600725959E-2</v>
      </c>
      <c r="H1159">
        <v>27148</v>
      </c>
      <c r="I1159">
        <v>292727</v>
      </c>
      <c r="J1159">
        <v>127</v>
      </c>
      <c r="K1159" t="s">
        <v>2943</v>
      </c>
      <c r="L1159">
        <v>1125</v>
      </c>
      <c r="M1159">
        <v>2024</v>
      </c>
      <c r="N1159">
        <v>36</v>
      </c>
      <c r="O1159">
        <f t="shared" si="18"/>
        <v>1.8049211728304111E-3</v>
      </c>
    </row>
    <row r="1160" spans="1:15" x14ac:dyDescent="0.3">
      <c r="A1160">
        <v>3107</v>
      </c>
      <c r="B1160">
        <v>343</v>
      </c>
      <c r="C1160" t="s">
        <v>713</v>
      </c>
      <c r="D1160" t="s">
        <v>159</v>
      </c>
      <c r="E1160">
        <v>49</v>
      </c>
      <c r="F1160">
        <v>518</v>
      </c>
      <c r="G1160">
        <v>9.45945945945946E-2</v>
      </c>
      <c r="H1160">
        <v>27148</v>
      </c>
      <c r="I1160">
        <v>292727</v>
      </c>
      <c r="J1160">
        <v>127</v>
      </c>
      <c r="K1160" t="s">
        <v>2727</v>
      </c>
      <c r="L1160">
        <v>979</v>
      </c>
      <c r="M1160">
        <v>2024</v>
      </c>
      <c r="N1160">
        <v>36</v>
      </c>
      <c r="O1160">
        <f t="shared" si="18"/>
        <v>1.8049211728304111E-3</v>
      </c>
    </row>
    <row r="1161" spans="1:15" x14ac:dyDescent="0.3">
      <c r="A1161">
        <v>3107</v>
      </c>
      <c r="B1161">
        <v>952</v>
      </c>
      <c r="C1161" t="s">
        <v>713</v>
      </c>
      <c r="D1161" t="s">
        <v>159</v>
      </c>
      <c r="E1161">
        <v>49</v>
      </c>
      <c r="F1161">
        <v>411</v>
      </c>
      <c r="G1161">
        <v>0.11922141119221411</v>
      </c>
      <c r="H1161">
        <v>27148</v>
      </c>
      <c r="I1161">
        <v>292727</v>
      </c>
      <c r="J1161">
        <v>127</v>
      </c>
      <c r="K1161" t="s">
        <v>2811</v>
      </c>
      <c r="L1161">
        <v>936</v>
      </c>
      <c r="M1161">
        <v>2024</v>
      </c>
      <c r="N1161">
        <v>36</v>
      </c>
      <c r="O1161">
        <f t="shared" si="18"/>
        <v>1.8049211728304111E-3</v>
      </c>
    </row>
    <row r="1162" spans="1:15" x14ac:dyDescent="0.3">
      <c r="A1162">
        <v>3107</v>
      </c>
      <c r="B1162">
        <v>380</v>
      </c>
      <c r="C1162" t="s">
        <v>713</v>
      </c>
      <c r="D1162" t="s">
        <v>159</v>
      </c>
      <c r="E1162">
        <v>48</v>
      </c>
      <c r="F1162">
        <v>396</v>
      </c>
      <c r="G1162">
        <v>0.12121212121212122</v>
      </c>
      <c r="H1162">
        <v>27148</v>
      </c>
      <c r="I1162">
        <v>292727</v>
      </c>
      <c r="J1162">
        <v>130</v>
      </c>
      <c r="K1162" t="s">
        <v>2733</v>
      </c>
      <c r="L1162">
        <v>1402</v>
      </c>
      <c r="M1162">
        <v>2024</v>
      </c>
      <c r="N1162">
        <v>36</v>
      </c>
      <c r="O1162">
        <f t="shared" si="18"/>
        <v>1.7680860468542803E-3</v>
      </c>
    </row>
    <row r="1163" spans="1:15" x14ac:dyDescent="0.3">
      <c r="A1163">
        <v>3107</v>
      </c>
      <c r="B1163">
        <v>206</v>
      </c>
      <c r="C1163" t="s">
        <v>713</v>
      </c>
      <c r="D1163" t="s">
        <v>159</v>
      </c>
      <c r="E1163">
        <v>46</v>
      </c>
      <c r="F1163">
        <v>626</v>
      </c>
      <c r="G1163">
        <v>7.3482428115015971E-2</v>
      </c>
      <c r="H1163">
        <v>27148</v>
      </c>
      <c r="I1163">
        <v>292727</v>
      </c>
      <c r="J1163">
        <v>131</v>
      </c>
      <c r="K1163" t="s">
        <v>2705</v>
      </c>
      <c r="L1163">
        <v>1245</v>
      </c>
      <c r="M1163">
        <v>2024</v>
      </c>
      <c r="N1163">
        <v>36</v>
      </c>
      <c r="O1163">
        <f t="shared" si="18"/>
        <v>1.6944157949020187E-3</v>
      </c>
    </row>
    <row r="1164" spans="1:15" x14ac:dyDescent="0.3">
      <c r="A1164">
        <v>3107</v>
      </c>
      <c r="B1164">
        <v>309</v>
      </c>
      <c r="C1164" t="s">
        <v>713</v>
      </c>
      <c r="D1164" t="s">
        <v>159</v>
      </c>
      <c r="E1164">
        <v>46</v>
      </c>
      <c r="F1164">
        <v>567</v>
      </c>
      <c r="G1164">
        <v>8.1128747795414458E-2</v>
      </c>
      <c r="H1164">
        <v>27148</v>
      </c>
      <c r="I1164">
        <v>292727</v>
      </c>
      <c r="J1164">
        <v>131</v>
      </c>
      <c r="K1164" t="s">
        <v>2228</v>
      </c>
      <c r="L1164">
        <v>863</v>
      </c>
      <c r="M1164">
        <v>2024</v>
      </c>
      <c r="N1164">
        <v>36</v>
      </c>
      <c r="O1164">
        <f t="shared" si="18"/>
        <v>1.6944157949020187E-3</v>
      </c>
    </row>
    <row r="1165" spans="1:15" x14ac:dyDescent="0.3">
      <c r="A1165">
        <v>3107</v>
      </c>
      <c r="B1165">
        <v>349</v>
      </c>
      <c r="C1165" t="s">
        <v>713</v>
      </c>
      <c r="D1165" t="s">
        <v>159</v>
      </c>
      <c r="E1165">
        <v>46</v>
      </c>
      <c r="F1165">
        <v>304</v>
      </c>
      <c r="G1165">
        <v>0.15131578947368421</v>
      </c>
      <c r="H1165">
        <v>27148</v>
      </c>
      <c r="I1165">
        <v>292727</v>
      </c>
      <c r="J1165">
        <v>131</v>
      </c>
      <c r="K1165" t="s">
        <v>2947</v>
      </c>
      <c r="L1165">
        <v>784</v>
      </c>
      <c r="M1165">
        <v>2024</v>
      </c>
      <c r="N1165">
        <v>36</v>
      </c>
      <c r="O1165">
        <f t="shared" si="18"/>
        <v>1.6944157949020187E-3</v>
      </c>
    </row>
    <row r="1166" spans="1:15" x14ac:dyDescent="0.3">
      <c r="A1166">
        <v>3107</v>
      </c>
      <c r="B1166">
        <v>660</v>
      </c>
      <c r="C1166" t="s">
        <v>713</v>
      </c>
      <c r="D1166" t="s">
        <v>159</v>
      </c>
      <c r="E1166">
        <v>46</v>
      </c>
      <c r="F1166">
        <v>1095</v>
      </c>
      <c r="G1166">
        <v>4.2009132420091327E-2</v>
      </c>
      <c r="H1166">
        <v>27148</v>
      </c>
      <c r="I1166">
        <v>292727</v>
      </c>
      <c r="J1166">
        <v>131</v>
      </c>
      <c r="K1166" t="s">
        <v>2790</v>
      </c>
      <c r="L1166">
        <v>2045</v>
      </c>
      <c r="M1166">
        <v>2024</v>
      </c>
      <c r="N1166">
        <v>36</v>
      </c>
      <c r="O1166">
        <f t="shared" si="18"/>
        <v>1.6944157949020187E-3</v>
      </c>
    </row>
    <row r="1167" spans="1:15" x14ac:dyDescent="0.3">
      <c r="A1167">
        <v>3107</v>
      </c>
      <c r="B1167">
        <v>4</v>
      </c>
      <c r="C1167" t="s">
        <v>713</v>
      </c>
      <c r="D1167" t="s">
        <v>159</v>
      </c>
      <c r="E1167">
        <v>45</v>
      </c>
      <c r="F1167">
        <v>437</v>
      </c>
      <c r="G1167">
        <v>0.10297482837528604</v>
      </c>
      <c r="H1167">
        <v>27148</v>
      </c>
      <c r="I1167">
        <v>292727</v>
      </c>
      <c r="J1167">
        <v>135</v>
      </c>
      <c r="K1167" t="s">
        <v>2948</v>
      </c>
      <c r="L1167">
        <v>649</v>
      </c>
      <c r="M1167">
        <v>2024</v>
      </c>
      <c r="N1167">
        <v>36</v>
      </c>
      <c r="O1167">
        <f t="shared" si="18"/>
        <v>1.6575806689258876E-3</v>
      </c>
    </row>
    <row r="1168" spans="1:15" x14ac:dyDescent="0.3">
      <c r="A1168">
        <v>3107</v>
      </c>
      <c r="B1168">
        <v>320</v>
      </c>
      <c r="C1168" t="s">
        <v>713</v>
      </c>
      <c r="D1168" t="s">
        <v>159</v>
      </c>
      <c r="E1168">
        <v>45</v>
      </c>
      <c r="F1168">
        <v>852</v>
      </c>
      <c r="G1168">
        <v>5.2816901408450703E-2</v>
      </c>
      <c r="H1168">
        <v>27148</v>
      </c>
      <c r="I1168">
        <v>292727</v>
      </c>
      <c r="J1168">
        <v>135</v>
      </c>
      <c r="K1168" t="s">
        <v>961</v>
      </c>
      <c r="L1168">
        <v>1396</v>
      </c>
      <c r="M1168">
        <v>2024</v>
      </c>
      <c r="N1168">
        <v>36</v>
      </c>
      <c r="O1168">
        <f t="shared" si="18"/>
        <v>1.6575806689258876E-3</v>
      </c>
    </row>
    <row r="1169" spans="1:15" x14ac:dyDescent="0.3">
      <c r="A1169">
        <v>3107</v>
      </c>
      <c r="B1169">
        <v>422</v>
      </c>
      <c r="C1169" t="s">
        <v>713</v>
      </c>
      <c r="D1169" t="s">
        <v>159</v>
      </c>
      <c r="E1169">
        <v>45</v>
      </c>
      <c r="F1169">
        <v>742</v>
      </c>
      <c r="G1169">
        <v>6.0646900269541781E-2</v>
      </c>
      <c r="H1169">
        <v>27148</v>
      </c>
      <c r="I1169">
        <v>292727</v>
      </c>
      <c r="J1169">
        <v>135</v>
      </c>
      <c r="K1169" t="s">
        <v>2852</v>
      </c>
      <c r="L1169">
        <v>2623</v>
      </c>
      <c r="M1169">
        <v>2024</v>
      </c>
      <c r="N1169">
        <v>36</v>
      </c>
      <c r="O1169">
        <f t="shared" si="18"/>
        <v>1.6575806689258876E-3</v>
      </c>
    </row>
    <row r="1170" spans="1:15" x14ac:dyDescent="0.3">
      <c r="A1170">
        <v>3107</v>
      </c>
      <c r="B1170">
        <v>755</v>
      </c>
      <c r="C1170" t="s">
        <v>713</v>
      </c>
      <c r="D1170" t="s">
        <v>159</v>
      </c>
      <c r="E1170">
        <v>44</v>
      </c>
      <c r="F1170">
        <v>825</v>
      </c>
      <c r="G1170">
        <v>5.3333333333333337E-2</v>
      </c>
      <c r="H1170">
        <v>27148</v>
      </c>
      <c r="I1170">
        <v>292727</v>
      </c>
      <c r="J1170">
        <v>138</v>
      </c>
      <c r="K1170" t="s">
        <v>918</v>
      </c>
      <c r="L1170">
        <v>1726</v>
      </c>
      <c r="M1170">
        <v>2024</v>
      </c>
      <c r="N1170">
        <v>36</v>
      </c>
      <c r="O1170">
        <f t="shared" si="18"/>
        <v>1.6207455429497568E-3</v>
      </c>
    </row>
    <row r="1171" spans="1:15" x14ac:dyDescent="0.3">
      <c r="A1171">
        <v>3107</v>
      </c>
      <c r="B1171">
        <v>130</v>
      </c>
      <c r="C1171" t="s">
        <v>713</v>
      </c>
      <c r="D1171" t="s">
        <v>159</v>
      </c>
      <c r="E1171">
        <v>43</v>
      </c>
      <c r="F1171">
        <v>411</v>
      </c>
      <c r="G1171">
        <v>0.10462287104622871</v>
      </c>
      <c r="H1171">
        <v>27148</v>
      </c>
      <c r="I1171">
        <v>292727</v>
      </c>
      <c r="J1171">
        <v>139</v>
      </c>
      <c r="K1171" t="s">
        <v>2691</v>
      </c>
      <c r="L1171">
        <v>926</v>
      </c>
      <c r="M1171">
        <v>2024</v>
      </c>
      <c r="N1171">
        <v>36</v>
      </c>
      <c r="O1171">
        <f t="shared" si="18"/>
        <v>1.583910416973626E-3</v>
      </c>
    </row>
    <row r="1172" spans="1:15" x14ac:dyDescent="0.3">
      <c r="A1172">
        <v>3107</v>
      </c>
      <c r="B1172">
        <v>317</v>
      </c>
      <c r="C1172" t="s">
        <v>713</v>
      </c>
      <c r="D1172" t="s">
        <v>159</v>
      </c>
      <c r="E1172">
        <v>43</v>
      </c>
      <c r="F1172">
        <v>417</v>
      </c>
      <c r="G1172">
        <v>0.10311750599520383</v>
      </c>
      <c r="H1172">
        <v>27148</v>
      </c>
      <c r="I1172">
        <v>292727</v>
      </c>
      <c r="J1172">
        <v>139</v>
      </c>
      <c r="K1172" t="s">
        <v>2242</v>
      </c>
      <c r="L1172">
        <v>829</v>
      </c>
      <c r="M1172">
        <v>2024</v>
      </c>
      <c r="N1172">
        <v>36</v>
      </c>
      <c r="O1172">
        <f t="shared" si="18"/>
        <v>1.583910416973626E-3</v>
      </c>
    </row>
    <row r="1173" spans="1:15" x14ac:dyDescent="0.3">
      <c r="A1173">
        <v>3107</v>
      </c>
      <c r="B1173">
        <v>229</v>
      </c>
      <c r="C1173" t="s">
        <v>713</v>
      </c>
      <c r="D1173" t="s">
        <v>159</v>
      </c>
      <c r="E1173">
        <v>41</v>
      </c>
      <c r="F1173">
        <v>454</v>
      </c>
      <c r="G1173">
        <v>9.0308370044052858E-2</v>
      </c>
      <c r="H1173">
        <v>27148</v>
      </c>
      <c r="I1173">
        <v>292727</v>
      </c>
      <c r="J1173">
        <v>141</v>
      </c>
      <c r="K1173" t="s">
        <v>2230</v>
      </c>
      <c r="L1173">
        <v>853</v>
      </c>
      <c r="M1173">
        <v>2024</v>
      </c>
      <c r="N1173">
        <v>36</v>
      </c>
      <c r="O1173">
        <f t="shared" si="18"/>
        <v>1.5102401650213643E-3</v>
      </c>
    </row>
    <row r="1174" spans="1:15" x14ac:dyDescent="0.3">
      <c r="A1174">
        <v>3107</v>
      </c>
      <c r="B1174">
        <v>260</v>
      </c>
      <c r="C1174" t="s">
        <v>713</v>
      </c>
      <c r="D1174" t="s">
        <v>159</v>
      </c>
      <c r="E1174">
        <v>41</v>
      </c>
      <c r="F1174">
        <v>824</v>
      </c>
      <c r="G1174">
        <v>4.9757281553398057E-2</v>
      </c>
      <c r="H1174">
        <v>27148</v>
      </c>
      <c r="I1174">
        <v>292727</v>
      </c>
      <c r="J1174">
        <v>141</v>
      </c>
      <c r="K1174" t="s">
        <v>2715</v>
      </c>
      <c r="L1174">
        <v>1014</v>
      </c>
      <c r="M1174">
        <v>2024</v>
      </c>
      <c r="N1174">
        <v>36</v>
      </c>
      <c r="O1174">
        <f t="shared" si="18"/>
        <v>1.5102401650213643E-3</v>
      </c>
    </row>
    <row r="1175" spans="1:15" x14ac:dyDescent="0.3">
      <c r="A1175">
        <v>3107</v>
      </c>
      <c r="B1175">
        <v>468</v>
      </c>
      <c r="C1175" t="s">
        <v>713</v>
      </c>
      <c r="D1175" t="s">
        <v>159</v>
      </c>
      <c r="E1175">
        <v>41</v>
      </c>
      <c r="F1175">
        <v>449</v>
      </c>
      <c r="G1175">
        <v>9.1314031180400893E-2</v>
      </c>
      <c r="H1175">
        <v>27148</v>
      </c>
      <c r="I1175">
        <v>292727</v>
      </c>
      <c r="J1175">
        <v>141</v>
      </c>
      <c r="K1175" t="s">
        <v>2749</v>
      </c>
      <c r="L1175">
        <v>1247</v>
      </c>
      <c r="M1175">
        <v>2024</v>
      </c>
      <c r="N1175">
        <v>36</v>
      </c>
      <c r="O1175">
        <f t="shared" si="18"/>
        <v>1.5102401650213643E-3</v>
      </c>
    </row>
    <row r="1176" spans="1:15" x14ac:dyDescent="0.3">
      <c r="A1176">
        <v>3107</v>
      </c>
      <c r="B1176">
        <v>621</v>
      </c>
      <c r="C1176" t="s">
        <v>713</v>
      </c>
      <c r="D1176" t="s">
        <v>159</v>
      </c>
      <c r="E1176">
        <v>40</v>
      </c>
      <c r="F1176">
        <v>132</v>
      </c>
      <c r="G1176">
        <v>0.30303030303030304</v>
      </c>
      <c r="H1176">
        <v>27148</v>
      </c>
      <c r="I1176">
        <v>292727</v>
      </c>
      <c r="J1176">
        <v>144</v>
      </c>
      <c r="K1176" t="s">
        <v>2781</v>
      </c>
      <c r="L1176">
        <v>200</v>
      </c>
      <c r="M1176">
        <v>2024</v>
      </c>
      <c r="N1176">
        <v>36</v>
      </c>
      <c r="O1176">
        <f t="shared" si="18"/>
        <v>1.4734050390452335E-3</v>
      </c>
    </row>
    <row r="1177" spans="1:15" x14ac:dyDescent="0.3">
      <c r="A1177">
        <v>3107</v>
      </c>
      <c r="B1177">
        <v>41</v>
      </c>
      <c r="C1177" t="s">
        <v>713</v>
      </c>
      <c r="D1177" t="s">
        <v>159</v>
      </c>
      <c r="E1177">
        <v>39</v>
      </c>
      <c r="F1177">
        <v>638</v>
      </c>
      <c r="G1177">
        <v>6.1128526645768025E-2</v>
      </c>
      <c r="H1177">
        <v>27148</v>
      </c>
      <c r="I1177">
        <v>292727</v>
      </c>
      <c r="J1177">
        <v>145</v>
      </c>
      <c r="K1177" t="s">
        <v>944</v>
      </c>
      <c r="L1177">
        <v>1096</v>
      </c>
      <c r="M1177">
        <v>2024</v>
      </c>
      <c r="N1177">
        <v>36</v>
      </c>
      <c r="O1177">
        <f t="shared" si="18"/>
        <v>1.4365699130691027E-3</v>
      </c>
    </row>
    <row r="1178" spans="1:15" x14ac:dyDescent="0.3">
      <c r="A1178">
        <v>3107</v>
      </c>
      <c r="B1178">
        <v>227</v>
      </c>
      <c r="C1178" t="s">
        <v>713</v>
      </c>
      <c r="D1178" t="s">
        <v>159</v>
      </c>
      <c r="E1178">
        <v>39</v>
      </c>
      <c r="F1178">
        <v>570</v>
      </c>
      <c r="G1178">
        <v>6.8421052631578952E-2</v>
      </c>
      <c r="H1178">
        <v>27148</v>
      </c>
      <c r="I1178">
        <v>292727</v>
      </c>
      <c r="J1178">
        <v>145</v>
      </c>
      <c r="K1178" t="s">
        <v>2217</v>
      </c>
      <c r="L1178">
        <v>1312</v>
      </c>
      <c r="M1178">
        <v>2024</v>
      </c>
      <c r="N1178">
        <v>36</v>
      </c>
      <c r="O1178">
        <f t="shared" si="18"/>
        <v>1.4365699130691027E-3</v>
      </c>
    </row>
    <row r="1179" spans="1:15" x14ac:dyDescent="0.3">
      <c r="A1179">
        <v>3107</v>
      </c>
      <c r="B1179">
        <v>756</v>
      </c>
      <c r="C1179" t="s">
        <v>713</v>
      </c>
      <c r="D1179" t="s">
        <v>159</v>
      </c>
      <c r="E1179">
        <v>39</v>
      </c>
      <c r="F1179">
        <v>722</v>
      </c>
      <c r="G1179">
        <v>5.4016620498614956E-2</v>
      </c>
      <c r="H1179">
        <v>27148</v>
      </c>
      <c r="I1179">
        <v>292727</v>
      </c>
      <c r="J1179">
        <v>145</v>
      </c>
      <c r="K1179" t="s">
        <v>892</v>
      </c>
      <c r="L1179">
        <v>1555</v>
      </c>
      <c r="M1179">
        <v>2024</v>
      </c>
      <c r="N1179">
        <v>36</v>
      </c>
      <c r="O1179">
        <f t="shared" si="18"/>
        <v>1.4365699130691027E-3</v>
      </c>
    </row>
    <row r="1180" spans="1:15" x14ac:dyDescent="0.3">
      <c r="A1180">
        <v>3107</v>
      </c>
      <c r="B1180">
        <v>385</v>
      </c>
      <c r="C1180" t="s">
        <v>713</v>
      </c>
      <c r="D1180" t="s">
        <v>159</v>
      </c>
      <c r="E1180">
        <v>38</v>
      </c>
      <c r="F1180">
        <v>466</v>
      </c>
      <c r="G1180">
        <v>8.15450643776824E-2</v>
      </c>
      <c r="H1180">
        <v>27148</v>
      </c>
      <c r="I1180">
        <v>292727</v>
      </c>
      <c r="J1180">
        <v>148</v>
      </c>
      <c r="K1180" t="s">
        <v>2213</v>
      </c>
      <c r="L1180">
        <v>1069</v>
      </c>
      <c r="M1180">
        <v>2024</v>
      </c>
      <c r="N1180">
        <v>36</v>
      </c>
      <c r="O1180">
        <f t="shared" si="18"/>
        <v>1.3997347870929719E-3</v>
      </c>
    </row>
    <row r="1181" spans="1:15" x14ac:dyDescent="0.3">
      <c r="A1181">
        <v>3107</v>
      </c>
      <c r="B1181">
        <v>163</v>
      </c>
      <c r="C1181" t="s">
        <v>713</v>
      </c>
      <c r="D1181" t="s">
        <v>159</v>
      </c>
      <c r="E1181">
        <v>36</v>
      </c>
      <c r="F1181">
        <v>1755</v>
      </c>
      <c r="G1181">
        <v>2.0512820512820513E-2</v>
      </c>
      <c r="H1181">
        <v>27148</v>
      </c>
      <c r="I1181">
        <v>292727</v>
      </c>
      <c r="J1181">
        <v>149</v>
      </c>
      <c r="K1181" t="s">
        <v>2885</v>
      </c>
      <c r="L1181">
        <v>2333</v>
      </c>
      <c r="M1181">
        <v>2024</v>
      </c>
      <c r="N1181">
        <v>36</v>
      </c>
      <c r="O1181">
        <f t="shared" si="18"/>
        <v>1.3260645351407102E-3</v>
      </c>
    </row>
    <row r="1182" spans="1:15" x14ac:dyDescent="0.3">
      <c r="A1182">
        <v>3107</v>
      </c>
      <c r="B1182">
        <v>169</v>
      </c>
      <c r="C1182" t="s">
        <v>713</v>
      </c>
      <c r="D1182" t="s">
        <v>159</v>
      </c>
      <c r="E1182">
        <v>36</v>
      </c>
      <c r="F1182">
        <v>465</v>
      </c>
      <c r="G1182">
        <v>7.7419354838709681E-2</v>
      </c>
      <c r="H1182">
        <v>27148</v>
      </c>
      <c r="I1182">
        <v>292727</v>
      </c>
      <c r="J1182">
        <v>149</v>
      </c>
      <c r="K1182" t="s">
        <v>2942</v>
      </c>
      <c r="L1182">
        <v>1050</v>
      </c>
      <c r="M1182">
        <v>2024</v>
      </c>
      <c r="N1182">
        <v>36</v>
      </c>
      <c r="O1182">
        <f t="shared" si="18"/>
        <v>1.3260645351407102E-3</v>
      </c>
    </row>
    <row r="1183" spans="1:15" x14ac:dyDescent="0.3">
      <c r="A1183">
        <v>3107</v>
      </c>
      <c r="B1183">
        <v>911</v>
      </c>
      <c r="C1183" t="s">
        <v>713</v>
      </c>
      <c r="D1183" t="s">
        <v>159</v>
      </c>
      <c r="E1183">
        <v>36</v>
      </c>
      <c r="F1183">
        <v>101</v>
      </c>
      <c r="G1183">
        <v>0.35643564356435642</v>
      </c>
      <c r="H1183">
        <v>27148</v>
      </c>
      <c r="I1183">
        <v>292727</v>
      </c>
      <c r="J1183">
        <v>149</v>
      </c>
      <c r="K1183" t="s">
        <v>2211</v>
      </c>
      <c r="L1183">
        <v>228</v>
      </c>
      <c r="M1183">
        <v>2024</v>
      </c>
      <c r="N1183">
        <v>36</v>
      </c>
      <c r="O1183">
        <f t="shared" si="18"/>
        <v>1.3260645351407102E-3</v>
      </c>
    </row>
    <row r="1184" spans="1:15" x14ac:dyDescent="0.3">
      <c r="A1184">
        <v>3107</v>
      </c>
      <c r="B1184">
        <v>465</v>
      </c>
      <c r="C1184" t="s">
        <v>713</v>
      </c>
      <c r="D1184" t="s">
        <v>159</v>
      </c>
      <c r="E1184">
        <v>35</v>
      </c>
      <c r="F1184">
        <v>597</v>
      </c>
      <c r="G1184">
        <v>5.8626465661641543E-2</v>
      </c>
      <c r="H1184">
        <v>27148</v>
      </c>
      <c r="I1184">
        <v>292727</v>
      </c>
      <c r="J1184">
        <v>152</v>
      </c>
      <c r="K1184" t="s">
        <v>2747</v>
      </c>
      <c r="L1184">
        <v>1977</v>
      </c>
      <c r="M1184">
        <v>2024</v>
      </c>
      <c r="N1184">
        <v>36</v>
      </c>
      <c r="O1184">
        <f t="shared" si="18"/>
        <v>1.2892294091645794E-3</v>
      </c>
    </row>
    <row r="1185" spans="1:15" x14ac:dyDescent="0.3">
      <c r="A1185">
        <v>3107</v>
      </c>
      <c r="B1185">
        <v>817</v>
      </c>
      <c r="C1185" t="s">
        <v>713</v>
      </c>
      <c r="D1185" t="s">
        <v>159</v>
      </c>
      <c r="E1185">
        <v>35</v>
      </c>
      <c r="F1185">
        <v>311</v>
      </c>
      <c r="G1185">
        <v>0.11254019292604502</v>
      </c>
      <c r="H1185">
        <v>27148</v>
      </c>
      <c r="I1185">
        <v>292727</v>
      </c>
      <c r="J1185">
        <v>152</v>
      </c>
      <c r="K1185" t="s">
        <v>2945</v>
      </c>
      <c r="L1185">
        <v>1027</v>
      </c>
      <c r="M1185">
        <v>2024</v>
      </c>
      <c r="N1185">
        <v>36</v>
      </c>
      <c r="O1185">
        <f t="shared" si="18"/>
        <v>1.2892294091645794E-3</v>
      </c>
    </row>
    <row r="1186" spans="1:15" x14ac:dyDescent="0.3">
      <c r="A1186">
        <v>3107</v>
      </c>
      <c r="B1186">
        <v>82</v>
      </c>
      <c r="C1186" t="s">
        <v>713</v>
      </c>
      <c r="D1186" t="s">
        <v>159</v>
      </c>
      <c r="E1186">
        <v>34</v>
      </c>
      <c r="F1186">
        <v>481</v>
      </c>
      <c r="G1186">
        <v>7.068607068607069E-2</v>
      </c>
      <c r="H1186">
        <v>27148</v>
      </c>
      <c r="I1186">
        <v>292727</v>
      </c>
      <c r="J1186">
        <v>154</v>
      </c>
      <c r="K1186" t="s">
        <v>2890</v>
      </c>
      <c r="L1186">
        <v>913</v>
      </c>
      <c r="M1186">
        <v>2024</v>
      </c>
      <c r="N1186">
        <v>36</v>
      </c>
      <c r="O1186">
        <f t="shared" si="18"/>
        <v>1.2523942831884486E-3</v>
      </c>
    </row>
    <row r="1187" spans="1:15" x14ac:dyDescent="0.3">
      <c r="A1187">
        <v>3107</v>
      </c>
      <c r="B1187">
        <v>384</v>
      </c>
      <c r="C1187" t="s">
        <v>713</v>
      </c>
      <c r="D1187" t="s">
        <v>159</v>
      </c>
      <c r="E1187">
        <v>34</v>
      </c>
      <c r="F1187">
        <v>359</v>
      </c>
      <c r="G1187">
        <v>9.4707520891364902E-2</v>
      </c>
      <c r="H1187">
        <v>27148</v>
      </c>
      <c r="I1187">
        <v>292727</v>
      </c>
      <c r="J1187">
        <v>154</v>
      </c>
      <c r="K1187" t="s">
        <v>2735</v>
      </c>
      <c r="L1187">
        <v>1232</v>
      </c>
      <c r="M1187">
        <v>2024</v>
      </c>
      <c r="N1187">
        <v>36</v>
      </c>
      <c r="O1187">
        <f t="shared" si="18"/>
        <v>1.2523942831884486E-3</v>
      </c>
    </row>
    <row r="1188" spans="1:15" x14ac:dyDescent="0.3">
      <c r="A1188">
        <v>3107</v>
      </c>
      <c r="B1188">
        <v>91</v>
      </c>
      <c r="C1188" t="s">
        <v>713</v>
      </c>
      <c r="D1188" t="s">
        <v>159</v>
      </c>
      <c r="E1188">
        <v>33</v>
      </c>
      <c r="F1188">
        <v>424</v>
      </c>
      <c r="G1188">
        <v>7.783018867924528E-2</v>
      </c>
      <c r="H1188">
        <v>27148</v>
      </c>
      <c r="I1188">
        <v>292727</v>
      </c>
      <c r="J1188">
        <v>156</v>
      </c>
      <c r="K1188" t="s">
        <v>950</v>
      </c>
      <c r="L1188">
        <v>511</v>
      </c>
      <c r="M1188">
        <v>2024</v>
      </c>
      <c r="N1188">
        <v>36</v>
      </c>
      <c r="O1188">
        <f t="shared" si="18"/>
        <v>1.2155591572123178E-3</v>
      </c>
    </row>
    <row r="1189" spans="1:15" x14ac:dyDescent="0.3">
      <c r="A1189">
        <v>3107</v>
      </c>
      <c r="B1189">
        <v>54</v>
      </c>
      <c r="C1189" t="s">
        <v>713</v>
      </c>
      <c r="D1189" t="s">
        <v>159</v>
      </c>
      <c r="E1189">
        <v>31</v>
      </c>
      <c r="F1189">
        <v>382</v>
      </c>
      <c r="G1189">
        <v>8.1151832460732987E-2</v>
      </c>
      <c r="H1189">
        <v>27148</v>
      </c>
      <c r="I1189">
        <v>292727</v>
      </c>
      <c r="J1189">
        <v>157</v>
      </c>
      <c r="K1189" t="s">
        <v>2684</v>
      </c>
      <c r="L1189">
        <v>1063</v>
      </c>
      <c r="M1189">
        <v>2024</v>
      </c>
      <c r="N1189">
        <v>36</v>
      </c>
      <c r="O1189">
        <f t="shared" si="18"/>
        <v>1.1418889052600559E-3</v>
      </c>
    </row>
    <row r="1190" spans="1:15" x14ac:dyDescent="0.3">
      <c r="A1190">
        <v>3107</v>
      </c>
      <c r="B1190">
        <v>166</v>
      </c>
      <c r="C1190" t="s">
        <v>713</v>
      </c>
      <c r="D1190" t="s">
        <v>159</v>
      </c>
      <c r="E1190">
        <v>30</v>
      </c>
      <c r="F1190">
        <v>1236</v>
      </c>
      <c r="G1190">
        <v>2.4271844660194174E-2</v>
      </c>
      <c r="H1190">
        <v>27148</v>
      </c>
      <c r="I1190">
        <v>292727</v>
      </c>
      <c r="J1190">
        <v>158</v>
      </c>
      <c r="K1190" t="s">
        <v>2884</v>
      </c>
      <c r="L1190">
        <v>1941</v>
      </c>
      <c r="M1190">
        <v>2024</v>
      </c>
      <c r="N1190">
        <v>36</v>
      </c>
      <c r="O1190">
        <f t="shared" si="18"/>
        <v>1.1050537792839251E-3</v>
      </c>
    </row>
    <row r="1191" spans="1:15" x14ac:dyDescent="0.3">
      <c r="A1191">
        <v>3107</v>
      </c>
      <c r="B1191">
        <v>191</v>
      </c>
      <c r="C1191" t="s">
        <v>713</v>
      </c>
      <c r="D1191" t="s">
        <v>159</v>
      </c>
      <c r="E1191">
        <v>30</v>
      </c>
      <c r="F1191">
        <v>499</v>
      </c>
      <c r="G1191">
        <v>6.0120240480961921E-2</v>
      </c>
      <c r="H1191">
        <v>27148</v>
      </c>
      <c r="I1191">
        <v>292727</v>
      </c>
      <c r="J1191">
        <v>158</v>
      </c>
      <c r="K1191" t="s">
        <v>2941</v>
      </c>
      <c r="L1191">
        <v>1386</v>
      </c>
      <c r="M1191">
        <v>2024</v>
      </c>
      <c r="N1191">
        <v>36</v>
      </c>
      <c r="O1191">
        <f t="shared" si="18"/>
        <v>1.1050537792839251E-3</v>
      </c>
    </row>
    <row r="1192" spans="1:15" x14ac:dyDescent="0.3">
      <c r="A1192">
        <v>3107</v>
      </c>
      <c r="B1192">
        <v>310</v>
      </c>
      <c r="C1192" t="s">
        <v>713</v>
      </c>
      <c r="D1192" t="s">
        <v>159</v>
      </c>
      <c r="E1192">
        <v>30</v>
      </c>
      <c r="F1192">
        <v>785</v>
      </c>
      <c r="G1192">
        <v>3.8216560509554139E-2</v>
      </c>
      <c r="H1192">
        <v>27148</v>
      </c>
      <c r="I1192">
        <v>292727</v>
      </c>
      <c r="J1192">
        <v>158</v>
      </c>
      <c r="K1192" t="s">
        <v>960</v>
      </c>
      <c r="L1192">
        <v>1431</v>
      </c>
      <c r="M1192">
        <v>2024</v>
      </c>
      <c r="N1192">
        <v>36</v>
      </c>
      <c r="O1192">
        <f t="shared" si="18"/>
        <v>1.1050537792839251E-3</v>
      </c>
    </row>
    <row r="1193" spans="1:15" x14ac:dyDescent="0.3">
      <c r="A1193">
        <v>3107</v>
      </c>
      <c r="B1193">
        <v>622</v>
      </c>
      <c r="C1193" t="s">
        <v>713</v>
      </c>
      <c r="D1193" t="s">
        <v>159</v>
      </c>
      <c r="E1193">
        <v>30</v>
      </c>
      <c r="F1193">
        <v>216</v>
      </c>
      <c r="G1193">
        <v>0.1388888888888889</v>
      </c>
      <c r="H1193">
        <v>27148</v>
      </c>
      <c r="I1193">
        <v>292727</v>
      </c>
      <c r="J1193">
        <v>158</v>
      </c>
      <c r="K1193" t="s">
        <v>1863</v>
      </c>
      <c r="L1193">
        <v>345</v>
      </c>
      <c r="M1193">
        <v>2024</v>
      </c>
      <c r="N1193">
        <v>36</v>
      </c>
      <c r="O1193">
        <f t="shared" si="18"/>
        <v>1.1050537792839251E-3</v>
      </c>
    </row>
    <row r="1194" spans="1:15" x14ac:dyDescent="0.3">
      <c r="A1194">
        <v>3107</v>
      </c>
      <c r="B1194">
        <v>661</v>
      </c>
      <c r="C1194" t="s">
        <v>713</v>
      </c>
      <c r="D1194" t="s">
        <v>159</v>
      </c>
      <c r="E1194">
        <v>30</v>
      </c>
      <c r="F1194">
        <v>839</v>
      </c>
      <c r="G1194">
        <v>3.5756853396901073E-2</v>
      </c>
      <c r="H1194">
        <v>27148</v>
      </c>
      <c r="I1194">
        <v>292727</v>
      </c>
      <c r="J1194">
        <v>158</v>
      </c>
      <c r="K1194" t="s">
        <v>2235</v>
      </c>
      <c r="L1194">
        <v>2066</v>
      </c>
      <c r="M1194">
        <v>2024</v>
      </c>
      <c r="N1194">
        <v>36</v>
      </c>
      <c r="O1194">
        <f t="shared" si="18"/>
        <v>1.1050537792839251E-3</v>
      </c>
    </row>
    <row r="1195" spans="1:15" x14ac:dyDescent="0.3">
      <c r="A1195">
        <v>3107</v>
      </c>
      <c r="B1195">
        <v>723</v>
      </c>
      <c r="C1195" t="s">
        <v>713</v>
      </c>
      <c r="D1195" t="s">
        <v>159</v>
      </c>
      <c r="E1195">
        <v>30</v>
      </c>
      <c r="F1195">
        <v>608</v>
      </c>
      <c r="G1195">
        <v>4.9342105263157895E-2</v>
      </c>
      <c r="H1195">
        <v>27148</v>
      </c>
      <c r="I1195">
        <v>292727</v>
      </c>
      <c r="J1195">
        <v>158</v>
      </c>
      <c r="K1195" t="s">
        <v>937</v>
      </c>
      <c r="L1195">
        <v>1212</v>
      </c>
      <c r="M1195">
        <v>2024</v>
      </c>
      <c r="N1195">
        <v>36</v>
      </c>
      <c r="O1195">
        <f t="shared" si="18"/>
        <v>1.1050537792839251E-3</v>
      </c>
    </row>
    <row r="1196" spans="1:15" x14ac:dyDescent="0.3">
      <c r="A1196">
        <v>3107</v>
      </c>
      <c r="B1196">
        <v>815</v>
      </c>
      <c r="C1196" t="s">
        <v>713</v>
      </c>
      <c r="D1196" t="s">
        <v>159</v>
      </c>
      <c r="E1196">
        <v>30</v>
      </c>
      <c r="F1196">
        <v>156</v>
      </c>
      <c r="G1196">
        <v>0.19230769230769232</v>
      </c>
      <c r="H1196">
        <v>27148</v>
      </c>
      <c r="I1196">
        <v>292727</v>
      </c>
      <c r="J1196">
        <v>158</v>
      </c>
      <c r="K1196" t="s">
        <v>2241</v>
      </c>
      <c r="L1196">
        <v>429</v>
      </c>
      <c r="M1196">
        <v>2024</v>
      </c>
      <c r="N1196">
        <v>36</v>
      </c>
      <c r="O1196">
        <f t="shared" si="18"/>
        <v>1.1050537792839251E-3</v>
      </c>
    </row>
    <row r="1197" spans="1:15" x14ac:dyDescent="0.3">
      <c r="A1197">
        <v>3107</v>
      </c>
      <c r="B1197">
        <v>892</v>
      </c>
      <c r="C1197" t="s">
        <v>713</v>
      </c>
      <c r="D1197" t="s">
        <v>159</v>
      </c>
      <c r="E1197">
        <v>30</v>
      </c>
      <c r="F1197">
        <v>126</v>
      </c>
      <c r="G1197">
        <v>0.23809523809523808</v>
      </c>
      <c r="H1197">
        <v>27148</v>
      </c>
      <c r="I1197">
        <v>292727</v>
      </c>
      <c r="J1197">
        <v>158</v>
      </c>
      <c r="K1197" t="s">
        <v>1648</v>
      </c>
      <c r="L1197">
        <v>280</v>
      </c>
      <c r="M1197">
        <v>2024</v>
      </c>
      <c r="N1197">
        <v>36</v>
      </c>
      <c r="O1197">
        <f t="shared" si="18"/>
        <v>1.1050537792839251E-3</v>
      </c>
    </row>
    <row r="1198" spans="1:15" x14ac:dyDescent="0.3">
      <c r="A1198">
        <v>3107</v>
      </c>
      <c r="B1198">
        <v>142</v>
      </c>
      <c r="C1198" t="s">
        <v>713</v>
      </c>
      <c r="D1198" t="s">
        <v>159</v>
      </c>
      <c r="E1198">
        <v>29</v>
      </c>
      <c r="F1198">
        <v>403</v>
      </c>
      <c r="G1198">
        <v>7.1960297766749379E-2</v>
      </c>
      <c r="H1198">
        <v>27148</v>
      </c>
      <c r="I1198">
        <v>292727</v>
      </c>
      <c r="J1198">
        <v>166</v>
      </c>
      <c r="K1198" t="s">
        <v>2949</v>
      </c>
      <c r="L1198">
        <v>1027</v>
      </c>
      <c r="M1198">
        <v>2024</v>
      </c>
      <c r="N1198">
        <v>36</v>
      </c>
      <c r="O1198">
        <f t="shared" si="18"/>
        <v>1.0682186533077943E-3</v>
      </c>
    </row>
    <row r="1199" spans="1:15" x14ac:dyDescent="0.3">
      <c r="A1199">
        <v>3107</v>
      </c>
      <c r="B1199">
        <v>144</v>
      </c>
      <c r="C1199" t="s">
        <v>713</v>
      </c>
      <c r="D1199" t="s">
        <v>159</v>
      </c>
      <c r="E1199">
        <v>29</v>
      </c>
      <c r="F1199">
        <v>415</v>
      </c>
      <c r="G1199">
        <v>6.9879518072289162E-2</v>
      </c>
      <c r="H1199">
        <v>27148</v>
      </c>
      <c r="I1199">
        <v>292727</v>
      </c>
      <c r="J1199">
        <v>166</v>
      </c>
      <c r="K1199" t="s">
        <v>2226</v>
      </c>
      <c r="L1199">
        <v>1172</v>
      </c>
      <c r="M1199">
        <v>2024</v>
      </c>
      <c r="N1199">
        <v>36</v>
      </c>
      <c r="O1199">
        <f t="shared" si="18"/>
        <v>1.0682186533077943E-3</v>
      </c>
    </row>
    <row r="1200" spans="1:15" x14ac:dyDescent="0.3">
      <c r="A1200">
        <v>3107</v>
      </c>
      <c r="B1200">
        <v>243</v>
      </c>
      <c r="C1200" t="s">
        <v>713</v>
      </c>
      <c r="D1200" t="s">
        <v>159</v>
      </c>
      <c r="E1200">
        <v>29</v>
      </c>
      <c r="F1200">
        <v>643</v>
      </c>
      <c r="G1200">
        <v>4.5101088646967338E-2</v>
      </c>
      <c r="H1200">
        <v>27148</v>
      </c>
      <c r="I1200">
        <v>292727</v>
      </c>
      <c r="J1200">
        <v>166</v>
      </c>
      <c r="K1200" t="s">
        <v>2210</v>
      </c>
      <c r="L1200">
        <v>1768</v>
      </c>
      <c r="M1200">
        <v>2024</v>
      </c>
      <c r="N1200">
        <v>36</v>
      </c>
      <c r="O1200">
        <f t="shared" si="18"/>
        <v>1.0682186533077943E-3</v>
      </c>
    </row>
    <row r="1201" spans="1:15" x14ac:dyDescent="0.3">
      <c r="A1201">
        <v>3107</v>
      </c>
      <c r="B1201">
        <v>793</v>
      </c>
      <c r="C1201" t="s">
        <v>713</v>
      </c>
      <c r="D1201" t="s">
        <v>159</v>
      </c>
      <c r="E1201">
        <v>29</v>
      </c>
      <c r="F1201">
        <v>384</v>
      </c>
      <c r="G1201">
        <v>7.5520833333333329E-2</v>
      </c>
      <c r="H1201">
        <v>27148</v>
      </c>
      <c r="I1201">
        <v>292727</v>
      </c>
      <c r="J1201">
        <v>166</v>
      </c>
      <c r="K1201" t="s">
        <v>2954</v>
      </c>
      <c r="L1201">
        <v>717</v>
      </c>
      <c r="M1201">
        <v>2024</v>
      </c>
      <c r="N1201">
        <v>36</v>
      </c>
      <c r="O1201">
        <f t="shared" si="18"/>
        <v>1.0682186533077943E-3</v>
      </c>
    </row>
    <row r="1202" spans="1:15" x14ac:dyDescent="0.3">
      <c r="A1202">
        <v>3107</v>
      </c>
      <c r="B1202">
        <v>424</v>
      </c>
      <c r="C1202" t="s">
        <v>713</v>
      </c>
      <c r="D1202" t="s">
        <v>159</v>
      </c>
      <c r="E1202">
        <v>28</v>
      </c>
      <c r="F1202">
        <v>369</v>
      </c>
      <c r="G1202">
        <v>7.5880758807588072E-2</v>
      </c>
      <c r="H1202">
        <v>27148</v>
      </c>
      <c r="I1202">
        <v>292727</v>
      </c>
      <c r="J1202">
        <v>170</v>
      </c>
      <c r="K1202" t="s">
        <v>919</v>
      </c>
      <c r="L1202">
        <v>777</v>
      </c>
      <c r="M1202">
        <v>2024</v>
      </c>
      <c r="N1202">
        <v>36</v>
      </c>
      <c r="O1202">
        <f t="shared" si="18"/>
        <v>1.0313835273316634E-3</v>
      </c>
    </row>
    <row r="1203" spans="1:15" x14ac:dyDescent="0.3">
      <c r="A1203">
        <v>3107</v>
      </c>
      <c r="B1203">
        <v>20</v>
      </c>
      <c r="C1203" t="s">
        <v>713</v>
      </c>
      <c r="D1203" t="s">
        <v>159</v>
      </c>
      <c r="E1203">
        <v>27</v>
      </c>
      <c r="F1203">
        <v>277</v>
      </c>
      <c r="G1203">
        <v>9.7472924187725629E-2</v>
      </c>
      <c r="H1203">
        <v>27148</v>
      </c>
      <c r="I1203">
        <v>292727</v>
      </c>
      <c r="J1203">
        <v>171</v>
      </c>
      <c r="K1203" t="s">
        <v>2673</v>
      </c>
      <c r="L1203">
        <v>508</v>
      </c>
      <c r="M1203">
        <v>2024</v>
      </c>
      <c r="N1203">
        <v>36</v>
      </c>
      <c r="O1203">
        <f t="shared" si="18"/>
        <v>9.9454840135553262E-4</v>
      </c>
    </row>
    <row r="1204" spans="1:15" x14ac:dyDescent="0.3">
      <c r="A1204">
        <v>3107</v>
      </c>
      <c r="B1204">
        <v>49</v>
      </c>
      <c r="C1204" t="s">
        <v>713</v>
      </c>
      <c r="D1204" t="s">
        <v>159</v>
      </c>
      <c r="E1204">
        <v>27</v>
      </c>
      <c r="F1204">
        <v>224</v>
      </c>
      <c r="G1204">
        <v>0.12053571428571429</v>
      </c>
      <c r="H1204">
        <v>27148</v>
      </c>
      <c r="I1204">
        <v>292727</v>
      </c>
      <c r="J1204">
        <v>171</v>
      </c>
      <c r="K1204" t="s">
        <v>2952</v>
      </c>
      <c r="L1204">
        <v>450</v>
      </c>
      <c r="M1204">
        <v>2024</v>
      </c>
      <c r="N1204">
        <v>36</v>
      </c>
      <c r="O1204">
        <f t="shared" si="18"/>
        <v>9.9454840135553262E-4</v>
      </c>
    </row>
    <row r="1205" spans="1:15" x14ac:dyDescent="0.3">
      <c r="A1205">
        <v>3107</v>
      </c>
      <c r="B1205">
        <v>614</v>
      </c>
      <c r="C1205" t="s">
        <v>713</v>
      </c>
      <c r="D1205" t="s">
        <v>159</v>
      </c>
      <c r="E1205">
        <v>27</v>
      </c>
      <c r="F1205">
        <v>224</v>
      </c>
      <c r="G1205">
        <v>0.12053571428571429</v>
      </c>
      <c r="H1205">
        <v>27148</v>
      </c>
      <c r="I1205">
        <v>292727</v>
      </c>
      <c r="J1205">
        <v>171</v>
      </c>
      <c r="K1205" t="s">
        <v>2780</v>
      </c>
      <c r="L1205">
        <v>520</v>
      </c>
      <c r="M1205">
        <v>2024</v>
      </c>
      <c r="N1205">
        <v>36</v>
      </c>
      <c r="O1205">
        <f t="shared" si="18"/>
        <v>9.9454840135553262E-4</v>
      </c>
    </row>
    <row r="1206" spans="1:15" x14ac:dyDescent="0.3">
      <c r="A1206">
        <v>3107</v>
      </c>
      <c r="B1206">
        <v>23</v>
      </c>
      <c r="C1206" t="s">
        <v>713</v>
      </c>
      <c r="D1206" t="s">
        <v>159</v>
      </c>
      <c r="E1206">
        <v>26</v>
      </c>
      <c r="F1206">
        <v>462</v>
      </c>
      <c r="G1206">
        <v>5.627705627705628E-2</v>
      </c>
      <c r="H1206">
        <v>27148</v>
      </c>
      <c r="I1206">
        <v>292727</v>
      </c>
      <c r="J1206">
        <v>174</v>
      </c>
      <c r="K1206" t="s">
        <v>2675</v>
      </c>
      <c r="L1206">
        <v>731</v>
      </c>
      <c r="M1206">
        <v>2024</v>
      </c>
      <c r="N1206">
        <v>36</v>
      </c>
      <c r="O1206">
        <f t="shared" si="18"/>
        <v>9.577132753794018E-4</v>
      </c>
    </row>
    <row r="1207" spans="1:15" x14ac:dyDescent="0.3">
      <c r="A1207">
        <v>3107</v>
      </c>
      <c r="B1207">
        <v>442</v>
      </c>
      <c r="C1207" t="s">
        <v>713</v>
      </c>
      <c r="D1207" t="s">
        <v>159</v>
      </c>
      <c r="E1207">
        <v>25</v>
      </c>
      <c r="F1207">
        <v>479</v>
      </c>
      <c r="G1207">
        <v>5.2192066805845511E-2</v>
      </c>
      <c r="H1207">
        <v>27148</v>
      </c>
      <c r="I1207">
        <v>292727</v>
      </c>
      <c r="J1207">
        <v>175</v>
      </c>
      <c r="K1207" t="s">
        <v>2741</v>
      </c>
      <c r="L1207">
        <v>955</v>
      </c>
      <c r="M1207">
        <v>2024</v>
      </c>
      <c r="N1207">
        <v>36</v>
      </c>
      <c r="O1207">
        <f t="shared" si="18"/>
        <v>9.2087814940327098E-4</v>
      </c>
    </row>
    <row r="1208" spans="1:15" x14ac:dyDescent="0.3">
      <c r="A1208">
        <v>3107</v>
      </c>
      <c r="B1208">
        <v>694</v>
      </c>
      <c r="C1208" t="s">
        <v>713</v>
      </c>
      <c r="D1208" t="s">
        <v>159</v>
      </c>
      <c r="E1208">
        <v>25</v>
      </c>
      <c r="F1208">
        <v>404</v>
      </c>
      <c r="G1208">
        <v>6.1881188118811881E-2</v>
      </c>
      <c r="H1208">
        <v>27148</v>
      </c>
      <c r="I1208">
        <v>292727</v>
      </c>
      <c r="J1208">
        <v>175</v>
      </c>
      <c r="K1208" t="s">
        <v>2956</v>
      </c>
      <c r="L1208">
        <v>793</v>
      </c>
      <c r="M1208">
        <v>2024</v>
      </c>
      <c r="N1208">
        <v>36</v>
      </c>
      <c r="O1208">
        <f t="shared" si="18"/>
        <v>9.2087814940327098E-4</v>
      </c>
    </row>
    <row r="1209" spans="1:15" x14ac:dyDescent="0.3">
      <c r="A1209">
        <v>59</v>
      </c>
      <c r="B1209">
        <v>775</v>
      </c>
      <c r="C1209" t="s">
        <v>714</v>
      </c>
      <c r="D1209" t="s">
        <v>159</v>
      </c>
      <c r="E1209">
        <v>720</v>
      </c>
      <c r="F1209">
        <v>2921</v>
      </c>
      <c r="G1209">
        <v>0.24649092776446421</v>
      </c>
      <c r="H1209">
        <v>9173</v>
      </c>
      <c r="I1209">
        <v>292727</v>
      </c>
      <c r="J1209">
        <v>1</v>
      </c>
      <c r="K1209" t="s">
        <v>881</v>
      </c>
      <c r="L1209">
        <v>9105</v>
      </c>
      <c r="M1209">
        <v>2024</v>
      </c>
      <c r="N1209">
        <v>36</v>
      </c>
      <c r="O1209">
        <f t="shared" si="18"/>
        <v>7.8491224245067048E-2</v>
      </c>
    </row>
    <row r="1210" spans="1:15" x14ac:dyDescent="0.3">
      <c r="A1210">
        <v>59</v>
      </c>
      <c r="B1210">
        <v>720</v>
      </c>
      <c r="C1210" t="s">
        <v>714</v>
      </c>
      <c r="D1210" t="s">
        <v>159</v>
      </c>
      <c r="E1210">
        <v>557</v>
      </c>
      <c r="F1210">
        <v>10599</v>
      </c>
      <c r="G1210">
        <v>5.2552127559203701E-2</v>
      </c>
      <c r="H1210">
        <v>9173</v>
      </c>
      <c r="I1210">
        <v>292727</v>
      </c>
      <c r="J1210">
        <v>2</v>
      </c>
      <c r="K1210" t="s">
        <v>867</v>
      </c>
      <c r="L1210">
        <v>43807</v>
      </c>
      <c r="M1210">
        <v>2024</v>
      </c>
      <c r="N1210">
        <v>36</v>
      </c>
      <c r="O1210">
        <f t="shared" si="18"/>
        <v>6.07216832006977E-2</v>
      </c>
    </row>
    <row r="1211" spans="1:15" x14ac:dyDescent="0.3">
      <c r="A1211">
        <v>59</v>
      </c>
      <c r="B1211">
        <v>194</v>
      </c>
      <c r="C1211" t="s">
        <v>714</v>
      </c>
      <c r="D1211" t="s">
        <v>159</v>
      </c>
      <c r="E1211">
        <v>499</v>
      </c>
      <c r="F1211">
        <v>7281</v>
      </c>
      <c r="G1211">
        <v>6.8534541958522183E-2</v>
      </c>
      <c r="H1211">
        <v>9173</v>
      </c>
      <c r="I1211">
        <v>292727</v>
      </c>
      <c r="J1211">
        <v>3</v>
      </c>
      <c r="K1211" t="s">
        <v>873</v>
      </c>
      <c r="L1211">
        <v>26491</v>
      </c>
      <c r="M1211">
        <v>2024</v>
      </c>
      <c r="N1211">
        <v>36</v>
      </c>
      <c r="O1211">
        <f t="shared" si="18"/>
        <v>5.4398779025400634E-2</v>
      </c>
    </row>
    <row r="1212" spans="1:15" x14ac:dyDescent="0.3">
      <c r="A1212">
        <v>59</v>
      </c>
      <c r="B1212">
        <v>137</v>
      </c>
      <c r="C1212" t="s">
        <v>714</v>
      </c>
      <c r="D1212" t="s">
        <v>159</v>
      </c>
      <c r="E1212">
        <v>393</v>
      </c>
      <c r="F1212">
        <v>5512</v>
      </c>
      <c r="G1212">
        <v>7.1298984034833091E-2</v>
      </c>
      <c r="H1212">
        <v>9173</v>
      </c>
      <c r="I1212">
        <v>292727</v>
      </c>
      <c r="J1212">
        <v>4</v>
      </c>
      <c r="K1212" t="s">
        <v>872</v>
      </c>
      <c r="L1212">
        <v>18935</v>
      </c>
      <c r="M1212">
        <v>2024</v>
      </c>
      <c r="N1212">
        <v>36</v>
      </c>
      <c r="O1212">
        <f t="shared" si="18"/>
        <v>4.2843126567099092E-2</v>
      </c>
    </row>
    <row r="1213" spans="1:15" x14ac:dyDescent="0.3">
      <c r="A1213">
        <v>59</v>
      </c>
      <c r="B1213">
        <v>463</v>
      </c>
      <c r="C1213" t="s">
        <v>714</v>
      </c>
      <c r="D1213" t="s">
        <v>159</v>
      </c>
      <c r="E1213">
        <v>222</v>
      </c>
      <c r="F1213">
        <v>3187</v>
      </c>
      <c r="G1213">
        <v>6.9657985566363351E-2</v>
      </c>
      <c r="H1213">
        <v>9173</v>
      </c>
      <c r="I1213">
        <v>292727</v>
      </c>
      <c r="J1213">
        <v>5</v>
      </c>
      <c r="K1213" t="s">
        <v>880</v>
      </c>
      <c r="L1213">
        <v>12764</v>
      </c>
      <c r="M1213">
        <v>2024</v>
      </c>
      <c r="N1213">
        <v>36</v>
      </c>
      <c r="O1213">
        <f t="shared" si="18"/>
        <v>2.4201460808895674E-2</v>
      </c>
    </row>
    <row r="1214" spans="1:15" x14ac:dyDescent="0.3">
      <c r="A1214">
        <v>59</v>
      </c>
      <c r="B1214">
        <v>469</v>
      </c>
      <c r="C1214" t="s">
        <v>714</v>
      </c>
      <c r="D1214" t="s">
        <v>159</v>
      </c>
      <c r="E1214">
        <v>188</v>
      </c>
      <c r="F1214">
        <v>2971</v>
      </c>
      <c r="G1214">
        <v>6.3278357455402223E-2</v>
      </c>
      <c r="H1214">
        <v>9173</v>
      </c>
      <c r="I1214">
        <v>292727</v>
      </c>
      <c r="J1214">
        <v>6</v>
      </c>
      <c r="K1214" t="s">
        <v>1605</v>
      </c>
      <c r="L1214">
        <v>10709</v>
      </c>
      <c r="M1214">
        <v>2024</v>
      </c>
      <c r="N1214">
        <v>36</v>
      </c>
      <c r="O1214">
        <f t="shared" si="18"/>
        <v>2.0494930775100839E-2</v>
      </c>
    </row>
    <row r="1215" spans="1:15" x14ac:dyDescent="0.3">
      <c r="A1215">
        <v>59</v>
      </c>
      <c r="B1215">
        <v>383</v>
      </c>
      <c r="C1215" t="s">
        <v>714</v>
      </c>
      <c r="D1215" t="s">
        <v>159</v>
      </c>
      <c r="E1215">
        <v>177</v>
      </c>
      <c r="F1215">
        <v>2498</v>
      </c>
      <c r="G1215">
        <v>7.0856685348278617E-2</v>
      </c>
      <c r="H1215">
        <v>9173</v>
      </c>
      <c r="I1215">
        <v>292727</v>
      </c>
      <c r="J1215">
        <v>7</v>
      </c>
      <c r="K1215" t="s">
        <v>2875</v>
      </c>
      <c r="L1215">
        <v>8922</v>
      </c>
      <c r="M1215">
        <v>2024</v>
      </c>
      <c r="N1215">
        <v>36</v>
      </c>
      <c r="O1215">
        <f t="shared" si="18"/>
        <v>1.9295759293578983E-2</v>
      </c>
    </row>
    <row r="1216" spans="1:15" x14ac:dyDescent="0.3">
      <c r="A1216">
        <v>59</v>
      </c>
      <c r="B1216">
        <v>403</v>
      </c>
      <c r="C1216" t="s">
        <v>714</v>
      </c>
      <c r="D1216" t="s">
        <v>159</v>
      </c>
      <c r="E1216">
        <v>173</v>
      </c>
      <c r="F1216">
        <v>1593</v>
      </c>
      <c r="G1216">
        <v>0.10860012554927809</v>
      </c>
      <c r="H1216">
        <v>9173</v>
      </c>
      <c r="I1216">
        <v>292727</v>
      </c>
      <c r="J1216">
        <v>8</v>
      </c>
      <c r="K1216" t="s">
        <v>928</v>
      </c>
      <c r="L1216">
        <v>4475</v>
      </c>
      <c r="M1216">
        <v>2024</v>
      </c>
      <c r="N1216">
        <v>36</v>
      </c>
      <c r="O1216">
        <f t="shared" si="18"/>
        <v>1.8859696936661941E-2</v>
      </c>
    </row>
    <row r="1217" spans="1:15" x14ac:dyDescent="0.3">
      <c r="A1217">
        <v>59</v>
      </c>
      <c r="B1217">
        <v>249</v>
      </c>
      <c r="C1217" t="s">
        <v>714</v>
      </c>
      <c r="D1217" t="s">
        <v>159</v>
      </c>
      <c r="E1217">
        <v>170</v>
      </c>
      <c r="F1217">
        <v>2399</v>
      </c>
      <c r="G1217">
        <v>7.0862859524802008E-2</v>
      </c>
      <c r="H1217">
        <v>9173</v>
      </c>
      <c r="I1217">
        <v>292727</v>
      </c>
      <c r="J1217">
        <v>9</v>
      </c>
      <c r="K1217" t="s">
        <v>2876</v>
      </c>
      <c r="L1217">
        <v>7387</v>
      </c>
      <c r="M1217">
        <v>2024</v>
      </c>
      <c r="N1217">
        <v>36</v>
      </c>
      <c r="O1217">
        <f t="shared" si="18"/>
        <v>1.8532650168974162E-2</v>
      </c>
    </row>
    <row r="1218" spans="1:15" x14ac:dyDescent="0.3">
      <c r="A1218">
        <v>59</v>
      </c>
      <c r="B1218">
        <v>254</v>
      </c>
      <c r="C1218" t="s">
        <v>714</v>
      </c>
      <c r="D1218" t="s">
        <v>159</v>
      </c>
      <c r="E1218">
        <v>162</v>
      </c>
      <c r="F1218">
        <v>2885</v>
      </c>
      <c r="G1218">
        <v>5.6152512998266894E-2</v>
      </c>
      <c r="H1218">
        <v>9173</v>
      </c>
      <c r="I1218">
        <v>292727</v>
      </c>
      <c r="J1218">
        <v>10</v>
      </c>
      <c r="K1218" t="s">
        <v>889</v>
      </c>
      <c r="L1218">
        <v>7267</v>
      </c>
      <c r="M1218">
        <v>2024</v>
      </c>
      <c r="N1218">
        <v>36</v>
      </c>
      <c r="O1218">
        <f t="shared" si="18"/>
        <v>1.7660525455140085E-2</v>
      </c>
    </row>
    <row r="1219" spans="1:15" x14ac:dyDescent="0.3">
      <c r="A1219">
        <v>59</v>
      </c>
      <c r="B1219">
        <v>139</v>
      </c>
      <c r="C1219" t="s">
        <v>714</v>
      </c>
      <c r="D1219" t="s">
        <v>159</v>
      </c>
      <c r="E1219">
        <v>159</v>
      </c>
      <c r="F1219">
        <v>3692</v>
      </c>
      <c r="G1219">
        <v>4.3066088840736726E-2</v>
      </c>
      <c r="H1219">
        <v>9173</v>
      </c>
      <c r="I1219">
        <v>292727</v>
      </c>
      <c r="J1219">
        <v>11</v>
      </c>
      <c r="K1219" t="s">
        <v>879</v>
      </c>
      <c r="L1219">
        <v>15497</v>
      </c>
      <c r="M1219">
        <v>2024</v>
      </c>
      <c r="N1219">
        <v>36</v>
      </c>
      <c r="O1219">
        <f t="shared" ref="O1219:O1282" si="19">E1219/H1219</f>
        <v>1.7333478687452306E-2</v>
      </c>
    </row>
    <row r="1220" spans="1:15" x14ac:dyDescent="0.3">
      <c r="A1220">
        <v>59</v>
      </c>
      <c r="B1220">
        <v>773</v>
      </c>
      <c r="C1220" t="s">
        <v>714</v>
      </c>
      <c r="D1220" t="s">
        <v>159</v>
      </c>
      <c r="E1220">
        <v>154</v>
      </c>
      <c r="F1220">
        <v>804</v>
      </c>
      <c r="G1220">
        <v>0.19154228855721392</v>
      </c>
      <c r="H1220">
        <v>9173</v>
      </c>
      <c r="I1220">
        <v>292727</v>
      </c>
      <c r="J1220">
        <v>12</v>
      </c>
      <c r="K1220" t="s">
        <v>917</v>
      </c>
      <c r="L1220">
        <v>2034</v>
      </c>
      <c r="M1220">
        <v>2024</v>
      </c>
      <c r="N1220">
        <v>36</v>
      </c>
      <c r="O1220">
        <f t="shared" si="19"/>
        <v>1.6788400741306008E-2</v>
      </c>
    </row>
    <row r="1221" spans="1:15" x14ac:dyDescent="0.3">
      <c r="A1221">
        <v>59</v>
      </c>
      <c r="B1221">
        <v>140</v>
      </c>
      <c r="C1221" t="s">
        <v>714</v>
      </c>
      <c r="D1221" t="s">
        <v>159</v>
      </c>
      <c r="E1221">
        <v>147</v>
      </c>
      <c r="F1221">
        <v>1993</v>
      </c>
      <c r="G1221">
        <v>7.3758153537380827E-2</v>
      </c>
      <c r="H1221">
        <v>9173</v>
      </c>
      <c r="I1221">
        <v>292727</v>
      </c>
      <c r="J1221">
        <v>13</v>
      </c>
      <c r="K1221" t="s">
        <v>876</v>
      </c>
      <c r="L1221">
        <v>9196</v>
      </c>
      <c r="M1221">
        <v>2024</v>
      </c>
      <c r="N1221">
        <v>36</v>
      </c>
      <c r="O1221">
        <f t="shared" si="19"/>
        <v>1.6025291616701187E-2</v>
      </c>
    </row>
    <row r="1222" spans="1:15" x14ac:dyDescent="0.3">
      <c r="A1222">
        <v>59</v>
      </c>
      <c r="B1222">
        <v>420</v>
      </c>
      <c r="C1222" t="s">
        <v>714</v>
      </c>
      <c r="D1222" t="s">
        <v>159</v>
      </c>
      <c r="E1222">
        <v>147</v>
      </c>
      <c r="F1222">
        <v>2069</v>
      </c>
      <c r="G1222">
        <v>7.1048815853069117E-2</v>
      </c>
      <c r="H1222">
        <v>9173</v>
      </c>
      <c r="I1222">
        <v>292727</v>
      </c>
      <c r="J1222">
        <v>13</v>
      </c>
      <c r="K1222" t="s">
        <v>894</v>
      </c>
      <c r="L1222">
        <v>7368</v>
      </c>
      <c r="M1222">
        <v>2024</v>
      </c>
      <c r="N1222">
        <v>36</v>
      </c>
      <c r="O1222">
        <f t="shared" si="19"/>
        <v>1.6025291616701187E-2</v>
      </c>
    </row>
    <row r="1223" spans="1:15" x14ac:dyDescent="0.3">
      <c r="A1223">
        <v>59</v>
      </c>
      <c r="B1223">
        <v>466</v>
      </c>
      <c r="C1223" t="s">
        <v>714</v>
      </c>
      <c r="D1223" t="s">
        <v>159</v>
      </c>
      <c r="E1223">
        <v>142</v>
      </c>
      <c r="F1223">
        <v>2504</v>
      </c>
      <c r="G1223">
        <v>5.6709265175718851E-2</v>
      </c>
      <c r="H1223">
        <v>9173</v>
      </c>
      <c r="I1223">
        <v>292727</v>
      </c>
      <c r="J1223">
        <v>15</v>
      </c>
      <c r="K1223" t="s">
        <v>2748</v>
      </c>
      <c r="L1223">
        <v>7325</v>
      </c>
      <c r="M1223">
        <v>2024</v>
      </c>
      <c r="N1223">
        <v>36</v>
      </c>
      <c r="O1223">
        <f t="shared" si="19"/>
        <v>1.5480213670554889E-2</v>
      </c>
    </row>
    <row r="1224" spans="1:15" x14ac:dyDescent="0.3">
      <c r="A1224">
        <v>59</v>
      </c>
      <c r="B1224">
        <v>282</v>
      </c>
      <c r="C1224" t="s">
        <v>714</v>
      </c>
      <c r="D1224" t="s">
        <v>159</v>
      </c>
      <c r="E1224">
        <v>133</v>
      </c>
      <c r="F1224">
        <v>1781</v>
      </c>
      <c r="G1224">
        <v>7.4677147669848398E-2</v>
      </c>
      <c r="H1224">
        <v>9173</v>
      </c>
      <c r="I1224">
        <v>292727</v>
      </c>
      <c r="J1224">
        <v>16</v>
      </c>
      <c r="K1224" t="s">
        <v>893</v>
      </c>
      <c r="L1224">
        <v>5536</v>
      </c>
      <c r="M1224">
        <v>2024</v>
      </c>
      <c r="N1224">
        <v>36</v>
      </c>
      <c r="O1224">
        <f t="shared" si="19"/>
        <v>1.4499073367491551E-2</v>
      </c>
    </row>
    <row r="1225" spans="1:15" x14ac:dyDescent="0.3">
      <c r="A1225">
        <v>59</v>
      </c>
      <c r="B1225">
        <v>302</v>
      </c>
      <c r="C1225" t="s">
        <v>714</v>
      </c>
      <c r="D1225" t="s">
        <v>159</v>
      </c>
      <c r="E1225">
        <v>131</v>
      </c>
      <c r="F1225">
        <v>2995</v>
      </c>
      <c r="G1225">
        <v>4.3739565943238731E-2</v>
      </c>
      <c r="H1225">
        <v>9173</v>
      </c>
      <c r="I1225">
        <v>292727</v>
      </c>
      <c r="J1225">
        <v>17</v>
      </c>
      <c r="K1225" t="s">
        <v>875</v>
      </c>
      <c r="L1225">
        <v>6312</v>
      </c>
      <c r="M1225">
        <v>2024</v>
      </c>
      <c r="N1225">
        <v>36</v>
      </c>
      <c r="O1225">
        <f t="shared" si="19"/>
        <v>1.4281042189033031E-2</v>
      </c>
    </row>
    <row r="1226" spans="1:15" x14ac:dyDescent="0.3">
      <c r="A1226">
        <v>59</v>
      </c>
      <c r="B1226">
        <v>351</v>
      </c>
      <c r="C1226" t="s">
        <v>714</v>
      </c>
      <c r="D1226" t="s">
        <v>159</v>
      </c>
      <c r="E1226">
        <v>118</v>
      </c>
      <c r="F1226">
        <v>1453</v>
      </c>
      <c r="G1226">
        <v>8.1211286992429452E-2</v>
      </c>
      <c r="H1226">
        <v>9173</v>
      </c>
      <c r="I1226">
        <v>292727</v>
      </c>
      <c r="J1226">
        <v>18</v>
      </c>
      <c r="K1226" t="s">
        <v>2729</v>
      </c>
      <c r="L1226">
        <v>4749</v>
      </c>
      <c r="M1226">
        <v>2024</v>
      </c>
      <c r="N1226">
        <v>36</v>
      </c>
      <c r="O1226">
        <f t="shared" si="19"/>
        <v>1.2863839529052654E-2</v>
      </c>
    </row>
    <row r="1227" spans="1:15" x14ac:dyDescent="0.3">
      <c r="A1227">
        <v>59</v>
      </c>
      <c r="B1227">
        <v>201</v>
      </c>
      <c r="C1227" t="s">
        <v>714</v>
      </c>
      <c r="D1227" t="s">
        <v>159</v>
      </c>
      <c r="E1227">
        <v>116</v>
      </c>
      <c r="F1227">
        <v>2876</v>
      </c>
      <c r="G1227">
        <v>4.0333796940194712E-2</v>
      </c>
      <c r="H1227">
        <v>9173</v>
      </c>
      <c r="I1227">
        <v>292727</v>
      </c>
      <c r="J1227">
        <v>19</v>
      </c>
      <c r="K1227" t="s">
        <v>877</v>
      </c>
      <c r="L1227">
        <v>11407</v>
      </c>
      <c r="M1227">
        <v>2024</v>
      </c>
      <c r="N1227">
        <v>36</v>
      </c>
      <c r="O1227">
        <f t="shared" si="19"/>
        <v>1.2645808350594135E-2</v>
      </c>
    </row>
    <row r="1228" spans="1:15" x14ac:dyDescent="0.3">
      <c r="A1228">
        <v>59</v>
      </c>
      <c r="B1228">
        <v>347</v>
      </c>
      <c r="C1228" t="s">
        <v>714</v>
      </c>
      <c r="D1228" t="s">
        <v>159</v>
      </c>
      <c r="E1228">
        <v>102</v>
      </c>
      <c r="F1228">
        <v>1582</v>
      </c>
      <c r="G1228">
        <v>6.447534766118837E-2</v>
      </c>
      <c r="H1228">
        <v>9173</v>
      </c>
      <c r="I1228">
        <v>292727</v>
      </c>
      <c r="J1228">
        <v>20</v>
      </c>
      <c r="K1228" t="s">
        <v>886</v>
      </c>
      <c r="L1228">
        <v>5736</v>
      </c>
      <c r="M1228">
        <v>2024</v>
      </c>
      <c r="N1228">
        <v>36</v>
      </c>
      <c r="O1228">
        <f t="shared" si="19"/>
        <v>1.1119590101384498E-2</v>
      </c>
    </row>
    <row r="1229" spans="1:15" x14ac:dyDescent="0.3">
      <c r="A1229">
        <v>59</v>
      </c>
      <c r="B1229">
        <v>426</v>
      </c>
      <c r="C1229" t="s">
        <v>714</v>
      </c>
      <c r="D1229" t="s">
        <v>159</v>
      </c>
      <c r="E1229">
        <v>97</v>
      </c>
      <c r="F1229">
        <v>1495</v>
      </c>
      <c r="G1229">
        <v>6.488294314381271E-2</v>
      </c>
      <c r="H1229">
        <v>9173</v>
      </c>
      <c r="I1229">
        <v>292727</v>
      </c>
      <c r="J1229">
        <v>21</v>
      </c>
      <c r="K1229" t="s">
        <v>2215</v>
      </c>
      <c r="L1229">
        <v>4907</v>
      </c>
      <c r="M1229">
        <v>2024</v>
      </c>
      <c r="N1229">
        <v>36</v>
      </c>
      <c r="O1229">
        <f t="shared" si="19"/>
        <v>1.0574512155238198E-2</v>
      </c>
    </row>
    <row r="1230" spans="1:15" x14ac:dyDescent="0.3">
      <c r="A1230">
        <v>59</v>
      </c>
      <c r="B1230">
        <v>770</v>
      </c>
      <c r="C1230" t="s">
        <v>714</v>
      </c>
      <c r="D1230" t="s">
        <v>159</v>
      </c>
      <c r="E1230">
        <v>97</v>
      </c>
      <c r="F1230">
        <v>685</v>
      </c>
      <c r="G1230">
        <v>0.14160583941605839</v>
      </c>
      <c r="H1230">
        <v>9173</v>
      </c>
      <c r="I1230">
        <v>292727</v>
      </c>
      <c r="J1230">
        <v>21</v>
      </c>
      <c r="K1230" t="s">
        <v>915</v>
      </c>
      <c r="L1230">
        <v>2112</v>
      </c>
      <c r="M1230">
        <v>2024</v>
      </c>
      <c r="N1230">
        <v>36</v>
      </c>
      <c r="O1230">
        <f t="shared" si="19"/>
        <v>1.0574512155238198E-2</v>
      </c>
    </row>
    <row r="1231" spans="1:15" x14ac:dyDescent="0.3">
      <c r="A1231">
        <v>59</v>
      </c>
      <c r="B1231">
        <v>751</v>
      </c>
      <c r="C1231" t="s">
        <v>714</v>
      </c>
      <c r="D1231" t="s">
        <v>159</v>
      </c>
      <c r="E1231">
        <v>96</v>
      </c>
      <c r="F1231">
        <v>2580</v>
      </c>
      <c r="G1231">
        <v>3.7209302325581395E-2</v>
      </c>
      <c r="H1231">
        <v>9173</v>
      </c>
      <c r="I1231">
        <v>292727</v>
      </c>
      <c r="J1231">
        <v>23</v>
      </c>
      <c r="K1231" t="s">
        <v>870</v>
      </c>
      <c r="L1231">
        <v>7174</v>
      </c>
      <c r="M1231">
        <v>2024</v>
      </c>
      <c r="N1231">
        <v>36</v>
      </c>
      <c r="O1231">
        <f t="shared" si="19"/>
        <v>1.0465496566008939E-2</v>
      </c>
    </row>
    <row r="1232" spans="1:15" x14ac:dyDescent="0.3">
      <c r="A1232">
        <v>59</v>
      </c>
      <c r="B1232">
        <v>42</v>
      </c>
      <c r="C1232" t="s">
        <v>714</v>
      </c>
      <c r="D1232" t="s">
        <v>159</v>
      </c>
      <c r="E1232">
        <v>93</v>
      </c>
      <c r="F1232">
        <v>1783</v>
      </c>
      <c r="G1232">
        <v>5.2159282108805383E-2</v>
      </c>
      <c r="H1232">
        <v>9173</v>
      </c>
      <c r="I1232">
        <v>292727</v>
      </c>
      <c r="J1232">
        <v>24</v>
      </c>
      <c r="K1232" t="s">
        <v>914</v>
      </c>
      <c r="L1232">
        <v>5210</v>
      </c>
      <c r="M1232">
        <v>2024</v>
      </c>
      <c r="N1232">
        <v>36</v>
      </c>
      <c r="O1232">
        <f t="shared" si="19"/>
        <v>1.013844979832116E-2</v>
      </c>
    </row>
    <row r="1233" spans="1:15" x14ac:dyDescent="0.3">
      <c r="A1233">
        <v>59</v>
      </c>
      <c r="B1233">
        <v>241</v>
      </c>
      <c r="C1233" t="s">
        <v>714</v>
      </c>
      <c r="D1233" t="s">
        <v>159</v>
      </c>
      <c r="E1233">
        <v>90</v>
      </c>
      <c r="F1233">
        <v>1310</v>
      </c>
      <c r="G1233">
        <v>6.8702290076335881E-2</v>
      </c>
      <c r="H1233">
        <v>9173</v>
      </c>
      <c r="I1233">
        <v>292727</v>
      </c>
      <c r="J1233">
        <v>25</v>
      </c>
      <c r="K1233" t="s">
        <v>890</v>
      </c>
      <c r="L1233">
        <v>4374</v>
      </c>
      <c r="M1233">
        <v>2024</v>
      </c>
      <c r="N1233">
        <v>36</v>
      </c>
      <c r="O1233">
        <f t="shared" si="19"/>
        <v>9.811403030633381E-3</v>
      </c>
    </row>
    <row r="1234" spans="1:15" x14ac:dyDescent="0.3">
      <c r="A1234">
        <v>59</v>
      </c>
      <c r="B1234">
        <v>244</v>
      </c>
      <c r="C1234" t="s">
        <v>714</v>
      </c>
      <c r="D1234" t="s">
        <v>159</v>
      </c>
      <c r="E1234">
        <v>90</v>
      </c>
      <c r="F1234">
        <v>1402</v>
      </c>
      <c r="G1234">
        <v>6.4194008559201141E-2</v>
      </c>
      <c r="H1234">
        <v>9173</v>
      </c>
      <c r="I1234">
        <v>292727</v>
      </c>
      <c r="J1234">
        <v>25</v>
      </c>
      <c r="K1234" t="s">
        <v>887</v>
      </c>
      <c r="L1234">
        <v>5396</v>
      </c>
      <c r="M1234">
        <v>2024</v>
      </c>
      <c r="N1234">
        <v>36</v>
      </c>
      <c r="O1234">
        <f t="shared" si="19"/>
        <v>9.811403030633381E-3</v>
      </c>
    </row>
    <row r="1235" spans="1:15" x14ac:dyDescent="0.3">
      <c r="A1235">
        <v>59</v>
      </c>
      <c r="B1235">
        <v>245</v>
      </c>
      <c r="C1235" t="s">
        <v>714</v>
      </c>
      <c r="D1235" t="s">
        <v>159</v>
      </c>
      <c r="E1235">
        <v>90</v>
      </c>
      <c r="F1235">
        <v>977</v>
      </c>
      <c r="G1235">
        <v>9.2118730808597754E-2</v>
      </c>
      <c r="H1235">
        <v>9173</v>
      </c>
      <c r="I1235">
        <v>292727</v>
      </c>
      <c r="J1235">
        <v>25</v>
      </c>
      <c r="K1235" t="s">
        <v>2712</v>
      </c>
      <c r="L1235">
        <v>2282</v>
      </c>
      <c r="M1235">
        <v>2024</v>
      </c>
      <c r="N1235">
        <v>36</v>
      </c>
      <c r="O1235">
        <f t="shared" si="19"/>
        <v>9.811403030633381E-3</v>
      </c>
    </row>
    <row r="1236" spans="1:15" x14ac:dyDescent="0.3">
      <c r="A1236">
        <v>59</v>
      </c>
      <c r="B1236">
        <v>304</v>
      </c>
      <c r="C1236" t="s">
        <v>714</v>
      </c>
      <c r="D1236" t="s">
        <v>159</v>
      </c>
      <c r="E1236">
        <v>85</v>
      </c>
      <c r="F1236">
        <v>3194</v>
      </c>
      <c r="G1236">
        <v>2.6612398246712587E-2</v>
      </c>
      <c r="H1236">
        <v>9173</v>
      </c>
      <c r="I1236">
        <v>292727</v>
      </c>
      <c r="J1236">
        <v>28</v>
      </c>
      <c r="K1236" t="s">
        <v>921</v>
      </c>
      <c r="L1236">
        <v>5398</v>
      </c>
      <c r="M1236">
        <v>2024</v>
      </c>
      <c r="N1236">
        <v>36</v>
      </c>
      <c r="O1236">
        <f t="shared" si="19"/>
        <v>9.2663250844870811E-3</v>
      </c>
    </row>
    <row r="1237" spans="1:15" x14ac:dyDescent="0.3">
      <c r="A1237">
        <v>59</v>
      </c>
      <c r="B1237">
        <v>753</v>
      </c>
      <c r="C1237" t="s">
        <v>714</v>
      </c>
      <c r="D1237" t="s">
        <v>159</v>
      </c>
      <c r="E1237">
        <v>85</v>
      </c>
      <c r="F1237">
        <v>2698</v>
      </c>
      <c r="G1237">
        <v>3.1504818383988137E-2</v>
      </c>
      <c r="H1237">
        <v>9173</v>
      </c>
      <c r="I1237">
        <v>292727</v>
      </c>
      <c r="J1237">
        <v>28</v>
      </c>
      <c r="K1237" t="s">
        <v>869</v>
      </c>
      <c r="L1237">
        <v>6723</v>
      </c>
      <c r="M1237">
        <v>2024</v>
      </c>
      <c r="N1237">
        <v>36</v>
      </c>
      <c r="O1237">
        <f t="shared" si="19"/>
        <v>9.2663250844870811E-3</v>
      </c>
    </row>
    <row r="1238" spans="1:15" x14ac:dyDescent="0.3">
      <c r="A1238">
        <v>59</v>
      </c>
      <c r="B1238">
        <v>754</v>
      </c>
      <c r="C1238" t="s">
        <v>714</v>
      </c>
      <c r="D1238" t="s">
        <v>159</v>
      </c>
      <c r="E1238">
        <v>83</v>
      </c>
      <c r="F1238">
        <v>1153</v>
      </c>
      <c r="G1238">
        <v>7.1986123156981788E-2</v>
      </c>
      <c r="H1238">
        <v>9173</v>
      </c>
      <c r="I1238">
        <v>292727</v>
      </c>
      <c r="J1238">
        <v>30</v>
      </c>
      <c r="K1238" t="s">
        <v>874</v>
      </c>
      <c r="L1238">
        <v>2634</v>
      </c>
      <c r="M1238">
        <v>2024</v>
      </c>
      <c r="N1238">
        <v>36</v>
      </c>
      <c r="O1238">
        <f t="shared" si="19"/>
        <v>9.0482939060285619E-3</v>
      </c>
    </row>
    <row r="1239" spans="1:15" x14ac:dyDescent="0.3">
      <c r="A1239">
        <v>59</v>
      </c>
      <c r="B1239">
        <v>301</v>
      </c>
      <c r="C1239" t="s">
        <v>714</v>
      </c>
      <c r="D1239" t="s">
        <v>159</v>
      </c>
      <c r="E1239">
        <v>82</v>
      </c>
      <c r="F1239">
        <v>2968</v>
      </c>
      <c r="G1239">
        <v>2.7628032345013476E-2</v>
      </c>
      <c r="H1239">
        <v>9173</v>
      </c>
      <c r="I1239">
        <v>292727</v>
      </c>
      <c r="J1239">
        <v>31</v>
      </c>
      <c r="K1239" t="s">
        <v>2874</v>
      </c>
      <c r="L1239">
        <v>7114</v>
      </c>
      <c r="M1239">
        <v>2024</v>
      </c>
      <c r="N1239">
        <v>36</v>
      </c>
      <c r="O1239">
        <f t="shared" si="19"/>
        <v>8.9392783167993022E-3</v>
      </c>
    </row>
    <row r="1240" spans="1:15" x14ac:dyDescent="0.3">
      <c r="A1240">
        <v>59</v>
      </c>
      <c r="B1240">
        <v>141</v>
      </c>
      <c r="C1240" t="s">
        <v>714</v>
      </c>
      <c r="D1240" t="s">
        <v>159</v>
      </c>
      <c r="E1240">
        <v>79</v>
      </c>
      <c r="F1240">
        <v>1303</v>
      </c>
      <c r="G1240">
        <v>6.0629316960859554E-2</v>
      </c>
      <c r="H1240">
        <v>9173</v>
      </c>
      <c r="I1240">
        <v>292727</v>
      </c>
      <c r="J1240">
        <v>32</v>
      </c>
      <c r="K1240" t="s">
        <v>931</v>
      </c>
      <c r="L1240">
        <v>3833</v>
      </c>
      <c r="M1240">
        <v>2024</v>
      </c>
      <c r="N1240">
        <v>36</v>
      </c>
      <c r="O1240">
        <f t="shared" si="19"/>
        <v>8.6122315491115233E-3</v>
      </c>
    </row>
    <row r="1241" spans="1:15" x14ac:dyDescent="0.3">
      <c r="A1241">
        <v>59</v>
      </c>
      <c r="B1241">
        <v>284</v>
      </c>
      <c r="C1241" t="s">
        <v>714</v>
      </c>
      <c r="D1241" t="s">
        <v>159</v>
      </c>
      <c r="E1241">
        <v>78</v>
      </c>
      <c r="F1241">
        <v>1436</v>
      </c>
      <c r="G1241">
        <v>5.4317548746518104E-2</v>
      </c>
      <c r="H1241">
        <v>9173</v>
      </c>
      <c r="I1241">
        <v>292727</v>
      </c>
      <c r="J1241">
        <v>33</v>
      </c>
      <c r="K1241" t="s">
        <v>2719</v>
      </c>
      <c r="L1241">
        <v>3580</v>
      </c>
      <c r="M1241">
        <v>2024</v>
      </c>
      <c r="N1241">
        <v>36</v>
      </c>
      <c r="O1241">
        <f t="shared" si="19"/>
        <v>8.5032159598822637E-3</v>
      </c>
    </row>
    <row r="1242" spans="1:15" x14ac:dyDescent="0.3">
      <c r="A1242">
        <v>59</v>
      </c>
      <c r="B1242">
        <v>133</v>
      </c>
      <c r="C1242" t="s">
        <v>714</v>
      </c>
      <c r="D1242" t="s">
        <v>159</v>
      </c>
      <c r="E1242">
        <v>73</v>
      </c>
      <c r="F1242">
        <v>2145</v>
      </c>
      <c r="G1242">
        <v>3.4032634032634033E-2</v>
      </c>
      <c r="H1242">
        <v>9173</v>
      </c>
      <c r="I1242">
        <v>292727</v>
      </c>
      <c r="J1242">
        <v>34</v>
      </c>
      <c r="K1242" t="s">
        <v>2877</v>
      </c>
      <c r="L1242">
        <v>7672</v>
      </c>
      <c r="M1242">
        <v>2024</v>
      </c>
      <c r="N1242">
        <v>36</v>
      </c>
      <c r="O1242">
        <f t="shared" si="19"/>
        <v>7.9581380137359638E-3</v>
      </c>
    </row>
    <row r="1243" spans="1:15" x14ac:dyDescent="0.3">
      <c r="A1243">
        <v>59</v>
      </c>
      <c r="B1243">
        <v>247</v>
      </c>
      <c r="C1243" t="s">
        <v>714</v>
      </c>
      <c r="D1243" t="s">
        <v>159</v>
      </c>
      <c r="E1243">
        <v>71</v>
      </c>
      <c r="F1243">
        <v>1679</v>
      </c>
      <c r="G1243">
        <v>4.2287075640262059E-2</v>
      </c>
      <c r="H1243">
        <v>9173</v>
      </c>
      <c r="I1243">
        <v>292727</v>
      </c>
      <c r="J1243">
        <v>35</v>
      </c>
      <c r="K1243" t="s">
        <v>898</v>
      </c>
      <c r="L1243">
        <v>5393</v>
      </c>
      <c r="M1243">
        <v>2024</v>
      </c>
      <c r="N1243">
        <v>36</v>
      </c>
      <c r="O1243">
        <f t="shared" si="19"/>
        <v>7.7401068352774445E-3</v>
      </c>
    </row>
    <row r="1244" spans="1:15" x14ac:dyDescent="0.3">
      <c r="A1244">
        <v>59</v>
      </c>
      <c r="B1244">
        <v>248</v>
      </c>
      <c r="C1244" t="s">
        <v>714</v>
      </c>
      <c r="D1244" t="s">
        <v>159</v>
      </c>
      <c r="E1244">
        <v>71</v>
      </c>
      <c r="F1244">
        <v>1123</v>
      </c>
      <c r="G1244">
        <v>6.3223508459483532E-2</v>
      </c>
      <c r="H1244">
        <v>9173</v>
      </c>
      <c r="I1244">
        <v>292727</v>
      </c>
      <c r="J1244">
        <v>35</v>
      </c>
      <c r="K1244" t="s">
        <v>963</v>
      </c>
      <c r="L1244">
        <v>3375</v>
      </c>
      <c r="M1244">
        <v>2024</v>
      </c>
      <c r="N1244">
        <v>36</v>
      </c>
      <c r="O1244">
        <f t="shared" si="19"/>
        <v>7.7401068352774445E-3</v>
      </c>
    </row>
    <row r="1245" spans="1:15" x14ac:dyDescent="0.3">
      <c r="A1245">
        <v>59</v>
      </c>
      <c r="B1245">
        <v>45</v>
      </c>
      <c r="C1245" t="s">
        <v>714</v>
      </c>
      <c r="D1245" t="s">
        <v>159</v>
      </c>
      <c r="E1245">
        <v>69</v>
      </c>
      <c r="F1245">
        <v>2672</v>
      </c>
      <c r="G1245">
        <v>2.5823353293413173E-2</v>
      </c>
      <c r="H1245">
        <v>9173</v>
      </c>
      <c r="I1245">
        <v>292727</v>
      </c>
      <c r="J1245">
        <v>37</v>
      </c>
      <c r="K1245" t="s">
        <v>883</v>
      </c>
      <c r="L1245">
        <v>9187</v>
      </c>
      <c r="M1245">
        <v>2024</v>
      </c>
      <c r="N1245">
        <v>36</v>
      </c>
      <c r="O1245">
        <f t="shared" si="19"/>
        <v>7.5220756568189252E-3</v>
      </c>
    </row>
    <row r="1246" spans="1:15" x14ac:dyDescent="0.3">
      <c r="A1246">
        <v>59</v>
      </c>
      <c r="B1246">
        <v>134</v>
      </c>
      <c r="C1246" t="s">
        <v>714</v>
      </c>
      <c r="D1246" t="s">
        <v>159</v>
      </c>
      <c r="E1246">
        <v>68</v>
      </c>
      <c r="F1246">
        <v>1277</v>
      </c>
      <c r="G1246">
        <v>5.3249804228660921E-2</v>
      </c>
      <c r="H1246">
        <v>9173</v>
      </c>
      <c r="I1246">
        <v>292727</v>
      </c>
      <c r="J1246">
        <v>38</v>
      </c>
      <c r="K1246" t="s">
        <v>929</v>
      </c>
      <c r="L1246">
        <v>4163</v>
      </c>
      <c r="M1246">
        <v>2024</v>
      </c>
      <c r="N1246">
        <v>36</v>
      </c>
      <c r="O1246">
        <f t="shared" si="19"/>
        <v>7.4130600675896656E-3</v>
      </c>
    </row>
    <row r="1247" spans="1:15" x14ac:dyDescent="0.3">
      <c r="A1247">
        <v>59</v>
      </c>
      <c r="B1247">
        <v>342</v>
      </c>
      <c r="C1247" t="s">
        <v>714</v>
      </c>
      <c r="D1247" t="s">
        <v>159</v>
      </c>
      <c r="E1247">
        <v>65</v>
      </c>
      <c r="F1247">
        <v>791</v>
      </c>
      <c r="G1247">
        <v>8.2174462705436158E-2</v>
      </c>
      <c r="H1247">
        <v>9173</v>
      </c>
      <c r="I1247">
        <v>292727</v>
      </c>
      <c r="J1247">
        <v>39</v>
      </c>
      <c r="K1247" t="s">
        <v>2726</v>
      </c>
      <c r="L1247">
        <v>2776</v>
      </c>
      <c r="M1247">
        <v>2024</v>
      </c>
      <c r="N1247">
        <v>36</v>
      </c>
      <c r="O1247">
        <f t="shared" si="19"/>
        <v>7.0860132999018858E-3</v>
      </c>
    </row>
    <row r="1248" spans="1:15" x14ac:dyDescent="0.3">
      <c r="A1248">
        <v>59</v>
      </c>
      <c r="B1248">
        <v>663</v>
      </c>
      <c r="C1248" t="s">
        <v>714</v>
      </c>
      <c r="D1248" t="s">
        <v>159</v>
      </c>
      <c r="E1248">
        <v>65</v>
      </c>
      <c r="F1248">
        <v>1388</v>
      </c>
      <c r="G1248">
        <v>4.6829971181556199E-2</v>
      </c>
      <c r="H1248">
        <v>9173</v>
      </c>
      <c r="I1248">
        <v>292727</v>
      </c>
      <c r="J1248">
        <v>39</v>
      </c>
      <c r="K1248" t="s">
        <v>2791</v>
      </c>
      <c r="L1248">
        <v>4867</v>
      </c>
      <c r="M1248">
        <v>2024</v>
      </c>
      <c r="N1248">
        <v>36</v>
      </c>
      <c r="O1248">
        <f t="shared" si="19"/>
        <v>7.0860132999018858E-3</v>
      </c>
    </row>
    <row r="1249" spans="1:15" x14ac:dyDescent="0.3">
      <c r="A1249">
        <v>59</v>
      </c>
      <c r="B1249">
        <v>204</v>
      </c>
      <c r="C1249" t="s">
        <v>714</v>
      </c>
      <c r="D1249" t="s">
        <v>159</v>
      </c>
      <c r="E1249">
        <v>62</v>
      </c>
      <c r="F1249">
        <v>970</v>
      </c>
      <c r="G1249">
        <v>6.3917525773195871E-2</v>
      </c>
      <c r="H1249">
        <v>9173</v>
      </c>
      <c r="I1249">
        <v>292727</v>
      </c>
      <c r="J1249">
        <v>41</v>
      </c>
      <c r="K1249" t="s">
        <v>2704</v>
      </c>
      <c r="L1249">
        <v>4075</v>
      </c>
      <c r="M1249">
        <v>2024</v>
      </c>
      <c r="N1249">
        <v>36</v>
      </c>
      <c r="O1249">
        <f t="shared" si="19"/>
        <v>6.7589665322141069E-3</v>
      </c>
    </row>
    <row r="1250" spans="1:15" x14ac:dyDescent="0.3">
      <c r="A1250">
        <v>59</v>
      </c>
      <c r="B1250">
        <v>113</v>
      </c>
      <c r="C1250" t="s">
        <v>714</v>
      </c>
      <c r="D1250" t="s">
        <v>159</v>
      </c>
      <c r="E1250">
        <v>61</v>
      </c>
      <c r="F1250">
        <v>1314</v>
      </c>
      <c r="G1250">
        <v>4.6423135464231352E-2</v>
      </c>
      <c r="H1250">
        <v>9173</v>
      </c>
      <c r="I1250">
        <v>292727</v>
      </c>
      <c r="J1250">
        <v>42</v>
      </c>
      <c r="K1250" t="s">
        <v>936</v>
      </c>
      <c r="L1250">
        <v>3757</v>
      </c>
      <c r="M1250">
        <v>2024</v>
      </c>
      <c r="N1250">
        <v>36</v>
      </c>
      <c r="O1250">
        <f t="shared" si="19"/>
        <v>6.6499509429848464E-3</v>
      </c>
    </row>
    <row r="1251" spans="1:15" x14ac:dyDescent="0.3">
      <c r="A1251">
        <v>59</v>
      </c>
      <c r="B1251">
        <v>721</v>
      </c>
      <c r="C1251" t="s">
        <v>714</v>
      </c>
      <c r="D1251" t="s">
        <v>159</v>
      </c>
      <c r="E1251">
        <v>61</v>
      </c>
      <c r="F1251">
        <v>1592</v>
      </c>
      <c r="G1251">
        <v>3.8316582914572864E-2</v>
      </c>
      <c r="H1251">
        <v>9173</v>
      </c>
      <c r="I1251">
        <v>292727</v>
      </c>
      <c r="J1251">
        <v>42</v>
      </c>
      <c r="K1251" t="s">
        <v>925</v>
      </c>
      <c r="L1251">
        <v>3185</v>
      </c>
      <c r="M1251">
        <v>2024</v>
      </c>
      <c r="N1251">
        <v>36</v>
      </c>
      <c r="O1251">
        <f t="shared" si="19"/>
        <v>6.6499509429848464E-3</v>
      </c>
    </row>
    <row r="1252" spans="1:15" x14ac:dyDescent="0.3">
      <c r="A1252">
        <v>59</v>
      </c>
      <c r="B1252">
        <v>197</v>
      </c>
      <c r="C1252" t="s">
        <v>714</v>
      </c>
      <c r="D1252" t="s">
        <v>159</v>
      </c>
      <c r="E1252">
        <v>59</v>
      </c>
      <c r="F1252">
        <v>1220</v>
      </c>
      <c r="G1252">
        <v>4.836065573770492E-2</v>
      </c>
      <c r="H1252">
        <v>9173</v>
      </c>
      <c r="I1252">
        <v>292727</v>
      </c>
      <c r="J1252">
        <v>44</v>
      </c>
      <c r="K1252" t="s">
        <v>912</v>
      </c>
      <c r="L1252">
        <v>3175</v>
      </c>
      <c r="M1252">
        <v>2024</v>
      </c>
      <c r="N1252">
        <v>36</v>
      </c>
      <c r="O1252">
        <f t="shared" si="19"/>
        <v>6.4319197645263271E-3</v>
      </c>
    </row>
    <row r="1253" spans="1:15" x14ac:dyDescent="0.3">
      <c r="A1253">
        <v>59</v>
      </c>
      <c r="B1253">
        <v>199</v>
      </c>
      <c r="C1253" t="s">
        <v>714</v>
      </c>
      <c r="D1253" t="s">
        <v>159</v>
      </c>
      <c r="E1253">
        <v>58</v>
      </c>
      <c r="F1253">
        <v>745</v>
      </c>
      <c r="G1253">
        <v>7.7852348993288592E-2</v>
      </c>
      <c r="H1253">
        <v>9173</v>
      </c>
      <c r="I1253">
        <v>292727</v>
      </c>
      <c r="J1253">
        <v>45</v>
      </c>
      <c r="K1253" t="s">
        <v>1667</v>
      </c>
      <c r="L1253">
        <v>2845</v>
      </c>
      <c r="M1253">
        <v>2024</v>
      </c>
      <c r="N1253">
        <v>36</v>
      </c>
      <c r="O1253">
        <f t="shared" si="19"/>
        <v>6.3229041752970675E-3</v>
      </c>
    </row>
    <row r="1254" spans="1:15" x14ac:dyDescent="0.3">
      <c r="A1254">
        <v>59</v>
      </c>
      <c r="B1254">
        <v>861</v>
      </c>
      <c r="C1254" t="s">
        <v>714</v>
      </c>
      <c r="D1254" t="s">
        <v>159</v>
      </c>
      <c r="E1254">
        <v>57</v>
      </c>
      <c r="F1254">
        <v>1341</v>
      </c>
      <c r="G1254">
        <v>4.2505592841163314E-2</v>
      </c>
      <c r="H1254">
        <v>9173</v>
      </c>
      <c r="I1254">
        <v>292727</v>
      </c>
      <c r="J1254">
        <v>46</v>
      </c>
      <c r="K1254" t="s">
        <v>2802</v>
      </c>
      <c r="L1254">
        <v>2923</v>
      </c>
      <c r="M1254">
        <v>2024</v>
      </c>
      <c r="N1254">
        <v>36</v>
      </c>
      <c r="O1254">
        <f t="shared" si="19"/>
        <v>6.2138885860678079E-3</v>
      </c>
    </row>
    <row r="1255" spans="1:15" x14ac:dyDescent="0.3">
      <c r="A1255">
        <v>59</v>
      </c>
      <c r="B1255">
        <v>207</v>
      </c>
      <c r="C1255" t="s">
        <v>714</v>
      </c>
      <c r="D1255" t="s">
        <v>159</v>
      </c>
      <c r="E1255">
        <v>56</v>
      </c>
      <c r="F1255">
        <v>1122</v>
      </c>
      <c r="G1255">
        <v>4.9910873440285206E-2</v>
      </c>
      <c r="H1255">
        <v>9173</v>
      </c>
      <c r="I1255">
        <v>292727</v>
      </c>
      <c r="J1255">
        <v>47</v>
      </c>
      <c r="K1255" t="s">
        <v>2231</v>
      </c>
      <c r="L1255">
        <v>3040</v>
      </c>
      <c r="M1255">
        <v>2024</v>
      </c>
      <c r="N1255">
        <v>36</v>
      </c>
      <c r="O1255">
        <f t="shared" si="19"/>
        <v>6.1048729968385482E-3</v>
      </c>
    </row>
    <row r="1256" spans="1:15" x14ac:dyDescent="0.3">
      <c r="A1256">
        <v>59</v>
      </c>
      <c r="B1256">
        <v>280</v>
      </c>
      <c r="C1256" t="s">
        <v>714</v>
      </c>
      <c r="D1256" t="s">
        <v>159</v>
      </c>
      <c r="E1256">
        <v>54</v>
      </c>
      <c r="F1256">
        <v>1208</v>
      </c>
      <c r="G1256">
        <v>4.4701986754966887E-2</v>
      </c>
      <c r="H1256">
        <v>9173</v>
      </c>
      <c r="I1256">
        <v>292727</v>
      </c>
      <c r="J1256">
        <v>48</v>
      </c>
      <c r="K1256" t="s">
        <v>948</v>
      </c>
      <c r="L1256">
        <v>4028</v>
      </c>
      <c r="M1256">
        <v>2024</v>
      </c>
      <c r="N1256">
        <v>36</v>
      </c>
      <c r="O1256">
        <f t="shared" si="19"/>
        <v>5.8868418183800281E-3</v>
      </c>
    </row>
    <row r="1257" spans="1:15" x14ac:dyDescent="0.3">
      <c r="A1257">
        <v>59</v>
      </c>
      <c r="B1257">
        <v>750</v>
      </c>
      <c r="C1257" t="s">
        <v>714</v>
      </c>
      <c r="D1257" t="s">
        <v>159</v>
      </c>
      <c r="E1257">
        <v>54</v>
      </c>
      <c r="F1257">
        <v>2483</v>
      </c>
      <c r="G1257">
        <v>2.1747885622231171E-2</v>
      </c>
      <c r="H1257">
        <v>9173</v>
      </c>
      <c r="I1257">
        <v>292727</v>
      </c>
      <c r="J1257">
        <v>48</v>
      </c>
      <c r="K1257" t="s">
        <v>884</v>
      </c>
      <c r="L1257">
        <v>5626</v>
      </c>
      <c r="M1257">
        <v>2024</v>
      </c>
      <c r="N1257">
        <v>36</v>
      </c>
      <c r="O1257">
        <f t="shared" si="19"/>
        <v>5.8868418183800281E-3</v>
      </c>
    </row>
    <row r="1258" spans="1:15" x14ac:dyDescent="0.3">
      <c r="A1258">
        <v>59</v>
      </c>
      <c r="B1258">
        <v>425</v>
      </c>
      <c r="C1258" t="s">
        <v>714</v>
      </c>
      <c r="D1258" t="s">
        <v>159</v>
      </c>
      <c r="E1258">
        <v>52</v>
      </c>
      <c r="F1258">
        <v>992</v>
      </c>
      <c r="G1258">
        <v>5.2419354838709679E-2</v>
      </c>
      <c r="H1258">
        <v>9173</v>
      </c>
      <c r="I1258">
        <v>292727</v>
      </c>
      <c r="J1258">
        <v>50</v>
      </c>
      <c r="K1258" t="s">
        <v>2883</v>
      </c>
      <c r="L1258">
        <v>3296</v>
      </c>
      <c r="M1258">
        <v>2024</v>
      </c>
      <c r="N1258">
        <v>36</v>
      </c>
      <c r="O1258">
        <f t="shared" si="19"/>
        <v>5.6688106399215088E-3</v>
      </c>
    </row>
    <row r="1259" spans="1:15" x14ac:dyDescent="0.3">
      <c r="A1259">
        <v>59</v>
      </c>
      <c r="B1259">
        <v>48</v>
      </c>
      <c r="C1259" t="s">
        <v>714</v>
      </c>
      <c r="D1259" t="s">
        <v>159</v>
      </c>
      <c r="E1259">
        <v>51</v>
      </c>
      <c r="F1259">
        <v>737</v>
      </c>
      <c r="G1259">
        <v>6.9199457259158756E-2</v>
      </c>
      <c r="H1259">
        <v>9173</v>
      </c>
      <c r="I1259">
        <v>292727</v>
      </c>
      <c r="J1259">
        <v>51</v>
      </c>
      <c r="K1259" t="s">
        <v>2681</v>
      </c>
      <c r="L1259">
        <v>1882</v>
      </c>
      <c r="M1259">
        <v>2024</v>
      </c>
      <c r="N1259">
        <v>36</v>
      </c>
      <c r="O1259">
        <f t="shared" si="19"/>
        <v>5.5597950506922492E-3</v>
      </c>
    </row>
    <row r="1260" spans="1:15" x14ac:dyDescent="0.3">
      <c r="A1260">
        <v>59</v>
      </c>
      <c r="B1260">
        <v>322</v>
      </c>
      <c r="C1260" t="s">
        <v>714</v>
      </c>
      <c r="D1260" t="s">
        <v>159</v>
      </c>
      <c r="E1260">
        <v>51</v>
      </c>
      <c r="F1260">
        <v>500</v>
      </c>
      <c r="G1260">
        <v>0.10199999999999999</v>
      </c>
      <c r="H1260">
        <v>9173</v>
      </c>
      <c r="I1260">
        <v>292727</v>
      </c>
      <c r="J1260">
        <v>51</v>
      </c>
      <c r="K1260" t="s">
        <v>1667</v>
      </c>
      <c r="L1260">
        <v>1093</v>
      </c>
      <c r="M1260">
        <v>2024</v>
      </c>
      <c r="N1260">
        <v>36</v>
      </c>
      <c r="O1260">
        <f t="shared" si="19"/>
        <v>5.5597950506922492E-3</v>
      </c>
    </row>
    <row r="1261" spans="1:15" x14ac:dyDescent="0.3">
      <c r="A1261">
        <v>59</v>
      </c>
      <c r="B1261">
        <v>53</v>
      </c>
      <c r="C1261" t="s">
        <v>714</v>
      </c>
      <c r="D1261" t="s">
        <v>159</v>
      </c>
      <c r="E1261">
        <v>48</v>
      </c>
      <c r="F1261">
        <v>2827</v>
      </c>
      <c r="G1261">
        <v>1.6979129819596747E-2</v>
      </c>
      <c r="H1261">
        <v>9173</v>
      </c>
      <c r="I1261">
        <v>292727</v>
      </c>
      <c r="J1261">
        <v>53</v>
      </c>
      <c r="K1261" t="s">
        <v>906</v>
      </c>
      <c r="L1261">
        <v>6415</v>
      </c>
      <c r="M1261">
        <v>2024</v>
      </c>
      <c r="N1261">
        <v>36</v>
      </c>
      <c r="O1261">
        <f t="shared" si="19"/>
        <v>5.2327482830044694E-3</v>
      </c>
    </row>
    <row r="1262" spans="1:15" x14ac:dyDescent="0.3">
      <c r="A1262">
        <v>59</v>
      </c>
      <c r="B1262">
        <v>263</v>
      </c>
      <c r="C1262" t="s">
        <v>714</v>
      </c>
      <c r="D1262" t="s">
        <v>159</v>
      </c>
      <c r="E1262">
        <v>47</v>
      </c>
      <c r="F1262">
        <v>1295</v>
      </c>
      <c r="G1262">
        <v>3.6293436293436294E-2</v>
      </c>
      <c r="H1262">
        <v>9173</v>
      </c>
      <c r="I1262">
        <v>292727</v>
      </c>
      <c r="J1262">
        <v>54</v>
      </c>
      <c r="K1262" t="s">
        <v>2882</v>
      </c>
      <c r="L1262">
        <v>4234</v>
      </c>
      <c r="M1262">
        <v>2024</v>
      </c>
      <c r="N1262">
        <v>36</v>
      </c>
      <c r="O1262">
        <f t="shared" si="19"/>
        <v>5.1237326937752098E-3</v>
      </c>
    </row>
    <row r="1263" spans="1:15" x14ac:dyDescent="0.3">
      <c r="A1263">
        <v>59</v>
      </c>
      <c r="B1263">
        <v>661</v>
      </c>
      <c r="C1263" t="s">
        <v>714</v>
      </c>
      <c r="D1263" t="s">
        <v>159</v>
      </c>
      <c r="E1263">
        <v>47</v>
      </c>
      <c r="F1263">
        <v>839</v>
      </c>
      <c r="G1263">
        <v>5.6019070321811679E-2</v>
      </c>
      <c r="H1263">
        <v>9173</v>
      </c>
      <c r="I1263">
        <v>292727</v>
      </c>
      <c r="J1263">
        <v>54</v>
      </c>
      <c r="K1263" t="s">
        <v>2235</v>
      </c>
      <c r="L1263">
        <v>2066</v>
      </c>
      <c r="M1263">
        <v>2024</v>
      </c>
      <c r="N1263">
        <v>36</v>
      </c>
      <c r="O1263">
        <f t="shared" si="19"/>
        <v>5.1237326937752098E-3</v>
      </c>
    </row>
    <row r="1264" spans="1:15" x14ac:dyDescent="0.3">
      <c r="A1264">
        <v>59</v>
      </c>
      <c r="B1264">
        <v>220</v>
      </c>
      <c r="C1264" t="s">
        <v>714</v>
      </c>
      <c r="D1264" t="s">
        <v>159</v>
      </c>
      <c r="E1264">
        <v>46</v>
      </c>
      <c r="F1264">
        <v>1059</v>
      </c>
      <c r="G1264">
        <v>4.343720491029273E-2</v>
      </c>
      <c r="H1264">
        <v>9173</v>
      </c>
      <c r="I1264">
        <v>292727</v>
      </c>
      <c r="J1264">
        <v>56</v>
      </c>
      <c r="K1264" t="s">
        <v>941</v>
      </c>
      <c r="L1264">
        <v>1892</v>
      </c>
      <c r="M1264">
        <v>2024</v>
      </c>
      <c r="N1264">
        <v>36</v>
      </c>
      <c r="O1264">
        <f t="shared" si="19"/>
        <v>5.0147171045459502E-3</v>
      </c>
    </row>
    <row r="1265" spans="1:15" x14ac:dyDescent="0.3">
      <c r="A1265">
        <v>59</v>
      </c>
      <c r="B1265">
        <v>52</v>
      </c>
      <c r="C1265" t="s">
        <v>714</v>
      </c>
      <c r="D1265" t="s">
        <v>159</v>
      </c>
      <c r="E1265">
        <v>43</v>
      </c>
      <c r="F1265">
        <v>974</v>
      </c>
      <c r="G1265">
        <v>4.4147843942505136E-2</v>
      </c>
      <c r="H1265">
        <v>9173</v>
      </c>
      <c r="I1265">
        <v>292727</v>
      </c>
      <c r="J1265">
        <v>57</v>
      </c>
      <c r="K1265" t="s">
        <v>2881</v>
      </c>
      <c r="L1265">
        <v>3600</v>
      </c>
      <c r="M1265">
        <v>2024</v>
      </c>
      <c r="N1265">
        <v>36</v>
      </c>
      <c r="O1265">
        <f t="shared" si="19"/>
        <v>4.6876703368581704E-3</v>
      </c>
    </row>
    <row r="1266" spans="1:15" x14ac:dyDescent="0.3">
      <c r="A1266">
        <v>59</v>
      </c>
      <c r="B1266">
        <v>54</v>
      </c>
      <c r="C1266" t="s">
        <v>714</v>
      </c>
      <c r="D1266" t="s">
        <v>159</v>
      </c>
      <c r="E1266">
        <v>43</v>
      </c>
      <c r="F1266">
        <v>382</v>
      </c>
      <c r="G1266">
        <v>0.112565445026178</v>
      </c>
      <c r="H1266">
        <v>9173</v>
      </c>
      <c r="I1266">
        <v>292727</v>
      </c>
      <c r="J1266">
        <v>57</v>
      </c>
      <c r="K1266" t="s">
        <v>2684</v>
      </c>
      <c r="L1266">
        <v>1063</v>
      </c>
      <c r="M1266">
        <v>2024</v>
      </c>
      <c r="N1266">
        <v>36</v>
      </c>
      <c r="O1266">
        <f t="shared" si="19"/>
        <v>4.6876703368581704E-3</v>
      </c>
    </row>
    <row r="1267" spans="1:15" x14ac:dyDescent="0.3">
      <c r="A1267">
        <v>59</v>
      </c>
      <c r="B1267">
        <v>58</v>
      </c>
      <c r="C1267" t="s">
        <v>714</v>
      </c>
      <c r="D1267" t="s">
        <v>159</v>
      </c>
      <c r="E1267">
        <v>40</v>
      </c>
      <c r="F1267">
        <v>1334</v>
      </c>
      <c r="G1267">
        <v>2.9985007496251874E-2</v>
      </c>
      <c r="H1267">
        <v>9173</v>
      </c>
      <c r="I1267">
        <v>292727</v>
      </c>
      <c r="J1267">
        <v>59</v>
      </c>
      <c r="K1267" t="s">
        <v>911</v>
      </c>
      <c r="L1267">
        <v>3485</v>
      </c>
      <c r="M1267">
        <v>2024</v>
      </c>
      <c r="N1267">
        <v>36</v>
      </c>
      <c r="O1267">
        <f t="shared" si="19"/>
        <v>4.3606235691703915E-3</v>
      </c>
    </row>
    <row r="1268" spans="1:15" x14ac:dyDescent="0.3">
      <c r="A1268">
        <v>59</v>
      </c>
      <c r="B1268">
        <v>243</v>
      </c>
      <c r="C1268" t="s">
        <v>714</v>
      </c>
      <c r="D1268" t="s">
        <v>159</v>
      </c>
      <c r="E1268">
        <v>40</v>
      </c>
      <c r="F1268">
        <v>643</v>
      </c>
      <c r="G1268">
        <v>6.2208398133748059E-2</v>
      </c>
      <c r="H1268">
        <v>9173</v>
      </c>
      <c r="I1268">
        <v>292727</v>
      </c>
      <c r="J1268">
        <v>59</v>
      </c>
      <c r="K1268" t="s">
        <v>2210</v>
      </c>
      <c r="L1268">
        <v>1768</v>
      </c>
      <c r="M1268">
        <v>2024</v>
      </c>
      <c r="N1268">
        <v>36</v>
      </c>
      <c r="O1268">
        <f t="shared" si="19"/>
        <v>4.3606235691703915E-3</v>
      </c>
    </row>
    <row r="1269" spans="1:15" x14ac:dyDescent="0.3">
      <c r="A1269">
        <v>59</v>
      </c>
      <c r="B1269">
        <v>253</v>
      </c>
      <c r="C1269" t="s">
        <v>714</v>
      </c>
      <c r="D1269" t="s">
        <v>159</v>
      </c>
      <c r="E1269">
        <v>40</v>
      </c>
      <c r="F1269">
        <v>859</v>
      </c>
      <c r="G1269">
        <v>4.6565774155995346E-2</v>
      </c>
      <c r="H1269">
        <v>9173</v>
      </c>
      <c r="I1269">
        <v>292727</v>
      </c>
      <c r="J1269">
        <v>59</v>
      </c>
      <c r="K1269" t="s">
        <v>885</v>
      </c>
      <c r="L1269">
        <v>3191</v>
      </c>
      <c r="M1269">
        <v>2024</v>
      </c>
      <c r="N1269">
        <v>36</v>
      </c>
      <c r="O1269">
        <f t="shared" si="19"/>
        <v>4.3606235691703915E-3</v>
      </c>
    </row>
    <row r="1270" spans="1:15" x14ac:dyDescent="0.3">
      <c r="A1270">
        <v>59</v>
      </c>
      <c r="B1270">
        <v>313</v>
      </c>
      <c r="C1270" t="s">
        <v>714</v>
      </c>
      <c r="D1270" t="s">
        <v>159</v>
      </c>
      <c r="E1270">
        <v>40</v>
      </c>
      <c r="F1270">
        <v>1419</v>
      </c>
      <c r="G1270">
        <v>2.8188865398167725E-2</v>
      </c>
      <c r="H1270">
        <v>9173</v>
      </c>
      <c r="I1270">
        <v>292727</v>
      </c>
      <c r="J1270">
        <v>59</v>
      </c>
      <c r="K1270" t="s">
        <v>926</v>
      </c>
      <c r="L1270">
        <v>2940</v>
      </c>
      <c r="M1270">
        <v>2024</v>
      </c>
      <c r="N1270">
        <v>36</v>
      </c>
      <c r="O1270">
        <f t="shared" si="19"/>
        <v>4.3606235691703915E-3</v>
      </c>
    </row>
    <row r="1271" spans="1:15" x14ac:dyDescent="0.3">
      <c r="A1271">
        <v>59</v>
      </c>
      <c r="B1271">
        <v>774</v>
      </c>
      <c r="C1271" t="s">
        <v>714</v>
      </c>
      <c r="D1271" t="s">
        <v>159</v>
      </c>
      <c r="E1271">
        <v>38</v>
      </c>
      <c r="F1271">
        <v>266</v>
      </c>
      <c r="G1271">
        <v>0.14285714285714285</v>
      </c>
      <c r="H1271">
        <v>9173</v>
      </c>
      <c r="I1271">
        <v>292727</v>
      </c>
      <c r="J1271">
        <v>63</v>
      </c>
      <c r="K1271" t="s">
        <v>2798</v>
      </c>
      <c r="L1271">
        <v>670</v>
      </c>
      <c r="M1271">
        <v>2024</v>
      </c>
      <c r="N1271">
        <v>36</v>
      </c>
      <c r="O1271">
        <f t="shared" si="19"/>
        <v>4.1425923907118722E-3</v>
      </c>
    </row>
    <row r="1272" spans="1:15" x14ac:dyDescent="0.3">
      <c r="A1272">
        <v>59</v>
      </c>
      <c r="B1272">
        <v>812</v>
      </c>
      <c r="C1272" t="s">
        <v>714</v>
      </c>
      <c r="D1272" t="s">
        <v>159</v>
      </c>
      <c r="E1272">
        <v>37</v>
      </c>
      <c r="F1272">
        <v>1024</v>
      </c>
      <c r="G1272">
        <v>3.61328125E-2</v>
      </c>
      <c r="H1272">
        <v>9173</v>
      </c>
      <c r="I1272">
        <v>292727</v>
      </c>
      <c r="J1272">
        <v>64</v>
      </c>
      <c r="K1272" t="s">
        <v>901</v>
      </c>
      <c r="L1272">
        <v>3303</v>
      </c>
      <c r="M1272">
        <v>2024</v>
      </c>
      <c r="N1272">
        <v>36</v>
      </c>
      <c r="O1272">
        <f t="shared" si="19"/>
        <v>4.0335768014826117E-3</v>
      </c>
    </row>
    <row r="1273" spans="1:15" x14ac:dyDescent="0.3">
      <c r="A1273">
        <v>59</v>
      </c>
      <c r="B1273">
        <v>344</v>
      </c>
      <c r="C1273" t="s">
        <v>714</v>
      </c>
      <c r="D1273" t="s">
        <v>159</v>
      </c>
      <c r="E1273">
        <v>35</v>
      </c>
      <c r="F1273">
        <v>655</v>
      </c>
      <c r="G1273">
        <v>5.3435114503816793E-2</v>
      </c>
      <c r="H1273">
        <v>9173</v>
      </c>
      <c r="I1273">
        <v>292727</v>
      </c>
      <c r="J1273">
        <v>65</v>
      </c>
      <c r="K1273" t="s">
        <v>2728</v>
      </c>
      <c r="L1273">
        <v>1902</v>
      </c>
      <c r="M1273">
        <v>2024</v>
      </c>
      <c r="N1273">
        <v>36</v>
      </c>
      <c r="O1273">
        <f t="shared" si="19"/>
        <v>3.8155456230240924E-3</v>
      </c>
    </row>
    <row r="1274" spans="1:15" x14ac:dyDescent="0.3">
      <c r="A1274">
        <v>59</v>
      </c>
      <c r="B1274">
        <v>422</v>
      </c>
      <c r="C1274" t="s">
        <v>714</v>
      </c>
      <c r="D1274" t="s">
        <v>159</v>
      </c>
      <c r="E1274">
        <v>35</v>
      </c>
      <c r="F1274">
        <v>742</v>
      </c>
      <c r="G1274">
        <v>4.716981132075472E-2</v>
      </c>
      <c r="H1274">
        <v>9173</v>
      </c>
      <c r="I1274">
        <v>292727</v>
      </c>
      <c r="J1274">
        <v>65</v>
      </c>
      <c r="K1274" t="s">
        <v>2852</v>
      </c>
      <c r="L1274">
        <v>2623</v>
      </c>
      <c r="M1274">
        <v>2024</v>
      </c>
      <c r="N1274">
        <v>36</v>
      </c>
      <c r="O1274">
        <f t="shared" si="19"/>
        <v>3.8155456230240924E-3</v>
      </c>
    </row>
    <row r="1275" spans="1:15" x14ac:dyDescent="0.3">
      <c r="A1275">
        <v>59</v>
      </c>
      <c r="B1275">
        <v>321</v>
      </c>
      <c r="C1275" t="s">
        <v>714</v>
      </c>
      <c r="D1275" t="s">
        <v>159</v>
      </c>
      <c r="E1275">
        <v>34</v>
      </c>
      <c r="F1275">
        <v>1490</v>
      </c>
      <c r="G1275">
        <v>2.2818791946308724E-2</v>
      </c>
      <c r="H1275">
        <v>9173</v>
      </c>
      <c r="I1275">
        <v>292727</v>
      </c>
      <c r="J1275">
        <v>67</v>
      </c>
      <c r="K1275" t="s">
        <v>2725</v>
      </c>
      <c r="L1275">
        <v>2937</v>
      </c>
      <c r="M1275">
        <v>2024</v>
      </c>
      <c r="N1275">
        <v>36</v>
      </c>
      <c r="O1275">
        <f t="shared" si="19"/>
        <v>3.7065300337948328E-3</v>
      </c>
    </row>
    <row r="1276" spans="1:15" x14ac:dyDescent="0.3">
      <c r="A1276">
        <v>59</v>
      </c>
      <c r="B1276">
        <v>346</v>
      </c>
      <c r="C1276" t="s">
        <v>714</v>
      </c>
      <c r="D1276" t="s">
        <v>159</v>
      </c>
      <c r="E1276">
        <v>34</v>
      </c>
      <c r="F1276">
        <v>746</v>
      </c>
      <c r="G1276">
        <v>4.5576407506702415E-2</v>
      </c>
      <c r="H1276">
        <v>9173</v>
      </c>
      <c r="I1276">
        <v>292727</v>
      </c>
      <c r="J1276">
        <v>67</v>
      </c>
      <c r="K1276" t="s">
        <v>2214</v>
      </c>
      <c r="L1276">
        <v>1232</v>
      </c>
      <c r="M1276">
        <v>2024</v>
      </c>
      <c r="N1276">
        <v>36</v>
      </c>
      <c r="O1276">
        <f t="shared" si="19"/>
        <v>3.7065300337948328E-3</v>
      </c>
    </row>
    <row r="1277" spans="1:15" x14ac:dyDescent="0.3">
      <c r="A1277">
        <v>59</v>
      </c>
      <c r="B1277">
        <v>240</v>
      </c>
      <c r="C1277" t="s">
        <v>714</v>
      </c>
      <c r="D1277" t="s">
        <v>159</v>
      </c>
      <c r="E1277">
        <v>32</v>
      </c>
      <c r="F1277">
        <v>1101</v>
      </c>
      <c r="G1277">
        <v>2.9064486830154404E-2</v>
      </c>
      <c r="H1277">
        <v>9173</v>
      </c>
      <c r="I1277">
        <v>292727</v>
      </c>
      <c r="J1277">
        <v>69</v>
      </c>
      <c r="K1277" t="s">
        <v>942</v>
      </c>
      <c r="L1277">
        <v>2347</v>
      </c>
      <c r="M1277">
        <v>2024</v>
      </c>
      <c r="N1277">
        <v>36</v>
      </c>
      <c r="O1277">
        <f t="shared" si="19"/>
        <v>3.4884988553363131E-3</v>
      </c>
    </row>
    <row r="1278" spans="1:15" x14ac:dyDescent="0.3">
      <c r="A1278">
        <v>59</v>
      </c>
      <c r="B1278">
        <v>283</v>
      </c>
      <c r="C1278" t="s">
        <v>714</v>
      </c>
      <c r="D1278" t="s">
        <v>159</v>
      </c>
      <c r="E1278">
        <v>31</v>
      </c>
      <c r="F1278">
        <v>885</v>
      </c>
      <c r="G1278">
        <v>3.5028248587570622E-2</v>
      </c>
      <c r="H1278">
        <v>9173</v>
      </c>
      <c r="I1278">
        <v>292727</v>
      </c>
      <c r="J1278">
        <v>70</v>
      </c>
      <c r="K1278" t="s">
        <v>2244</v>
      </c>
      <c r="L1278">
        <v>2563</v>
      </c>
      <c r="M1278">
        <v>2024</v>
      </c>
      <c r="N1278">
        <v>36</v>
      </c>
      <c r="O1278">
        <f t="shared" si="19"/>
        <v>3.3794832661070535E-3</v>
      </c>
    </row>
    <row r="1279" spans="1:15" x14ac:dyDescent="0.3">
      <c r="A1279">
        <v>59</v>
      </c>
      <c r="B1279">
        <v>465</v>
      </c>
      <c r="C1279" t="s">
        <v>714</v>
      </c>
      <c r="D1279" t="s">
        <v>159</v>
      </c>
      <c r="E1279">
        <v>31</v>
      </c>
      <c r="F1279">
        <v>597</v>
      </c>
      <c r="G1279">
        <v>5.1926298157453935E-2</v>
      </c>
      <c r="H1279">
        <v>9173</v>
      </c>
      <c r="I1279">
        <v>292727</v>
      </c>
      <c r="J1279">
        <v>70</v>
      </c>
      <c r="K1279" t="s">
        <v>2747</v>
      </c>
      <c r="L1279">
        <v>1977</v>
      </c>
      <c r="M1279">
        <v>2024</v>
      </c>
      <c r="N1279">
        <v>36</v>
      </c>
      <c r="O1279">
        <f t="shared" si="19"/>
        <v>3.3794832661070535E-3</v>
      </c>
    </row>
    <row r="1280" spans="1:15" x14ac:dyDescent="0.3">
      <c r="A1280">
        <v>59</v>
      </c>
      <c r="B1280">
        <v>310</v>
      </c>
      <c r="C1280" t="s">
        <v>714</v>
      </c>
      <c r="D1280" t="s">
        <v>159</v>
      </c>
      <c r="E1280">
        <v>30</v>
      </c>
      <c r="F1280">
        <v>785</v>
      </c>
      <c r="G1280">
        <v>3.8216560509554139E-2</v>
      </c>
      <c r="H1280">
        <v>9173</v>
      </c>
      <c r="I1280">
        <v>292727</v>
      </c>
      <c r="J1280">
        <v>72</v>
      </c>
      <c r="K1280" t="s">
        <v>960</v>
      </c>
      <c r="L1280">
        <v>1431</v>
      </c>
      <c r="M1280">
        <v>2024</v>
      </c>
      <c r="N1280">
        <v>36</v>
      </c>
      <c r="O1280">
        <f t="shared" si="19"/>
        <v>3.2704676768777934E-3</v>
      </c>
    </row>
    <row r="1281" spans="1:15" x14ac:dyDescent="0.3">
      <c r="A1281">
        <v>59</v>
      </c>
      <c r="B1281">
        <v>380</v>
      </c>
      <c r="C1281" t="s">
        <v>714</v>
      </c>
      <c r="D1281" t="s">
        <v>159</v>
      </c>
      <c r="E1281">
        <v>30</v>
      </c>
      <c r="F1281">
        <v>396</v>
      </c>
      <c r="G1281">
        <v>7.575757575757576E-2</v>
      </c>
      <c r="H1281">
        <v>9173</v>
      </c>
      <c r="I1281">
        <v>292727</v>
      </c>
      <c r="J1281">
        <v>72</v>
      </c>
      <c r="K1281" t="s">
        <v>2733</v>
      </c>
      <c r="L1281">
        <v>1402</v>
      </c>
      <c r="M1281">
        <v>2024</v>
      </c>
      <c r="N1281">
        <v>36</v>
      </c>
      <c r="O1281">
        <f t="shared" si="19"/>
        <v>3.2704676768777934E-3</v>
      </c>
    </row>
    <row r="1282" spans="1:15" x14ac:dyDescent="0.3">
      <c r="A1282">
        <v>59</v>
      </c>
      <c r="B1282">
        <v>198</v>
      </c>
      <c r="C1282" t="s">
        <v>714</v>
      </c>
      <c r="D1282" t="s">
        <v>159</v>
      </c>
      <c r="E1282">
        <v>29</v>
      </c>
      <c r="F1282">
        <v>606</v>
      </c>
      <c r="G1282">
        <v>4.7854785478547858E-2</v>
      </c>
      <c r="H1282">
        <v>9173</v>
      </c>
      <c r="I1282">
        <v>292727</v>
      </c>
      <c r="J1282">
        <v>74</v>
      </c>
      <c r="K1282" t="s">
        <v>2703</v>
      </c>
      <c r="L1282">
        <v>1904</v>
      </c>
      <c r="M1282">
        <v>2024</v>
      </c>
      <c r="N1282">
        <v>36</v>
      </c>
      <c r="O1282">
        <f t="shared" si="19"/>
        <v>3.1614520876485338E-3</v>
      </c>
    </row>
    <row r="1283" spans="1:15" x14ac:dyDescent="0.3">
      <c r="A1283">
        <v>59</v>
      </c>
      <c r="B1283">
        <v>314</v>
      </c>
      <c r="C1283" t="s">
        <v>714</v>
      </c>
      <c r="D1283" t="s">
        <v>159</v>
      </c>
      <c r="E1283">
        <v>29</v>
      </c>
      <c r="F1283">
        <v>587</v>
      </c>
      <c r="G1283">
        <v>4.9403747870528106E-2</v>
      </c>
      <c r="H1283">
        <v>9173</v>
      </c>
      <c r="I1283">
        <v>292727</v>
      </c>
      <c r="J1283">
        <v>74</v>
      </c>
      <c r="K1283" t="s">
        <v>2852</v>
      </c>
      <c r="L1283">
        <v>1680</v>
      </c>
      <c r="M1283">
        <v>2024</v>
      </c>
      <c r="N1283">
        <v>36</v>
      </c>
      <c r="O1283">
        <f t="shared" ref="O1283:O1346" si="20">E1283/H1283</f>
        <v>3.1614520876485338E-3</v>
      </c>
    </row>
    <row r="1284" spans="1:15" x14ac:dyDescent="0.3">
      <c r="A1284">
        <v>59</v>
      </c>
      <c r="B1284">
        <v>315</v>
      </c>
      <c r="C1284" t="s">
        <v>714</v>
      </c>
      <c r="D1284" t="s">
        <v>159</v>
      </c>
      <c r="E1284">
        <v>28</v>
      </c>
      <c r="F1284">
        <v>551</v>
      </c>
      <c r="G1284">
        <v>5.0816696914700546E-2</v>
      </c>
      <c r="H1284">
        <v>9173</v>
      </c>
      <c r="I1284">
        <v>292727</v>
      </c>
      <c r="J1284">
        <v>76</v>
      </c>
      <c r="K1284" t="s">
        <v>2943</v>
      </c>
      <c r="L1284">
        <v>1125</v>
      </c>
      <c r="M1284">
        <v>2024</v>
      </c>
      <c r="N1284">
        <v>36</v>
      </c>
      <c r="O1284">
        <f t="shared" si="20"/>
        <v>3.0524364984192741E-3</v>
      </c>
    </row>
    <row r="1285" spans="1:15" x14ac:dyDescent="0.3">
      <c r="A1285">
        <v>59</v>
      </c>
      <c r="B1285">
        <v>115</v>
      </c>
      <c r="C1285" t="s">
        <v>714</v>
      </c>
      <c r="D1285" t="s">
        <v>159</v>
      </c>
      <c r="E1285">
        <v>26</v>
      </c>
      <c r="F1285">
        <v>844</v>
      </c>
      <c r="G1285">
        <v>3.0805687203791468E-2</v>
      </c>
      <c r="H1285">
        <v>9173</v>
      </c>
      <c r="I1285">
        <v>292727</v>
      </c>
      <c r="J1285">
        <v>77</v>
      </c>
      <c r="K1285" t="s">
        <v>957</v>
      </c>
      <c r="L1285">
        <v>1684</v>
      </c>
      <c r="M1285">
        <v>2024</v>
      </c>
      <c r="N1285">
        <v>36</v>
      </c>
      <c r="O1285">
        <f t="shared" si="20"/>
        <v>2.8344053199607544E-3</v>
      </c>
    </row>
    <row r="1286" spans="1:15" x14ac:dyDescent="0.3">
      <c r="A1286">
        <v>59</v>
      </c>
      <c r="B1286">
        <v>143</v>
      </c>
      <c r="C1286" t="s">
        <v>714</v>
      </c>
      <c r="D1286" t="s">
        <v>159</v>
      </c>
      <c r="E1286">
        <v>26</v>
      </c>
      <c r="F1286">
        <v>1061</v>
      </c>
      <c r="G1286">
        <v>2.4505183788878417E-2</v>
      </c>
      <c r="H1286">
        <v>9173</v>
      </c>
      <c r="I1286">
        <v>292727</v>
      </c>
      <c r="J1286">
        <v>77</v>
      </c>
      <c r="K1286" t="s">
        <v>2693</v>
      </c>
      <c r="L1286">
        <v>2493</v>
      </c>
      <c r="M1286">
        <v>2024</v>
      </c>
      <c r="N1286">
        <v>36</v>
      </c>
      <c r="O1286">
        <f t="shared" si="20"/>
        <v>2.8344053199607544E-3</v>
      </c>
    </row>
    <row r="1287" spans="1:15" x14ac:dyDescent="0.3">
      <c r="A1287">
        <v>59</v>
      </c>
      <c r="B1287">
        <v>190</v>
      </c>
      <c r="C1287" t="s">
        <v>714</v>
      </c>
      <c r="D1287" t="s">
        <v>159</v>
      </c>
      <c r="E1287">
        <v>26</v>
      </c>
      <c r="F1287">
        <v>1249</v>
      </c>
      <c r="G1287">
        <v>2.0816653322658127E-2</v>
      </c>
      <c r="H1287">
        <v>9173</v>
      </c>
      <c r="I1287">
        <v>292727</v>
      </c>
      <c r="J1287">
        <v>77</v>
      </c>
      <c r="K1287" t="s">
        <v>904</v>
      </c>
      <c r="L1287">
        <v>5253</v>
      </c>
      <c r="M1287">
        <v>2024</v>
      </c>
      <c r="N1287">
        <v>36</v>
      </c>
      <c r="O1287">
        <f t="shared" si="20"/>
        <v>2.8344053199607544E-3</v>
      </c>
    </row>
    <row r="1288" spans="1:15" x14ac:dyDescent="0.3">
      <c r="A1288">
        <v>59</v>
      </c>
      <c r="B1288">
        <v>227</v>
      </c>
      <c r="C1288" t="s">
        <v>714</v>
      </c>
      <c r="D1288" t="s">
        <v>159</v>
      </c>
      <c r="E1288">
        <v>26</v>
      </c>
      <c r="F1288">
        <v>570</v>
      </c>
      <c r="G1288">
        <v>4.5614035087719301E-2</v>
      </c>
      <c r="H1288">
        <v>9173</v>
      </c>
      <c r="I1288">
        <v>292727</v>
      </c>
      <c r="J1288">
        <v>77</v>
      </c>
      <c r="K1288" t="s">
        <v>2217</v>
      </c>
      <c r="L1288">
        <v>1312</v>
      </c>
      <c r="M1288">
        <v>2024</v>
      </c>
      <c r="N1288">
        <v>36</v>
      </c>
      <c r="O1288">
        <f t="shared" si="20"/>
        <v>2.8344053199607544E-3</v>
      </c>
    </row>
    <row r="1289" spans="1:15" x14ac:dyDescent="0.3">
      <c r="A1289">
        <v>59</v>
      </c>
      <c r="B1289">
        <v>710</v>
      </c>
      <c r="C1289" t="s">
        <v>714</v>
      </c>
      <c r="D1289" t="s">
        <v>159</v>
      </c>
      <c r="E1289">
        <v>25</v>
      </c>
      <c r="F1289">
        <v>1638</v>
      </c>
      <c r="G1289">
        <v>1.5262515262515262E-2</v>
      </c>
      <c r="H1289">
        <v>9173</v>
      </c>
      <c r="I1289">
        <v>292727</v>
      </c>
      <c r="J1289">
        <v>81</v>
      </c>
      <c r="K1289" t="s">
        <v>891</v>
      </c>
      <c r="L1289">
        <v>4844</v>
      </c>
      <c r="M1289">
        <v>2024</v>
      </c>
      <c r="N1289">
        <v>36</v>
      </c>
      <c r="O1289">
        <f t="shared" si="20"/>
        <v>2.7253897307314948E-3</v>
      </c>
    </row>
    <row r="1290" spans="1:15" x14ac:dyDescent="0.3">
      <c r="A1290">
        <v>59</v>
      </c>
      <c r="B1290">
        <v>951</v>
      </c>
      <c r="C1290" t="s">
        <v>714</v>
      </c>
      <c r="D1290" t="s">
        <v>159</v>
      </c>
      <c r="E1290">
        <v>25</v>
      </c>
      <c r="F1290">
        <v>1028</v>
      </c>
      <c r="G1290">
        <v>2.4319066147859923E-2</v>
      </c>
      <c r="H1290">
        <v>9173</v>
      </c>
      <c r="I1290">
        <v>292727</v>
      </c>
      <c r="J1290">
        <v>81</v>
      </c>
      <c r="K1290" t="s">
        <v>2810</v>
      </c>
      <c r="L1290">
        <v>2153</v>
      </c>
      <c r="M1290">
        <v>2024</v>
      </c>
      <c r="N1290">
        <v>36</v>
      </c>
      <c r="O1290">
        <f t="shared" si="20"/>
        <v>2.7253897307314948E-3</v>
      </c>
    </row>
    <row r="1291" spans="1:15" x14ac:dyDescent="0.3">
      <c r="A1291">
        <v>22</v>
      </c>
      <c r="B1291">
        <v>640</v>
      </c>
      <c r="C1291" t="s">
        <v>715</v>
      </c>
      <c r="D1291" t="s">
        <v>159</v>
      </c>
      <c r="E1291">
        <v>5739</v>
      </c>
      <c r="F1291">
        <v>24915</v>
      </c>
      <c r="G1291">
        <v>0.23034316676700783</v>
      </c>
      <c r="H1291">
        <v>48130</v>
      </c>
      <c r="I1291">
        <v>292727</v>
      </c>
      <c r="J1291">
        <v>1</v>
      </c>
      <c r="K1291" t="s">
        <v>866</v>
      </c>
      <c r="L1291">
        <v>59576</v>
      </c>
      <c r="M1291">
        <v>2024</v>
      </c>
      <c r="N1291">
        <v>36</v>
      </c>
      <c r="O1291">
        <f t="shared" si="20"/>
        <v>0.11923955952628298</v>
      </c>
    </row>
    <row r="1292" spans="1:15" x14ac:dyDescent="0.3">
      <c r="A1292">
        <v>22</v>
      </c>
      <c r="B1292">
        <v>560</v>
      </c>
      <c r="C1292" t="s">
        <v>715</v>
      </c>
      <c r="D1292" t="s">
        <v>159</v>
      </c>
      <c r="E1292">
        <v>4155</v>
      </c>
      <c r="F1292">
        <v>17029</v>
      </c>
      <c r="G1292">
        <v>0.24399553702507487</v>
      </c>
      <c r="H1292">
        <v>48130</v>
      </c>
      <c r="I1292">
        <v>292727</v>
      </c>
      <c r="J1292">
        <v>2</v>
      </c>
      <c r="K1292" t="s">
        <v>868</v>
      </c>
      <c r="L1292">
        <v>40753</v>
      </c>
      <c r="M1292">
        <v>2024</v>
      </c>
      <c r="N1292">
        <v>36</v>
      </c>
      <c r="O1292">
        <f t="shared" si="20"/>
        <v>8.6328693122792441E-2</v>
      </c>
    </row>
    <row r="1293" spans="1:15" x14ac:dyDescent="0.3">
      <c r="A1293">
        <v>22</v>
      </c>
      <c r="B1293">
        <v>540</v>
      </c>
      <c r="C1293" t="s">
        <v>715</v>
      </c>
      <c r="D1293" t="s">
        <v>159</v>
      </c>
      <c r="E1293">
        <v>2348</v>
      </c>
      <c r="F1293">
        <v>9618</v>
      </c>
      <c r="G1293">
        <v>0.24412559783738824</v>
      </c>
      <c r="H1293">
        <v>48130</v>
      </c>
      <c r="I1293">
        <v>292727</v>
      </c>
      <c r="J1293">
        <v>3</v>
      </c>
      <c r="K1293" t="s">
        <v>871</v>
      </c>
      <c r="L1293">
        <v>22562</v>
      </c>
      <c r="M1293">
        <v>2024</v>
      </c>
      <c r="N1293">
        <v>36</v>
      </c>
      <c r="O1293">
        <f t="shared" si="20"/>
        <v>4.8784541865780177E-2</v>
      </c>
    </row>
    <row r="1294" spans="1:15" x14ac:dyDescent="0.3">
      <c r="A1294">
        <v>22</v>
      </c>
      <c r="B1294">
        <v>720</v>
      </c>
      <c r="C1294" t="s">
        <v>715</v>
      </c>
      <c r="D1294" t="s">
        <v>159</v>
      </c>
      <c r="E1294">
        <v>1112</v>
      </c>
      <c r="F1294">
        <v>10599</v>
      </c>
      <c r="G1294">
        <v>0.10491555807151617</v>
      </c>
      <c r="H1294">
        <v>48130</v>
      </c>
      <c r="I1294">
        <v>292727</v>
      </c>
      <c r="J1294">
        <v>4</v>
      </c>
      <c r="K1294" t="s">
        <v>867</v>
      </c>
      <c r="L1294">
        <v>43807</v>
      </c>
      <c r="M1294">
        <v>2024</v>
      </c>
      <c r="N1294">
        <v>36</v>
      </c>
      <c r="O1294">
        <f t="shared" si="20"/>
        <v>2.3104093081238314E-2</v>
      </c>
    </row>
    <row r="1295" spans="1:15" x14ac:dyDescent="0.3">
      <c r="A1295">
        <v>22</v>
      </c>
      <c r="B1295">
        <v>21</v>
      </c>
      <c r="C1295" t="s">
        <v>715</v>
      </c>
      <c r="D1295" t="s">
        <v>159</v>
      </c>
      <c r="E1295">
        <v>968</v>
      </c>
      <c r="F1295">
        <v>3287</v>
      </c>
      <c r="G1295">
        <v>0.29449345908122909</v>
      </c>
      <c r="H1295">
        <v>48130</v>
      </c>
      <c r="I1295">
        <v>292727</v>
      </c>
      <c r="J1295">
        <v>5</v>
      </c>
      <c r="K1295" t="s">
        <v>923</v>
      </c>
      <c r="L1295">
        <v>4020</v>
      </c>
      <c r="M1295">
        <v>2024</v>
      </c>
      <c r="N1295">
        <v>36</v>
      </c>
      <c r="O1295">
        <f t="shared" si="20"/>
        <v>2.0112196135466446E-2</v>
      </c>
    </row>
    <row r="1296" spans="1:15" x14ac:dyDescent="0.3">
      <c r="A1296">
        <v>22</v>
      </c>
      <c r="B1296">
        <v>175</v>
      </c>
      <c r="C1296" t="s">
        <v>715</v>
      </c>
      <c r="D1296" t="s">
        <v>159</v>
      </c>
      <c r="E1296">
        <v>780</v>
      </c>
      <c r="F1296">
        <v>3804</v>
      </c>
      <c r="G1296">
        <v>0.20504731861198738</v>
      </c>
      <c r="H1296">
        <v>48130</v>
      </c>
      <c r="I1296">
        <v>292727</v>
      </c>
      <c r="J1296">
        <v>6</v>
      </c>
      <c r="K1296" t="s">
        <v>2879</v>
      </c>
      <c r="L1296">
        <v>7629</v>
      </c>
      <c r="M1296">
        <v>2024</v>
      </c>
      <c r="N1296">
        <v>36</v>
      </c>
      <c r="O1296">
        <f t="shared" si="20"/>
        <v>1.6206108456264284E-2</v>
      </c>
    </row>
    <row r="1297" spans="1:15" x14ac:dyDescent="0.3">
      <c r="A1297">
        <v>22</v>
      </c>
      <c r="B1297">
        <v>194</v>
      </c>
      <c r="C1297" t="s">
        <v>715</v>
      </c>
      <c r="D1297" t="s">
        <v>159</v>
      </c>
      <c r="E1297">
        <v>768</v>
      </c>
      <c r="F1297">
        <v>7281</v>
      </c>
      <c r="G1297">
        <v>0.10548001648125258</v>
      </c>
      <c r="H1297">
        <v>48130</v>
      </c>
      <c r="I1297">
        <v>292727</v>
      </c>
      <c r="J1297">
        <v>7</v>
      </c>
      <c r="K1297" t="s">
        <v>873</v>
      </c>
      <c r="L1297">
        <v>26491</v>
      </c>
      <c r="M1297">
        <v>2024</v>
      </c>
      <c r="N1297">
        <v>36</v>
      </c>
      <c r="O1297">
        <f t="shared" si="20"/>
        <v>1.5956783710783295E-2</v>
      </c>
    </row>
    <row r="1298" spans="1:15" x14ac:dyDescent="0.3">
      <c r="A1298">
        <v>22</v>
      </c>
      <c r="B1298">
        <v>304</v>
      </c>
      <c r="C1298" t="s">
        <v>715</v>
      </c>
      <c r="D1298" t="s">
        <v>159</v>
      </c>
      <c r="E1298">
        <v>736</v>
      </c>
      <c r="F1298">
        <v>3194</v>
      </c>
      <c r="G1298">
        <v>0.23043206011271133</v>
      </c>
      <c r="H1298">
        <v>48130</v>
      </c>
      <c r="I1298">
        <v>292727</v>
      </c>
      <c r="J1298">
        <v>8</v>
      </c>
      <c r="K1298" t="s">
        <v>921</v>
      </c>
      <c r="L1298">
        <v>5398</v>
      </c>
      <c r="M1298">
        <v>2024</v>
      </c>
      <c r="N1298">
        <v>36</v>
      </c>
      <c r="O1298">
        <f t="shared" si="20"/>
        <v>1.5291917722833991E-2</v>
      </c>
    </row>
    <row r="1299" spans="1:15" x14ac:dyDescent="0.3">
      <c r="A1299">
        <v>22</v>
      </c>
      <c r="B1299">
        <v>121</v>
      </c>
      <c r="C1299" t="s">
        <v>715</v>
      </c>
      <c r="D1299" t="s">
        <v>159</v>
      </c>
      <c r="E1299">
        <v>629</v>
      </c>
      <c r="F1299">
        <v>1713</v>
      </c>
      <c r="G1299">
        <v>0.36719206071220084</v>
      </c>
      <c r="H1299">
        <v>48130</v>
      </c>
      <c r="I1299">
        <v>292727</v>
      </c>
      <c r="J1299">
        <v>9</v>
      </c>
      <c r="K1299" t="s">
        <v>940</v>
      </c>
      <c r="L1299">
        <v>3000</v>
      </c>
      <c r="M1299">
        <v>2024</v>
      </c>
      <c r="N1299">
        <v>36</v>
      </c>
      <c r="O1299">
        <f t="shared" si="20"/>
        <v>1.3068772075628506E-2</v>
      </c>
    </row>
    <row r="1300" spans="1:15" x14ac:dyDescent="0.3">
      <c r="A1300">
        <v>22</v>
      </c>
      <c r="B1300">
        <v>137</v>
      </c>
      <c r="C1300" t="s">
        <v>715</v>
      </c>
      <c r="D1300" t="s">
        <v>159</v>
      </c>
      <c r="E1300">
        <v>594</v>
      </c>
      <c r="F1300">
        <v>5512</v>
      </c>
      <c r="G1300">
        <v>0.10776487663280115</v>
      </c>
      <c r="H1300">
        <v>48130</v>
      </c>
      <c r="I1300">
        <v>292727</v>
      </c>
      <c r="J1300">
        <v>10</v>
      </c>
      <c r="K1300" t="s">
        <v>872</v>
      </c>
      <c r="L1300">
        <v>18935</v>
      </c>
      <c r="M1300">
        <v>2024</v>
      </c>
      <c r="N1300">
        <v>36</v>
      </c>
      <c r="O1300">
        <f t="shared" si="20"/>
        <v>1.2341574901308956E-2</v>
      </c>
    </row>
    <row r="1301" spans="1:15" x14ac:dyDescent="0.3">
      <c r="A1301">
        <v>22</v>
      </c>
      <c r="B1301">
        <v>254</v>
      </c>
      <c r="C1301" t="s">
        <v>715</v>
      </c>
      <c r="D1301" t="s">
        <v>159</v>
      </c>
      <c r="E1301">
        <v>458</v>
      </c>
      <c r="F1301">
        <v>2885</v>
      </c>
      <c r="G1301">
        <v>0.15875216637781628</v>
      </c>
      <c r="H1301">
        <v>48130</v>
      </c>
      <c r="I1301">
        <v>292727</v>
      </c>
      <c r="J1301">
        <v>11</v>
      </c>
      <c r="K1301" t="s">
        <v>889</v>
      </c>
      <c r="L1301">
        <v>7267</v>
      </c>
      <c r="M1301">
        <v>2024</v>
      </c>
      <c r="N1301">
        <v>36</v>
      </c>
      <c r="O1301">
        <f t="shared" si="20"/>
        <v>9.5158944525244125E-3</v>
      </c>
    </row>
    <row r="1302" spans="1:15" x14ac:dyDescent="0.3">
      <c r="A1302">
        <v>22</v>
      </c>
      <c r="B1302">
        <v>231</v>
      </c>
      <c r="C1302" t="s">
        <v>715</v>
      </c>
      <c r="D1302" t="s">
        <v>159</v>
      </c>
      <c r="E1302">
        <v>441</v>
      </c>
      <c r="F1302">
        <v>2089</v>
      </c>
      <c r="G1302">
        <v>0.21110579224509335</v>
      </c>
      <c r="H1302">
        <v>48130</v>
      </c>
      <c r="I1302">
        <v>292727</v>
      </c>
      <c r="J1302">
        <v>12</v>
      </c>
      <c r="K1302" t="s">
        <v>2220</v>
      </c>
      <c r="L1302">
        <v>4866</v>
      </c>
      <c r="M1302">
        <v>2024</v>
      </c>
      <c r="N1302">
        <v>36</v>
      </c>
      <c r="O1302">
        <f t="shared" si="20"/>
        <v>9.1626843964263457E-3</v>
      </c>
    </row>
    <row r="1303" spans="1:15" x14ac:dyDescent="0.3">
      <c r="A1303">
        <v>22</v>
      </c>
      <c r="B1303">
        <v>230</v>
      </c>
      <c r="C1303" t="s">
        <v>715</v>
      </c>
      <c r="D1303" t="s">
        <v>159</v>
      </c>
      <c r="E1303">
        <v>426</v>
      </c>
      <c r="F1303">
        <v>1651</v>
      </c>
      <c r="G1303">
        <v>0.25802543912780135</v>
      </c>
      <c r="H1303">
        <v>48130</v>
      </c>
      <c r="I1303">
        <v>292727</v>
      </c>
      <c r="J1303">
        <v>13</v>
      </c>
      <c r="K1303" t="s">
        <v>2224</v>
      </c>
      <c r="L1303">
        <v>3311</v>
      </c>
      <c r="M1303">
        <v>2024</v>
      </c>
      <c r="N1303">
        <v>36</v>
      </c>
      <c r="O1303">
        <f t="shared" si="20"/>
        <v>8.8510284645751097E-3</v>
      </c>
    </row>
    <row r="1304" spans="1:15" x14ac:dyDescent="0.3">
      <c r="A1304">
        <v>22</v>
      </c>
      <c r="B1304">
        <v>201</v>
      </c>
      <c r="C1304" t="s">
        <v>715</v>
      </c>
      <c r="D1304" t="s">
        <v>159</v>
      </c>
      <c r="E1304">
        <v>421</v>
      </c>
      <c r="F1304">
        <v>2876</v>
      </c>
      <c r="G1304">
        <v>0.14638386648122392</v>
      </c>
      <c r="H1304">
        <v>48130</v>
      </c>
      <c r="I1304">
        <v>292727</v>
      </c>
      <c r="J1304">
        <v>14</v>
      </c>
      <c r="K1304" t="s">
        <v>877</v>
      </c>
      <c r="L1304">
        <v>11407</v>
      </c>
      <c r="M1304">
        <v>2024</v>
      </c>
      <c r="N1304">
        <v>36</v>
      </c>
      <c r="O1304">
        <f t="shared" si="20"/>
        <v>8.747143153958031E-3</v>
      </c>
    </row>
    <row r="1305" spans="1:15" x14ac:dyDescent="0.3">
      <c r="A1305">
        <v>22</v>
      </c>
      <c r="B1305">
        <v>192</v>
      </c>
      <c r="C1305" t="s">
        <v>715</v>
      </c>
      <c r="D1305" t="s">
        <v>159</v>
      </c>
      <c r="E1305">
        <v>420</v>
      </c>
      <c r="F1305">
        <v>2351</v>
      </c>
      <c r="G1305">
        <v>0.1786473840918758</v>
      </c>
      <c r="H1305">
        <v>48130</v>
      </c>
      <c r="I1305">
        <v>292727</v>
      </c>
      <c r="J1305">
        <v>15</v>
      </c>
      <c r="K1305" t="s">
        <v>2880</v>
      </c>
      <c r="L1305">
        <v>5020</v>
      </c>
      <c r="M1305">
        <v>2024</v>
      </c>
      <c r="N1305">
        <v>36</v>
      </c>
      <c r="O1305">
        <f t="shared" si="20"/>
        <v>8.7263660918346139E-3</v>
      </c>
    </row>
    <row r="1306" spans="1:15" x14ac:dyDescent="0.3">
      <c r="A1306">
        <v>22</v>
      </c>
      <c r="B1306">
        <v>696</v>
      </c>
      <c r="C1306" t="s">
        <v>715</v>
      </c>
      <c r="D1306" t="s">
        <v>159</v>
      </c>
      <c r="E1306">
        <v>416</v>
      </c>
      <c r="F1306">
        <v>2149</v>
      </c>
      <c r="G1306">
        <v>0.19357840856212191</v>
      </c>
      <c r="H1306">
        <v>48130</v>
      </c>
      <c r="I1306">
        <v>292727</v>
      </c>
      <c r="J1306">
        <v>16</v>
      </c>
      <c r="K1306" t="s">
        <v>1648</v>
      </c>
      <c r="L1306">
        <v>2404</v>
      </c>
      <c r="M1306">
        <v>2024</v>
      </c>
      <c r="N1306">
        <v>36</v>
      </c>
      <c r="O1306">
        <f t="shared" si="20"/>
        <v>8.6432578433409523E-3</v>
      </c>
    </row>
    <row r="1307" spans="1:15" x14ac:dyDescent="0.3">
      <c r="A1307">
        <v>22</v>
      </c>
      <c r="B1307">
        <v>301</v>
      </c>
      <c r="C1307" t="s">
        <v>715</v>
      </c>
      <c r="D1307" t="s">
        <v>159</v>
      </c>
      <c r="E1307">
        <v>405</v>
      </c>
      <c r="F1307">
        <v>2968</v>
      </c>
      <c r="G1307">
        <v>0.13645552560646901</v>
      </c>
      <c r="H1307">
        <v>48130</v>
      </c>
      <c r="I1307">
        <v>292727</v>
      </c>
      <c r="J1307">
        <v>17</v>
      </c>
      <c r="K1307" t="s">
        <v>2874</v>
      </c>
      <c r="L1307">
        <v>7114</v>
      </c>
      <c r="M1307">
        <v>2024</v>
      </c>
      <c r="N1307">
        <v>36</v>
      </c>
      <c r="O1307">
        <f t="shared" si="20"/>
        <v>8.4147101599833778E-3</v>
      </c>
    </row>
    <row r="1308" spans="1:15" x14ac:dyDescent="0.3">
      <c r="A1308">
        <v>22</v>
      </c>
      <c r="B1308">
        <v>163</v>
      </c>
      <c r="C1308" t="s">
        <v>715</v>
      </c>
      <c r="D1308" t="s">
        <v>159</v>
      </c>
      <c r="E1308">
        <v>388</v>
      </c>
      <c r="F1308">
        <v>1755</v>
      </c>
      <c r="G1308">
        <v>0.22108262108262108</v>
      </c>
      <c r="H1308">
        <v>48130</v>
      </c>
      <c r="I1308">
        <v>292727</v>
      </c>
      <c r="J1308">
        <v>18</v>
      </c>
      <c r="K1308" t="s">
        <v>2885</v>
      </c>
      <c r="L1308">
        <v>2333</v>
      </c>
      <c r="M1308">
        <v>2024</v>
      </c>
      <c r="N1308">
        <v>36</v>
      </c>
      <c r="O1308">
        <f t="shared" si="20"/>
        <v>8.061500103885311E-3</v>
      </c>
    </row>
    <row r="1309" spans="1:15" x14ac:dyDescent="0.3">
      <c r="A1309">
        <v>22</v>
      </c>
      <c r="B1309">
        <v>466</v>
      </c>
      <c r="C1309" t="s">
        <v>715</v>
      </c>
      <c r="D1309" t="s">
        <v>159</v>
      </c>
      <c r="E1309">
        <v>382</v>
      </c>
      <c r="F1309">
        <v>2504</v>
      </c>
      <c r="G1309">
        <v>0.152555910543131</v>
      </c>
      <c r="H1309">
        <v>48130</v>
      </c>
      <c r="I1309">
        <v>292727</v>
      </c>
      <c r="J1309">
        <v>19</v>
      </c>
      <c r="K1309" t="s">
        <v>2748</v>
      </c>
      <c r="L1309">
        <v>7325</v>
      </c>
      <c r="M1309">
        <v>2024</v>
      </c>
      <c r="N1309">
        <v>36</v>
      </c>
      <c r="O1309">
        <f t="shared" si="20"/>
        <v>7.936837731144817E-3</v>
      </c>
    </row>
    <row r="1310" spans="1:15" x14ac:dyDescent="0.3">
      <c r="A1310">
        <v>22</v>
      </c>
      <c r="B1310">
        <v>53</v>
      </c>
      <c r="C1310" t="s">
        <v>715</v>
      </c>
      <c r="D1310" t="s">
        <v>159</v>
      </c>
      <c r="E1310">
        <v>368</v>
      </c>
      <c r="F1310">
        <v>2827</v>
      </c>
      <c r="G1310">
        <v>0.13017332861690839</v>
      </c>
      <c r="H1310">
        <v>48130</v>
      </c>
      <c r="I1310">
        <v>292727</v>
      </c>
      <c r="J1310">
        <v>20</v>
      </c>
      <c r="K1310" t="s">
        <v>906</v>
      </c>
      <c r="L1310">
        <v>6415</v>
      </c>
      <c r="M1310">
        <v>2024</v>
      </c>
      <c r="N1310">
        <v>36</v>
      </c>
      <c r="O1310">
        <f t="shared" si="20"/>
        <v>7.6459588614169955E-3</v>
      </c>
    </row>
    <row r="1311" spans="1:15" x14ac:dyDescent="0.3">
      <c r="A1311">
        <v>22</v>
      </c>
      <c r="B1311">
        <v>861</v>
      </c>
      <c r="C1311" t="s">
        <v>715</v>
      </c>
      <c r="D1311" t="s">
        <v>159</v>
      </c>
      <c r="E1311">
        <v>364</v>
      </c>
      <c r="F1311">
        <v>1341</v>
      </c>
      <c r="G1311">
        <v>0.2714392244593587</v>
      </c>
      <c r="H1311">
        <v>48130</v>
      </c>
      <c r="I1311">
        <v>292727</v>
      </c>
      <c r="J1311">
        <v>21</v>
      </c>
      <c r="K1311" t="s">
        <v>2802</v>
      </c>
      <c r="L1311">
        <v>2923</v>
      </c>
      <c r="M1311">
        <v>2024</v>
      </c>
      <c r="N1311">
        <v>36</v>
      </c>
      <c r="O1311">
        <f t="shared" si="20"/>
        <v>7.562850612923333E-3</v>
      </c>
    </row>
    <row r="1312" spans="1:15" x14ac:dyDescent="0.3">
      <c r="A1312">
        <v>22</v>
      </c>
      <c r="B1312">
        <v>721</v>
      </c>
      <c r="C1312" t="s">
        <v>715</v>
      </c>
      <c r="D1312" t="s">
        <v>159</v>
      </c>
      <c r="E1312">
        <v>361</v>
      </c>
      <c r="F1312">
        <v>1592</v>
      </c>
      <c r="G1312">
        <v>0.22675879396984924</v>
      </c>
      <c r="H1312">
        <v>48130</v>
      </c>
      <c r="I1312">
        <v>292727</v>
      </c>
      <c r="J1312">
        <v>22</v>
      </c>
      <c r="K1312" t="s">
        <v>925</v>
      </c>
      <c r="L1312">
        <v>3185</v>
      </c>
      <c r="M1312">
        <v>2024</v>
      </c>
      <c r="N1312">
        <v>36</v>
      </c>
      <c r="O1312">
        <f t="shared" si="20"/>
        <v>7.5005194265530852E-3</v>
      </c>
    </row>
    <row r="1313" spans="1:15" x14ac:dyDescent="0.3">
      <c r="A1313">
        <v>22</v>
      </c>
      <c r="B1313">
        <v>249</v>
      </c>
      <c r="C1313" t="s">
        <v>715</v>
      </c>
      <c r="D1313" t="s">
        <v>159</v>
      </c>
      <c r="E1313">
        <v>355</v>
      </c>
      <c r="F1313">
        <v>2399</v>
      </c>
      <c r="G1313">
        <v>0.14797832430179242</v>
      </c>
      <c r="H1313">
        <v>48130</v>
      </c>
      <c r="I1313">
        <v>292727</v>
      </c>
      <c r="J1313">
        <v>23</v>
      </c>
      <c r="K1313" t="s">
        <v>2876</v>
      </c>
      <c r="L1313">
        <v>7387</v>
      </c>
      <c r="M1313">
        <v>2024</v>
      </c>
      <c r="N1313">
        <v>36</v>
      </c>
      <c r="O1313">
        <f t="shared" si="20"/>
        <v>7.3758570538125911E-3</v>
      </c>
    </row>
    <row r="1314" spans="1:15" x14ac:dyDescent="0.3">
      <c r="A1314">
        <v>22</v>
      </c>
      <c r="B1314">
        <v>469</v>
      </c>
      <c r="C1314" t="s">
        <v>715</v>
      </c>
      <c r="D1314" t="s">
        <v>159</v>
      </c>
      <c r="E1314">
        <v>349</v>
      </c>
      <c r="F1314">
        <v>2971</v>
      </c>
      <c r="G1314">
        <v>0.11746886570178391</v>
      </c>
      <c r="H1314">
        <v>48130</v>
      </c>
      <c r="I1314">
        <v>292727</v>
      </c>
      <c r="J1314">
        <v>24</v>
      </c>
      <c r="K1314" t="s">
        <v>1605</v>
      </c>
      <c r="L1314">
        <v>10709</v>
      </c>
      <c r="M1314">
        <v>2024</v>
      </c>
      <c r="N1314">
        <v>36</v>
      </c>
      <c r="O1314">
        <f t="shared" si="20"/>
        <v>7.2511946810720962E-3</v>
      </c>
    </row>
    <row r="1315" spans="1:15" x14ac:dyDescent="0.3">
      <c r="A1315">
        <v>22</v>
      </c>
      <c r="B1315">
        <v>566</v>
      </c>
      <c r="C1315" t="s">
        <v>715</v>
      </c>
      <c r="D1315" t="s">
        <v>159</v>
      </c>
      <c r="E1315">
        <v>339</v>
      </c>
      <c r="F1315">
        <v>1309</v>
      </c>
      <c r="G1315">
        <v>0.2589763177998472</v>
      </c>
      <c r="H1315">
        <v>48130</v>
      </c>
      <c r="I1315">
        <v>292727</v>
      </c>
      <c r="J1315">
        <v>25</v>
      </c>
      <c r="K1315" t="s">
        <v>2771</v>
      </c>
      <c r="L1315">
        <v>2624</v>
      </c>
      <c r="M1315">
        <v>2024</v>
      </c>
      <c r="N1315">
        <v>36</v>
      </c>
      <c r="O1315">
        <f t="shared" si="20"/>
        <v>7.0434240598379388E-3</v>
      </c>
    </row>
    <row r="1316" spans="1:15" x14ac:dyDescent="0.3">
      <c r="A1316">
        <v>22</v>
      </c>
      <c r="B1316">
        <v>45</v>
      </c>
      <c r="C1316" t="s">
        <v>715</v>
      </c>
      <c r="D1316" t="s">
        <v>159</v>
      </c>
      <c r="E1316">
        <v>337</v>
      </c>
      <c r="F1316">
        <v>2672</v>
      </c>
      <c r="G1316">
        <v>0.12612275449101795</v>
      </c>
      <c r="H1316">
        <v>48130</v>
      </c>
      <c r="I1316">
        <v>292727</v>
      </c>
      <c r="J1316">
        <v>26</v>
      </c>
      <c r="K1316" t="s">
        <v>883</v>
      </c>
      <c r="L1316">
        <v>9187</v>
      </c>
      <c r="M1316">
        <v>2024</v>
      </c>
      <c r="N1316">
        <v>36</v>
      </c>
      <c r="O1316">
        <f t="shared" si="20"/>
        <v>7.0018699355911072E-3</v>
      </c>
    </row>
    <row r="1317" spans="1:15" x14ac:dyDescent="0.3">
      <c r="A1317">
        <v>22</v>
      </c>
      <c r="B1317">
        <v>220</v>
      </c>
      <c r="C1317" t="s">
        <v>715</v>
      </c>
      <c r="D1317" t="s">
        <v>159</v>
      </c>
      <c r="E1317">
        <v>327</v>
      </c>
      <c r="F1317">
        <v>1059</v>
      </c>
      <c r="G1317">
        <v>0.30878186968838528</v>
      </c>
      <c r="H1317">
        <v>48130</v>
      </c>
      <c r="I1317">
        <v>292727</v>
      </c>
      <c r="J1317">
        <v>27</v>
      </c>
      <c r="K1317" t="s">
        <v>941</v>
      </c>
      <c r="L1317">
        <v>1892</v>
      </c>
      <c r="M1317">
        <v>2024</v>
      </c>
      <c r="N1317">
        <v>36</v>
      </c>
      <c r="O1317">
        <f t="shared" si="20"/>
        <v>6.7940993143569498E-3</v>
      </c>
    </row>
    <row r="1318" spans="1:15" x14ac:dyDescent="0.3">
      <c r="A1318">
        <v>22</v>
      </c>
      <c r="B1318">
        <v>24</v>
      </c>
      <c r="C1318" t="s">
        <v>715</v>
      </c>
      <c r="D1318" t="s">
        <v>159</v>
      </c>
      <c r="E1318">
        <v>312</v>
      </c>
      <c r="F1318">
        <v>1889</v>
      </c>
      <c r="G1318">
        <v>0.16516675489677077</v>
      </c>
      <c r="H1318">
        <v>48130</v>
      </c>
      <c r="I1318">
        <v>292727</v>
      </c>
      <c r="J1318">
        <v>28</v>
      </c>
      <c r="K1318" t="s">
        <v>2220</v>
      </c>
      <c r="L1318">
        <v>3887</v>
      </c>
      <c r="M1318">
        <v>2024</v>
      </c>
      <c r="N1318">
        <v>36</v>
      </c>
      <c r="O1318">
        <f t="shared" si="20"/>
        <v>6.4824433825057138E-3</v>
      </c>
    </row>
    <row r="1319" spans="1:15" x14ac:dyDescent="0.3">
      <c r="A1319">
        <v>22</v>
      </c>
      <c r="B1319">
        <v>247</v>
      </c>
      <c r="C1319" t="s">
        <v>715</v>
      </c>
      <c r="D1319" t="s">
        <v>159</v>
      </c>
      <c r="E1319">
        <v>288</v>
      </c>
      <c r="F1319">
        <v>1679</v>
      </c>
      <c r="G1319">
        <v>0.17153067301965455</v>
      </c>
      <c r="H1319">
        <v>48130</v>
      </c>
      <c r="I1319">
        <v>292727</v>
      </c>
      <c r="J1319">
        <v>29</v>
      </c>
      <c r="K1319" t="s">
        <v>898</v>
      </c>
      <c r="L1319">
        <v>5393</v>
      </c>
      <c r="M1319">
        <v>2024</v>
      </c>
      <c r="N1319">
        <v>36</v>
      </c>
      <c r="O1319">
        <f t="shared" si="20"/>
        <v>5.9837938915437358E-3</v>
      </c>
    </row>
    <row r="1320" spans="1:15" x14ac:dyDescent="0.3">
      <c r="A1320">
        <v>22</v>
      </c>
      <c r="B1320">
        <v>139</v>
      </c>
      <c r="C1320" t="s">
        <v>715</v>
      </c>
      <c r="D1320" t="s">
        <v>159</v>
      </c>
      <c r="E1320">
        <v>285</v>
      </c>
      <c r="F1320">
        <v>3692</v>
      </c>
      <c r="G1320">
        <v>7.7193932827735651E-2</v>
      </c>
      <c r="H1320">
        <v>48130</v>
      </c>
      <c r="I1320">
        <v>292727</v>
      </c>
      <c r="J1320">
        <v>30</v>
      </c>
      <c r="K1320" t="s">
        <v>879</v>
      </c>
      <c r="L1320">
        <v>15497</v>
      </c>
      <c r="M1320">
        <v>2024</v>
      </c>
      <c r="N1320">
        <v>36</v>
      </c>
      <c r="O1320">
        <f t="shared" si="20"/>
        <v>5.9214627051734888E-3</v>
      </c>
    </row>
    <row r="1321" spans="1:15" x14ac:dyDescent="0.3">
      <c r="A1321">
        <v>22</v>
      </c>
      <c r="B1321">
        <v>463</v>
      </c>
      <c r="C1321" t="s">
        <v>715</v>
      </c>
      <c r="D1321" t="s">
        <v>159</v>
      </c>
      <c r="E1321">
        <v>285</v>
      </c>
      <c r="F1321">
        <v>3187</v>
      </c>
      <c r="G1321">
        <v>8.9425792281142141E-2</v>
      </c>
      <c r="H1321">
        <v>48130</v>
      </c>
      <c r="I1321">
        <v>292727</v>
      </c>
      <c r="J1321">
        <v>30</v>
      </c>
      <c r="K1321" t="s">
        <v>880</v>
      </c>
      <c r="L1321">
        <v>12764</v>
      </c>
      <c r="M1321">
        <v>2024</v>
      </c>
      <c r="N1321">
        <v>36</v>
      </c>
      <c r="O1321">
        <f t="shared" si="20"/>
        <v>5.9214627051734888E-3</v>
      </c>
    </row>
    <row r="1322" spans="1:15" x14ac:dyDescent="0.3">
      <c r="A1322">
        <v>22</v>
      </c>
      <c r="B1322">
        <v>660</v>
      </c>
      <c r="C1322" t="s">
        <v>715</v>
      </c>
      <c r="D1322" t="s">
        <v>159</v>
      </c>
      <c r="E1322">
        <v>283</v>
      </c>
      <c r="F1322">
        <v>1095</v>
      </c>
      <c r="G1322">
        <v>0.25844748858447486</v>
      </c>
      <c r="H1322">
        <v>48130</v>
      </c>
      <c r="I1322">
        <v>292727</v>
      </c>
      <c r="J1322">
        <v>32</v>
      </c>
      <c r="K1322" t="s">
        <v>2790</v>
      </c>
      <c r="L1322">
        <v>2045</v>
      </c>
      <c r="M1322">
        <v>2024</v>
      </c>
      <c r="N1322">
        <v>36</v>
      </c>
      <c r="O1322">
        <f t="shared" si="20"/>
        <v>5.8799085809266571E-3</v>
      </c>
    </row>
    <row r="1323" spans="1:15" x14ac:dyDescent="0.3">
      <c r="A1323">
        <v>22</v>
      </c>
      <c r="B1323">
        <v>174</v>
      </c>
      <c r="C1323" t="s">
        <v>715</v>
      </c>
      <c r="D1323" t="s">
        <v>159</v>
      </c>
      <c r="E1323">
        <v>279</v>
      </c>
      <c r="F1323">
        <v>1472</v>
      </c>
      <c r="G1323">
        <v>0.18953804347826086</v>
      </c>
      <c r="H1323">
        <v>48130</v>
      </c>
      <c r="I1323">
        <v>292727</v>
      </c>
      <c r="J1323">
        <v>33</v>
      </c>
      <c r="K1323" t="s">
        <v>2878</v>
      </c>
      <c r="L1323">
        <v>5150</v>
      </c>
      <c r="M1323">
        <v>2024</v>
      </c>
      <c r="N1323">
        <v>36</v>
      </c>
      <c r="O1323">
        <f t="shared" si="20"/>
        <v>5.7968003324329938E-3</v>
      </c>
    </row>
    <row r="1324" spans="1:15" x14ac:dyDescent="0.3">
      <c r="A1324">
        <v>22</v>
      </c>
      <c r="B1324">
        <v>302</v>
      </c>
      <c r="C1324" t="s">
        <v>715</v>
      </c>
      <c r="D1324" t="s">
        <v>159</v>
      </c>
      <c r="E1324">
        <v>278</v>
      </c>
      <c r="F1324">
        <v>2995</v>
      </c>
      <c r="G1324">
        <v>9.2821368948247079E-2</v>
      </c>
      <c r="H1324">
        <v>48130</v>
      </c>
      <c r="I1324">
        <v>292727</v>
      </c>
      <c r="J1324">
        <v>34</v>
      </c>
      <c r="K1324" t="s">
        <v>875</v>
      </c>
      <c r="L1324">
        <v>6312</v>
      </c>
      <c r="M1324">
        <v>2024</v>
      </c>
      <c r="N1324">
        <v>36</v>
      </c>
      <c r="O1324">
        <f t="shared" si="20"/>
        <v>5.7760232703095785E-3</v>
      </c>
    </row>
    <row r="1325" spans="1:15" x14ac:dyDescent="0.3">
      <c r="A1325">
        <v>22</v>
      </c>
      <c r="B1325">
        <v>240</v>
      </c>
      <c r="C1325" t="s">
        <v>715</v>
      </c>
      <c r="D1325" t="s">
        <v>159</v>
      </c>
      <c r="E1325">
        <v>274</v>
      </c>
      <c r="F1325">
        <v>1101</v>
      </c>
      <c r="G1325">
        <v>0.2488646684831971</v>
      </c>
      <c r="H1325">
        <v>48130</v>
      </c>
      <c r="I1325">
        <v>292727</v>
      </c>
      <c r="J1325">
        <v>35</v>
      </c>
      <c r="K1325" t="s">
        <v>942</v>
      </c>
      <c r="L1325">
        <v>2347</v>
      </c>
      <c r="M1325">
        <v>2024</v>
      </c>
      <c r="N1325">
        <v>36</v>
      </c>
      <c r="O1325">
        <f t="shared" si="20"/>
        <v>5.6929150218159152E-3</v>
      </c>
    </row>
    <row r="1326" spans="1:15" x14ac:dyDescent="0.3">
      <c r="A1326">
        <v>22</v>
      </c>
      <c r="B1326">
        <v>950</v>
      </c>
      <c r="C1326" t="s">
        <v>715</v>
      </c>
      <c r="D1326" t="s">
        <v>159</v>
      </c>
      <c r="E1326">
        <v>271</v>
      </c>
      <c r="F1326">
        <v>1278</v>
      </c>
      <c r="G1326">
        <v>0.21205007824726135</v>
      </c>
      <c r="H1326">
        <v>48130</v>
      </c>
      <c r="I1326">
        <v>292727</v>
      </c>
      <c r="J1326">
        <v>36</v>
      </c>
      <c r="K1326" t="s">
        <v>2217</v>
      </c>
      <c r="L1326">
        <v>2149</v>
      </c>
      <c r="M1326">
        <v>2024</v>
      </c>
      <c r="N1326">
        <v>36</v>
      </c>
      <c r="O1326">
        <f t="shared" si="20"/>
        <v>5.6305838354456681E-3</v>
      </c>
    </row>
    <row r="1327" spans="1:15" x14ac:dyDescent="0.3">
      <c r="A1327">
        <v>22</v>
      </c>
      <c r="B1327">
        <v>166</v>
      </c>
      <c r="C1327" t="s">
        <v>715</v>
      </c>
      <c r="D1327" t="s">
        <v>159</v>
      </c>
      <c r="E1327">
        <v>268</v>
      </c>
      <c r="F1327">
        <v>1236</v>
      </c>
      <c r="G1327">
        <v>0.2168284789644013</v>
      </c>
      <c r="H1327">
        <v>48130</v>
      </c>
      <c r="I1327">
        <v>292727</v>
      </c>
      <c r="J1327">
        <v>37</v>
      </c>
      <c r="K1327" t="s">
        <v>2884</v>
      </c>
      <c r="L1327">
        <v>1941</v>
      </c>
      <c r="M1327">
        <v>2024</v>
      </c>
      <c r="N1327">
        <v>36</v>
      </c>
      <c r="O1327">
        <f t="shared" si="20"/>
        <v>5.5682526490754211E-3</v>
      </c>
    </row>
    <row r="1328" spans="1:15" x14ac:dyDescent="0.3">
      <c r="A1328">
        <v>22</v>
      </c>
      <c r="B1328">
        <v>120</v>
      </c>
      <c r="C1328" t="s">
        <v>715</v>
      </c>
      <c r="D1328" t="s">
        <v>159</v>
      </c>
      <c r="E1328">
        <v>261</v>
      </c>
      <c r="F1328">
        <v>768</v>
      </c>
      <c r="G1328">
        <v>0.33984375</v>
      </c>
      <c r="H1328">
        <v>48130</v>
      </c>
      <c r="I1328">
        <v>292727</v>
      </c>
      <c r="J1328">
        <v>38</v>
      </c>
      <c r="K1328" t="s">
        <v>924</v>
      </c>
      <c r="L1328">
        <v>1368</v>
      </c>
      <c r="M1328">
        <v>2024</v>
      </c>
      <c r="N1328">
        <v>36</v>
      </c>
      <c r="O1328">
        <f t="shared" si="20"/>
        <v>5.4228132142115108E-3</v>
      </c>
    </row>
    <row r="1329" spans="1:15" x14ac:dyDescent="0.3">
      <c r="A1329">
        <v>22</v>
      </c>
      <c r="B1329">
        <v>260</v>
      </c>
      <c r="C1329" t="s">
        <v>715</v>
      </c>
      <c r="D1329" t="s">
        <v>159</v>
      </c>
      <c r="E1329">
        <v>259</v>
      </c>
      <c r="F1329">
        <v>824</v>
      </c>
      <c r="G1329">
        <v>0.31432038834951459</v>
      </c>
      <c r="H1329">
        <v>48130</v>
      </c>
      <c r="I1329">
        <v>292727</v>
      </c>
      <c r="J1329">
        <v>39</v>
      </c>
      <c r="K1329" t="s">
        <v>2715</v>
      </c>
      <c r="L1329">
        <v>1014</v>
      </c>
      <c r="M1329">
        <v>2024</v>
      </c>
      <c r="N1329">
        <v>36</v>
      </c>
      <c r="O1329">
        <f t="shared" si="20"/>
        <v>5.3812590899646792E-3</v>
      </c>
    </row>
    <row r="1330" spans="1:15" x14ac:dyDescent="0.3">
      <c r="A1330">
        <v>22</v>
      </c>
      <c r="B1330">
        <v>308</v>
      </c>
      <c r="C1330" t="s">
        <v>715</v>
      </c>
      <c r="D1330" t="s">
        <v>159</v>
      </c>
      <c r="E1330">
        <v>251</v>
      </c>
      <c r="F1330">
        <v>1681</v>
      </c>
      <c r="G1330">
        <v>0.14931588340273647</v>
      </c>
      <c r="H1330">
        <v>48130</v>
      </c>
      <c r="I1330">
        <v>292727</v>
      </c>
      <c r="J1330">
        <v>40</v>
      </c>
      <c r="K1330" t="s">
        <v>2211</v>
      </c>
      <c r="L1330">
        <v>5626</v>
      </c>
      <c r="M1330">
        <v>2024</v>
      </c>
      <c r="N1330">
        <v>36</v>
      </c>
      <c r="O1330">
        <f t="shared" si="20"/>
        <v>5.2150425929773526E-3</v>
      </c>
    </row>
    <row r="1331" spans="1:15" x14ac:dyDescent="0.3">
      <c r="A1331">
        <v>22</v>
      </c>
      <c r="B1331">
        <v>403</v>
      </c>
      <c r="C1331" t="s">
        <v>715</v>
      </c>
      <c r="D1331" t="s">
        <v>159</v>
      </c>
      <c r="E1331">
        <v>242</v>
      </c>
      <c r="F1331">
        <v>1593</v>
      </c>
      <c r="G1331">
        <v>0.15191462649089768</v>
      </c>
      <c r="H1331">
        <v>48130</v>
      </c>
      <c r="I1331">
        <v>292727</v>
      </c>
      <c r="J1331">
        <v>41</v>
      </c>
      <c r="K1331" t="s">
        <v>928</v>
      </c>
      <c r="L1331">
        <v>4475</v>
      </c>
      <c r="M1331">
        <v>2024</v>
      </c>
      <c r="N1331">
        <v>36</v>
      </c>
      <c r="O1331">
        <f t="shared" si="20"/>
        <v>5.0280490338666115E-3</v>
      </c>
    </row>
    <row r="1332" spans="1:15" x14ac:dyDescent="0.3">
      <c r="A1332">
        <v>22</v>
      </c>
      <c r="B1332">
        <v>691</v>
      </c>
      <c r="C1332" t="s">
        <v>715</v>
      </c>
      <c r="D1332" t="s">
        <v>159</v>
      </c>
      <c r="E1332">
        <v>240</v>
      </c>
      <c r="F1332">
        <v>841</v>
      </c>
      <c r="G1332">
        <v>0.2853745541022592</v>
      </c>
      <c r="H1332">
        <v>48130</v>
      </c>
      <c r="I1332">
        <v>292727</v>
      </c>
      <c r="J1332">
        <v>42</v>
      </c>
      <c r="K1332" t="s">
        <v>943</v>
      </c>
      <c r="L1332">
        <v>1349</v>
      </c>
      <c r="M1332">
        <v>2024</v>
      </c>
      <c r="N1332">
        <v>36</v>
      </c>
      <c r="O1332">
        <f t="shared" si="20"/>
        <v>4.9864949096197798E-3</v>
      </c>
    </row>
    <row r="1333" spans="1:15" x14ac:dyDescent="0.3">
      <c r="A1333">
        <v>22</v>
      </c>
      <c r="B1333">
        <v>161</v>
      </c>
      <c r="C1333" t="s">
        <v>715</v>
      </c>
      <c r="D1333" t="s">
        <v>159</v>
      </c>
      <c r="E1333">
        <v>236</v>
      </c>
      <c r="F1333">
        <v>793</v>
      </c>
      <c r="G1333">
        <v>0.29760403530895335</v>
      </c>
      <c r="H1333">
        <v>48130</v>
      </c>
      <c r="I1333">
        <v>292727</v>
      </c>
      <c r="J1333">
        <v>43</v>
      </c>
      <c r="K1333" t="s">
        <v>2694</v>
      </c>
      <c r="L1333">
        <v>1310</v>
      </c>
      <c r="M1333">
        <v>2024</v>
      </c>
      <c r="N1333">
        <v>36</v>
      </c>
      <c r="O1333">
        <f t="shared" si="20"/>
        <v>4.9033866611261166E-3</v>
      </c>
    </row>
    <row r="1334" spans="1:15" x14ac:dyDescent="0.3">
      <c r="A1334">
        <v>22</v>
      </c>
      <c r="B1334">
        <v>813</v>
      </c>
      <c r="C1334" t="s">
        <v>715</v>
      </c>
      <c r="D1334" t="s">
        <v>159</v>
      </c>
      <c r="E1334">
        <v>235</v>
      </c>
      <c r="F1334">
        <v>950</v>
      </c>
      <c r="G1334">
        <v>0.24736842105263157</v>
      </c>
      <c r="H1334">
        <v>48130</v>
      </c>
      <c r="I1334">
        <v>292727</v>
      </c>
      <c r="J1334">
        <v>44</v>
      </c>
      <c r="K1334" t="s">
        <v>2243</v>
      </c>
      <c r="L1334">
        <v>1813</v>
      </c>
      <c r="M1334">
        <v>2024</v>
      </c>
      <c r="N1334">
        <v>36</v>
      </c>
      <c r="O1334">
        <f t="shared" si="20"/>
        <v>4.8826095990027012E-3</v>
      </c>
    </row>
    <row r="1335" spans="1:15" x14ac:dyDescent="0.3">
      <c r="A1335">
        <v>22</v>
      </c>
      <c r="B1335">
        <v>143</v>
      </c>
      <c r="C1335" t="s">
        <v>715</v>
      </c>
      <c r="D1335" t="s">
        <v>159</v>
      </c>
      <c r="E1335">
        <v>233</v>
      </c>
      <c r="F1335">
        <v>1061</v>
      </c>
      <c r="G1335">
        <v>0.21960414703110273</v>
      </c>
      <c r="H1335">
        <v>48130</v>
      </c>
      <c r="I1335">
        <v>292727</v>
      </c>
      <c r="J1335">
        <v>45</v>
      </c>
      <c r="K1335" t="s">
        <v>2693</v>
      </c>
      <c r="L1335">
        <v>2493</v>
      </c>
      <c r="M1335">
        <v>2024</v>
      </c>
      <c r="N1335">
        <v>36</v>
      </c>
      <c r="O1335">
        <f t="shared" si="20"/>
        <v>4.8410554747558695E-3</v>
      </c>
    </row>
    <row r="1336" spans="1:15" x14ac:dyDescent="0.3">
      <c r="A1336">
        <v>22</v>
      </c>
      <c r="B1336">
        <v>136</v>
      </c>
      <c r="C1336" t="s">
        <v>715</v>
      </c>
      <c r="D1336" t="s">
        <v>159</v>
      </c>
      <c r="E1336">
        <v>232</v>
      </c>
      <c r="F1336">
        <v>813</v>
      </c>
      <c r="G1336">
        <v>0.28536285362853631</v>
      </c>
      <c r="H1336">
        <v>48130</v>
      </c>
      <c r="I1336">
        <v>292727</v>
      </c>
      <c r="J1336">
        <v>46</v>
      </c>
      <c r="K1336" t="s">
        <v>945</v>
      </c>
      <c r="L1336">
        <v>1958</v>
      </c>
      <c r="M1336">
        <v>2024</v>
      </c>
      <c r="N1336">
        <v>36</v>
      </c>
      <c r="O1336">
        <f t="shared" si="20"/>
        <v>4.8202784126324541E-3</v>
      </c>
    </row>
    <row r="1337" spans="1:15" x14ac:dyDescent="0.3">
      <c r="A1337">
        <v>22</v>
      </c>
      <c r="B1337">
        <v>321</v>
      </c>
      <c r="C1337" t="s">
        <v>715</v>
      </c>
      <c r="D1337" t="s">
        <v>159</v>
      </c>
      <c r="E1337">
        <v>230</v>
      </c>
      <c r="F1337">
        <v>1490</v>
      </c>
      <c r="G1337">
        <v>0.15436241610738255</v>
      </c>
      <c r="H1337">
        <v>48130</v>
      </c>
      <c r="I1337">
        <v>292727</v>
      </c>
      <c r="J1337">
        <v>47</v>
      </c>
      <c r="K1337" t="s">
        <v>2725</v>
      </c>
      <c r="L1337">
        <v>2937</v>
      </c>
      <c r="M1337">
        <v>2024</v>
      </c>
      <c r="N1337">
        <v>36</v>
      </c>
      <c r="O1337">
        <f t="shared" si="20"/>
        <v>4.7787242883856225E-3</v>
      </c>
    </row>
    <row r="1338" spans="1:15" x14ac:dyDescent="0.3">
      <c r="A1338">
        <v>22</v>
      </c>
      <c r="B1338">
        <v>284</v>
      </c>
      <c r="C1338" t="s">
        <v>715</v>
      </c>
      <c r="D1338" t="s">
        <v>159</v>
      </c>
      <c r="E1338">
        <v>229</v>
      </c>
      <c r="F1338">
        <v>1436</v>
      </c>
      <c r="G1338">
        <v>0.1594707520891365</v>
      </c>
      <c r="H1338">
        <v>48130</v>
      </c>
      <c r="I1338">
        <v>292727</v>
      </c>
      <c r="J1338">
        <v>48</v>
      </c>
      <c r="K1338" t="s">
        <v>2719</v>
      </c>
      <c r="L1338">
        <v>3580</v>
      </c>
      <c r="M1338">
        <v>2024</v>
      </c>
      <c r="N1338">
        <v>36</v>
      </c>
      <c r="O1338">
        <f t="shared" si="20"/>
        <v>4.7579472262622062E-3</v>
      </c>
    </row>
    <row r="1339" spans="1:15" x14ac:dyDescent="0.3">
      <c r="A1339">
        <v>22</v>
      </c>
      <c r="B1339">
        <v>197</v>
      </c>
      <c r="C1339" t="s">
        <v>715</v>
      </c>
      <c r="D1339" t="s">
        <v>159</v>
      </c>
      <c r="E1339">
        <v>224</v>
      </c>
      <c r="F1339">
        <v>1220</v>
      </c>
      <c r="G1339">
        <v>0.18360655737704917</v>
      </c>
      <c r="H1339">
        <v>48130</v>
      </c>
      <c r="I1339">
        <v>292727</v>
      </c>
      <c r="J1339">
        <v>49</v>
      </c>
      <c r="K1339" t="s">
        <v>912</v>
      </c>
      <c r="L1339">
        <v>3175</v>
      </c>
      <c r="M1339">
        <v>2024</v>
      </c>
      <c r="N1339">
        <v>36</v>
      </c>
      <c r="O1339">
        <f t="shared" si="20"/>
        <v>4.6540619156451276E-3</v>
      </c>
    </row>
    <row r="1340" spans="1:15" x14ac:dyDescent="0.3">
      <c r="A1340">
        <v>22</v>
      </c>
      <c r="B1340">
        <v>58</v>
      </c>
      <c r="C1340" t="s">
        <v>715</v>
      </c>
      <c r="D1340" t="s">
        <v>159</v>
      </c>
      <c r="E1340">
        <v>222</v>
      </c>
      <c r="F1340">
        <v>1334</v>
      </c>
      <c r="G1340">
        <v>0.16641679160419789</v>
      </c>
      <c r="H1340">
        <v>48130</v>
      </c>
      <c r="I1340">
        <v>292727</v>
      </c>
      <c r="J1340">
        <v>50</v>
      </c>
      <c r="K1340" t="s">
        <v>911</v>
      </c>
      <c r="L1340">
        <v>3485</v>
      </c>
      <c r="M1340">
        <v>2024</v>
      </c>
      <c r="N1340">
        <v>36</v>
      </c>
      <c r="O1340">
        <f t="shared" si="20"/>
        <v>4.6125077913982959E-3</v>
      </c>
    </row>
    <row r="1341" spans="1:15" x14ac:dyDescent="0.3">
      <c r="A1341">
        <v>22</v>
      </c>
      <c r="B1341">
        <v>383</v>
      </c>
      <c r="C1341" t="s">
        <v>715</v>
      </c>
      <c r="D1341" t="s">
        <v>159</v>
      </c>
      <c r="E1341">
        <v>221</v>
      </c>
      <c r="F1341">
        <v>2498</v>
      </c>
      <c r="G1341">
        <v>8.8470776621297043E-2</v>
      </c>
      <c r="H1341">
        <v>48130</v>
      </c>
      <c r="I1341">
        <v>292727</v>
      </c>
      <c r="J1341">
        <v>51</v>
      </c>
      <c r="K1341" t="s">
        <v>2875</v>
      </c>
      <c r="L1341">
        <v>8922</v>
      </c>
      <c r="M1341">
        <v>2024</v>
      </c>
      <c r="N1341">
        <v>36</v>
      </c>
      <c r="O1341">
        <f t="shared" si="20"/>
        <v>4.5917307292748805E-3</v>
      </c>
    </row>
    <row r="1342" spans="1:15" x14ac:dyDescent="0.3">
      <c r="A1342">
        <v>22</v>
      </c>
      <c r="B1342">
        <v>639</v>
      </c>
      <c r="C1342" t="s">
        <v>715</v>
      </c>
      <c r="D1342" t="s">
        <v>159</v>
      </c>
      <c r="E1342">
        <v>218</v>
      </c>
      <c r="F1342">
        <v>826</v>
      </c>
      <c r="G1342">
        <v>0.26392251815980627</v>
      </c>
      <c r="H1342">
        <v>48130</v>
      </c>
      <c r="I1342">
        <v>292727</v>
      </c>
      <c r="J1342">
        <v>52</v>
      </c>
      <c r="K1342" t="s">
        <v>2939</v>
      </c>
      <c r="L1342">
        <v>1805</v>
      </c>
      <c r="M1342">
        <v>2024</v>
      </c>
      <c r="N1342">
        <v>36</v>
      </c>
      <c r="O1342">
        <f t="shared" si="20"/>
        <v>4.5293995429046335E-3</v>
      </c>
    </row>
    <row r="1343" spans="1:15" x14ac:dyDescent="0.3">
      <c r="A1343">
        <v>22</v>
      </c>
      <c r="B1343">
        <v>561</v>
      </c>
      <c r="C1343" t="s">
        <v>715</v>
      </c>
      <c r="D1343" t="s">
        <v>159</v>
      </c>
      <c r="E1343">
        <v>215</v>
      </c>
      <c r="F1343">
        <v>816</v>
      </c>
      <c r="G1343">
        <v>0.26348039215686275</v>
      </c>
      <c r="H1343">
        <v>48130</v>
      </c>
      <c r="I1343">
        <v>292727</v>
      </c>
      <c r="J1343">
        <v>53</v>
      </c>
      <c r="K1343" t="s">
        <v>2769</v>
      </c>
      <c r="L1343">
        <v>1743</v>
      </c>
      <c r="M1343">
        <v>2024</v>
      </c>
      <c r="N1343">
        <v>36</v>
      </c>
      <c r="O1343">
        <f t="shared" si="20"/>
        <v>4.4670683565343865E-3</v>
      </c>
    </row>
    <row r="1344" spans="1:15" x14ac:dyDescent="0.3">
      <c r="A1344">
        <v>22</v>
      </c>
      <c r="B1344">
        <v>134</v>
      </c>
      <c r="C1344" t="s">
        <v>715</v>
      </c>
      <c r="D1344" t="s">
        <v>159</v>
      </c>
      <c r="E1344">
        <v>208</v>
      </c>
      <c r="F1344">
        <v>1277</v>
      </c>
      <c r="G1344">
        <v>0.16288175411119812</v>
      </c>
      <c r="H1344">
        <v>48130</v>
      </c>
      <c r="I1344">
        <v>292727</v>
      </c>
      <c r="J1344">
        <v>54</v>
      </c>
      <c r="K1344" t="s">
        <v>929</v>
      </c>
      <c r="L1344">
        <v>4163</v>
      </c>
      <c r="M1344">
        <v>2024</v>
      </c>
      <c r="N1344">
        <v>36</v>
      </c>
      <c r="O1344">
        <f t="shared" si="20"/>
        <v>4.3216289216704762E-3</v>
      </c>
    </row>
    <row r="1345" spans="1:15" x14ac:dyDescent="0.3">
      <c r="A1345">
        <v>22</v>
      </c>
      <c r="B1345">
        <v>626</v>
      </c>
      <c r="C1345" t="s">
        <v>715</v>
      </c>
      <c r="D1345" t="s">
        <v>159</v>
      </c>
      <c r="E1345">
        <v>204</v>
      </c>
      <c r="F1345">
        <v>940</v>
      </c>
      <c r="G1345">
        <v>0.21702127659574469</v>
      </c>
      <c r="H1345">
        <v>48130</v>
      </c>
      <c r="I1345">
        <v>292727</v>
      </c>
      <c r="J1345">
        <v>55</v>
      </c>
      <c r="K1345" t="s">
        <v>2784</v>
      </c>
      <c r="L1345">
        <v>1978</v>
      </c>
      <c r="M1345">
        <v>2024</v>
      </c>
      <c r="N1345">
        <v>36</v>
      </c>
      <c r="O1345">
        <f t="shared" si="20"/>
        <v>4.2385206731768129E-3</v>
      </c>
    </row>
    <row r="1346" spans="1:15" x14ac:dyDescent="0.3">
      <c r="A1346">
        <v>22</v>
      </c>
      <c r="B1346">
        <v>44</v>
      </c>
      <c r="C1346" t="s">
        <v>715</v>
      </c>
      <c r="D1346" t="s">
        <v>159</v>
      </c>
      <c r="E1346">
        <v>203</v>
      </c>
      <c r="F1346">
        <v>871</v>
      </c>
      <c r="G1346">
        <v>0.2330654420206659</v>
      </c>
      <c r="H1346">
        <v>48130</v>
      </c>
      <c r="I1346">
        <v>292727</v>
      </c>
      <c r="J1346">
        <v>56</v>
      </c>
      <c r="K1346" t="s">
        <v>2679</v>
      </c>
      <c r="L1346">
        <v>1846</v>
      </c>
      <c r="M1346">
        <v>2024</v>
      </c>
      <c r="N1346">
        <v>36</v>
      </c>
      <c r="O1346">
        <f t="shared" si="20"/>
        <v>4.2177436110533975E-3</v>
      </c>
    </row>
    <row r="1347" spans="1:15" x14ac:dyDescent="0.3">
      <c r="A1347">
        <v>22</v>
      </c>
      <c r="B1347">
        <v>710</v>
      </c>
      <c r="C1347" t="s">
        <v>715</v>
      </c>
      <c r="D1347" t="s">
        <v>159</v>
      </c>
      <c r="E1347">
        <v>203</v>
      </c>
      <c r="F1347">
        <v>1638</v>
      </c>
      <c r="G1347">
        <v>0.12393162393162394</v>
      </c>
      <c r="H1347">
        <v>48130</v>
      </c>
      <c r="I1347">
        <v>292727</v>
      </c>
      <c r="J1347">
        <v>56</v>
      </c>
      <c r="K1347" t="s">
        <v>891</v>
      </c>
      <c r="L1347">
        <v>4844</v>
      </c>
      <c r="M1347">
        <v>2024</v>
      </c>
      <c r="N1347">
        <v>36</v>
      </c>
      <c r="O1347">
        <f t="shared" ref="O1347:O1410" si="21">E1347/H1347</f>
        <v>4.2177436110533975E-3</v>
      </c>
    </row>
    <row r="1348" spans="1:15" x14ac:dyDescent="0.3">
      <c r="A1348">
        <v>22</v>
      </c>
      <c r="B1348">
        <v>207</v>
      </c>
      <c r="C1348" t="s">
        <v>715</v>
      </c>
      <c r="D1348" t="s">
        <v>159</v>
      </c>
      <c r="E1348">
        <v>199</v>
      </c>
      <c r="F1348">
        <v>1122</v>
      </c>
      <c r="G1348">
        <v>0.17736185383244207</v>
      </c>
      <c r="H1348">
        <v>48130</v>
      </c>
      <c r="I1348">
        <v>292727</v>
      </c>
      <c r="J1348">
        <v>58</v>
      </c>
      <c r="K1348" t="s">
        <v>2231</v>
      </c>
      <c r="L1348">
        <v>3040</v>
      </c>
      <c r="M1348">
        <v>2024</v>
      </c>
      <c r="N1348">
        <v>36</v>
      </c>
      <c r="O1348">
        <f t="shared" si="21"/>
        <v>4.1346353625597342E-3</v>
      </c>
    </row>
    <row r="1349" spans="1:15" x14ac:dyDescent="0.3">
      <c r="A1349">
        <v>22</v>
      </c>
      <c r="B1349">
        <v>541</v>
      </c>
      <c r="C1349" t="s">
        <v>715</v>
      </c>
      <c r="D1349" t="s">
        <v>159</v>
      </c>
      <c r="E1349">
        <v>196</v>
      </c>
      <c r="F1349">
        <v>906</v>
      </c>
      <c r="G1349">
        <v>0.21633554083885209</v>
      </c>
      <c r="H1349">
        <v>48130</v>
      </c>
      <c r="I1349">
        <v>292727</v>
      </c>
      <c r="J1349">
        <v>59</v>
      </c>
      <c r="K1349" t="s">
        <v>927</v>
      </c>
      <c r="L1349">
        <v>1803</v>
      </c>
      <c r="M1349">
        <v>2024</v>
      </c>
      <c r="N1349">
        <v>36</v>
      </c>
      <c r="O1349">
        <f t="shared" si="21"/>
        <v>4.0723041761894872E-3</v>
      </c>
    </row>
    <row r="1350" spans="1:15" x14ac:dyDescent="0.3">
      <c r="A1350">
        <v>22</v>
      </c>
      <c r="B1350">
        <v>347</v>
      </c>
      <c r="C1350" t="s">
        <v>715</v>
      </c>
      <c r="D1350" t="s">
        <v>159</v>
      </c>
      <c r="E1350">
        <v>194</v>
      </c>
      <c r="F1350">
        <v>1582</v>
      </c>
      <c r="G1350">
        <v>0.12262958280657396</v>
      </c>
      <c r="H1350">
        <v>48130</v>
      </c>
      <c r="I1350">
        <v>292727</v>
      </c>
      <c r="J1350">
        <v>60</v>
      </c>
      <c r="K1350" t="s">
        <v>886</v>
      </c>
      <c r="L1350">
        <v>5736</v>
      </c>
      <c r="M1350">
        <v>2024</v>
      </c>
      <c r="N1350">
        <v>36</v>
      </c>
      <c r="O1350">
        <f t="shared" si="21"/>
        <v>4.0307500519426555E-3</v>
      </c>
    </row>
    <row r="1351" spans="1:15" x14ac:dyDescent="0.3">
      <c r="A1351">
        <v>22</v>
      </c>
      <c r="B1351">
        <v>542</v>
      </c>
      <c r="C1351" t="s">
        <v>715</v>
      </c>
      <c r="D1351" t="s">
        <v>159</v>
      </c>
      <c r="E1351">
        <v>192</v>
      </c>
      <c r="F1351">
        <v>758</v>
      </c>
      <c r="G1351">
        <v>0.25329815303430081</v>
      </c>
      <c r="H1351">
        <v>48130</v>
      </c>
      <c r="I1351">
        <v>292727</v>
      </c>
      <c r="J1351">
        <v>61</v>
      </c>
      <c r="K1351" t="s">
        <v>2765</v>
      </c>
      <c r="L1351">
        <v>1607</v>
      </c>
      <c r="M1351">
        <v>2024</v>
      </c>
      <c r="N1351">
        <v>36</v>
      </c>
      <c r="O1351">
        <f t="shared" si="21"/>
        <v>3.9891959276958239E-3</v>
      </c>
    </row>
    <row r="1352" spans="1:15" x14ac:dyDescent="0.3">
      <c r="A1352">
        <v>22</v>
      </c>
      <c r="B1352">
        <v>41</v>
      </c>
      <c r="C1352" t="s">
        <v>715</v>
      </c>
      <c r="D1352" t="s">
        <v>159</v>
      </c>
      <c r="E1352">
        <v>191</v>
      </c>
      <c r="F1352">
        <v>638</v>
      </c>
      <c r="G1352">
        <v>0.29937304075235111</v>
      </c>
      <c r="H1352">
        <v>48130</v>
      </c>
      <c r="I1352">
        <v>292727</v>
      </c>
      <c r="J1352">
        <v>62</v>
      </c>
      <c r="K1352" t="s">
        <v>944</v>
      </c>
      <c r="L1352">
        <v>1096</v>
      </c>
      <c r="M1352">
        <v>2024</v>
      </c>
      <c r="N1352">
        <v>36</v>
      </c>
      <c r="O1352">
        <f t="shared" si="21"/>
        <v>3.9684188655724085E-3</v>
      </c>
    </row>
    <row r="1353" spans="1:15" x14ac:dyDescent="0.3">
      <c r="A1353">
        <v>22</v>
      </c>
      <c r="B1353">
        <v>313</v>
      </c>
      <c r="C1353" t="s">
        <v>715</v>
      </c>
      <c r="D1353" t="s">
        <v>159</v>
      </c>
      <c r="E1353">
        <v>187</v>
      </c>
      <c r="F1353">
        <v>1419</v>
      </c>
      <c r="G1353">
        <v>0.13178294573643412</v>
      </c>
      <c r="H1353">
        <v>48130</v>
      </c>
      <c r="I1353">
        <v>292727</v>
      </c>
      <c r="J1353">
        <v>63</v>
      </c>
      <c r="K1353" t="s">
        <v>926</v>
      </c>
      <c r="L1353">
        <v>2940</v>
      </c>
      <c r="M1353">
        <v>2024</v>
      </c>
      <c r="N1353">
        <v>36</v>
      </c>
      <c r="O1353">
        <f t="shared" si="21"/>
        <v>3.8853106170787452E-3</v>
      </c>
    </row>
    <row r="1354" spans="1:15" x14ac:dyDescent="0.3">
      <c r="A1354">
        <v>22</v>
      </c>
      <c r="B1354">
        <v>680</v>
      </c>
      <c r="C1354" t="s">
        <v>715</v>
      </c>
      <c r="D1354" t="s">
        <v>159</v>
      </c>
      <c r="E1354">
        <v>187</v>
      </c>
      <c r="F1354">
        <v>447</v>
      </c>
      <c r="G1354">
        <v>0.41834451901565994</v>
      </c>
      <c r="H1354">
        <v>48130</v>
      </c>
      <c r="I1354">
        <v>292727</v>
      </c>
      <c r="J1354">
        <v>63</v>
      </c>
      <c r="K1354" t="s">
        <v>2792</v>
      </c>
      <c r="L1354">
        <v>626</v>
      </c>
      <c r="M1354">
        <v>2024</v>
      </c>
      <c r="N1354">
        <v>36</v>
      </c>
      <c r="O1354">
        <f t="shared" si="21"/>
        <v>3.8853106170787452E-3</v>
      </c>
    </row>
    <row r="1355" spans="1:15" x14ac:dyDescent="0.3">
      <c r="A1355">
        <v>22</v>
      </c>
      <c r="B1355">
        <v>7</v>
      </c>
      <c r="C1355" t="s">
        <v>715</v>
      </c>
      <c r="D1355" t="s">
        <v>159</v>
      </c>
      <c r="E1355">
        <v>186</v>
      </c>
      <c r="F1355">
        <v>439</v>
      </c>
      <c r="G1355">
        <v>0.42369020501138954</v>
      </c>
      <c r="H1355">
        <v>48130</v>
      </c>
      <c r="I1355">
        <v>292727</v>
      </c>
      <c r="J1355">
        <v>65</v>
      </c>
      <c r="K1355" t="s">
        <v>2813</v>
      </c>
      <c r="L1355">
        <v>457</v>
      </c>
      <c r="M1355">
        <v>2024</v>
      </c>
      <c r="N1355">
        <v>36</v>
      </c>
      <c r="O1355">
        <f t="shared" si="21"/>
        <v>3.8645335549553294E-3</v>
      </c>
    </row>
    <row r="1356" spans="1:15" x14ac:dyDescent="0.3">
      <c r="A1356">
        <v>22</v>
      </c>
      <c r="B1356">
        <v>281</v>
      </c>
      <c r="C1356" t="s">
        <v>715</v>
      </c>
      <c r="D1356" t="s">
        <v>159</v>
      </c>
      <c r="E1356">
        <v>185</v>
      </c>
      <c r="F1356">
        <v>902</v>
      </c>
      <c r="G1356">
        <v>0.20509977827050999</v>
      </c>
      <c r="H1356">
        <v>48130</v>
      </c>
      <c r="I1356">
        <v>292727</v>
      </c>
      <c r="J1356">
        <v>66</v>
      </c>
      <c r="K1356" t="s">
        <v>946</v>
      </c>
      <c r="L1356">
        <v>1881</v>
      </c>
      <c r="M1356">
        <v>2024</v>
      </c>
      <c r="N1356">
        <v>36</v>
      </c>
      <c r="O1356">
        <f t="shared" si="21"/>
        <v>3.8437564928319136E-3</v>
      </c>
    </row>
    <row r="1357" spans="1:15" x14ac:dyDescent="0.3">
      <c r="A1357">
        <v>22</v>
      </c>
      <c r="B1357">
        <v>343</v>
      </c>
      <c r="C1357" t="s">
        <v>715</v>
      </c>
      <c r="D1357" t="s">
        <v>159</v>
      </c>
      <c r="E1357">
        <v>185</v>
      </c>
      <c r="F1357">
        <v>518</v>
      </c>
      <c r="G1357">
        <v>0.35714285714285715</v>
      </c>
      <c r="H1357">
        <v>48130</v>
      </c>
      <c r="I1357">
        <v>292727</v>
      </c>
      <c r="J1357">
        <v>66</v>
      </c>
      <c r="K1357" t="s">
        <v>2727</v>
      </c>
      <c r="L1357">
        <v>979</v>
      </c>
      <c r="M1357">
        <v>2024</v>
      </c>
      <c r="N1357">
        <v>36</v>
      </c>
      <c r="O1357">
        <f t="shared" si="21"/>
        <v>3.8437564928319136E-3</v>
      </c>
    </row>
    <row r="1358" spans="1:15" x14ac:dyDescent="0.3">
      <c r="A1358">
        <v>22</v>
      </c>
      <c r="B1358">
        <v>634</v>
      </c>
      <c r="C1358" t="s">
        <v>715</v>
      </c>
      <c r="D1358" t="s">
        <v>159</v>
      </c>
      <c r="E1358">
        <v>185</v>
      </c>
      <c r="F1358">
        <v>816</v>
      </c>
      <c r="G1358">
        <v>0.2267156862745098</v>
      </c>
      <c r="H1358">
        <v>48130</v>
      </c>
      <c r="I1358">
        <v>292727</v>
      </c>
      <c r="J1358">
        <v>66</v>
      </c>
      <c r="K1358" t="s">
        <v>2940</v>
      </c>
      <c r="L1358">
        <v>1483</v>
      </c>
      <c r="M1358">
        <v>2024</v>
      </c>
      <c r="N1358">
        <v>36</v>
      </c>
      <c r="O1358">
        <f t="shared" si="21"/>
        <v>3.8437564928319136E-3</v>
      </c>
    </row>
    <row r="1359" spans="1:15" x14ac:dyDescent="0.3">
      <c r="A1359">
        <v>22</v>
      </c>
      <c r="B1359">
        <v>55</v>
      </c>
      <c r="C1359" t="s">
        <v>715</v>
      </c>
      <c r="D1359" t="s">
        <v>159</v>
      </c>
      <c r="E1359">
        <v>182</v>
      </c>
      <c r="F1359">
        <v>1019</v>
      </c>
      <c r="G1359">
        <v>0.17860647693817469</v>
      </c>
      <c r="H1359">
        <v>48130</v>
      </c>
      <c r="I1359">
        <v>292727</v>
      </c>
      <c r="J1359">
        <v>69</v>
      </c>
      <c r="K1359" t="s">
        <v>938</v>
      </c>
      <c r="L1359">
        <v>2822</v>
      </c>
      <c r="M1359">
        <v>2024</v>
      </c>
      <c r="N1359">
        <v>36</v>
      </c>
      <c r="O1359">
        <f t="shared" si="21"/>
        <v>3.7814253064616665E-3</v>
      </c>
    </row>
    <row r="1360" spans="1:15" x14ac:dyDescent="0.3">
      <c r="A1360">
        <v>22</v>
      </c>
      <c r="B1360">
        <v>581</v>
      </c>
      <c r="C1360" t="s">
        <v>715</v>
      </c>
      <c r="D1360" t="s">
        <v>159</v>
      </c>
      <c r="E1360">
        <v>179</v>
      </c>
      <c r="F1360">
        <v>390</v>
      </c>
      <c r="G1360">
        <v>0.45897435897435895</v>
      </c>
      <c r="H1360">
        <v>48130</v>
      </c>
      <c r="I1360">
        <v>292727</v>
      </c>
      <c r="J1360">
        <v>70</v>
      </c>
      <c r="K1360" t="s">
        <v>2773</v>
      </c>
      <c r="L1360">
        <v>997</v>
      </c>
      <c r="M1360">
        <v>2024</v>
      </c>
      <c r="N1360">
        <v>36</v>
      </c>
      <c r="O1360">
        <f t="shared" si="21"/>
        <v>3.7190941200914191E-3</v>
      </c>
    </row>
    <row r="1361" spans="1:15" x14ac:dyDescent="0.3">
      <c r="A1361">
        <v>22</v>
      </c>
      <c r="B1361">
        <v>633</v>
      </c>
      <c r="C1361" t="s">
        <v>715</v>
      </c>
      <c r="D1361" t="s">
        <v>159</v>
      </c>
      <c r="E1361">
        <v>179</v>
      </c>
      <c r="F1361">
        <v>825</v>
      </c>
      <c r="G1361">
        <v>0.21696969696969698</v>
      </c>
      <c r="H1361">
        <v>48130</v>
      </c>
      <c r="I1361">
        <v>292727</v>
      </c>
      <c r="J1361">
        <v>70</v>
      </c>
      <c r="K1361" t="s">
        <v>2786</v>
      </c>
      <c r="L1361">
        <v>1448</v>
      </c>
      <c r="M1361">
        <v>2024</v>
      </c>
      <c r="N1361">
        <v>36</v>
      </c>
      <c r="O1361">
        <f t="shared" si="21"/>
        <v>3.7190941200914191E-3</v>
      </c>
    </row>
    <row r="1362" spans="1:15" x14ac:dyDescent="0.3">
      <c r="A1362">
        <v>22</v>
      </c>
      <c r="B1362">
        <v>690</v>
      </c>
      <c r="C1362" t="s">
        <v>715</v>
      </c>
      <c r="D1362" t="s">
        <v>159</v>
      </c>
      <c r="E1362">
        <v>178</v>
      </c>
      <c r="F1362">
        <v>522</v>
      </c>
      <c r="G1362">
        <v>0.34099616858237547</v>
      </c>
      <c r="H1362">
        <v>48130</v>
      </c>
      <c r="I1362">
        <v>292727</v>
      </c>
      <c r="J1362">
        <v>72</v>
      </c>
      <c r="K1362" t="s">
        <v>2793</v>
      </c>
      <c r="L1362">
        <v>681</v>
      </c>
      <c r="M1362">
        <v>2024</v>
      </c>
      <c r="N1362">
        <v>36</v>
      </c>
      <c r="O1362">
        <f t="shared" si="21"/>
        <v>3.6983170579680032E-3</v>
      </c>
    </row>
    <row r="1363" spans="1:15" x14ac:dyDescent="0.3">
      <c r="A1363">
        <v>22</v>
      </c>
      <c r="B1363">
        <v>711</v>
      </c>
      <c r="C1363" t="s">
        <v>715</v>
      </c>
      <c r="D1363" t="s">
        <v>159</v>
      </c>
      <c r="E1363">
        <v>178</v>
      </c>
      <c r="F1363">
        <v>914</v>
      </c>
      <c r="G1363">
        <v>0.19474835886214442</v>
      </c>
      <c r="H1363">
        <v>48130</v>
      </c>
      <c r="I1363">
        <v>292727</v>
      </c>
      <c r="J1363">
        <v>72</v>
      </c>
      <c r="K1363" t="s">
        <v>2795</v>
      </c>
      <c r="L1363">
        <v>1532</v>
      </c>
      <c r="M1363">
        <v>2024</v>
      </c>
      <c r="N1363">
        <v>36</v>
      </c>
      <c r="O1363">
        <f t="shared" si="21"/>
        <v>3.6983170579680032E-3</v>
      </c>
    </row>
    <row r="1364" spans="1:15" x14ac:dyDescent="0.3">
      <c r="A1364">
        <v>22</v>
      </c>
      <c r="B1364">
        <v>241</v>
      </c>
      <c r="C1364" t="s">
        <v>715</v>
      </c>
      <c r="D1364" t="s">
        <v>159</v>
      </c>
      <c r="E1364">
        <v>176</v>
      </c>
      <c r="F1364">
        <v>1310</v>
      </c>
      <c r="G1364">
        <v>0.13435114503816795</v>
      </c>
      <c r="H1364">
        <v>48130</v>
      </c>
      <c r="I1364">
        <v>292727</v>
      </c>
      <c r="J1364">
        <v>74</v>
      </c>
      <c r="K1364" t="s">
        <v>890</v>
      </c>
      <c r="L1364">
        <v>4374</v>
      </c>
      <c r="M1364">
        <v>2024</v>
      </c>
      <c r="N1364">
        <v>36</v>
      </c>
      <c r="O1364">
        <f t="shared" si="21"/>
        <v>3.656762933721172E-3</v>
      </c>
    </row>
    <row r="1365" spans="1:15" x14ac:dyDescent="0.3">
      <c r="A1365">
        <v>22</v>
      </c>
      <c r="B1365">
        <v>252</v>
      </c>
      <c r="C1365" t="s">
        <v>715</v>
      </c>
      <c r="D1365" t="s">
        <v>159</v>
      </c>
      <c r="E1365">
        <v>171</v>
      </c>
      <c r="F1365">
        <v>747</v>
      </c>
      <c r="G1365">
        <v>0.2289156626506024</v>
      </c>
      <c r="H1365">
        <v>48130</v>
      </c>
      <c r="I1365">
        <v>292727</v>
      </c>
      <c r="J1365">
        <v>75</v>
      </c>
      <c r="K1365" t="s">
        <v>2946</v>
      </c>
      <c r="L1365">
        <v>1540</v>
      </c>
      <c r="M1365">
        <v>2024</v>
      </c>
      <c r="N1365">
        <v>36</v>
      </c>
      <c r="O1365">
        <f t="shared" si="21"/>
        <v>3.5528776231040929E-3</v>
      </c>
    </row>
    <row r="1366" spans="1:15" x14ac:dyDescent="0.3">
      <c r="A1366">
        <v>22</v>
      </c>
      <c r="B1366">
        <v>420</v>
      </c>
      <c r="C1366" t="s">
        <v>715</v>
      </c>
      <c r="D1366" t="s">
        <v>159</v>
      </c>
      <c r="E1366">
        <v>171</v>
      </c>
      <c r="F1366">
        <v>2069</v>
      </c>
      <c r="G1366">
        <v>8.2648622522957946E-2</v>
      </c>
      <c r="H1366">
        <v>48130</v>
      </c>
      <c r="I1366">
        <v>292727</v>
      </c>
      <c r="J1366">
        <v>75</v>
      </c>
      <c r="K1366" t="s">
        <v>894</v>
      </c>
      <c r="L1366">
        <v>7368</v>
      </c>
      <c r="M1366">
        <v>2024</v>
      </c>
      <c r="N1366">
        <v>36</v>
      </c>
      <c r="O1366">
        <f t="shared" si="21"/>
        <v>3.5528776231040929E-3</v>
      </c>
    </row>
    <row r="1367" spans="1:15" x14ac:dyDescent="0.3">
      <c r="A1367">
        <v>22</v>
      </c>
      <c r="B1367">
        <v>171</v>
      </c>
      <c r="C1367" t="s">
        <v>715</v>
      </c>
      <c r="D1367" t="s">
        <v>159</v>
      </c>
      <c r="E1367">
        <v>170</v>
      </c>
      <c r="F1367">
        <v>1018</v>
      </c>
      <c r="G1367">
        <v>0.16699410609037327</v>
      </c>
      <c r="H1367">
        <v>48130</v>
      </c>
      <c r="I1367">
        <v>292727</v>
      </c>
      <c r="J1367">
        <v>77</v>
      </c>
      <c r="K1367" t="s">
        <v>2698</v>
      </c>
      <c r="L1367">
        <v>2558</v>
      </c>
      <c r="M1367">
        <v>2024</v>
      </c>
      <c r="N1367">
        <v>36</v>
      </c>
      <c r="O1367">
        <f t="shared" si="21"/>
        <v>3.5321005609806775E-3</v>
      </c>
    </row>
    <row r="1368" spans="1:15" x14ac:dyDescent="0.3">
      <c r="A1368">
        <v>22</v>
      </c>
      <c r="B1368">
        <v>951</v>
      </c>
      <c r="C1368" t="s">
        <v>715</v>
      </c>
      <c r="D1368" t="s">
        <v>159</v>
      </c>
      <c r="E1368">
        <v>165</v>
      </c>
      <c r="F1368">
        <v>1028</v>
      </c>
      <c r="G1368">
        <v>0.1605058365758755</v>
      </c>
      <c r="H1368">
        <v>48130</v>
      </c>
      <c r="I1368">
        <v>292727</v>
      </c>
      <c r="J1368">
        <v>78</v>
      </c>
      <c r="K1368" t="s">
        <v>2810</v>
      </c>
      <c r="L1368">
        <v>2153</v>
      </c>
      <c r="M1368">
        <v>2024</v>
      </c>
      <c r="N1368">
        <v>36</v>
      </c>
      <c r="O1368">
        <f t="shared" si="21"/>
        <v>3.4282152503635984E-3</v>
      </c>
    </row>
    <row r="1369" spans="1:15" x14ac:dyDescent="0.3">
      <c r="A1369">
        <v>22</v>
      </c>
      <c r="B1369">
        <v>681</v>
      </c>
      <c r="C1369" t="s">
        <v>715</v>
      </c>
      <c r="D1369" t="s">
        <v>159</v>
      </c>
      <c r="E1369">
        <v>162</v>
      </c>
      <c r="F1369">
        <v>480</v>
      </c>
      <c r="G1369">
        <v>0.33750000000000002</v>
      </c>
      <c r="H1369">
        <v>48130</v>
      </c>
      <c r="I1369">
        <v>292727</v>
      </c>
      <c r="J1369">
        <v>79</v>
      </c>
      <c r="K1369" t="s">
        <v>2218</v>
      </c>
      <c r="L1369">
        <v>684</v>
      </c>
      <c r="M1369">
        <v>2024</v>
      </c>
      <c r="N1369">
        <v>36</v>
      </c>
      <c r="O1369">
        <f t="shared" si="21"/>
        <v>3.3658840639933514E-3</v>
      </c>
    </row>
    <row r="1370" spans="1:15" x14ac:dyDescent="0.3">
      <c r="A1370">
        <v>22</v>
      </c>
      <c r="B1370">
        <v>663</v>
      </c>
      <c r="C1370" t="s">
        <v>715</v>
      </c>
      <c r="D1370" t="s">
        <v>159</v>
      </c>
      <c r="E1370">
        <v>158</v>
      </c>
      <c r="F1370">
        <v>1388</v>
      </c>
      <c r="G1370">
        <v>0.1138328530259366</v>
      </c>
      <c r="H1370">
        <v>48130</v>
      </c>
      <c r="I1370">
        <v>292727</v>
      </c>
      <c r="J1370">
        <v>80</v>
      </c>
      <c r="K1370" t="s">
        <v>2791</v>
      </c>
      <c r="L1370">
        <v>4867</v>
      </c>
      <c r="M1370">
        <v>2024</v>
      </c>
      <c r="N1370">
        <v>36</v>
      </c>
      <c r="O1370">
        <f t="shared" si="21"/>
        <v>3.2827758154996885E-3</v>
      </c>
    </row>
    <row r="1371" spans="1:15" x14ac:dyDescent="0.3">
      <c r="A1371">
        <v>22</v>
      </c>
      <c r="B1371">
        <v>282</v>
      </c>
      <c r="C1371" t="s">
        <v>715</v>
      </c>
      <c r="D1371" t="s">
        <v>159</v>
      </c>
      <c r="E1371">
        <v>156</v>
      </c>
      <c r="F1371">
        <v>1781</v>
      </c>
      <c r="G1371">
        <v>8.7591240875912413E-2</v>
      </c>
      <c r="H1371">
        <v>48130</v>
      </c>
      <c r="I1371">
        <v>292727</v>
      </c>
      <c r="J1371">
        <v>81</v>
      </c>
      <c r="K1371" t="s">
        <v>893</v>
      </c>
      <c r="L1371">
        <v>5536</v>
      </c>
      <c r="M1371">
        <v>2024</v>
      </c>
      <c r="N1371">
        <v>36</v>
      </c>
      <c r="O1371">
        <f t="shared" si="21"/>
        <v>3.2412216912528569E-3</v>
      </c>
    </row>
    <row r="1372" spans="1:15" x14ac:dyDescent="0.3">
      <c r="A1372">
        <v>22</v>
      </c>
      <c r="B1372">
        <v>190</v>
      </c>
      <c r="C1372" t="s">
        <v>715</v>
      </c>
      <c r="D1372" t="s">
        <v>159</v>
      </c>
      <c r="E1372">
        <v>155</v>
      </c>
      <c r="F1372">
        <v>1249</v>
      </c>
      <c r="G1372">
        <v>0.12409927942353884</v>
      </c>
      <c r="H1372">
        <v>48130</v>
      </c>
      <c r="I1372">
        <v>292727</v>
      </c>
      <c r="J1372">
        <v>82</v>
      </c>
      <c r="K1372" t="s">
        <v>904</v>
      </c>
      <c r="L1372">
        <v>5253</v>
      </c>
      <c r="M1372">
        <v>2024</v>
      </c>
      <c r="N1372">
        <v>36</v>
      </c>
      <c r="O1372">
        <f t="shared" si="21"/>
        <v>3.2204446291294411E-3</v>
      </c>
    </row>
    <row r="1373" spans="1:15" x14ac:dyDescent="0.3">
      <c r="A1373">
        <v>22</v>
      </c>
      <c r="B1373">
        <v>351</v>
      </c>
      <c r="C1373" t="s">
        <v>715</v>
      </c>
      <c r="D1373" t="s">
        <v>159</v>
      </c>
      <c r="E1373">
        <v>155</v>
      </c>
      <c r="F1373">
        <v>1453</v>
      </c>
      <c r="G1373">
        <v>0.10667584308327598</v>
      </c>
      <c r="H1373">
        <v>48130</v>
      </c>
      <c r="I1373">
        <v>292727</v>
      </c>
      <c r="J1373">
        <v>82</v>
      </c>
      <c r="K1373" t="s">
        <v>2729</v>
      </c>
      <c r="L1373">
        <v>4749</v>
      </c>
      <c r="M1373">
        <v>2024</v>
      </c>
      <c r="N1373">
        <v>36</v>
      </c>
      <c r="O1373">
        <f t="shared" si="21"/>
        <v>3.2204446291294411E-3</v>
      </c>
    </row>
    <row r="1374" spans="1:15" x14ac:dyDescent="0.3">
      <c r="A1374">
        <v>22</v>
      </c>
      <c r="B1374">
        <v>248</v>
      </c>
      <c r="C1374" t="s">
        <v>715</v>
      </c>
      <c r="D1374" t="s">
        <v>159</v>
      </c>
      <c r="E1374">
        <v>154</v>
      </c>
      <c r="F1374">
        <v>1123</v>
      </c>
      <c r="G1374">
        <v>0.13713268032056991</v>
      </c>
      <c r="H1374">
        <v>48130</v>
      </c>
      <c r="I1374">
        <v>292727</v>
      </c>
      <c r="J1374">
        <v>84</v>
      </c>
      <c r="K1374" t="s">
        <v>963</v>
      </c>
      <c r="L1374">
        <v>3375</v>
      </c>
      <c r="M1374">
        <v>2024</v>
      </c>
      <c r="N1374">
        <v>36</v>
      </c>
      <c r="O1374">
        <f t="shared" si="21"/>
        <v>3.1996675670060253E-3</v>
      </c>
    </row>
    <row r="1375" spans="1:15" x14ac:dyDescent="0.3">
      <c r="A1375">
        <v>22</v>
      </c>
      <c r="B1375">
        <v>135</v>
      </c>
      <c r="C1375" t="s">
        <v>715</v>
      </c>
      <c r="D1375" t="s">
        <v>159</v>
      </c>
      <c r="E1375">
        <v>147</v>
      </c>
      <c r="F1375">
        <v>794</v>
      </c>
      <c r="G1375">
        <v>0.18513853904282115</v>
      </c>
      <c r="H1375">
        <v>48130</v>
      </c>
      <c r="I1375">
        <v>292727</v>
      </c>
      <c r="J1375">
        <v>85</v>
      </c>
      <c r="K1375" t="s">
        <v>964</v>
      </c>
      <c r="L1375">
        <v>2780</v>
      </c>
      <c r="M1375">
        <v>2024</v>
      </c>
      <c r="N1375">
        <v>36</v>
      </c>
      <c r="O1375">
        <f t="shared" si="21"/>
        <v>3.0542281321421149E-3</v>
      </c>
    </row>
    <row r="1376" spans="1:15" x14ac:dyDescent="0.3">
      <c r="A1376">
        <v>22</v>
      </c>
      <c r="B1376">
        <v>662</v>
      </c>
      <c r="C1376" t="s">
        <v>715</v>
      </c>
      <c r="D1376" t="s">
        <v>159</v>
      </c>
      <c r="E1376">
        <v>147</v>
      </c>
      <c r="F1376">
        <v>1097</v>
      </c>
      <c r="G1376">
        <v>0.13400182315405651</v>
      </c>
      <c r="H1376">
        <v>48130</v>
      </c>
      <c r="I1376">
        <v>292727</v>
      </c>
      <c r="J1376">
        <v>85</v>
      </c>
      <c r="K1376" t="s">
        <v>935</v>
      </c>
      <c r="L1376">
        <v>1795</v>
      </c>
      <c r="M1376">
        <v>2024</v>
      </c>
      <c r="N1376">
        <v>36</v>
      </c>
      <c r="O1376">
        <f t="shared" si="21"/>
        <v>3.0542281321421149E-3</v>
      </c>
    </row>
    <row r="1377" spans="1:15" x14ac:dyDescent="0.3">
      <c r="A1377">
        <v>22</v>
      </c>
      <c r="B1377">
        <v>167</v>
      </c>
      <c r="C1377" t="s">
        <v>715</v>
      </c>
      <c r="D1377" t="s">
        <v>159</v>
      </c>
      <c r="E1377">
        <v>144</v>
      </c>
      <c r="F1377">
        <v>913</v>
      </c>
      <c r="G1377">
        <v>0.15772179627601315</v>
      </c>
      <c r="H1377">
        <v>48130</v>
      </c>
      <c r="I1377">
        <v>292727</v>
      </c>
      <c r="J1377">
        <v>87</v>
      </c>
      <c r="K1377" t="s">
        <v>2886</v>
      </c>
      <c r="L1377">
        <v>1229</v>
      </c>
      <c r="M1377">
        <v>2024</v>
      </c>
      <c r="N1377">
        <v>36</v>
      </c>
      <c r="O1377">
        <f t="shared" si="21"/>
        <v>2.9918969457718679E-3</v>
      </c>
    </row>
    <row r="1378" spans="1:15" x14ac:dyDescent="0.3">
      <c r="A1378">
        <v>22</v>
      </c>
      <c r="B1378">
        <v>425</v>
      </c>
      <c r="C1378" t="s">
        <v>715</v>
      </c>
      <c r="D1378" t="s">
        <v>159</v>
      </c>
      <c r="E1378">
        <v>141</v>
      </c>
      <c r="F1378">
        <v>992</v>
      </c>
      <c r="G1378">
        <v>0.14213709677419356</v>
      </c>
      <c r="H1378">
        <v>48130</v>
      </c>
      <c r="I1378">
        <v>292727</v>
      </c>
      <c r="J1378">
        <v>88</v>
      </c>
      <c r="K1378" t="s">
        <v>2883</v>
      </c>
      <c r="L1378">
        <v>3296</v>
      </c>
      <c r="M1378">
        <v>2024</v>
      </c>
      <c r="N1378">
        <v>36</v>
      </c>
      <c r="O1378">
        <f t="shared" si="21"/>
        <v>2.9295657594016204E-3</v>
      </c>
    </row>
    <row r="1379" spans="1:15" x14ac:dyDescent="0.3">
      <c r="A1379">
        <v>22</v>
      </c>
      <c r="B1379">
        <v>441</v>
      </c>
      <c r="C1379" t="s">
        <v>715</v>
      </c>
      <c r="D1379" t="s">
        <v>159</v>
      </c>
      <c r="E1379">
        <v>141</v>
      </c>
      <c r="F1379">
        <v>289</v>
      </c>
      <c r="G1379">
        <v>0.48788927335640137</v>
      </c>
      <c r="H1379">
        <v>48130</v>
      </c>
      <c r="I1379">
        <v>292727</v>
      </c>
      <c r="J1379">
        <v>88</v>
      </c>
      <c r="K1379" t="s">
        <v>2740</v>
      </c>
      <c r="L1379">
        <v>375</v>
      </c>
      <c r="M1379">
        <v>2024</v>
      </c>
      <c r="N1379">
        <v>36</v>
      </c>
      <c r="O1379">
        <f t="shared" si="21"/>
        <v>2.9295657594016204E-3</v>
      </c>
    </row>
    <row r="1380" spans="1:15" x14ac:dyDescent="0.3">
      <c r="A1380">
        <v>22</v>
      </c>
      <c r="B1380">
        <v>263</v>
      </c>
      <c r="C1380" t="s">
        <v>715</v>
      </c>
      <c r="D1380" t="s">
        <v>159</v>
      </c>
      <c r="E1380">
        <v>140</v>
      </c>
      <c r="F1380">
        <v>1295</v>
      </c>
      <c r="G1380">
        <v>0.10810810810810811</v>
      </c>
      <c r="H1380">
        <v>48130</v>
      </c>
      <c r="I1380">
        <v>292727</v>
      </c>
      <c r="J1380">
        <v>90</v>
      </c>
      <c r="K1380" t="s">
        <v>2882</v>
      </c>
      <c r="L1380">
        <v>4234</v>
      </c>
      <c r="M1380">
        <v>2024</v>
      </c>
      <c r="N1380">
        <v>36</v>
      </c>
      <c r="O1380">
        <f t="shared" si="21"/>
        <v>2.9087886972782051E-3</v>
      </c>
    </row>
    <row r="1381" spans="1:15" x14ac:dyDescent="0.3">
      <c r="A1381">
        <v>22</v>
      </c>
      <c r="B1381">
        <v>320</v>
      </c>
      <c r="C1381" t="s">
        <v>715</v>
      </c>
      <c r="D1381" t="s">
        <v>159</v>
      </c>
      <c r="E1381">
        <v>140</v>
      </c>
      <c r="F1381">
        <v>852</v>
      </c>
      <c r="G1381">
        <v>0.16431924882629109</v>
      </c>
      <c r="H1381">
        <v>48130</v>
      </c>
      <c r="I1381">
        <v>292727</v>
      </c>
      <c r="J1381">
        <v>90</v>
      </c>
      <c r="K1381" t="s">
        <v>961</v>
      </c>
      <c r="L1381">
        <v>1396</v>
      </c>
      <c r="M1381">
        <v>2024</v>
      </c>
      <c r="N1381">
        <v>36</v>
      </c>
      <c r="O1381">
        <f t="shared" si="21"/>
        <v>2.9087886972782051E-3</v>
      </c>
    </row>
    <row r="1382" spans="1:15" x14ac:dyDescent="0.3">
      <c r="A1382">
        <v>22</v>
      </c>
      <c r="B1382">
        <v>181</v>
      </c>
      <c r="C1382" t="s">
        <v>715</v>
      </c>
      <c r="D1382" t="s">
        <v>159</v>
      </c>
      <c r="E1382">
        <v>138</v>
      </c>
      <c r="F1382">
        <v>1150</v>
      </c>
      <c r="G1382">
        <v>0.12</v>
      </c>
      <c r="H1382">
        <v>48130</v>
      </c>
      <c r="I1382">
        <v>292727</v>
      </c>
      <c r="J1382">
        <v>92</v>
      </c>
      <c r="K1382" t="s">
        <v>2217</v>
      </c>
      <c r="L1382">
        <v>2856</v>
      </c>
      <c r="M1382">
        <v>2024</v>
      </c>
      <c r="N1382">
        <v>36</v>
      </c>
      <c r="O1382">
        <f t="shared" si="21"/>
        <v>2.8672345730313734E-3</v>
      </c>
    </row>
    <row r="1383" spans="1:15" x14ac:dyDescent="0.3">
      <c r="A1383">
        <v>22</v>
      </c>
      <c r="B1383">
        <v>244</v>
      </c>
      <c r="C1383" t="s">
        <v>715</v>
      </c>
      <c r="D1383" t="s">
        <v>159</v>
      </c>
      <c r="E1383">
        <v>138</v>
      </c>
      <c r="F1383">
        <v>1402</v>
      </c>
      <c r="G1383">
        <v>9.843081312410841E-2</v>
      </c>
      <c r="H1383">
        <v>48130</v>
      </c>
      <c r="I1383">
        <v>292727</v>
      </c>
      <c r="J1383">
        <v>92</v>
      </c>
      <c r="K1383" t="s">
        <v>887</v>
      </c>
      <c r="L1383">
        <v>5396</v>
      </c>
      <c r="M1383">
        <v>2024</v>
      </c>
      <c r="N1383">
        <v>36</v>
      </c>
      <c r="O1383">
        <f t="shared" si="21"/>
        <v>2.8672345730313734E-3</v>
      </c>
    </row>
    <row r="1384" spans="1:15" x14ac:dyDescent="0.3">
      <c r="A1384">
        <v>22</v>
      </c>
      <c r="B1384">
        <v>426</v>
      </c>
      <c r="C1384" t="s">
        <v>715</v>
      </c>
      <c r="D1384" t="s">
        <v>159</v>
      </c>
      <c r="E1384">
        <v>138</v>
      </c>
      <c r="F1384">
        <v>1495</v>
      </c>
      <c r="G1384">
        <v>9.2307692307692313E-2</v>
      </c>
      <c r="H1384">
        <v>48130</v>
      </c>
      <c r="I1384">
        <v>292727</v>
      </c>
      <c r="J1384">
        <v>92</v>
      </c>
      <c r="K1384" t="s">
        <v>2215</v>
      </c>
      <c r="L1384">
        <v>4907</v>
      </c>
      <c r="M1384">
        <v>2024</v>
      </c>
      <c r="N1384">
        <v>36</v>
      </c>
      <c r="O1384">
        <f t="shared" si="21"/>
        <v>2.8672345730313734E-3</v>
      </c>
    </row>
    <row r="1385" spans="1:15" x14ac:dyDescent="0.3">
      <c r="A1385">
        <v>22</v>
      </c>
      <c r="B1385">
        <v>511</v>
      </c>
      <c r="C1385" t="s">
        <v>715</v>
      </c>
      <c r="D1385" t="s">
        <v>159</v>
      </c>
      <c r="E1385">
        <v>138</v>
      </c>
      <c r="F1385">
        <v>354</v>
      </c>
      <c r="G1385">
        <v>0.38983050847457629</v>
      </c>
      <c r="H1385">
        <v>48130</v>
      </c>
      <c r="I1385">
        <v>292727</v>
      </c>
      <c r="J1385">
        <v>92</v>
      </c>
      <c r="K1385" t="s">
        <v>2757</v>
      </c>
      <c r="L1385">
        <v>467</v>
      </c>
      <c r="M1385">
        <v>2024</v>
      </c>
      <c r="N1385">
        <v>36</v>
      </c>
      <c r="O1385">
        <f t="shared" si="21"/>
        <v>2.8672345730313734E-3</v>
      </c>
    </row>
    <row r="1386" spans="1:15" x14ac:dyDescent="0.3">
      <c r="A1386">
        <v>22</v>
      </c>
      <c r="B1386">
        <v>661</v>
      </c>
      <c r="C1386" t="s">
        <v>715</v>
      </c>
      <c r="D1386" t="s">
        <v>159</v>
      </c>
      <c r="E1386">
        <v>137</v>
      </c>
      <c r="F1386">
        <v>839</v>
      </c>
      <c r="G1386">
        <v>0.16328963051251491</v>
      </c>
      <c r="H1386">
        <v>48130</v>
      </c>
      <c r="I1386">
        <v>292727</v>
      </c>
      <c r="J1386">
        <v>96</v>
      </c>
      <c r="K1386" t="s">
        <v>2235</v>
      </c>
      <c r="L1386">
        <v>2066</v>
      </c>
      <c r="M1386">
        <v>2024</v>
      </c>
      <c r="N1386">
        <v>36</v>
      </c>
      <c r="O1386">
        <f t="shared" si="21"/>
        <v>2.8464575109079576E-3</v>
      </c>
    </row>
    <row r="1387" spans="1:15" x14ac:dyDescent="0.3">
      <c r="A1387">
        <v>22</v>
      </c>
      <c r="B1387">
        <v>363</v>
      </c>
      <c r="C1387" t="s">
        <v>715</v>
      </c>
      <c r="D1387" t="s">
        <v>159</v>
      </c>
      <c r="E1387">
        <v>135</v>
      </c>
      <c r="F1387">
        <v>255</v>
      </c>
      <c r="G1387">
        <v>0.52941176470588236</v>
      </c>
      <c r="H1387">
        <v>48130</v>
      </c>
      <c r="I1387">
        <v>292727</v>
      </c>
      <c r="J1387">
        <v>97</v>
      </c>
      <c r="K1387" t="s">
        <v>2207</v>
      </c>
      <c r="L1387">
        <v>311</v>
      </c>
      <c r="M1387">
        <v>2024</v>
      </c>
      <c r="N1387">
        <v>36</v>
      </c>
      <c r="O1387">
        <f t="shared" si="21"/>
        <v>2.8049033866611259E-3</v>
      </c>
    </row>
    <row r="1388" spans="1:15" x14ac:dyDescent="0.3">
      <c r="A1388">
        <v>22</v>
      </c>
      <c r="B1388">
        <v>346</v>
      </c>
      <c r="C1388" t="s">
        <v>715</v>
      </c>
      <c r="D1388" t="s">
        <v>159</v>
      </c>
      <c r="E1388">
        <v>134</v>
      </c>
      <c r="F1388">
        <v>746</v>
      </c>
      <c r="G1388">
        <v>0.17962466487935658</v>
      </c>
      <c r="H1388">
        <v>48130</v>
      </c>
      <c r="I1388">
        <v>292727</v>
      </c>
      <c r="J1388">
        <v>98</v>
      </c>
      <c r="K1388" t="s">
        <v>2214</v>
      </c>
      <c r="L1388">
        <v>1232</v>
      </c>
      <c r="M1388">
        <v>2024</v>
      </c>
      <c r="N1388">
        <v>36</v>
      </c>
      <c r="O1388">
        <f t="shared" si="21"/>
        <v>2.7841263245377106E-3</v>
      </c>
    </row>
    <row r="1389" spans="1:15" x14ac:dyDescent="0.3">
      <c r="A1389">
        <v>22</v>
      </c>
      <c r="B1389">
        <v>140</v>
      </c>
      <c r="C1389" t="s">
        <v>715</v>
      </c>
      <c r="D1389" t="s">
        <v>159</v>
      </c>
      <c r="E1389">
        <v>133</v>
      </c>
      <c r="F1389">
        <v>1993</v>
      </c>
      <c r="G1389">
        <v>6.6733567486201711E-2</v>
      </c>
      <c r="H1389">
        <v>48130</v>
      </c>
      <c r="I1389">
        <v>292727</v>
      </c>
      <c r="J1389">
        <v>99</v>
      </c>
      <c r="K1389" t="s">
        <v>876</v>
      </c>
      <c r="L1389">
        <v>9196</v>
      </c>
      <c r="M1389">
        <v>2024</v>
      </c>
      <c r="N1389">
        <v>36</v>
      </c>
      <c r="O1389">
        <f t="shared" si="21"/>
        <v>2.7633492624142947E-3</v>
      </c>
    </row>
    <row r="1390" spans="1:15" x14ac:dyDescent="0.3">
      <c r="A1390">
        <v>22</v>
      </c>
      <c r="B1390">
        <v>165</v>
      </c>
      <c r="C1390" t="s">
        <v>715</v>
      </c>
      <c r="D1390" t="s">
        <v>159</v>
      </c>
      <c r="E1390">
        <v>133</v>
      </c>
      <c r="F1390">
        <v>669</v>
      </c>
      <c r="G1390">
        <v>0.19880418535127056</v>
      </c>
      <c r="H1390">
        <v>48130</v>
      </c>
      <c r="I1390">
        <v>292727</v>
      </c>
      <c r="J1390">
        <v>99</v>
      </c>
      <c r="K1390" t="s">
        <v>2892</v>
      </c>
      <c r="L1390">
        <v>1130</v>
      </c>
      <c r="M1390">
        <v>2024</v>
      </c>
      <c r="N1390">
        <v>36</v>
      </c>
      <c r="O1390">
        <f t="shared" si="21"/>
        <v>2.7633492624142947E-3</v>
      </c>
    </row>
    <row r="1391" spans="1:15" x14ac:dyDescent="0.3">
      <c r="A1391">
        <v>22</v>
      </c>
      <c r="B1391">
        <v>182</v>
      </c>
      <c r="C1391" t="s">
        <v>715</v>
      </c>
      <c r="D1391" t="s">
        <v>159</v>
      </c>
      <c r="E1391">
        <v>131</v>
      </c>
      <c r="F1391">
        <v>1059</v>
      </c>
      <c r="G1391">
        <v>0.12370160528800755</v>
      </c>
      <c r="H1391">
        <v>48130</v>
      </c>
      <c r="I1391">
        <v>292727</v>
      </c>
      <c r="J1391">
        <v>101</v>
      </c>
      <c r="K1391" t="s">
        <v>2229</v>
      </c>
      <c r="L1391">
        <v>1866</v>
      </c>
      <c r="M1391">
        <v>2024</v>
      </c>
      <c r="N1391">
        <v>36</v>
      </c>
      <c r="O1391">
        <f t="shared" si="21"/>
        <v>2.7217951381674631E-3</v>
      </c>
    </row>
    <row r="1392" spans="1:15" x14ac:dyDescent="0.3">
      <c r="A1392">
        <v>22</v>
      </c>
      <c r="B1392">
        <v>42</v>
      </c>
      <c r="C1392" t="s">
        <v>715</v>
      </c>
      <c r="D1392" t="s">
        <v>159</v>
      </c>
      <c r="E1392">
        <v>130</v>
      </c>
      <c r="F1392">
        <v>1783</v>
      </c>
      <c r="G1392">
        <v>7.2910824453168821E-2</v>
      </c>
      <c r="H1392">
        <v>48130</v>
      </c>
      <c r="I1392">
        <v>292727</v>
      </c>
      <c r="J1392">
        <v>102</v>
      </c>
      <c r="K1392" t="s">
        <v>914</v>
      </c>
      <c r="L1392">
        <v>5210</v>
      </c>
      <c r="M1392">
        <v>2024</v>
      </c>
      <c r="N1392">
        <v>36</v>
      </c>
      <c r="O1392">
        <f t="shared" si="21"/>
        <v>2.7010180760440473E-3</v>
      </c>
    </row>
    <row r="1393" spans="1:15" x14ac:dyDescent="0.3">
      <c r="A1393">
        <v>22</v>
      </c>
      <c r="B1393">
        <v>52</v>
      </c>
      <c r="C1393" t="s">
        <v>715</v>
      </c>
      <c r="D1393" t="s">
        <v>159</v>
      </c>
      <c r="E1393">
        <v>130</v>
      </c>
      <c r="F1393">
        <v>974</v>
      </c>
      <c r="G1393">
        <v>0.13347022587268995</v>
      </c>
      <c r="H1393">
        <v>48130</v>
      </c>
      <c r="I1393">
        <v>292727</v>
      </c>
      <c r="J1393">
        <v>102</v>
      </c>
      <c r="K1393" t="s">
        <v>2881</v>
      </c>
      <c r="L1393">
        <v>3600</v>
      </c>
      <c r="M1393">
        <v>2024</v>
      </c>
      <c r="N1393">
        <v>36</v>
      </c>
      <c r="O1393">
        <f t="shared" si="21"/>
        <v>2.7010180760440473E-3</v>
      </c>
    </row>
    <row r="1394" spans="1:15" x14ac:dyDescent="0.3">
      <c r="A1394">
        <v>22</v>
      </c>
      <c r="B1394">
        <v>198</v>
      </c>
      <c r="C1394" t="s">
        <v>715</v>
      </c>
      <c r="D1394" t="s">
        <v>159</v>
      </c>
      <c r="E1394">
        <v>130</v>
      </c>
      <c r="F1394">
        <v>606</v>
      </c>
      <c r="G1394">
        <v>0.21452145214521451</v>
      </c>
      <c r="H1394">
        <v>48130</v>
      </c>
      <c r="I1394">
        <v>292727</v>
      </c>
      <c r="J1394">
        <v>102</v>
      </c>
      <c r="K1394" t="s">
        <v>2703</v>
      </c>
      <c r="L1394">
        <v>1904</v>
      </c>
      <c r="M1394">
        <v>2024</v>
      </c>
      <c r="N1394">
        <v>36</v>
      </c>
      <c r="O1394">
        <f t="shared" si="21"/>
        <v>2.7010180760440473E-3</v>
      </c>
    </row>
    <row r="1395" spans="1:15" x14ac:dyDescent="0.3">
      <c r="A1395">
        <v>22</v>
      </c>
      <c r="B1395">
        <v>442</v>
      </c>
      <c r="C1395" t="s">
        <v>715</v>
      </c>
      <c r="D1395" t="s">
        <v>159</v>
      </c>
      <c r="E1395">
        <v>128</v>
      </c>
      <c r="F1395">
        <v>479</v>
      </c>
      <c r="G1395">
        <v>0.26722338204592899</v>
      </c>
      <c r="H1395">
        <v>48130</v>
      </c>
      <c r="I1395">
        <v>292727</v>
      </c>
      <c r="J1395">
        <v>105</v>
      </c>
      <c r="K1395" t="s">
        <v>2741</v>
      </c>
      <c r="L1395">
        <v>955</v>
      </c>
      <c r="M1395">
        <v>2024</v>
      </c>
      <c r="N1395">
        <v>36</v>
      </c>
      <c r="O1395">
        <f t="shared" si="21"/>
        <v>2.6594639517972161E-3</v>
      </c>
    </row>
    <row r="1396" spans="1:15" x14ac:dyDescent="0.3">
      <c r="A1396">
        <v>22</v>
      </c>
      <c r="B1396">
        <v>695</v>
      </c>
      <c r="C1396" t="s">
        <v>715</v>
      </c>
      <c r="D1396" t="s">
        <v>159</v>
      </c>
      <c r="E1396">
        <v>124</v>
      </c>
      <c r="F1396">
        <v>522</v>
      </c>
      <c r="G1396">
        <v>0.23754789272030652</v>
      </c>
      <c r="H1396">
        <v>48130</v>
      </c>
      <c r="I1396">
        <v>292727</v>
      </c>
      <c r="J1396">
        <v>106</v>
      </c>
      <c r="K1396" t="s">
        <v>1615</v>
      </c>
      <c r="L1396">
        <v>627</v>
      </c>
      <c r="M1396">
        <v>2024</v>
      </c>
      <c r="N1396">
        <v>36</v>
      </c>
      <c r="O1396">
        <f t="shared" si="21"/>
        <v>2.5763557033035528E-3</v>
      </c>
    </row>
    <row r="1397" spans="1:15" x14ac:dyDescent="0.3">
      <c r="A1397">
        <v>22</v>
      </c>
      <c r="B1397">
        <v>694</v>
      </c>
      <c r="C1397" t="s">
        <v>715</v>
      </c>
      <c r="D1397" t="s">
        <v>159</v>
      </c>
      <c r="E1397">
        <v>123</v>
      </c>
      <c r="F1397">
        <v>404</v>
      </c>
      <c r="G1397">
        <v>0.30445544554455445</v>
      </c>
      <c r="H1397">
        <v>48130</v>
      </c>
      <c r="I1397">
        <v>292727</v>
      </c>
      <c r="J1397">
        <v>107</v>
      </c>
      <c r="K1397" t="s">
        <v>2956</v>
      </c>
      <c r="L1397">
        <v>793</v>
      </c>
      <c r="M1397">
        <v>2024</v>
      </c>
      <c r="N1397">
        <v>36</v>
      </c>
      <c r="O1397">
        <f t="shared" si="21"/>
        <v>2.555578641180137E-3</v>
      </c>
    </row>
    <row r="1398" spans="1:15" x14ac:dyDescent="0.3">
      <c r="A1398">
        <v>22</v>
      </c>
      <c r="B1398">
        <v>283</v>
      </c>
      <c r="C1398" t="s">
        <v>715</v>
      </c>
      <c r="D1398" t="s">
        <v>159</v>
      </c>
      <c r="E1398">
        <v>121</v>
      </c>
      <c r="F1398">
        <v>885</v>
      </c>
      <c r="G1398">
        <v>0.13672316384180791</v>
      </c>
      <c r="H1398">
        <v>48130</v>
      </c>
      <c r="I1398">
        <v>292727</v>
      </c>
      <c r="J1398">
        <v>108</v>
      </c>
      <c r="K1398" t="s">
        <v>2244</v>
      </c>
      <c r="L1398">
        <v>2563</v>
      </c>
      <c r="M1398">
        <v>2024</v>
      </c>
      <c r="N1398">
        <v>36</v>
      </c>
      <c r="O1398">
        <f t="shared" si="21"/>
        <v>2.5140245169333057E-3</v>
      </c>
    </row>
    <row r="1399" spans="1:15" x14ac:dyDescent="0.3">
      <c r="A1399">
        <v>22</v>
      </c>
      <c r="B1399">
        <v>206</v>
      </c>
      <c r="C1399" t="s">
        <v>715</v>
      </c>
      <c r="D1399" t="s">
        <v>159</v>
      </c>
      <c r="E1399">
        <v>120</v>
      </c>
      <c r="F1399">
        <v>626</v>
      </c>
      <c r="G1399">
        <v>0.19169329073482427</v>
      </c>
      <c r="H1399">
        <v>48130</v>
      </c>
      <c r="I1399">
        <v>292727</v>
      </c>
      <c r="J1399">
        <v>109</v>
      </c>
      <c r="K1399" t="s">
        <v>2705</v>
      </c>
      <c r="L1399">
        <v>1245</v>
      </c>
      <c r="M1399">
        <v>2024</v>
      </c>
      <c r="N1399">
        <v>36</v>
      </c>
      <c r="O1399">
        <f t="shared" si="21"/>
        <v>2.4932474548098899E-3</v>
      </c>
    </row>
    <row r="1400" spans="1:15" x14ac:dyDescent="0.3">
      <c r="A1400">
        <v>22</v>
      </c>
      <c r="B1400">
        <v>227</v>
      </c>
      <c r="C1400" t="s">
        <v>715</v>
      </c>
      <c r="D1400" t="s">
        <v>159</v>
      </c>
      <c r="E1400">
        <v>120</v>
      </c>
      <c r="F1400">
        <v>570</v>
      </c>
      <c r="G1400">
        <v>0.21052631578947367</v>
      </c>
      <c r="H1400">
        <v>48130</v>
      </c>
      <c r="I1400">
        <v>292727</v>
      </c>
      <c r="J1400">
        <v>109</v>
      </c>
      <c r="K1400" t="s">
        <v>2217</v>
      </c>
      <c r="L1400">
        <v>1312</v>
      </c>
      <c r="M1400">
        <v>2024</v>
      </c>
      <c r="N1400">
        <v>36</v>
      </c>
      <c r="O1400">
        <f t="shared" si="21"/>
        <v>2.4932474548098899E-3</v>
      </c>
    </row>
    <row r="1401" spans="1:15" x14ac:dyDescent="0.3">
      <c r="A1401">
        <v>22</v>
      </c>
      <c r="B1401">
        <v>22</v>
      </c>
      <c r="C1401" t="s">
        <v>715</v>
      </c>
      <c r="D1401" t="s">
        <v>159</v>
      </c>
      <c r="E1401">
        <v>119</v>
      </c>
      <c r="F1401">
        <v>412</v>
      </c>
      <c r="G1401">
        <v>0.28883495145631066</v>
      </c>
      <c r="H1401">
        <v>48130</v>
      </c>
      <c r="I1401">
        <v>292727</v>
      </c>
      <c r="J1401">
        <v>111</v>
      </c>
      <c r="K1401" t="s">
        <v>2674</v>
      </c>
      <c r="L1401">
        <v>511</v>
      </c>
      <c r="M1401">
        <v>2024</v>
      </c>
      <c r="N1401">
        <v>36</v>
      </c>
      <c r="O1401">
        <f t="shared" si="21"/>
        <v>2.4724703926864741E-3</v>
      </c>
    </row>
    <row r="1402" spans="1:15" x14ac:dyDescent="0.3">
      <c r="A1402">
        <v>22</v>
      </c>
      <c r="B1402">
        <v>243</v>
      </c>
      <c r="C1402" t="s">
        <v>715</v>
      </c>
      <c r="D1402" t="s">
        <v>159</v>
      </c>
      <c r="E1402">
        <v>117</v>
      </c>
      <c r="F1402">
        <v>643</v>
      </c>
      <c r="G1402">
        <v>0.18195956454121306</v>
      </c>
      <c r="H1402">
        <v>48130</v>
      </c>
      <c r="I1402">
        <v>292727</v>
      </c>
      <c r="J1402">
        <v>112</v>
      </c>
      <c r="K1402" t="s">
        <v>2210</v>
      </c>
      <c r="L1402">
        <v>1768</v>
      </c>
      <c r="M1402">
        <v>2024</v>
      </c>
      <c r="N1402">
        <v>36</v>
      </c>
      <c r="O1402">
        <f t="shared" si="21"/>
        <v>2.4309162684396425E-3</v>
      </c>
    </row>
    <row r="1403" spans="1:15" x14ac:dyDescent="0.3">
      <c r="A1403">
        <v>22</v>
      </c>
      <c r="B1403">
        <v>310</v>
      </c>
      <c r="C1403" t="s">
        <v>715</v>
      </c>
      <c r="D1403" t="s">
        <v>159</v>
      </c>
      <c r="E1403">
        <v>117</v>
      </c>
      <c r="F1403">
        <v>785</v>
      </c>
      <c r="G1403">
        <v>0.14904458598726114</v>
      </c>
      <c r="H1403">
        <v>48130</v>
      </c>
      <c r="I1403">
        <v>292727</v>
      </c>
      <c r="J1403">
        <v>112</v>
      </c>
      <c r="K1403" t="s">
        <v>960</v>
      </c>
      <c r="L1403">
        <v>1431</v>
      </c>
      <c r="M1403">
        <v>2024</v>
      </c>
      <c r="N1403">
        <v>36</v>
      </c>
      <c r="O1403">
        <f t="shared" si="21"/>
        <v>2.4309162684396425E-3</v>
      </c>
    </row>
    <row r="1404" spans="1:15" x14ac:dyDescent="0.3">
      <c r="A1404">
        <v>22</v>
      </c>
      <c r="B1404">
        <v>204</v>
      </c>
      <c r="C1404" t="s">
        <v>715</v>
      </c>
      <c r="D1404" t="s">
        <v>159</v>
      </c>
      <c r="E1404">
        <v>116</v>
      </c>
      <c r="F1404">
        <v>970</v>
      </c>
      <c r="G1404">
        <v>0.11958762886597939</v>
      </c>
      <c r="H1404">
        <v>48130</v>
      </c>
      <c r="I1404">
        <v>292727</v>
      </c>
      <c r="J1404">
        <v>114</v>
      </c>
      <c r="K1404" t="s">
        <v>2704</v>
      </c>
      <c r="L1404">
        <v>4075</v>
      </c>
      <c r="M1404">
        <v>2024</v>
      </c>
      <c r="N1404">
        <v>36</v>
      </c>
      <c r="O1404">
        <f t="shared" si="21"/>
        <v>2.4101392063162271E-3</v>
      </c>
    </row>
    <row r="1405" spans="1:15" x14ac:dyDescent="0.3">
      <c r="A1405">
        <v>22</v>
      </c>
      <c r="B1405">
        <v>48</v>
      </c>
      <c r="C1405" t="s">
        <v>715</v>
      </c>
      <c r="D1405" t="s">
        <v>159</v>
      </c>
      <c r="E1405">
        <v>113</v>
      </c>
      <c r="F1405">
        <v>737</v>
      </c>
      <c r="G1405">
        <v>0.15332428765264586</v>
      </c>
      <c r="H1405">
        <v>48130</v>
      </c>
      <c r="I1405">
        <v>292727</v>
      </c>
      <c r="J1405">
        <v>115</v>
      </c>
      <c r="K1405" t="s">
        <v>2681</v>
      </c>
      <c r="L1405">
        <v>1882</v>
      </c>
      <c r="M1405">
        <v>2024</v>
      </c>
      <c r="N1405">
        <v>36</v>
      </c>
      <c r="O1405">
        <f t="shared" si="21"/>
        <v>2.3478080199459796E-3</v>
      </c>
    </row>
    <row r="1406" spans="1:15" x14ac:dyDescent="0.3">
      <c r="A1406">
        <v>22</v>
      </c>
      <c r="B1406">
        <v>253</v>
      </c>
      <c r="C1406" t="s">
        <v>715</v>
      </c>
      <c r="D1406" t="s">
        <v>159</v>
      </c>
      <c r="E1406">
        <v>112</v>
      </c>
      <c r="F1406">
        <v>859</v>
      </c>
      <c r="G1406">
        <v>0.13038416763678695</v>
      </c>
      <c r="H1406">
        <v>48130</v>
      </c>
      <c r="I1406">
        <v>292727</v>
      </c>
      <c r="J1406">
        <v>116</v>
      </c>
      <c r="K1406" t="s">
        <v>885</v>
      </c>
      <c r="L1406">
        <v>3191</v>
      </c>
      <c r="M1406">
        <v>2024</v>
      </c>
      <c r="N1406">
        <v>36</v>
      </c>
      <c r="O1406">
        <f t="shared" si="21"/>
        <v>2.3270309578225638E-3</v>
      </c>
    </row>
    <row r="1407" spans="1:15" x14ac:dyDescent="0.3">
      <c r="A1407">
        <v>22</v>
      </c>
      <c r="B1407">
        <v>115</v>
      </c>
      <c r="C1407" t="s">
        <v>715</v>
      </c>
      <c r="D1407" t="s">
        <v>159</v>
      </c>
      <c r="E1407">
        <v>111</v>
      </c>
      <c r="F1407">
        <v>844</v>
      </c>
      <c r="G1407">
        <v>0.13151658767772512</v>
      </c>
      <c r="H1407">
        <v>48130</v>
      </c>
      <c r="I1407">
        <v>292727</v>
      </c>
      <c r="J1407">
        <v>117</v>
      </c>
      <c r="K1407" t="s">
        <v>957</v>
      </c>
      <c r="L1407">
        <v>1684</v>
      </c>
      <c r="M1407">
        <v>2024</v>
      </c>
      <c r="N1407">
        <v>36</v>
      </c>
      <c r="O1407">
        <f t="shared" si="21"/>
        <v>2.306253895699148E-3</v>
      </c>
    </row>
    <row r="1408" spans="1:15" x14ac:dyDescent="0.3">
      <c r="A1408">
        <v>22</v>
      </c>
      <c r="B1408">
        <v>229</v>
      </c>
      <c r="C1408" t="s">
        <v>715</v>
      </c>
      <c r="D1408" t="s">
        <v>159</v>
      </c>
      <c r="E1408">
        <v>110</v>
      </c>
      <c r="F1408">
        <v>454</v>
      </c>
      <c r="G1408">
        <v>0.24229074889867841</v>
      </c>
      <c r="H1408">
        <v>48130</v>
      </c>
      <c r="I1408">
        <v>292727</v>
      </c>
      <c r="J1408">
        <v>118</v>
      </c>
      <c r="K1408" t="s">
        <v>2230</v>
      </c>
      <c r="L1408">
        <v>853</v>
      </c>
      <c r="M1408">
        <v>2024</v>
      </c>
      <c r="N1408">
        <v>36</v>
      </c>
      <c r="O1408">
        <f t="shared" si="21"/>
        <v>2.2854768335757326E-3</v>
      </c>
    </row>
    <row r="1409" spans="1:15" x14ac:dyDescent="0.3">
      <c r="A1409">
        <v>22</v>
      </c>
      <c r="B1409">
        <v>8</v>
      </c>
      <c r="C1409" t="s">
        <v>715</v>
      </c>
      <c r="D1409" t="s">
        <v>159</v>
      </c>
      <c r="E1409">
        <v>108</v>
      </c>
      <c r="F1409">
        <v>286</v>
      </c>
      <c r="G1409">
        <v>0.3776223776223776</v>
      </c>
      <c r="H1409">
        <v>48130</v>
      </c>
      <c r="I1409">
        <v>292727</v>
      </c>
      <c r="J1409">
        <v>119</v>
      </c>
      <c r="K1409" t="s">
        <v>2888</v>
      </c>
      <c r="L1409">
        <v>315</v>
      </c>
      <c r="M1409">
        <v>2024</v>
      </c>
      <c r="N1409">
        <v>36</v>
      </c>
      <c r="O1409">
        <f t="shared" si="21"/>
        <v>2.2439227093289009E-3</v>
      </c>
    </row>
    <row r="1410" spans="1:15" x14ac:dyDescent="0.3">
      <c r="A1410">
        <v>22</v>
      </c>
      <c r="B1410">
        <v>199</v>
      </c>
      <c r="C1410" t="s">
        <v>715</v>
      </c>
      <c r="D1410" t="s">
        <v>159</v>
      </c>
      <c r="E1410">
        <v>106</v>
      </c>
      <c r="F1410">
        <v>745</v>
      </c>
      <c r="G1410">
        <v>0.14228187919463087</v>
      </c>
      <c r="H1410">
        <v>48130</v>
      </c>
      <c r="I1410">
        <v>292727</v>
      </c>
      <c r="J1410">
        <v>120</v>
      </c>
      <c r="K1410" t="s">
        <v>1667</v>
      </c>
      <c r="L1410">
        <v>2845</v>
      </c>
      <c r="M1410">
        <v>2024</v>
      </c>
      <c r="N1410">
        <v>36</v>
      </c>
      <c r="O1410">
        <f t="shared" si="21"/>
        <v>2.2023685850820693E-3</v>
      </c>
    </row>
    <row r="1411" spans="1:15" x14ac:dyDescent="0.3">
      <c r="A1411">
        <v>22</v>
      </c>
      <c r="B1411">
        <v>421</v>
      </c>
      <c r="C1411" t="s">
        <v>715</v>
      </c>
      <c r="D1411" t="s">
        <v>159</v>
      </c>
      <c r="E1411">
        <v>106</v>
      </c>
      <c r="F1411">
        <v>1053</v>
      </c>
      <c r="G1411">
        <v>0.10066476733143399</v>
      </c>
      <c r="H1411">
        <v>48130</v>
      </c>
      <c r="I1411">
        <v>292727</v>
      </c>
      <c r="J1411">
        <v>120</v>
      </c>
      <c r="K1411" t="s">
        <v>932</v>
      </c>
      <c r="L1411">
        <v>1915</v>
      </c>
      <c r="M1411">
        <v>2024</v>
      </c>
      <c r="N1411">
        <v>36</v>
      </c>
      <c r="O1411">
        <f t="shared" ref="O1411:O1474" si="22">E1411/H1411</f>
        <v>2.2023685850820693E-3</v>
      </c>
    </row>
    <row r="1412" spans="1:15" x14ac:dyDescent="0.3">
      <c r="A1412">
        <v>22</v>
      </c>
      <c r="B1412">
        <v>2</v>
      </c>
      <c r="C1412" t="s">
        <v>715</v>
      </c>
      <c r="D1412" t="s">
        <v>159</v>
      </c>
      <c r="E1412">
        <v>103</v>
      </c>
      <c r="F1412">
        <v>328</v>
      </c>
      <c r="G1412">
        <v>0.31402439024390244</v>
      </c>
      <c r="H1412">
        <v>48130</v>
      </c>
      <c r="I1412">
        <v>292727</v>
      </c>
      <c r="J1412">
        <v>122</v>
      </c>
      <c r="K1412" t="s">
        <v>2671</v>
      </c>
      <c r="L1412">
        <v>328</v>
      </c>
      <c r="M1412">
        <v>2024</v>
      </c>
      <c r="N1412">
        <v>36</v>
      </c>
      <c r="O1412">
        <f t="shared" si="22"/>
        <v>2.1400373987118223E-3</v>
      </c>
    </row>
    <row r="1413" spans="1:15" x14ac:dyDescent="0.3">
      <c r="A1413">
        <v>22</v>
      </c>
      <c r="B1413">
        <v>4</v>
      </c>
      <c r="C1413" t="s">
        <v>715</v>
      </c>
      <c r="D1413" t="s">
        <v>159</v>
      </c>
      <c r="E1413">
        <v>103</v>
      </c>
      <c r="F1413">
        <v>437</v>
      </c>
      <c r="G1413">
        <v>0.23569794050343248</v>
      </c>
      <c r="H1413">
        <v>48130</v>
      </c>
      <c r="I1413">
        <v>292727</v>
      </c>
      <c r="J1413">
        <v>122</v>
      </c>
      <c r="K1413" t="s">
        <v>2948</v>
      </c>
      <c r="L1413">
        <v>649</v>
      </c>
      <c r="M1413">
        <v>2024</v>
      </c>
      <c r="N1413">
        <v>36</v>
      </c>
      <c r="O1413">
        <f t="shared" si="22"/>
        <v>2.1400373987118223E-3</v>
      </c>
    </row>
    <row r="1414" spans="1:15" x14ac:dyDescent="0.3">
      <c r="A1414">
        <v>22</v>
      </c>
      <c r="B1414">
        <v>775</v>
      </c>
      <c r="C1414" t="s">
        <v>715</v>
      </c>
      <c r="D1414" t="s">
        <v>159</v>
      </c>
      <c r="E1414">
        <v>103</v>
      </c>
      <c r="F1414">
        <v>2921</v>
      </c>
      <c r="G1414">
        <v>3.5261896610749743E-2</v>
      </c>
      <c r="H1414">
        <v>48130</v>
      </c>
      <c r="I1414">
        <v>292727</v>
      </c>
      <c r="J1414">
        <v>122</v>
      </c>
      <c r="K1414" t="s">
        <v>881</v>
      </c>
      <c r="L1414">
        <v>9105</v>
      </c>
      <c r="M1414">
        <v>2024</v>
      </c>
      <c r="N1414">
        <v>36</v>
      </c>
      <c r="O1414">
        <f t="shared" si="22"/>
        <v>2.1400373987118223E-3</v>
      </c>
    </row>
    <row r="1415" spans="1:15" x14ac:dyDescent="0.3">
      <c r="A1415">
        <v>22</v>
      </c>
      <c r="B1415">
        <v>443</v>
      </c>
      <c r="C1415" t="s">
        <v>715</v>
      </c>
      <c r="D1415" t="s">
        <v>159</v>
      </c>
      <c r="E1415">
        <v>101</v>
      </c>
      <c r="F1415">
        <v>534</v>
      </c>
      <c r="G1415">
        <v>0.18913857677902621</v>
      </c>
      <c r="H1415">
        <v>48130</v>
      </c>
      <c r="I1415">
        <v>292727</v>
      </c>
      <c r="J1415">
        <v>125</v>
      </c>
      <c r="K1415" t="s">
        <v>2742</v>
      </c>
      <c r="L1415">
        <v>1064</v>
      </c>
      <c r="M1415">
        <v>2024</v>
      </c>
      <c r="N1415">
        <v>36</v>
      </c>
      <c r="O1415">
        <f t="shared" si="22"/>
        <v>2.0984832744649906E-3</v>
      </c>
    </row>
    <row r="1416" spans="1:15" x14ac:dyDescent="0.3">
      <c r="A1416">
        <v>22</v>
      </c>
      <c r="B1416">
        <v>133</v>
      </c>
      <c r="C1416" t="s">
        <v>715</v>
      </c>
      <c r="D1416" t="s">
        <v>159</v>
      </c>
      <c r="E1416">
        <v>97</v>
      </c>
      <c r="F1416">
        <v>2145</v>
      </c>
      <c r="G1416">
        <v>4.5221445221445222E-2</v>
      </c>
      <c r="H1416">
        <v>48130</v>
      </c>
      <c r="I1416">
        <v>292727</v>
      </c>
      <c r="J1416">
        <v>126</v>
      </c>
      <c r="K1416" t="s">
        <v>2877</v>
      </c>
      <c r="L1416">
        <v>7672</v>
      </c>
      <c r="M1416">
        <v>2024</v>
      </c>
      <c r="N1416">
        <v>36</v>
      </c>
      <c r="O1416">
        <f t="shared" si="22"/>
        <v>2.0153750259713278E-3</v>
      </c>
    </row>
    <row r="1417" spans="1:15" x14ac:dyDescent="0.3">
      <c r="A1417">
        <v>22</v>
      </c>
      <c r="B1417">
        <v>280</v>
      </c>
      <c r="C1417" t="s">
        <v>715</v>
      </c>
      <c r="D1417" t="s">
        <v>159</v>
      </c>
      <c r="E1417">
        <v>95</v>
      </c>
      <c r="F1417">
        <v>1208</v>
      </c>
      <c r="G1417">
        <v>7.8642384105960264E-2</v>
      </c>
      <c r="H1417">
        <v>48130</v>
      </c>
      <c r="I1417">
        <v>292727</v>
      </c>
      <c r="J1417">
        <v>127</v>
      </c>
      <c r="K1417" t="s">
        <v>948</v>
      </c>
      <c r="L1417">
        <v>4028</v>
      </c>
      <c r="M1417">
        <v>2024</v>
      </c>
      <c r="N1417">
        <v>36</v>
      </c>
      <c r="O1417">
        <f t="shared" si="22"/>
        <v>1.9738209017244961E-3</v>
      </c>
    </row>
    <row r="1418" spans="1:15" x14ac:dyDescent="0.3">
      <c r="A1418">
        <v>22</v>
      </c>
      <c r="B1418">
        <v>245</v>
      </c>
      <c r="C1418" t="s">
        <v>715</v>
      </c>
      <c r="D1418" t="s">
        <v>159</v>
      </c>
      <c r="E1418">
        <v>94</v>
      </c>
      <c r="F1418">
        <v>977</v>
      </c>
      <c r="G1418">
        <v>9.6212896622313207E-2</v>
      </c>
      <c r="H1418">
        <v>48130</v>
      </c>
      <c r="I1418">
        <v>292727</v>
      </c>
      <c r="J1418">
        <v>128</v>
      </c>
      <c r="K1418" t="s">
        <v>2712</v>
      </c>
      <c r="L1418">
        <v>2282</v>
      </c>
      <c r="M1418">
        <v>2024</v>
      </c>
      <c r="N1418">
        <v>36</v>
      </c>
      <c r="O1418">
        <f t="shared" si="22"/>
        <v>1.9530438396010805E-3</v>
      </c>
    </row>
    <row r="1419" spans="1:15" x14ac:dyDescent="0.3">
      <c r="A1419">
        <v>22</v>
      </c>
      <c r="B1419">
        <v>113</v>
      </c>
      <c r="C1419" t="s">
        <v>715</v>
      </c>
      <c r="D1419" t="s">
        <v>159</v>
      </c>
      <c r="E1419">
        <v>92</v>
      </c>
      <c r="F1419">
        <v>1314</v>
      </c>
      <c r="G1419">
        <v>7.0015220700152203E-2</v>
      </c>
      <c r="H1419">
        <v>48130</v>
      </c>
      <c r="I1419">
        <v>292727</v>
      </c>
      <c r="J1419">
        <v>129</v>
      </c>
      <c r="K1419" t="s">
        <v>936</v>
      </c>
      <c r="L1419">
        <v>3757</v>
      </c>
      <c r="M1419">
        <v>2024</v>
      </c>
      <c r="N1419">
        <v>36</v>
      </c>
      <c r="O1419">
        <f t="shared" si="22"/>
        <v>1.9114897153542489E-3</v>
      </c>
    </row>
    <row r="1420" spans="1:15" x14ac:dyDescent="0.3">
      <c r="A1420">
        <v>22</v>
      </c>
      <c r="B1420">
        <v>530</v>
      </c>
      <c r="C1420" t="s">
        <v>715</v>
      </c>
      <c r="D1420" t="s">
        <v>159</v>
      </c>
      <c r="E1420">
        <v>87</v>
      </c>
      <c r="F1420">
        <v>272</v>
      </c>
      <c r="G1420">
        <v>0.31985294117647056</v>
      </c>
      <c r="H1420">
        <v>48130</v>
      </c>
      <c r="I1420">
        <v>292727</v>
      </c>
      <c r="J1420">
        <v>130</v>
      </c>
      <c r="K1420" t="s">
        <v>2229</v>
      </c>
      <c r="L1420">
        <v>463</v>
      </c>
      <c r="M1420">
        <v>2024</v>
      </c>
      <c r="N1420">
        <v>36</v>
      </c>
      <c r="O1420">
        <f t="shared" si="22"/>
        <v>1.8076044047371702E-3</v>
      </c>
    </row>
    <row r="1421" spans="1:15" x14ac:dyDescent="0.3">
      <c r="A1421">
        <v>22</v>
      </c>
      <c r="B1421">
        <v>385</v>
      </c>
      <c r="C1421" t="s">
        <v>715</v>
      </c>
      <c r="D1421" t="s">
        <v>159</v>
      </c>
      <c r="E1421">
        <v>86</v>
      </c>
      <c r="F1421">
        <v>466</v>
      </c>
      <c r="G1421">
        <v>0.18454935622317598</v>
      </c>
      <c r="H1421">
        <v>48130</v>
      </c>
      <c r="I1421">
        <v>292727</v>
      </c>
      <c r="J1421">
        <v>131</v>
      </c>
      <c r="K1421" t="s">
        <v>2213</v>
      </c>
      <c r="L1421">
        <v>1069</v>
      </c>
      <c r="M1421">
        <v>2024</v>
      </c>
      <c r="N1421">
        <v>36</v>
      </c>
      <c r="O1421">
        <f t="shared" si="22"/>
        <v>1.7868273426137544E-3</v>
      </c>
    </row>
    <row r="1422" spans="1:15" x14ac:dyDescent="0.3">
      <c r="A1422">
        <v>22</v>
      </c>
      <c r="B1422">
        <v>844</v>
      </c>
      <c r="C1422" t="s">
        <v>715</v>
      </c>
      <c r="D1422" t="s">
        <v>159</v>
      </c>
      <c r="E1422">
        <v>86</v>
      </c>
      <c r="F1422">
        <v>250</v>
      </c>
      <c r="G1422">
        <v>0.34399999999999997</v>
      </c>
      <c r="H1422">
        <v>48130</v>
      </c>
      <c r="I1422">
        <v>292727</v>
      </c>
      <c r="J1422">
        <v>131</v>
      </c>
      <c r="K1422" t="s">
        <v>2891</v>
      </c>
      <c r="L1422">
        <v>298</v>
      </c>
      <c r="M1422">
        <v>2024</v>
      </c>
      <c r="N1422">
        <v>36</v>
      </c>
      <c r="O1422">
        <f t="shared" si="22"/>
        <v>1.7868273426137544E-3</v>
      </c>
    </row>
    <row r="1423" spans="1:15" x14ac:dyDescent="0.3">
      <c r="A1423">
        <v>22</v>
      </c>
      <c r="B1423">
        <v>144</v>
      </c>
      <c r="C1423" t="s">
        <v>715</v>
      </c>
      <c r="D1423" t="s">
        <v>159</v>
      </c>
      <c r="E1423">
        <v>81</v>
      </c>
      <c r="F1423">
        <v>415</v>
      </c>
      <c r="G1423">
        <v>0.19518072289156627</v>
      </c>
      <c r="H1423">
        <v>48130</v>
      </c>
      <c r="I1423">
        <v>292727</v>
      </c>
      <c r="J1423">
        <v>133</v>
      </c>
      <c r="K1423" t="s">
        <v>2226</v>
      </c>
      <c r="L1423">
        <v>1172</v>
      </c>
      <c r="M1423">
        <v>2024</v>
      </c>
      <c r="N1423">
        <v>36</v>
      </c>
      <c r="O1423">
        <f t="shared" si="22"/>
        <v>1.6829420319966757E-3</v>
      </c>
    </row>
    <row r="1424" spans="1:15" x14ac:dyDescent="0.3">
      <c r="A1424">
        <v>22</v>
      </c>
      <c r="B1424">
        <v>162</v>
      </c>
      <c r="C1424" t="s">
        <v>715</v>
      </c>
      <c r="D1424" t="s">
        <v>159</v>
      </c>
      <c r="E1424">
        <v>81</v>
      </c>
      <c r="F1424">
        <v>346</v>
      </c>
      <c r="G1424">
        <v>0.23410404624277456</v>
      </c>
      <c r="H1424">
        <v>48130</v>
      </c>
      <c r="I1424">
        <v>292727</v>
      </c>
      <c r="J1424">
        <v>133</v>
      </c>
      <c r="K1424" t="s">
        <v>2957</v>
      </c>
      <c r="L1424">
        <v>461</v>
      </c>
      <c r="M1424">
        <v>2024</v>
      </c>
      <c r="N1424">
        <v>36</v>
      </c>
      <c r="O1424">
        <f t="shared" si="22"/>
        <v>1.6829420319966757E-3</v>
      </c>
    </row>
    <row r="1425" spans="1:15" x14ac:dyDescent="0.3">
      <c r="A1425">
        <v>22</v>
      </c>
      <c r="B1425">
        <v>169</v>
      </c>
      <c r="C1425" t="s">
        <v>715</v>
      </c>
      <c r="D1425" t="s">
        <v>159</v>
      </c>
      <c r="E1425">
        <v>80</v>
      </c>
      <c r="F1425">
        <v>465</v>
      </c>
      <c r="G1425">
        <v>0.17204301075268819</v>
      </c>
      <c r="H1425">
        <v>48130</v>
      </c>
      <c r="I1425">
        <v>292727</v>
      </c>
      <c r="J1425">
        <v>135</v>
      </c>
      <c r="K1425" t="s">
        <v>2942</v>
      </c>
      <c r="L1425">
        <v>1050</v>
      </c>
      <c r="M1425">
        <v>2024</v>
      </c>
      <c r="N1425">
        <v>36</v>
      </c>
      <c r="O1425">
        <f t="shared" si="22"/>
        <v>1.6621649698732599E-3</v>
      </c>
    </row>
    <row r="1426" spans="1:15" x14ac:dyDescent="0.3">
      <c r="A1426">
        <v>22</v>
      </c>
      <c r="B1426">
        <v>724</v>
      </c>
      <c r="C1426" t="s">
        <v>715</v>
      </c>
      <c r="D1426" t="s">
        <v>159</v>
      </c>
      <c r="E1426">
        <v>79</v>
      </c>
      <c r="F1426">
        <v>531</v>
      </c>
      <c r="G1426">
        <v>0.1487758945386064</v>
      </c>
      <c r="H1426">
        <v>48130</v>
      </c>
      <c r="I1426">
        <v>292727</v>
      </c>
      <c r="J1426">
        <v>136</v>
      </c>
      <c r="K1426" t="s">
        <v>2205</v>
      </c>
      <c r="L1426">
        <v>1429</v>
      </c>
      <c r="M1426">
        <v>2024</v>
      </c>
      <c r="N1426">
        <v>36</v>
      </c>
      <c r="O1426">
        <f t="shared" si="22"/>
        <v>1.6413879077498443E-3</v>
      </c>
    </row>
    <row r="1427" spans="1:15" x14ac:dyDescent="0.3">
      <c r="A1427">
        <v>22</v>
      </c>
      <c r="B1427">
        <v>792</v>
      </c>
      <c r="C1427" t="s">
        <v>715</v>
      </c>
      <c r="D1427" t="s">
        <v>159</v>
      </c>
      <c r="E1427">
        <v>79</v>
      </c>
      <c r="F1427">
        <v>296</v>
      </c>
      <c r="G1427">
        <v>0.26689189189189189</v>
      </c>
      <c r="H1427">
        <v>48130</v>
      </c>
      <c r="I1427">
        <v>292727</v>
      </c>
      <c r="J1427">
        <v>136</v>
      </c>
      <c r="K1427" t="s">
        <v>2951</v>
      </c>
      <c r="L1427">
        <v>531</v>
      </c>
      <c r="M1427">
        <v>2024</v>
      </c>
      <c r="N1427">
        <v>36</v>
      </c>
      <c r="O1427">
        <f t="shared" si="22"/>
        <v>1.6413879077498443E-3</v>
      </c>
    </row>
    <row r="1428" spans="1:15" x14ac:dyDescent="0.3">
      <c r="A1428">
        <v>22</v>
      </c>
      <c r="B1428">
        <v>23</v>
      </c>
      <c r="C1428" t="s">
        <v>715</v>
      </c>
      <c r="D1428" t="s">
        <v>159</v>
      </c>
      <c r="E1428">
        <v>78</v>
      </c>
      <c r="F1428">
        <v>462</v>
      </c>
      <c r="G1428">
        <v>0.16883116883116883</v>
      </c>
      <c r="H1428">
        <v>48130</v>
      </c>
      <c r="I1428">
        <v>292727</v>
      </c>
      <c r="J1428">
        <v>138</v>
      </c>
      <c r="K1428" t="s">
        <v>2675</v>
      </c>
      <c r="L1428">
        <v>731</v>
      </c>
      <c r="M1428">
        <v>2024</v>
      </c>
      <c r="N1428">
        <v>36</v>
      </c>
      <c r="O1428">
        <f t="shared" si="22"/>
        <v>1.6206108456264284E-3</v>
      </c>
    </row>
    <row r="1429" spans="1:15" x14ac:dyDescent="0.3">
      <c r="A1429">
        <v>22</v>
      </c>
      <c r="B1429">
        <v>912</v>
      </c>
      <c r="C1429" t="s">
        <v>715</v>
      </c>
      <c r="D1429" t="s">
        <v>159</v>
      </c>
      <c r="E1429">
        <v>76</v>
      </c>
      <c r="F1429">
        <v>433</v>
      </c>
      <c r="G1429">
        <v>0.17551963048498845</v>
      </c>
      <c r="H1429">
        <v>48130</v>
      </c>
      <c r="I1429">
        <v>292727</v>
      </c>
      <c r="J1429">
        <v>139</v>
      </c>
      <c r="K1429" t="s">
        <v>2808</v>
      </c>
      <c r="L1429">
        <v>960</v>
      </c>
      <c r="M1429">
        <v>2024</v>
      </c>
      <c r="N1429">
        <v>36</v>
      </c>
      <c r="O1429">
        <f t="shared" si="22"/>
        <v>1.579056721379597E-3</v>
      </c>
    </row>
    <row r="1430" spans="1:15" x14ac:dyDescent="0.3">
      <c r="A1430">
        <v>22</v>
      </c>
      <c r="B1430">
        <v>191</v>
      </c>
      <c r="C1430" t="s">
        <v>715</v>
      </c>
      <c r="D1430" t="s">
        <v>159</v>
      </c>
      <c r="E1430">
        <v>75</v>
      </c>
      <c r="F1430">
        <v>499</v>
      </c>
      <c r="G1430">
        <v>0.15030060120240482</v>
      </c>
      <c r="H1430">
        <v>48130</v>
      </c>
      <c r="I1430">
        <v>292727</v>
      </c>
      <c r="J1430">
        <v>140</v>
      </c>
      <c r="K1430" t="s">
        <v>2941</v>
      </c>
      <c r="L1430">
        <v>1386</v>
      </c>
      <c r="M1430">
        <v>2024</v>
      </c>
      <c r="N1430">
        <v>36</v>
      </c>
      <c r="O1430">
        <f t="shared" si="22"/>
        <v>1.5582796592561812E-3</v>
      </c>
    </row>
    <row r="1431" spans="1:15" x14ac:dyDescent="0.3">
      <c r="A1431">
        <v>22</v>
      </c>
      <c r="B1431">
        <v>317</v>
      </c>
      <c r="C1431" t="s">
        <v>715</v>
      </c>
      <c r="D1431" t="s">
        <v>159</v>
      </c>
      <c r="E1431">
        <v>75</v>
      </c>
      <c r="F1431">
        <v>417</v>
      </c>
      <c r="G1431">
        <v>0.17985611510791366</v>
      </c>
      <c r="H1431">
        <v>48130</v>
      </c>
      <c r="I1431">
        <v>292727</v>
      </c>
      <c r="J1431">
        <v>140</v>
      </c>
      <c r="K1431" t="s">
        <v>2242</v>
      </c>
      <c r="L1431">
        <v>829</v>
      </c>
      <c r="M1431">
        <v>2024</v>
      </c>
      <c r="N1431">
        <v>36</v>
      </c>
      <c r="O1431">
        <f t="shared" si="22"/>
        <v>1.5582796592561812E-3</v>
      </c>
    </row>
    <row r="1432" spans="1:15" x14ac:dyDescent="0.3">
      <c r="A1432">
        <v>22</v>
      </c>
      <c r="B1432">
        <v>519</v>
      </c>
      <c r="C1432" t="s">
        <v>715</v>
      </c>
      <c r="D1432" t="s">
        <v>159</v>
      </c>
      <c r="E1432">
        <v>75</v>
      </c>
      <c r="F1432">
        <v>420</v>
      </c>
      <c r="G1432">
        <v>0.17857142857142858</v>
      </c>
      <c r="H1432">
        <v>48130</v>
      </c>
      <c r="I1432">
        <v>292727</v>
      </c>
      <c r="J1432">
        <v>140</v>
      </c>
      <c r="K1432" t="s">
        <v>2240</v>
      </c>
      <c r="L1432">
        <v>841</v>
      </c>
      <c r="M1432">
        <v>2024</v>
      </c>
      <c r="N1432">
        <v>36</v>
      </c>
      <c r="O1432">
        <f t="shared" si="22"/>
        <v>1.5582796592561812E-3</v>
      </c>
    </row>
    <row r="1433" spans="1:15" x14ac:dyDescent="0.3">
      <c r="A1433">
        <v>22</v>
      </c>
      <c r="B1433">
        <v>361</v>
      </c>
      <c r="C1433" t="s">
        <v>715</v>
      </c>
      <c r="D1433" t="s">
        <v>159</v>
      </c>
      <c r="E1433">
        <v>73</v>
      </c>
      <c r="F1433">
        <v>317</v>
      </c>
      <c r="G1433">
        <v>0.2302839116719243</v>
      </c>
      <c r="H1433">
        <v>48130</v>
      </c>
      <c r="I1433">
        <v>292727</v>
      </c>
      <c r="J1433">
        <v>143</v>
      </c>
      <c r="K1433" t="s">
        <v>2730</v>
      </c>
      <c r="L1433">
        <v>575</v>
      </c>
      <c r="M1433">
        <v>2024</v>
      </c>
      <c r="N1433">
        <v>36</v>
      </c>
      <c r="O1433">
        <f t="shared" si="22"/>
        <v>1.5167255350093498E-3</v>
      </c>
    </row>
    <row r="1434" spans="1:15" x14ac:dyDescent="0.3">
      <c r="A1434">
        <v>22</v>
      </c>
      <c r="B1434">
        <v>344</v>
      </c>
      <c r="C1434" t="s">
        <v>715</v>
      </c>
      <c r="D1434" t="s">
        <v>159</v>
      </c>
      <c r="E1434">
        <v>72</v>
      </c>
      <c r="F1434">
        <v>655</v>
      </c>
      <c r="G1434">
        <v>0.1099236641221374</v>
      </c>
      <c r="H1434">
        <v>48130</v>
      </c>
      <c r="I1434">
        <v>292727</v>
      </c>
      <c r="J1434">
        <v>144</v>
      </c>
      <c r="K1434" t="s">
        <v>2728</v>
      </c>
      <c r="L1434">
        <v>1902</v>
      </c>
      <c r="M1434">
        <v>2024</v>
      </c>
      <c r="N1434">
        <v>36</v>
      </c>
      <c r="O1434">
        <f t="shared" si="22"/>
        <v>1.495948472885934E-3</v>
      </c>
    </row>
    <row r="1435" spans="1:15" x14ac:dyDescent="0.3">
      <c r="A1435">
        <v>22</v>
      </c>
      <c r="B1435">
        <v>793</v>
      </c>
      <c r="C1435" t="s">
        <v>715</v>
      </c>
      <c r="D1435" t="s">
        <v>159</v>
      </c>
      <c r="E1435">
        <v>72</v>
      </c>
      <c r="F1435">
        <v>384</v>
      </c>
      <c r="G1435">
        <v>0.1875</v>
      </c>
      <c r="H1435">
        <v>48130</v>
      </c>
      <c r="I1435">
        <v>292727</v>
      </c>
      <c r="J1435">
        <v>144</v>
      </c>
      <c r="K1435" t="s">
        <v>2954</v>
      </c>
      <c r="L1435">
        <v>717</v>
      </c>
      <c r="M1435">
        <v>2024</v>
      </c>
      <c r="N1435">
        <v>36</v>
      </c>
      <c r="O1435">
        <f t="shared" si="22"/>
        <v>1.495948472885934E-3</v>
      </c>
    </row>
    <row r="1436" spans="1:15" x14ac:dyDescent="0.3">
      <c r="A1436">
        <v>22</v>
      </c>
      <c r="B1436">
        <v>142</v>
      </c>
      <c r="C1436" t="s">
        <v>715</v>
      </c>
      <c r="D1436" t="s">
        <v>159</v>
      </c>
      <c r="E1436">
        <v>71</v>
      </c>
      <c r="F1436">
        <v>403</v>
      </c>
      <c r="G1436">
        <v>0.17617866004962779</v>
      </c>
      <c r="H1436">
        <v>48130</v>
      </c>
      <c r="I1436">
        <v>292727</v>
      </c>
      <c r="J1436">
        <v>146</v>
      </c>
      <c r="K1436" t="s">
        <v>2949</v>
      </c>
      <c r="L1436">
        <v>1027</v>
      </c>
      <c r="M1436">
        <v>2024</v>
      </c>
      <c r="N1436">
        <v>36</v>
      </c>
      <c r="O1436">
        <f t="shared" si="22"/>
        <v>1.4751714107625181E-3</v>
      </c>
    </row>
    <row r="1437" spans="1:15" x14ac:dyDescent="0.3">
      <c r="A1437">
        <v>22</v>
      </c>
      <c r="B1437">
        <v>756</v>
      </c>
      <c r="C1437" t="s">
        <v>715</v>
      </c>
      <c r="D1437" t="s">
        <v>159</v>
      </c>
      <c r="E1437">
        <v>71</v>
      </c>
      <c r="F1437">
        <v>722</v>
      </c>
      <c r="G1437">
        <v>9.833795013850416E-2</v>
      </c>
      <c r="H1437">
        <v>48130</v>
      </c>
      <c r="I1437">
        <v>292727</v>
      </c>
      <c r="J1437">
        <v>146</v>
      </c>
      <c r="K1437" t="s">
        <v>892</v>
      </c>
      <c r="L1437">
        <v>1555</v>
      </c>
      <c r="M1437">
        <v>2024</v>
      </c>
      <c r="N1437">
        <v>36</v>
      </c>
      <c r="O1437">
        <f t="shared" si="22"/>
        <v>1.4751714107625181E-3</v>
      </c>
    </row>
    <row r="1438" spans="1:15" x14ac:dyDescent="0.3">
      <c r="A1438">
        <v>22</v>
      </c>
      <c r="B1438">
        <v>342</v>
      </c>
      <c r="C1438" t="s">
        <v>715</v>
      </c>
      <c r="D1438" t="s">
        <v>159</v>
      </c>
      <c r="E1438">
        <v>70</v>
      </c>
      <c r="F1438">
        <v>791</v>
      </c>
      <c r="G1438">
        <v>8.8495575221238937E-2</v>
      </c>
      <c r="H1438">
        <v>48130</v>
      </c>
      <c r="I1438">
        <v>292727</v>
      </c>
      <c r="J1438">
        <v>148</v>
      </c>
      <c r="K1438" t="s">
        <v>2726</v>
      </c>
      <c r="L1438">
        <v>2776</v>
      </c>
      <c r="M1438">
        <v>2024</v>
      </c>
      <c r="N1438">
        <v>36</v>
      </c>
      <c r="O1438">
        <f t="shared" si="22"/>
        <v>1.4543943486391025E-3</v>
      </c>
    </row>
    <row r="1439" spans="1:15" x14ac:dyDescent="0.3">
      <c r="A1439">
        <v>22</v>
      </c>
      <c r="B1439">
        <v>404</v>
      </c>
      <c r="C1439" t="s">
        <v>715</v>
      </c>
      <c r="D1439" t="s">
        <v>159</v>
      </c>
      <c r="E1439">
        <v>70</v>
      </c>
      <c r="F1439">
        <v>237</v>
      </c>
      <c r="G1439">
        <v>0.29535864978902954</v>
      </c>
      <c r="H1439">
        <v>48130</v>
      </c>
      <c r="I1439">
        <v>292727</v>
      </c>
      <c r="J1439">
        <v>148</v>
      </c>
      <c r="K1439" t="s">
        <v>2736</v>
      </c>
      <c r="L1439">
        <v>337</v>
      </c>
      <c r="M1439">
        <v>2024</v>
      </c>
      <c r="N1439">
        <v>36</v>
      </c>
      <c r="O1439">
        <f t="shared" si="22"/>
        <v>1.4543943486391025E-3</v>
      </c>
    </row>
    <row r="1440" spans="1:15" x14ac:dyDescent="0.3">
      <c r="A1440">
        <v>22</v>
      </c>
      <c r="B1440">
        <v>50</v>
      </c>
      <c r="C1440" t="s">
        <v>715</v>
      </c>
      <c r="D1440" t="s">
        <v>159</v>
      </c>
      <c r="E1440">
        <v>69</v>
      </c>
      <c r="F1440">
        <v>292</v>
      </c>
      <c r="G1440">
        <v>0.2363013698630137</v>
      </c>
      <c r="H1440">
        <v>48130</v>
      </c>
      <c r="I1440">
        <v>292727</v>
      </c>
      <c r="J1440">
        <v>150</v>
      </c>
      <c r="K1440" t="s">
        <v>2682</v>
      </c>
      <c r="L1440">
        <v>570</v>
      </c>
      <c r="M1440">
        <v>2024</v>
      </c>
      <c r="N1440">
        <v>36</v>
      </c>
      <c r="O1440">
        <f t="shared" si="22"/>
        <v>1.4336172865156867E-3</v>
      </c>
    </row>
    <row r="1441" spans="1:15" x14ac:dyDescent="0.3">
      <c r="A1441">
        <v>22</v>
      </c>
      <c r="B1441">
        <v>315</v>
      </c>
      <c r="C1441" t="s">
        <v>715</v>
      </c>
      <c r="D1441" t="s">
        <v>159</v>
      </c>
      <c r="E1441">
        <v>69</v>
      </c>
      <c r="F1441">
        <v>551</v>
      </c>
      <c r="G1441">
        <v>0.12522686025408347</v>
      </c>
      <c r="H1441">
        <v>48130</v>
      </c>
      <c r="I1441">
        <v>292727</v>
      </c>
      <c r="J1441">
        <v>150</v>
      </c>
      <c r="K1441" t="s">
        <v>2943</v>
      </c>
      <c r="L1441">
        <v>1125</v>
      </c>
      <c r="M1441">
        <v>2024</v>
      </c>
      <c r="N1441">
        <v>36</v>
      </c>
      <c r="O1441">
        <f t="shared" si="22"/>
        <v>1.4336172865156867E-3</v>
      </c>
    </row>
    <row r="1442" spans="1:15" x14ac:dyDescent="0.3">
      <c r="A1442">
        <v>22</v>
      </c>
      <c r="B1442">
        <v>622</v>
      </c>
      <c r="C1442" t="s">
        <v>715</v>
      </c>
      <c r="D1442" t="s">
        <v>159</v>
      </c>
      <c r="E1442">
        <v>69</v>
      </c>
      <c r="F1442">
        <v>216</v>
      </c>
      <c r="G1442">
        <v>0.31944444444444442</v>
      </c>
      <c r="H1442">
        <v>48130</v>
      </c>
      <c r="I1442">
        <v>292727</v>
      </c>
      <c r="J1442">
        <v>150</v>
      </c>
      <c r="K1442" t="s">
        <v>1863</v>
      </c>
      <c r="L1442">
        <v>345</v>
      </c>
      <c r="M1442">
        <v>2024</v>
      </c>
      <c r="N1442">
        <v>36</v>
      </c>
      <c r="O1442">
        <f t="shared" si="22"/>
        <v>1.4336172865156867E-3</v>
      </c>
    </row>
    <row r="1443" spans="1:15" x14ac:dyDescent="0.3">
      <c r="A1443">
        <v>22</v>
      </c>
      <c r="B1443">
        <v>465</v>
      </c>
      <c r="C1443" t="s">
        <v>715</v>
      </c>
      <c r="D1443" t="s">
        <v>159</v>
      </c>
      <c r="E1443">
        <v>68</v>
      </c>
      <c r="F1443">
        <v>597</v>
      </c>
      <c r="G1443">
        <v>0.11390284757118928</v>
      </c>
      <c r="H1443">
        <v>48130</v>
      </c>
      <c r="I1443">
        <v>292727</v>
      </c>
      <c r="J1443">
        <v>153</v>
      </c>
      <c r="K1443" t="s">
        <v>2747</v>
      </c>
      <c r="L1443">
        <v>1977</v>
      </c>
      <c r="M1443">
        <v>2024</v>
      </c>
      <c r="N1443">
        <v>36</v>
      </c>
      <c r="O1443">
        <f t="shared" si="22"/>
        <v>1.4128402243922709E-3</v>
      </c>
    </row>
    <row r="1444" spans="1:15" x14ac:dyDescent="0.3">
      <c r="A1444">
        <v>22</v>
      </c>
      <c r="B1444">
        <v>98</v>
      </c>
      <c r="C1444" t="s">
        <v>715</v>
      </c>
      <c r="D1444" t="s">
        <v>159</v>
      </c>
      <c r="E1444">
        <v>67</v>
      </c>
      <c r="F1444">
        <v>574</v>
      </c>
      <c r="G1444">
        <v>0.11672473867595819</v>
      </c>
      <c r="H1444">
        <v>48130</v>
      </c>
      <c r="I1444">
        <v>292727</v>
      </c>
      <c r="J1444">
        <v>154</v>
      </c>
      <c r="K1444" t="s">
        <v>953</v>
      </c>
      <c r="L1444">
        <v>758</v>
      </c>
      <c r="M1444">
        <v>2024</v>
      </c>
      <c r="N1444">
        <v>36</v>
      </c>
      <c r="O1444">
        <f t="shared" si="22"/>
        <v>1.3920631622688553E-3</v>
      </c>
    </row>
    <row r="1445" spans="1:15" x14ac:dyDescent="0.3">
      <c r="A1445">
        <v>22</v>
      </c>
      <c r="B1445">
        <v>723</v>
      </c>
      <c r="C1445" t="s">
        <v>715</v>
      </c>
      <c r="D1445" t="s">
        <v>159</v>
      </c>
      <c r="E1445">
        <v>66</v>
      </c>
      <c r="F1445">
        <v>608</v>
      </c>
      <c r="G1445">
        <v>0.10855263157894737</v>
      </c>
      <c r="H1445">
        <v>48130</v>
      </c>
      <c r="I1445">
        <v>292727</v>
      </c>
      <c r="J1445">
        <v>155</v>
      </c>
      <c r="K1445" t="s">
        <v>937</v>
      </c>
      <c r="L1445">
        <v>1212</v>
      </c>
      <c r="M1445">
        <v>2024</v>
      </c>
      <c r="N1445">
        <v>36</v>
      </c>
      <c r="O1445">
        <f t="shared" si="22"/>
        <v>1.3712861001454395E-3</v>
      </c>
    </row>
    <row r="1446" spans="1:15" x14ac:dyDescent="0.3">
      <c r="A1446">
        <v>22</v>
      </c>
      <c r="B1446">
        <v>842</v>
      </c>
      <c r="C1446" t="s">
        <v>715</v>
      </c>
      <c r="D1446" t="s">
        <v>159</v>
      </c>
      <c r="E1446">
        <v>66</v>
      </c>
      <c r="F1446">
        <v>196</v>
      </c>
      <c r="G1446">
        <v>0.33673469387755101</v>
      </c>
      <c r="H1446">
        <v>48130</v>
      </c>
      <c r="I1446">
        <v>292727</v>
      </c>
      <c r="J1446">
        <v>155</v>
      </c>
      <c r="K1446" t="s">
        <v>2963</v>
      </c>
      <c r="L1446">
        <v>208</v>
      </c>
      <c r="M1446">
        <v>2024</v>
      </c>
      <c r="N1446">
        <v>36</v>
      </c>
      <c r="O1446">
        <f t="shared" si="22"/>
        <v>1.3712861001454395E-3</v>
      </c>
    </row>
    <row r="1447" spans="1:15" x14ac:dyDescent="0.3">
      <c r="A1447">
        <v>22</v>
      </c>
      <c r="B1447">
        <v>850</v>
      </c>
      <c r="C1447" t="s">
        <v>715</v>
      </c>
      <c r="D1447" t="s">
        <v>159</v>
      </c>
      <c r="E1447">
        <v>66</v>
      </c>
      <c r="F1447">
        <v>331</v>
      </c>
      <c r="G1447">
        <v>0.19939577039274925</v>
      </c>
      <c r="H1447">
        <v>48130</v>
      </c>
      <c r="I1447">
        <v>292727</v>
      </c>
      <c r="J1447">
        <v>155</v>
      </c>
      <c r="K1447" t="s">
        <v>2801</v>
      </c>
      <c r="L1447">
        <v>556</v>
      </c>
      <c r="M1447">
        <v>2024</v>
      </c>
      <c r="N1447">
        <v>36</v>
      </c>
      <c r="O1447">
        <f t="shared" si="22"/>
        <v>1.3712861001454395E-3</v>
      </c>
    </row>
    <row r="1448" spans="1:15" x14ac:dyDescent="0.3">
      <c r="A1448">
        <v>22</v>
      </c>
      <c r="B1448">
        <v>422</v>
      </c>
      <c r="C1448" t="s">
        <v>715</v>
      </c>
      <c r="D1448" t="s">
        <v>159</v>
      </c>
      <c r="E1448">
        <v>65</v>
      </c>
      <c r="F1448">
        <v>742</v>
      </c>
      <c r="G1448">
        <v>8.7601078167115903E-2</v>
      </c>
      <c r="H1448">
        <v>48130</v>
      </c>
      <c r="I1448">
        <v>292727</v>
      </c>
      <c r="J1448">
        <v>158</v>
      </c>
      <c r="K1448" t="s">
        <v>2852</v>
      </c>
      <c r="L1448">
        <v>2623</v>
      </c>
      <c r="M1448">
        <v>2024</v>
      </c>
      <c r="N1448">
        <v>36</v>
      </c>
      <c r="O1448">
        <f t="shared" si="22"/>
        <v>1.3505090380220236E-3</v>
      </c>
    </row>
    <row r="1449" spans="1:15" x14ac:dyDescent="0.3">
      <c r="A1449">
        <v>22</v>
      </c>
      <c r="B1449">
        <v>612</v>
      </c>
      <c r="C1449" t="s">
        <v>715</v>
      </c>
      <c r="D1449" t="s">
        <v>159</v>
      </c>
      <c r="E1449">
        <v>64</v>
      </c>
      <c r="F1449">
        <v>246</v>
      </c>
      <c r="G1449">
        <v>0.26016260162601629</v>
      </c>
      <c r="H1449">
        <v>48130</v>
      </c>
      <c r="I1449">
        <v>292727</v>
      </c>
      <c r="J1449">
        <v>159</v>
      </c>
      <c r="K1449" t="s">
        <v>1857</v>
      </c>
      <c r="L1449">
        <v>400</v>
      </c>
      <c r="M1449">
        <v>2024</v>
      </c>
      <c r="N1449">
        <v>36</v>
      </c>
      <c r="O1449">
        <f t="shared" si="22"/>
        <v>1.329731975898608E-3</v>
      </c>
    </row>
    <row r="1450" spans="1:15" x14ac:dyDescent="0.3">
      <c r="A1450">
        <v>22</v>
      </c>
      <c r="B1450">
        <v>952</v>
      </c>
      <c r="C1450" t="s">
        <v>715</v>
      </c>
      <c r="D1450" t="s">
        <v>159</v>
      </c>
      <c r="E1450">
        <v>63</v>
      </c>
      <c r="F1450">
        <v>411</v>
      </c>
      <c r="G1450">
        <v>0.15328467153284672</v>
      </c>
      <c r="H1450">
        <v>48130</v>
      </c>
      <c r="I1450">
        <v>292727</v>
      </c>
      <c r="J1450">
        <v>160</v>
      </c>
      <c r="K1450" t="s">
        <v>2811</v>
      </c>
      <c r="L1450">
        <v>936</v>
      </c>
      <c r="M1450">
        <v>2024</v>
      </c>
      <c r="N1450">
        <v>36</v>
      </c>
      <c r="O1450">
        <f t="shared" si="22"/>
        <v>1.3089549137751922E-3</v>
      </c>
    </row>
    <row r="1451" spans="1:15" x14ac:dyDescent="0.3">
      <c r="A1451">
        <v>22</v>
      </c>
      <c r="B1451">
        <v>401</v>
      </c>
      <c r="C1451" t="s">
        <v>715</v>
      </c>
      <c r="D1451" t="s">
        <v>159</v>
      </c>
      <c r="E1451">
        <v>62</v>
      </c>
      <c r="F1451">
        <v>169</v>
      </c>
      <c r="G1451">
        <v>0.36686390532544377</v>
      </c>
      <c r="H1451">
        <v>48130</v>
      </c>
      <c r="I1451">
        <v>292727</v>
      </c>
      <c r="J1451">
        <v>161</v>
      </c>
      <c r="K1451" t="s">
        <v>2964</v>
      </c>
      <c r="L1451">
        <v>255</v>
      </c>
      <c r="M1451">
        <v>2024</v>
      </c>
      <c r="N1451">
        <v>36</v>
      </c>
      <c r="O1451">
        <f t="shared" si="22"/>
        <v>1.2881778516517764E-3</v>
      </c>
    </row>
    <row r="1452" spans="1:15" x14ac:dyDescent="0.3">
      <c r="A1452">
        <v>22</v>
      </c>
      <c r="B1452">
        <v>512</v>
      </c>
      <c r="C1452" t="s">
        <v>715</v>
      </c>
      <c r="D1452" t="s">
        <v>159</v>
      </c>
      <c r="E1452">
        <v>62</v>
      </c>
      <c r="F1452">
        <v>197</v>
      </c>
      <c r="G1452">
        <v>0.31472081218274112</v>
      </c>
      <c r="H1452">
        <v>48130</v>
      </c>
      <c r="I1452">
        <v>292727</v>
      </c>
      <c r="J1452">
        <v>161</v>
      </c>
      <c r="K1452" t="s">
        <v>2758</v>
      </c>
      <c r="L1452">
        <v>284</v>
      </c>
      <c r="M1452">
        <v>2024</v>
      </c>
      <c r="N1452">
        <v>36</v>
      </c>
      <c r="O1452">
        <f t="shared" si="22"/>
        <v>1.2881778516517764E-3</v>
      </c>
    </row>
    <row r="1453" spans="1:15" x14ac:dyDescent="0.3">
      <c r="A1453">
        <v>22</v>
      </c>
      <c r="B1453">
        <v>91</v>
      </c>
      <c r="C1453" t="s">
        <v>715</v>
      </c>
      <c r="D1453" t="s">
        <v>159</v>
      </c>
      <c r="E1453">
        <v>61</v>
      </c>
      <c r="F1453">
        <v>424</v>
      </c>
      <c r="G1453">
        <v>0.14386792452830188</v>
      </c>
      <c r="H1453">
        <v>48130</v>
      </c>
      <c r="I1453">
        <v>292727</v>
      </c>
      <c r="J1453">
        <v>163</v>
      </c>
      <c r="K1453" t="s">
        <v>950</v>
      </c>
      <c r="L1453">
        <v>511</v>
      </c>
      <c r="M1453">
        <v>2024</v>
      </c>
      <c r="N1453">
        <v>36</v>
      </c>
      <c r="O1453">
        <f t="shared" si="22"/>
        <v>1.2674007895283608E-3</v>
      </c>
    </row>
    <row r="1454" spans="1:15" x14ac:dyDescent="0.3">
      <c r="A1454">
        <v>22</v>
      </c>
      <c r="B1454">
        <v>305</v>
      </c>
      <c r="C1454" t="s">
        <v>715</v>
      </c>
      <c r="D1454" t="s">
        <v>159</v>
      </c>
      <c r="E1454">
        <v>61</v>
      </c>
      <c r="F1454">
        <v>534</v>
      </c>
      <c r="G1454">
        <v>0.11423220973782772</v>
      </c>
      <c r="H1454">
        <v>48130</v>
      </c>
      <c r="I1454">
        <v>292727</v>
      </c>
      <c r="J1454">
        <v>163</v>
      </c>
      <c r="K1454" t="s">
        <v>2720</v>
      </c>
      <c r="L1454">
        <v>1350</v>
      </c>
      <c r="M1454">
        <v>2024</v>
      </c>
      <c r="N1454">
        <v>36</v>
      </c>
      <c r="O1454">
        <f t="shared" si="22"/>
        <v>1.2674007895283608E-3</v>
      </c>
    </row>
    <row r="1455" spans="1:15" x14ac:dyDescent="0.3">
      <c r="A1455">
        <v>22</v>
      </c>
      <c r="B1455">
        <v>364</v>
      </c>
      <c r="C1455" t="s">
        <v>715</v>
      </c>
      <c r="D1455" t="s">
        <v>159</v>
      </c>
      <c r="E1455">
        <v>61</v>
      </c>
      <c r="F1455">
        <v>651</v>
      </c>
      <c r="G1455">
        <v>9.3701996927803385E-2</v>
      </c>
      <c r="H1455">
        <v>48130</v>
      </c>
      <c r="I1455">
        <v>292727</v>
      </c>
      <c r="J1455">
        <v>163</v>
      </c>
      <c r="K1455" t="s">
        <v>2732</v>
      </c>
      <c r="L1455">
        <v>1626</v>
      </c>
      <c r="M1455">
        <v>2024</v>
      </c>
      <c r="N1455">
        <v>36</v>
      </c>
      <c r="O1455">
        <f t="shared" si="22"/>
        <v>1.2674007895283608E-3</v>
      </c>
    </row>
    <row r="1456" spans="1:15" x14ac:dyDescent="0.3">
      <c r="A1456">
        <v>22</v>
      </c>
      <c r="B1456">
        <v>513</v>
      </c>
      <c r="C1456" t="s">
        <v>715</v>
      </c>
      <c r="D1456" t="s">
        <v>159</v>
      </c>
      <c r="E1456">
        <v>61</v>
      </c>
      <c r="F1456">
        <v>329</v>
      </c>
      <c r="G1456">
        <v>0.18541033434650456</v>
      </c>
      <c r="H1456">
        <v>48130</v>
      </c>
      <c r="I1456">
        <v>292727</v>
      </c>
      <c r="J1456">
        <v>163</v>
      </c>
      <c r="K1456" t="s">
        <v>2759</v>
      </c>
      <c r="L1456">
        <v>807</v>
      </c>
      <c r="M1456">
        <v>2024</v>
      </c>
      <c r="N1456">
        <v>36</v>
      </c>
      <c r="O1456">
        <f t="shared" si="22"/>
        <v>1.2674007895283608E-3</v>
      </c>
    </row>
    <row r="1457" spans="1:15" x14ac:dyDescent="0.3">
      <c r="A1457">
        <v>22</v>
      </c>
      <c r="B1457">
        <v>480</v>
      </c>
      <c r="C1457" t="s">
        <v>715</v>
      </c>
      <c r="D1457" t="s">
        <v>159</v>
      </c>
      <c r="E1457">
        <v>60</v>
      </c>
      <c r="F1457">
        <v>239</v>
      </c>
      <c r="G1457">
        <v>0.2510460251046025</v>
      </c>
      <c r="H1457">
        <v>48130</v>
      </c>
      <c r="I1457">
        <v>292727</v>
      </c>
      <c r="J1457">
        <v>167</v>
      </c>
      <c r="K1457" t="s">
        <v>2750</v>
      </c>
      <c r="L1457">
        <v>393</v>
      </c>
      <c r="M1457">
        <v>2024</v>
      </c>
      <c r="N1457">
        <v>36</v>
      </c>
      <c r="O1457">
        <f t="shared" si="22"/>
        <v>1.246623727404945E-3</v>
      </c>
    </row>
    <row r="1458" spans="1:15" x14ac:dyDescent="0.3">
      <c r="A1458">
        <v>22</v>
      </c>
      <c r="B1458">
        <v>309</v>
      </c>
      <c r="C1458" t="s">
        <v>715</v>
      </c>
      <c r="D1458" t="s">
        <v>159</v>
      </c>
      <c r="E1458">
        <v>59</v>
      </c>
      <c r="F1458">
        <v>567</v>
      </c>
      <c r="G1458">
        <v>0.10405643738977072</v>
      </c>
      <c r="H1458">
        <v>48130</v>
      </c>
      <c r="I1458">
        <v>292727</v>
      </c>
      <c r="J1458">
        <v>168</v>
      </c>
      <c r="K1458" t="s">
        <v>2228</v>
      </c>
      <c r="L1458">
        <v>863</v>
      </c>
      <c r="M1458">
        <v>2024</v>
      </c>
      <c r="N1458">
        <v>36</v>
      </c>
      <c r="O1458">
        <f t="shared" si="22"/>
        <v>1.2258466652815291E-3</v>
      </c>
    </row>
    <row r="1459" spans="1:15" x14ac:dyDescent="0.3">
      <c r="A1459">
        <v>22</v>
      </c>
      <c r="B1459">
        <v>362</v>
      </c>
      <c r="C1459" t="s">
        <v>715</v>
      </c>
      <c r="D1459" t="s">
        <v>159</v>
      </c>
      <c r="E1459">
        <v>59</v>
      </c>
      <c r="F1459">
        <v>143</v>
      </c>
      <c r="G1459">
        <v>0.41258741258741261</v>
      </c>
      <c r="H1459">
        <v>48130</v>
      </c>
      <c r="I1459">
        <v>292727</v>
      </c>
      <c r="J1459">
        <v>168</v>
      </c>
      <c r="K1459" t="s">
        <v>2731</v>
      </c>
      <c r="L1459">
        <v>263</v>
      </c>
      <c r="M1459">
        <v>2024</v>
      </c>
      <c r="N1459">
        <v>36</v>
      </c>
      <c r="O1459">
        <f t="shared" si="22"/>
        <v>1.2258466652815291E-3</v>
      </c>
    </row>
    <row r="1460" spans="1:15" x14ac:dyDescent="0.3">
      <c r="A1460">
        <v>22</v>
      </c>
      <c r="B1460">
        <v>812</v>
      </c>
      <c r="C1460" t="s">
        <v>715</v>
      </c>
      <c r="D1460" t="s">
        <v>159</v>
      </c>
      <c r="E1460">
        <v>58</v>
      </c>
      <c r="F1460">
        <v>1024</v>
      </c>
      <c r="G1460">
        <v>5.6640625E-2</v>
      </c>
      <c r="H1460">
        <v>48130</v>
      </c>
      <c r="I1460">
        <v>292727</v>
      </c>
      <c r="J1460">
        <v>170</v>
      </c>
      <c r="K1460" t="s">
        <v>901</v>
      </c>
      <c r="L1460">
        <v>3303</v>
      </c>
      <c r="M1460">
        <v>2024</v>
      </c>
      <c r="N1460">
        <v>36</v>
      </c>
      <c r="O1460">
        <f t="shared" si="22"/>
        <v>1.2050696031581135E-3</v>
      </c>
    </row>
    <row r="1461" spans="1:15" x14ac:dyDescent="0.3">
      <c r="A1461">
        <v>22</v>
      </c>
      <c r="B1461">
        <v>20</v>
      </c>
      <c r="C1461" t="s">
        <v>715</v>
      </c>
      <c r="D1461" t="s">
        <v>159</v>
      </c>
      <c r="E1461">
        <v>56</v>
      </c>
      <c r="F1461">
        <v>277</v>
      </c>
      <c r="G1461">
        <v>0.20216606498194944</v>
      </c>
      <c r="H1461">
        <v>48130</v>
      </c>
      <c r="I1461">
        <v>292727</v>
      </c>
      <c r="J1461">
        <v>171</v>
      </c>
      <c r="K1461" t="s">
        <v>2673</v>
      </c>
      <c r="L1461">
        <v>508</v>
      </c>
      <c r="M1461">
        <v>2024</v>
      </c>
      <c r="N1461">
        <v>36</v>
      </c>
      <c r="O1461">
        <f t="shared" si="22"/>
        <v>1.1635154789112819E-3</v>
      </c>
    </row>
    <row r="1462" spans="1:15" x14ac:dyDescent="0.3">
      <c r="A1462">
        <v>22</v>
      </c>
      <c r="B1462">
        <v>314</v>
      </c>
      <c r="C1462" t="s">
        <v>715</v>
      </c>
      <c r="D1462" t="s">
        <v>159</v>
      </c>
      <c r="E1462">
        <v>56</v>
      </c>
      <c r="F1462">
        <v>587</v>
      </c>
      <c r="G1462">
        <v>9.540034071550256E-2</v>
      </c>
      <c r="H1462">
        <v>48130</v>
      </c>
      <c r="I1462">
        <v>292727</v>
      </c>
      <c r="J1462">
        <v>171</v>
      </c>
      <c r="K1462" t="s">
        <v>2852</v>
      </c>
      <c r="L1462">
        <v>1680</v>
      </c>
      <c r="M1462">
        <v>2024</v>
      </c>
      <c r="N1462">
        <v>36</v>
      </c>
      <c r="O1462">
        <f t="shared" si="22"/>
        <v>1.1635154789112819E-3</v>
      </c>
    </row>
    <row r="1463" spans="1:15" x14ac:dyDescent="0.3">
      <c r="A1463">
        <v>22</v>
      </c>
      <c r="B1463">
        <v>930</v>
      </c>
      <c r="C1463" t="s">
        <v>715</v>
      </c>
      <c r="D1463" t="s">
        <v>159</v>
      </c>
      <c r="E1463">
        <v>56</v>
      </c>
      <c r="F1463">
        <v>395</v>
      </c>
      <c r="G1463">
        <v>0.14177215189873418</v>
      </c>
      <c r="H1463">
        <v>48130</v>
      </c>
      <c r="I1463">
        <v>292727</v>
      </c>
      <c r="J1463">
        <v>171</v>
      </c>
      <c r="K1463" t="s">
        <v>2809</v>
      </c>
      <c r="L1463">
        <v>1047</v>
      </c>
      <c r="M1463">
        <v>2024</v>
      </c>
      <c r="N1463">
        <v>36</v>
      </c>
      <c r="O1463">
        <f t="shared" si="22"/>
        <v>1.1635154789112819E-3</v>
      </c>
    </row>
    <row r="1464" spans="1:15" x14ac:dyDescent="0.3">
      <c r="A1464">
        <v>22</v>
      </c>
      <c r="B1464">
        <v>54</v>
      </c>
      <c r="C1464" t="s">
        <v>715</v>
      </c>
      <c r="D1464" t="s">
        <v>159</v>
      </c>
      <c r="E1464">
        <v>55</v>
      </c>
      <c r="F1464">
        <v>382</v>
      </c>
      <c r="G1464">
        <v>0.14397905759162305</v>
      </c>
      <c r="H1464">
        <v>48130</v>
      </c>
      <c r="I1464">
        <v>292727</v>
      </c>
      <c r="J1464">
        <v>174</v>
      </c>
      <c r="K1464" t="s">
        <v>2684</v>
      </c>
      <c r="L1464">
        <v>1063</v>
      </c>
      <c r="M1464">
        <v>2024</v>
      </c>
      <c r="N1464">
        <v>36</v>
      </c>
      <c r="O1464">
        <f t="shared" si="22"/>
        <v>1.1427384167878663E-3</v>
      </c>
    </row>
    <row r="1465" spans="1:15" x14ac:dyDescent="0.3">
      <c r="A1465">
        <v>22</v>
      </c>
      <c r="B1465">
        <v>424</v>
      </c>
      <c r="C1465" t="s">
        <v>715</v>
      </c>
      <c r="D1465" t="s">
        <v>159</v>
      </c>
      <c r="E1465">
        <v>55</v>
      </c>
      <c r="F1465">
        <v>369</v>
      </c>
      <c r="G1465">
        <v>0.14905149051490515</v>
      </c>
      <c r="H1465">
        <v>48130</v>
      </c>
      <c r="I1465">
        <v>292727</v>
      </c>
      <c r="J1465">
        <v>174</v>
      </c>
      <c r="K1465" t="s">
        <v>919</v>
      </c>
      <c r="L1465">
        <v>777</v>
      </c>
      <c r="M1465">
        <v>2024</v>
      </c>
      <c r="N1465">
        <v>36</v>
      </c>
      <c r="O1465">
        <f t="shared" si="22"/>
        <v>1.1427384167878663E-3</v>
      </c>
    </row>
    <row r="1466" spans="1:15" x14ac:dyDescent="0.3">
      <c r="A1466">
        <v>22</v>
      </c>
      <c r="B1466">
        <v>224</v>
      </c>
      <c r="C1466" t="s">
        <v>715</v>
      </c>
      <c r="D1466" t="s">
        <v>159</v>
      </c>
      <c r="E1466">
        <v>54</v>
      </c>
      <c r="F1466">
        <v>305</v>
      </c>
      <c r="G1466">
        <v>0.17704918032786884</v>
      </c>
      <c r="H1466">
        <v>48130</v>
      </c>
      <c r="I1466">
        <v>292727</v>
      </c>
      <c r="J1466">
        <v>176</v>
      </c>
      <c r="K1466" t="s">
        <v>2708</v>
      </c>
      <c r="L1466">
        <v>827</v>
      </c>
      <c r="M1466">
        <v>2024</v>
      </c>
      <c r="N1466">
        <v>36</v>
      </c>
      <c r="O1466">
        <f t="shared" si="22"/>
        <v>1.1219613546644505E-3</v>
      </c>
    </row>
    <row r="1467" spans="1:15" x14ac:dyDescent="0.3">
      <c r="A1467">
        <v>22</v>
      </c>
      <c r="B1467">
        <v>141</v>
      </c>
      <c r="C1467" t="s">
        <v>715</v>
      </c>
      <c r="D1467" t="s">
        <v>159</v>
      </c>
      <c r="E1467">
        <v>51</v>
      </c>
      <c r="F1467">
        <v>1303</v>
      </c>
      <c r="G1467">
        <v>3.9140445126630855E-2</v>
      </c>
      <c r="H1467">
        <v>48130</v>
      </c>
      <c r="I1467">
        <v>292727</v>
      </c>
      <c r="J1467">
        <v>177</v>
      </c>
      <c r="K1467" t="s">
        <v>931</v>
      </c>
      <c r="L1467">
        <v>3833</v>
      </c>
      <c r="M1467">
        <v>2024</v>
      </c>
      <c r="N1467">
        <v>36</v>
      </c>
      <c r="O1467">
        <f t="shared" si="22"/>
        <v>1.0596301682942032E-3</v>
      </c>
    </row>
    <row r="1468" spans="1:15" x14ac:dyDescent="0.3">
      <c r="A1468">
        <v>22</v>
      </c>
      <c r="B1468">
        <v>740</v>
      </c>
      <c r="C1468" t="s">
        <v>715</v>
      </c>
      <c r="D1468" t="s">
        <v>159</v>
      </c>
      <c r="E1468">
        <v>50</v>
      </c>
      <c r="F1468">
        <v>226</v>
      </c>
      <c r="G1468">
        <v>0.22123893805309736</v>
      </c>
      <c r="H1468">
        <v>48130</v>
      </c>
      <c r="I1468">
        <v>292727</v>
      </c>
      <c r="J1468">
        <v>178</v>
      </c>
      <c r="K1468" t="s">
        <v>2232</v>
      </c>
      <c r="L1468">
        <v>281</v>
      </c>
      <c r="M1468">
        <v>2024</v>
      </c>
      <c r="N1468">
        <v>36</v>
      </c>
      <c r="O1468">
        <f t="shared" si="22"/>
        <v>1.0388531061707874E-3</v>
      </c>
    </row>
    <row r="1469" spans="1:15" x14ac:dyDescent="0.3">
      <c r="A1469">
        <v>22</v>
      </c>
      <c r="B1469">
        <v>130</v>
      </c>
      <c r="C1469" t="s">
        <v>715</v>
      </c>
      <c r="D1469" t="s">
        <v>159</v>
      </c>
      <c r="E1469">
        <v>49</v>
      </c>
      <c r="F1469">
        <v>411</v>
      </c>
      <c r="G1469">
        <v>0.11922141119221411</v>
      </c>
      <c r="H1469">
        <v>48130</v>
      </c>
      <c r="I1469">
        <v>292727</v>
      </c>
      <c r="J1469">
        <v>179</v>
      </c>
      <c r="K1469" t="s">
        <v>2691</v>
      </c>
      <c r="L1469">
        <v>926</v>
      </c>
      <c r="M1469">
        <v>2024</v>
      </c>
      <c r="N1469">
        <v>36</v>
      </c>
      <c r="O1469">
        <f t="shared" si="22"/>
        <v>1.0180760440473718E-3</v>
      </c>
    </row>
    <row r="1470" spans="1:15" x14ac:dyDescent="0.3">
      <c r="A1470">
        <v>22</v>
      </c>
      <c r="B1470">
        <v>440</v>
      </c>
      <c r="C1470" t="s">
        <v>715</v>
      </c>
      <c r="D1470" t="s">
        <v>159</v>
      </c>
      <c r="E1470">
        <v>49</v>
      </c>
      <c r="F1470">
        <v>408</v>
      </c>
      <c r="G1470">
        <v>0.12009803921568628</v>
      </c>
      <c r="H1470">
        <v>48130</v>
      </c>
      <c r="I1470">
        <v>292727</v>
      </c>
      <c r="J1470">
        <v>179</v>
      </c>
      <c r="K1470" t="s">
        <v>2739</v>
      </c>
      <c r="L1470">
        <v>589</v>
      </c>
      <c r="M1470">
        <v>2024</v>
      </c>
      <c r="N1470">
        <v>36</v>
      </c>
      <c r="O1470">
        <f t="shared" si="22"/>
        <v>1.0180760440473718E-3</v>
      </c>
    </row>
    <row r="1471" spans="1:15" x14ac:dyDescent="0.3">
      <c r="A1471">
        <v>22</v>
      </c>
      <c r="B1471">
        <v>468</v>
      </c>
      <c r="C1471" t="s">
        <v>715</v>
      </c>
      <c r="D1471" t="s">
        <v>159</v>
      </c>
      <c r="E1471">
        <v>49</v>
      </c>
      <c r="F1471">
        <v>449</v>
      </c>
      <c r="G1471">
        <v>0.10913140311804009</v>
      </c>
      <c r="H1471">
        <v>48130</v>
      </c>
      <c r="I1471">
        <v>292727</v>
      </c>
      <c r="J1471">
        <v>179</v>
      </c>
      <c r="K1471" t="s">
        <v>2749</v>
      </c>
      <c r="L1471">
        <v>1247</v>
      </c>
      <c r="M1471">
        <v>2024</v>
      </c>
      <c r="N1471">
        <v>36</v>
      </c>
      <c r="O1471">
        <f t="shared" si="22"/>
        <v>1.0180760440473718E-3</v>
      </c>
    </row>
    <row r="1472" spans="1:15" x14ac:dyDescent="0.3">
      <c r="A1472">
        <v>22</v>
      </c>
      <c r="B1472">
        <v>722</v>
      </c>
      <c r="C1472" t="s">
        <v>715</v>
      </c>
      <c r="D1472" t="s">
        <v>159</v>
      </c>
      <c r="E1472">
        <v>49</v>
      </c>
      <c r="F1472">
        <v>304</v>
      </c>
      <c r="G1472">
        <v>0.16118421052631579</v>
      </c>
      <c r="H1472">
        <v>48130</v>
      </c>
      <c r="I1472">
        <v>292727</v>
      </c>
      <c r="J1472">
        <v>179</v>
      </c>
      <c r="K1472" t="s">
        <v>1667</v>
      </c>
      <c r="L1472">
        <v>623</v>
      </c>
      <c r="M1472">
        <v>2024</v>
      </c>
      <c r="N1472">
        <v>36</v>
      </c>
      <c r="O1472">
        <f t="shared" si="22"/>
        <v>1.0180760440473718E-3</v>
      </c>
    </row>
    <row r="1473" spans="1:15" x14ac:dyDescent="0.3">
      <c r="A1473">
        <v>22</v>
      </c>
      <c r="B1473">
        <v>810</v>
      </c>
      <c r="C1473" t="s">
        <v>715</v>
      </c>
      <c r="D1473" t="s">
        <v>159</v>
      </c>
      <c r="E1473">
        <v>49</v>
      </c>
      <c r="F1473">
        <v>231</v>
      </c>
      <c r="G1473">
        <v>0.21212121212121213</v>
      </c>
      <c r="H1473">
        <v>48130</v>
      </c>
      <c r="I1473">
        <v>292727</v>
      </c>
      <c r="J1473">
        <v>179</v>
      </c>
      <c r="K1473" t="s">
        <v>2958</v>
      </c>
      <c r="L1473">
        <v>569</v>
      </c>
      <c r="M1473">
        <v>2024</v>
      </c>
      <c r="N1473">
        <v>36</v>
      </c>
      <c r="O1473">
        <f t="shared" si="22"/>
        <v>1.0180760440473718E-3</v>
      </c>
    </row>
    <row r="1474" spans="1:15" x14ac:dyDescent="0.3">
      <c r="A1474">
        <v>22</v>
      </c>
      <c r="B1474">
        <v>89</v>
      </c>
      <c r="C1474" t="s">
        <v>715</v>
      </c>
      <c r="D1474" t="s">
        <v>159</v>
      </c>
      <c r="E1474">
        <v>48</v>
      </c>
      <c r="F1474">
        <v>443</v>
      </c>
      <c r="G1474">
        <v>0.10835214446952596</v>
      </c>
      <c r="H1474">
        <v>48130</v>
      </c>
      <c r="I1474">
        <v>292727</v>
      </c>
      <c r="J1474">
        <v>184</v>
      </c>
      <c r="K1474" t="s">
        <v>952</v>
      </c>
      <c r="L1474">
        <v>491</v>
      </c>
      <c r="M1474">
        <v>2024</v>
      </c>
      <c r="N1474">
        <v>36</v>
      </c>
      <c r="O1474">
        <f t="shared" si="22"/>
        <v>9.9729898192395597E-4</v>
      </c>
    </row>
    <row r="1475" spans="1:15" x14ac:dyDescent="0.3">
      <c r="A1475">
        <v>22</v>
      </c>
      <c r="B1475">
        <v>203</v>
      </c>
      <c r="C1475" t="s">
        <v>715</v>
      </c>
      <c r="D1475" t="s">
        <v>159</v>
      </c>
      <c r="E1475">
        <v>48</v>
      </c>
      <c r="F1475">
        <v>228</v>
      </c>
      <c r="G1475">
        <v>0.21052631578947367</v>
      </c>
      <c r="H1475">
        <v>48130</v>
      </c>
      <c r="I1475">
        <v>292727</v>
      </c>
      <c r="J1475">
        <v>184</v>
      </c>
      <c r="K1475" t="s">
        <v>1735</v>
      </c>
      <c r="L1475">
        <v>1119</v>
      </c>
      <c r="M1475">
        <v>2024</v>
      </c>
      <c r="N1475">
        <v>36</v>
      </c>
      <c r="O1475">
        <f t="shared" ref="O1475:O1538" si="23">E1475/H1475</f>
        <v>9.9729898192395597E-4</v>
      </c>
    </row>
    <row r="1476" spans="1:15" x14ac:dyDescent="0.3">
      <c r="A1476">
        <v>22</v>
      </c>
      <c r="B1476">
        <v>242</v>
      </c>
      <c r="C1476" t="s">
        <v>715</v>
      </c>
      <c r="D1476" t="s">
        <v>159</v>
      </c>
      <c r="E1476">
        <v>48</v>
      </c>
      <c r="F1476">
        <v>233</v>
      </c>
      <c r="G1476">
        <v>0.20600858369098712</v>
      </c>
      <c r="H1476">
        <v>48130</v>
      </c>
      <c r="I1476">
        <v>292727</v>
      </c>
      <c r="J1476">
        <v>184</v>
      </c>
      <c r="K1476" t="s">
        <v>2711</v>
      </c>
      <c r="L1476">
        <v>776</v>
      </c>
      <c r="M1476">
        <v>2024</v>
      </c>
      <c r="N1476">
        <v>36</v>
      </c>
      <c r="O1476">
        <f t="shared" si="23"/>
        <v>9.9729898192395597E-4</v>
      </c>
    </row>
    <row r="1477" spans="1:15" x14ac:dyDescent="0.3">
      <c r="A1477">
        <v>22</v>
      </c>
      <c r="B1477">
        <v>279</v>
      </c>
      <c r="C1477" t="s">
        <v>715</v>
      </c>
      <c r="D1477" t="s">
        <v>159</v>
      </c>
      <c r="E1477">
        <v>48</v>
      </c>
      <c r="F1477">
        <v>464</v>
      </c>
      <c r="G1477">
        <v>0.10344827586206896</v>
      </c>
      <c r="H1477">
        <v>48130</v>
      </c>
      <c r="I1477">
        <v>292727</v>
      </c>
      <c r="J1477">
        <v>184</v>
      </c>
      <c r="K1477" t="s">
        <v>2211</v>
      </c>
      <c r="L1477">
        <v>964</v>
      </c>
      <c r="M1477">
        <v>2024</v>
      </c>
      <c r="N1477">
        <v>36</v>
      </c>
      <c r="O1477">
        <f t="shared" si="23"/>
        <v>9.9729898192395597E-4</v>
      </c>
    </row>
    <row r="1478" spans="1:15" x14ac:dyDescent="0.3">
      <c r="A1478">
        <v>22</v>
      </c>
      <c r="B1478">
        <v>5</v>
      </c>
      <c r="C1478" t="s">
        <v>715</v>
      </c>
      <c r="D1478" t="s">
        <v>159</v>
      </c>
      <c r="E1478">
        <v>47</v>
      </c>
      <c r="F1478">
        <v>253</v>
      </c>
      <c r="G1478">
        <v>0.1857707509881423</v>
      </c>
      <c r="H1478">
        <v>48130</v>
      </c>
      <c r="I1478">
        <v>292727</v>
      </c>
      <c r="J1478">
        <v>188</v>
      </c>
      <c r="K1478" t="s">
        <v>2959</v>
      </c>
      <c r="L1478">
        <v>499</v>
      </c>
      <c r="M1478">
        <v>2024</v>
      </c>
      <c r="N1478">
        <v>36</v>
      </c>
      <c r="O1478">
        <f t="shared" si="23"/>
        <v>9.7652191980054026E-4</v>
      </c>
    </row>
    <row r="1479" spans="1:15" x14ac:dyDescent="0.3">
      <c r="A1479">
        <v>22</v>
      </c>
      <c r="B1479">
        <v>180</v>
      </c>
      <c r="C1479" t="s">
        <v>715</v>
      </c>
      <c r="D1479" t="s">
        <v>159</v>
      </c>
      <c r="E1479">
        <v>47</v>
      </c>
      <c r="F1479">
        <v>223</v>
      </c>
      <c r="G1479">
        <v>0.21076233183856502</v>
      </c>
      <c r="H1479">
        <v>48130</v>
      </c>
      <c r="I1479">
        <v>292727</v>
      </c>
      <c r="J1479">
        <v>188</v>
      </c>
      <c r="K1479" t="s">
        <v>2216</v>
      </c>
      <c r="L1479">
        <v>422</v>
      </c>
      <c r="M1479">
        <v>2024</v>
      </c>
      <c r="N1479">
        <v>36</v>
      </c>
      <c r="O1479">
        <f t="shared" si="23"/>
        <v>9.7652191980054026E-4</v>
      </c>
    </row>
    <row r="1480" spans="1:15" x14ac:dyDescent="0.3">
      <c r="A1480">
        <v>22</v>
      </c>
      <c r="B1480">
        <v>349</v>
      </c>
      <c r="C1480" t="s">
        <v>715</v>
      </c>
      <c r="D1480" t="s">
        <v>159</v>
      </c>
      <c r="E1480">
        <v>47</v>
      </c>
      <c r="F1480">
        <v>304</v>
      </c>
      <c r="G1480">
        <v>0.15460526315789475</v>
      </c>
      <c r="H1480">
        <v>48130</v>
      </c>
      <c r="I1480">
        <v>292727</v>
      </c>
      <c r="J1480">
        <v>188</v>
      </c>
      <c r="K1480" t="s">
        <v>2947</v>
      </c>
      <c r="L1480">
        <v>784</v>
      </c>
      <c r="M1480">
        <v>2024</v>
      </c>
      <c r="N1480">
        <v>36</v>
      </c>
      <c r="O1480">
        <f t="shared" si="23"/>
        <v>9.7652191980054026E-4</v>
      </c>
    </row>
    <row r="1481" spans="1:15" x14ac:dyDescent="0.3">
      <c r="A1481">
        <v>22</v>
      </c>
      <c r="B1481">
        <v>43</v>
      </c>
      <c r="C1481" t="s">
        <v>715</v>
      </c>
      <c r="D1481" t="s">
        <v>159</v>
      </c>
      <c r="E1481">
        <v>46</v>
      </c>
      <c r="F1481">
        <v>270</v>
      </c>
      <c r="G1481">
        <v>0.17037037037037037</v>
      </c>
      <c r="H1481">
        <v>48130</v>
      </c>
      <c r="I1481">
        <v>292727</v>
      </c>
      <c r="J1481">
        <v>191</v>
      </c>
      <c r="K1481" t="s">
        <v>2678</v>
      </c>
      <c r="L1481">
        <v>582</v>
      </c>
      <c r="M1481">
        <v>2024</v>
      </c>
      <c r="N1481">
        <v>36</v>
      </c>
      <c r="O1481">
        <f t="shared" si="23"/>
        <v>9.5574485767712443E-4</v>
      </c>
    </row>
    <row r="1482" spans="1:15" x14ac:dyDescent="0.3">
      <c r="A1482">
        <v>22</v>
      </c>
      <c r="B1482">
        <v>518</v>
      </c>
      <c r="C1482" t="s">
        <v>715</v>
      </c>
      <c r="D1482" t="s">
        <v>159</v>
      </c>
      <c r="E1482">
        <v>45</v>
      </c>
      <c r="F1482">
        <v>143</v>
      </c>
      <c r="G1482">
        <v>0.31468531468531469</v>
      </c>
      <c r="H1482">
        <v>48130</v>
      </c>
      <c r="I1482">
        <v>292727</v>
      </c>
      <c r="J1482">
        <v>192</v>
      </c>
      <c r="K1482" t="s">
        <v>2203</v>
      </c>
      <c r="L1482">
        <v>231</v>
      </c>
      <c r="M1482">
        <v>2024</v>
      </c>
      <c r="N1482">
        <v>36</v>
      </c>
      <c r="O1482">
        <f t="shared" si="23"/>
        <v>9.3496779555370872E-4</v>
      </c>
    </row>
    <row r="1483" spans="1:15" x14ac:dyDescent="0.3">
      <c r="A1483">
        <v>22</v>
      </c>
      <c r="B1483">
        <v>222</v>
      </c>
      <c r="C1483" t="s">
        <v>715</v>
      </c>
      <c r="D1483" t="s">
        <v>159</v>
      </c>
      <c r="E1483">
        <v>44</v>
      </c>
      <c r="F1483">
        <v>162</v>
      </c>
      <c r="G1483">
        <v>0.27160493827160492</v>
      </c>
      <c r="H1483">
        <v>48130</v>
      </c>
      <c r="I1483">
        <v>292727</v>
      </c>
      <c r="J1483">
        <v>193</v>
      </c>
      <c r="K1483" t="s">
        <v>2706</v>
      </c>
      <c r="L1483">
        <v>323</v>
      </c>
      <c r="M1483">
        <v>2024</v>
      </c>
      <c r="N1483">
        <v>36</v>
      </c>
      <c r="O1483">
        <f t="shared" si="23"/>
        <v>9.1419073343029301E-4</v>
      </c>
    </row>
    <row r="1484" spans="1:15" x14ac:dyDescent="0.3">
      <c r="A1484">
        <v>22</v>
      </c>
      <c r="B1484">
        <v>470</v>
      </c>
      <c r="C1484" t="s">
        <v>715</v>
      </c>
      <c r="D1484" t="s">
        <v>159</v>
      </c>
      <c r="E1484">
        <v>44</v>
      </c>
      <c r="F1484">
        <v>336</v>
      </c>
      <c r="G1484">
        <v>0.13095238095238096</v>
      </c>
      <c r="H1484">
        <v>48130</v>
      </c>
      <c r="I1484">
        <v>292727</v>
      </c>
      <c r="J1484">
        <v>193</v>
      </c>
      <c r="K1484" t="s">
        <v>2855</v>
      </c>
      <c r="L1484">
        <v>787</v>
      </c>
      <c r="M1484">
        <v>2024</v>
      </c>
      <c r="N1484">
        <v>36</v>
      </c>
      <c r="O1484">
        <f t="shared" si="23"/>
        <v>9.1419073343029301E-4</v>
      </c>
    </row>
    <row r="1485" spans="1:15" x14ac:dyDescent="0.3">
      <c r="A1485">
        <v>22</v>
      </c>
      <c r="B1485">
        <v>384</v>
      </c>
      <c r="C1485" t="s">
        <v>715</v>
      </c>
      <c r="D1485" t="s">
        <v>159</v>
      </c>
      <c r="E1485">
        <v>42</v>
      </c>
      <c r="F1485">
        <v>359</v>
      </c>
      <c r="G1485">
        <v>0.11699164345403899</v>
      </c>
      <c r="H1485">
        <v>48130</v>
      </c>
      <c r="I1485">
        <v>292727</v>
      </c>
      <c r="J1485">
        <v>195</v>
      </c>
      <c r="K1485" t="s">
        <v>2735</v>
      </c>
      <c r="L1485">
        <v>1232</v>
      </c>
      <c r="M1485">
        <v>2024</v>
      </c>
      <c r="N1485">
        <v>36</v>
      </c>
      <c r="O1485">
        <f t="shared" si="23"/>
        <v>8.7263660918346147E-4</v>
      </c>
    </row>
    <row r="1486" spans="1:15" x14ac:dyDescent="0.3">
      <c r="A1486">
        <v>22</v>
      </c>
      <c r="B1486">
        <v>625</v>
      </c>
      <c r="C1486" t="s">
        <v>715</v>
      </c>
      <c r="D1486" t="s">
        <v>159</v>
      </c>
      <c r="E1486">
        <v>42</v>
      </c>
      <c r="F1486">
        <v>185</v>
      </c>
      <c r="G1486">
        <v>0.22702702702702704</v>
      </c>
      <c r="H1486">
        <v>48130</v>
      </c>
      <c r="I1486">
        <v>292727</v>
      </c>
      <c r="J1486">
        <v>195</v>
      </c>
      <c r="K1486" t="s">
        <v>2783</v>
      </c>
      <c r="L1486">
        <v>393</v>
      </c>
      <c r="M1486">
        <v>2024</v>
      </c>
      <c r="N1486">
        <v>36</v>
      </c>
      <c r="O1486">
        <f t="shared" si="23"/>
        <v>8.7263660918346147E-4</v>
      </c>
    </row>
    <row r="1487" spans="1:15" x14ac:dyDescent="0.3">
      <c r="A1487">
        <v>22</v>
      </c>
      <c r="B1487">
        <v>862</v>
      </c>
      <c r="C1487" t="s">
        <v>715</v>
      </c>
      <c r="D1487" t="s">
        <v>159</v>
      </c>
      <c r="E1487">
        <v>41</v>
      </c>
      <c r="F1487">
        <v>777</v>
      </c>
      <c r="G1487">
        <v>5.276705276705277E-2</v>
      </c>
      <c r="H1487">
        <v>48130</v>
      </c>
      <c r="I1487">
        <v>292727</v>
      </c>
      <c r="J1487">
        <v>197</v>
      </c>
      <c r="K1487" t="s">
        <v>910</v>
      </c>
      <c r="L1487">
        <v>3335</v>
      </c>
      <c r="M1487">
        <v>2024</v>
      </c>
      <c r="N1487">
        <v>36</v>
      </c>
      <c r="O1487">
        <f t="shared" si="23"/>
        <v>8.5185954706004576E-4</v>
      </c>
    </row>
    <row r="1488" spans="1:15" x14ac:dyDescent="0.3">
      <c r="A1488">
        <v>22</v>
      </c>
      <c r="B1488">
        <v>46</v>
      </c>
      <c r="C1488" t="s">
        <v>715</v>
      </c>
      <c r="D1488" t="s">
        <v>159</v>
      </c>
      <c r="E1488">
        <v>40</v>
      </c>
      <c r="F1488">
        <v>164</v>
      </c>
      <c r="G1488">
        <v>0.24390243902439024</v>
      </c>
      <c r="H1488">
        <v>48130</v>
      </c>
      <c r="I1488">
        <v>292727</v>
      </c>
      <c r="J1488">
        <v>198</v>
      </c>
      <c r="K1488" t="s">
        <v>2680</v>
      </c>
      <c r="L1488">
        <v>489</v>
      </c>
      <c r="M1488">
        <v>2024</v>
      </c>
      <c r="N1488">
        <v>36</v>
      </c>
      <c r="O1488">
        <f t="shared" si="23"/>
        <v>8.3108248493662994E-4</v>
      </c>
    </row>
    <row r="1489" spans="1:15" x14ac:dyDescent="0.3">
      <c r="A1489">
        <v>22</v>
      </c>
      <c r="B1489">
        <v>602</v>
      </c>
      <c r="C1489" t="s">
        <v>715</v>
      </c>
      <c r="D1489" t="s">
        <v>159</v>
      </c>
      <c r="E1489">
        <v>39</v>
      </c>
      <c r="F1489">
        <v>113</v>
      </c>
      <c r="G1489">
        <v>0.34513274336283184</v>
      </c>
      <c r="H1489">
        <v>48130</v>
      </c>
      <c r="I1489">
        <v>292727</v>
      </c>
      <c r="J1489">
        <v>199</v>
      </c>
      <c r="K1489" t="s">
        <v>2776</v>
      </c>
      <c r="L1489">
        <v>162</v>
      </c>
      <c r="M1489">
        <v>2024</v>
      </c>
      <c r="N1489">
        <v>36</v>
      </c>
      <c r="O1489">
        <f t="shared" si="23"/>
        <v>8.1030542281321422E-4</v>
      </c>
    </row>
    <row r="1490" spans="1:15" x14ac:dyDescent="0.3">
      <c r="A1490">
        <v>22</v>
      </c>
      <c r="B1490">
        <v>446</v>
      </c>
      <c r="C1490" t="s">
        <v>715</v>
      </c>
      <c r="D1490" t="s">
        <v>159</v>
      </c>
      <c r="E1490">
        <v>38</v>
      </c>
      <c r="F1490">
        <v>287</v>
      </c>
      <c r="G1490">
        <v>0.13240418118466898</v>
      </c>
      <c r="H1490">
        <v>48130</v>
      </c>
      <c r="I1490">
        <v>292727</v>
      </c>
      <c r="J1490">
        <v>200</v>
      </c>
      <c r="K1490" t="s">
        <v>2204</v>
      </c>
      <c r="L1490">
        <v>1328</v>
      </c>
      <c r="M1490">
        <v>2024</v>
      </c>
      <c r="N1490">
        <v>36</v>
      </c>
      <c r="O1490">
        <f t="shared" si="23"/>
        <v>7.8952836068979851E-4</v>
      </c>
    </row>
    <row r="1491" spans="1:15" x14ac:dyDescent="0.3">
      <c r="A1491">
        <v>22</v>
      </c>
      <c r="B1491">
        <v>532</v>
      </c>
      <c r="C1491" t="s">
        <v>715</v>
      </c>
      <c r="D1491" t="s">
        <v>159</v>
      </c>
      <c r="E1491">
        <v>38</v>
      </c>
      <c r="F1491">
        <v>151</v>
      </c>
      <c r="G1491">
        <v>0.25165562913907286</v>
      </c>
      <c r="H1491">
        <v>48130</v>
      </c>
      <c r="I1491">
        <v>292727</v>
      </c>
      <c r="J1491">
        <v>200</v>
      </c>
      <c r="K1491" t="s">
        <v>2764</v>
      </c>
      <c r="L1491">
        <v>359</v>
      </c>
      <c r="M1491">
        <v>2024</v>
      </c>
      <c r="N1491">
        <v>36</v>
      </c>
      <c r="O1491">
        <f t="shared" si="23"/>
        <v>7.8952836068979851E-4</v>
      </c>
    </row>
    <row r="1492" spans="1:15" x14ac:dyDescent="0.3">
      <c r="A1492">
        <v>22</v>
      </c>
      <c r="B1492">
        <v>26</v>
      </c>
      <c r="C1492" t="s">
        <v>715</v>
      </c>
      <c r="D1492" t="s">
        <v>159</v>
      </c>
      <c r="E1492">
        <v>37</v>
      </c>
      <c r="F1492">
        <v>357</v>
      </c>
      <c r="G1492">
        <v>0.10364145658263306</v>
      </c>
      <c r="H1492">
        <v>48130</v>
      </c>
      <c r="I1492">
        <v>292727</v>
      </c>
      <c r="J1492">
        <v>202</v>
      </c>
      <c r="K1492" t="s">
        <v>954</v>
      </c>
      <c r="L1492">
        <v>537</v>
      </c>
      <c r="M1492">
        <v>2024</v>
      </c>
      <c r="N1492">
        <v>36</v>
      </c>
      <c r="O1492">
        <f t="shared" si="23"/>
        <v>7.6875129856638269E-4</v>
      </c>
    </row>
    <row r="1493" spans="1:15" x14ac:dyDescent="0.3">
      <c r="A1493">
        <v>22</v>
      </c>
      <c r="B1493">
        <v>49</v>
      </c>
      <c r="C1493" t="s">
        <v>715</v>
      </c>
      <c r="D1493" t="s">
        <v>159</v>
      </c>
      <c r="E1493">
        <v>37</v>
      </c>
      <c r="F1493">
        <v>224</v>
      </c>
      <c r="G1493">
        <v>0.16517857142857142</v>
      </c>
      <c r="H1493">
        <v>48130</v>
      </c>
      <c r="I1493">
        <v>292727</v>
      </c>
      <c r="J1493">
        <v>202</v>
      </c>
      <c r="K1493" t="s">
        <v>2952</v>
      </c>
      <c r="L1493">
        <v>450</v>
      </c>
      <c r="M1493">
        <v>2024</v>
      </c>
      <c r="N1493">
        <v>36</v>
      </c>
      <c r="O1493">
        <f t="shared" si="23"/>
        <v>7.6875129856638269E-4</v>
      </c>
    </row>
    <row r="1494" spans="1:15" x14ac:dyDescent="0.3">
      <c r="A1494">
        <v>22</v>
      </c>
      <c r="B1494">
        <v>380</v>
      </c>
      <c r="C1494" t="s">
        <v>715</v>
      </c>
      <c r="D1494" t="s">
        <v>159</v>
      </c>
      <c r="E1494">
        <v>37</v>
      </c>
      <c r="F1494">
        <v>396</v>
      </c>
      <c r="G1494">
        <v>9.3434343434343439E-2</v>
      </c>
      <c r="H1494">
        <v>48130</v>
      </c>
      <c r="I1494">
        <v>292727</v>
      </c>
      <c r="J1494">
        <v>202</v>
      </c>
      <c r="K1494" t="s">
        <v>2733</v>
      </c>
      <c r="L1494">
        <v>1402</v>
      </c>
      <c r="M1494">
        <v>2024</v>
      </c>
      <c r="N1494">
        <v>36</v>
      </c>
      <c r="O1494">
        <f t="shared" si="23"/>
        <v>7.6875129856638269E-4</v>
      </c>
    </row>
    <row r="1495" spans="1:15" x14ac:dyDescent="0.3">
      <c r="A1495">
        <v>22</v>
      </c>
      <c r="B1495">
        <v>461</v>
      </c>
      <c r="C1495" t="s">
        <v>715</v>
      </c>
      <c r="D1495" t="s">
        <v>159</v>
      </c>
      <c r="E1495">
        <v>37</v>
      </c>
      <c r="F1495">
        <v>186</v>
      </c>
      <c r="G1495">
        <v>0.19892473118279569</v>
      </c>
      <c r="H1495">
        <v>48130</v>
      </c>
      <c r="I1495">
        <v>292727</v>
      </c>
      <c r="J1495">
        <v>202</v>
      </c>
      <c r="K1495" t="s">
        <v>2746</v>
      </c>
      <c r="L1495">
        <v>433</v>
      </c>
      <c r="M1495">
        <v>2024</v>
      </c>
      <c r="N1495">
        <v>36</v>
      </c>
      <c r="O1495">
        <f t="shared" si="23"/>
        <v>7.6875129856638269E-4</v>
      </c>
    </row>
    <row r="1496" spans="1:15" x14ac:dyDescent="0.3">
      <c r="A1496">
        <v>22</v>
      </c>
      <c r="B1496">
        <v>381</v>
      </c>
      <c r="C1496" t="s">
        <v>715</v>
      </c>
      <c r="D1496" t="s">
        <v>159</v>
      </c>
      <c r="E1496">
        <v>36</v>
      </c>
      <c r="F1496">
        <v>158</v>
      </c>
      <c r="G1496">
        <v>0.22784810126582278</v>
      </c>
      <c r="H1496">
        <v>48130</v>
      </c>
      <c r="I1496">
        <v>292727</v>
      </c>
      <c r="J1496">
        <v>206</v>
      </c>
      <c r="K1496" t="s">
        <v>2734</v>
      </c>
      <c r="L1496">
        <v>278</v>
      </c>
      <c r="M1496">
        <v>2024</v>
      </c>
      <c r="N1496">
        <v>36</v>
      </c>
      <c r="O1496">
        <f t="shared" si="23"/>
        <v>7.4797423644296698E-4</v>
      </c>
    </row>
    <row r="1497" spans="1:15" x14ac:dyDescent="0.3">
      <c r="A1497">
        <v>22</v>
      </c>
      <c r="B1497">
        <v>427</v>
      </c>
      <c r="C1497" t="s">
        <v>715</v>
      </c>
      <c r="D1497" t="s">
        <v>159</v>
      </c>
      <c r="E1497">
        <v>36</v>
      </c>
      <c r="F1497">
        <v>181</v>
      </c>
      <c r="G1497">
        <v>0.19889502762430938</v>
      </c>
      <c r="H1497">
        <v>48130</v>
      </c>
      <c r="I1497">
        <v>292727</v>
      </c>
      <c r="J1497">
        <v>206</v>
      </c>
      <c r="K1497" t="s">
        <v>2852</v>
      </c>
      <c r="L1497">
        <v>445</v>
      </c>
      <c r="M1497">
        <v>2024</v>
      </c>
      <c r="N1497">
        <v>36</v>
      </c>
      <c r="O1497">
        <f t="shared" si="23"/>
        <v>7.4797423644296698E-4</v>
      </c>
    </row>
    <row r="1498" spans="1:15" x14ac:dyDescent="0.3">
      <c r="A1498">
        <v>22</v>
      </c>
      <c r="B1498">
        <v>544</v>
      </c>
      <c r="C1498" t="s">
        <v>715</v>
      </c>
      <c r="D1498" t="s">
        <v>159</v>
      </c>
      <c r="E1498">
        <v>35</v>
      </c>
      <c r="F1498">
        <v>131</v>
      </c>
      <c r="G1498">
        <v>0.26717557251908397</v>
      </c>
      <c r="H1498">
        <v>48130</v>
      </c>
      <c r="I1498">
        <v>292727</v>
      </c>
      <c r="J1498">
        <v>208</v>
      </c>
      <c r="K1498" t="s">
        <v>2766</v>
      </c>
      <c r="L1498">
        <v>249</v>
      </c>
      <c r="M1498">
        <v>2024</v>
      </c>
      <c r="N1498">
        <v>36</v>
      </c>
      <c r="O1498">
        <f t="shared" si="23"/>
        <v>7.2719717431955126E-4</v>
      </c>
    </row>
    <row r="1499" spans="1:15" x14ac:dyDescent="0.3">
      <c r="A1499">
        <v>22</v>
      </c>
      <c r="B1499">
        <v>110</v>
      </c>
      <c r="C1499" t="s">
        <v>715</v>
      </c>
      <c r="D1499" t="s">
        <v>159</v>
      </c>
      <c r="E1499">
        <v>34</v>
      </c>
      <c r="F1499">
        <v>175</v>
      </c>
      <c r="G1499">
        <v>0.19428571428571428</v>
      </c>
      <c r="H1499">
        <v>48130</v>
      </c>
      <c r="I1499">
        <v>292727</v>
      </c>
      <c r="J1499">
        <v>209</v>
      </c>
      <c r="K1499" t="s">
        <v>2237</v>
      </c>
      <c r="L1499">
        <v>299</v>
      </c>
      <c r="M1499">
        <v>2024</v>
      </c>
      <c r="N1499">
        <v>36</v>
      </c>
      <c r="O1499">
        <f t="shared" si="23"/>
        <v>7.0642011219613544E-4</v>
      </c>
    </row>
    <row r="1500" spans="1:15" x14ac:dyDescent="0.3">
      <c r="A1500">
        <v>22</v>
      </c>
      <c r="B1500">
        <v>773</v>
      </c>
      <c r="C1500" t="s">
        <v>715</v>
      </c>
      <c r="D1500" t="s">
        <v>159</v>
      </c>
      <c r="E1500">
        <v>34</v>
      </c>
      <c r="F1500">
        <v>804</v>
      </c>
      <c r="G1500">
        <v>4.228855721393035E-2</v>
      </c>
      <c r="H1500">
        <v>48130</v>
      </c>
      <c r="I1500">
        <v>292727</v>
      </c>
      <c r="J1500">
        <v>209</v>
      </c>
      <c r="K1500" t="s">
        <v>917</v>
      </c>
      <c r="L1500">
        <v>2034</v>
      </c>
      <c r="M1500">
        <v>2024</v>
      </c>
      <c r="N1500">
        <v>36</v>
      </c>
      <c r="O1500">
        <f t="shared" si="23"/>
        <v>7.0642011219613544E-4</v>
      </c>
    </row>
    <row r="1501" spans="1:15" x14ac:dyDescent="0.3">
      <c r="A1501">
        <v>22</v>
      </c>
      <c r="B1501">
        <v>131</v>
      </c>
      <c r="C1501" t="s">
        <v>715</v>
      </c>
      <c r="D1501" t="s">
        <v>159</v>
      </c>
      <c r="E1501">
        <v>31</v>
      </c>
      <c r="F1501">
        <v>117</v>
      </c>
      <c r="G1501">
        <v>0.26495726495726496</v>
      </c>
      <c r="H1501">
        <v>48130</v>
      </c>
      <c r="I1501">
        <v>292727</v>
      </c>
      <c r="J1501">
        <v>211</v>
      </c>
      <c r="K1501" t="s">
        <v>2692</v>
      </c>
      <c r="L1501">
        <v>153</v>
      </c>
      <c r="M1501">
        <v>2024</v>
      </c>
      <c r="N1501">
        <v>36</v>
      </c>
      <c r="O1501">
        <f t="shared" si="23"/>
        <v>6.4408892582588819E-4</v>
      </c>
    </row>
    <row r="1502" spans="1:15" x14ac:dyDescent="0.3">
      <c r="A1502">
        <v>22</v>
      </c>
      <c r="B1502">
        <v>200</v>
      </c>
      <c r="C1502" t="s">
        <v>715</v>
      </c>
      <c r="D1502" t="s">
        <v>159</v>
      </c>
      <c r="E1502">
        <v>31</v>
      </c>
      <c r="F1502">
        <v>239</v>
      </c>
      <c r="G1502">
        <v>0.1297071129707113</v>
      </c>
      <c r="H1502">
        <v>48130</v>
      </c>
      <c r="I1502">
        <v>292727</v>
      </c>
      <c r="J1502">
        <v>211</v>
      </c>
      <c r="K1502" t="s">
        <v>2206</v>
      </c>
      <c r="L1502">
        <v>578</v>
      </c>
      <c r="M1502">
        <v>2024</v>
      </c>
      <c r="N1502">
        <v>36</v>
      </c>
      <c r="O1502">
        <f t="shared" si="23"/>
        <v>6.4408892582588819E-4</v>
      </c>
    </row>
    <row r="1503" spans="1:15" x14ac:dyDescent="0.3">
      <c r="A1503">
        <v>22</v>
      </c>
      <c r="B1503">
        <v>251</v>
      </c>
      <c r="C1503" t="s">
        <v>715</v>
      </c>
      <c r="D1503" t="s">
        <v>159</v>
      </c>
      <c r="E1503">
        <v>31</v>
      </c>
      <c r="F1503">
        <v>261</v>
      </c>
      <c r="G1503">
        <v>0.11877394636015326</v>
      </c>
      <c r="H1503">
        <v>48130</v>
      </c>
      <c r="I1503">
        <v>292727</v>
      </c>
      <c r="J1503">
        <v>211</v>
      </c>
      <c r="K1503" t="s">
        <v>2714</v>
      </c>
      <c r="L1503">
        <v>781</v>
      </c>
      <c r="M1503">
        <v>2024</v>
      </c>
      <c r="N1503">
        <v>36</v>
      </c>
      <c r="O1503">
        <f t="shared" si="23"/>
        <v>6.4408892582588819E-4</v>
      </c>
    </row>
    <row r="1504" spans="1:15" x14ac:dyDescent="0.3">
      <c r="A1504">
        <v>22</v>
      </c>
      <c r="B1504">
        <v>546</v>
      </c>
      <c r="C1504" t="s">
        <v>715</v>
      </c>
      <c r="D1504" t="s">
        <v>159</v>
      </c>
      <c r="E1504">
        <v>31</v>
      </c>
      <c r="F1504">
        <v>84</v>
      </c>
      <c r="G1504">
        <v>0.36904761904761907</v>
      </c>
      <c r="H1504">
        <v>48130</v>
      </c>
      <c r="I1504">
        <v>292727</v>
      </c>
      <c r="J1504">
        <v>211</v>
      </c>
      <c r="K1504" t="s">
        <v>2768</v>
      </c>
      <c r="L1504">
        <v>128</v>
      </c>
      <c r="M1504">
        <v>2024</v>
      </c>
      <c r="N1504">
        <v>36</v>
      </c>
      <c r="O1504">
        <f t="shared" si="23"/>
        <v>6.4408892582588819E-4</v>
      </c>
    </row>
    <row r="1505" spans="1:15" x14ac:dyDescent="0.3">
      <c r="A1505">
        <v>22</v>
      </c>
      <c r="B1505">
        <v>40</v>
      </c>
      <c r="C1505" t="s">
        <v>715</v>
      </c>
      <c r="D1505" t="s">
        <v>159</v>
      </c>
      <c r="E1505">
        <v>30</v>
      </c>
      <c r="F1505">
        <v>121</v>
      </c>
      <c r="G1505">
        <v>0.24793388429752067</v>
      </c>
      <c r="H1505">
        <v>48130</v>
      </c>
      <c r="I1505">
        <v>292727</v>
      </c>
      <c r="J1505">
        <v>215</v>
      </c>
      <c r="K1505" t="s">
        <v>2676</v>
      </c>
      <c r="L1505">
        <v>281</v>
      </c>
      <c r="M1505">
        <v>2024</v>
      </c>
      <c r="N1505">
        <v>36</v>
      </c>
      <c r="O1505">
        <f t="shared" si="23"/>
        <v>6.2331186370247248E-4</v>
      </c>
    </row>
    <row r="1506" spans="1:15" x14ac:dyDescent="0.3">
      <c r="A1506">
        <v>22</v>
      </c>
      <c r="B1506">
        <v>264</v>
      </c>
      <c r="C1506" t="s">
        <v>715</v>
      </c>
      <c r="D1506" t="s">
        <v>159</v>
      </c>
      <c r="E1506">
        <v>30</v>
      </c>
      <c r="F1506">
        <v>174</v>
      </c>
      <c r="G1506">
        <v>0.17241379310344829</v>
      </c>
      <c r="H1506">
        <v>48130</v>
      </c>
      <c r="I1506">
        <v>292727</v>
      </c>
      <c r="J1506">
        <v>215</v>
      </c>
      <c r="K1506" t="s">
        <v>2718</v>
      </c>
      <c r="L1506">
        <v>289</v>
      </c>
      <c r="M1506">
        <v>2024</v>
      </c>
      <c r="N1506">
        <v>36</v>
      </c>
      <c r="O1506">
        <f t="shared" si="23"/>
        <v>6.2331186370247248E-4</v>
      </c>
    </row>
    <row r="1507" spans="1:15" x14ac:dyDescent="0.3">
      <c r="A1507">
        <v>22</v>
      </c>
      <c r="B1507">
        <v>316</v>
      </c>
      <c r="C1507" t="s">
        <v>715</v>
      </c>
      <c r="D1507" t="s">
        <v>159</v>
      </c>
      <c r="E1507">
        <v>30</v>
      </c>
      <c r="F1507">
        <v>217</v>
      </c>
      <c r="G1507">
        <v>0.13824884792626729</v>
      </c>
      <c r="H1507">
        <v>48130</v>
      </c>
      <c r="I1507">
        <v>292727</v>
      </c>
      <c r="J1507">
        <v>215</v>
      </c>
      <c r="K1507" t="s">
        <v>2724</v>
      </c>
      <c r="L1507">
        <v>461</v>
      </c>
      <c r="M1507">
        <v>2024</v>
      </c>
      <c r="N1507">
        <v>36</v>
      </c>
      <c r="O1507">
        <f t="shared" si="23"/>
        <v>6.2331186370247248E-4</v>
      </c>
    </row>
    <row r="1508" spans="1:15" x14ac:dyDescent="0.3">
      <c r="A1508">
        <v>22</v>
      </c>
      <c r="B1508">
        <v>563</v>
      </c>
      <c r="C1508" t="s">
        <v>715</v>
      </c>
      <c r="D1508" t="s">
        <v>159</v>
      </c>
      <c r="E1508">
        <v>30</v>
      </c>
      <c r="F1508">
        <v>147</v>
      </c>
      <c r="G1508">
        <v>0.20408163265306123</v>
      </c>
      <c r="H1508">
        <v>48130</v>
      </c>
      <c r="I1508">
        <v>292727</v>
      </c>
      <c r="J1508">
        <v>215</v>
      </c>
      <c r="K1508" t="s">
        <v>2960</v>
      </c>
      <c r="L1508">
        <v>291</v>
      </c>
      <c r="M1508">
        <v>2024</v>
      </c>
      <c r="N1508">
        <v>36</v>
      </c>
      <c r="O1508">
        <f t="shared" si="23"/>
        <v>6.2331186370247248E-4</v>
      </c>
    </row>
    <row r="1509" spans="1:15" x14ac:dyDescent="0.3">
      <c r="A1509">
        <v>22</v>
      </c>
      <c r="B1509">
        <v>531</v>
      </c>
      <c r="C1509" t="s">
        <v>715</v>
      </c>
      <c r="D1509" t="s">
        <v>159</v>
      </c>
      <c r="E1509">
        <v>29</v>
      </c>
      <c r="F1509">
        <v>161</v>
      </c>
      <c r="G1509">
        <v>0.18012422360248448</v>
      </c>
      <c r="H1509">
        <v>48130</v>
      </c>
      <c r="I1509">
        <v>292727</v>
      </c>
      <c r="J1509">
        <v>219</v>
      </c>
      <c r="K1509" t="s">
        <v>1648</v>
      </c>
      <c r="L1509">
        <v>373</v>
      </c>
      <c r="M1509">
        <v>2024</v>
      </c>
      <c r="N1509">
        <v>36</v>
      </c>
      <c r="O1509">
        <f t="shared" si="23"/>
        <v>6.0253480157905677E-4</v>
      </c>
    </row>
    <row r="1510" spans="1:15" x14ac:dyDescent="0.3">
      <c r="A1510">
        <v>22</v>
      </c>
      <c r="B1510">
        <v>621</v>
      </c>
      <c r="C1510" t="s">
        <v>715</v>
      </c>
      <c r="D1510" t="s">
        <v>159</v>
      </c>
      <c r="E1510">
        <v>29</v>
      </c>
      <c r="F1510">
        <v>132</v>
      </c>
      <c r="G1510">
        <v>0.2196969696969697</v>
      </c>
      <c r="H1510">
        <v>48130</v>
      </c>
      <c r="I1510">
        <v>292727</v>
      </c>
      <c r="J1510">
        <v>219</v>
      </c>
      <c r="K1510" t="s">
        <v>2781</v>
      </c>
      <c r="L1510">
        <v>200</v>
      </c>
      <c r="M1510">
        <v>2024</v>
      </c>
      <c r="N1510">
        <v>36</v>
      </c>
      <c r="O1510">
        <f t="shared" si="23"/>
        <v>6.0253480157905677E-4</v>
      </c>
    </row>
    <row r="1511" spans="1:15" x14ac:dyDescent="0.3">
      <c r="A1511">
        <v>22</v>
      </c>
      <c r="B1511">
        <v>82</v>
      </c>
      <c r="C1511" t="s">
        <v>715</v>
      </c>
      <c r="D1511" t="s">
        <v>159</v>
      </c>
      <c r="E1511">
        <v>28</v>
      </c>
      <c r="F1511">
        <v>481</v>
      </c>
      <c r="G1511">
        <v>5.8212058212058215E-2</v>
      </c>
      <c r="H1511">
        <v>48130</v>
      </c>
      <c r="I1511">
        <v>292727</v>
      </c>
      <c r="J1511">
        <v>221</v>
      </c>
      <c r="K1511" t="s">
        <v>2890</v>
      </c>
      <c r="L1511">
        <v>913</v>
      </c>
      <c r="M1511">
        <v>2024</v>
      </c>
      <c r="N1511">
        <v>36</v>
      </c>
      <c r="O1511">
        <f t="shared" si="23"/>
        <v>5.8175773945564095E-4</v>
      </c>
    </row>
    <row r="1512" spans="1:15" x14ac:dyDescent="0.3">
      <c r="A1512">
        <v>22</v>
      </c>
      <c r="B1512">
        <v>223</v>
      </c>
      <c r="C1512" t="s">
        <v>715</v>
      </c>
      <c r="D1512" t="s">
        <v>159</v>
      </c>
      <c r="E1512">
        <v>28</v>
      </c>
      <c r="F1512">
        <v>217</v>
      </c>
      <c r="G1512">
        <v>0.12903225806451613</v>
      </c>
      <c r="H1512">
        <v>48130</v>
      </c>
      <c r="I1512">
        <v>292727</v>
      </c>
      <c r="J1512">
        <v>221</v>
      </c>
      <c r="K1512" t="s">
        <v>2707</v>
      </c>
      <c r="L1512">
        <v>611</v>
      </c>
      <c r="M1512">
        <v>2024</v>
      </c>
      <c r="N1512">
        <v>36</v>
      </c>
      <c r="O1512">
        <f t="shared" si="23"/>
        <v>5.8175773945564095E-4</v>
      </c>
    </row>
    <row r="1513" spans="1:15" x14ac:dyDescent="0.3">
      <c r="A1513">
        <v>22</v>
      </c>
      <c r="B1513">
        <v>303</v>
      </c>
      <c r="C1513" t="s">
        <v>715</v>
      </c>
      <c r="D1513" t="s">
        <v>159</v>
      </c>
      <c r="E1513">
        <v>28</v>
      </c>
      <c r="F1513">
        <v>505</v>
      </c>
      <c r="G1513">
        <v>5.5445544554455446E-2</v>
      </c>
      <c r="H1513">
        <v>48130</v>
      </c>
      <c r="I1513">
        <v>292727</v>
      </c>
      <c r="J1513">
        <v>221</v>
      </c>
      <c r="K1513" t="s">
        <v>933</v>
      </c>
      <c r="L1513">
        <v>556</v>
      </c>
      <c r="M1513">
        <v>2024</v>
      </c>
      <c r="N1513">
        <v>36</v>
      </c>
      <c r="O1513">
        <f t="shared" si="23"/>
        <v>5.8175773945564095E-4</v>
      </c>
    </row>
    <row r="1514" spans="1:15" x14ac:dyDescent="0.3">
      <c r="A1514">
        <v>22</v>
      </c>
      <c r="B1514">
        <v>322</v>
      </c>
      <c r="C1514" t="s">
        <v>715</v>
      </c>
      <c r="D1514" t="s">
        <v>159</v>
      </c>
      <c r="E1514">
        <v>28</v>
      </c>
      <c r="F1514">
        <v>500</v>
      </c>
      <c r="G1514">
        <v>5.6000000000000001E-2</v>
      </c>
      <c r="H1514">
        <v>48130</v>
      </c>
      <c r="I1514">
        <v>292727</v>
      </c>
      <c r="J1514">
        <v>221</v>
      </c>
      <c r="K1514" t="s">
        <v>1667</v>
      </c>
      <c r="L1514">
        <v>1093</v>
      </c>
      <c r="M1514">
        <v>2024</v>
      </c>
      <c r="N1514">
        <v>36</v>
      </c>
      <c r="O1514">
        <f t="shared" si="23"/>
        <v>5.8175773945564095E-4</v>
      </c>
    </row>
    <row r="1515" spans="1:15" x14ac:dyDescent="0.3">
      <c r="A1515">
        <v>22</v>
      </c>
      <c r="B1515">
        <v>614</v>
      </c>
      <c r="C1515" t="s">
        <v>715</v>
      </c>
      <c r="D1515" t="s">
        <v>159</v>
      </c>
      <c r="E1515">
        <v>28</v>
      </c>
      <c r="F1515">
        <v>224</v>
      </c>
      <c r="G1515">
        <v>0.125</v>
      </c>
      <c r="H1515">
        <v>48130</v>
      </c>
      <c r="I1515">
        <v>292727</v>
      </c>
      <c r="J1515">
        <v>221</v>
      </c>
      <c r="K1515" t="s">
        <v>2780</v>
      </c>
      <c r="L1515">
        <v>520</v>
      </c>
      <c r="M1515">
        <v>2024</v>
      </c>
      <c r="N1515">
        <v>36</v>
      </c>
      <c r="O1515">
        <f t="shared" si="23"/>
        <v>5.8175773945564095E-4</v>
      </c>
    </row>
    <row r="1516" spans="1:15" x14ac:dyDescent="0.3">
      <c r="A1516">
        <v>22</v>
      </c>
      <c r="B1516">
        <v>111</v>
      </c>
      <c r="C1516" t="s">
        <v>715</v>
      </c>
      <c r="D1516" t="s">
        <v>159</v>
      </c>
      <c r="E1516">
        <v>26</v>
      </c>
      <c r="F1516">
        <v>265</v>
      </c>
      <c r="G1516">
        <v>9.8113207547169817E-2</v>
      </c>
      <c r="H1516">
        <v>48130</v>
      </c>
      <c r="I1516">
        <v>292727</v>
      </c>
      <c r="J1516">
        <v>226</v>
      </c>
      <c r="K1516" t="s">
        <v>2688</v>
      </c>
      <c r="L1516">
        <v>1172</v>
      </c>
      <c r="M1516">
        <v>2024</v>
      </c>
      <c r="N1516">
        <v>36</v>
      </c>
      <c r="O1516">
        <f t="shared" si="23"/>
        <v>5.4020361520880952E-4</v>
      </c>
    </row>
    <row r="1517" spans="1:15" x14ac:dyDescent="0.3">
      <c r="A1517">
        <v>22</v>
      </c>
      <c r="B1517">
        <v>607</v>
      </c>
      <c r="C1517" t="s">
        <v>715</v>
      </c>
      <c r="D1517" t="s">
        <v>159</v>
      </c>
      <c r="E1517">
        <v>26</v>
      </c>
      <c r="F1517">
        <v>146</v>
      </c>
      <c r="G1517">
        <v>0.17808219178082191</v>
      </c>
      <c r="H1517">
        <v>48130</v>
      </c>
      <c r="I1517">
        <v>292727</v>
      </c>
      <c r="J1517">
        <v>226</v>
      </c>
      <c r="K1517" t="s">
        <v>2777</v>
      </c>
      <c r="L1517">
        <v>215</v>
      </c>
      <c r="M1517">
        <v>2024</v>
      </c>
      <c r="N1517">
        <v>36</v>
      </c>
      <c r="O1517">
        <f t="shared" si="23"/>
        <v>5.4020361520880952E-4</v>
      </c>
    </row>
    <row r="1518" spans="1:15" x14ac:dyDescent="0.3">
      <c r="A1518">
        <v>22</v>
      </c>
      <c r="B1518">
        <v>611</v>
      </c>
      <c r="C1518" t="s">
        <v>715</v>
      </c>
      <c r="D1518" t="s">
        <v>159</v>
      </c>
      <c r="E1518">
        <v>26</v>
      </c>
      <c r="F1518">
        <v>79</v>
      </c>
      <c r="G1518">
        <v>0.32911392405063289</v>
      </c>
      <c r="H1518">
        <v>48130</v>
      </c>
      <c r="I1518">
        <v>292727</v>
      </c>
      <c r="J1518">
        <v>226</v>
      </c>
      <c r="K1518" t="s">
        <v>2779</v>
      </c>
      <c r="L1518">
        <v>116</v>
      </c>
      <c r="M1518">
        <v>2024</v>
      </c>
      <c r="N1518">
        <v>36</v>
      </c>
      <c r="O1518">
        <f t="shared" si="23"/>
        <v>5.4020361520880952E-4</v>
      </c>
    </row>
    <row r="1519" spans="1:15" x14ac:dyDescent="0.3">
      <c r="A1519">
        <v>22</v>
      </c>
      <c r="B1519">
        <v>145</v>
      </c>
      <c r="C1519" t="s">
        <v>715</v>
      </c>
      <c r="D1519" t="s">
        <v>159</v>
      </c>
      <c r="E1519">
        <v>25</v>
      </c>
      <c r="F1519">
        <v>224</v>
      </c>
      <c r="G1519">
        <v>0.11160714285714286</v>
      </c>
      <c r="H1519">
        <v>48130</v>
      </c>
      <c r="I1519">
        <v>292727</v>
      </c>
      <c r="J1519">
        <v>229</v>
      </c>
      <c r="K1519" t="s">
        <v>2823</v>
      </c>
      <c r="L1519">
        <v>782</v>
      </c>
      <c r="M1519">
        <v>2024</v>
      </c>
      <c r="N1519">
        <v>36</v>
      </c>
      <c r="O1519">
        <f t="shared" si="23"/>
        <v>5.194265530853937E-4</v>
      </c>
    </row>
    <row r="1520" spans="1:15" x14ac:dyDescent="0.3">
      <c r="A1520">
        <v>22</v>
      </c>
      <c r="B1520">
        <v>246</v>
      </c>
      <c r="C1520" t="s">
        <v>715</v>
      </c>
      <c r="D1520" t="s">
        <v>159</v>
      </c>
      <c r="E1520">
        <v>25</v>
      </c>
      <c r="F1520">
        <v>208</v>
      </c>
      <c r="G1520">
        <v>0.1201923076923077</v>
      </c>
      <c r="H1520">
        <v>48130</v>
      </c>
      <c r="I1520">
        <v>292727</v>
      </c>
      <c r="J1520">
        <v>229</v>
      </c>
      <c r="K1520" t="s">
        <v>2212</v>
      </c>
      <c r="L1520">
        <v>761</v>
      </c>
      <c r="M1520">
        <v>2024</v>
      </c>
      <c r="N1520">
        <v>36</v>
      </c>
      <c r="O1520">
        <f t="shared" si="23"/>
        <v>5.194265530853937E-4</v>
      </c>
    </row>
    <row r="1521" spans="1:15" x14ac:dyDescent="0.3">
      <c r="A1521">
        <v>3108</v>
      </c>
      <c r="B1521">
        <v>640</v>
      </c>
      <c r="C1521" t="s">
        <v>716</v>
      </c>
      <c r="D1521" t="s">
        <v>159</v>
      </c>
      <c r="E1521">
        <v>1163</v>
      </c>
      <c r="F1521">
        <v>24915</v>
      </c>
      <c r="G1521">
        <v>4.6678707605859925E-2</v>
      </c>
      <c r="H1521">
        <v>11234</v>
      </c>
      <c r="I1521">
        <v>292727</v>
      </c>
      <c r="J1521">
        <v>1</v>
      </c>
      <c r="K1521" t="s">
        <v>866</v>
      </c>
      <c r="L1521">
        <v>59576</v>
      </c>
      <c r="M1521">
        <v>2024</v>
      </c>
      <c r="N1521">
        <v>36</v>
      </c>
      <c r="O1521">
        <f t="shared" si="23"/>
        <v>0.10352501335232331</v>
      </c>
    </row>
    <row r="1522" spans="1:15" x14ac:dyDescent="0.3">
      <c r="A1522">
        <v>3108</v>
      </c>
      <c r="B1522">
        <v>751</v>
      </c>
      <c r="C1522" t="s">
        <v>716</v>
      </c>
      <c r="D1522" t="s">
        <v>159</v>
      </c>
      <c r="E1522">
        <v>769</v>
      </c>
      <c r="F1522">
        <v>2580</v>
      </c>
      <c r="G1522">
        <v>0.29806201550387595</v>
      </c>
      <c r="H1522">
        <v>11234</v>
      </c>
      <c r="I1522">
        <v>292727</v>
      </c>
      <c r="J1522">
        <v>2</v>
      </c>
      <c r="K1522" t="s">
        <v>870</v>
      </c>
      <c r="L1522">
        <v>7174</v>
      </c>
      <c r="M1522">
        <v>2024</v>
      </c>
      <c r="N1522">
        <v>36</v>
      </c>
      <c r="O1522">
        <f t="shared" si="23"/>
        <v>6.8452910806480333E-2</v>
      </c>
    </row>
    <row r="1523" spans="1:15" x14ac:dyDescent="0.3">
      <c r="A1523">
        <v>3108</v>
      </c>
      <c r="B1523">
        <v>560</v>
      </c>
      <c r="C1523" t="s">
        <v>716</v>
      </c>
      <c r="D1523" t="s">
        <v>159</v>
      </c>
      <c r="E1523">
        <v>756</v>
      </c>
      <c r="F1523">
        <v>17029</v>
      </c>
      <c r="G1523">
        <v>4.4394855834165248E-2</v>
      </c>
      <c r="H1523">
        <v>11234</v>
      </c>
      <c r="I1523">
        <v>292727</v>
      </c>
      <c r="J1523">
        <v>3</v>
      </c>
      <c r="K1523" t="s">
        <v>868</v>
      </c>
      <c r="L1523">
        <v>40753</v>
      </c>
      <c r="M1523">
        <v>2024</v>
      </c>
      <c r="N1523">
        <v>36</v>
      </c>
      <c r="O1523">
        <f t="shared" si="23"/>
        <v>6.7295709453444902E-2</v>
      </c>
    </row>
    <row r="1524" spans="1:15" x14ac:dyDescent="0.3">
      <c r="A1524">
        <v>3108</v>
      </c>
      <c r="B1524">
        <v>750</v>
      </c>
      <c r="C1524" t="s">
        <v>716</v>
      </c>
      <c r="D1524" t="s">
        <v>159</v>
      </c>
      <c r="E1524">
        <v>666</v>
      </c>
      <c r="F1524">
        <v>2483</v>
      </c>
      <c r="G1524">
        <v>0.26822392267418443</v>
      </c>
      <c r="H1524">
        <v>11234</v>
      </c>
      <c r="I1524">
        <v>292727</v>
      </c>
      <c r="J1524">
        <v>4</v>
      </c>
      <c r="K1524" t="s">
        <v>884</v>
      </c>
      <c r="L1524">
        <v>5626</v>
      </c>
      <c r="M1524">
        <v>2024</v>
      </c>
      <c r="N1524">
        <v>36</v>
      </c>
      <c r="O1524">
        <f t="shared" si="23"/>
        <v>5.9284315470891934E-2</v>
      </c>
    </row>
    <row r="1525" spans="1:15" x14ac:dyDescent="0.3">
      <c r="A1525">
        <v>3108</v>
      </c>
      <c r="B1525">
        <v>720</v>
      </c>
      <c r="C1525" t="s">
        <v>716</v>
      </c>
      <c r="D1525" t="s">
        <v>159</v>
      </c>
      <c r="E1525">
        <v>469</v>
      </c>
      <c r="F1525">
        <v>10599</v>
      </c>
      <c r="G1525">
        <v>4.4249457495990185E-2</v>
      </c>
      <c r="H1525">
        <v>11234</v>
      </c>
      <c r="I1525">
        <v>292727</v>
      </c>
      <c r="J1525">
        <v>5</v>
      </c>
      <c r="K1525" t="s">
        <v>867</v>
      </c>
      <c r="L1525">
        <v>43807</v>
      </c>
      <c r="M1525">
        <v>2024</v>
      </c>
      <c r="N1525">
        <v>36</v>
      </c>
      <c r="O1525">
        <f t="shared" si="23"/>
        <v>4.1748264197970446E-2</v>
      </c>
    </row>
    <row r="1526" spans="1:15" x14ac:dyDescent="0.3">
      <c r="A1526">
        <v>3108</v>
      </c>
      <c r="B1526">
        <v>753</v>
      </c>
      <c r="C1526" t="s">
        <v>716</v>
      </c>
      <c r="D1526" t="s">
        <v>159</v>
      </c>
      <c r="E1526">
        <v>469</v>
      </c>
      <c r="F1526">
        <v>2698</v>
      </c>
      <c r="G1526">
        <v>0.17383246849518161</v>
      </c>
      <c r="H1526">
        <v>11234</v>
      </c>
      <c r="I1526">
        <v>292727</v>
      </c>
      <c r="J1526">
        <v>5</v>
      </c>
      <c r="K1526" t="s">
        <v>869</v>
      </c>
      <c r="L1526">
        <v>6723</v>
      </c>
      <c r="M1526">
        <v>2024</v>
      </c>
      <c r="N1526">
        <v>36</v>
      </c>
      <c r="O1526">
        <f t="shared" si="23"/>
        <v>4.1748264197970446E-2</v>
      </c>
    </row>
    <row r="1527" spans="1:15" x14ac:dyDescent="0.3">
      <c r="A1527">
        <v>3108</v>
      </c>
      <c r="B1527">
        <v>755</v>
      </c>
      <c r="C1527" t="s">
        <v>716</v>
      </c>
      <c r="D1527" t="s">
        <v>159</v>
      </c>
      <c r="E1527">
        <v>452</v>
      </c>
      <c r="F1527">
        <v>825</v>
      </c>
      <c r="G1527">
        <v>0.54787878787878785</v>
      </c>
      <c r="H1527">
        <v>11234</v>
      </c>
      <c r="I1527">
        <v>292727</v>
      </c>
      <c r="J1527">
        <v>7</v>
      </c>
      <c r="K1527" t="s">
        <v>918</v>
      </c>
      <c r="L1527">
        <v>1726</v>
      </c>
      <c r="M1527">
        <v>2024</v>
      </c>
      <c r="N1527">
        <v>36</v>
      </c>
      <c r="O1527">
        <f t="shared" si="23"/>
        <v>4.0235000890154887E-2</v>
      </c>
    </row>
    <row r="1528" spans="1:15" x14ac:dyDescent="0.3">
      <c r="A1528">
        <v>3108</v>
      </c>
      <c r="B1528">
        <v>540</v>
      </c>
      <c r="C1528" t="s">
        <v>716</v>
      </c>
      <c r="D1528" t="s">
        <v>159</v>
      </c>
      <c r="E1528">
        <v>428</v>
      </c>
      <c r="F1528">
        <v>9618</v>
      </c>
      <c r="G1528">
        <v>4.4499896028280306E-2</v>
      </c>
      <c r="H1528">
        <v>11234</v>
      </c>
      <c r="I1528">
        <v>292727</v>
      </c>
      <c r="J1528">
        <v>8</v>
      </c>
      <c r="K1528" t="s">
        <v>871</v>
      </c>
      <c r="L1528">
        <v>22562</v>
      </c>
      <c r="M1528">
        <v>2024</v>
      </c>
      <c r="N1528">
        <v>36</v>
      </c>
      <c r="O1528">
        <f t="shared" si="23"/>
        <v>3.80986291614741E-2</v>
      </c>
    </row>
    <row r="1529" spans="1:15" x14ac:dyDescent="0.3">
      <c r="A1529">
        <v>3108</v>
      </c>
      <c r="B1529">
        <v>775</v>
      </c>
      <c r="C1529" t="s">
        <v>716</v>
      </c>
      <c r="D1529" t="s">
        <v>159</v>
      </c>
      <c r="E1529">
        <v>353</v>
      </c>
      <c r="F1529">
        <v>2921</v>
      </c>
      <c r="G1529">
        <v>0.12084902430674427</v>
      </c>
      <c r="H1529">
        <v>11234</v>
      </c>
      <c r="I1529">
        <v>292727</v>
      </c>
      <c r="J1529">
        <v>9</v>
      </c>
      <c r="K1529" t="s">
        <v>881</v>
      </c>
      <c r="L1529">
        <v>9105</v>
      </c>
      <c r="M1529">
        <v>2024</v>
      </c>
      <c r="N1529">
        <v>36</v>
      </c>
      <c r="O1529">
        <f t="shared" si="23"/>
        <v>3.1422467509346623E-2</v>
      </c>
    </row>
    <row r="1530" spans="1:15" x14ac:dyDescent="0.3">
      <c r="A1530">
        <v>3108</v>
      </c>
      <c r="B1530">
        <v>194</v>
      </c>
      <c r="C1530" t="s">
        <v>716</v>
      </c>
      <c r="D1530" t="s">
        <v>159</v>
      </c>
      <c r="E1530">
        <v>340</v>
      </c>
      <c r="F1530">
        <v>7281</v>
      </c>
      <c r="G1530">
        <v>4.6696882296387861E-2</v>
      </c>
      <c r="H1530">
        <v>11234</v>
      </c>
      <c r="I1530">
        <v>292727</v>
      </c>
      <c r="J1530">
        <v>10</v>
      </c>
      <c r="K1530" t="s">
        <v>873</v>
      </c>
      <c r="L1530">
        <v>26491</v>
      </c>
      <c r="M1530">
        <v>2024</v>
      </c>
      <c r="N1530">
        <v>36</v>
      </c>
      <c r="O1530">
        <f t="shared" si="23"/>
        <v>3.0265266156311199E-2</v>
      </c>
    </row>
    <row r="1531" spans="1:15" x14ac:dyDescent="0.3">
      <c r="A1531">
        <v>3108</v>
      </c>
      <c r="B1531">
        <v>754</v>
      </c>
      <c r="C1531" t="s">
        <v>716</v>
      </c>
      <c r="D1531" t="s">
        <v>159</v>
      </c>
      <c r="E1531">
        <v>307</v>
      </c>
      <c r="F1531">
        <v>1153</v>
      </c>
      <c r="G1531">
        <v>0.2662619254119688</v>
      </c>
      <c r="H1531">
        <v>11234</v>
      </c>
      <c r="I1531">
        <v>292727</v>
      </c>
      <c r="J1531">
        <v>11</v>
      </c>
      <c r="K1531" t="s">
        <v>874</v>
      </c>
      <c r="L1531">
        <v>2634</v>
      </c>
      <c r="M1531">
        <v>2024</v>
      </c>
      <c r="N1531">
        <v>36</v>
      </c>
      <c r="O1531">
        <f t="shared" si="23"/>
        <v>2.7327755029375112E-2</v>
      </c>
    </row>
    <row r="1532" spans="1:15" x14ac:dyDescent="0.3">
      <c r="A1532">
        <v>3108</v>
      </c>
      <c r="B1532">
        <v>758</v>
      </c>
      <c r="C1532" t="s">
        <v>716</v>
      </c>
      <c r="D1532" t="s">
        <v>159</v>
      </c>
      <c r="E1532">
        <v>282</v>
      </c>
      <c r="F1532">
        <v>339</v>
      </c>
      <c r="G1532">
        <v>0.83185840707964598</v>
      </c>
      <c r="H1532">
        <v>11234</v>
      </c>
      <c r="I1532">
        <v>292727</v>
      </c>
      <c r="J1532">
        <v>12</v>
      </c>
      <c r="K1532" t="s">
        <v>2887</v>
      </c>
      <c r="L1532">
        <v>430</v>
      </c>
      <c r="M1532">
        <v>2024</v>
      </c>
      <c r="N1532">
        <v>36</v>
      </c>
      <c r="O1532">
        <f t="shared" si="23"/>
        <v>2.5102367811999288E-2</v>
      </c>
    </row>
    <row r="1533" spans="1:15" x14ac:dyDescent="0.3">
      <c r="A1533">
        <v>3108</v>
      </c>
      <c r="B1533">
        <v>137</v>
      </c>
      <c r="C1533" t="s">
        <v>716</v>
      </c>
      <c r="D1533" t="s">
        <v>159</v>
      </c>
      <c r="E1533">
        <v>182</v>
      </c>
      <c r="F1533">
        <v>5512</v>
      </c>
      <c r="G1533">
        <v>3.3018867924528301E-2</v>
      </c>
      <c r="H1533">
        <v>11234</v>
      </c>
      <c r="I1533">
        <v>292727</v>
      </c>
      <c r="J1533">
        <v>13</v>
      </c>
      <c r="K1533" t="s">
        <v>872</v>
      </c>
      <c r="L1533">
        <v>18935</v>
      </c>
      <c r="M1533">
        <v>2024</v>
      </c>
      <c r="N1533">
        <v>36</v>
      </c>
      <c r="O1533">
        <f t="shared" si="23"/>
        <v>1.6200818942495993E-2</v>
      </c>
    </row>
    <row r="1534" spans="1:15" x14ac:dyDescent="0.3">
      <c r="A1534">
        <v>3108</v>
      </c>
      <c r="B1534">
        <v>140</v>
      </c>
      <c r="C1534" t="s">
        <v>716</v>
      </c>
      <c r="D1534" t="s">
        <v>159</v>
      </c>
      <c r="E1534">
        <v>170</v>
      </c>
      <c r="F1534">
        <v>1993</v>
      </c>
      <c r="G1534">
        <v>8.5298544907175117E-2</v>
      </c>
      <c r="H1534">
        <v>11234</v>
      </c>
      <c r="I1534">
        <v>292727</v>
      </c>
      <c r="J1534">
        <v>14</v>
      </c>
      <c r="K1534" t="s">
        <v>876</v>
      </c>
      <c r="L1534">
        <v>9196</v>
      </c>
      <c r="M1534">
        <v>2024</v>
      </c>
      <c r="N1534">
        <v>36</v>
      </c>
      <c r="O1534">
        <f t="shared" si="23"/>
        <v>1.51326330781556E-2</v>
      </c>
    </row>
    <row r="1535" spans="1:15" x14ac:dyDescent="0.3">
      <c r="A1535">
        <v>3108</v>
      </c>
      <c r="B1535">
        <v>139</v>
      </c>
      <c r="C1535" t="s">
        <v>716</v>
      </c>
      <c r="D1535" t="s">
        <v>159</v>
      </c>
      <c r="E1535">
        <v>161</v>
      </c>
      <c r="F1535">
        <v>3692</v>
      </c>
      <c r="G1535">
        <v>4.3607800650054172E-2</v>
      </c>
      <c r="H1535">
        <v>11234</v>
      </c>
      <c r="I1535">
        <v>292727</v>
      </c>
      <c r="J1535">
        <v>15</v>
      </c>
      <c r="K1535" t="s">
        <v>879</v>
      </c>
      <c r="L1535">
        <v>15497</v>
      </c>
      <c r="M1535">
        <v>2024</v>
      </c>
      <c r="N1535">
        <v>36</v>
      </c>
      <c r="O1535">
        <f t="shared" si="23"/>
        <v>1.4331493679900303E-2</v>
      </c>
    </row>
    <row r="1536" spans="1:15" x14ac:dyDescent="0.3">
      <c r="A1536">
        <v>3108</v>
      </c>
      <c r="B1536">
        <v>420</v>
      </c>
      <c r="C1536" t="s">
        <v>716</v>
      </c>
      <c r="D1536" t="s">
        <v>159</v>
      </c>
      <c r="E1536">
        <v>119</v>
      </c>
      <c r="F1536">
        <v>2069</v>
      </c>
      <c r="G1536">
        <v>5.751570807153214E-2</v>
      </c>
      <c r="H1536">
        <v>11234</v>
      </c>
      <c r="I1536">
        <v>292727</v>
      </c>
      <c r="J1536">
        <v>16</v>
      </c>
      <c r="K1536" t="s">
        <v>894</v>
      </c>
      <c r="L1536">
        <v>7368</v>
      </c>
      <c r="M1536">
        <v>2024</v>
      </c>
      <c r="N1536">
        <v>36</v>
      </c>
      <c r="O1536">
        <f t="shared" si="23"/>
        <v>1.0592843154708919E-2</v>
      </c>
    </row>
    <row r="1537" spans="1:15" x14ac:dyDescent="0.3">
      <c r="A1537">
        <v>3108</v>
      </c>
      <c r="B1537">
        <v>42</v>
      </c>
      <c r="C1537" t="s">
        <v>716</v>
      </c>
      <c r="D1537" t="s">
        <v>159</v>
      </c>
      <c r="E1537">
        <v>117</v>
      </c>
      <c r="F1537">
        <v>1783</v>
      </c>
      <c r="G1537">
        <v>6.5619742007851936E-2</v>
      </c>
      <c r="H1537">
        <v>11234</v>
      </c>
      <c r="I1537">
        <v>292727</v>
      </c>
      <c r="J1537">
        <v>17</v>
      </c>
      <c r="K1537" t="s">
        <v>914</v>
      </c>
      <c r="L1537">
        <v>5210</v>
      </c>
      <c r="M1537">
        <v>2024</v>
      </c>
      <c r="N1537">
        <v>36</v>
      </c>
      <c r="O1537">
        <f t="shared" si="23"/>
        <v>1.0414812177318853E-2</v>
      </c>
    </row>
    <row r="1538" spans="1:15" x14ac:dyDescent="0.3">
      <c r="A1538">
        <v>3108</v>
      </c>
      <c r="B1538">
        <v>773</v>
      </c>
      <c r="C1538" t="s">
        <v>716</v>
      </c>
      <c r="D1538" t="s">
        <v>159</v>
      </c>
      <c r="E1538">
        <v>107</v>
      </c>
      <c r="F1538">
        <v>804</v>
      </c>
      <c r="G1538">
        <v>0.13308457711442787</v>
      </c>
      <c r="H1538">
        <v>11234</v>
      </c>
      <c r="I1538">
        <v>292727</v>
      </c>
      <c r="J1538">
        <v>18</v>
      </c>
      <c r="K1538" t="s">
        <v>917</v>
      </c>
      <c r="L1538">
        <v>2034</v>
      </c>
      <c r="M1538">
        <v>2024</v>
      </c>
      <c r="N1538">
        <v>36</v>
      </c>
      <c r="O1538">
        <f t="shared" si="23"/>
        <v>9.524657290368525E-3</v>
      </c>
    </row>
    <row r="1539" spans="1:15" x14ac:dyDescent="0.3">
      <c r="A1539">
        <v>3108</v>
      </c>
      <c r="B1539">
        <v>469</v>
      </c>
      <c r="C1539" t="s">
        <v>716</v>
      </c>
      <c r="D1539" t="s">
        <v>159</v>
      </c>
      <c r="E1539">
        <v>103</v>
      </c>
      <c r="F1539">
        <v>2971</v>
      </c>
      <c r="G1539">
        <v>3.4668461797374622E-2</v>
      </c>
      <c r="H1539">
        <v>11234</v>
      </c>
      <c r="I1539">
        <v>292727</v>
      </c>
      <c r="J1539">
        <v>19</v>
      </c>
      <c r="K1539" t="s">
        <v>1605</v>
      </c>
      <c r="L1539">
        <v>10709</v>
      </c>
      <c r="M1539">
        <v>2024</v>
      </c>
      <c r="N1539">
        <v>36</v>
      </c>
      <c r="O1539">
        <f t="shared" ref="O1539:O1602" si="24">E1539/H1539</f>
        <v>9.168595335588392E-3</v>
      </c>
    </row>
    <row r="1540" spans="1:15" x14ac:dyDescent="0.3">
      <c r="A1540">
        <v>3108</v>
      </c>
      <c r="B1540">
        <v>201</v>
      </c>
      <c r="C1540" t="s">
        <v>716</v>
      </c>
      <c r="D1540" t="s">
        <v>159</v>
      </c>
      <c r="E1540">
        <v>101</v>
      </c>
      <c r="F1540">
        <v>2876</v>
      </c>
      <c r="G1540">
        <v>3.5118219749652298E-2</v>
      </c>
      <c r="H1540">
        <v>11234</v>
      </c>
      <c r="I1540">
        <v>292727</v>
      </c>
      <c r="J1540">
        <v>20</v>
      </c>
      <c r="K1540" t="s">
        <v>877</v>
      </c>
      <c r="L1540">
        <v>11407</v>
      </c>
      <c r="M1540">
        <v>2024</v>
      </c>
      <c r="N1540">
        <v>36</v>
      </c>
      <c r="O1540">
        <f t="shared" si="24"/>
        <v>8.9905643581983264E-3</v>
      </c>
    </row>
    <row r="1541" spans="1:15" x14ac:dyDescent="0.3">
      <c r="A1541">
        <v>3108</v>
      </c>
      <c r="B1541">
        <v>282</v>
      </c>
      <c r="C1541" t="s">
        <v>716</v>
      </c>
      <c r="D1541" t="s">
        <v>159</v>
      </c>
      <c r="E1541">
        <v>100</v>
      </c>
      <c r="F1541">
        <v>1781</v>
      </c>
      <c r="G1541">
        <v>5.6148231330713082E-2</v>
      </c>
      <c r="H1541">
        <v>11234</v>
      </c>
      <c r="I1541">
        <v>292727</v>
      </c>
      <c r="J1541">
        <v>21</v>
      </c>
      <c r="K1541" t="s">
        <v>893</v>
      </c>
      <c r="L1541">
        <v>5536</v>
      </c>
      <c r="M1541">
        <v>2024</v>
      </c>
      <c r="N1541">
        <v>36</v>
      </c>
      <c r="O1541">
        <f t="shared" si="24"/>
        <v>8.9015488695032927E-3</v>
      </c>
    </row>
    <row r="1542" spans="1:15" x14ac:dyDescent="0.3">
      <c r="A1542">
        <v>3108</v>
      </c>
      <c r="B1542">
        <v>463</v>
      </c>
      <c r="C1542" t="s">
        <v>716</v>
      </c>
      <c r="D1542" t="s">
        <v>159</v>
      </c>
      <c r="E1542">
        <v>98</v>
      </c>
      <c r="F1542">
        <v>3187</v>
      </c>
      <c r="G1542">
        <v>3.074992155632256E-2</v>
      </c>
      <c r="H1542">
        <v>11234</v>
      </c>
      <c r="I1542">
        <v>292727</v>
      </c>
      <c r="J1542">
        <v>22</v>
      </c>
      <c r="K1542" t="s">
        <v>880</v>
      </c>
      <c r="L1542">
        <v>12764</v>
      </c>
      <c r="M1542">
        <v>2024</v>
      </c>
      <c r="N1542">
        <v>36</v>
      </c>
      <c r="O1542">
        <f t="shared" si="24"/>
        <v>8.7235178921132271E-3</v>
      </c>
    </row>
    <row r="1543" spans="1:15" x14ac:dyDescent="0.3">
      <c r="A1543">
        <v>3108</v>
      </c>
      <c r="B1543">
        <v>133</v>
      </c>
      <c r="C1543" t="s">
        <v>716</v>
      </c>
      <c r="D1543" t="s">
        <v>159</v>
      </c>
      <c r="E1543">
        <v>97</v>
      </c>
      <c r="F1543">
        <v>2145</v>
      </c>
      <c r="G1543">
        <v>4.5221445221445222E-2</v>
      </c>
      <c r="H1543">
        <v>11234</v>
      </c>
      <c r="I1543">
        <v>292727</v>
      </c>
      <c r="J1543">
        <v>23</v>
      </c>
      <c r="K1543" t="s">
        <v>2877</v>
      </c>
      <c r="L1543">
        <v>7672</v>
      </c>
      <c r="M1543">
        <v>2024</v>
      </c>
      <c r="N1543">
        <v>36</v>
      </c>
      <c r="O1543">
        <f t="shared" si="24"/>
        <v>8.6345024034181952E-3</v>
      </c>
    </row>
    <row r="1544" spans="1:15" x14ac:dyDescent="0.3">
      <c r="A1544">
        <v>3108</v>
      </c>
      <c r="B1544">
        <v>756</v>
      </c>
      <c r="C1544" t="s">
        <v>716</v>
      </c>
      <c r="D1544" t="s">
        <v>159</v>
      </c>
      <c r="E1544">
        <v>97</v>
      </c>
      <c r="F1544">
        <v>722</v>
      </c>
      <c r="G1544">
        <v>0.13434903047091412</v>
      </c>
      <c r="H1544">
        <v>11234</v>
      </c>
      <c r="I1544">
        <v>292727</v>
      </c>
      <c r="J1544">
        <v>23</v>
      </c>
      <c r="K1544" t="s">
        <v>892</v>
      </c>
      <c r="L1544">
        <v>1555</v>
      </c>
      <c r="M1544">
        <v>2024</v>
      </c>
      <c r="N1544">
        <v>36</v>
      </c>
      <c r="O1544">
        <f t="shared" si="24"/>
        <v>8.6345024034181952E-3</v>
      </c>
    </row>
    <row r="1545" spans="1:15" x14ac:dyDescent="0.3">
      <c r="A1545">
        <v>3108</v>
      </c>
      <c r="B1545">
        <v>383</v>
      </c>
      <c r="C1545" t="s">
        <v>716</v>
      </c>
      <c r="D1545" t="s">
        <v>159</v>
      </c>
      <c r="E1545">
        <v>87</v>
      </c>
      <c r="F1545">
        <v>2498</v>
      </c>
      <c r="G1545">
        <v>3.4827862289831868E-2</v>
      </c>
      <c r="H1545">
        <v>11234</v>
      </c>
      <c r="I1545">
        <v>292727</v>
      </c>
      <c r="J1545">
        <v>25</v>
      </c>
      <c r="K1545" t="s">
        <v>2875</v>
      </c>
      <c r="L1545">
        <v>8922</v>
      </c>
      <c r="M1545">
        <v>2024</v>
      </c>
      <c r="N1545">
        <v>36</v>
      </c>
      <c r="O1545">
        <f t="shared" si="24"/>
        <v>7.7443475164678654E-3</v>
      </c>
    </row>
    <row r="1546" spans="1:15" x14ac:dyDescent="0.3">
      <c r="A1546">
        <v>3108</v>
      </c>
      <c r="B1546">
        <v>351</v>
      </c>
      <c r="C1546" t="s">
        <v>716</v>
      </c>
      <c r="D1546" t="s">
        <v>159</v>
      </c>
      <c r="E1546">
        <v>76</v>
      </c>
      <c r="F1546">
        <v>1453</v>
      </c>
      <c r="G1546">
        <v>5.2305574673090161E-2</v>
      </c>
      <c r="H1546">
        <v>11234</v>
      </c>
      <c r="I1546">
        <v>292727</v>
      </c>
      <c r="J1546">
        <v>26</v>
      </c>
      <c r="K1546" t="s">
        <v>2729</v>
      </c>
      <c r="L1546">
        <v>4749</v>
      </c>
      <c r="M1546">
        <v>2024</v>
      </c>
      <c r="N1546">
        <v>36</v>
      </c>
      <c r="O1546">
        <f t="shared" si="24"/>
        <v>6.7651771408225028E-3</v>
      </c>
    </row>
    <row r="1547" spans="1:15" x14ac:dyDescent="0.3">
      <c r="A1547">
        <v>3108</v>
      </c>
      <c r="B1547">
        <v>426</v>
      </c>
      <c r="C1547" t="s">
        <v>716</v>
      </c>
      <c r="D1547" t="s">
        <v>159</v>
      </c>
      <c r="E1547">
        <v>71</v>
      </c>
      <c r="F1547">
        <v>1495</v>
      </c>
      <c r="G1547">
        <v>4.749163879598662E-2</v>
      </c>
      <c r="H1547">
        <v>11234</v>
      </c>
      <c r="I1547">
        <v>292727</v>
      </c>
      <c r="J1547">
        <v>27</v>
      </c>
      <c r="K1547" t="s">
        <v>2215</v>
      </c>
      <c r="L1547">
        <v>4907</v>
      </c>
      <c r="M1547">
        <v>2024</v>
      </c>
      <c r="N1547">
        <v>36</v>
      </c>
      <c r="O1547">
        <f t="shared" si="24"/>
        <v>6.3200996973473388E-3</v>
      </c>
    </row>
    <row r="1548" spans="1:15" x14ac:dyDescent="0.3">
      <c r="A1548">
        <v>3108</v>
      </c>
      <c r="B1548">
        <v>247</v>
      </c>
      <c r="C1548" t="s">
        <v>716</v>
      </c>
      <c r="D1548" t="s">
        <v>159</v>
      </c>
      <c r="E1548">
        <v>70</v>
      </c>
      <c r="F1548">
        <v>1679</v>
      </c>
      <c r="G1548">
        <v>4.169148302561048E-2</v>
      </c>
      <c r="H1548">
        <v>11234</v>
      </c>
      <c r="I1548">
        <v>292727</v>
      </c>
      <c r="J1548">
        <v>28</v>
      </c>
      <c r="K1548" t="s">
        <v>898</v>
      </c>
      <c r="L1548">
        <v>5393</v>
      </c>
      <c r="M1548">
        <v>2024</v>
      </c>
      <c r="N1548">
        <v>36</v>
      </c>
      <c r="O1548">
        <f t="shared" si="24"/>
        <v>6.2310842086523051E-3</v>
      </c>
    </row>
    <row r="1549" spans="1:15" x14ac:dyDescent="0.3">
      <c r="A1549">
        <v>3108</v>
      </c>
      <c r="B1549">
        <v>302</v>
      </c>
      <c r="C1549" t="s">
        <v>716</v>
      </c>
      <c r="D1549" t="s">
        <v>159</v>
      </c>
      <c r="E1549">
        <v>70</v>
      </c>
      <c r="F1549">
        <v>2995</v>
      </c>
      <c r="G1549">
        <v>2.337228714524207E-2</v>
      </c>
      <c r="H1549">
        <v>11234</v>
      </c>
      <c r="I1549">
        <v>292727</v>
      </c>
      <c r="J1549">
        <v>28</v>
      </c>
      <c r="K1549" t="s">
        <v>875</v>
      </c>
      <c r="L1549">
        <v>6312</v>
      </c>
      <c r="M1549">
        <v>2024</v>
      </c>
      <c r="N1549">
        <v>36</v>
      </c>
      <c r="O1549">
        <f t="shared" si="24"/>
        <v>6.2310842086523051E-3</v>
      </c>
    </row>
    <row r="1550" spans="1:15" x14ac:dyDescent="0.3">
      <c r="A1550">
        <v>3108</v>
      </c>
      <c r="B1550">
        <v>757</v>
      </c>
      <c r="C1550" t="s">
        <v>716</v>
      </c>
      <c r="D1550" t="s">
        <v>159</v>
      </c>
      <c r="E1550">
        <v>69</v>
      </c>
      <c r="F1550">
        <v>298</v>
      </c>
      <c r="G1550">
        <v>0.23154362416107382</v>
      </c>
      <c r="H1550">
        <v>11234</v>
      </c>
      <c r="I1550">
        <v>292727</v>
      </c>
      <c r="J1550">
        <v>30</v>
      </c>
      <c r="K1550" t="s">
        <v>913</v>
      </c>
      <c r="L1550">
        <v>487</v>
      </c>
      <c r="M1550">
        <v>2024</v>
      </c>
      <c r="N1550">
        <v>36</v>
      </c>
      <c r="O1550">
        <f t="shared" si="24"/>
        <v>6.1420687199572723E-3</v>
      </c>
    </row>
    <row r="1551" spans="1:15" x14ac:dyDescent="0.3">
      <c r="A1551">
        <v>3108</v>
      </c>
      <c r="B1551">
        <v>301</v>
      </c>
      <c r="C1551" t="s">
        <v>716</v>
      </c>
      <c r="D1551" t="s">
        <v>159</v>
      </c>
      <c r="E1551">
        <v>64</v>
      </c>
      <c r="F1551">
        <v>2968</v>
      </c>
      <c r="G1551">
        <v>2.15633423180593E-2</v>
      </c>
      <c r="H1551">
        <v>11234</v>
      </c>
      <c r="I1551">
        <v>292727</v>
      </c>
      <c r="J1551">
        <v>31</v>
      </c>
      <c r="K1551" t="s">
        <v>2874</v>
      </c>
      <c r="L1551">
        <v>7114</v>
      </c>
      <c r="M1551">
        <v>2024</v>
      </c>
      <c r="N1551">
        <v>36</v>
      </c>
      <c r="O1551">
        <f t="shared" si="24"/>
        <v>5.6969912764821082E-3</v>
      </c>
    </row>
    <row r="1552" spans="1:15" x14ac:dyDescent="0.3">
      <c r="A1552">
        <v>3108</v>
      </c>
      <c r="B1552">
        <v>45</v>
      </c>
      <c r="C1552" t="s">
        <v>716</v>
      </c>
      <c r="D1552" t="s">
        <v>159</v>
      </c>
      <c r="E1552">
        <v>63</v>
      </c>
      <c r="F1552">
        <v>2672</v>
      </c>
      <c r="G1552">
        <v>2.3577844311377244E-2</v>
      </c>
      <c r="H1552">
        <v>11234</v>
      </c>
      <c r="I1552">
        <v>292727</v>
      </c>
      <c r="J1552">
        <v>32</v>
      </c>
      <c r="K1552" t="s">
        <v>883</v>
      </c>
      <c r="L1552">
        <v>9187</v>
      </c>
      <c r="M1552">
        <v>2024</v>
      </c>
      <c r="N1552">
        <v>36</v>
      </c>
      <c r="O1552">
        <f t="shared" si="24"/>
        <v>5.6079757877870746E-3</v>
      </c>
    </row>
    <row r="1553" spans="1:15" x14ac:dyDescent="0.3">
      <c r="A1553">
        <v>3108</v>
      </c>
      <c r="B1553">
        <v>241</v>
      </c>
      <c r="C1553" t="s">
        <v>716</v>
      </c>
      <c r="D1553" t="s">
        <v>159</v>
      </c>
      <c r="E1553">
        <v>62</v>
      </c>
      <c r="F1553">
        <v>1310</v>
      </c>
      <c r="G1553">
        <v>4.732824427480916E-2</v>
      </c>
      <c r="H1553">
        <v>11234</v>
      </c>
      <c r="I1553">
        <v>292727</v>
      </c>
      <c r="J1553">
        <v>33</v>
      </c>
      <c r="K1553" t="s">
        <v>890</v>
      </c>
      <c r="L1553">
        <v>4374</v>
      </c>
      <c r="M1553">
        <v>2024</v>
      </c>
      <c r="N1553">
        <v>36</v>
      </c>
      <c r="O1553">
        <f t="shared" si="24"/>
        <v>5.5189602990920418E-3</v>
      </c>
    </row>
    <row r="1554" spans="1:15" x14ac:dyDescent="0.3">
      <c r="A1554">
        <v>3108</v>
      </c>
      <c r="B1554">
        <v>254</v>
      </c>
      <c r="C1554" t="s">
        <v>716</v>
      </c>
      <c r="D1554" t="s">
        <v>159</v>
      </c>
      <c r="E1554">
        <v>62</v>
      </c>
      <c r="F1554">
        <v>2885</v>
      </c>
      <c r="G1554">
        <v>2.149046793760832E-2</v>
      </c>
      <c r="H1554">
        <v>11234</v>
      </c>
      <c r="I1554">
        <v>292727</v>
      </c>
      <c r="J1554">
        <v>33</v>
      </c>
      <c r="K1554" t="s">
        <v>889</v>
      </c>
      <c r="L1554">
        <v>7267</v>
      </c>
      <c r="M1554">
        <v>2024</v>
      </c>
      <c r="N1554">
        <v>36</v>
      </c>
      <c r="O1554">
        <f t="shared" si="24"/>
        <v>5.5189602990920418E-3</v>
      </c>
    </row>
    <row r="1555" spans="1:15" x14ac:dyDescent="0.3">
      <c r="A1555">
        <v>3108</v>
      </c>
      <c r="B1555">
        <v>774</v>
      </c>
      <c r="C1555" t="s">
        <v>716</v>
      </c>
      <c r="D1555" t="s">
        <v>159</v>
      </c>
      <c r="E1555">
        <v>62</v>
      </c>
      <c r="F1555">
        <v>266</v>
      </c>
      <c r="G1555">
        <v>0.23308270676691728</v>
      </c>
      <c r="H1555">
        <v>11234</v>
      </c>
      <c r="I1555">
        <v>292727</v>
      </c>
      <c r="J1555">
        <v>33</v>
      </c>
      <c r="K1555" t="s">
        <v>2798</v>
      </c>
      <c r="L1555">
        <v>670</v>
      </c>
      <c r="M1555">
        <v>2024</v>
      </c>
      <c r="N1555">
        <v>36</v>
      </c>
      <c r="O1555">
        <f t="shared" si="24"/>
        <v>5.5189602990920418E-3</v>
      </c>
    </row>
    <row r="1556" spans="1:15" x14ac:dyDescent="0.3">
      <c r="A1556">
        <v>3108</v>
      </c>
      <c r="B1556">
        <v>812</v>
      </c>
      <c r="C1556" t="s">
        <v>716</v>
      </c>
      <c r="D1556" t="s">
        <v>159</v>
      </c>
      <c r="E1556">
        <v>60</v>
      </c>
      <c r="F1556">
        <v>1024</v>
      </c>
      <c r="G1556">
        <v>5.859375E-2</v>
      </c>
      <c r="H1556">
        <v>11234</v>
      </c>
      <c r="I1556">
        <v>292727</v>
      </c>
      <c r="J1556">
        <v>36</v>
      </c>
      <c r="K1556" t="s">
        <v>901</v>
      </c>
      <c r="L1556">
        <v>3303</v>
      </c>
      <c r="M1556">
        <v>2024</v>
      </c>
      <c r="N1556">
        <v>36</v>
      </c>
      <c r="O1556">
        <f t="shared" si="24"/>
        <v>5.3409293217019762E-3</v>
      </c>
    </row>
    <row r="1557" spans="1:15" x14ac:dyDescent="0.3">
      <c r="A1557">
        <v>3108</v>
      </c>
      <c r="B1557">
        <v>308</v>
      </c>
      <c r="C1557" t="s">
        <v>716</v>
      </c>
      <c r="D1557" t="s">
        <v>159</v>
      </c>
      <c r="E1557">
        <v>58</v>
      </c>
      <c r="F1557">
        <v>1681</v>
      </c>
      <c r="G1557">
        <v>3.4503271861986914E-2</v>
      </c>
      <c r="H1557">
        <v>11234</v>
      </c>
      <c r="I1557">
        <v>292727</v>
      </c>
      <c r="J1557">
        <v>37</v>
      </c>
      <c r="K1557" t="s">
        <v>2211</v>
      </c>
      <c r="L1557">
        <v>5626</v>
      </c>
      <c r="M1557">
        <v>2024</v>
      </c>
      <c r="N1557">
        <v>36</v>
      </c>
      <c r="O1557">
        <f t="shared" si="24"/>
        <v>5.1628983443119105E-3</v>
      </c>
    </row>
    <row r="1558" spans="1:15" x14ac:dyDescent="0.3">
      <c r="A1558">
        <v>3108</v>
      </c>
      <c r="B1558">
        <v>280</v>
      </c>
      <c r="C1558" t="s">
        <v>716</v>
      </c>
      <c r="D1558" t="s">
        <v>159</v>
      </c>
      <c r="E1558">
        <v>57</v>
      </c>
      <c r="F1558">
        <v>1208</v>
      </c>
      <c r="G1558">
        <v>4.7185430463576157E-2</v>
      </c>
      <c r="H1558">
        <v>11234</v>
      </c>
      <c r="I1558">
        <v>292727</v>
      </c>
      <c r="J1558">
        <v>38</v>
      </c>
      <c r="K1558" t="s">
        <v>948</v>
      </c>
      <c r="L1558">
        <v>4028</v>
      </c>
      <c r="M1558">
        <v>2024</v>
      </c>
      <c r="N1558">
        <v>36</v>
      </c>
      <c r="O1558">
        <f t="shared" si="24"/>
        <v>5.0738828556168777E-3</v>
      </c>
    </row>
    <row r="1559" spans="1:15" x14ac:dyDescent="0.3">
      <c r="A1559">
        <v>3108</v>
      </c>
      <c r="B1559">
        <v>425</v>
      </c>
      <c r="C1559" t="s">
        <v>716</v>
      </c>
      <c r="D1559" t="s">
        <v>159</v>
      </c>
      <c r="E1559">
        <v>54</v>
      </c>
      <c r="F1559">
        <v>992</v>
      </c>
      <c r="G1559">
        <v>5.4435483870967742E-2</v>
      </c>
      <c r="H1559">
        <v>11234</v>
      </c>
      <c r="I1559">
        <v>292727</v>
      </c>
      <c r="J1559">
        <v>39</v>
      </c>
      <c r="K1559" t="s">
        <v>2883</v>
      </c>
      <c r="L1559">
        <v>3296</v>
      </c>
      <c r="M1559">
        <v>2024</v>
      </c>
      <c r="N1559">
        <v>36</v>
      </c>
      <c r="O1559">
        <f t="shared" si="24"/>
        <v>4.8068363895317785E-3</v>
      </c>
    </row>
    <row r="1560" spans="1:15" x14ac:dyDescent="0.3">
      <c r="A1560">
        <v>3108</v>
      </c>
      <c r="B1560">
        <v>113</v>
      </c>
      <c r="C1560" t="s">
        <v>716</v>
      </c>
      <c r="D1560" t="s">
        <v>159</v>
      </c>
      <c r="E1560">
        <v>52</v>
      </c>
      <c r="F1560">
        <v>1314</v>
      </c>
      <c r="G1560">
        <v>3.9573820395738202E-2</v>
      </c>
      <c r="H1560">
        <v>11234</v>
      </c>
      <c r="I1560">
        <v>292727</v>
      </c>
      <c r="J1560">
        <v>40</v>
      </c>
      <c r="K1560" t="s">
        <v>936</v>
      </c>
      <c r="L1560">
        <v>3757</v>
      </c>
      <c r="M1560">
        <v>2024</v>
      </c>
      <c r="N1560">
        <v>36</v>
      </c>
      <c r="O1560">
        <f t="shared" si="24"/>
        <v>4.6288054121417128E-3</v>
      </c>
    </row>
    <row r="1561" spans="1:15" x14ac:dyDescent="0.3">
      <c r="A1561">
        <v>3108</v>
      </c>
      <c r="B1561">
        <v>752</v>
      </c>
      <c r="C1561" t="s">
        <v>716</v>
      </c>
      <c r="D1561" t="s">
        <v>159</v>
      </c>
      <c r="E1561">
        <v>51</v>
      </c>
      <c r="F1561">
        <v>131</v>
      </c>
      <c r="G1561">
        <v>0.38931297709923662</v>
      </c>
      <c r="H1561">
        <v>11234</v>
      </c>
      <c r="I1561">
        <v>292727</v>
      </c>
      <c r="J1561">
        <v>41</v>
      </c>
      <c r="K1561" t="s">
        <v>2233</v>
      </c>
      <c r="L1561">
        <v>307</v>
      </c>
      <c r="M1561">
        <v>2024</v>
      </c>
      <c r="N1561">
        <v>36</v>
      </c>
      <c r="O1561">
        <f t="shared" si="24"/>
        <v>4.53978992344668E-3</v>
      </c>
    </row>
    <row r="1562" spans="1:15" x14ac:dyDescent="0.3">
      <c r="A1562">
        <v>3108</v>
      </c>
      <c r="B1562">
        <v>244</v>
      </c>
      <c r="C1562" t="s">
        <v>716</v>
      </c>
      <c r="D1562" t="s">
        <v>159</v>
      </c>
      <c r="E1562">
        <v>48</v>
      </c>
      <c r="F1562">
        <v>1402</v>
      </c>
      <c r="G1562">
        <v>3.4236804564907276E-2</v>
      </c>
      <c r="H1562">
        <v>11234</v>
      </c>
      <c r="I1562">
        <v>292727</v>
      </c>
      <c r="J1562">
        <v>42</v>
      </c>
      <c r="K1562" t="s">
        <v>887</v>
      </c>
      <c r="L1562">
        <v>5396</v>
      </c>
      <c r="M1562">
        <v>2024</v>
      </c>
      <c r="N1562">
        <v>36</v>
      </c>
      <c r="O1562">
        <f t="shared" si="24"/>
        <v>4.2727434573615808E-3</v>
      </c>
    </row>
    <row r="1563" spans="1:15" x14ac:dyDescent="0.3">
      <c r="A1563">
        <v>3108</v>
      </c>
      <c r="B1563">
        <v>249</v>
      </c>
      <c r="C1563" t="s">
        <v>716</v>
      </c>
      <c r="D1563" t="s">
        <v>159</v>
      </c>
      <c r="E1563">
        <v>47</v>
      </c>
      <c r="F1563">
        <v>2399</v>
      </c>
      <c r="G1563">
        <v>1.9591496456857024E-2</v>
      </c>
      <c r="H1563">
        <v>11234</v>
      </c>
      <c r="I1563">
        <v>292727</v>
      </c>
      <c r="J1563">
        <v>43</v>
      </c>
      <c r="K1563" t="s">
        <v>2876</v>
      </c>
      <c r="L1563">
        <v>7387</v>
      </c>
      <c r="M1563">
        <v>2024</v>
      </c>
      <c r="N1563">
        <v>36</v>
      </c>
      <c r="O1563">
        <f t="shared" si="24"/>
        <v>4.1837279686665479E-3</v>
      </c>
    </row>
    <row r="1564" spans="1:15" x14ac:dyDescent="0.3">
      <c r="A1564">
        <v>3108</v>
      </c>
      <c r="B1564">
        <v>541</v>
      </c>
      <c r="C1564" t="s">
        <v>716</v>
      </c>
      <c r="D1564" t="s">
        <v>159</v>
      </c>
      <c r="E1564">
        <v>47</v>
      </c>
      <c r="F1564">
        <v>906</v>
      </c>
      <c r="G1564">
        <v>5.1876379690949229E-2</v>
      </c>
      <c r="H1564">
        <v>11234</v>
      </c>
      <c r="I1564">
        <v>292727</v>
      </c>
      <c r="J1564">
        <v>43</v>
      </c>
      <c r="K1564" t="s">
        <v>927</v>
      </c>
      <c r="L1564">
        <v>1803</v>
      </c>
      <c r="M1564">
        <v>2024</v>
      </c>
      <c r="N1564">
        <v>36</v>
      </c>
      <c r="O1564">
        <f t="shared" si="24"/>
        <v>4.1837279686665479E-3</v>
      </c>
    </row>
    <row r="1565" spans="1:15" x14ac:dyDescent="0.3">
      <c r="A1565">
        <v>3108</v>
      </c>
      <c r="B1565">
        <v>134</v>
      </c>
      <c r="C1565" t="s">
        <v>716</v>
      </c>
      <c r="D1565" t="s">
        <v>159</v>
      </c>
      <c r="E1565">
        <v>46</v>
      </c>
      <c r="F1565">
        <v>1277</v>
      </c>
      <c r="G1565">
        <v>3.6021926389976505E-2</v>
      </c>
      <c r="H1565">
        <v>11234</v>
      </c>
      <c r="I1565">
        <v>292727</v>
      </c>
      <c r="J1565">
        <v>45</v>
      </c>
      <c r="K1565" t="s">
        <v>929</v>
      </c>
      <c r="L1565">
        <v>4163</v>
      </c>
      <c r="M1565">
        <v>2024</v>
      </c>
      <c r="N1565">
        <v>36</v>
      </c>
      <c r="O1565">
        <f t="shared" si="24"/>
        <v>4.0947124799715151E-3</v>
      </c>
    </row>
    <row r="1566" spans="1:15" x14ac:dyDescent="0.3">
      <c r="A1566">
        <v>3108</v>
      </c>
      <c r="B1566">
        <v>263</v>
      </c>
      <c r="C1566" t="s">
        <v>716</v>
      </c>
      <c r="D1566" t="s">
        <v>159</v>
      </c>
      <c r="E1566">
        <v>46</v>
      </c>
      <c r="F1566">
        <v>1295</v>
      </c>
      <c r="G1566">
        <v>3.5521235521235518E-2</v>
      </c>
      <c r="H1566">
        <v>11234</v>
      </c>
      <c r="I1566">
        <v>292727</v>
      </c>
      <c r="J1566">
        <v>45</v>
      </c>
      <c r="K1566" t="s">
        <v>2882</v>
      </c>
      <c r="L1566">
        <v>4234</v>
      </c>
      <c r="M1566">
        <v>2024</v>
      </c>
      <c r="N1566">
        <v>36</v>
      </c>
      <c r="O1566">
        <f t="shared" si="24"/>
        <v>4.0947124799715151E-3</v>
      </c>
    </row>
    <row r="1567" spans="1:15" x14ac:dyDescent="0.3">
      <c r="A1567">
        <v>3108</v>
      </c>
      <c r="B1567">
        <v>466</v>
      </c>
      <c r="C1567" t="s">
        <v>716</v>
      </c>
      <c r="D1567" t="s">
        <v>159</v>
      </c>
      <c r="E1567">
        <v>45</v>
      </c>
      <c r="F1567">
        <v>2504</v>
      </c>
      <c r="G1567">
        <v>1.7971246006389777E-2</v>
      </c>
      <c r="H1567">
        <v>11234</v>
      </c>
      <c r="I1567">
        <v>292727</v>
      </c>
      <c r="J1567">
        <v>47</v>
      </c>
      <c r="K1567" t="s">
        <v>2748</v>
      </c>
      <c r="L1567">
        <v>7325</v>
      </c>
      <c r="M1567">
        <v>2024</v>
      </c>
      <c r="N1567">
        <v>36</v>
      </c>
      <c r="O1567">
        <f t="shared" si="24"/>
        <v>4.0056969912764823E-3</v>
      </c>
    </row>
    <row r="1568" spans="1:15" x14ac:dyDescent="0.3">
      <c r="A1568">
        <v>3108</v>
      </c>
      <c r="B1568">
        <v>190</v>
      </c>
      <c r="C1568" t="s">
        <v>716</v>
      </c>
      <c r="D1568" t="s">
        <v>159</v>
      </c>
      <c r="E1568">
        <v>44</v>
      </c>
      <c r="F1568">
        <v>1249</v>
      </c>
      <c r="G1568">
        <v>3.5228182546036831E-2</v>
      </c>
      <c r="H1568">
        <v>11234</v>
      </c>
      <c r="I1568">
        <v>292727</v>
      </c>
      <c r="J1568">
        <v>48</v>
      </c>
      <c r="K1568" t="s">
        <v>904</v>
      </c>
      <c r="L1568">
        <v>5253</v>
      </c>
      <c r="M1568">
        <v>2024</v>
      </c>
      <c r="N1568">
        <v>36</v>
      </c>
      <c r="O1568">
        <f t="shared" si="24"/>
        <v>3.9166815025814495E-3</v>
      </c>
    </row>
    <row r="1569" spans="1:15" x14ac:dyDescent="0.3">
      <c r="A1569">
        <v>3108</v>
      </c>
      <c r="B1569">
        <v>776</v>
      </c>
      <c r="C1569" t="s">
        <v>716</v>
      </c>
      <c r="D1569" t="s">
        <v>159</v>
      </c>
      <c r="E1569">
        <v>44</v>
      </c>
      <c r="F1569">
        <v>173</v>
      </c>
      <c r="G1569">
        <v>0.25433526011560692</v>
      </c>
      <c r="H1569">
        <v>11234</v>
      </c>
      <c r="I1569">
        <v>292727</v>
      </c>
      <c r="J1569">
        <v>48</v>
      </c>
      <c r="K1569" t="s">
        <v>2799</v>
      </c>
      <c r="L1569">
        <v>402</v>
      </c>
      <c r="M1569">
        <v>2024</v>
      </c>
      <c r="N1569">
        <v>36</v>
      </c>
      <c r="O1569">
        <f t="shared" si="24"/>
        <v>3.9166815025814495E-3</v>
      </c>
    </row>
    <row r="1570" spans="1:15" x14ac:dyDescent="0.3">
      <c r="A1570">
        <v>3108</v>
      </c>
      <c r="B1570">
        <v>231</v>
      </c>
      <c r="C1570" t="s">
        <v>716</v>
      </c>
      <c r="D1570" t="s">
        <v>159</v>
      </c>
      <c r="E1570">
        <v>43</v>
      </c>
      <c r="F1570">
        <v>2089</v>
      </c>
      <c r="G1570">
        <v>2.0584011488750598E-2</v>
      </c>
      <c r="H1570">
        <v>11234</v>
      </c>
      <c r="I1570">
        <v>292727</v>
      </c>
      <c r="J1570">
        <v>50</v>
      </c>
      <c r="K1570" t="s">
        <v>2220</v>
      </c>
      <c r="L1570">
        <v>4866</v>
      </c>
      <c r="M1570">
        <v>2024</v>
      </c>
      <c r="N1570">
        <v>36</v>
      </c>
      <c r="O1570">
        <f t="shared" si="24"/>
        <v>3.8276660138864163E-3</v>
      </c>
    </row>
    <row r="1571" spans="1:15" x14ac:dyDescent="0.3">
      <c r="A1571">
        <v>3108</v>
      </c>
      <c r="B1571">
        <v>760</v>
      </c>
      <c r="C1571" t="s">
        <v>716</v>
      </c>
      <c r="D1571" t="s">
        <v>159</v>
      </c>
      <c r="E1571">
        <v>43</v>
      </c>
      <c r="F1571">
        <v>276</v>
      </c>
      <c r="G1571">
        <v>0.15579710144927536</v>
      </c>
      <c r="H1571">
        <v>11234</v>
      </c>
      <c r="I1571">
        <v>292727</v>
      </c>
      <c r="J1571">
        <v>50</v>
      </c>
      <c r="K1571" t="s">
        <v>2797</v>
      </c>
      <c r="L1571">
        <v>590</v>
      </c>
      <c r="M1571">
        <v>2024</v>
      </c>
      <c r="N1571">
        <v>36</v>
      </c>
      <c r="O1571">
        <f t="shared" si="24"/>
        <v>3.8276660138864163E-3</v>
      </c>
    </row>
    <row r="1572" spans="1:15" x14ac:dyDescent="0.3">
      <c r="A1572">
        <v>3108</v>
      </c>
      <c r="B1572">
        <v>770</v>
      </c>
      <c r="C1572" t="s">
        <v>716</v>
      </c>
      <c r="D1572" t="s">
        <v>159</v>
      </c>
      <c r="E1572">
        <v>41</v>
      </c>
      <c r="F1572">
        <v>685</v>
      </c>
      <c r="G1572">
        <v>5.9854014598540145E-2</v>
      </c>
      <c r="H1572">
        <v>11234</v>
      </c>
      <c r="I1572">
        <v>292727</v>
      </c>
      <c r="J1572">
        <v>52</v>
      </c>
      <c r="K1572" t="s">
        <v>915</v>
      </c>
      <c r="L1572">
        <v>2112</v>
      </c>
      <c r="M1572">
        <v>2024</v>
      </c>
      <c r="N1572">
        <v>36</v>
      </c>
      <c r="O1572">
        <f t="shared" si="24"/>
        <v>3.6496350364963502E-3</v>
      </c>
    </row>
    <row r="1573" spans="1:15" x14ac:dyDescent="0.3">
      <c r="A1573">
        <v>3108</v>
      </c>
      <c r="B1573">
        <v>626</v>
      </c>
      <c r="C1573" t="s">
        <v>716</v>
      </c>
      <c r="D1573" t="s">
        <v>159</v>
      </c>
      <c r="E1573">
        <v>39</v>
      </c>
      <c r="F1573">
        <v>940</v>
      </c>
      <c r="G1573">
        <v>4.1489361702127657E-2</v>
      </c>
      <c r="H1573">
        <v>11234</v>
      </c>
      <c r="I1573">
        <v>292727</v>
      </c>
      <c r="J1573">
        <v>53</v>
      </c>
      <c r="K1573" t="s">
        <v>2784</v>
      </c>
      <c r="L1573">
        <v>1978</v>
      </c>
      <c r="M1573">
        <v>2024</v>
      </c>
      <c r="N1573">
        <v>36</v>
      </c>
      <c r="O1573">
        <f t="shared" si="24"/>
        <v>3.4716040591062846E-3</v>
      </c>
    </row>
    <row r="1574" spans="1:15" x14ac:dyDescent="0.3">
      <c r="A1574">
        <v>3108</v>
      </c>
      <c r="B1574">
        <v>663</v>
      </c>
      <c r="C1574" t="s">
        <v>716</v>
      </c>
      <c r="D1574" t="s">
        <v>159</v>
      </c>
      <c r="E1574">
        <v>39</v>
      </c>
      <c r="F1574">
        <v>1388</v>
      </c>
      <c r="G1574">
        <v>2.8097982708933718E-2</v>
      </c>
      <c r="H1574">
        <v>11234</v>
      </c>
      <c r="I1574">
        <v>292727</v>
      </c>
      <c r="J1574">
        <v>53</v>
      </c>
      <c r="K1574" t="s">
        <v>2791</v>
      </c>
      <c r="L1574">
        <v>4867</v>
      </c>
      <c r="M1574">
        <v>2024</v>
      </c>
      <c r="N1574">
        <v>36</v>
      </c>
      <c r="O1574">
        <f t="shared" si="24"/>
        <v>3.4716040591062846E-3</v>
      </c>
    </row>
    <row r="1575" spans="1:15" x14ac:dyDescent="0.3">
      <c r="A1575">
        <v>3108</v>
      </c>
      <c r="B1575">
        <v>253</v>
      </c>
      <c r="C1575" t="s">
        <v>716</v>
      </c>
      <c r="D1575" t="s">
        <v>159</v>
      </c>
      <c r="E1575">
        <v>37</v>
      </c>
      <c r="F1575">
        <v>859</v>
      </c>
      <c r="G1575">
        <v>4.307334109429569E-2</v>
      </c>
      <c r="H1575">
        <v>11234</v>
      </c>
      <c r="I1575">
        <v>292727</v>
      </c>
      <c r="J1575">
        <v>55</v>
      </c>
      <c r="K1575" t="s">
        <v>885</v>
      </c>
      <c r="L1575">
        <v>3191</v>
      </c>
      <c r="M1575">
        <v>2024</v>
      </c>
      <c r="N1575">
        <v>36</v>
      </c>
      <c r="O1575">
        <f t="shared" si="24"/>
        <v>3.2935730817162186E-3</v>
      </c>
    </row>
    <row r="1576" spans="1:15" x14ac:dyDescent="0.3">
      <c r="A1576">
        <v>3108</v>
      </c>
      <c r="B1576">
        <v>53</v>
      </c>
      <c r="C1576" t="s">
        <v>716</v>
      </c>
      <c r="D1576" t="s">
        <v>159</v>
      </c>
      <c r="E1576">
        <v>36</v>
      </c>
      <c r="F1576">
        <v>2827</v>
      </c>
      <c r="G1576">
        <v>1.2734347364697559E-2</v>
      </c>
      <c r="H1576">
        <v>11234</v>
      </c>
      <c r="I1576">
        <v>292727</v>
      </c>
      <c r="J1576">
        <v>56</v>
      </c>
      <c r="K1576" t="s">
        <v>906</v>
      </c>
      <c r="L1576">
        <v>6415</v>
      </c>
      <c r="M1576">
        <v>2024</v>
      </c>
      <c r="N1576">
        <v>36</v>
      </c>
      <c r="O1576">
        <f t="shared" si="24"/>
        <v>3.2045575930211858E-3</v>
      </c>
    </row>
    <row r="1577" spans="1:15" x14ac:dyDescent="0.3">
      <c r="A1577">
        <v>3108</v>
      </c>
      <c r="B1577">
        <v>284</v>
      </c>
      <c r="C1577" t="s">
        <v>716</v>
      </c>
      <c r="D1577" t="s">
        <v>159</v>
      </c>
      <c r="E1577">
        <v>36</v>
      </c>
      <c r="F1577">
        <v>1436</v>
      </c>
      <c r="G1577">
        <v>2.5069637883008356E-2</v>
      </c>
      <c r="H1577">
        <v>11234</v>
      </c>
      <c r="I1577">
        <v>292727</v>
      </c>
      <c r="J1577">
        <v>56</v>
      </c>
      <c r="K1577" t="s">
        <v>2719</v>
      </c>
      <c r="L1577">
        <v>3580</v>
      </c>
      <c r="M1577">
        <v>2024</v>
      </c>
      <c r="N1577">
        <v>36</v>
      </c>
      <c r="O1577">
        <f t="shared" si="24"/>
        <v>3.2045575930211858E-3</v>
      </c>
    </row>
    <row r="1578" spans="1:15" x14ac:dyDescent="0.3">
      <c r="A1578">
        <v>3108</v>
      </c>
      <c r="B1578">
        <v>204</v>
      </c>
      <c r="C1578" t="s">
        <v>716</v>
      </c>
      <c r="D1578" t="s">
        <v>159</v>
      </c>
      <c r="E1578">
        <v>34</v>
      </c>
      <c r="F1578">
        <v>970</v>
      </c>
      <c r="G1578">
        <v>3.5051546391752578E-2</v>
      </c>
      <c r="H1578">
        <v>11234</v>
      </c>
      <c r="I1578">
        <v>292727</v>
      </c>
      <c r="J1578">
        <v>58</v>
      </c>
      <c r="K1578" t="s">
        <v>2704</v>
      </c>
      <c r="L1578">
        <v>4075</v>
      </c>
      <c r="M1578">
        <v>2024</v>
      </c>
      <c r="N1578">
        <v>36</v>
      </c>
      <c r="O1578">
        <f t="shared" si="24"/>
        <v>3.0265266156311197E-3</v>
      </c>
    </row>
    <row r="1579" spans="1:15" x14ac:dyDescent="0.3">
      <c r="A1579">
        <v>3108</v>
      </c>
      <c r="B1579">
        <v>314</v>
      </c>
      <c r="C1579" t="s">
        <v>716</v>
      </c>
      <c r="D1579" t="s">
        <v>159</v>
      </c>
      <c r="E1579">
        <v>33</v>
      </c>
      <c r="F1579">
        <v>587</v>
      </c>
      <c r="G1579">
        <v>5.6218057921635436E-2</v>
      </c>
      <c r="H1579">
        <v>11234</v>
      </c>
      <c r="I1579">
        <v>292727</v>
      </c>
      <c r="J1579">
        <v>59</v>
      </c>
      <c r="K1579" t="s">
        <v>2852</v>
      </c>
      <c r="L1579">
        <v>1680</v>
      </c>
      <c r="M1579">
        <v>2024</v>
      </c>
      <c r="N1579">
        <v>36</v>
      </c>
      <c r="O1579">
        <f t="shared" si="24"/>
        <v>2.9375111269360869E-3</v>
      </c>
    </row>
    <row r="1580" spans="1:15" x14ac:dyDescent="0.3">
      <c r="A1580">
        <v>3108</v>
      </c>
      <c r="B1580">
        <v>347</v>
      </c>
      <c r="C1580" t="s">
        <v>716</v>
      </c>
      <c r="D1580" t="s">
        <v>159</v>
      </c>
      <c r="E1580">
        <v>33</v>
      </c>
      <c r="F1580">
        <v>1582</v>
      </c>
      <c r="G1580">
        <v>2.0859671302149177E-2</v>
      </c>
      <c r="H1580">
        <v>11234</v>
      </c>
      <c r="I1580">
        <v>292727</v>
      </c>
      <c r="J1580">
        <v>59</v>
      </c>
      <c r="K1580" t="s">
        <v>886</v>
      </c>
      <c r="L1580">
        <v>5736</v>
      </c>
      <c r="M1580">
        <v>2024</v>
      </c>
      <c r="N1580">
        <v>36</v>
      </c>
      <c r="O1580">
        <f t="shared" si="24"/>
        <v>2.9375111269360869E-3</v>
      </c>
    </row>
    <row r="1581" spans="1:15" x14ac:dyDescent="0.3">
      <c r="A1581">
        <v>3108</v>
      </c>
      <c r="B1581">
        <v>710</v>
      </c>
      <c r="C1581" t="s">
        <v>716</v>
      </c>
      <c r="D1581" t="s">
        <v>159</v>
      </c>
      <c r="E1581">
        <v>32</v>
      </c>
      <c r="F1581">
        <v>1638</v>
      </c>
      <c r="G1581">
        <v>1.9536019536019536E-2</v>
      </c>
      <c r="H1581">
        <v>11234</v>
      </c>
      <c r="I1581">
        <v>292727</v>
      </c>
      <c r="J1581">
        <v>61</v>
      </c>
      <c r="K1581" t="s">
        <v>891</v>
      </c>
      <c r="L1581">
        <v>4844</v>
      </c>
      <c r="M1581">
        <v>2024</v>
      </c>
      <c r="N1581">
        <v>36</v>
      </c>
      <c r="O1581">
        <f t="shared" si="24"/>
        <v>2.8484956382410541E-3</v>
      </c>
    </row>
    <row r="1582" spans="1:15" x14ac:dyDescent="0.3">
      <c r="A1582">
        <v>3108</v>
      </c>
      <c r="B1582">
        <v>561</v>
      </c>
      <c r="C1582" t="s">
        <v>716</v>
      </c>
      <c r="D1582" t="s">
        <v>159</v>
      </c>
      <c r="E1582">
        <v>31</v>
      </c>
      <c r="F1582">
        <v>816</v>
      </c>
      <c r="G1582">
        <v>3.7990196078431369E-2</v>
      </c>
      <c r="H1582">
        <v>11234</v>
      </c>
      <c r="I1582">
        <v>292727</v>
      </c>
      <c r="J1582">
        <v>62</v>
      </c>
      <c r="K1582" t="s">
        <v>2769</v>
      </c>
      <c r="L1582">
        <v>1743</v>
      </c>
      <c r="M1582">
        <v>2024</v>
      </c>
      <c r="N1582">
        <v>36</v>
      </c>
      <c r="O1582">
        <f t="shared" si="24"/>
        <v>2.7594801495460209E-3</v>
      </c>
    </row>
    <row r="1583" spans="1:15" x14ac:dyDescent="0.3">
      <c r="A1583">
        <v>3108</v>
      </c>
      <c r="B1583">
        <v>248</v>
      </c>
      <c r="C1583" t="s">
        <v>716</v>
      </c>
      <c r="D1583" t="s">
        <v>159</v>
      </c>
      <c r="E1583">
        <v>30</v>
      </c>
      <c r="F1583">
        <v>1123</v>
      </c>
      <c r="G1583">
        <v>2.6714158504007122E-2</v>
      </c>
      <c r="H1583">
        <v>11234</v>
      </c>
      <c r="I1583">
        <v>292727</v>
      </c>
      <c r="J1583">
        <v>63</v>
      </c>
      <c r="K1583" t="s">
        <v>963</v>
      </c>
      <c r="L1583">
        <v>3375</v>
      </c>
      <c r="M1583">
        <v>2024</v>
      </c>
      <c r="N1583">
        <v>36</v>
      </c>
      <c r="O1583">
        <f t="shared" si="24"/>
        <v>2.6704646608509881E-3</v>
      </c>
    </row>
    <row r="1584" spans="1:15" x14ac:dyDescent="0.3">
      <c r="A1584">
        <v>3108</v>
      </c>
      <c r="B1584">
        <v>313</v>
      </c>
      <c r="C1584" t="s">
        <v>716</v>
      </c>
      <c r="D1584" t="s">
        <v>159</v>
      </c>
      <c r="E1584">
        <v>29</v>
      </c>
      <c r="F1584">
        <v>1419</v>
      </c>
      <c r="G1584">
        <v>2.0436927413671601E-2</v>
      </c>
      <c r="H1584">
        <v>11234</v>
      </c>
      <c r="I1584">
        <v>292727</v>
      </c>
      <c r="J1584">
        <v>64</v>
      </c>
      <c r="K1584" t="s">
        <v>926</v>
      </c>
      <c r="L1584">
        <v>2940</v>
      </c>
      <c r="M1584">
        <v>2024</v>
      </c>
      <c r="N1584">
        <v>36</v>
      </c>
      <c r="O1584">
        <f t="shared" si="24"/>
        <v>2.5814491721559553E-3</v>
      </c>
    </row>
    <row r="1585" spans="1:15" x14ac:dyDescent="0.3">
      <c r="A1585">
        <v>3108</v>
      </c>
      <c r="B1585">
        <v>542</v>
      </c>
      <c r="C1585" t="s">
        <v>716</v>
      </c>
      <c r="D1585" t="s">
        <v>159</v>
      </c>
      <c r="E1585">
        <v>29</v>
      </c>
      <c r="F1585">
        <v>758</v>
      </c>
      <c r="G1585">
        <v>3.825857519788918E-2</v>
      </c>
      <c r="H1585">
        <v>11234</v>
      </c>
      <c r="I1585">
        <v>292727</v>
      </c>
      <c r="J1585">
        <v>64</v>
      </c>
      <c r="K1585" t="s">
        <v>2765</v>
      </c>
      <c r="L1585">
        <v>1607</v>
      </c>
      <c r="M1585">
        <v>2024</v>
      </c>
      <c r="N1585">
        <v>36</v>
      </c>
      <c r="O1585">
        <f t="shared" si="24"/>
        <v>2.5814491721559553E-3</v>
      </c>
    </row>
    <row r="1586" spans="1:15" x14ac:dyDescent="0.3">
      <c r="A1586">
        <v>3108</v>
      </c>
      <c r="B1586">
        <v>581</v>
      </c>
      <c r="C1586" t="s">
        <v>716</v>
      </c>
      <c r="D1586" t="s">
        <v>159</v>
      </c>
      <c r="E1586">
        <v>29</v>
      </c>
      <c r="F1586">
        <v>390</v>
      </c>
      <c r="G1586">
        <v>7.4358974358974358E-2</v>
      </c>
      <c r="H1586">
        <v>11234</v>
      </c>
      <c r="I1586">
        <v>292727</v>
      </c>
      <c r="J1586">
        <v>64</v>
      </c>
      <c r="K1586" t="s">
        <v>2773</v>
      </c>
      <c r="L1586">
        <v>997</v>
      </c>
      <c r="M1586">
        <v>2024</v>
      </c>
      <c r="N1586">
        <v>36</v>
      </c>
      <c r="O1586">
        <f t="shared" si="24"/>
        <v>2.5814491721559553E-3</v>
      </c>
    </row>
    <row r="1587" spans="1:15" x14ac:dyDescent="0.3">
      <c r="A1587">
        <v>3108</v>
      </c>
      <c r="B1587">
        <v>52</v>
      </c>
      <c r="C1587" t="s">
        <v>716</v>
      </c>
      <c r="D1587" t="s">
        <v>159</v>
      </c>
      <c r="E1587">
        <v>28</v>
      </c>
      <c r="F1587">
        <v>974</v>
      </c>
      <c r="G1587">
        <v>2.8747433264887063E-2</v>
      </c>
      <c r="H1587">
        <v>11234</v>
      </c>
      <c r="I1587">
        <v>292727</v>
      </c>
      <c r="J1587">
        <v>67</v>
      </c>
      <c r="K1587" t="s">
        <v>2881</v>
      </c>
      <c r="L1587">
        <v>3600</v>
      </c>
      <c r="M1587">
        <v>2024</v>
      </c>
      <c r="N1587">
        <v>36</v>
      </c>
      <c r="O1587">
        <f t="shared" si="24"/>
        <v>2.492433683460922E-3</v>
      </c>
    </row>
    <row r="1588" spans="1:15" x14ac:dyDescent="0.3">
      <c r="A1588">
        <v>3108</v>
      </c>
      <c r="B1588">
        <v>566</v>
      </c>
      <c r="C1588" t="s">
        <v>716</v>
      </c>
      <c r="D1588" t="s">
        <v>159</v>
      </c>
      <c r="E1588">
        <v>28</v>
      </c>
      <c r="F1588">
        <v>1309</v>
      </c>
      <c r="G1588">
        <v>2.1390374331550801E-2</v>
      </c>
      <c r="H1588">
        <v>11234</v>
      </c>
      <c r="I1588">
        <v>292727</v>
      </c>
      <c r="J1588">
        <v>67</v>
      </c>
      <c r="K1588" t="s">
        <v>2771</v>
      </c>
      <c r="L1588">
        <v>2624</v>
      </c>
      <c r="M1588">
        <v>2024</v>
      </c>
      <c r="N1588">
        <v>36</v>
      </c>
      <c r="O1588">
        <f t="shared" si="24"/>
        <v>2.492433683460922E-3</v>
      </c>
    </row>
    <row r="1589" spans="1:15" x14ac:dyDescent="0.3">
      <c r="A1589">
        <v>3108</v>
      </c>
      <c r="B1589">
        <v>342</v>
      </c>
      <c r="C1589" t="s">
        <v>716</v>
      </c>
      <c r="D1589" t="s">
        <v>159</v>
      </c>
      <c r="E1589">
        <v>26</v>
      </c>
      <c r="F1589">
        <v>791</v>
      </c>
      <c r="G1589">
        <v>3.286978508217446E-2</v>
      </c>
      <c r="H1589">
        <v>11234</v>
      </c>
      <c r="I1589">
        <v>292727</v>
      </c>
      <c r="J1589">
        <v>69</v>
      </c>
      <c r="K1589" t="s">
        <v>2726</v>
      </c>
      <c r="L1589">
        <v>2776</v>
      </c>
      <c r="M1589">
        <v>2024</v>
      </c>
      <c r="N1589">
        <v>36</v>
      </c>
      <c r="O1589">
        <f t="shared" si="24"/>
        <v>2.3144027060708564E-3</v>
      </c>
    </row>
    <row r="1590" spans="1:15" x14ac:dyDescent="0.3">
      <c r="A1590">
        <v>3108</v>
      </c>
      <c r="B1590">
        <v>465</v>
      </c>
      <c r="C1590" t="s">
        <v>716</v>
      </c>
      <c r="D1590" t="s">
        <v>159</v>
      </c>
      <c r="E1590">
        <v>25</v>
      </c>
      <c r="F1590">
        <v>597</v>
      </c>
      <c r="G1590">
        <v>4.1876046901172533E-2</v>
      </c>
      <c r="H1590">
        <v>11234</v>
      </c>
      <c r="I1590">
        <v>292727</v>
      </c>
      <c r="J1590">
        <v>70</v>
      </c>
      <c r="K1590" t="s">
        <v>2747</v>
      </c>
      <c r="L1590">
        <v>1977</v>
      </c>
      <c r="M1590">
        <v>2024</v>
      </c>
      <c r="N1590">
        <v>36</v>
      </c>
      <c r="O1590">
        <f t="shared" si="24"/>
        <v>2.2253872173758232E-3</v>
      </c>
    </row>
    <row r="1591" spans="1:15" x14ac:dyDescent="0.3">
      <c r="A1591">
        <v>3108</v>
      </c>
      <c r="B1591">
        <v>861</v>
      </c>
      <c r="C1591" t="s">
        <v>716</v>
      </c>
      <c r="D1591" t="s">
        <v>159</v>
      </c>
      <c r="E1591">
        <v>25</v>
      </c>
      <c r="F1591">
        <v>1341</v>
      </c>
      <c r="G1591">
        <v>1.8642803877703208E-2</v>
      </c>
      <c r="H1591">
        <v>11234</v>
      </c>
      <c r="I1591">
        <v>292727</v>
      </c>
      <c r="J1591">
        <v>70</v>
      </c>
      <c r="K1591" t="s">
        <v>2802</v>
      </c>
      <c r="L1591">
        <v>2923</v>
      </c>
      <c r="M1591">
        <v>2024</v>
      </c>
      <c r="N1591">
        <v>36</v>
      </c>
      <c r="O1591">
        <f t="shared" si="24"/>
        <v>2.2253872173758232E-3</v>
      </c>
    </row>
    <row r="1592" spans="1:15" x14ac:dyDescent="0.3">
      <c r="A1592">
        <v>39</v>
      </c>
      <c r="B1592">
        <v>720</v>
      </c>
      <c r="C1592" t="s">
        <v>717</v>
      </c>
      <c r="D1592" t="s">
        <v>187</v>
      </c>
      <c r="E1592">
        <v>2312</v>
      </c>
      <c r="F1592">
        <v>3426</v>
      </c>
      <c r="G1592">
        <v>0.67483946293053121</v>
      </c>
      <c r="H1592">
        <v>18319</v>
      </c>
      <c r="I1592">
        <v>25610</v>
      </c>
      <c r="J1592">
        <v>1</v>
      </c>
      <c r="K1592" t="s">
        <v>867</v>
      </c>
      <c r="L1592">
        <v>43807</v>
      </c>
      <c r="M1592">
        <v>2024</v>
      </c>
      <c r="N1592">
        <v>36</v>
      </c>
      <c r="O1592">
        <f t="shared" si="24"/>
        <v>0.12620776243244719</v>
      </c>
    </row>
    <row r="1593" spans="1:15" x14ac:dyDescent="0.3">
      <c r="A1593">
        <v>39</v>
      </c>
      <c r="B1593">
        <v>640</v>
      </c>
      <c r="C1593" t="s">
        <v>717</v>
      </c>
      <c r="D1593" t="s">
        <v>187</v>
      </c>
      <c r="E1593">
        <v>974</v>
      </c>
      <c r="F1593">
        <v>1207</v>
      </c>
      <c r="G1593">
        <v>0.80695940347970174</v>
      </c>
      <c r="H1593">
        <v>18319</v>
      </c>
      <c r="I1593">
        <v>25610</v>
      </c>
      <c r="J1593">
        <v>2</v>
      </c>
      <c r="K1593" t="s">
        <v>866</v>
      </c>
      <c r="L1593">
        <v>59576</v>
      </c>
      <c r="M1593">
        <v>2024</v>
      </c>
      <c r="N1593">
        <v>36</v>
      </c>
      <c r="O1593">
        <f t="shared" si="24"/>
        <v>5.3168841093946179E-2</v>
      </c>
    </row>
    <row r="1594" spans="1:15" x14ac:dyDescent="0.3">
      <c r="A1594">
        <v>39</v>
      </c>
      <c r="B1594">
        <v>194</v>
      </c>
      <c r="C1594" t="s">
        <v>717</v>
      </c>
      <c r="D1594" t="s">
        <v>187</v>
      </c>
      <c r="E1594">
        <v>715</v>
      </c>
      <c r="F1594">
        <v>1068</v>
      </c>
      <c r="G1594">
        <v>0.66947565543071164</v>
      </c>
      <c r="H1594">
        <v>18319</v>
      </c>
      <c r="I1594">
        <v>25610</v>
      </c>
      <c r="J1594">
        <v>3</v>
      </c>
      <c r="K1594" t="s">
        <v>873</v>
      </c>
      <c r="L1594">
        <v>26491</v>
      </c>
      <c r="M1594">
        <v>2024</v>
      </c>
      <c r="N1594">
        <v>36</v>
      </c>
      <c r="O1594">
        <f t="shared" si="24"/>
        <v>3.9030514766089854E-2</v>
      </c>
    </row>
    <row r="1595" spans="1:15" x14ac:dyDescent="0.3">
      <c r="A1595">
        <v>39</v>
      </c>
      <c r="B1595">
        <v>560</v>
      </c>
      <c r="C1595" t="s">
        <v>717</v>
      </c>
      <c r="D1595" t="s">
        <v>187</v>
      </c>
      <c r="E1595">
        <v>592</v>
      </c>
      <c r="F1595">
        <v>741</v>
      </c>
      <c r="G1595">
        <v>0.79892037786774628</v>
      </c>
      <c r="H1595">
        <v>18319</v>
      </c>
      <c r="I1595">
        <v>25610</v>
      </c>
      <c r="J1595">
        <v>4</v>
      </c>
      <c r="K1595" t="s">
        <v>868</v>
      </c>
      <c r="L1595">
        <v>40753</v>
      </c>
      <c r="M1595">
        <v>2024</v>
      </c>
      <c r="N1595">
        <v>36</v>
      </c>
      <c r="O1595">
        <f t="shared" si="24"/>
        <v>3.2316174463671597E-2</v>
      </c>
    </row>
    <row r="1596" spans="1:15" x14ac:dyDescent="0.3">
      <c r="A1596">
        <v>39</v>
      </c>
      <c r="B1596">
        <v>137</v>
      </c>
      <c r="C1596" t="s">
        <v>717</v>
      </c>
      <c r="D1596" t="s">
        <v>187</v>
      </c>
      <c r="E1596">
        <v>386</v>
      </c>
      <c r="F1596">
        <v>704</v>
      </c>
      <c r="G1596">
        <v>0.54829545454545459</v>
      </c>
      <c r="H1596">
        <v>18319</v>
      </c>
      <c r="I1596">
        <v>25610</v>
      </c>
      <c r="J1596">
        <v>5</v>
      </c>
      <c r="K1596" t="s">
        <v>872</v>
      </c>
      <c r="L1596">
        <v>18935</v>
      </c>
      <c r="M1596">
        <v>2024</v>
      </c>
      <c r="N1596">
        <v>36</v>
      </c>
      <c r="O1596">
        <f t="shared" si="24"/>
        <v>2.1071019160434523E-2</v>
      </c>
    </row>
    <row r="1597" spans="1:15" x14ac:dyDescent="0.3">
      <c r="A1597">
        <v>39</v>
      </c>
      <c r="B1597">
        <v>139</v>
      </c>
      <c r="C1597" t="s">
        <v>717</v>
      </c>
      <c r="D1597" t="s">
        <v>187</v>
      </c>
      <c r="E1597">
        <v>380</v>
      </c>
      <c r="F1597">
        <v>699</v>
      </c>
      <c r="G1597">
        <v>0.54363376251788265</v>
      </c>
      <c r="H1597">
        <v>18319</v>
      </c>
      <c r="I1597">
        <v>25610</v>
      </c>
      <c r="J1597">
        <v>6</v>
      </c>
      <c r="K1597" t="s">
        <v>879</v>
      </c>
      <c r="L1597">
        <v>15497</v>
      </c>
      <c r="M1597">
        <v>2024</v>
      </c>
      <c r="N1597">
        <v>36</v>
      </c>
      <c r="O1597">
        <f t="shared" si="24"/>
        <v>2.0743490365194607E-2</v>
      </c>
    </row>
    <row r="1598" spans="1:15" x14ac:dyDescent="0.3">
      <c r="A1598">
        <v>39</v>
      </c>
      <c r="B1598">
        <v>463</v>
      </c>
      <c r="C1598" t="s">
        <v>717</v>
      </c>
      <c r="D1598" t="s">
        <v>187</v>
      </c>
      <c r="E1598">
        <v>375</v>
      </c>
      <c r="F1598">
        <v>660</v>
      </c>
      <c r="G1598">
        <v>0.56818181818181823</v>
      </c>
      <c r="H1598">
        <v>18319</v>
      </c>
      <c r="I1598">
        <v>25610</v>
      </c>
      <c r="J1598">
        <v>7</v>
      </c>
      <c r="K1598" t="s">
        <v>880</v>
      </c>
      <c r="L1598">
        <v>12764</v>
      </c>
      <c r="M1598">
        <v>2024</v>
      </c>
      <c r="N1598">
        <v>36</v>
      </c>
      <c r="O1598">
        <f t="shared" si="24"/>
        <v>2.0470549702494678E-2</v>
      </c>
    </row>
    <row r="1599" spans="1:15" x14ac:dyDescent="0.3">
      <c r="A1599">
        <v>39</v>
      </c>
      <c r="B1599">
        <v>201</v>
      </c>
      <c r="C1599" t="s">
        <v>717</v>
      </c>
      <c r="D1599" t="s">
        <v>187</v>
      </c>
      <c r="E1599">
        <v>352</v>
      </c>
      <c r="F1599">
        <v>493</v>
      </c>
      <c r="G1599">
        <v>0.71399594320486814</v>
      </c>
      <c r="H1599">
        <v>18319</v>
      </c>
      <c r="I1599">
        <v>25610</v>
      </c>
      <c r="J1599">
        <v>8</v>
      </c>
      <c r="K1599" t="s">
        <v>877</v>
      </c>
      <c r="L1599">
        <v>11407</v>
      </c>
      <c r="M1599">
        <v>2024</v>
      </c>
      <c r="N1599">
        <v>36</v>
      </c>
      <c r="O1599">
        <f t="shared" si="24"/>
        <v>1.9215022654075004E-2</v>
      </c>
    </row>
    <row r="1600" spans="1:15" x14ac:dyDescent="0.3">
      <c r="A1600">
        <v>39</v>
      </c>
      <c r="B1600">
        <v>45</v>
      </c>
      <c r="C1600" t="s">
        <v>717</v>
      </c>
      <c r="D1600" t="s">
        <v>187</v>
      </c>
      <c r="E1600">
        <v>341</v>
      </c>
      <c r="F1600">
        <v>507</v>
      </c>
      <c r="G1600">
        <v>0.67258382642998027</v>
      </c>
      <c r="H1600">
        <v>18319</v>
      </c>
      <c r="I1600">
        <v>25610</v>
      </c>
      <c r="J1600">
        <v>9</v>
      </c>
      <c r="K1600" t="s">
        <v>883</v>
      </c>
      <c r="L1600">
        <v>9187</v>
      </c>
      <c r="M1600">
        <v>2024</v>
      </c>
      <c r="N1600">
        <v>36</v>
      </c>
      <c r="O1600">
        <f t="shared" si="24"/>
        <v>1.8614553196135159E-2</v>
      </c>
    </row>
    <row r="1601" spans="1:15" x14ac:dyDescent="0.3">
      <c r="A1601">
        <v>39</v>
      </c>
      <c r="B1601">
        <v>469</v>
      </c>
      <c r="C1601" t="s">
        <v>717</v>
      </c>
      <c r="D1601" t="s">
        <v>187</v>
      </c>
      <c r="E1601">
        <v>336</v>
      </c>
      <c r="F1601">
        <v>481</v>
      </c>
      <c r="G1601">
        <v>0.69854469854469858</v>
      </c>
      <c r="H1601">
        <v>18319</v>
      </c>
      <c r="I1601">
        <v>25610</v>
      </c>
      <c r="J1601">
        <v>10</v>
      </c>
      <c r="K1601" t="s">
        <v>1605</v>
      </c>
      <c r="L1601">
        <v>10709</v>
      </c>
      <c r="M1601">
        <v>2024</v>
      </c>
      <c r="N1601">
        <v>36</v>
      </c>
      <c r="O1601">
        <f t="shared" si="24"/>
        <v>1.834161253343523E-2</v>
      </c>
    </row>
    <row r="1602" spans="1:15" x14ac:dyDescent="0.3">
      <c r="A1602">
        <v>39</v>
      </c>
      <c r="B1602">
        <v>175</v>
      </c>
      <c r="C1602" t="s">
        <v>717</v>
      </c>
      <c r="D1602" t="s">
        <v>187</v>
      </c>
      <c r="E1602">
        <v>321</v>
      </c>
      <c r="F1602">
        <v>321</v>
      </c>
      <c r="G1602">
        <v>1</v>
      </c>
      <c r="H1602">
        <v>18319</v>
      </c>
      <c r="I1602">
        <v>25610</v>
      </c>
      <c r="J1602">
        <v>11</v>
      </c>
      <c r="K1602" t="s">
        <v>2879</v>
      </c>
      <c r="L1602">
        <v>7629</v>
      </c>
      <c r="M1602">
        <v>2024</v>
      </c>
      <c r="N1602">
        <v>36</v>
      </c>
      <c r="O1602">
        <f t="shared" si="24"/>
        <v>1.7522790545335443E-2</v>
      </c>
    </row>
    <row r="1603" spans="1:15" x14ac:dyDescent="0.3">
      <c r="A1603">
        <v>39</v>
      </c>
      <c r="B1603">
        <v>540</v>
      </c>
      <c r="C1603" t="s">
        <v>717</v>
      </c>
      <c r="D1603" t="s">
        <v>187</v>
      </c>
      <c r="E1603">
        <v>320</v>
      </c>
      <c r="F1603">
        <v>409</v>
      </c>
      <c r="G1603">
        <v>0.78239608801955995</v>
      </c>
      <c r="H1603">
        <v>18319</v>
      </c>
      <c r="I1603">
        <v>25610</v>
      </c>
      <c r="J1603">
        <v>12</v>
      </c>
      <c r="K1603" t="s">
        <v>871</v>
      </c>
      <c r="L1603">
        <v>22562</v>
      </c>
      <c r="M1603">
        <v>2024</v>
      </c>
      <c r="N1603">
        <v>36</v>
      </c>
      <c r="O1603">
        <f t="shared" ref="O1603:O1666" si="25">E1603/H1603</f>
        <v>1.746820241279546E-2</v>
      </c>
    </row>
    <row r="1604" spans="1:15" x14ac:dyDescent="0.3">
      <c r="A1604">
        <v>39</v>
      </c>
      <c r="B1604">
        <v>133</v>
      </c>
      <c r="C1604" t="s">
        <v>717</v>
      </c>
      <c r="D1604" t="s">
        <v>187</v>
      </c>
      <c r="E1604">
        <v>289</v>
      </c>
      <c r="F1604">
        <v>397</v>
      </c>
      <c r="G1604">
        <v>0.72795969773299751</v>
      </c>
      <c r="H1604">
        <v>18319</v>
      </c>
      <c r="I1604">
        <v>25610</v>
      </c>
      <c r="J1604">
        <v>13</v>
      </c>
      <c r="K1604" t="s">
        <v>2877</v>
      </c>
      <c r="L1604">
        <v>7672</v>
      </c>
      <c r="M1604">
        <v>2024</v>
      </c>
      <c r="N1604">
        <v>36</v>
      </c>
      <c r="O1604">
        <f t="shared" si="25"/>
        <v>1.5775970304055899E-2</v>
      </c>
    </row>
    <row r="1605" spans="1:15" x14ac:dyDescent="0.3">
      <c r="A1605">
        <v>39</v>
      </c>
      <c r="B1605">
        <v>751</v>
      </c>
      <c r="C1605" t="s">
        <v>717</v>
      </c>
      <c r="D1605" t="s">
        <v>187</v>
      </c>
      <c r="E1605">
        <v>279</v>
      </c>
      <c r="F1605">
        <v>279</v>
      </c>
      <c r="G1605">
        <v>1</v>
      </c>
      <c r="H1605">
        <v>18319</v>
      </c>
      <c r="I1605">
        <v>25610</v>
      </c>
      <c r="J1605">
        <v>14</v>
      </c>
      <c r="K1605" t="s">
        <v>870</v>
      </c>
      <c r="L1605">
        <v>7174</v>
      </c>
      <c r="M1605">
        <v>2024</v>
      </c>
      <c r="N1605">
        <v>36</v>
      </c>
      <c r="O1605">
        <f t="shared" si="25"/>
        <v>1.5230088978656041E-2</v>
      </c>
    </row>
    <row r="1606" spans="1:15" x14ac:dyDescent="0.3">
      <c r="A1606">
        <v>39</v>
      </c>
      <c r="B1606">
        <v>190</v>
      </c>
      <c r="C1606" t="s">
        <v>717</v>
      </c>
      <c r="D1606" t="s">
        <v>187</v>
      </c>
      <c r="E1606">
        <v>256</v>
      </c>
      <c r="F1606">
        <v>353</v>
      </c>
      <c r="G1606">
        <v>0.72521246458923516</v>
      </c>
      <c r="H1606">
        <v>18319</v>
      </c>
      <c r="I1606">
        <v>25610</v>
      </c>
      <c r="J1606">
        <v>15</v>
      </c>
      <c r="K1606" t="s">
        <v>904</v>
      </c>
      <c r="L1606">
        <v>5253</v>
      </c>
      <c r="M1606">
        <v>2024</v>
      </c>
      <c r="N1606">
        <v>36</v>
      </c>
      <c r="O1606">
        <f t="shared" si="25"/>
        <v>1.3974561930236367E-2</v>
      </c>
    </row>
    <row r="1607" spans="1:15" x14ac:dyDescent="0.3">
      <c r="A1607">
        <v>39</v>
      </c>
      <c r="B1607">
        <v>174</v>
      </c>
      <c r="C1607" t="s">
        <v>717</v>
      </c>
      <c r="D1607" t="s">
        <v>187</v>
      </c>
      <c r="E1607">
        <v>255</v>
      </c>
      <c r="F1607">
        <v>255</v>
      </c>
      <c r="G1607">
        <v>1</v>
      </c>
      <c r="H1607">
        <v>18319</v>
      </c>
      <c r="I1607">
        <v>25610</v>
      </c>
      <c r="J1607">
        <v>16</v>
      </c>
      <c r="K1607" t="s">
        <v>2878</v>
      </c>
      <c r="L1607">
        <v>5150</v>
      </c>
      <c r="M1607">
        <v>2024</v>
      </c>
      <c r="N1607">
        <v>36</v>
      </c>
      <c r="O1607">
        <f t="shared" si="25"/>
        <v>1.3919973797696382E-2</v>
      </c>
    </row>
    <row r="1608" spans="1:15" x14ac:dyDescent="0.3">
      <c r="A1608">
        <v>39</v>
      </c>
      <c r="B1608">
        <v>308</v>
      </c>
      <c r="C1608" t="s">
        <v>717</v>
      </c>
      <c r="D1608" t="s">
        <v>187</v>
      </c>
      <c r="E1608">
        <v>241</v>
      </c>
      <c r="F1608">
        <v>288</v>
      </c>
      <c r="G1608">
        <v>0.83680555555555558</v>
      </c>
      <c r="H1608">
        <v>18319</v>
      </c>
      <c r="I1608">
        <v>25610</v>
      </c>
      <c r="J1608">
        <v>17</v>
      </c>
      <c r="K1608" t="s">
        <v>2211</v>
      </c>
      <c r="L1608">
        <v>5626</v>
      </c>
      <c r="M1608">
        <v>2024</v>
      </c>
      <c r="N1608">
        <v>36</v>
      </c>
      <c r="O1608">
        <f t="shared" si="25"/>
        <v>1.315573994213658E-2</v>
      </c>
    </row>
    <row r="1609" spans="1:15" x14ac:dyDescent="0.3">
      <c r="A1609">
        <v>39</v>
      </c>
      <c r="B1609">
        <v>775</v>
      </c>
      <c r="C1609" t="s">
        <v>717</v>
      </c>
      <c r="D1609" t="s">
        <v>187</v>
      </c>
      <c r="E1609">
        <v>234</v>
      </c>
      <c r="F1609">
        <v>383</v>
      </c>
      <c r="G1609">
        <v>0.61096605744125332</v>
      </c>
      <c r="H1609">
        <v>18319</v>
      </c>
      <c r="I1609">
        <v>25610</v>
      </c>
      <c r="J1609">
        <v>18</v>
      </c>
      <c r="K1609" t="s">
        <v>881</v>
      </c>
      <c r="L1609">
        <v>9105</v>
      </c>
      <c r="M1609">
        <v>2024</v>
      </c>
      <c r="N1609">
        <v>36</v>
      </c>
      <c r="O1609">
        <f t="shared" si="25"/>
        <v>1.2773623014356679E-2</v>
      </c>
    </row>
    <row r="1610" spans="1:15" x14ac:dyDescent="0.3">
      <c r="A1610">
        <v>39</v>
      </c>
      <c r="B1610">
        <v>244</v>
      </c>
      <c r="C1610" t="s">
        <v>717</v>
      </c>
      <c r="D1610" t="s">
        <v>187</v>
      </c>
      <c r="E1610">
        <v>232</v>
      </c>
      <c r="F1610">
        <v>317</v>
      </c>
      <c r="G1610">
        <v>0.73186119873817035</v>
      </c>
      <c r="H1610">
        <v>18319</v>
      </c>
      <c r="I1610">
        <v>25610</v>
      </c>
      <c r="J1610">
        <v>19</v>
      </c>
      <c r="K1610" t="s">
        <v>887</v>
      </c>
      <c r="L1610">
        <v>5396</v>
      </c>
      <c r="M1610">
        <v>2024</v>
      </c>
      <c r="N1610">
        <v>36</v>
      </c>
      <c r="O1610">
        <f t="shared" si="25"/>
        <v>1.2664446749276708E-2</v>
      </c>
    </row>
    <row r="1611" spans="1:15" x14ac:dyDescent="0.3">
      <c r="A1611">
        <v>39</v>
      </c>
      <c r="B1611">
        <v>710</v>
      </c>
      <c r="C1611" t="s">
        <v>717</v>
      </c>
      <c r="D1611" t="s">
        <v>187</v>
      </c>
      <c r="E1611">
        <v>232</v>
      </c>
      <c r="F1611">
        <v>314</v>
      </c>
      <c r="G1611">
        <v>0.73885350318471332</v>
      </c>
      <c r="H1611">
        <v>18319</v>
      </c>
      <c r="I1611">
        <v>25610</v>
      </c>
      <c r="J1611">
        <v>19</v>
      </c>
      <c r="K1611" t="s">
        <v>891</v>
      </c>
      <c r="L1611">
        <v>4844</v>
      </c>
      <c r="M1611">
        <v>2024</v>
      </c>
      <c r="N1611">
        <v>36</v>
      </c>
      <c r="O1611">
        <f t="shared" si="25"/>
        <v>1.2664446749276708E-2</v>
      </c>
    </row>
    <row r="1612" spans="1:15" x14ac:dyDescent="0.3">
      <c r="A1612">
        <v>39</v>
      </c>
      <c r="B1612">
        <v>426</v>
      </c>
      <c r="C1612" t="s">
        <v>717</v>
      </c>
      <c r="D1612" t="s">
        <v>187</v>
      </c>
      <c r="E1612">
        <v>219</v>
      </c>
      <c r="F1612">
        <v>286</v>
      </c>
      <c r="G1612">
        <v>0.76573426573426573</v>
      </c>
      <c r="H1612">
        <v>18319</v>
      </c>
      <c r="I1612">
        <v>25610</v>
      </c>
      <c r="J1612">
        <v>21</v>
      </c>
      <c r="K1612" t="s">
        <v>2215</v>
      </c>
      <c r="L1612">
        <v>4907</v>
      </c>
      <c r="M1612">
        <v>2024</v>
      </c>
      <c r="N1612">
        <v>36</v>
      </c>
      <c r="O1612">
        <f t="shared" si="25"/>
        <v>1.1954801026256892E-2</v>
      </c>
    </row>
    <row r="1613" spans="1:15" x14ac:dyDescent="0.3">
      <c r="A1613">
        <v>39</v>
      </c>
      <c r="B1613">
        <v>383</v>
      </c>
      <c r="C1613" t="s">
        <v>717</v>
      </c>
      <c r="D1613" t="s">
        <v>187</v>
      </c>
      <c r="E1613">
        <v>213</v>
      </c>
      <c r="F1613">
        <v>350</v>
      </c>
      <c r="G1613">
        <v>0.60857142857142854</v>
      </c>
      <c r="H1613">
        <v>18319</v>
      </c>
      <c r="I1613">
        <v>25610</v>
      </c>
      <c r="J1613">
        <v>22</v>
      </c>
      <c r="K1613" t="s">
        <v>2875</v>
      </c>
      <c r="L1613">
        <v>8922</v>
      </c>
      <c r="M1613">
        <v>2024</v>
      </c>
      <c r="N1613">
        <v>36</v>
      </c>
      <c r="O1613">
        <f t="shared" si="25"/>
        <v>1.1627272231016977E-2</v>
      </c>
    </row>
    <row r="1614" spans="1:15" x14ac:dyDescent="0.3">
      <c r="A1614">
        <v>39</v>
      </c>
      <c r="B1614">
        <v>753</v>
      </c>
      <c r="C1614" t="s">
        <v>717</v>
      </c>
      <c r="D1614" t="s">
        <v>187</v>
      </c>
      <c r="E1614">
        <v>213</v>
      </c>
      <c r="F1614">
        <v>215</v>
      </c>
      <c r="G1614">
        <v>0.99069767441860468</v>
      </c>
      <c r="H1614">
        <v>18319</v>
      </c>
      <c r="I1614">
        <v>25610</v>
      </c>
      <c r="J1614">
        <v>22</v>
      </c>
      <c r="K1614" t="s">
        <v>869</v>
      </c>
      <c r="L1614">
        <v>6723</v>
      </c>
      <c r="M1614">
        <v>2024</v>
      </c>
      <c r="N1614">
        <v>36</v>
      </c>
      <c r="O1614">
        <f t="shared" si="25"/>
        <v>1.1627272231016977E-2</v>
      </c>
    </row>
    <row r="1615" spans="1:15" x14ac:dyDescent="0.3">
      <c r="A1615">
        <v>39</v>
      </c>
      <c r="B1615">
        <v>304</v>
      </c>
      <c r="C1615" t="s">
        <v>717</v>
      </c>
      <c r="D1615" t="s">
        <v>187</v>
      </c>
      <c r="E1615">
        <v>212</v>
      </c>
      <c r="F1615">
        <v>212</v>
      </c>
      <c r="G1615">
        <v>1</v>
      </c>
      <c r="H1615">
        <v>18319</v>
      </c>
      <c r="I1615">
        <v>25610</v>
      </c>
      <c r="J1615">
        <v>24</v>
      </c>
      <c r="K1615" t="s">
        <v>921</v>
      </c>
      <c r="L1615">
        <v>5398</v>
      </c>
      <c r="M1615">
        <v>2024</v>
      </c>
      <c r="N1615">
        <v>36</v>
      </c>
      <c r="O1615">
        <f t="shared" si="25"/>
        <v>1.1572684098476992E-2</v>
      </c>
    </row>
    <row r="1616" spans="1:15" x14ac:dyDescent="0.3">
      <c r="A1616">
        <v>39</v>
      </c>
      <c r="B1616">
        <v>134</v>
      </c>
      <c r="C1616" t="s">
        <v>717</v>
      </c>
      <c r="D1616" t="s">
        <v>187</v>
      </c>
      <c r="E1616">
        <v>192</v>
      </c>
      <c r="F1616">
        <v>257</v>
      </c>
      <c r="G1616">
        <v>0.74708171206225682</v>
      </c>
      <c r="H1616">
        <v>18319</v>
      </c>
      <c r="I1616">
        <v>25610</v>
      </c>
      <c r="J1616">
        <v>25</v>
      </c>
      <c r="K1616" t="s">
        <v>929</v>
      </c>
      <c r="L1616">
        <v>4163</v>
      </c>
      <c r="M1616">
        <v>2024</v>
      </c>
      <c r="N1616">
        <v>36</v>
      </c>
      <c r="O1616">
        <f t="shared" si="25"/>
        <v>1.0480921447677274E-2</v>
      </c>
    </row>
    <row r="1617" spans="1:15" x14ac:dyDescent="0.3">
      <c r="A1617">
        <v>39</v>
      </c>
      <c r="B1617">
        <v>247</v>
      </c>
      <c r="C1617" t="s">
        <v>717</v>
      </c>
      <c r="D1617" t="s">
        <v>187</v>
      </c>
      <c r="E1617">
        <v>185</v>
      </c>
      <c r="F1617">
        <v>279</v>
      </c>
      <c r="G1617">
        <v>0.6630824372759857</v>
      </c>
      <c r="H1617">
        <v>18319</v>
      </c>
      <c r="I1617">
        <v>25610</v>
      </c>
      <c r="J1617">
        <v>26</v>
      </c>
      <c r="K1617" t="s">
        <v>898</v>
      </c>
      <c r="L1617">
        <v>5393</v>
      </c>
      <c r="M1617">
        <v>2024</v>
      </c>
      <c r="N1617">
        <v>36</v>
      </c>
      <c r="O1617">
        <f t="shared" si="25"/>
        <v>1.0098804519897375E-2</v>
      </c>
    </row>
    <row r="1618" spans="1:15" x14ac:dyDescent="0.3">
      <c r="A1618">
        <v>39</v>
      </c>
      <c r="B1618">
        <v>420</v>
      </c>
      <c r="C1618" t="s">
        <v>717</v>
      </c>
      <c r="D1618" t="s">
        <v>187</v>
      </c>
      <c r="E1618">
        <v>184</v>
      </c>
      <c r="F1618">
        <v>253</v>
      </c>
      <c r="G1618">
        <v>0.72727272727272729</v>
      </c>
      <c r="H1618">
        <v>18319</v>
      </c>
      <c r="I1618">
        <v>25610</v>
      </c>
      <c r="J1618">
        <v>27</v>
      </c>
      <c r="K1618" t="s">
        <v>894</v>
      </c>
      <c r="L1618">
        <v>7368</v>
      </c>
      <c r="M1618">
        <v>2024</v>
      </c>
      <c r="N1618">
        <v>36</v>
      </c>
      <c r="O1618">
        <f t="shared" si="25"/>
        <v>1.0044216387357389E-2</v>
      </c>
    </row>
    <row r="1619" spans="1:15" x14ac:dyDescent="0.3">
      <c r="A1619">
        <v>39</v>
      </c>
      <c r="B1619">
        <v>241</v>
      </c>
      <c r="C1619" t="s">
        <v>717</v>
      </c>
      <c r="D1619" t="s">
        <v>187</v>
      </c>
      <c r="E1619">
        <v>179</v>
      </c>
      <c r="F1619">
        <v>216</v>
      </c>
      <c r="G1619">
        <v>0.82870370370370372</v>
      </c>
      <c r="H1619">
        <v>18319</v>
      </c>
      <c r="I1619">
        <v>25610</v>
      </c>
      <c r="J1619">
        <v>28</v>
      </c>
      <c r="K1619" t="s">
        <v>890</v>
      </c>
      <c r="L1619">
        <v>4374</v>
      </c>
      <c r="M1619">
        <v>2024</v>
      </c>
      <c r="N1619">
        <v>36</v>
      </c>
      <c r="O1619">
        <f t="shared" si="25"/>
        <v>9.7712757246574602E-3</v>
      </c>
    </row>
    <row r="1620" spans="1:15" x14ac:dyDescent="0.3">
      <c r="A1620">
        <v>39</v>
      </c>
      <c r="B1620">
        <v>249</v>
      </c>
      <c r="C1620" t="s">
        <v>717</v>
      </c>
      <c r="D1620" t="s">
        <v>187</v>
      </c>
      <c r="E1620">
        <v>162</v>
      </c>
      <c r="F1620">
        <v>266</v>
      </c>
      <c r="G1620">
        <v>0.60902255639097747</v>
      </c>
      <c r="H1620">
        <v>18319</v>
      </c>
      <c r="I1620">
        <v>25610</v>
      </c>
      <c r="J1620">
        <v>29</v>
      </c>
      <c r="K1620" t="s">
        <v>2876</v>
      </c>
      <c r="L1620">
        <v>7387</v>
      </c>
      <c r="M1620">
        <v>2024</v>
      </c>
      <c r="N1620">
        <v>36</v>
      </c>
      <c r="O1620">
        <f t="shared" si="25"/>
        <v>8.8432774714777007E-3</v>
      </c>
    </row>
    <row r="1621" spans="1:15" x14ac:dyDescent="0.3">
      <c r="A1621">
        <v>39</v>
      </c>
      <c r="B1621">
        <v>254</v>
      </c>
      <c r="C1621" t="s">
        <v>717</v>
      </c>
      <c r="D1621" t="s">
        <v>187</v>
      </c>
      <c r="E1621">
        <v>161</v>
      </c>
      <c r="F1621">
        <v>219</v>
      </c>
      <c r="G1621">
        <v>0.73515981735159819</v>
      </c>
      <c r="H1621">
        <v>18319</v>
      </c>
      <c r="I1621">
        <v>25610</v>
      </c>
      <c r="J1621">
        <v>30</v>
      </c>
      <c r="K1621" t="s">
        <v>889</v>
      </c>
      <c r="L1621">
        <v>7267</v>
      </c>
      <c r="M1621">
        <v>2024</v>
      </c>
      <c r="N1621">
        <v>36</v>
      </c>
      <c r="O1621">
        <f t="shared" si="25"/>
        <v>8.7886893389377153E-3</v>
      </c>
    </row>
    <row r="1622" spans="1:15" x14ac:dyDescent="0.3">
      <c r="A1622">
        <v>39</v>
      </c>
      <c r="B1622">
        <v>466</v>
      </c>
      <c r="C1622" t="s">
        <v>717</v>
      </c>
      <c r="D1622" t="s">
        <v>187</v>
      </c>
      <c r="E1622">
        <v>158</v>
      </c>
      <c r="F1622">
        <v>262</v>
      </c>
      <c r="G1622">
        <v>0.60305343511450382</v>
      </c>
      <c r="H1622">
        <v>18319</v>
      </c>
      <c r="I1622">
        <v>25610</v>
      </c>
      <c r="J1622">
        <v>31</v>
      </c>
      <c r="K1622" t="s">
        <v>2748</v>
      </c>
      <c r="L1622">
        <v>7325</v>
      </c>
      <c r="M1622">
        <v>2024</v>
      </c>
      <c r="N1622">
        <v>36</v>
      </c>
      <c r="O1622">
        <f t="shared" si="25"/>
        <v>8.6249249413177572E-3</v>
      </c>
    </row>
    <row r="1623" spans="1:15" x14ac:dyDescent="0.3">
      <c r="A1623">
        <v>39</v>
      </c>
      <c r="B1623">
        <v>750</v>
      </c>
      <c r="C1623" t="s">
        <v>717</v>
      </c>
      <c r="D1623" t="s">
        <v>187</v>
      </c>
      <c r="E1623">
        <v>156</v>
      </c>
      <c r="F1623">
        <v>156</v>
      </c>
      <c r="G1623">
        <v>1</v>
      </c>
      <c r="H1623">
        <v>18319</v>
      </c>
      <c r="I1623">
        <v>25610</v>
      </c>
      <c r="J1623">
        <v>32</v>
      </c>
      <c r="K1623" t="s">
        <v>884</v>
      </c>
      <c r="L1623">
        <v>5626</v>
      </c>
      <c r="M1623">
        <v>2024</v>
      </c>
      <c r="N1623">
        <v>36</v>
      </c>
      <c r="O1623">
        <f t="shared" si="25"/>
        <v>8.5157486762377863E-3</v>
      </c>
    </row>
    <row r="1624" spans="1:15" x14ac:dyDescent="0.3">
      <c r="A1624">
        <v>39</v>
      </c>
      <c r="B1624">
        <v>192</v>
      </c>
      <c r="C1624" t="s">
        <v>717</v>
      </c>
      <c r="D1624" t="s">
        <v>187</v>
      </c>
      <c r="E1624">
        <v>152</v>
      </c>
      <c r="F1624">
        <v>155</v>
      </c>
      <c r="G1624">
        <v>0.98064516129032253</v>
      </c>
      <c r="H1624">
        <v>18319</v>
      </c>
      <c r="I1624">
        <v>25610</v>
      </c>
      <c r="J1624">
        <v>33</v>
      </c>
      <c r="K1624" t="s">
        <v>2880</v>
      </c>
      <c r="L1624">
        <v>5020</v>
      </c>
      <c r="M1624">
        <v>2024</v>
      </c>
      <c r="N1624">
        <v>36</v>
      </c>
      <c r="O1624">
        <f t="shared" si="25"/>
        <v>8.2973961460778428E-3</v>
      </c>
    </row>
    <row r="1625" spans="1:15" x14ac:dyDescent="0.3">
      <c r="A1625">
        <v>39</v>
      </c>
      <c r="B1625">
        <v>347</v>
      </c>
      <c r="C1625" t="s">
        <v>717</v>
      </c>
      <c r="D1625" t="s">
        <v>187</v>
      </c>
      <c r="E1625">
        <v>142</v>
      </c>
      <c r="F1625">
        <v>257</v>
      </c>
      <c r="G1625">
        <v>0.55252918287937747</v>
      </c>
      <c r="H1625">
        <v>18319</v>
      </c>
      <c r="I1625">
        <v>25610</v>
      </c>
      <c r="J1625">
        <v>34</v>
      </c>
      <c r="K1625" t="s">
        <v>886</v>
      </c>
      <c r="L1625">
        <v>5736</v>
      </c>
      <c r="M1625">
        <v>2024</v>
      </c>
      <c r="N1625">
        <v>36</v>
      </c>
      <c r="O1625">
        <f t="shared" si="25"/>
        <v>7.7515148206779849E-3</v>
      </c>
    </row>
    <row r="1626" spans="1:15" x14ac:dyDescent="0.3">
      <c r="A1626">
        <v>39</v>
      </c>
      <c r="B1626">
        <v>253</v>
      </c>
      <c r="C1626" t="s">
        <v>717</v>
      </c>
      <c r="D1626" t="s">
        <v>187</v>
      </c>
      <c r="E1626">
        <v>141</v>
      </c>
      <c r="F1626">
        <v>198</v>
      </c>
      <c r="G1626">
        <v>0.71212121212121215</v>
      </c>
      <c r="H1626">
        <v>18319</v>
      </c>
      <c r="I1626">
        <v>25610</v>
      </c>
      <c r="J1626">
        <v>35</v>
      </c>
      <c r="K1626" t="s">
        <v>885</v>
      </c>
      <c r="L1626">
        <v>3191</v>
      </c>
      <c r="M1626">
        <v>2024</v>
      </c>
      <c r="N1626">
        <v>36</v>
      </c>
      <c r="O1626">
        <f t="shared" si="25"/>
        <v>7.6969266881379986E-3</v>
      </c>
    </row>
    <row r="1627" spans="1:15" x14ac:dyDescent="0.3">
      <c r="A1627">
        <v>39</v>
      </c>
      <c r="B1627">
        <v>140</v>
      </c>
      <c r="C1627" t="s">
        <v>717</v>
      </c>
      <c r="D1627" t="s">
        <v>187</v>
      </c>
      <c r="E1627">
        <v>139</v>
      </c>
      <c r="F1627">
        <v>272</v>
      </c>
      <c r="G1627">
        <v>0.51102941176470584</v>
      </c>
      <c r="H1627">
        <v>18319</v>
      </c>
      <c r="I1627">
        <v>25610</v>
      </c>
      <c r="J1627">
        <v>36</v>
      </c>
      <c r="K1627" t="s">
        <v>876</v>
      </c>
      <c r="L1627">
        <v>9196</v>
      </c>
      <c r="M1627">
        <v>2024</v>
      </c>
      <c r="N1627">
        <v>36</v>
      </c>
      <c r="O1627">
        <f t="shared" si="25"/>
        <v>7.5877504230580269E-3</v>
      </c>
    </row>
    <row r="1628" spans="1:15" x14ac:dyDescent="0.3">
      <c r="A1628">
        <v>39</v>
      </c>
      <c r="B1628">
        <v>351</v>
      </c>
      <c r="C1628" t="s">
        <v>717</v>
      </c>
      <c r="D1628" t="s">
        <v>187</v>
      </c>
      <c r="E1628">
        <v>137</v>
      </c>
      <c r="F1628">
        <v>208</v>
      </c>
      <c r="G1628">
        <v>0.65865384615384615</v>
      </c>
      <c r="H1628">
        <v>18319</v>
      </c>
      <c r="I1628">
        <v>25610</v>
      </c>
      <c r="J1628">
        <v>37</v>
      </c>
      <c r="K1628" t="s">
        <v>2729</v>
      </c>
      <c r="L1628">
        <v>4749</v>
      </c>
      <c r="M1628">
        <v>2024</v>
      </c>
      <c r="N1628">
        <v>36</v>
      </c>
      <c r="O1628">
        <f t="shared" si="25"/>
        <v>7.478574157978056E-3</v>
      </c>
    </row>
    <row r="1629" spans="1:15" x14ac:dyDescent="0.3">
      <c r="A1629">
        <v>39</v>
      </c>
      <c r="B1629">
        <v>171</v>
      </c>
      <c r="C1629" t="s">
        <v>717</v>
      </c>
      <c r="D1629" t="s">
        <v>187</v>
      </c>
      <c r="E1629">
        <v>134</v>
      </c>
      <c r="F1629">
        <v>138</v>
      </c>
      <c r="G1629">
        <v>0.97101449275362317</v>
      </c>
      <c r="H1629">
        <v>18319</v>
      </c>
      <c r="I1629">
        <v>25610</v>
      </c>
      <c r="J1629">
        <v>38</v>
      </c>
      <c r="K1629" t="s">
        <v>2698</v>
      </c>
      <c r="L1629">
        <v>2558</v>
      </c>
      <c r="M1629">
        <v>2024</v>
      </c>
      <c r="N1629">
        <v>36</v>
      </c>
      <c r="O1629">
        <f t="shared" si="25"/>
        <v>7.3148097603580979E-3</v>
      </c>
    </row>
    <row r="1630" spans="1:15" x14ac:dyDescent="0.3">
      <c r="A1630">
        <v>39</v>
      </c>
      <c r="B1630">
        <v>53</v>
      </c>
      <c r="C1630" t="s">
        <v>717</v>
      </c>
      <c r="D1630" t="s">
        <v>187</v>
      </c>
      <c r="E1630">
        <v>133</v>
      </c>
      <c r="F1630">
        <v>180</v>
      </c>
      <c r="G1630">
        <v>0.73888888888888893</v>
      </c>
      <c r="H1630">
        <v>18319</v>
      </c>
      <c r="I1630">
        <v>25610</v>
      </c>
      <c r="J1630">
        <v>39</v>
      </c>
      <c r="K1630" t="s">
        <v>906</v>
      </c>
      <c r="L1630">
        <v>6415</v>
      </c>
      <c r="M1630">
        <v>2024</v>
      </c>
      <c r="N1630">
        <v>36</v>
      </c>
      <c r="O1630">
        <f t="shared" si="25"/>
        <v>7.2602216278181125E-3</v>
      </c>
    </row>
    <row r="1631" spans="1:15" x14ac:dyDescent="0.3">
      <c r="A1631">
        <v>39</v>
      </c>
      <c r="B1631">
        <v>52</v>
      </c>
      <c r="C1631" t="s">
        <v>717</v>
      </c>
      <c r="D1631" t="s">
        <v>187</v>
      </c>
      <c r="E1631">
        <v>130</v>
      </c>
      <c r="F1631">
        <v>170</v>
      </c>
      <c r="G1631">
        <v>0.76470588235294112</v>
      </c>
      <c r="H1631">
        <v>18319</v>
      </c>
      <c r="I1631">
        <v>25610</v>
      </c>
      <c r="J1631">
        <v>40</v>
      </c>
      <c r="K1631" t="s">
        <v>2881</v>
      </c>
      <c r="L1631">
        <v>3600</v>
      </c>
      <c r="M1631">
        <v>2024</v>
      </c>
      <c r="N1631">
        <v>36</v>
      </c>
      <c r="O1631">
        <f t="shared" si="25"/>
        <v>7.0964572301981553E-3</v>
      </c>
    </row>
    <row r="1632" spans="1:15" x14ac:dyDescent="0.3">
      <c r="A1632">
        <v>39</v>
      </c>
      <c r="B1632">
        <v>231</v>
      </c>
      <c r="C1632" t="s">
        <v>717</v>
      </c>
      <c r="D1632" t="s">
        <v>187</v>
      </c>
      <c r="E1632">
        <v>130</v>
      </c>
      <c r="F1632">
        <v>179</v>
      </c>
      <c r="G1632">
        <v>0.72625698324022347</v>
      </c>
      <c r="H1632">
        <v>18319</v>
      </c>
      <c r="I1632">
        <v>25610</v>
      </c>
      <c r="J1632">
        <v>40</v>
      </c>
      <c r="K1632" t="s">
        <v>2220</v>
      </c>
      <c r="L1632">
        <v>4866</v>
      </c>
      <c r="M1632">
        <v>2024</v>
      </c>
      <c r="N1632">
        <v>36</v>
      </c>
      <c r="O1632">
        <f t="shared" si="25"/>
        <v>7.0964572301981553E-3</v>
      </c>
    </row>
    <row r="1633" spans="1:15" x14ac:dyDescent="0.3">
      <c r="A1633">
        <v>39</v>
      </c>
      <c r="B1633">
        <v>282</v>
      </c>
      <c r="C1633" t="s">
        <v>717</v>
      </c>
      <c r="D1633" t="s">
        <v>187</v>
      </c>
      <c r="E1633">
        <v>128</v>
      </c>
      <c r="F1633">
        <v>227</v>
      </c>
      <c r="G1633">
        <v>0.56387665198237891</v>
      </c>
      <c r="H1633">
        <v>18319</v>
      </c>
      <c r="I1633">
        <v>25610</v>
      </c>
      <c r="J1633">
        <v>42</v>
      </c>
      <c r="K1633" t="s">
        <v>893</v>
      </c>
      <c r="L1633">
        <v>5536</v>
      </c>
      <c r="M1633">
        <v>2024</v>
      </c>
      <c r="N1633">
        <v>36</v>
      </c>
      <c r="O1633">
        <f t="shared" si="25"/>
        <v>6.9872809651181835E-3</v>
      </c>
    </row>
    <row r="1634" spans="1:15" x14ac:dyDescent="0.3">
      <c r="A1634">
        <v>39</v>
      </c>
      <c r="B1634">
        <v>24</v>
      </c>
      <c r="C1634" t="s">
        <v>717</v>
      </c>
      <c r="D1634" t="s">
        <v>187</v>
      </c>
      <c r="E1634">
        <v>127</v>
      </c>
      <c r="F1634">
        <v>128</v>
      </c>
      <c r="G1634">
        <v>0.9921875</v>
      </c>
      <c r="H1634">
        <v>18319</v>
      </c>
      <c r="I1634">
        <v>25610</v>
      </c>
      <c r="J1634">
        <v>43</v>
      </c>
      <c r="K1634" t="s">
        <v>2220</v>
      </c>
      <c r="L1634">
        <v>3887</v>
      </c>
      <c r="M1634">
        <v>2024</v>
      </c>
      <c r="N1634">
        <v>36</v>
      </c>
      <c r="O1634">
        <f t="shared" si="25"/>
        <v>6.9326928325781972E-3</v>
      </c>
    </row>
    <row r="1635" spans="1:15" x14ac:dyDescent="0.3">
      <c r="A1635">
        <v>39</v>
      </c>
      <c r="B1635">
        <v>135</v>
      </c>
      <c r="C1635" t="s">
        <v>717</v>
      </c>
      <c r="D1635" t="s">
        <v>187</v>
      </c>
      <c r="E1635">
        <v>126</v>
      </c>
      <c r="F1635">
        <v>171</v>
      </c>
      <c r="G1635">
        <v>0.73684210526315785</v>
      </c>
      <c r="H1635">
        <v>18319</v>
      </c>
      <c r="I1635">
        <v>25610</v>
      </c>
      <c r="J1635">
        <v>44</v>
      </c>
      <c r="K1635" t="s">
        <v>964</v>
      </c>
      <c r="L1635">
        <v>2780</v>
      </c>
      <c r="M1635">
        <v>2024</v>
      </c>
      <c r="N1635">
        <v>36</v>
      </c>
      <c r="O1635">
        <f t="shared" si="25"/>
        <v>6.8781047000382118E-3</v>
      </c>
    </row>
    <row r="1636" spans="1:15" x14ac:dyDescent="0.3">
      <c r="A1636">
        <v>39</v>
      </c>
      <c r="B1636">
        <v>301</v>
      </c>
      <c r="C1636" t="s">
        <v>717</v>
      </c>
      <c r="D1636" t="s">
        <v>187</v>
      </c>
      <c r="E1636">
        <v>126</v>
      </c>
      <c r="F1636">
        <v>247</v>
      </c>
      <c r="G1636">
        <v>0.51012145748987858</v>
      </c>
      <c r="H1636">
        <v>18319</v>
      </c>
      <c r="I1636">
        <v>25610</v>
      </c>
      <c r="J1636">
        <v>44</v>
      </c>
      <c r="K1636" t="s">
        <v>2874</v>
      </c>
      <c r="L1636">
        <v>7114</v>
      </c>
      <c r="M1636">
        <v>2024</v>
      </c>
      <c r="N1636">
        <v>36</v>
      </c>
      <c r="O1636">
        <f t="shared" si="25"/>
        <v>6.8781047000382118E-3</v>
      </c>
    </row>
    <row r="1637" spans="1:15" x14ac:dyDescent="0.3">
      <c r="A1637">
        <v>39</v>
      </c>
      <c r="B1637">
        <v>321</v>
      </c>
      <c r="C1637" t="s">
        <v>717</v>
      </c>
      <c r="D1637" t="s">
        <v>187</v>
      </c>
      <c r="E1637">
        <v>113</v>
      </c>
      <c r="F1637">
        <v>113</v>
      </c>
      <c r="G1637">
        <v>1</v>
      </c>
      <c r="H1637">
        <v>18319</v>
      </c>
      <c r="I1637">
        <v>25610</v>
      </c>
      <c r="J1637">
        <v>46</v>
      </c>
      <c r="K1637" t="s">
        <v>2725</v>
      </c>
      <c r="L1637">
        <v>2937</v>
      </c>
      <c r="M1637">
        <v>2024</v>
      </c>
      <c r="N1637">
        <v>36</v>
      </c>
      <c r="O1637">
        <f t="shared" si="25"/>
        <v>6.1684589770183958E-3</v>
      </c>
    </row>
    <row r="1638" spans="1:15" x14ac:dyDescent="0.3">
      <c r="A1638">
        <v>39</v>
      </c>
      <c r="B1638">
        <v>204</v>
      </c>
      <c r="C1638" t="s">
        <v>717</v>
      </c>
      <c r="D1638" t="s">
        <v>187</v>
      </c>
      <c r="E1638">
        <v>106</v>
      </c>
      <c r="F1638">
        <v>163</v>
      </c>
      <c r="G1638">
        <v>0.65030674846625769</v>
      </c>
      <c r="H1638">
        <v>18319</v>
      </c>
      <c r="I1638">
        <v>25610</v>
      </c>
      <c r="J1638">
        <v>47</v>
      </c>
      <c r="K1638" t="s">
        <v>2704</v>
      </c>
      <c r="L1638">
        <v>4075</v>
      </c>
      <c r="M1638">
        <v>2024</v>
      </c>
      <c r="N1638">
        <v>36</v>
      </c>
      <c r="O1638">
        <f t="shared" si="25"/>
        <v>5.786342049238496E-3</v>
      </c>
    </row>
    <row r="1639" spans="1:15" x14ac:dyDescent="0.3">
      <c r="A1639">
        <v>39</v>
      </c>
      <c r="B1639">
        <v>55</v>
      </c>
      <c r="C1639" t="s">
        <v>717</v>
      </c>
      <c r="D1639" t="s">
        <v>187</v>
      </c>
      <c r="E1639">
        <v>101</v>
      </c>
      <c r="F1639">
        <v>128</v>
      </c>
      <c r="G1639">
        <v>0.7890625</v>
      </c>
      <c r="H1639">
        <v>18319</v>
      </c>
      <c r="I1639">
        <v>25610</v>
      </c>
      <c r="J1639">
        <v>48</v>
      </c>
      <c r="K1639" t="s">
        <v>938</v>
      </c>
      <c r="L1639">
        <v>2822</v>
      </c>
      <c r="M1639">
        <v>2024</v>
      </c>
      <c r="N1639">
        <v>36</v>
      </c>
      <c r="O1639">
        <f t="shared" si="25"/>
        <v>5.5134013865385662E-3</v>
      </c>
    </row>
    <row r="1640" spans="1:15" x14ac:dyDescent="0.3">
      <c r="A1640">
        <v>39</v>
      </c>
      <c r="B1640">
        <v>663</v>
      </c>
      <c r="C1640" t="s">
        <v>717</v>
      </c>
      <c r="D1640" t="s">
        <v>187</v>
      </c>
      <c r="E1640">
        <v>100</v>
      </c>
      <c r="F1640">
        <v>141</v>
      </c>
      <c r="G1640">
        <v>0.70921985815602839</v>
      </c>
      <c r="H1640">
        <v>18319</v>
      </c>
      <c r="I1640">
        <v>25610</v>
      </c>
      <c r="J1640">
        <v>49</v>
      </c>
      <c r="K1640" t="s">
        <v>2791</v>
      </c>
      <c r="L1640">
        <v>4867</v>
      </c>
      <c r="M1640">
        <v>2024</v>
      </c>
      <c r="N1640">
        <v>36</v>
      </c>
      <c r="O1640">
        <f t="shared" si="25"/>
        <v>5.4588132539985807E-3</v>
      </c>
    </row>
    <row r="1641" spans="1:15" x14ac:dyDescent="0.3">
      <c r="A1641">
        <v>39</v>
      </c>
      <c r="B1641">
        <v>181</v>
      </c>
      <c r="C1641" t="s">
        <v>717</v>
      </c>
      <c r="D1641" t="s">
        <v>187</v>
      </c>
      <c r="E1641">
        <v>98</v>
      </c>
      <c r="F1641">
        <v>98</v>
      </c>
      <c r="G1641">
        <v>1</v>
      </c>
      <c r="H1641">
        <v>18319</v>
      </c>
      <c r="I1641">
        <v>25610</v>
      </c>
      <c r="J1641">
        <v>50</v>
      </c>
      <c r="K1641" t="s">
        <v>2217</v>
      </c>
      <c r="L1641">
        <v>2856</v>
      </c>
      <c r="M1641">
        <v>2024</v>
      </c>
      <c r="N1641">
        <v>36</v>
      </c>
      <c r="O1641">
        <f t="shared" si="25"/>
        <v>5.349636988918609E-3</v>
      </c>
    </row>
    <row r="1642" spans="1:15" x14ac:dyDescent="0.3">
      <c r="A1642">
        <v>39</v>
      </c>
      <c r="B1642">
        <v>263</v>
      </c>
      <c r="C1642" t="s">
        <v>717</v>
      </c>
      <c r="D1642" t="s">
        <v>187</v>
      </c>
      <c r="E1642">
        <v>98</v>
      </c>
      <c r="F1642">
        <v>133</v>
      </c>
      <c r="G1642">
        <v>0.73684210526315785</v>
      </c>
      <c r="H1642">
        <v>18319</v>
      </c>
      <c r="I1642">
        <v>25610</v>
      </c>
      <c r="J1642">
        <v>50</v>
      </c>
      <c r="K1642" t="s">
        <v>2882</v>
      </c>
      <c r="L1642">
        <v>4234</v>
      </c>
      <c r="M1642">
        <v>2024</v>
      </c>
      <c r="N1642">
        <v>36</v>
      </c>
      <c r="O1642">
        <f t="shared" si="25"/>
        <v>5.349636988918609E-3</v>
      </c>
    </row>
    <row r="1643" spans="1:15" x14ac:dyDescent="0.3">
      <c r="A1643">
        <v>39</v>
      </c>
      <c r="B1643">
        <v>812</v>
      </c>
      <c r="C1643" t="s">
        <v>717</v>
      </c>
      <c r="D1643" t="s">
        <v>187</v>
      </c>
      <c r="E1643">
        <v>96</v>
      </c>
      <c r="F1643">
        <v>128</v>
      </c>
      <c r="G1643">
        <v>0.75</v>
      </c>
      <c r="H1643">
        <v>18319</v>
      </c>
      <c r="I1643">
        <v>25610</v>
      </c>
      <c r="J1643">
        <v>52</v>
      </c>
      <c r="K1643" t="s">
        <v>901</v>
      </c>
      <c r="L1643">
        <v>3303</v>
      </c>
      <c r="M1643">
        <v>2024</v>
      </c>
      <c r="N1643">
        <v>36</v>
      </c>
      <c r="O1643">
        <f t="shared" si="25"/>
        <v>5.2404607238386372E-3</v>
      </c>
    </row>
    <row r="1644" spans="1:15" x14ac:dyDescent="0.3">
      <c r="A1644">
        <v>39</v>
      </c>
      <c r="B1644">
        <v>425</v>
      </c>
      <c r="C1644" t="s">
        <v>717</v>
      </c>
      <c r="D1644" t="s">
        <v>187</v>
      </c>
      <c r="E1644">
        <v>88</v>
      </c>
      <c r="F1644">
        <v>119</v>
      </c>
      <c r="G1644">
        <v>0.73949579831932777</v>
      </c>
      <c r="H1644">
        <v>18319</v>
      </c>
      <c r="I1644">
        <v>25610</v>
      </c>
      <c r="J1644">
        <v>53</v>
      </c>
      <c r="K1644" t="s">
        <v>2883</v>
      </c>
      <c r="L1644">
        <v>3296</v>
      </c>
      <c r="M1644">
        <v>2024</v>
      </c>
      <c r="N1644">
        <v>36</v>
      </c>
      <c r="O1644">
        <f t="shared" si="25"/>
        <v>4.8037556635187511E-3</v>
      </c>
    </row>
    <row r="1645" spans="1:15" x14ac:dyDescent="0.3">
      <c r="A1645">
        <v>39</v>
      </c>
      <c r="B1645">
        <v>58</v>
      </c>
      <c r="C1645" t="s">
        <v>717</v>
      </c>
      <c r="D1645" t="s">
        <v>187</v>
      </c>
      <c r="E1645">
        <v>86</v>
      </c>
      <c r="F1645">
        <v>110</v>
      </c>
      <c r="G1645">
        <v>0.78181818181818186</v>
      </c>
      <c r="H1645">
        <v>18319</v>
      </c>
      <c r="I1645">
        <v>25610</v>
      </c>
      <c r="J1645">
        <v>54</v>
      </c>
      <c r="K1645" t="s">
        <v>911</v>
      </c>
      <c r="L1645">
        <v>3485</v>
      </c>
      <c r="M1645">
        <v>2024</v>
      </c>
      <c r="N1645">
        <v>36</v>
      </c>
      <c r="O1645">
        <f t="shared" si="25"/>
        <v>4.6945793984387793E-3</v>
      </c>
    </row>
    <row r="1646" spans="1:15" x14ac:dyDescent="0.3">
      <c r="A1646">
        <v>39</v>
      </c>
      <c r="B1646">
        <v>248</v>
      </c>
      <c r="C1646" t="s">
        <v>717</v>
      </c>
      <c r="D1646" t="s">
        <v>187</v>
      </c>
      <c r="E1646">
        <v>84</v>
      </c>
      <c r="F1646">
        <v>117</v>
      </c>
      <c r="G1646">
        <v>0.71794871794871795</v>
      </c>
      <c r="H1646">
        <v>18319</v>
      </c>
      <c r="I1646">
        <v>25610</v>
      </c>
      <c r="J1646">
        <v>55</v>
      </c>
      <c r="K1646" t="s">
        <v>963</v>
      </c>
      <c r="L1646">
        <v>3375</v>
      </c>
      <c r="M1646">
        <v>2024</v>
      </c>
      <c r="N1646">
        <v>36</v>
      </c>
      <c r="O1646">
        <f t="shared" si="25"/>
        <v>4.5854031333588076E-3</v>
      </c>
    </row>
    <row r="1647" spans="1:15" x14ac:dyDescent="0.3">
      <c r="A1647">
        <v>39</v>
      </c>
      <c r="B1647">
        <v>284</v>
      </c>
      <c r="C1647" t="s">
        <v>717</v>
      </c>
      <c r="D1647" t="s">
        <v>187</v>
      </c>
      <c r="E1647">
        <v>82</v>
      </c>
      <c r="F1647">
        <v>100</v>
      </c>
      <c r="G1647">
        <v>0.82</v>
      </c>
      <c r="H1647">
        <v>18319</v>
      </c>
      <c r="I1647">
        <v>25610</v>
      </c>
      <c r="J1647">
        <v>56</v>
      </c>
      <c r="K1647" t="s">
        <v>2719</v>
      </c>
      <c r="L1647">
        <v>3580</v>
      </c>
      <c r="M1647">
        <v>2024</v>
      </c>
      <c r="N1647">
        <v>36</v>
      </c>
      <c r="O1647">
        <f t="shared" si="25"/>
        <v>4.4762268682788358E-3</v>
      </c>
    </row>
    <row r="1648" spans="1:15" x14ac:dyDescent="0.3">
      <c r="A1648">
        <v>39</v>
      </c>
      <c r="B1648">
        <v>197</v>
      </c>
      <c r="C1648" t="s">
        <v>717</v>
      </c>
      <c r="D1648" t="s">
        <v>187</v>
      </c>
      <c r="E1648">
        <v>81</v>
      </c>
      <c r="F1648">
        <v>99</v>
      </c>
      <c r="G1648">
        <v>0.81818181818181823</v>
      </c>
      <c r="H1648">
        <v>18319</v>
      </c>
      <c r="I1648">
        <v>25610</v>
      </c>
      <c r="J1648">
        <v>57</v>
      </c>
      <c r="K1648" t="s">
        <v>912</v>
      </c>
      <c r="L1648">
        <v>3175</v>
      </c>
      <c r="M1648">
        <v>2024</v>
      </c>
      <c r="N1648">
        <v>36</v>
      </c>
      <c r="O1648">
        <f t="shared" si="25"/>
        <v>4.4216387357388504E-3</v>
      </c>
    </row>
    <row r="1649" spans="1:15" x14ac:dyDescent="0.3">
      <c r="A1649">
        <v>39</v>
      </c>
      <c r="B1649">
        <v>199</v>
      </c>
      <c r="C1649" t="s">
        <v>717</v>
      </c>
      <c r="D1649" t="s">
        <v>187</v>
      </c>
      <c r="E1649">
        <v>77</v>
      </c>
      <c r="F1649">
        <v>106</v>
      </c>
      <c r="G1649">
        <v>0.72641509433962259</v>
      </c>
      <c r="H1649">
        <v>18319</v>
      </c>
      <c r="I1649">
        <v>25610</v>
      </c>
      <c r="J1649">
        <v>58</v>
      </c>
      <c r="K1649" t="s">
        <v>1667</v>
      </c>
      <c r="L1649">
        <v>2845</v>
      </c>
      <c r="M1649">
        <v>2024</v>
      </c>
      <c r="N1649">
        <v>36</v>
      </c>
      <c r="O1649">
        <f t="shared" si="25"/>
        <v>4.2032862055789069E-3</v>
      </c>
    </row>
    <row r="1650" spans="1:15" x14ac:dyDescent="0.3">
      <c r="A1650">
        <v>39</v>
      </c>
      <c r="B1650">
        <v>47</v>
      </c>
      <c r="C1650" t="s">
        <v>717</v>
      </c>
      <c r="D1650" t="s">
        <v>187</v>
      </c>
      <c r="E1650">
        <v>74</v>
      </c>
      <c r="F1650">
        <v>109</v>
      </c>
      <c r="G1650">
        <v>0.67889908256880738</v>
      </c>
      <c r="H1650">
        <v>18319</v>
      </c>
      <c r="I1650">
        <v>25610</v>
      </c>
      <c r="J1650">
        <v>59</v>
      </c>
      <c r="K1650" t="s">
        <v>947</v>
      </c>
      <c r="L1650">
        <v>1622</v>
      </c>
      <c r="M1650">
        <v>2024</v>
      </c>
      <c r="N1650">
        <v>36</v>
      </c>
      <c r="O1650">
        <f t="shared" si="25"/>
        <v>4.0395218079589497E-3</v>
      </c>
    </row>
    <row r="1651" spans="1:15" x14ac:dyDescent="0.3">
      <c r="A1651">
        <v>39</v>
      </c>
      <c r="B1651">
        <v>283</v>
      </c>
      <c r="C1651" t="s">
        <v>717</v>
      </c>
      <c r="D1651" t="s">
        <v>187</v>
      </c>
      <c r="E1651">
        <v>70</v>
      </c>
      <c r="F1651">
        <v>108</v>
      </c>
      <c r="G1651">
        <v>0.64814814814814814</v>
      </c>
      <c r="H1651">
        <v>18319</v>
      </c>
      <c r="I1651">
        <v>25610</v>
      </c>
      <c r="J1651">
        <v>60</v>
      </c>
      <c r="K1651" t="s">
        <v>2244</v>
      </c>
      <c r="L1651">
        <v>2563</v>
      </c>
      <c r="M1651">
        <v>2024</v>
      </c>
      <c r="N1651">
        <v>36</v>
      </c>
      <c r="O1651">
        <f t="shared" si="25"/>
        <v>3.8211692777990066E-3</v>
      </c>
    </row>
    <row r="1652" spans="1:15" x14ac:dyDescent="0.3">
      <c r="A1652">
        <v>39</v>
      </c>
      <c r="B1652">
        <v>121</v>
      </c>
      <c r="C1652" t="s">
        <v>717</v>
      </c>
      <c r="D1652" t="s">
        <v>187</v>
      </c>
      <c r="E1652">
        <v>67</v>
      </c>
      <c r="F1652">
        <v>69</v>
      </c>
      <c r="G1652">
        <v>0.97101449275362317</v>
      </c>
      <c r="H1652">
        <v>18319</v>
      </c>
      <c r="I1652">
        <v>25610</v>
      </c>
      <c r="J1652">
        <v>61</v>
      </c>
      <c r="K1652" t="s">
        <v>940</v>
      </c>
      <c r="L1652">
        <v>3000</v>
      </c>
      <c r="M1652">
        <v>2024</v>
      </c>
      <c r="N1652">
        <v>36</v>
      </c>
      <c r="O1652">
        <f t="shared" si="25"/>
        <v>3.657404880179049E-3</v>
      </c>
    </row>
    <row r="1653" spans="1:15" x14ac:dyDescent="0.3">
      <c r="A1653">
        <v>39</v>
      </c>
      <c r="B1653">
        <v>721</v>
      </c>
      <c r="C1653" t="s">
        <v>717</v>
      </c>
      <c r="D1653" t="s">
        <v>187</v>
      </c>
      <c r="E1653">
        <v>65</v>
      </c>
      <c r="F1653">
        <v>81</v>
      </c>
      <c r="G1653">
        <v>0.80246913580246915</v>
      </c>
      <c r="H1653">
        <v>18319</v>
      </c>
      <c r="I1653">
        <v>25610</v>
      </c>
      <c r="J1653">
        <v>62</v>
      </c>
      <c r="K1653" t="s">
        <v>925</v>
      </c>
      <c r="L1653">
        <v>3185</v>
      </c>
      <c r="M1653">
        <v>2024</v>
      </c>
      <c r="N1653">
        <v>36</v>
      </c>
      <c r="O1653">
        <f t="shared" si="25"/>
        <v>3.5482286150990776E-3</v>
      </c>
    </row>
    <row r="1654" spans="1:15" x14ac:dyDescent="0.3">
      <c r="A1654">
        <v>39</v>
      </c>
      <c r="B1654">
        <v>950</v>
      </c>
      <c r="C1654" t="s">
        <v>717</v>
      </c>
      <c r="D1654" t="s">
        <v>187</v>
      </c>
      <c r="E1654">
        <v>64</v>
      </c>
      <c r="F1654">
        <v>67</v>
      </c>
      <c r="G1654">
        <v>0.95522388059701491</v>
      </c>
      <c r="H1654">
        <v>18319</v>
      </c>
      <c r="I1654">
        <v>25610</v>
      </c>
      <c r="J1654">
        <v>63</v>
      </c>
      <c r="K1654" t="s">
        <v>2217</v>
      </c>
      <c r="L1654">
        <v>2149</v>
      </c>
      <c r="M1654">
        <v>2024</v>
      </c>
      <c r="N1654">
        <v>36</v>
      </c>
      <c r="O1654">
        <f t="shared" si="25"/>
        <v>3.4936404825590918E-3</v>
      </c>
    </row>
    <row r="1655" spans="1:15" x14ac:dyDescent="0.3">
      <c r="A1655">
        <v>39</v>
      </c>
      <c r="B1655">
        <v>342</v>
      </c>
      <c r="C1655" t="s">
        <v>717</v>
      </c>
      <c r="D1655" t="s">
        <v>187</v>
      </c>
      <c r="E1655">
        <v>63</v>
      </c>
      <c r="F1655">
        <v>119</v>
      </c>
      <c r="G1655">
        <v>0.52941176470588236</v>
      </c>
      <c r="H1655">
        <v>18319</v>
      </c>
      <c r="I1655">
        <v>25610</v>
      </c>
      <c r="J1655">
        <v>64</v>
      </c>
      <c r="K1655" t="s">
        <v>2726</v>
      </c>
      <c r="L1655">
        <v>2776</v>
      </c>
      <c r="M1655">
        <v>2024</v>
      </c>
      <c r="N1655">
        <v>36</v>
      </c>
      <c r="O1655">
        <f t="shared" si="25"/>
        <v>3.4390523500191059E-3</v>
      </c>
    </row>
    <row r="1656" spans="1:15" x14ac:dyDescent="0.3">
      <c r="A1656">
        <v>39</v>
      </c>
      <c r="B1656">
        <v>44</v>
      </c>
      <c r="C1656" t="s">
        <v>717</v>
      </c>
      <c r="D1656" t="s">
        <v>187</v>
      </c>
      <c r="E1656">
        <v>62</v>
      </c>
      <c r="F1656">
        <v>75</v>
      </c>
      <c r="G1656">
        <v>0.82666666666666666</v>
      </c>
      <c r="H1656">
        <v>18319</v>
      </c>
      <c r="I1656">
        <v>25610</v>
      </c>
      <c r="J1656">
        <v>65</v>
      </c>
      <c r="K1656" t="s">
        <v>2679</v>
      </c>
      <c r="L1656">
        <v>1846</v>
      </c>
      <c r="M1656">
        <v>2024</v>
      </c>
      <c r="N1656">
        <v>36</v>
      </c>
      <c r="O1656">
        <f t="shared" si="25"/>
        <v>3.38446421747912E-3</v>
      </c>
    </row>
    <row r="1657" spans="1:15" x14ac:dyDescent="0.3">
      <c r="A1657">
        <v>39</v>
      </c>
      <c r="B1657">
        <v>243</v>
      </c>
      <c r="C1657" t="s">
        <v>717</v>
      </c>
      <c r="D1657" t="s">
        <v>187</v>
      </c>
      <c r="E1657">
        <v>60</v>
      </c>
      <c r="F1657">
        <v>74</v>
      </c>
      <c r="G1657">
        <v>0.81081081081081086</v>
      </c>
      <c r="H1657">
        <v>18319</v>
      </c>
      <c r="I1657">
        <v>25610</v>
      </c>
      <c r="J1657">
        <v>66</v>
      </c>
      <c r="K1657" t="s">
        <v>2210</v>
      </c>
      <c r="L1657">
        <v>1768</v>
      </c>
      <c r="M1657">
        <v>2024</v>
      </c>
      <c r="N1657">
        <v>36</v>
      </c>
      <c r="O1657">
        <f t="shared" si="25"/>
        <v>3.2752879523991483E-3</v>
      </c>
    </row>
    <row r="1658" spans="1:15" x14ac:dyDescent="0.3">
      <c r="A1658">
        <v>39</v>
      </c>
      <c r="B1658">
        <v>245</v>
      </c>
      <c r="C1658" t="s">
        <v>717</v>
      </c>
      <c r="D1658" t="s">
        <v>187</v>
      </c>
      <c r="E1658">
        <v>60</v>
      </c>
      <c r="F1658">
        <v>84</v>
      </c>
      <c r="G1658">
        <v>0.7142857142857143</v>
      </c>
      <c r="H1658">
        <v>18319</v>
      </c>
      <c r="I1658">
        <v>25610</v>
      </c>
      <c r="J1658">
        <v>66</v>
      </c>
      <c r="K1658" t="s">
        <v>2712</v>
      </c>
      <c r="L1658">
        <v>2282</v>
      </c>
      <c r="M1658">
        <v>2024</v>
      </c>
      <c r="N1658">
        <v>36</v>
      </c>
      <c r="O1658">
        <f t="shared" si="25"/>
        <v>3.2752879523991483E-3</v>
      </c>
    </row>
    <row r="1659" spans="1:15" x14ac:dyDescent="0.3">
      <c r="A1659">
        <v>39</v>
      </c>
      <c r="B1659">
        <v>661</v>
      </c>
      <c r="C1659" t="s">
        <v>717</v>
      </c>
      <c r="D1659" t="s">
        <v>187</v>
      </c>
      <c r="E1659">
        <v>58</v>
      </c>
      <c r="F1659">
        <v>83</v>
      </c>
      <c r="G1659">
        <v>0.6987951807228916</v>
      </c>
      <c r="H1659">
        <v>18319</v>
      </c>
      <c r="I1659">
        <v>25610</v>
      </c>
      <c r="J1659">
        <v>68</v>
      </c>
      <c r="K1659" t="s">
        <v>2235</v>
      </c>
      <c r="L1659">
        <v>2066</v>
      </c>
      <c r="M1659">
        <v>2024</v>
      </c>
      <c r="N1659">
        <v>36</v>
      </c>
      <c r="O1659">
        <f t="shared" si="25"/>
        <v>3.1661116873191769E-3</v>
      </c>
    </row>
    <row r="1660" spans="1:15" x14ac:dyDescent="0.3">
      <c r="A1660">
        <v>39</v>
      </c>
      <c r="B1660">
        <v>113</v>
      </c>
      <c r="C1660" t="s">
        <v>717</v>
      </c>
      <c r="D1660" t="s">
        <v>187</v>
      </c>
      <c r="E1660">
        <v>56</v>
      </c>
      <c r="F1660">
        <v>75</v>
      </c>
      <c r="G1660">
        <v>0.7466666666666667</v>
      </c>
      <c r="H1660">
        <v>18319</v>
      </c>
      <c r="I1660">
        <v>25610</v>
      </c>
      <c r="J1660">
        <v>69</v>
      </c>
      <c r="K1660" t="s">
        <v>936</v>
      </c>
      <c r="L1660">
        <v>3757</v>
      </c>
      <c r="M1660">
        <v>2024</v>
      </c>
      <c r="N1660">
        <v>36</v>
      </c>
      <c r="O1660">
        <f t="shared" si="25"/>
        <v>3.0569354222392052E-3</v>
      </c>
    </row>
    <row r="1661" spans="1:15" x14ac:dyDescent="0.3">
      <c r="A1661">
        <v>39</v>
      </c>
      <c r="B1661">
        <v>230</v>
      </c>
      <c r="C1661" t="s">
        <v>717</v>
      </c>
      <c r="D1661" t="s">
        <v>187</v>
      </c>
      <c r="E1661">
        <v>53</v>
      </c>
      <c r="F1661">
        <v>68</v>
      </c>
      <c r="G1661">
        <v>0.77941176470588236</v>
      </c>
      <c r="H1661">
        <v>18319</v>
      </c>
      <c r="I1661">
        <v>25610</v>
      </c>
      <c r="J1661">
        <v>70</v>
      </c>
      <c r="K1661" t="s">
        <v>2224</v>
      </c>
      <c r="L1661">
        <v>3311</v>
      </c>
      <c r="M1661">
        <v>2024</v>
      </c>
      <c r="N1661">
        <v>36</v>
      </c>
      <c r="O1661">
        <f t="shared" si="25"/>
        <v>2.893171024619248E-3</v>
      </c>
    </row>
    <row r="1662" spans="1:15" x14ac:dyDescent="0.3">
      <c r="A1662">
        <v>39</v>
      </c>
      <c r="B1662">
        <v>48</v>
      </c>
      <c r="C1662" t="s">
        <v>717</v>
      </c>
      <c r="D1662" t="s">
        <v>187</v>
      </c>
      <c r="E1662">
        <v>52</v>
      </c>
      <c r="F1662">
        <v>59</v>
      </c>
      <c r="G1662">
        <v>0.88135593220338981</v>
      </c>
      <c r="H1662">
        <v>18319</v>
      </c>
      <c r="I1662">
        <v>25610</v>
      </c>
      <c r="J1662">
        <v>71</v>
      </c>
      <c r="K1662" t="s">
        <v>2681</v>
      </c>
      <c r="L1662">
        <v>1882</v>
      </c>
      <c r="M1662">
        <v>2024</v>
      </c>
      <c r="N1662">
        <v>36</v>
      </c>
      <c r="O1662">
        <f t="shared" si="25"/>
        <v>2.8385828920792621E-3</v>
      </c>
    </row>
    <row r="1663" spans="1:15" x14ac:dyDescent="0.3">
      <c r="A1663">
        <v>39</v>
      </c>
      <c r="B1663">
        <v>143</v>
      </c>
      <c r="C1663" t="s">
        <v>717</v>
      </c>
      <c r="D1663" t="s">
        <v>187</v>
      </c>
      <c r="E1663">
        <v>52</v>
      </c>
      <c r="F1663">
        <v>85</v>
      </c>
      <c r="G1663">
        <v>0.61176470588235299</v>
      </c>
      <c r="H1663">
        <v>18319</v>
      </c>
      <c r="I1663">
        <v>25610</v>
      </c>
      <c r="J1663">
        <v>71</v>
      </c>
      <c r="K1663" t="s">
        <v>2693</v>
      </c>
      <c r="L1663">
        <v>2493</v>
      </c>
      <c r="M1663">
        <v>2024</v>
      </c>
      <c r="N1663">
        <v>36</v>
      </c>
      <c r="O1663">
        <f t="shared" si="25"/>
        <v>2.8385828920792621E-3</v>
      </c>
    </row>
    <row r="1664" spans="1:15" x14ac:dyDescent="0.3">
      <c r="A1664">
        <v>39</v>
      </c>
      <c r="B1664">
        <v>42</v>
      </c>
      <c r="C1664" t="s">
        <v>717</v>
      </c>
      <c r="D1664" t="s">
        <v>187</v>
      </c>
      <c r="E1664">
        <v>51</v>
      </c>
      <c r="F1664">
        <v>76</v>
      </c>
      <c r="G1664">
        <v>0.67105263157894735</v>
      </c>
      <c r="H1664">
        <v>18319</v>
      </c>
      <c r="I1664">
        <v>25610</v>
      </c>
      <c r="J1664">
        <v>73</v>
      </c>
      <c r="K1664" t="s">
        <v>914</v>
      </c>
      <c r="L1664">
        <v>5210</v>
      </c>
      <c r="M1664">
        <v>2024</v>
      </c>
      <c r="N1664">
        <v>36</v>
      </c>
      <c r="O1664">
        <f t="shared" si="25"/>
        <v>2.7839947595392762E-3</v>
      </c>
    </row>
    <row r="1665" spans="1:15" x14ac:dyDescent="0.3">
      <c r="A1665">
        <v>39</v>
      </c>
      <c r="B1665">
        <v>280</v>
      </c>
      <c r="C1665" t="s">
        <v>717</v>
      </c>
      <c r="D1665" t="s">
        <v>187</v>
      </c>
      <c r="E1665">
        <v>50</v>
      </c>
      <c r="F1665">
        <v>78</v>
      </c>
      <c r="G1665">
        <v>0.64102564102564108</v>
      </c>
      <c r="H1665">
        <v>18319</v>
      </c>
      <c r="I1665">
        <v>25610</v>
      </c>
      <c r="J1665">
        <v>74</v>
      </c>
      <c r="K1665" t="s">
        <v>948</v>
      </c>
      <c r="L1665">
        <v>4028</v>
      </c>
      <c r="M1665">
        <v>2024</v>
      </c>
      <c r="N1665">
        <v>36</v>
      </c>
      <c r="O1665">
        <f t="shared" si="25"/>
        <v>2.7294066269992904E-3</v>
      </c>
    </row>
    <row r="1666" spans="1:15" x14ac:dyDescent="0.3">
      <c r="A1666">
        <v>39</v>
      </c>
      <c r="B1666">
        <v>724</v>
      </c>
      <c r="C1666" t="s">
        <v>717</v>
      </c>
      <c r="D1666" t="s">
        <v>187</v>
      </c>
      <c r="E1666">
        <v>49</v>
      </c>
      <c r="F1666">
        <v>79</v>
      </c>
      <c r="G1666">
        <v>0.620253164556962</v>
      </c>
      <c r="H1666">
        <v>18319</v>
      </c>
      <c r="I1666">
        <v>25610</v>
      </c>
      <c r="J1666">
        <v>75</v>
      </c>
      <c r="K1666" t="s">
        <v>2205</v>
      </c>
      <c r="L1666">
        <v>1429</v>
      </c>
      <c r="M1666">
        <v>2024</v>
      </c>
      <c r="N1666">
        <v>36</v>
      </c>
      <c r="O1666">
        <f t="shared" si="25"/>
        <v>2.6748184944593045E-3</v>
      </c>
    </row>
    <row r="1667" spans="1:15" x14ac:dyDescent="0.3">
      <c r="A1667">
        <v>39</v>
      </c>
      <c r="B1667">
        <v>203</v>
      </c>
      <c r="C1667" t="s">
        <v>717</v>
      </c>
      <c r="D1667" t="s">
        <v>187</v>
      </c>
      <c r="E1667">
        <v>47</v>
      </c>
      <c r="F1667">
        <v>59</v>
      </c>
      <c r="G1667">
        <v>0.79661016949152541</v>
      </c>
      <c r="H1667">
        <v>18319</v>
      </c>
      <c r="I1667">
        <v>25610</v>
      </c>
      <c r="J1667">
        <v>76</v>
      </c>
      <c r="K1667" t="s">
        <v>1735</v>
      </c>
      <c r="L1667">
        <v>1119</v>
      </c>
      <c r="M1667">
        <v>2024</v>
      </c>
      <c r="N1667">
        <v>36</v>
      </c>
      <c r="O1667">
        <f t="shared" ref="O1667:O1730" si="26">E1667/H1667</f>
        <v>2.5656422293793327E-3</v>
      </c>
    </row>
    <row r="1668" spans="1:15" x14ac:dyDescent="0.3">
      <c r="A1668">
        <v>39</v>
      </c>
      <c r="B1668">
        <v>207</v>
      </c>
      <c r="C1668" t="s">
        <v>717</v>
      </c>
      <c r="D1668" t="s">
        <v>187</v>
      </c>
      <c r="E1668">
        <v>46</v>
      </c>
      <c r="F1668">
        <v>62</v>
      </c>
      <c r="G1668">
        <v>0.74193548387096775</v>
      </c>
      <c r="H1668">
        <v>18319</v>
      </c>
      <c r="I1668">
        <v>25610</v>
      </c>
      <c r="J1668">
        <v>77</v>
      </c>
      <c r="K1668" t="s">
        <v>2231</v>
      </c>
      <c r="L1668">
        <v>3040</v>
      </c>
      <c r="M1668">
        <v>2024</v>
      </c>
      <c r="N1668">
        <v>36</v>
      </c>
      <c r="O1668">
        <f t="shared" si="26"/>
        <v>2.5110540968393473E-3</v>
      </c>
    </row>
    <row r="1669" spans="1:15" x14ac:dyDescent="0.3">
      <c r="A1669">
        <v>39</v>
      </c>
      <c r="B1669">
        <v>862</v>
      </c>
      <c r="C1669" t="s">
        <v>717</v>
      </c>
      <c r="D1669" t="s">
        <v>187</v>
      </c>
      <c r="E1669">
        <v>46</v>
      </c>
      <c r="F1669">
        <v>100</v>
      </c>
      <c r="G1669">
        <v>0.46</v>
      </c>
      <c r="H1669">
        <v>18319</v>
      </c>
      <c r="I1669">
        <v>25610</v>
      </c>
      <c r="J1669">
        <v>77</v>
      </c>
      <c r="K1669" t="s">
        <v>910</v>
      </c>
      <c r="L1669">
        <v>3335</v>
      </c>
      <c r="M1669">
        <v>2024</v>
      </c>
      <c r="N1669">
        <v>36</v>
      </c>
      <c r="O1669">
        <f t="shared" si="26"/>
        <v>2.5110540968393473E-3</v>
      </c>
    </row>
    <row r="1670" spans="1:15" x14ac:dyDescent="0.3">
      <c r="A1670">
        <v>39</v>
      </c>
      <c r="B1670">
        <v>310</v>
      </c>
      <c r="C1670" t="s">
        <v>717</v>
      </c>
      <c r="D1670" t="s">
        <v>187</v>
      </c>
      <c r="E1670">
        <v>45</v>
      </c>
      <c r="F1670">
        <v>45</v>
      </c>
      <c r="G1670">
        <v>1</v>
      </c>
      <c r="H1670">
        <v>18319</v>
      </c>
      <c r="I1670">
        <v>25610</v>
      </c>
      <c r="J1670">
        <v>79</v>
      </c>
      <c r="K1670" t="s">
        <v>960</v>
      </c>
      <c r="L1670">
        <v>1431</v>
      </c>
      <c r="M1670">
        <v>2024</v>
      </c>
      <c r="N1670">
        <v>36</v>
      </c>
      <c r="O1670">
        <f t="shared" si="26"/>
        <v>2.4564659642993614E-3</v>
      </c>
    </row>
    <row r="1671" spans="1:15" x14ac:dyDescent="0.3">
      <c r="A1671">
        <v>39</v>
      </c>
      <c r="B1671">
        <v>422</v>
      </c>
      <c r="C1671" t="s">
        <v>717</v>
      </c>
      <c r="D1671" t="s">
        <v>187</v>
      </c>
      <c r="E1671">
        <v>44</v>
      </c>
      <c r="F1671">
        <v>57</v>
      </c>
      <c r="G1671">
        <v>0.77192982456140347</v>
      </c>
      <c r="H1671">
        <v>18319</v>
      </c>
      <c r="I1671">
        <v>25610</v>
      </c>
      <c r="J1671">
        <v>80</v>
      </c>
      <c r="K1671" t="s">
        <v>2852</v>
      </c>
      <c r="L1671">
        <v>2623</v>
      </c>
      <c r="M1671">
        <v>2024</v>
      </c>
      <c r="N1671">
        <v>36</v>
      </c>
      <c r="O1671">
        <f t="shared" si="26"/>
        <v>2.4018778317593755E-3</v>
      </c>
    </row>
    <row r="1672" spans="1:15" x14ac:dyDescent="0.3">
      <c r="A1672">
        <v>39</v>
      </c>
      <c r="B1672">
        <v>141</v>
      </c>
      <c r="C1672" t="s">
        <v>717</v>
      </c>
      <c r="D1672" t="s">
        <v>187</v>
      </c>
      <c r="E1672">
        <v>43</v>
      </c>
      <c r="F1672">
        <v>57</v>
      </c>
      <c r="G1672">
        <v>0.75438596491228072</v>
      </c>
      <c r="H1672">
        <v>18319</v>
      </c>
      <c r="I1672">
        <v>25610</v>
      </c>
      <c r="J1672">
        <v>81</v>
      </c>
      <c r="K1672" t="s">
        <v>931</v>
      </c>
      <c r="L1672">
        <v>3833</v>
      </c>
      <c r="M1672">
        <v>2024</v>
      </c>
      <c r="N1672">
        <v>36</v>
      </c>
      <c r="O1672">
        <f t="shared" si="26"/>
        <v>2.3472896992193897E-3</v>
      </c>
    </row>
    <row r="1673" spans="1:15" x14ac:dyDescent="0.3">
      <c r="A1673">
        <v>39</v>
      </c>
      <c r="B1673">
        <v>111</v>
      </c>
      <c r="C1673" t="s">
        <v>717</v>
      </c>
      <c r="D1673" t="s">
        <v>187</v>
      </c>
      <c r="E1673">
        <v>42</v>
      </c>
      <c r="F1673">
        <v>52</v>
      </c>
      <c r="G1673">
        <v>0.80769230769230771</v>
      </c>
      <c r="H1673">
        <v>18319</v>
      </c>
      <c r="I1673">
        <v>25610</v>
      </c>
      <c r="J1673">
        <v>82</v>
      </c>
      <c r="K1673" t="s">
        <v>2688</v>
      </c>
      <c r="L1673">
        <v>1172</v>
      </c>
      <c r="M1673">
        <v>2024</v>
      </c>
      <c r="N1673">
        <v>36</v>
      </c>
      <c r="O1673">
        <f t="shared" si="26"/>
        <v>2.2927015666794038E-3</v>
      </c>
    </row>
    <row r="1674" spans="1:15" x14ac:dyDescent="0.3">
      <c r="A1674">
        <v>39</v>
      </c>
      <c r="B1674">
        <v>861</v>
      </c>
      <c r="C1674" t="s">
        <v>717</v>
      </c>
      <c r="D1674" t="s">
        <v>187</v>
      </c>
      <c r="E1674">
        <v>42</v>
      </c>
      <c r="F1674">
        <v>64</v>
      </c>
      <c r="G1674">
        <v>0.65625</v>
      </c>
      <c r="H1674">
        <v>18319</v>
      </c>
      <c r="I1674">
        <v>25610</v>
      </c>
      <c r="J1674">
        <v>82</v>
      </c>
      <c r="K1674" t="s">
        <v>2802</v>
      </c>
      <c r="L1674">
        <v>2923</v>
      </c>
      <c r="M1674">
        <v>2024</v>
      </c>
      <c r="N1674">
        <v>36</v>
      </c>
      <c r="O1674">
        <f t="shared" si="26"/>
        <v>2.2927015666794038E-3</v>
      </c>
    </row>
    <row r="1675" spans="1:15" x14ac:dyDescent="0.3">
      <c r="A1675">
        <v>39</v>
      </c>
      <c r="B1675">
        <v>951</v>
      </c>
      <c r="C1675" t="s">
        <v>717</v>
      </c>
      <c r="D1675" t="s">
        <v>187</v>
      </c>
      <c r="E1675">
        <v>42</v>
      </c>
      <c r="F1675">
        <v>55</v>
      </c>
      <c r="G1675">
        <v>0.76363636363636367</v>
      </c>
      <c r="H1675">
        <v>18319</v>
      </c>
      <c r="I1675">
        <v>25610</v>
      </c>
      <c r="J1675">
        <v>82</v>
      </c>
      <c r="K1675" t="s">
        <v>2810</v>
      </c>
      <c r="L1675">
        <v>2153</v>
      </c>
      <c r="M1675">
        <v>2024</v>
      </c>
      <c r="N1675">
        <v>36</v>
      </c>
      <c r="O1675">
        <f t="shared" si="26"/>
        <v>2.2927015666794038E-3</v>
      </c>
    </row>
    <row r="1676" spans="1:15" x14ac:dyDescent="0.3">
      <c r="A1676">
        <v>39</v>
      </c>
      <c r="B1676">
        <v>182</v>
      </c>
      <c r="C1676" t="s">
        <v>717</v>
      </c>
      <c r="D1676" t="s">
        <v>187</v>
      </c>
      <c r="E1676">
        <v>41</v>
      </c>
      <c r="F1676">
        <v>42</v>
      </c>
      <c r="G1676">
        <v>0.97619047619047616</v>
      </c>
      <c r="H1676">
        <v>18319</v>
      </c>
      <c r="I1676">
        <v>25610</v>
      </c>
      <c r="J1676">
        <v>85</v>
      </c>
      <c r="K1676" t="s">
        <v>2229</v>
      </c>
      <c r="L1676">
        <v>1866</v>
      </c>
      <c r="M1676">
        <v>2024</v>
      </c>
      <c r="N1676">
        <v>36</v>
      </c>
      <c r="O1676">
        <f t="shared" si="26"/>
        <v>2.2381134341394179E-3</v>
      </c>
    </row>
    <row r="1677" spans="1:15" x14ac:dyDescent="0.3">
      <c r="A1677">
        <v>39</v>
      </c>
      <c r="B1677">
        <v>813</v>
      </c>
      <c r="C1677" t="s">
        <v>717</v>
      </c>
      <c r="D1677" t="s">
        <v>187</v>
      </c>
      <c r="E1677">
        <v>41</v>
      </c>
      <c r="F1677">
        <v>55</v>
      </c>
      <c r="G1677">
        <v>0.74545454545454548</v>
      </c>
      <c r="H1677">
        <v>18319</v>
      </c>
      <c r="I1677">
        <v>25610</v>
      </c>
      <c r="J1677">
        <v>85</v>
      </c>
      <c r="K1677" t="s">
        <v>2243</v>
      </c>
      <c r="L1677">
        <v>1813</v>
      </c>
      <c r="M1677">
        <v>2024</v>
      </c>
      <c r="N1677">
        <v>36</v>
      </c>
      <c r="O1677">
        <f t="shared" si="26"/>
        <v>2.2381134341394179E-3</v>
      </c>
    </row>
    <row r="1678" spans="1:15" x14ac:dyDescent="0.3">
      <c r="A1678">
        <v>39</v>
      </c>
      <c r="B1678">
        <v>163</v>
      </c>
      <c r="C1678" t="s">
        <v>717</v>
      </c>
      <c r="D1678" t="s">
        <v>187</v>
      </c>
      <c r="E1678">
        <v>39</v>
      </c>
      <c r="F1678">
        <v>39</v>
      </c>
      <c r="G1678">
        <v>1</v>
      </c>
      <c r="H1678">
        <v>18319</v>
      </c>
      <c r="I1678">
        <v>25610</v>
      </c>
      <c r="J1678">
        <v>87</v>
      </c>
      <c r="K1678" t="s">
        <v>2885</v>
      </c>
      <c r="L1678">
        <v>2333</v>
      </c>
      <c r="M1678">
        <v>2024</v>
      </c>
      <c r="N1678">
        <v>36</v>
      </c>
      <c r="O1678">
        <f t="shared" si="26"/>
        <v>2.1289371690594466E-3</v>
      </c>
    </row>
    <row r="1679" spans="1:15" x14ac:dyDescent="0.3">
      <c r="A1679">
        <v>39</v>
      </c>
      <c r="B1679">
        <v>191</v>
      </c>
      <c r="C1679" t="s">
        <v>717</v>
      </c>
      <c r="D1679" t="s">
        <v>187</v>
      </c>
      <c r="E1679">
        <v>39</v>
      </c>
      <c r="F1679">
        <v>39</v>
      </c>
      <c r="G1679">
        <v>1</v>
      </c>
      <c r="H1679">
        <v>18319</v>
      </c>
      <c r="I1679">
        <v>25610</v>
      </c>
      <c r="J1679">
        <v>87</v>
      </c>
      <c r="K1679" t="s">
        <v>2941</v>
      </c>
      <c r="L1679">
        <v>1386</v>
      </c>
      <c r="M1679">
        <v>2024</v>
      </c>
      <c r="N1679">
        <v>36</v>
      </c>
      <c r="O1679">
        <f t="shared" si="26"/>
        <v>2.1289371690594466E-3</v>
      </c>
    </row>
    <row r="1680" spans="1:15" x14ac:dyDescent="0.3">
      <c r="A1680">
        <v>39</v>
      </c>
      <c r="B1680">
        <v>136</v>
      </c>
      <c r="C1680" t="s">
        <v>717</v>
      </c>
      <c r="D1680" t="s">
        <v>187</v>
      </c>
      <c r="E1680">
        <v>38</v>
      </c>
      <c r="F1680">
        <v>46</v>
      </c>
      <c r="G1680">
        <v>0.82608695652173914</v>
      </c>
      <c r="H1680">
        <v>18319</v>
      </c>
      <c r="I1680">
        <v>25610</v>
      </c>
      <c r="J1680">
        <v>89</v>
      </c>
      <c r="K1680" t="s">
        <v>945</v>
      </c>
      <c r="L1680">
        <v>1958</v>
      </c>
      <c r="M1680">
        <v>2024</v>
      </c>
      <c r="N1680">
        <v>36</v>
      </c>
      <c r="O1680">
        <f t="shared" si="26"/>
        <v>2.0743490365194607E-3</v>
      </c>
    </row>
    <row r="1681" spans="1:15" x14ac:dyDescent="0.3">
      <c r="A1681">
        <v>39</v>
      </c>
      <c r="B1681">
        <v>21</v>
      </c>
      <c r="C1681" t="s">
        <v>717</v>
      </c>
      <c r="D1681" t="s">
        <v>187</v>
      </c>
      <c r="E1681">
        <v>37</v>
      </c>
      <c r="F1681">
        <v>37</v>
      </c>
      <c r="G1681">
        <v>1</v>
      </c>
      <c r="H1681">
        <v>18319</v>
      </c>
      <c r="I1681">
        <v>25610</v>
      </c>
      <c r="J1681">
        <v>90</v>
      </c>
      <c r="K1681" t="s">
        <v>923</v>
      </c>
      <c r="L1681">
        <v>4020</v>
      </c>
      <c r="M1681">
        <v>2024</v>
      </c>
      <c r="N1681">
        <v>36</v>
      </c>
      <c r="O1681">
        <f t="shared" si="26"/>
        <v>2.0197609039794748E-3</v>
      </c>
    </row>
    <row r="1682" spans="1:15" x14ac:dyDescent="0.3">
      <c r="A1682">
        <v>39</v>
      </c>
      <c r="B1682">
        <v>165</v>
      </c>
      <c r="C1682" t="s">
        <v>717</v>
      </c>
      <c r="D1682" t="s">
        <v>187</v>
      </c>
      <c r="E1682">
        <v>37</v>
      </c>
      <c r="F1682">
        <v>37</v>
      </c>
      <c r="G1682">
        <v>1</v>
      </c>
      <c r="H1682">
        <v>18319</v>
      </c>
      <c r="I1682">
        <v>25610</v>
      </c>
      <c r="J1682">
        <v>90</v>
      </c>
      <c r="K1682" t="s">
        <v>2892</v>
      </c>
      <c r="L1682">
        <v>1130</v>
      </c>
      <c r="M1682">
        <v>2024</v>
      </c>
      <c r="N1682">
        <v>36</v>
      </c>
      <c r="O1682">
        <f t="shared" si="26"/>
        <v>2.0197609039794748E-3</v>
      </c>
    </row>
    <row r="1683" spans="1:15" x14ac:dyDescent="0.3">
      <c r="A1683">
        <v>39</v>
      </c>
      <c r="B1683">
        <v>240</v>
      </c>
      <c r="C1683" t="s">
        <v>717</v>
      </c>
      <c r="D1683" t="s">
        <v>187</v>
      </c>
      <c r="E1683">
        <v>37</v>
      </c>
      <c r="F1683">
        <v>46</v>
      </c>
      <c r="G1683">
        <v>0.80434782608695654</v>
      </c>
      <c r="H1683">
        <v>18319</v>
      </c>
      <c r="I1683">
        <v>25610</v>
      </c>
      <c r="J1683">
        <v>90</v>
      </c>
      <c r="K1683" t="s">
        <v>942</v>
      </c>
      <c r="L1683">
        <v>2347</v>
      </c>
      <c r="M1683">
        <v>2024</v>
      </c>
      <c r="N1683">
        <v>36</v>
      </c>
      <c r="O1683">
        <f t="shared" si="26"/>
        <v>2.0197609039794748E-3</v>
      </c>
    </row>
    <row r="1684" spans="1:15" x14ac:dyDescent="0.3">
      <c r="A1684">
        <v>39</v>
      </c>
      <c r="B1684">
        <v>313</v>
      </c>
      <c r="C1684" t="s">
        <v>717</v>
      </c>
      <c r="D1684" t="s">
        <v>187</v>
      </c>
      <c r="E1684">
        <v>36</v>
      </c>
      <c r="F1684">
        <v>55</v>
      </c>
      <c r="G1684">
        <v>0.65454545454545454</v>
      </c>
      <c r="H1684">
        <v>18319</v>
      </c>
      <c r="I1684">
        <v>25610</v>
      </c>
      <c r="J1684">
        <v>93</v>
      </c>
      <c r="K1684" t="s">
        <v>926</v>
      </c>
      <c r="L1684">
        <v>2940</v>
      </c>
      <c r="M1684">
        <v>2024</v>
      </c>
      <c r="N1684">
        <v>36</v>
      </c>
      <c r="O1684">
        <f t="shared" si="26"/>
        <v>1.965172771439489E-3</v>
      </c>
    </row>
    <row r="1685" spans="1:15" x14ac:dyDescent="0.3">
      <c r="A1685">
        <v>39</v>
      </c>
      <c r="B1685">
        <v>229</v>
      </c>
      <c r="C1685" t="s">
        <v>717</v>
      </c>
      <c r="D1685" t="s">
        <v>187</v>
      </c>
      <c r="E1685">
        <v>35</v>
      </c>
      <c r="F1685">
        <v>36</v>
      </c>
      <c r="G1685">
        <v>0.97222222222222221</v>
      </c>
      <c r="H1685">
        <v>18319</v>
      </c>
      <c r="I1685">
        <v>25610</v>
      </c>
      <c r="J1685">
        <v>94</v>
      </c>
      <c r="K1685" t="s">
        <v>2230</v>
      </c>
      <c r="L1685">
        <v>853</v>
      </c>
      <c r="M1685">
        <v>2024</v>
      </c>
      <c r="N1685">
        <v>36</v>
      </c>
      <c r="O1685">
        <f t="shared" si="26"/>
        <v>1.9105846388995033E-3</v>
      </c>
    </row>
    <row r="1686" spans="1:15" x14ac:dyDescent="0.3">
      <c r="A1686">
        <v>39</v>
      </c>
      <c r="B1686">
        <v>384</v>
      </c>
      <c r="C1686" t="s">
        <v>717</v>
      </c>
      <c r="D1686" t="s">
        <v>187</v>
      </c>
      <c r="E1686">
        <v>35</v>
      </c>
      <c r="F1686">
        <v>53</v>
      </c>
      <c r="G1686">
        <v>0.660377358490566</v>
      </c>
      <c r="H1686">
        <v>18319</v>
      </c>
      <c r="I1686">
        <v>25610</v>
      </c>
      <c r="J1686">
        <v>94</v>
      </c>
      <c r="K1686" t="s">
        <v>2735</v>
      </c>
      <c r="L1686">
        <v>1232</v>
      </c>
      <c r="M1686">
        <v>2024</v>
      </c>
      <c r="N1686">
        <v>36</v>
      </c>
      <c r="O1686">
        <f t="shared" si="26"/>
        <v>1.9105846388995033E-3</v>
      </c>
    </row>
    <row r="1687" spans="1:15" x14ac:dyDescent="0.3">
      <c r="A1687">
        <v>39</v>
      </c>
      <c r="B1687">
        <v>302</v>
      </c>
      <c r="C1687" t="s">
        <v>717</v>
      </c>
      <c r="D1687" t="s">
        <v>187</v>
      </c>
      <c r="E1687">
        <v>34</v>
      </c>
      <c r="F1687">
        <v>123</v>
      </c>
      <c r="G1687">
        <v>0.27642276422764228</v>
      </c>
      <c r="H1687">
        <v>18319</v>
      </c>
      <c r="I1687">
        <v>25610</v>
      </c>
      <c r="J1687">
        <v>96</v>
      </c>
      <c r="K1687" t="s">
        <v>875</v>
      </c>
      <c r="L1687">
        <v>6312</v>
      </c>
      <c r="M1687">
        <v>2024</v>
      </c>
      <c r="N1687">
        <v>36</v>
      </c>
      <c r="O1687">
        <f t="shared" si="26"/>
        <v>1.8559965063595174E-3</v>
      </c>
    </row>
    <row r="1688" spans="1:15" x14ac:dyDescent="0.3">
      <c r="A1688">
        <v>39</v>
      </c>
      <c r="B1688">
        <v>144</v>
      </c>
      <c r="C1688" t="s">
        <v>717</v>
      </c>
      <c r="D1688" t="s">
        <v>187</v>
      </c>
      <c r="E1688">
        <v>33</v>
      </c>
      <c r="F1688">
        <v>52</v>
      </c>
      <c r="G1688">
        <v>0.63461538461538458</v>
      </c>
      <c r="H1688">
        <v>18319</v>
      </c>
      <c r="I1688">
        <v>25610</v>
      </c>
      <c r="J1688">
        <v>97</v>
      </c>
      <c r="K1688" t="s">
        <v>2226</v>
      </c>
      <c r="L1688">
        <v>1172</v>
      </c>
      <c r="M1688">
        <v>2024</v>
      </c>
      <c r="N1688">
        <v>36</v>
      </c>
      <c r="O1688">
        <f t="shared" si="26"/>
        <v>1.8014083738195315E-3</v>
      </c>
    </row>
    <row r="1689" spans="1:15" x14ac:dyDescent="0.3">
      <c r="A1689">
        <v>39</v>
      </c>
      <c r="B1689">
        <v>166</v>
      </c>
      <c r="C1689" t="s">
        <v>717</v>
      </c>
      <c r="D1689" t="s">
        <v>187</v>
      </c>
      <c r="E1689">
        <v>33</v>
      </c>
      <c r="F1689">
        <v>33</v>
      </c>
      <c r="G1689">
        <v>1</v>
      </c>
      <c r="H1689">
        <v>18319</v>
      </c>
      <c r="I1689">
        <v>25610</v>
      </c>
      <c r="J1689">
        <v>97</v>
      </c>
      <c r="K1689" t="s">
        <v>2884</v>
      </c>
      <c r="L1689">
        <v>1941</v>
      </c>
      <c r="M1689">
        <v>2024</v>
      </c>
      <c r="N1689">
        <v>36</v>
      </c>
      <c r="O1689">
        <f t="shared" si="26"/>
        <v>1.8014083738195315E-3</v>
      </c>
    </row>
    <row r="1690" spans="1:15" x14ac:dyDescent="0.3">
      <c r="A1690">
        <v>39</v>
      </c>
      <c r="B1690">
        <v>242</v>
      </c>
      <c r="C1690" t="s">
        <v>717</v>
      </c>
      <c r="D1690" t="s">
        <v>187</v>
      </c>
      <c r="E1690">
        <v>32</v>
      </c>
      <c r="F1690">
        <v>38</v>
      </c>
      <c r="G1690">
        <v>0.84210526315789469</v>
      </c>
      <c r="H1690">
        <v>18319</v>
      </c>
      <c r="I1690">
        <v>25610</v>
      </c>
      <c r="J1690">
        <v>99</v>
      </c>
      <c r="K1690" t="s">
        <v>2711</v>
      </c>
      <c r="L1690">
        <v>776</v>
      </c>
      <c r="M1690">
        <v>2024</v>
      </c>
      <c r="N1690">
        <v>36</v>
      </c>
      <c r="O1690">
        <f t="shared" si="26"/>
        <v>1.7468202412795459E-3</v>
      </c>
    </row>
    <row r="1691" spans="1:15" x14ac:dyDescent="0.3">
      <c r="A1691">
        <v>39</v>
      </c>
      <c r="B1691">
        <v>251</v>
      </c>
      <c r="C1691" t="s">
        <v>717</v>
      </c>
      <c r="D1691" t="s">
        <v>187</v>
      </c>
      <c r="E1691">
        <v>32</v>
      </c>
      <c r="F1691">
        <v>37</v>
      </c>
      <c r="G1691">
        <v>0.86486486486486491</v>
      </c>
      <c r="H1691">
        <v>18319</v>
      </c>
      <c r="I1691">
        <v>25610</v>
      </c>
      <c r="J1691">
        <v>99</v>
      </c>
      <c r="K1691" t="s">
        <v>2714</v>
      </c>
      <c r="L1691">
        <v>781</v>
      </c>
      <c r="M1691">
        <v>2024</v>
      </c>
      <c r="N1691">
        <v>36</v>
      </c>
      <c r="O1691">
        <f t="shared" si="26"/>
        <v>1.7468202412795459E-3</v>
      </c>
    </row>
    <row r="1692" spans="1:15" x14ac:dyDescent="0.3">
      <c r="A1692">
        <v>39</v>
      </c>
      <c r="B1692">
        <v>405</v>
      </c>
      <c r="C1692" t="s">
        <v>717</v>
      </c>
      <c r="D1692" t="s">
        <v>187</v>
      </c>
      <c r="E1692">
        <v>31</v>
      </c>
      <c r="F1692">
        <v>40</v>
      </c>
      <c r="G1692">
        <v>0.77500000000000002</v>
      </c>
      <c r="H1692">
        <v>18319</v>
      </c>
      <c r="I1692">
        <v>25610</v>
      </c>
      <c r="J1692">
        <v>101</v>
      </c>
      <c r="K1692" t="s">
        <v>2737</v>
      </c>
      <c r="L1692">
        <v>207</v>
      </c>
      <c r="M1692">
        <v>2024</v>
      </c>
      <c r="N1692">
        <v>36</v>
      </c>
      <c r="O1692">
        <f t="shared" si="26"/>
        <v>1.69223210873956E-3</v>
      </c>
    </row>
    <row r="1693" spans="1:15" x14ac:dyDescent="0.3">
      <c r="A1693">
        <v>39</v>
      </c>
      <c r="B1693">
        <v>660</v>
      </c>
      <c r="C1693" t="s">
        <v>717</v>
      </c>
      <c r="D1693" t="s">
        <v>187</v>
      </c>
      <c r="E1693">
        <v>31</v>
      </c>
      <c r="F1693">
        <v>44</v>
      </c>
      <c r="G1693">
        <v>0.70454545454545459</v>
      </c>
      <c r="H1693">
        <v>18319</v>
      </c>
      <c r="I1693">
        <v>25610</v>
      </c>
      <c r="J1693">
        <v>101</v>
      </c>
      <c r="K1693" t="s">
        <v>2790</v>
      </c>
      <c r="L1693">
        <v>2045</v>
      </c>
      <c r="M1693">
        <v>2024</v>
      </c>
      <c r="N1693">
        <v>36</v>
      </c>
      <c r="O1693">
        <f t="shared" si="26"/>
        <v>1.69223210873956E-3</v>
      </c>
    </row>
    <row r="1694" spans="1:15" x14ac:dyDescent="0.3">
      <c r="A1694">
        <v>39</v>
      </c>
      <c r="B1694">
        <v>138</v>
      </c>
      <c r="C1694" t="s">
        <v>717</v>
      </c>
      <c r="D1694" t="s">
        <v>187</v>
      </c>
      <c r="E1694">
        <v>30</v>
      </c>
      <c r="F1694">
        <v>51</v>
      </c>
      <c r="G1694">
        <v>0.58823529411764708</v>
      </c>
      <c r="H1694">
        <v>18319</v>
      </c>
      <c r="I1694">
        <v>25610</v>
      </c>
      <c r="J1694">
        <v>103</v>
      </c>
      <c r="K1694" t="s">
        <v>930</v>
      </c>
      <c r="L1694">
        <v>2288</v>
      </c>
      <c r="M1694">
        <v>2024</v>
      </c>
      <c r="N1694">
        <v>36</v>
      </c>
      <c r="O1694">
        <f t="shared" si="26"/>
        <v>1.6376439761995741E-3</v>
      </c>
    </row>
    <row r="1695" spans="1:15" x14ac:dyDescent="0.3">
      <c r="A1695">
        <v>39</v>
      </c>
      <c r="B1695">
        <v>465</v>
      </c>
      <c r="C1695" t="s">
        <v>717</v>
      </c>
      <c r="D1695" t="s">
        <v>187</v>
      </c>
      <c r="E1695">
        <v>30</v>
      </c>
      <c r="F1695">
        <v>46</v>
      </c>
      <c r="G1695">
        <v>0.65217391304347827</v>
      </c>
      <c r="H1695">
        <v>18319</v>
      </c>
      <c r="I1695">
        <v>25610</v>
      </c>
      <c r="J1695">
        <v>103</v>
      </c>
      <c r="K1695" t="s">
        <v>2747</v>
      </c>
      <c r="L1695">
        <v>1977</v>
      </c>
      <c r="M1695">
        <v>2024</v>
      </c>
      <c r="N1695">
        <v>36</v>
      </c>
      <c r="O1695">
        <f t="shared" si="26"/>
        <v>1.6376439761995741E-3</v>
      </c>
    </row>
    <row r="1696" spans="1:15" x14ac:dyDescent="0.3">
      <c r="A1696">
        <v>39</v>
      </c>
      <c r="B1696">
        <v>161</v>
      </c>
      <c r="C1696" t="s">
        <v>717</v>
      </c>
      <c r="D1696" t="s">
        <v>187</v>
      </c>
      <c r="E1696">
        <v>29</v>
      </c>
      <c r="F1696">
        <v>29</v>
      </c>
      <c r="G1696">
        <v>1</v>
      </c>
      <c r="H1696">
        <v>18319</v>
      </c>
      <c r="I1696">
        <v>25610</v>
      </c>
      <c r="J1696">
        <v>105</v>
      </c>
      <c r="K1696" t="s">
        <v>2694</v>
      </c>
      <c r="L1696">
        <v>1310</v>
      </c>
      <c r="M1696">
        <v>2024</v>
      </c>
      <c r="N1696">
        <v>36</v>
      </c>
      <c r="O1696">
        <f t="shared" si="26"/>
        <v>1.5830558436595885E-3</v>
      </c>
    </row>
    <row r="1697" spans="1:15" x14ac:dyDescent="0.3">
      <c r="A1697">
        <v>39</v>
      </c>
      <c r="B1697">
        <v>581</v>
      </c>
      <c r="C1697" t="s">
        <v>717</v>
      </c>
      <c r="D1697" t="s">
        <v>187</v>
      </c>
      <c r="E1697">
        <v>29</v>
      </c>
      <c r="F1697">
        <v>35</v>
      </c>
      <c r="G1697">
        <v>0.82857142857142863</v>
      </c>
      <c r="H1697">
        <v>18319</v>
      </c>
      <c r="I1697">
        <v>25610</v>
      </c>
      <c r="J1697">
        <v>105</v>
      </c>
      <c r="K1697" t="s">
        <v>2773</v>
      </c>
      <c r="L1697">
        <v>997</v>
      </c>
      <c r="M1697">
        <v>2024</v>
      </c>
      <c r="N1697">
        <v>36</v>
      </c>
      <c r="O1697">
        <f t="shared" si="26"/>
        <v>1.5830558436595885E-3</v>
      </c>
    </row>
    <row r="1698" spans="1:15" x14ac:dyDescent="0.3">
      <c r="A1698">
        <v>39</v>
      </c>
      <c r="B1698">
        <v>770</v>
      </c>
      <c r="C1698" t="s">
        <v>717</v>
      </c>
      <c r="D1698" t="s">
        <v>187</v>
      </c>
      <c r="E1698">
        <v>29</v>
      </c>
      <c r="F1698">
        <v>58</v>
      </c>
      <c r="G1698">
        <v>0.5</v>
      </c>
      <c r="H1698">
        <v>18319</v>
      </c>
      <c r="I1698">
        <v>25610</v>
      </c>
      <c r="J1698">
        <v>105</v>
      </c>
      <c r="K1698" t="s">
        <v>915</v>
      </c>
      <c r="L1698">
        <v>2112</v>
      </c>
      <c r="M1698">
        <v>2024</v>
      </c>
      <c r="N1698">
        <v>36</v>
      </c>
      <c r="O1698">
        <f t="shared" si="26"/>
        <v>1.5830558436595885E-3</v>
      </c>
    </row>
    <row r="1699" spans="1:15" x14ac:dyDescent="0.3">
      <c r="A1699">
        <v>39</v>
      </c>
      <c r="B1699">
        <v>314</v>
      </c>
      <c r="C1699" t="s">
        <v>717</v>
      </c>
      <c r="D1699" t="s">
        <v>187</v>
      </c>
      <c r="E1699">
        <v>28</v>
      </c>
      <c r="F1699">
        <v>45</v>
      </c>
      <c r="G1699">
        <v>0.62222222222222223</v>
      </c>
      <c r="H1699">
        <v>18319</v>
      </c>
      <c r="I1699">
        <v>25610</v>
      </c>
      <c r="J1699">
        <v>108</v>
      </c>
      <c r="K1699" t="s">
        <v>2852</v>
      </c>
      <c r="L1699">
        <v>1680</v>
      </c>
      <c r="M1699">
        <v>2024</v>
      </c>
      <c r="N1699">
        <v>36</v>
      </c>
      <c r="O1699">
        <f t="shared" si="26"/>
        <v>1.5284677111196026E-3</v>
      </c>
    </row>
    <row r="1700" spans="1:15" x14ac:dyDescent="0.3">
      <c r="A1700">
        <v>39</v>
      </c>
      <c r="B1700">
        <v>754</v>
      </c>
      <c r="C1700" t="s">
        <v>717</v>
      </c>
      <c r="D1700" t="s">
        <v>187</v>
      </c>
      <c r="E1700">
        <v>28</v>
      </c>
      <c r="F1700">
        <v>28</v>
      </c>
      <c r="G1700">
        <v>1</v>
      </c>
      <c r="H1700">
        <v>18319</v>
      </c>
      <c r="I1700">
        <v>25610</v>
      </c>
      <c r="J1700">
        <v>108</v>
      </c>
      <c r="K1700" t="s">
        <v>874</v>
      </c>
      <c r="L1700">
        <v>2634</v>
      </c>
      <c r="M1700">
        <v>2024</v>
      </c>
      <c r="N1700">
        <v>36</v>
      </c>
      <c r="O1700">
        <f t="shared" si="26"/>
        <v>1.5284677111196026E-3</v>
      </c>
    </row>
    <row r="1701" spans="1:15" x14ac:dyDescent="0.3">
      <c r="A1701">
        <v>39</v>
      </c>
      <c r="B1701">
        <v>224</v>
      </c>
      <c r="C1701" t="s">
        <v>717</v>
      </c>
      <c r="D1701" t="s">
        <v>187</v>
      </c>
      <c r="E1701">
        <v>27</v>
      </c>
      <c r="F1701">
        <v>48</v>
      </c>
      <c r="G1701">
        <v>0.5625</v>
      </c>
      <c r="H1701">
        <v>18319</v>
      </c>
      <c r="I1701">
        <v>25610</v>
      </c>
      <c r="J1701">
        <v>110</v>
      </c>
      <c r="K1701" t="s">
        <v>2708</v>
      </c>
      <c r="L1701">
        <v>827</v>
      </c>
      <c r="M1701">
        <v>2024</v>
      </c>
      <c r="N1701">
        <v>36</v>
      </c>
      <c r="O1701">
        <f t="shared" si="26"/>
        <v>1.4738795785796167E-3</v>
      </c>
    </row>
    <row r="1702" spans="1:15" x14ac:dyDescent="0.3">
      <c r="A1702">
        <v>39</v>
      </c>
      <c r="B1702">
        <v>446</v>
      </c>
      <c r="C1702" t="s">
        <v>717</v>
      </c>
      <c r="D1702" t="s">
        <v>187</v>
      </c>
      <c r="E1702">
        <v>27</v>
      </c>
      <c r="F1702">
        <v>35</v>
      </c>
      <c r="G1702">
        <v>0.77142857142857146</v>
      </c>
      <c r="H1702">
        <v>18319</v>
      </c>
      <c r="I1702">
        <v>25610</v>
      </c>
      <c r="J1702">
        <v>110</v>
      </c>
      <c r="K1702" t="s">
        <v>2204</v>
      </c>
      <c r="L1702">
        <v>1328</v>
      </c>
      <c r="M1702">
        <v>2024</v>
      </c>
      <c r="N1702">
        <v>36</v>
      </c>
      <c r="O1702">
        <f t="shared" si="26"/>
        <v>1.4738795785796167E-3</v>
      </c>
    </row>
    <row r="1703" spans="1:15" x14ac:dyDescent="0.3">
      <c r="A1703">
        <v>39</v>
      </c>
      <c r="B1703">
        <v>566</v>
      </c>
      <c r="C1703" t="s">
        <v>717</v>
      </c>
      <c r="D1703" t="s">
        <v>187</v>
      </c>
      <c r="E1703">
        <v>27</v>
      </c>
      <c r="F1703">
        <v>35</v>
      </c>
      <c r="G1703">
        <v>0.77142857142857146</v>
      </c>
      <c r="H1703">
        <v>18319</v>
      </c>
      <c r="I1703">
        <v>25610</v>
      </c>
      <c r="J1703">
        <v>110</v>
      </c>
      <c r="K1703" t="s">
        <v>2771</v>
      </c>
      <c r="L1703">
        <v>2624</v>
      </c>
      <c r="M1703">
        <v>2024</v>
      </c>
      <c r="N1703">
        <v>36</v>
      </c>
      <c r="O1703">
        <f t="shared" si="26"/>
        <v>1.4738795785796167E-3</v>
      </c>
    </row>
    <row r="1704" spans="1:15" x14ac:dyDescent="0.3">
      <c r="A1704">
        <v>39</v>
      </c>
      <c r="B1704">
        <v>723</v>
      </c>
      <c r="C1704" t="s">
        <v>717</v>
      </c>
      <c r="D1704" t="s">
        <v>187</v>
      </c>
      <c r="E1704">
        <v>27</v>
      </c>
      <c r="F1704">
        <v>39</v>
      </c>
      <c r="G1704">
        <v>0.69230769230769229</v>
      </c>
      <c r="H1704">
        <v>18319</v>
      </c>
      <c r="I1704">
        <v>25610</v>
      </c>
      <c r="J1704">
        <v>110</v>
      </c>
      <c r="K1704" t="s">
        <v>937</v>
      </c>
      <c r="L1704">
        <v>1212</v>
      </c>
      <c r="M1704">
        <v>2024</v>
      </c>
      <c r="N1704">
        <v>36</v>
      </c>
      <c r="O1704">
        <f t="shared" si="26"/>
        <v>1.4738795785796167E-3</v>
      </c>
    </row>
    <row r="1705" spans="1:15" x14ac:dyDescent="0.3">
      <c r="A1705">
        <v>39</v>
      </c>
      <c r="B1705">
        <v>206</v>
      </c>
      <c r="C1705" t="s">
        <v>717</v>
      </c>
      <c r="D1705" t="s">
        <v>187</v>
      </c>
      <c r="E1705">
        <v>26</v>
      </c>
      <c r="F1705">
        <v>34</v>
      </c>
      <c r="G1705">
        <v>0.76470588235294112</v>
      </c>
      <c r="H1705">
        <v>18319</v>
      </c>
      <c r="I1705">
        <v>25610</v>
      </c>
      <c r="J1705">
        <v>114</v>
      </c>
      <c r="K1705" t="s">
        <v>2705</v>
      </c>
      <c r="L1705">
        <v>1245</v>
      </c>
      <c r="M1705">
        <v>2024</v>
      </c>
      <c r="N1705">
        <v>36</v>
      </c>
      <c r="O1705">
        <f t="shared" si="26"/>
        <v>1.4192914460396311E-3</v>
      </c>
    </row>
    <row r="1706" spans="1:15" x14ac:dyDescent="0.3">
      <c r="A1706">
        <v>39</v>
      </c>
      <c r="B1706">
        <v>252</v>
      </c>
      <c r="C1706" t="s">
        <v>717</v>
      </c>
      <c r="D1706" t="s">
        <v>187</v>
      </c>
      <c r="E1706">
        <v>26</v>
      </c>
      <c r="F1706">
        <v>39</v>
      </c>
      <c r="G1706">
        <v>0.66666666666666663</v>
      </c>
      <c r="H1706">
        <v>18319</v>
      </c>
      <c r="I1706">
        <v>25610</v>
      </c>
      <c r="J1706">
        <v>114</v>
      </c>
      <c r="K1706" t="s">
        <v>2946</v>
      </c>
      <c r="L1706">
        <v>1540</v>
      </c>
      <c r="M1706">
        <v>2024</v>
      </c>
      <c r="N1706">
        <v>36</v>
      </c>
      <c r="O1706">
        <f t="shared" si="26"/>
        <v>1.4192914460396311E-3</v>
      </c>
    </row>
    <row r="1707" spans="1:15" x14ac:dyDescent="0.3">
      <c r="A1707">
        <v>39</v>
      </c>
      <c r="B1707">
        <v>82</v>
      </c>
      <c r="C1707" t="s">
        <v>717</v>
      </c>
      <c r="D1707" t="s">
        <v>187</v>
      </c>
      <c r="E1707">
        <v>25</v>
      </c>
      <c r="F1707">
        <v>28</v>
      </c>
      <c r="G1707">
        <v>0.8928571428571429</v>
      </c>
      <c r="H1707">
        <v>18319</v>
      </c>
      <c r="I1707">
        <v>25610</v>
      </c>
      <c r="J1707">
        <v>116</v>
      </c>
      <c r="K1707" t="s">
        <v>2890</v>
      </c>
      <c r="L1707">
        <v>913</v>
      </c>
      <c r="M1707">
        <v>2024</v>
      </c>
      <c r="N1707">
        <v>36</v>
      </c>
      <c r="O1707">
        <f t="shared" si="26"/>
        <v>1.3647033134996452E-3</v>
      </c>
    </row>
    <row r="1708" spans="1:15" x14ac:dyDescent="0.3">
      <c r="A1708">
        <v>39</v>
      </c>
      <c r="B1708">
        <v>115</v>
      </c>
      <c r="C1708" t="s">
        <v>717</v>
      </c>
      <c r="D1708" t="s">
        <v>187</v>
      </c>
      <c r="E1708">
        <v>25</v>
      </c>
      <c r="F1708">
        <v>35</v>
      </c>
      <c r="G1708">
        <v>0.7142857142857143</v>
      </c>
      <c r="H1708">
        <v>18319</v>
      </c>
      <c r="I1708">
        <v>25610</v>
      </c>
      <c r="J1708">
        <v>116</v>
      </c>
      <c r="K1708" t="s">
        <v>957</v>
      </c>
      <c r="L1708">
        <v>1684</v>
      </c>
      <c r="M1708">
        <v>2024</v>
      </c>
      <c r="N1708">
        <v>36</v>
      </c>
      <c r="O1708">
        <f t="shared" si="26"/>
        <v>1.3647033134996452E-3</v>
      </c>
    </row>
    <row r="1709" spans="1:15" x14ac:dyDescent="0.3">
      <c r="A1709">
        <v>39</v>
      </c>
      <c r="B1709">
        <v>246</v>
      </c>
      <c r="C1709" t="s">
        <v>717</v>
      </c>
      <c r="D1709" t="s">
        <v>187</v>
      </c>
      <c r="E1709">
        <v>25</v>
      </c>
      <c r="F1709">
        <v>35</v>
      </c>
      <c r="G1709">
        <v>0.7142857142857143</v>
      </c>
      <c r="H1709">
        <v>18319</v>
      </c>
      <c r="I1709">
        <v>25610</v>
      </c>
      <c r="J1709">
        <v>116</v>
      </c>
      <c r="K1709" t="s">
        <v>2212</v>
      </c>
      <c r="L1709">
        <v>761</v>
      </c>
      <c r="M1709">
        <v>2024</v>
      </c>
      <c r="N1709">
        <v>36</v>
      </c>
      <c r="O1709">
        <f t="shared" si="26"/>
        <v>1.3647033134996452E-3</v>
      </c>
    </row>
    <row r="1710" spans="1:15" x14ac:dyDescent="0.3">
      <c r="A1710">
        <v>39</v>
      </c>
      <c r="B1710">
        <v>305</v>
      </c>
      <c r="C1710" t="s">
        <v>717</v>
      </c>
      <c r="D1710" t="s">
        <v>187</v>
      </c>
      <c r="E1710">
        <v>25</v>
      </c>
      <c r="F1710">
        <v>27</v>
      </c>
      <c r="G1710">
        <v>0.92592592592592593</v>
      </c>
      <c r="H1710">
        <v>18319</v>
      </c>
      <c r="I1710">
        <v>25610</v>
      </c>
      <c r="J1710">
        <v>116</v>
      </c>
      <c r="K1710" t="s">
        <v>2720</v>
      </c>
      <c r="L1710">
        <v>1350</v>
      </c>
      <c r="M1710">
        <v>2024</v>
      </c>
      <c r="N1710">
        <v>36</v>
      </c>
      <c r="O1710">
        <f t="shared" si="26"/>
        <v>1.3647033134996452E-3</v>
      </c>
    </row>
    <row r="1711" spans="1:15" x14ac:dyDescent="0.3">
      <c r="A1711">
        <v>39</v>
      </c>
      <c r="B1711">
        <v>711</v>
      </c>
      <c r="C1711" t="s">
        <v>717</v>
      </c>
      <c r="D1711" t="s">
        <v>187</v>
      </c>
      <c r="E1711">
        <v>25</v>
      </c>
      <c r="F1711">
        <v>34</v>
      </c>
      <c r="G1711">
        <v>0.73529411764705888</v>
      </c>
      <c r="H1711">
        <v>18319</v>
      </c>
      <c r="I1711">
        <v>25610</v>
      </c>
      <c r="J1711">
        <v>116</v>
      </c>
      <c r="K1711" t="s">
        <v>2795</v>
      </c>
      <c r="L1711">
        <v>1532</v>
      </c>
      <c r="M1711">
        <v>2024</v>
      </c>
      <c r="N1711">
        <v>36</v>
      </c>
      <c r="O1711">
        <f t="shared" si="26"/>
        <v>1.3647033134996452E-3</v>
      </c>
    </row>
    <row r="1712" spans="1:15" x14ac:dyDescent="0.3">
      <c r="A1712">
        <v>39</v>
      </c>
      <c r="B1712">
        <v>952</v>
      </c>
      <c r="C1712" t="s">
        <v>717</v>
      </c>
      <c r="D1712" t="s">
        <v>187</v>
      </c>
      <c r="E1712">
        <v>25</v>
      </c>
      <c r="F1712">
        <v>27</v>
      </c>
      <c r="G1712">
        <v>0.92592592592592593</v>
      </c>
      <c r="H1712">
        <v>18319</v>
      </c>
      <c r="I1712">
        <v>25610</v>
      </c>
      <c r="J1712">
        <v>116</v>
      </c>
      <c r="K1712" t="s">
        <v>2811</v>
      </c>
      <c r="L1712">
        <v>936</v>
      </c>
      <c r="M1712">
        <v>2024</v>
      </c>
      <c r="N1712">
        <v>36</v>
      </c>
      <c r="O1712">
        <f t="shared" si="26"/>
        <v>1.3647033134996452E-3</v>
      </c>
    </row>
    <row r="1713" spans="1:15" x14ac:dyDescent="0.3">
      <c r="A1713">
        <v>50</v>
      </c>
      <c r="B1713">
        <v>720</v>
      </c>
      <c r="C1713" t="s">
        <v>856</v>
      </c>
      <c r="D1713" t="s">
        <v>155</v>
      </c>
      <c r="E1713">
        <v>643</v>
      </c>
      <c r="F1713">
        <v>6895</v>
      </c>
      <c r="G1713">
        <v>9.3255982596084114E-2</v>
      </c>
      <c r="H1713">
        <v>6385</v>
      </c>
      <c r="I1713">
        <v>89817</v>
      </c>
      <c r="J1713">
        <v>1</v>
      </c>
      <c r="K1713" t="s">
        <v>867</v>
      </c>
      <c r="L1713">
        <v>43807</v>
      </c>
      <c r="M1713">
        <v>2024</v>
      </c>
      <c r="N1713">
        <v>36</v>
      </c>
      <c r="O1713">
        <f t="shared" si="26"/>
        <v>0.10070477682067346</v>
      </c>
    </row>
    <row r="1714" spans="1:15" x14ac:dyDescent="0.3">
      <c r="A1714">
        <v>50</v>
      </c>
      <c r="B1714">
        <v>640</v>
      </c>
      <c r="C1714" t="s">
        <v>856</v>
      </c>
      <c r="D1714" t="s">
        <v>155</v>
      </c>
      <c r="E1714">
        <v>519</v>
      </c>
      <c r="F1714">
        <v>5583</v>
      </c>
      <c r="G1714">
        <v>9.296077377753896E-2</v>
      </c>
      <c r="H1714">
        <v>6385</v>
      </c>
      <c r="I1714">
        <v>89817</v>
      </c>
      <c r="J1714">
        <v>2</v>
      </c>
      <c r="K1714" t="s">
        <v>866</v>
      </c>
      <c r="L1714">
        <v>59576</v>
      </c>
      <c r="M1714">
        <v>2024</v>
      </c>
      <c r="N1714">
        <v>36</v>
      </c>
      <c r="O1714">
        <f t="shared" si="26"/>
        <v>8.1284259984338289E-2</v>
      </c>
    </row>
    <row r="1715" spans="1:15" x14ac:dyDescent="0.3">
      <c r="A1715">
        <v>50</v>
      </c>
      <c r="B1715">
        <v>560</v>
      </c>
      <c r="C1715" t="s">
        <v>856</v>
      </c>
      <c r="D1715" t="s">
        <v>155</v>
      </c>
      <c r="E1715">
        <v>380</v>
      </c>
      <c r="F1715">
        <v>4070</v>
      </c>
      <c r="G1715">
        <v>9.3366093366093361E-2</v>
      </c>
      <c r="H1715">
        <v>6385</v>
      </c>
      <c r="I1715">
        <v>89817</v>
      </c>
      <c r="J1715">
        <v>3</v>
      </c>
      <c r="K1715" t="s">
        <v>868</v>
      </c>
      <c r="L1715">
        <v>40753</v>
      </c>
      <c r="M1715">
        <v>2024</v>
      </c>
      <c r="N1715">
        <v>36</v>
      </c>
      <c r="O1715">
        <f t="shared" si="26"/>
        <v>5.951448707909162E-2</v>
      </c>
    </row>
    <row r="1716" spans="1:15" x14ac:dyDescent="0.3">
      <c r="A1716">
        <v>50</v>
      </c>
      <c r="B1716">
        <v>194</v>
      </c>
      <c r="C1716" t="s">
        <v>856</v>
      </c>
      <c r="D1716" t="s">
        <v>155</v>
      </c>
      <c r="E1716">
        <v>276</v>
      </c>
      <c r="F1716">
        <v>4055</v>
      </c>
      <c r="G1716">
        <v>6.8064118372379773E-2</v>
      </c>
      <c r="H1716">
        <v>6385</v>
      </c>
      <c r="I1716">
        <v>89817</v>
      </c>
      <c r="J1716">
        <v>4</v>
      </c>
      <c r="K1716" t="s">
        <v>873</v>
      </c>
      <c r="L1716">
        <v>26491</v>
      </c>
      <c r="M1716">
        <v>2024</v>
      </c>
      <c r="N1716">
        <v>36</v>
      </c>
      <c r="O1716">
        <f t="shared" si="26"/>
        <v>4.3226311667971806E-2</v>
      </c>
    </row>
    <row r="1717" spans="1:15" x14ac:dyDescent="0.3">
      <c r="A1717">
        <v>50</v>
      </c>
      <c r="B1717">
        <v>137</v>
      </c>
      <c r="C1717" t="s">
        <v>856</v>
      </c>
      <c r="D1717" t="s">
        <v>155</v>
      </c>
      <c r="E1717">
        <v>202</v>
      </c>
      <c r="F1717">
        <v>2089</v>
      </c>
      <c r="G1717">
        <v>9.6696984202967934E-2</v>
      </c>
      <c r="H1717">
        <v>6385</v>
      </c>
      <c r="I1717">
        <v>89817</v>
      </c>
      <c r="J1717">
        <v>5</v>
      </c>
      <c r="K1717" t="s">
        <v>872</v>
      </c>
      <c r="L1717">
        <v>18935</v>
      </c>
      <c r="M1717">
        <v>2024</v>
      </c>
      <c r="N1717">
        <v>36</v>
      </c>
      <c r="O1717">
        <f t="shared" si="26"/>
        <v>3.1636648394675018E-2</v>
      </c>
    </row>
    <row r="1718" spans="1:15" x14ac:dyDescent="0.3">
      <c r="A1718">
        <v>50</v>
      </c>
      <c r="B1718">
        <v>751</v>
      </c>
      <c r="C1718" t="s">
        <v>856</v>
      </c>
      <c r="D1718" t="s">
        <v>155</v>
      </c>
      <c r="E1718">
        <v>201</v>
      </c>
      <c r="F1718">
        <v>1159</v>
      </c>
      <c r="G1718">
        <v>0.1734253666954271</v>
      </c>
      <c r="H1718">
        <v>6385</v>
      </c>
      <c r="I1718">
        <v>89817</v>
      </c>
      <c r="J1718">
        <v>6</v>
      </c>
      <c r="K1718" t="s">
        <v>870</v>
      </c>
      <c r="L1718">
        <v>7174</v>
      </c>
      <c r="M1718">
        <v>2024</v>
      </c>
      <c r="N1718">
        <v>36</v>
      </c>
      <c r="O1718">
        <f t="shared" si="26"/>
        <v>3.1480031323414252E-2</v>
      </c>
    </row>
    <row r="1719" spans="1:15" x14ac:dyDescent="0.3">
      <c r="A1719">
        <v>50</v>
      </c>
      <c r="B1719">
        <v>540</v>
      </c>
      <c r="C1719" t="s">
        <v>856</v>
      </c>
      <c r="D1719" t="s">
        <v>155</v>
      </c>
      <c r="E1719">
        <v>164</v>
      </c>
      <c r="F1719">
        <v>2163</v>
      </c>
      <c r="G1719">
        <v>7.5820619509939902E-2</v>
      </c>
      <c r="H1719">
        <v>6385</v>
      </c>
      <c r="I1719">
        <v>89817</v>
      </c>
      <c r="J1719">
        <v>7</v>
      </c>
      <c r="K1719" t="s">
        <v>871</v>
      </c>
      <c r="L1719">
        <v>22562</v>
      </c>
      <c r="M1719">
        <v>2024</v>
      </c>
      <c r="N1719">
        <v>36</v>
      </c>
      <c r="O1719">
        <f t="shared" si="26"/>
        <v>2.5685199686765858E-2</v>
      </c>
    </row>
    <row r="1720" spans="1:15" x14ac:dyDescent="0.3">
      <c r="A1720">
        <v>50</v>
      </c>
      <c r="B1720">
        <v>753</v>
      </c>
      <c r="C1720" t="s">
        <v>856</v>
      </c>
      <c r="D1720" t="s">
        <v>155</v>
      </c>
      <c r="E1720">
        <v>163</v>
      </c>
      <c r="F1720">
        <v>856</v>
      </c>
      <c r="G1720">
        <v>0.19042056074766356</v>
      </c>
      <c r="H1720">
        <v>6385</v>
      </c>
      <c r="I1720">
        <v>89817</v>
      </c>
      <c r="J1720">
        <v>8</v>
      </c>
      <c r="K1720" t="s">
        <v>869</v>
      </c>
      <c r="L1720">
        <v>6723</v>
      </c>
      <c r="M1720">
        <v>2024</v>
      </c>
      <c r="N1720">
        <v>36</v>
      </c>
      <c r="O1720">
        <f t="shared" si="26"/>
        <v>2.5528582615505089E-2</v>
      </c>
    </row>
    <row r="1721" spans="1:15" x14ac:dyDescent="0.3">
      <c r="A1721">
        <v>50</v>
      </c>
      <c r="B1721">
        <v>139</v>
      </c>
      <c r="C1721" t="s">
        <v>856</v>
      </c>
      <c r="D1721" t="s">
        <v>155</v>
      </c>
      <c r="E1721">
        <v>140</v>
      </c>
      <c r="F1721">
        <v>1731</v>
      </c>
      <c r="G1721">
        <v>8.0878105141536691E-2</v>
      </c>
      <c r="H1721">
        <v>6385</v>
      </c>
      <c r="I1721">
        <v>89817</v>
      </c>
      <c r="J1721">
        <v>9</v>
      </c>
      <c r="K1721" t="s">
        <v>879</v>
      </c>
      <c r="L1721">
        <v>15497</v>
      </c>
      <c r="M1721">
        <v>2024</v>
      </c>
      <c r="N1721">
        <v>36</v>
      </c>
      <c r="O1721">
        <f t="shared" si="26"/>
        <v>2.1926389976507438E-2</v>
      </c>
    </row>
    <row r="1722" spans="1:15" x14ac:dyDescent="0.3">
      <c r="A1722">
        <v>50</v>
      </c>
      <c r="B1722">
        <v>469</v>
      </c>
      <c r="C1722" t="s">
        <v>856</v>
      </c>
      <c r="D1722" t="s">
        <v>155</v>
      </c>
      <c r="E1722">
        <v>136</v>
      </c>
      <c r="F1722">
        <v>1487</v>
      </c>
      <c r="G1722">
        <v>9.1459314055144583E-2</v>
      </c>
      <c r="H1722">
        <v>6385</v>
      </c>
      <c r="I1722">
        <v>89817</v>
      </c>
      <c r="J1722">
        <v>10</v>
      </c>
      <c r="K1722" t="s">
        <v>1605</v>
      </c>
      <c r="L1722">
        <v>10709</v>
      </c>
      <c r="M1722">
        <v>2024</v>
      </c>
      <c r="N1722">
        <v>36</v>
      </c>
      <c r="O1722">
        <f t="shared" si="26"/>
        <v>2.1299921691464371E-2</v>
      </c>
    </row>
    <row r="1723" spans="1:15" x14ac:dyDescent="0.3">
      <c r="A1723">
        <v>50</v>
      </c>
      <c r="B1723">
        <v>133</v>
      </c>
      <c r="C1723" t="s">
        <v>856</v>
      </c>
      <c r="D1723" t="s">
        <v>155</v>
      </c>
      <c r="E1723">
        <v>96</v>
      </c>
      <c r="F1723">
        <v>1484</v>
      </c>
      <c r="G1723">
        <v>6.4690026954177901E-2</v>
      </c>
      <c r="H1723">
        <v>6385</v>
      </c>
      <c r="I1723">
        <v>89817</v>
      </c>
      <c r="J1723">
        <v>11</v>
      </c>
      <c r="K1723" t="s">
        <v>2877</v>
      </c>
      <c r="L1723">
        <v>7672</v>
      </c>
      <c r="M1723">
        <v>2024</v>
      </c>
      <c r="N1723">
        <v>36</v>
      </c>
      <c r="O1723">
        <f t="shared" si="26"/>
        <v>1.5035238841033673E-2</v>
      </c>
    </row>
    <row r="1724" spans="1:15" x14ac:dyDescent="0.3">
      <c r="A1724">
        <v>50</v>
      </c>
      <c r="B1724">
        <v>45</v>
      </c>
      <c r="C1724" t="s">
        <v>856</v>
      </c>
      <c r="D1724" t="s">
        <v>155</v>
      </c>
      <c r="E1724">
        <v>93</v>
      </c>
      <c r="F1724">
        <v>1217</v>
      </c>
      <c r="G1724">
        <v>7.641741988496302E-2</v>
      </c>
      <c r="H1724">
        <v>6385</v>
      </c>
      <c r="I1724">
        <v>89817</v>
      </c>
      <c r="J1724">
        <v>12</v>
      </c>
      <c r="K1724" t="s">
        <v>883</v>
      </c>
      <c r="L1724">
        <v>9187</v>
      </c>
      <c r="M1724">
        <v>2024</v>
      </c>
      <c r="N1724">
        <v>36</v>
      </c>
      <c r="O1724">
        <f t="shared" si="26"/>
        <v>1.456538762725137E-2</v>
      </c>
    </row>
    <row r="1725" spans="1:15" x14ac:dyDescent="0.3">
      <c r="A1725">
        <v>50</v>
      </c>
      <c r="B1725">
        <v>463</v>
      </c>
      <c r="C1725" t="s">
        <v>856</v>
      </c>
      <c r="D1725" t="s">
        <v>155</v>
      </c>
      <c r="E1725">
        <v>89</v>
      </c>
      <c r="F1725">
        <v>1673</v>
      </c>
      <c r="G1725">
        <v>5.3197848176927673E-2</v>
      </c>
      <c r="H1725">
        <v>6385</v>
      </c>
      <c r="I1725">
        <v>89817</v>
      </c>
      <c r="J1725">
        <v>13</v>
      </c>
      <c r="K1725" t="s">
        <v>880</v>
      </c>
      <c r="L1725">
        <v>12764</v>
      </c>
      <c r="M1725">
        <v>2024</v>
      </c>
      <c r="N1725">
        <v>36</v>
      </c>
      <c r="O1725">
        <f t="shared" si="26"/>
        <v>1.3938919342208301E-2</v>
      </c>
    </row>
    <row r="1726" spans="1:15" x14ac:dyDescent="0.3">
      <c r="A1726">
        <v>50</v>
      </c>
      <c r="B1726">
        <v>775</v>
      </c>
      <c r="C1726" t="s">
        <v>856</v>
      </c>
      <c r="D1726" t="s">
        <v>155</v>
      </c>
      <c r="E1726">
        <v>87</v>
      </c>
      <c r="F1726">
        <v>1167</v>
      </c>
      <c r="G1726">
        <v>7.4550128534704371E-2</v>
      </c>
      <c r="H1726">
        <v>6385</v>
      </c>
      <c r="I1726">
        <v>89817</v>
      </c>
      <c r="J1726">
        <v>14</v>
      </c>
      <c r="K1726" t="s">
        <v>881</v>
      </c>
      <c r="L1726">
        <v>9105</v>
      </c>
      <c r="M1726">
        <v>2024</v>
      </c>
      <c r="N1726">
        <v>36</v>
      </c>
      <c r="O1726">
        <f t="shared" si="26"/>
        <v>1.3625685199686766E-2</v>
      </c>
    </row>
    <row r="1727" spans="1:15" x14ac:dyDescent="0.3">
      <c r="A1727">
        <v>50</v>
      </c>
      <c r="B1727">
        <v>201</v>
      </c>
      <c r="C1727" t="s">
        <v>856</v>
      </c>
      <c r="D1727" t="s">
        <v>155</v>
      </c>
      <c r="E1727">
        <v>80</v>
      </c>
      <c r="F1727">
        <v>1378</v>
      </c>
      <c r="G1727">
        <v>5.8055152394775038E-2</v>
      </c>
      <c r="H1727">
        <v>6385</v>
      </c>
      <c r="I1727">
        <v>89817</v>
      </c>
      <c r="J1727">
        <v>15</v>
      </c>
      <c r="K1727" t="s">
        <v>877</v>
      </c>
      <c r="L1727">
        <v>11407</v>
      </c>
      <c r="M1727">
        <v>2024</v>
      </c>
      <c r="N1727">
        <v>36</v>
      </c>
      <c r="O1727">
        <f t="shared" si="26"/>
        <v>1.2529365700861394E-2</v>
      </c>
    </row>
    <row r="1728" spans="1:15" x14ac:dyDescent="0.3">
      <c r="A1728">
        <v>50</v>
      </c>
      <c r="B1728">
        <v>301</v>
      </c>
      <c r="C1728" t="s">
        <v>856</v>
      </c>
      <c r="D1728" t="s">
        <v>155</v>
      </c>
      <c r="E1728">
        <v>78</v>
      </c>
      <c r="F1728">
        <v>633</v>
      </c>
      <c r="G1728">
        <v>0.12322274881516587</v>
      </c>
      <c r="H1728">
        <v>6385</v>
      </c>
      <c r="I1728">
        <v>89817</v>
      </c>
      <c r="J1728">
        <v>16</v>
      </c>
      <c r="K1728" t="s">
        <v>2874</v>
      </c>
      <c r="L1728">
        <v>7114</v>
      </c>
      <c r="M1728">
        <v>2024</v>
      </c>
      <c r="N1728">
        <v>36</v>
      </c>
      <c r="O1728">
        <f t="shared" si="26"/>
        <v>1.2216131558339859E-2</v>
      </c>
    </row>
    <row r="1729" spans="1:15" x14ac:dyDescent="0.3">
      <c r="A1729">
        <v>50</v>
      </c>
      <c r="B1729">
        <v>308</v>
      </c>
      <c r="C1729" t="s">
        <v>856</v>
      </c>
      <c r="D1729" t="s">
        <v>155</v>
      </c>
      <c r="E1729">
        <v>78</v>
      </c>
      <c r="F1729">
        <v>829</v>
      </c>
      <c r="G1729">
        <v>9.4089264173703252E-2</v>
      </c>
      <c r="H1729">
        <v>6385</v>
      </c>
      <c r="I1729">
        <v>89817</v>
      </c>
      <c r="J1729">
        <v>16</v>
      </c>
      <c r="K1729" t="s">
        <v>2211</v>
      </c>
      <c r="L1729">
        <v>5626</v>
      </c>
      <c r="M1729">
        <v>2024</v>
      </c>
      <c r="N1729">
        <v>36</v>
      </c>
      <c r="O1729">
        <f t="shared" si="26"/>
        <v>1.2216131558339859E-2</v>
      </c>
    </row>
    <row r="1730" spans="1:15" x14ac:dyDescent="0.3">
      <c r="A1730">
        <v>50</v>
      </c>
      <c r="B1730">
        <v>750</v>
      </c>
      <c r="C1730" t="s">
        <v>856</v>
      </c>
      <c r="D1730" t="s">
        <v>155</v>
      </c>
      <c r="E1730">
        <v>78</v>
      </c>
      <c r="F1730">
        <v>810</v>
      </c>
      <c r="G1730">
        <v>9.6296296296296297E-2</v>
      </c>
      <c r="H1730">
        <v>6385</v>
      </c>
      <c r="I1730">
        <v>89817</v>
      </c>
      <c r="J1730">
        <v>16</v>
      </c>
      <c r="K1730" t="s">
        <v>884</v>
      </c>
      <c r="L1730">
        <v>5626</v>
      </c>
      <c r="M1730">
        <v>2024</v>
      </c>
      <c r="N1730">
        <v>36</v>
      </c>
      <c r="O1730">
        <f t="shared" si="26"/>
        <v>1.2216131558339859E-2</v>
      </c>
    </row>
    <row r="1731" spans="1:15" x14ac:dyDescent="0.3">
      <c r="A1731">
        <v>50</v>
      </c>
      <c r="B1731">
        <v>140</v>
      </c>
      <c r="C1731" t="s">
        <v>856</v>
      </c>
      <c r="D1731" t="s">
        <v>155</v>
      </c>
      <c r="E1731">
        <v>75</v>
      </c>
      <c r="F1731">
        <v>1278</v>
      </c>
      <c r="G1731">
        <v>5.8685446009389672E-2</v>
      </c>
      <c r="H1731">
        <v>6385</v>
      </c>
      <c r="I1731">
        <v>89817</v>
      </c>
      <c r="J1731">
        <v>19</v>
      </c>
      <c r="K1731" t="s">
        <v>876</v>
      </c>
      <c r="L1731">
        <v>9196</v>
      </c>
      <c r="M1731">
        <v>2024</v>
      </c>
      <c r="N1731">
        <v>36</v>
      </c>
      <c r="O1731">
        <f t="shared" ref="O1731:O1794" si="27">E1731/H1731</f>
        <v>1.1746280344557557E-2</v>
      </c>
    </row>
    <row r="1732" spans="1:15" x14ac:dyDescent="0.3">
      <c r="A1732">
        <v>50</v>
      </c>
      <c r="B1732">
        <v>247</v>
      </c>
      <c r="C1732" t="s">
        <v>856</v>
      </c>
      <c r="D1732" t="s">
        <v>155</v>
      </c>
      <c r="E1732">
        <v>74</v>
      </c>
      <c r="F1732">
        <v>699</v>
      </c>
      <c r="G1732">
        <v>0.10586552217453506</v>
      </c>
      <c r="H1732">
        <v>6385</v>
      </c>
      <c r="I1732">
        <v>89817</v>
      </c>
      <c r="J1732">
        <v>20</v>
      </c>
      <c r="K1732" t="s">
        <v>898</v>
      </c>
      <c r="L1732">
        <v>5393</v>
      </c>
      <c r="M1732">
        <v>2024</v>
      </c>
      <c r="N1732">
        <v>36</v>
      </c>
      <c r="O1732">
        <f t="shared" si="27"/>
        <v>1.158966327329679E-2</v>
      </c>
    </row>
    <row r="1733" spans="1:15" x14ac:dyDescent="0.3">
      <c r="A1733">
        <v>50</v>
      </c>
      <c r="B1733">
        <v>466</v>
      </c>
      <c r="C1733" t="s">
        <v>856</v>
      </c>
      <c r="D1733" t="s">
        <v>155</v>
      </c>
      <c r="E1733">
        <v>70</v>
      </c>
      <c r="F1733">
        <v>977</v>
      </c>
      <c r="G1733">
        <v>7.1647901740020475E-2</v>
      </c>
      <c r="H1733">
        <v>6385</v>
      </c>
      <c r="I1733">
        <v>89817</v>
      </c>
      <c r="J1733">
        <v>21</v>
      </c>
      <c r="K1733" t="s">
        <v>2748</v>
      </c>
      <c r="L1733">
        <v>7325</v>
      </c>
      <c r="M1733">
        <v>2024</v>
      </c>
      <c r="N1733">
        <v>36</v>
      </c>
      <c r="O1733">
        <f t="shared" si="27"/>
        <v>1.0963194988253719E-2</v>
      </c>
    </row>
    <row r="1734" spans="1:15" x14ac:dyDescent="0.3">
      <c r="A1734">
        <v>50</v>
      </c>
      <c r="B1734">
        <v>383</v>
      </c>
      <c r="C1734" t="s">
        <v>856</v>
      </c>
      <c r="D1734" t="s">
        <v>155</v>
      </c>
      <c r="E1734">
        <v>67</v>
      </c>
      <c r="F1734">
        <v>1214</v>
      </c>
      <c r="G1734">
        <v>5.5189456342668863E-2</v>
      </c>
      <c r="H1734">
        <v>6385</v>
      </c>
      <c r="I1734">
        <v>89817</v>
      </c>
      <c r="J1734">
        <v>22</v>
      </c>
      <c r="K1734" t="s">
        <v>2875</v>
      </c>
      <c r="L1734">
        <v>8922</v>
      </c>
      <c r="M1734">
        <v>2024</v>
      </c>
      <c r="N1734">
        <v>36</v>
      </c>
      <c r="O1734">
        <f t="shared" si="27"/>
        <v>1.0493343774471418E-2</v>
      </c>
    </row>
    <row r="1735" spans="1:15" x14ac:dyDescent="0.3">
      <c r="A1735">
        <v>50</v>
      </c>
      <c r="B1735">
        <v>426</v>
      </c>
      <c r="C1735" t="s">
        <v>856</v>
      </c>
      <c r="D1735" t="s">
        <v>155</v>
      </c>
      <c r="E1735">
        <v>67</v>
      </c>
      <c r="F1735">
        <v>636</v>
      </c>
      <c r="G1735">
        <v>0.10534591194968554</v>
      </c>
      <c r="H1735">
        <v>6385</v>
      </c>
      <c r="I1735">
        <v>89817</v>
      </c>
      <c r="J1735">
        <v>22</v>
      </c>
      <c r="K1735" t="s">
        <v>2215</v>
      </c>
      <c r="L1735">
        <v>4907</v>
      </c>
      <c r="M1735">
        <v>2024</v>
      </c>
      <c r="N1735">
        <v>36</v>
      </c>
      <c r="O1735">
        <f t="shared" si="27"/>
        <v>1.0493343774471418E-2</v>
      </c>
    </row>
    <row r="1736" spans="1:15" x14ac:dyDescent="0.3">
      <c r="A1736">
        <v>50</v>
      </c>
      <c r="B1736">
        <v>134</v>
      </c>
      <c r="C1736" t="s">
        <v>856</v>
      </c>
      <c r="D1736" t="s">
        <v>155</v>
      </c>
      <c r="E1736">
        <v>65</v>
      </c>
      <c r="F1736">
        <v>522</v>
      </c>
      <c r="G1736">
        <v>0.12452107279693486</v>
      </c>
      <c r="H1736">
        <v>6385</v>
      </c>
      <c r="I1736">
        <v>89817</v>
      </c>
      <c r="J1736">
        <v>24</v>
      </c>
      <c r="K1736" t="s">
        <v>929</v>
      </c>
      <c r="L1736">
        <v>4163</v>
      </c>
      <c r="M1736">
        <v>2024</v>
      </c>
      <c r="N1736">
        <v>36</v>
      </c>
      <c r="O1736">
        <f t="shared" si="27"/>
        <v>1.0180109631949883E-2</v>
      </c>
    </row>
    <row r="1737" spans="1:15" x14ac:dyDescent="0.3">
      <c r="A1737">
        <v>50</v>
      </c>
      <c r="B1737">
        <v>244</v>
      </c>
      <c r="C1737" t="s">
        <v>856</v>
      </c>
      <c r="D1737" t="s">
        <v>155</v>
      </c>
      <c r="E1737">
        <v>62</v>
      </c>
      <c r="F1737">
        <v>707</v>
      </c>
      <c r="G1737">
        <v>8.7694483734087697E-2</v>
      </c>
      <c r="H1737">
        <v>6385</v>
      </c>
      <c r="I1737">
        <v>89817</v>
      </c>
      <c r="J1737">
        <v>25</v>
      </c>
      <c r="K1737" t="s">
        <v>887</v>
      </c>
      <c r="L1737">
        <v>5396</v>
      </c>
      <c r="M1737">
        <v>2024</v>
      </c>
      <c r="N1737">
        <v>36</v>
      </c>
      <c r="O1737">
        <f t="shared" si="27"/>
        <v>9.7102584181675798E-3</v>
      </c>
    </row>
    <row r="1738" spans="1:15" x14ac:dyDescent="0.3">
      <c r="A1738">
        <v>50</v>
      </c>
      <c r="B1738">
        <v>282</v>
      </c>
      <c r="C1738" t="s">
        <v>856</v>
      </c>
      <c r="D1738" t="s">
        <v>155</v>
      </c>
      <c r="E1738">
        <v>56</v>
      </c>
      <c r="F1738">
        <v>671</v>
      </c>
      <c r="G1738">
        <v>8.3457526080476907E-2</v>
      </c>
      <c r="H1738">
        <v>6385</v>
      </c>
      <c r="I1738">
        <v>89817</v>
      </c>
      <c r="J1738">
        <v>26</v>
      </c>
      <c r="K1738" t="s">
        <v>893</v>
      </c>
      <c r="L1738">
        <v>5536</v>
      </c>
      <c r="M1738">
        <v>2024</v>
      </c>
      <c r="N1738">
        <v>36</v>
      </c>
      <c r="O1738">
        <f t="shared" si="27"/>
        <v>8.7705559906029757E-3</v>
      </c>
    </row>
    <row r="1739" spans="1:15" x14ac:dyDescent="0.3">
      <c r="A1739">
        <v>50</v>
      </c>
      <c r="B1739">
        <v>231</v>
      </c>
      <c r="C1739" t="s">
        <v>856</v>
      </c>
      <c r="D1739" t="s">
        <v>155</v>
      </c>
      <c r="E1739">
        <v>52</v>
      </c>
      <c r="F1739">
        <v>528</v>
      </c>
      <c r="G1739">
        <v>9.8484848484848481E-2</v>
      </c>
      <c r="H1739">
        <v>6385</v>
      </c>
      <c r="I1739">
        <v>89817</v>
      </c>
      <c r="J1739">
        <v>27</v>
      </c>
      <c r="K1739" t="s">
        <v>2220</v>
      </c>
      <c r="L1739">
        <v>4866</v>
      </c>
      <c r="M1739">
        <v>2024</v>
      </c>
      <c r="N1739">
        <v>36</v>
      </c>
      <c r="O1739">
        <f t="shared" si="27"/>
        <v>8.1440877055599069E-3</v>
      </c>
    </row>
    <row r="1740" spans="1:15" x14ac:dyDescent="0.3">
      <c r="A1740">
        <v>50</v>
      </c>
      <c r="B1740">
        <v>302</v>
      </c>
      <c r="C1740" t="s">
        <v>856</v>
      </c>
      <c r="D1740" t="s">
        <v>155</v>
      </c>
      <c r="E1740">
        <v>52</v>
      </c>
      <c r="F1740">
        <v>487</v>
      </c>
      <c r="G1740">
        <v>0.10677618069815195</v>
      </c>
      <c r="H1740">
        <v>6385</v>
      </c>
      <c r="I1740">
        <v>89817</v>
      </c>
      <c r="J1740">
        <v>27</v>
      </c>
      <c r="K1740" t="s">
        <v>875</v>
      </c>
      <c r="L1740">
        <v>6312</v>
      </c>
      <c r="M1740">
        <v>2024</v>
      </c>
      <c r="N1740">
        <v>36</v>
      </c>
      <c r="O1740">
        <f t="shared" si="27"/>
        <v>8.1440877055599069E-3</v>
      </c>
    </row>
    <row r="1741" spans="1:15" x14ac:dyDescent="0.3">
      <c r="A1741">
        <v>50</v>
      </c>
      <c r="B1741">
        <v>420</v>
      </c>
      <c r="C1741" t="s">
        <v>856</v>
      </c>
      <c r="D1741" t="s">
        <v>155</v>
      </c>
      <c r="E1741">
        <v>52</v>
      </c>
      <c r="F1741">
        <v>1038</v>
      </c>
      <c r="G1741">
        <v>5.0096339113680152E-2</v>
      </c>
      <c r="H1741">
        <v>6385</v>
      </c>
      <c r="I1741">
        <v>89817</v>
      </c>
      <c r="J1741">
        <v>27</v>
      </c>
      <c r="K1741" t="s">
        <v>894</v>
      </c>
      <c r="L1741">
        <v>7368</v>
      </c>
      <c r="M1741">
        <v>2024</v>
      </c>
      <c r="N1741">
        <v>36</v>
      </c>
      <c r="O1741">
        <f t="shared" si="27"/>
        <v>8.1440877055599069E-3</v>
      </c>
    </row>
    <row r="1742" spans="1:15" x14ac:dyDescent="0.3">
      <c r="A1742">
        <v>50</v>
      </c>
      <c r="B1742">
        <v>254</v>
      </c>
      <c r="C1742" t="s">
        <v>856</v>
      </c>
      <c r="D1742" t="s">
        <v>155</v>
      </c>
      <c r="E1742">
        <v>49</v>
      </c>
      <c r="F1742">
        <v>746</v>
      </c>
      <c r="G1742">
        <v>6.5683646112600538E-2</v>
      </c>
      <c r="H1742">
        <v>6385</v>
      </c>
      <c r="I1742">
        <v>89817</v>
      </c>
      <c r="J1742">
        <v>30</v>
      </c>
      <c r="K1742" t="s">
        <v>889</v>
      </c>
      <c r="L1742">
        <v>7267</v>
      </c>
      <c r="M1742">
        <v>2024</v>
      </c>
      <c r="N1742">
        <v>36</v>
      </c>
      <c r="O1742">
        <f t="shared" si="27"/>
        <v>7.674236491777604E-3</v>
      </c>
    </row>
    <row r="1743" spans="1:15" x14ac:dyDescent="0.3">
      <c r="A1743">
        <v>50</v>
      </c>
      <c r="B1743">
        <v>663</v>
      </c>
      <c r="C1743" t="s">
        <v>856</v>
      </c>
      <c r="D1743" t="s">
        <v>155</v>
      </c>
      <c r="E1743">
        <v>49</v>
      </c>
      <c r="F1743">
        <v>639</v>
      </c>
      <c r="G1743">
        <v>7.6682316118935834E-2</v>
      </c>
      <c r="H1743">
        <v>6385</v>
      </c>
      <c r="I1743">
        <v>89817</v>
      </c>
      <c r="J1743">
        <v>30</v>
      </c>
      <c r="K1743" t="s">
        <v>2791</v>
      </c>
      <c r="L1743">
        <v>4867</v>
      </c>
      <c r="M1743">
        <v>2024</v>
      </c>
      <c r="N1743">
        <v>36</v>
      </c>
      <c r="O1743">
        <f t="shared" si="27"/>
        <v>7.674236491777604E-3</v>
      </c>
    </row>
    <row r="1744" spans="1:15" x14ac:dyDescent="0.3">
      <c r="A1744">
        <v>50</v>
      </c>
      <c r="B1744">
        <v>249</v>
      </c>
      <c r="C1744" t="s">
        <v>856</v>
      </c>
      <c r="D1744" t="s">
        <v>155</v>
      </c>
      <c r="E1744">
        <v>44</v>
      </c>
      <c r="F1744">
        <v>710</v>
      </c>
      <c r="G1744">
        <v>6.1971830985915494E-2</v>
      </c>
      <c r="H1744">
        <v>6385</v>
      </c>
      <c r="I1744">
        <v>89817</v>
      </c>
      <c r="J1744">
        <v>32</v>
      </c>
      <c r="K1744" t="s">
        <v>2876</v>
      </c>
      <c r="L1744">
        <v>7387</v>
      </c>
      <c r="M1744">
        <v>2024</v>
      </c>
      <c r="N1744">
        <v>36</v>
      </c>
      <c r="O1744">
        <f t="shared" si="27"/>
        <v>6.8911511354737666E-3</v>
      </c>
    </row>
    <row r="1745" spans="1:15" x14ac:dyDescent="0.3">
      <c r="A1745">
        <v>50</v>
      </c>
      <c r="B1745">
        <v>403</v>
      </c>
      <c r="C1745" t="s">
        <v>856</v>
      </c>
      <c r="D1745" t="s">
        <v>155</v>
      </c>
      <c r="E1745">
        <v>44</v>
      </c>
      <c r="F1745">
        <v>599</v>
      </c>
      <c r="G1745">
        <v>7.3455759599332218E-2</v>
      </c>
      <c r="H1745">
        <v>6385</v>
      </c>
      <c r="I1745">
        <v>89817</v>
      </c>
      <c r="J1745">
        <v>32</v>
      </c>
      <c r="K1745" t="s">
        <v>928</v>
      </c>
      <c r="L1745">
        <v>4475</v>
      </c>
      <c r="M1745">
        <v>2024</v>
      </c>
      <c r="N1745">
        <v>36</v>
      </c>
      <c r="O1745">
        <f t="shared" si="27"/>
        <v>6.8911511354737666E-3</v>
      </c>
    </row>
    <row r="1746" spans="1:15" x14ac:dyDescent="0.3">
      <c r="A1746">
        <v>50</v>
      </c>
      <c r="B1746">
        <v>425</v>
      </c>
      <c r="C1746" t="s">
        <v>856</v>
      </c>
      <c r="D1746" t="s">
        <v>155</v>
      </c>
      <c r="E1746">
        <v>44</v>
      </c>
      <c r="F1746">
        <v>522</v>
      </c>
      <c r="G1746">
        <v>8.4291187739463605E-2</v>
      </c>
      <c r="H1746">
        <v>6385</v>
      </c>
      <c r="I1746">
        <v>89817</v>
      </c>
      <c r="J1746">
        <v>32</v>
      </c>
      <c r="K1746" t="s">
        <v>2883</v>
      </c>
      <c r="L1746">
        <v>3296</v>
      </c>
      <c r="M1746">
        <v>2024</v>
      </c>
      <c r="N1746">
        <v>36</v>
      </c>
      <c r="O1746">
        <f t="shared" si="27"/>
        <v>6.8911511354737666E-3</v>
      </c>
    </row>
    <row r="1747" spans="1:15" x14ac:dyDescent="0.3">
      <c r="A1747">
        <v>50</v>
      </c>
      <c r="B1747">
        <v>710</v>
      </c>
      <c r="C1747" t="s">
        <v>856</v>
      </c>
      <c r="D1747" t="s">
        <v>155</v>
      </c>
      <c r="E1747">
        <v>44</v>
      </c>
      <c r="F1747">
        <v>866</v>
      </c>
      <c r="G1747">
        <v>5.0808314087759814E-2</v>
      </c>
      <c r="H1747">
        <v>6385</v>
      </c>
      <c r="I1747">
        <v>89817</v>
      </c>
      <c r="J1747">
        <v>32</v>
      </c>
      <c r="K1747" t="s">
        <v>891</v>
      </c>
      <c r="L1747">
        <v>4844</v>
      </c>
      <c r="M1747">
        <v>2024</v>
      </c>
      <c r="N1747">
        <v>36</v>
      </c>
      <c r="O1747">
        <f t="shared" si="27"/>
        <v>6.8911511354737666E-3</v>
      </c>
    </row>
    <row r="1748" spans="1:15" x14ac:dyDescent="0.3">
      <c r="A1748">
        <v>50</v>
      </c>
      <c r="B1748">
        <v>53</v>
      </c>
      <c r="C1748" t="s">
        <v>856</v>
      </c>
      <c r="D1748" t="s">
        <v>155</v>
      </c>
      <c r="E1748">
        <v>42</v>
      </c>
      <c r="F1748">
        <v>770</v>
      </c>
      <c r="G1748">
        <v>5.4545454545454543E-2</v>
      </c>
      <c r="H1748">
        <v>6385</v>
      </c>
      <c r="I1748">
        <v>89817</v>
      </c>
      <c r="J1748">
        <v>36</v>
      </c>
      <c r="K1748" t="s">
        <v>906</v>
      </c>
      <c r="L1748">
        <v>6415</v>
      </c>
      <c r="M1748">
        <v>2024</v>
      </c>
      <c r="N1748">
        <v>36</v>
      </c>
      <c r="O1748">
        <f t="shared" si="27"/>
        <v>6.5779169929522322E-3</v>
      </c>
    </row>
    <row r="1749" spans="1:15" x14ac:dyDescent="0.3">
      <c r="A1749">
        <v>50</v>
      </c>
      <c r="B1749">
        <v>52</v>
      </c>
      <c r="C1749" t="s">
        <v>856</v>
      </c>
      <c r="D1749" t="s">
        <v>155</v>
      </c>
      <c r="E1749">
        <v>41</v>
      </c>
      <c r="F1749">
        <v>359</v>
      </c>
      <c r="G1749">
        <v>0.11420612813370473</v>
      </c>
      <c r="H1749">
        <v>6385</v>
      </c>
      <c r="I1749">
        <v>89817</v>
      </c>
      <c r="J1749">
        <v>37</v>
      </c>
      <c r="K1749" t="s">
        <v>2881</v>
      </c>
      <c r="L1749">
        <v>3600</v>
      </c>
      <c r="M1749">
        <v>2024</v>
      </c>
      <c r="N1749">
        <v>36</v>
      </c>
      <c r="O1749">
        <f t="shared" si="27"/>
        <v>6.4212999216914646E-3</v>
      </c>
    </row>
    <row r="1750" spans="1:15" x14ac:dyDescent="0.3">
      <c r="A1750">
        <v>50</v>
      </c>
      <c r="B1750">
        <v>755</v>
      </c>
      <c r="C1750" t="s">
        <v>856</v>
      </c>
      <c r="D1750" t="s">
        <v>155</v>
      </c>
      <c r="E1750">
        <v>40</v>
      </c>
      <c r="F1750">
        <v>217</v>
      </c>
      <c r="G1750">
        <v>0.18433179723502305</v>
      </c>
      <c r="H1750">
        <v>6385</v>
      </c>
      <c r="I1750">
        <v>89817</v>
      </c>
      <c r="J1750">
        <v>38</v>
      </c>
      <c r="K1750" t="s">
        <v>918</v>
      </c>
      <c r="L1750">
        <v>1726</v>
      </c>
      <c r="M1750">
        <v>2024</v>
      </c>
      <c r="N1750">
        <v>36</v>
      </c>
      <c r="O1750">
        <f t="shared" si="27"/>
        <v>6.2646828504306969E-3</v>
      </c>
    </row>
    <row r="1751" spans="1:15" x14ac:dyDescent="0.3">
      <c r="A1751">
        <v>50</v>
      </c>
      <c r="B1751">
        <v>280</v>
      </c>
      <c r="C1751" t="s">
        <v>856</v>
      </c>
      <c r="D1751" t="s">
        <v>155</v>
      </c>
      <c r="E1751">
        <v>39</v>
      </c>
      <c r="F1751">
        <v>532</v>
      </c>
      <c r="G1751">
        <v>7.3308270676691725E-2</v>
      </c>
      <c r="H1751">
        <v>6385</v>
      </c>
      <c r="I1751">
        <v>89817</v>
      </c>
      <c r="J1751">
        <v>39</v>
      </c>
      <c r="K1751" t="s">
        <v>948</v>
      </c>
      <c r="L1751">
        <v>4028</v>
      </c>
      <c r="M1751">
        <v>2024</v>
      </c>
      <c r="N1751">
        <v>36</v>
      </c>
      <c r="O1751">
        <f t="shared" si="27"/>
        <v>6.1080657791699293E-3</v>
      </c>
    </row>
    <row r="1752" spans="1:15" x14ac:dyDescent="0.3">
      <c r="A1752">
        <v>50</v>
      </c>
      <c r="B1752">
        <v>143</v>
      </c>
      <c r="C1752" t="s">
        <v>856</v>
      </c>
      <c r="D1752" t="s">
        <v>155</v>
      </c>
      <c r="E1752">
        <v>37</v>
      </c>
      <c r="F1752">
        <v>309</v>
      </c>
      <c r="G1752">
        <v>0.11974110032362459</v>
      </c>
      <c r="H1752">
        <v>6385</v>
      </c>
      <c r="I1752">
        <v>89817</v>
      </c>
      <c r="J1752">
        <v>40</v>
      </c>
      <c r="K1752" t="s">
        <v>2693</v>
      </c>
      <c r="L1752">
        <v>2493</v>
      </c>
      <c r="M1752">
        <v>2024</v>
      </c>
      <c r="N1752">
        <v>36</v>
      </c>
      <c r="O1752">
        <f t="shared" si="27"/>
        <v>5.7948316366483949E-3</v>
      </c>
    </row>
    <row r="1753" spans="1:15" x14ac:dyDescent="0.3">
      <c r="A1753">
        <v>50</v>
      </c>
      <c r="B1753">
        <v>248</v>
      </c>
      <c r="C1753" t="s">
        <v>856</v>
      </c>
      <c r="D1753" t="s">
        <v>155</v>
      </c>
      <c r="E1753">
        <v>37</v>
      </c>
      <c r="F1753">
        <v>476</v>
      </c>
      <c r="G1753">
        <v>7.7731092436974791E-2</v>
      </c>
      <c r="H1753">
        <v>6385</v>
      </c>
      <c r="I1753">
        <v>89817</v>
      </c>
      <c r="J1753">
        <v>40</v>
      </c>
      <c r="K1753" t="s">
        <v>963</v>
      </c>
      <c r="L1753">
        <v>3375</v>
      </c>
      <c r="M1753">
        <v>2024</v>
      </c>
      <c r="N1753">
        <v>36</v>
      </c>
      <c r="O1753">
        <f t="shared" si="27"/>
        <v>5.7948316366483949E-3</v>
      </c>
    </row>
    <row r="1754" spans="1:15" x14ac:dyDescent="0.3">
      <c r="A1754">
        <v>50</v>
      </c>
      <c r="B1754">
        <v>253</v>
      </c>
      <c r="C1754" t="s">
        <v>856</v>
      </c>
      <c r="D1754" t="s">
        <v>155</v>
      </c>
      <c r="E1754">
        <v>36</v>
      </c>
      <c r="F1754">
        <v>374</v>
      </c>
      <c r="G1754">
        <v>9.6256684491978606E-2</v>
      </c>
      <c r="H1754">
        <v>6385</v>
      </c>
      <c r="I1754">
        <v>89817</v>
      </c>
      <c r="J1754">
        <v>42</v>
      </c>
      <c r="K1754" t="s">
        <v>885</v>
      </c>
      <c r="L1754">
        <v>3191</v>
      </c>
      <c r="M1754">
        <v>2024</v>
      </c>
      <c r="N1754">
        <v>36</v>
      </c>
      <c r="O1754">
        <f t="shared" si="27"/>
        <v>5.6382145653876272E-3</v>
      </c>
    </row>
    <row r="1755" spans="1:15" x14ac:dyDescent="0.3">
      <c r="A1755">
        <v>50</v>
      </c>
      <c r="B1755">
        <v>58</v>
      </c>
      <c r="C1755" t="s">
        <v>856</v>
      </c>
      <c r="D1755" t="s">
        <v>155</v>
      </c>
      <c r="E1755">
        <v>35</v>
      </c>
      <c r="F1755">
        <v>487</v>
      </c>
      <c r="G1755">
        <v>7.1868583162217656E-2</v>
      </c>
      <c r="H1755">
        <v>6385</v>
      </c>
      <c r="I1755">
        <v>89817</v>
      </c>
      <c r="J1755">
        <v>43</v>
      </c>
      <c r="K1755" t="s">
        <v>911</v>
      </c>
      <c r="L1755">
        <v>3485</v>
      </c>
      <c r="M1755">
        <v>2024</v>
      </c>
      <c r="N1755">
        <v>36</v>
      </c>
      <c r="O1755">
        <f t="shared" si="27"/>
        <v>5.4815974941268596E-3</v>
      </c>
    </row>
    <row r="1756" spans="1:15" x14ac:dyDescent="0.3">
      <c r="A1756">
        <v>50</v>
      </c>
      <c r="B1756">
        <v>754</v>
      </c>
      <c r="C1756" t="s">
        <v>856</v>
      </c>
      <c r="D1756" t="s">
        <v>155</v>
      </c>
      <c r="E1756">
        <v>35</v>
      </c>
      <c r="F1756">
        <v>357</v>
      </c>
      <c r="G1756">
        <v>9.8039215686274508E-2</v>
      </c>
      <c r="H1756">
        <v>6385</v>
      </c>
      <c r="I1756">
        <v>89817</v>
      </c>
      <c r="J1756">
        <v>43</v>
      </c>
      <c r="K1756" t="s">
        <v>874</v>
      </c>
      <c r="L1756">
        <v>2634</v>
      </c>
      <c r="M1756">
        <v>2024</v>
      </c>
      <c r="N1756">
        <v>36</v>
      </c>
      <c r="O1756">
        <f t="shared" si="27"/>
        <v>5.4815974941268596E-3</v>
      </c>
    </row>
    <row r="1757" spans="1:15" x14ac:dyDescent="0.3">
      <c r="A1757">
        <v>50</v>
      </c>
      <c r="B1757">
        <v>351</v>
      </c>
      <c r="C1757" t="s">
        <v>856</v>
      </c>
      <c r="D1757" t="s">
        <v>155</v>
      </c>
      <c r="E1757">
        <v>33</v>
      </c>
      <c r="F1757">
        <v>465</v>
      </c>
      <c r="G1757">
        <v>7.0967741935483872E-2</v>
      </c>
      <c r="H1757">
        <v>6385</v>
      </c>
      <c r="I1757">
        <v>89817</v>
      </c>
      <c r="J1757">
        <v>45</v>
      </c>
      <c r="K1757" t="s">
        <v>2729</v>
      </c>
      <c r="L1757">
        <v>4749</v>
      </c>
      <c r="M1757">
        <v>2024</v>
      </c>
      <c r="N1757">
        <v>36</v>
      </c>
      <c r="O1757">
        <f t="shared" si="27"/>
        <v>5.1683633516053252E-3</v>
      </c>
    </row>
    <row r="1758" spans="1:15" x14ac:dyDescent="0.3">
      <c r="A1758">
        <v>50</v>
      </c>
      <c r="B1758">
        <v>724</v>
      </c>
      <c r="C1758" t="s">
        <v>856</v>
      </c>
      <c r="D1758" t="s">
        <v>155</v>
      </c>
      <c r="E1758">
        <v>32</v>
      </c>
      <c r="F1758">
        <v>195</v>
      </c>
      <c r="G1758">
        <v>0.1641025641025641</v>
      </c>
      <c r="H1758">
        <v>6385</v>
      </c>
      <c r="I1758">
        <v>89817</v>
      </c>
      <c r="J1758">
        <v>46</v>
      </c>
      <c r="K1758" t="s">
        <v>2205</v>
      </c>
      <c r="L1758">
        <v>1429</v>
      </c>
      <c r="M1758">
        <v>2024</v>
      </c>
      <c r="N1758">
        <v>36</v>
      </c>
      <c r="O1758">
        <f t="shared" si="27"/>
        <v>5.0117462803445575E-3</v>
      </c>
    </row>
    <row r="1759" spans="1:15" x14ac:dyDescent="0.3">
      <c r="A1759">
        <v>50</v>
      </c>
      <c r="B1759">
        <v>192</v>
      </c>
      <c r="C1759" t="s">
        <v>856</v>
      </c>
      <c r="D1759" t="s">
        <v>155</v>
      </c>
      <c r="E1759">
        <v>31</v>
      </c>
      <c r="F1759">
        <v>485</v>
      </c>
      <c r="G1759">
        <v>6.3917525773195871E-2</v>
      </c>
      <c r="H1759">
        <v>6385</v>
      </c>
      <c r="I1759">
        <v>89817</v>
      </c>
      <c r="J1759">
        <v>47</v>
      </c>
      <c r="K1759" t="s">
        <v>2880</v>
      </c>
      <c r="L1759">
        <v>5020</v>
      </c>
      <c r="M1759">
        <v>2024</v>
      </c>
      <c r="N1759">
        <v>36</v>
      </c>
      <c r="O1759">
        <f t="shared" si="27"/>
        <v>4.8551292090837899E-3</v>
      </c>
    </row>
    <row r="1760" spans="1:15" x14ac:dyDescent="0.3">
      <c r="A1760">
        <v>50</v>
      </c>
      <c r="B1760">
        <v>136</v>
      </c>
      <c r="C1760" t="s">
        <v>856</v>
      </c>
      <c r="D1760" t="s">
        <v>155</v>
      </c>
      <c r="E1760">
        <v>30</v>
      </c>
      <c r="F1760">
        <v>279</v>
      </c>
      <c r="G1760">
        <v>0.10752688172043011</v>
      </c>
      <c r="H1760">
        <v>6385</v>
      </c>
      <c r="I1760">
        <v>89817</v>
      </c>
      <c r="J1760">
        <v>48</v>
      </c>
      <c r="K1760" t="s">
        <v>945</v>
      </c>
      <c r="L1760">
        <v>1958</v>
      </c>
      <c r="M1760">
        <v>2024</v>
      </c>
      <c r="N1760">
        <v>36</v>
      </c>
      <c r="O1760">
        <f t="shared" si="27"/>
        <v>4.6985121378230231E-3</v>
      </c>
    </row>
    <row r="1761" spans="1:15" x14ac:dyDescent="0.3">
      <c r="A1761">
        <v>50</v>
      </c>
      <c r="B1761">
        <v>190</v>
      </c>
      <c r="C1761" t="s">
        <v>856</v>
      </c>
      <c r="D1761" t="s">
        <v>155</v>
      </c>
      <c r="E1761">
        <v>30</v>
      </c>
      <c r="F1761">
        <v>735</v>
      </c>
      <c r="G1761">
        <v>4.0816326530612242E-2</v>
      </c>
      <c r="H1761">
        <v>6385</v>
      </c>
      <c r="I1761">
        <v>89817</v>
      </c>
      <c r="J1761">
        <v>48</v>
      </c>
      <c r="K1761" t="s">
        <v>904</v>
      </c>
      <c r="L1761">
        <v>5253</v>
      </c>
      <c r="M1761">
        <v>2024</v>
      </c>
      <c r="N1761">
        <v>36</v>
      </c>
      <c r="O1761">
        <f t="shared" si="27"/>
        <v>4.6985121378230231E-3</v>
      </c>
    </row>
    <row r="1762" spans="1:15" x14ac:dyDescent="0.3">
      <c r="A1762">
        <v>50</v>
      </c>
      <c r="B1762">
        <v>241</v>
      </c>
      <c r="C1762" t="s">
        <v>856</v>
      </c>
      <c r="D1762" t="s">
        <v>155</v>
      </c>
      <c r="E1762">
        <v>29</v>
      </c>
      <c r="F1762">
        <v>518</v>
      </c>
      <c r="G1762">
        <v>5.5984555984555984E-2</v>
      </c>
      <c r="H1762">
        <v>6385</v>
      </c>
      <c r="I1762">
        <v>89817</v>
      </c>
      <c r="J1762">
        <v>50</v>
      </c>
      <c r="K1762" t="s">
        <v>890</v>
      </c>
      <c r="L1762">
        <v>4374</v>
      </c>
      <c r="M1762">
        <v>2024</v>
      </c>
      <c r="N1762">
        <v>36</v>
      </c>
      <c r="O1762">
        <f t="shared" si="27"/>
        <v>4.5418950665622555E-3</v>
      </c>
    </row>
    <row r="1763" spans="1:15" x14ac:dyDescent="0.3">
      <c r="A1763">
        <v>50</v>
      </c>
      <c r="B1763">
        <v>661</v>
      </c>
      <c r="C1763" t="s">
        <v>856</v>
      </c>
      <c r="D1763" t="s">
        <v>155</v>
      </c>
      <c r="E1763">
        <v>28</v>
      </c>
      <c r="F1763">
        <v>165</v>
      </c>
      <c r="G1763">
        <v>0.16969696969696971</v>
      </c>
      <c r="H1763">
        <v>6385</v>
      </c>
      <c r="I1763">
        <v>89817</v>
      </c>
      <c r="J1763">
        <v>51</v>
      </c>
      <c r="K1763" t="s">
        <v>2235</v>
      </c>
      <c r="L1763">
        <v>2066</v>
      </c>
      <c r="M1763">
        <v>2024</v>
      </c>
      <c r="N1763">
        <v>36</v>
      </c>
      <c r="O1763">
        <f t="shared" si="27"/>
        <v>4.3852779953014879E-3</v>
      </c>
    </row>
    <row r="1764" spans="1:15" x14ac:dyDescent="0.3">
      <c r="A1764">
        <v>50</v>
      </c>
      <c r="B1764">
        <v>230</v>
      </c>
      <c r="C1764" t="s">
        <v>856</v>
      </c>
      <c r="D1764" t="s">
        <v>155</v>
      </c>
      <c r="E1764">
        <v>27</v>
      </c>
      <c r="F1764">
        <v>406</v>
      </c>
      <c r="G1764">
        <v>6.6502463054187194E-2</v>
      </c>
      <c r="H1764">
        <v>6385</v>
      </c>
      <c r="I1764">
        <v>89817</v>
      </c>
      <c r="J1764">
        <v>52</v>
      </c>
      <c r="K1764" t="s">
        <v>2224</v>
      </c>
      <c r="L1764">
        <v>3311</v>
      </c>
      <c r="M1764">
        <v>2024</v>
      </c>
      <c r="N1764">
        <v>36</v>
      </c>
      <c r="O1764">
        <f t="shared" si="27"/>
        <v>4.2286609240407202E-3</v>
      </c>
    </row>
    <row r="1765" spans="1:15" x14ac:dyDescent="0.3">
      <c r="A1765">
        <v>50</v>
      </c>
      <c r="B1765">
        <v>581</v>
      </c>
      <c r="C1765" t="s">
        <v>856</v>
      </c>
      <c r="D1765" t="s">
        <v>155</v>
      </c>
      <c r="E1765">
        <v>27</v>
      </c>
      <c r="F1765">
        <v>92</v>
      </c>
      <c r="G1765">
        <v>0.29347826086956524</v>
      </c>
      <c r="H1765">
        <v>6385</v>
      </c>
      <c r="I1765">
        <v>89817</v>
      </c>
      <c r="J1765">
        <v>52</v>
      </c>
      <c r="K1765" t="s">
        <v>2773</v>
      </c>
      <c r="L1765">
        <v>997</v>
      </c>
      <c r="M1765">
        <v>2024</v>
      </c>
      <c r="N1765">
        <v>36</v>
      </c>
      <c r="O1765">
        <f t="shared" si="27"/>
        <v>4.2286609240407202E-3</v>
      </c>
    </row>
    <row r="1766" spans="1:15" x14ac:dyDescent="0.3">
      <c r="A1766">
        <v>50</v>
      </c>
      <c r="B1766">
        <v>812</v>
      </c>
      <c r="C1766" t="s">
        <v>856</v>
      </c>
      <c r="D1766" t="s">
        <v>155</v>
      </c>
      <c r="E1766">
        <v>27</v>
      </c>
      <c r="F1766">
        <v>448</v>
      </c>
      <c r="G1766">
        <v>6.0267857142857144E-2</v>
      </c>
      <c r="H1766">
        <v>6385</v>
      </c>
      <c r="I1766">
        <v>89817</v>
      </c>
      <c r="J1766">
        <v>52</v>
      </c>
      <c r="K1766" t="s">
        <v>901</v>
      </c>
      <c r="L1766">
        <v>3303</v>
      </c>
      <c r="M1766">
        <v>2024</v>
      </c>
      <c r="N1766">
        <v>36</v>
      </c>
      <c r="O1766">
        <f t="shared" si="27"/>
        <v>4.2286609240407202E-3</v>
      </c>
    </row>
    <row r="1767" spans="1:15" x14ac:dyDescent="0.3">
      <c r="A1767">
        <v>50</v>
      </c>
      <c r="B1767">
        <v>660</v>
      </c>
      <c r="C1767" t="s">
        <v>856</v>
      </c>
      <c r="D1767" t="s">
        <v>155</v>
      </c>
      <c r="E1767">
        <v>26</v>
      </c>
      <c r="F1767">
        <v>214</v>
      </c>
      <c r="G1767">
        <v>0.12149532710280374</v>
      </c>
      <c r="H1767">
        <v>6385</v>
      </c>
      <c r="I1767">
        <v>89817</v>
      </c>
      <c r="J1767">
        <v>55</v>
      </c>
      <c r="K1767" t="s">
        <v>2790</v>
      </c>
      <c r="L1767">
        <v>2045</v>
      </c>
      <c r="M1767">
        <v>2024</v>
      </c>
      <c r="N1767">
        <v>36</v>
      </c>
      <c r="O1767">
        <f t="shared" si="27"/>
        <v>4.0720438527799534E-3</v>
      </c>
    </row>
    <row r="1768" spans="1:15" x14ac:dyDescent="0.3">
      <c r="A1768">
        <v>50</v>
      </c>
      <c r="B1768">
        <v>756</v>
      </c>
      <c r="C1768" t="s">
        <v>856</v>
      </c>
      <c r="D1768" t="s">
        <v>155</v>
      </c>
      <c r="E1768">
        <v>26</v>
      </c>
      <c r="F1768">
        <v>169</v>
      </c>
      <c r="G1768">
        <v>0.15384615384615385</v>
      </c>
      <c r="H1768">
        <v>6385</v>
      </c>
      <c r="I1768">
        <v>89817</v>
      </c>
      <c r="J1768">
        <v>55</v>
      </c>
      <c r="K1768" t="s">
        <v>892</v>
      </c>
      <c r="L1768">
        <v>1555</v>
      </c>
      <c r="M1768">
        <v>2024</v>
      </c>
      <c r="N1768">
        <v>36</v>
      </c>
      <c r="O1768">
        <f t="shared" si="27"/>
        <v>4.0720438527799534E-3</v>
      </c>
    </row>
    <row r="1769" spans="1:15" x14ac:dyDescent="0.3">
      <c r="A1769">
        <v>50</v>
      </c>
      <c r="B1769">
        <v>240</v>
      </c>
      <c r="C1769" t="s">
        <v>856</v>
      </c>
      <c r="D1769" t="s">
        <v>155</v>
      </c>
      <c r="E1769">
        <v>25</v>
      </c>
      <c r="F1769">
        <v>251</v>
      </c>
      <c r="G1769">
        <v>9.9601593625498003E-2</v>
      </c>
      <c r="H1769">
        <v>6385</v>
      </c>
      <c r="I1769">
        <v>89817</v>
      </c>
      <c r="J1769">
        <v>57</v>
      </c>
      <c r="K1769" t="s">
        <v>942</v>
      </c>
      <c r="L1769">
        <v>2347</v>
      </c>
      <c r="M1769">
        <v>2024</v>
      </c>
      <c r="N1769">
        <v>36</v>
      </c>
      <c r="O1769">
        <f t="shared" si="27"/>
        <v>3.9154267815191858E-3</v>
      </c>
    </row>
    <row r="1770" spans="1:15" x14ac:dyDescent="0.3">
      <c r="A1770">
        <v>51</v>
      </c>
      <c r="B1770">
        <v>696</v>
      </c>
      <c r="C1770" t="s">
        <v>719</v>
      </c>
      <c r="D1770" t="s">
        <v>159</v>
      </c>
      <c r="E1770">
        <v>329</v>
      </c>
      <c r="F1770">
        <v>2149</v>
      </c>
      <c r="G1770">
        <v>0.15309446254071662</v>
      </c>
      <c r="H1770">
        <v>1288</v>
      </c>
      <c r="I1770">
        <v>292727</v>
      </c>
      <c r="J1770">
        <v>1</v>
      </c>
      <c r="K1770" t="s">
        <v>1648</v>
      </c>
      <c r="L1770">
        <v>2404</v>
      </c>
      <c r="M1770">
        <v>2024</v>
      </c>
      <c r="N1770">
        <v>36</v>
      </c>
      <c r="O1770">
        <f t="shared" si="27"/>
        <v>0.25543478260869568</v>
      </c>
    </row>
    <row r="1771" spans="1:15" x14ac:dyDescent="0.3">
      <c r="A1771">
        <v>51</v>
      </c>
      <c r="B1771">
        <v>695</v>
      </c>
      <c r="C1771" t="s">
        <v>719</v>
      </c>
      <c r="D1771" t="s">
        <v>159</v>
      </c>
      <c r="E1771">
        <v>118</v>
      </c>
      <c r="F1771">
        <v>522</v>
      </c>
      <c r="G1771">
        <v>0.22605363984674329</v>
      </c>
      <c r="H1771">
        <v>1288</v>
      </c>
      <c r="I1771">
        <v>292727</v>
      </c>
      <c r="J1771">
        <v>2</v>
      </c>
      <c r="K1771" t="s">
        <v>1615</v>
      </c>
      <c r="L1771">
        <v>627</v>
      </c>
      <c r="M1771">
        <v>2024</v>
      </c>
      <c r="N1771">
        <v>36</v>
      </c>
      <c r="O1771">
        <f t="shared" si="27"/>
        <v>9.1614906832298143E-2</v>
      </c>
    </row>
    <row r="1772" spans="1:15" x14ac:dyDescent="0.3">
      <c r="A1772">
        <v>51</v>
      </c>
      <c r="B1772">
        <v>8</v>
      </c>
      <c r="C1772" t="s">
        <v>719</v>
      </c>
      <c r="D1772" t="s">
        <v>159</v>
      </c>
      <c r="E1772">
        <v>54</v>
      </c>
      <c r="F1772">
        <v>286</v>
      </c>
      <c r="G1772">
        <v>0.1888111888111888</v>
      </c>
      <c r="H1772">
        <v>1288</v>
      </c>
      <c r="I1772">
        <v>292727</v>
      </c>
      <c r="J1772">
        <v>3</v>
      </c>
      <c r="K1772" t="s">
        <v>2888</v>
      </c>
      <c r="L1772">
        <v>315</v>
      </c>
      <c r="M1772">
        <v>2024</v>
      </c>
      <c r="N1772">
        <v>36</v>
      </c>
      <c r="O1772">
        <f t="shared" si="27"/>
        <v>4.192546583850932E-2</v>
      </c>
    </row>
    <row r="1773" spans="1:15" x14ac:dyDescent="0.3">
      <c r="A1773">
        <v>51</v>
      </c>
      <c r="B1773">
        <v>660</v>
      </c>
      <c r="C1773" t="s">
        <v>719</v>
      </c>
      <c r="D1773" t="s">
        <v>159</v>
      </c>
      <c r="E1773">
        <v>50</v>
      </c>
      <c r="F1773">
        <v>1095</v>
      </c>
      <c r="G1773">
        <v>4.5662100456621002E-2</v>
      </c>
      <c r="H1773">
        <v>1288</v>
      </c>
      <c r="I1773">
        <v>292727</v>
      </c>
      <c r="J1773">
        <v>4</v>
      </c>
      <c r="K1773" t="s">
        <v>2790</v>
      </c>
      <c r="L1773">
        <v>2045</v>
      </c>
      <c r="M1773">
        <v>2024</v>
      </c>
      <c r="N1773">
        <v>36</v>
      </c>
      <c r="O1773">
        <f t="shared" si="27"/>
        <v>3.8819875776397512E-2</v>
      </c>
    </row>
    <row r="1774" spans="1:15" x14ac:dyDescent="0.3">
      <c r="A1774">
        <v>51</v>
      </c>
      <c r="B1774">
        <v>249</v>
      </c>
      <c r="C1774" t="s">
        <v>719</v>
      </c>
      <c r="D1774" t="s">
        <v>159</v>
      </c>
      <c r="E1774">
        <v>48</v>
      </c>
      <c r="F1774">
        <v>2399</v>
      </c>
      <c r="G1774">
        <v>2.0008336807002917E-2</v>
      </c>
      <c r="H1774">
        <v>1288</v>
      </c>
      <c r="I1774">
        <v>292727</v>
      </c>
      <c r="J1774">
        <v>5</v>
      </c>
      <c r="K1774" t="s">
        <v>2876</v>
      </c>
      <c r="L1774">
        <v>7387</v>
      </c>
      <c r="M1774">
        <v>2024</v>
      </c>
      <c r="N1774">
        <v>36</v>
      </c>
      <c r="O1774">
        <f t="shared" si="27"/>
        <v>3.7267080745341616E-2</v>
      </c>
    </row>
    <row r="1775" spans="1:15" x14ac:dyDescent="0.3">
      <c r="A1775">
        <v>51</v>
      </c>
      <c r="B1775">
        <v>861</v>
      </c>
      <c r="C1775" t="s">
        <v>719</v>
      </c>
      <c r="D1775" t="s">
        <v>159</v>
      </c>
      <c r="E1775">
        <v>33</v>
      </c>
      <c r="F1775">
        <v>1341</v>
      </c>
      <c r="G1775">
        <v>2.4608501118568233E-2</v>
      </c>
      <c r="H1775">
        <v>1288</v>
      </c>
      <c r="I1775">
        <v>292727</v>
      </c>
      <c r="J1775">
        <v>6</v>
      </c>
      <c r="K1775" t="s">
        <v>2802</v>
      </c>
      <c r="L1775">
        <v>2923</v>
      </c>
      <c r="M1775">
        <v>2024</v>
      </c>
      <c r="N1775">
        <v>36</v>
      </c>
      <c r="O1775">
        <f t="shared" si="27"/>
        <v>2.562111801242236E-2</v>
      </c>
    </row>
    <row r="1776" spans="1:15" x14ac:dyDescent="0.3">
      <c r="A1776">
        <v>51</v>
      </c>
      <c r="B1776">
        <v>720</v>
      </c>
      <c r="C1776" t="s">
        <v>719</v>
      </c>
      <c r="D1776" t="s">
        <v>159</v>
      </c>
      <c r="E1776">
        <v>32</v>
      </c>
      <c r="F1776">
        <v>10599</v>
      </c>
      <c r="G1776">
        <v>3.0191527502594585E-3</v>
      </c>
      <c r="H1776">
        <v>1288</v>
      </c>
      <c r="I1776">
        <v>292727</v>
      </c>
      <c r="J1776">
        <v>7</v>
      </c>
      <c r="K1776" t="s">
        <v>867</v>
      </c>
      <c r="L1776">
        <v>43807</v>
      </c>
      <c r="M1776">
        <v>2024</v>
      </c>
      <c r="N1776">
        <v>36</v>
      </c>
      <c r="O1776">
        <f t="shared" si="27"/>
        <v>2.4844720496894408E-2</v>
      </c>
    </row>
    <row r="1777" spans="1:15" x14ac:dyDescent="0.3">
      <c r="A1777">
        <v>51</v>
      </c>
      <c r="B1777">
        <v>137</v>
      </c>
      <c r="C1777" t="s">
        <v>719</v>
      </c>
      <c r="D1777" t="s">
        <v>159</v>
      </c>
      <c r="E1777">
        <v>30</v>
      </c>
      <c r="F1777">
        <v>5512</v>
      </c>
      <c r="G1777">
        <v>5.4426705370101596E-3</v>
      </c>
      <c r="H1777">
        <v>1288</v>
      </c>
      <c r="I1777">
        <v>292727</v>
      </c>
      <c r="J1777">
        <v>8</v>
      </c>
      <c r="K1777" t="s">
        <v>872</v>
      </c>
      <c r="L1777">
        <v>18935</v>
      </c>
      <c r="M1777">
        <v>2024</v>
      </c>
      <c r="N1777">
        <v>36</v>
      </c>
      <c r="O1777">
        <f t="shared" si="27"/>
        <v>2.3291925465838508E-2</v>
      </c>
    </row>
    <row r="1778" spans="1:15" x14ac:dyDescent="0.3">
      <c r="A1778">
        <v>51</v>
      </c>
      <c r="B1778">
        <v>240</v>
      </c>
      <c r="C1778" t="s">
        <v>719</v>
      </c>
      <c r="D1778" t="s">
        <v>159</v>
      </c>
      <c r="E1778">
        <v>30</v>
      </c>
      <c r="F1778">
        <v>1101</v>
      </c>
      <c r="G1778">
        <v>2.7247956403269755E-2</v>
      </c>
      <c r="H1778">
        <v>1288</v>
      </c>
      <c r="I1778">
        <v>292727</v>
      </c>
      <c r="J1778">
        <v>8</v>
      </c>
      <c r="K1778" t="s">
        <v>942</v>
      </c>
      <c r="L1778">
        <v>2347</v>
      </c>
      <c r="M1778">
        <v>2024</v>
      </c>
      <c r="N1778">
        <v>36</v>
      </c>
      <c r="O1778">
        <f t="shared" si="27"/>
        <v>2.3291925465838508E-2</v>
      </c>
    </row>
    <row r="1779" spans="1:15" x14ac:dyDescent="0.3">
      <c r="A1779">
        <v>51</v>
      </c>
      <c r="B1779">
        <v>7</v>
      </c>
      <c r="C1779" t="s">
        <v>719</v>
      </c>
      <c r="D1779" t="s">
        <v>159</v>
      </c>
      <c r="E1779">
        <v>26</v>
      </c>
      <c r="F1779">
        <v>439</v>
      </c>
      <c r="G1779">
        <v>5.9225512528473807E-2</v>
      </c>
      <c r="H1779">
        <v>1288</v>
      </c>
      <c r="I1779">
        <v>292727</v>
      </c>
      <c r="J1779">
        <v>10</v>
      </c>
      <c r="K1779" t="s">
        <v>2813</v>
      </c>
      <c r="L1779">
        <v>457</v>
      </c>
      <c r="M1779">
        <v>2024</v>
      </c>
      <c r="N1779">
        <v>36</v>
      </c>
      <c r="O1779">
        <f t="shared" si="27"/>
        <v>2.0186335403726708E-2</v>
      </c>
    </row>
    <row r="1780" spans="1:15" x14ac:dyDescent="0.3">
      <c r="A1780">
        <v>51</v>
      </c>
      <c r="B1780">
        <v>469</v>
      </c>
      <c r="C1780" t="s">
        <v>719</v>
      </c>
      <c r="D1780" t="s">
        <v>159</v>
      </c>
      <c r="E1780">
        <v>25</v>
      </c>
      <c r="F1780">
        <v>2971</v>
      </c>
      <c r="G1780">
        <v>8.4146751935375297E-3</v>
      </c>
      <c r="H1780">
        <v>1288</v>
      </c>
      <c r="I1780">
        <v>292727</v>
      </c>
      <c r="J1780">
        <v>11</v>
      </c>
      <c r="K1780" t="s">
        <v>1605</v>
      </c>
      <c r="L1780">
        <v>10709</v>
      </c>
      <c r="M1780">
        <v>2024</v>
      </c>
      <c r="N1780">
        <v>36</v>
      </c>
      <c r="O1780">
        <f t="shared" si="27"/>
        <v>1.9409937888198756E-2</v>
      </c>
    </row>
    <row r="1781" spans="1:15" x14ac:dyDescent="0.3">
      <c r="A1781">
        <v>57</v>
      </c>
      <c r="B1781">
        <v>640</v>
      </c>
      <c r="C1781" t="s">
        <v>720</v>
      </c>
      <c r="D1781" t="s">
        <v>149</v>
      </c>
      <c r="E1781">
        <v>1301</v>
      </c>
      <c r="F1781">
        <v>11128</v>
      </c>
      <c r="G1781">
        <v>0.11691229331416247</v>
      </c>
      <c r="H1781">
        <v>9347</v>
      </c>
      <c r="I1781">
        <v>137216</v>
      </c>
      <c r="J1781">
        <v>1</v>
      </c>
      <c r="K1781" t="s">
        <v>866</v>
      </c>
      <c r="L1781">
        <v>59576</v>
      </c>
      <c r="M1781">
        <v>2024</v>
      </c>
      <c r="N1781">
        <v>36</v>
      </c>
      <c r="O1781">
        <f t="shared" si="27"/>
        <v>0.13918904461324488</v>
      </c>
    </row>
    <row r="1782" spans="1:15" x14ac:dyDescent="0.3">
      <c r="A1782">
        <v>57</v>
      </c>
      <c r="B1782">
        <v>560</v>
      </c>
      <c r="C1782" t="s">
        <v>720</v>
      </c>
      <c r="D1782" t="s">
        <v>149</v>
      </c>
      <c r="E1782">
        <v>938</v>
      </c>
      <c r="F1782">
        <v>7491</v>
      </c>
      <c r="G1782">
        <v>0.12521692697904152</v>
      </c>
      <c r="H1782">
        <v>9347</v>
      </c>
      <c r="I1782">
        <v>137216</v>
      </c>
      <c r="J1782">
        <v>2</v>
      </c>
      <c r="K1782" t="s">
        <v>868</v>
      </c>
      <c r="L1782">
        <v>40753</v>
      </c>
      <c r="M1782">
        <v>2024</v>
      </c>
      <c r="N1782">
        <v>36</v>
      </c>
      <c r="O1782">
        <f t="shared" si="27"/>
        <v>0.10035305445597519</v>
      </c>
    </row>
    <row r="1783" spans="1:15" x14ac:dyDescent="0.3">
      <c r="A1783">
        <v>57</v>
      </c>
      <c r="B1783">
        <v>720</v>
      </c>
      <c r="C1783" t="s">
        <v>720</v>
      </c>
      <c r="D1783" t="s">
        <v>149</v>
      </c>
      <c r="E1783">
        <v>628</v>
      </c>
      <c r="F1783">
        <v>8887</v>
      </c>
      <c r="G1783">
        <v>7.0665016315967139E-2</v>
      </c>
      <c r="H1783">
        <v>9347</v>
      </c>
      <c r="I1783">
        <v>137216</v>
      </c>
      <c r="J1783">
        <v>3</v>
      </c>
      <c r="K1783" t="s">
        <v>867</v>
      </c>
      <c r="L1783">
        <v>43807</v>
      </c>
      <c r="M1783">
        <v>2024</v>
      </c>
      <c r="N1783">
        <v>36</v>
      </c>
      <c r="O1783">
        <f t="shared" si="27"/>
        <v>6.7187332834064403E-2</v>
      </c>
    </row>
    <row r="1784" spans="1:15" x14ac:dyDescent="0.3">
      <c r="A1784">
        <v>57</v>
      </c>
      <c r="B1784">
        <v>540</v>
      </c>
      <c r="C1784" t="s">
        <v>720</v>
      </c>
      <c r="D1784" t="s">
        <v>149</v>
      </c>
      <c r="E1784">
        <v>470</v>
      </c>
      <c r="F1784">
        <v>4015</v>
      </c>
      <c r="G1784">
        <v>0.11706102117061021</v>
      </c>
      <c r="H1784">
        <v>9347</v>
      </c>
      <c r="I1784">
        <v>137216</v>
      </c>
      <c r="J1784">
        <v>4</v>
      </c>
      <c r="K1784" t="s">
        <v>871</v>
      </c>
      <c r="L1784">
        <v>22562</v>
      </c>
      <c r="M1784">
        <v>2024</v>
      </c>
      <c r="N1784">
        <v>36</v>
      </c>
      <c r="O1784">
        <f t="shared" si="27"/>
        <v>5.0283513426767949E-2</v>
      </c>
    </row>
    <row r="1785" spans="1:15" x14ac:dyDescent="0.3">
      <c r="A1785">
        <v>57</v>
      </c>
      <c r="B1785">
        <v>403</v>
      </c>
      <c r="C1785" t="s">
        <v>720</v>
      </c>
      <c r="D1785" t="s">
        <v>149</v>
      </c>
      <c r="E1785">
        <v>430</v>
      </c>
      <c r="F1785">
        <v>1224</v>
      </c>
      <c r="G1785">
        <v>0.35130718954248363</v>
      </c>
      <c r="H1785">
        <v>9347</v>
      </c>
      <c r="I1785">
        <v>137216</v>
      </c>
      <c r="J1785">
        <v>5</v>
      </c>
      <c r="K1785" t="s">
        <v>928</v>
      </c>
      <c r="L1785">
        <v>4475</v>
      </c>
      <c r="M1785">
        <v>2024</v>
      </c>
      <c r="N1785">
        <v>36</v>
      </c>
      <c r="O1785">
        <f t="shared" si="27"/>
        <v>4.6004065475553656E-2</v>
      </c>
    </row>
    <row r="1786" spans="1:15" x14ac:dyDescent="0.3">
      <c r="A1786">
        <v>57</v>
      </c>
      <c r="B1786">
        <v>194</v>
      </c>
      <c r="C1786" t="s">
        <v>720</v>
      </c>
      <c r="D1786" t="s">
        <v>149</v>
      </c>
      <c r="E1786">
        <v>257</v>
      </c>
      <c r="F1786">
        <v>5530</v>
      </c>
      <c r="G1786">
        <v>4.647377938517179E-2</v>
      </c>
      <c r="H1786">
        <v>9347</v>
      </c>
      <c r="I1786">
        <v>137216</v>
      </c>
      <c r="J1786">
        <v>6</v>
      </c>
      <c r="K1786" t="s">
        <v>873</v>
      </c>
      <c r="L1786">
        <v>26491</v>
      </c>
      <c r="M1786">
        <v>2024</v>
      </c>
      <c r="N1786">
        <v>36</v>
      </c>
      <c r="O1786">
        <f t="shared" si="27"/>
        <v>2.7495453086551835E-2</v>
      </c>
    </row>
    <row r="1787" spans="1:15" x14ac:dyDescent="0.3">
      <c r="A1787">
        <v>57</v>
      </c>
      <c r="B1787">
        <v>137</v>
      </c>
      <c r="C1787" t="s">
        <v>720</v>
      </c>
      <c r="D1787" t="s">
        <v>149</v>
      </c>
      <c r="E1787">
        <v>249</v>
      </c>
      <c r="F1787">
        <v>3805</v>
      </c>
      <c r="G1787">
        <v>6.544021024967149E-2</v>
      </c>
      <c r="H1787">
        <v>9347</v>
      </c>
      <c r="I1787">
        <v>137216</v>
      </c>
      <c r="J1787">
        <v>7</v>
      </c>
      <c r="K1787" t="s">
        <v>872</v>
      </c>
      <c r="L1787">
        <v>18935</v>
      </c>
      <c r="M1787">
        <v>2024</v>
      </c>
      <c r="N1787">
        <v>36</v>
      </c>
      <c r="O1787">
        <f t="shared" si="27"/>
        <v>2.6639563496308975E-2</v>
      </c>
    </row>
    <row r="1788" spans="1:15" x14ac:dyDescent="0.3">
      <c r="A1788">
        <v>57</v>
      </c>
      <c r="B1788">
        <v>775</v>
      </c>
      <c r="C1788" t="s">
        <v>720</v>
      </c>
      <c r="D1788" t="s">
        <v>149</v>
      </c>
      <c r="E1788">
        <v>184</v>
      </c>
      <c r="F1788">
        <v>1629</v>
      </c>
      <c r="G1788">
        <v>0.11295273173726213</v>
      </c>
      <c r="H1788">
        <v>9347</v>
      </c>
      <c r="I1788">
        <v>137216</v>
      </c>
      <c r="J1788">
        <v>8</v>
      </c>
      <c r="K1788" t="s">
        <v>881</v>
      </c>
      <c r="L1788">
        <v>9105</v>
      </c>
      <c r="M1788">
        <v>2024</v>
      </c>
      <c r="N1788">
        <v>36</v>
      </c>
      <c r="O1788">
        <f t="shared" si="27"/>
        <v>1.9685460575585751E-2</v>
      </c>
    </row>
    <row r="1789" spans="1:15" x14ac:dyDescent="0.3">
      <c r="A1789">
        <v>57</v>
      </c>
      <c r="B1789">
        <v>201</v>
      </c>
      <c r="C1789" t="s">
        <v>720</v>
      </c>
      <c r="D1789" t="s">
        <v>149</v>
      </c>
      <c r="E1789">
        <v>180</v>
      </c>
      <c r="F1789">
        <v>2705</v>
      </c>
      <c r="G1789">
        <v>6.6543438077634007E-2</v>
      </c>
      <c r="H1789">
        <v>9347</v>
      </c>
      <c r="I1789">
        <v>137216</v>
      </c>
      <c r="J1789">
        <v>9</v>
      </c>
      <c r="K1789" t="s">
        <v>877</v>
      </c>
      <c r="L1789">
        <v>11407</v>
      </c>
      <c r="M1789">
        <v>2024</v>
      </c>
      <c r="N1789">
        <v>36</v>
      </c>
      <c r="O1789">
        <f t="shared" si="27"/>
        <v>1.9257515780464321E-2</v>
      </c>
    </row>
    <row r="1790" spans="1:15" x14ac:dyDescent="0.3">
      <c r="A1790">
        <v>57</v>
      </c>
      <c r="B1790">
        <v>139</v>
      </c>
      <c r="C1790" t="s">
        <v>720</v>
      </c>
      <c r="D1790" t="s">
        <v>149</v>
      </c>
      <c r="E1790">
        <v>148</v>
      </c>
      <c r="F1790">
        <v>3353</v>
      </c>
      <c r="G1790">
        <v>4.413957649865792E-2</v>
      </c>
      <c r="H1790">
        <v>9347</v>
      </c>
      <c r="I1790">
        <v>137216</v>
      </c>
      <c r="J1790">
        <v>10</v>
      </c>
      <c r="K1790" t="s">
        <v>879</v>
      </c>
      <c r="L1790">
        <v>15497</v>
      </c>
      <c r="M1790">
        <v>2024</v>
      </c>
      <c r="N1790">
        <v>36</v>
      </c>
      <c r="O1790">
        <f t="shared" si="27"/>
        <v>1.5833957419492884E-2</v>
      </c>
    </row>
    <row r="1791" spans="1:15" x14ac:dyDescent="0.3">
      <c r="A1791">
        <v>57</v>
      </c>
      <c r="B1791">
        <v>753</v>
      </c>
      <c r="C1791" t="s">
        <v>720</v>
      </c>
      <c r="D1791" t="s">
        <v>149</v>
      </c>
      <c r="E1791">
        <v>148</v>
      </c>
      <c r="F1791">
        <v>1665</v>
      </c>
      <c r="G1791">
        <v>8.8888888888888892E-2</v>
      </c>
      <c r="H1791">
        <v>9347</v>
      </c>
      <c r="I1791">
        <v>137216</v>
      </c>
      <c r="J1791">
        <v>10</v>
      </c>
      <c r="K1791" t="s">
        <v>869</v>
      </c>
      <c r="L1791">
        <v>6723</v>
      </c>
      <c r="M1791">
        <v>2024</v>
      </c>
      <c r="N1791">
        <v>36</v>
      </c>
      <c r="O1791">
        <f t="shared" si="27"/>
        <v>1.5833957419492884E-2</v>
      </c>
    </row>
    <row r="1792" spans="1:15" x14ac:dyDescent="0.3">
      <c r="A1792">
        <v>57</v>
      </c>
      <c r="B1792">
        <v>751</v>
      </c>
      <c r="C1792" t="s">
        <v>720</v>
      </c>
      <c r="D1792" t="s">
        <v>149</v>
      </c>
      <c r="E1792">
        <v>145</v>
      </c>
      <c r="F1792">
        <v>1673</v>
      </c>
      <c r="G1792">
        <v>8.6670651524208012E-2</v>
      </c>
      <c r="H1792">
        <v>9347</v>
      </c>
      <c r="I1792">
        <v>137216</v>
      </c>
      <c r="J1792">
        <v>12</v>
      </c>
      <c r="K1792" t="s">
        <v>870</v>
      </c>
      <c r="L1792">
        <v>7174</v>
      </c>
      <c r="M1792">
        <v>2024</v>
      </c>
      <c r="N1792">
        <v>36</v>
      </c>
      <c r="O1792">
        <f t="shared" si="27"/>
        <v>1.5512998823151814E-2</v>
      </c>
    </row>
    <row r="1793" spans="1:15" x14ac:dyDescent="0.3">
      <c r="A1793">
        <v>57</v>
      </c>
      <c r="B1793">
        <v>45</v>
      </c>
      <c r="C1793" t="s">
        <v>720</v>
      </c>
      <c r="D1793" t="s">
        <v>149</v>
      </c>
      <c r="E1793">
        <v>116</v>
      </c>
      <c r="F1793">
        <v>1869</v>
      </c>
      <c r="G1793">
        <v>6.2065275548421617E-2</v>
      </c>
      <c r="H1793">
        <v>9347</v>
      </c>
      <c r="I1793">
        <v>137216</v>
      </c>
      <c r="J1793">
        <v>13</v>
      </c>
      <c r="K1793" t="s">
        <v>883</v>
      </c>
      <c r="L1793">
        <v>9187</v>
      </c>
      <c r="M1793">
        <v>2024</v>
      </c>
      <c r="N1793">
        <v>36</v>
      </c>
      <c r="O1793">
        <f t="shared" si="27"/>
        <v>1.2410399058521451E-2</v>
      </c>
    </row>
    <row r="1794" spans="1:15" x14ac:dyDescent="0.3">
      <c r="A1794">
        <v>57</v>
      </c>
      <c r="B1794">
        <v>247</v>
      </c>
      <c r="C1794" t="s">
        <v>720</v>
      </c>
      <c r="D1794" t="s">
        <v>149</v>
      </c>
      <c r="E1794">
        <v>111</v>
      </c>
      <c r="F1794">
        <v>1087</v>
      </c>
      <c r="G1794">
        <v>0.10211591536338546</v>
      </c>
      <c r="H1794">
        <v>9347</v>
      </c>
      <c r="I1794">
        <v>137216</v>
      </c>
      <c r="J1794">
        <v>14</v>
      </c>
      <c r="K1794" t="s">
        <v>898</v>
      </c>
      <c r="L1794">
        <v>5393</v>
      </c>
      <c r="M1794">
        <v>2024</v>
      </c>
      <c r="N1794">
        <v>36</v>
      </c>
      <c r="O1794">
        <f t="shared" si="27"/>
        <v>1.1875468064619664E-2</v>
      </c>
    </row>
    <row r="1795" spans="1:15" x14ac:dyDescent="0.3">
      <c r="A1795">
        <v>57</v>
      </c>
      <c r="B1795">
        <v>254</v>
      </c>
      <c r="C1795" t="s">
        <v>720</v>
      </c>
      <c r="D1795" t="s">
        <v>149</v>
      </c>
      <c r="E1795">
        <v>103</v>
      </c>
      <c r="F1795">
        <v>1193</v>
      </c>
      <c r="G1795">
        <v>8.6336965632858337E-2</v>
      </c>
      <c r="H1795">
        <v>9347</v>
      </c>
      <c r="I1795">
        <v>137216</v>
      </c>
      <c r="J1795">
        <v>15</v>
      </c>
      <c r="K1795" t="s">
        <v>889</v>
      </c>
      <c r="L1795">
        <v>7267</v>
      </c>
      <c r="M1795">
        <v>2024</v>
      </c>
      <c r="N1795">
        <v>36</v>
      </c>
      <c r="O1795">
        <f t="shared" ref="O1795:O1858" si="28">E1795/H1795</f>
        <v>1.1019578474376806E-2</v>
      </c>
    </row>
    <row r="1796" spans="1:15" x14ac:dyDescent="0.3">
      <c r="A1796">
        <v>57</v>
      </c>
      <c r="B1796">
        <v>463</v>
      </c>
      <c r="C1796" t="s">
        <v>720</v>
      </c>
      <c r="D1796" t="s">
        <v>149</v>
      </c>
      <c r="E1796">
        <v>102</v>
      </c>
      <c r="F1796">
        <v>2621</v>
      </c>
      <c r="G1796">
        <v>3.8916444105303316E-2</v>
      </c>
      <c r="H1796">
        <v>9347</v>
      </c>
      <c r="I1796">
        <v>137216</v>
      </c>
      <c r="J1796">
        <v>16</v>
      </c>
      <c r="K1796" t="s">
        <v>880</v>
      </c>
      <c r="L1796">
        <v>12764</v>
      </c>
      <c r="M1796">
        <v>2024</v>
      </c>
      <c r="N1796">
        <v>36</v>
      </c>
      <c r="O1796">
        <f t="shared" si="28"/>
        <v>1.0912592275596449E-2</v>
      </c>
    </row>
    <row r="1797" spans="1:15" x14ac:dyDescent="0.3">
      <c r="A1797">
        <v>57</v>
      </c>
      <c r="B1797">
        <v>244</v>
      </c>
      <c r="C1797" t="s">
        <v>720</v>
      </c>
      <c r="D1797" t="s">
        <v>149</v>
      </c>
      <c r="E1797">
        <v>96</v>
      </c>
      <c r="F1797">
        <v>1122</v>
      </c>
      <c r="G1797">
        <v>8.5561497326203204E-2</v>
      </c>
      <c r="H1797">
        <v>9347</v>
      </c>
      <c r="I1797">
        <v>137216</v>
      </c>
      <c r="J1797">
        <v>17</v>
      </c>
      <c r="K1797" t="s">
        <v>887</v>
      </c>
      <c r="L1797">
        <v>5396</v>
      </c>
      <c r="M1797">
        <v>2024</v>
      </c>
      <c r="N1797">
        <v>36</v>
      </c>
      <c r="O1797">
        <f t="shared" si="28"/>
        <v>1.0270675082914304E-2</v>
      </c>
    </row>
    <row r="1798" spans="1:15" x14ac:dyDescent="0.3">
      <c r="A1798">
        <v>57</v>
      </c>
      <c r="B1798">
        <v>754</v>
      </c>
      <c r="C1798" t="s">
        <v>720</v>
      </c>
      <c r="D1798" t="s">
        <v>149</v>
      </c>
      <c r="E1798">
        <v>85</v>
      </c>
      <c r="F1798">
        <v>594</v>
      </c>
      <c r="G1798">
        <v>0.14309764309764308</v>
      </c>
      <c r="H1798">
        <v>9347</v>
      </c>
      <c r="I1798">
        <v>137216</v>
      </c>
      <c r="J1798">
        <v>18</v>
      </c>
      <c r="K1798" t="s">
        <v>874</v>
      </c>
      <c r="L1798">
        <v>2634</v>
      </c>
      <c r="M1798">
        <v>2024</v>
      </c>
      <c r="N1798">
        <v>36</v>
      </c>
      <c r="O1798">
        <f t="shared" si="28"/>
        <v>9.0938268963303738E-3</v>
      </c>
    </row>
    <row r="1799" spans="1:15" x14ac:dyDescent="0.3">
      <c r="A1799">
        <v>57</v>
      </c>
      <c r="B1799">
        <v>249</v>
      </c>
      <c r="C1799" t="s">
        <v>720</v>
      </c>
      <c r="D1799" t="s">
        <v>149</v>
      </c>
      <c r="E1799">
        <v>77</v>
      </c>
      <c r="F1799">
        <v>1337</v>
      </c>
      <c r="G1799">
        <v>5.7591623036649213E-2</v>
      </c>
      <c r="H1799">
        <v>9347</v>
      </c>
      <c r="I1799">
        <v>137216</v>
      </c>
      <c r="J1799">
        <v>19</v>
      </c>
      <c r="K1799" t="s">
        <v>2876</v>
      </c>
      <c r="L1799">
        <v>7387</v>
      </c>
      <c r="M1799">
        <v>2024</v>
      </c>
      <c r="N1799">
        <v>36</v>
      </c>
      <c r="O1799">
        <f t="shared" si="28"/>
        <v>8.2379373060875154E-3</v>
      </c>
    </row>
    <row r="1800" spans="1:15" x14ac:dyDescent="0.3">
      <c r="A1800">
        <v>57</v>
      </c>
      <c r="B1800">
        <v>383</v>
      </c>
      <c r="C1800" t="s">
        <v>720</v>
      </c>
      <c r="D1800" t="s">
        <v>149</v>
      </c>
      <c r="E1800">
        <v>73</v>
      </c>
      <c r="F1800">
        <v>1806</v>
      </c>
      <c r="G1800">
        <v>4.0420819490586936E-2</v>
      </c>
      <c r="H1800">
        <v>9347</v>
      </c>
      <c r="I1800">
        <v>137216</v>
      </c>
      <c r="J1800">
        <v>20</v>
      </c>
      <c r="K1800" t="s">
        <v>2875</v>
      </c>
      <c r="L1800">
        <v>8922</v>
      </c>
      <c r="M1800">
        <v>2024</v>
      </c>
      <c r="N1800">
        <v>36</v>
      </c>
      <c r="O1800">
        <f t="shared" si="28"/>
        <v>7.8099925109660854E-3</v>
      </c>
    </row>
    <row r="1801" spans="1:15" x14ac:dyDescent="0.3">
      <c r="A1801">
        <v>57</v>
      </c>
      <c r="B1801">
        <v>750</v>
      </c>
      <c r="C1801" t="s">
        <v>720</v>
      </c>
      <c r="D1801" t="s">
        <v>149</v>
      </c>
      <c r="E1801">
        <v>73</v>
      </c>
      <c r="F1801">
        <v>1089</v>
      </c>
      <c r="G1801">
        <v>6.7033976124885222E-2</v>
      </c>
      <c r="H1801">
        <v>9347</v>
      </c>
      <c r="I1801">
        <v>137216</v>
      </c>
      <c r="J1801">
        <v>20</v>
      </c>
      <c r="K1801" t="s">
        <v>884</v>
      </c>
      <c r="L1801">
        <v>5626</v>
      </c>
      <c r="M1801">
        <v>2024</v>
      </c>
      <c r="N1801">
        <v>36</v>
      </c>
      <c r="O1801">
        <f t="shared" si="28"/>
        <v>7.8099925109660854E-3</v>
      </c>
    </row>
    <row r="1802" spans="1:15" x14ac:dyDescent="0.3">
      <c r="A1802">
        <v>57</v>
      </c>
      <c r="B1802">
        <v>140</v>
      </c>
      <c r="C1802" t="s">
        <v>720</v>
      </c>
      <c r="D1802" t="s">
        <v>149</v>
      </c>
      <c r="E1802">
        <v>72</v>
      </c>
      <c r="F1802">
        <v>1703</v>
      </c>
      <c r="G1802">
        <v>4.2278332354668234E-2</v>
      </c>
      <c r="H1802">
        <v>9347</v>
      </c>
      <c r="I1802">
        <v>137216</v>
      </c>
      <c r="J1802">
        <v>22</v>
      </c>
      <c r="K1802" t="s">
        <v>876</v>
      </c>
      <c r="L1802">
        <v>9196</v>
      </c>
      <c r="M1802">
        <v>2024</v>
      </c>
      <c r="N1802">
        <v>36</v>
      </c>
      <c r="O1802">
        <f t="shared" si="28"/>
        <v>7.7030063121857279E-3</v>
      </c>
    </row>
    <row r="1803" spans="1:15" x14ac:dyDescent="0.3">
      <c r="A1803">
        <v>57</v>
      </c>
      <c r="B1803">
        <v>347</v>
      </c>
      <c r="C1803" t="s">
        <v>720</v>
      </c>
      <c r="D1803" t="s">
        <v>149</v>
      </c>
      <c r="E1803">
        <v>72</v>
      </c>
      <c r="F1803">
        <v>1322</v>
      </c>
      <c r="G1803">
        <v>5.4462934947049922E-2</v>
      </c>
      <c r="H1803">
        <v>9347</v>
      </c>
      <c r="I1803">
        <v>137216</v>
      </c>
      <c r="J1803">
        <v>22</v>
      </c>
      <c r="K1803" t="s">
        <v>886</v>
      </c>
      <c r="L1803">
        <v>5736</v>
      </c>
      <c r="M1803">
        <v>2024</v>
      </c>
      <c r="N1803">
        <v>36</v>
      </c>
      <c r="O1803">
        <f t="shared" si="28"/>
        <v>7.7030063121857279E-3</v>
      </c>
    </row>
    <row r="1804" spans="1:15" x14ac:dyDescent="0.3">
      <c r="A1804">
        <v>57</v>
      </c>
      <c r="B1804">
        <v>469</v>
      </c>
      <c r="C1804" t="s">
        <v>720</v>
      </c>
      <c r="D1804" t="s">
        <v>149</v>
      </c>
      <c r="E1804">
        <v>72</v>
      </c>
      <c r="F1804">
        <v>2196</v>
      </c>
      <c r="G1804">
        <v>3.2786885245901641E-2</v>
      </c>
      <c r="H1804">
        <v>9347</v>
      </c>
      <c r="I1804">
        <v>137216</v>
      </c>
      <c r="J1804">
        <v>22</v>
      </c>
      <c r="K1804" t="s">
        <v>1605</v>
      </c>
      <c r="L1804">
        <v>10709</v>
      </c>
      <c r="M1804">
        <v>2024</v>
      </c>
      <c r="N1804">
        <v>36</v>
      </c>
      <c r="O1804">
        <f t="shared" si="28"/>
        <v>7.7030063121857279E-3</v>
      </c>
    </row>
    <row r="1805" spans="1:15" x14ac:dyDescent="0.3">
      <c r="A1805">
        <v>57</v>
      </c>
      <c r="B1805">
        <v>301</v>
      </c>
      <c r="C1805" t="s">
        <v>720</v>
      </c>
      <c r="D1805" t="s">
        <v>149</v>
      </c>
      <c r="E1805">
        <v>67</v>
      </c>
      <c r="F1805">
        <v>1357</v>
      </c>
      <c r="G1805">
        <v>4.9373618275607961E-2</v>
      </c>
      <c r="H1805">
        <v>9347</v>
      </c>
      <c r="I1805">
        <v>137216</v>
      </c>
      <c r="J1805">
        <v>25</v>
      </c>
      <c r="K1805" t="s">
        <v>2874</v>
      </c>
      <c r="L1805">
        <v>7114</v>
      </c>
      <c r="M1805">
        <v>2024</v>
      </c>
      <c r="N1805">
        <v>36</v>
      </c>
      <c r="O1805">
        <f t="shared" si="28"/>
        <v>7.1680753182839412E-3</v>
      </c>
    </row>
    <row r="1806" spans="1:15" x14ac:dyDescent="0.3">
      <c r="A1806">
        <v>57</v>
      </c>
      <c r="B1806">
        <v>634</v>
      </c>
      <c r="C1806" t="s">
        <v>720</v>
      </c>
      <c r="D1806" t="s">
        <v>149</v>
      </c>
      <c r="E1806">
        <v>67</v>
      </c>
      <c r="F1806">
        <v>224</v>
      </c>
      <c r="G1806">
        <v>0.29910714285714285</v>
      </c>
      <c r="H1806">
        <v>9347</v>
      </c>
      <c r="I1806">
        <v>137216</v>
      </c>
      <c r="J1806">
        <v>25</v>
      </c>
      <c r="K1806" t="s">
        <v>2940</v>
      </c>
      <c r="L1806">
        <v>1483</v>
      </c>
      <c r="M1806">
        <v>2024</v>
      </c>
      <c r="N1806">
        <v>36</v>
      </c>
      <c r="O1806">
        <f t="shared" si="28"/>
        <v>7.1680753182839412E-3</v>
      </c>
    </row>
    <row r="1807" spans="1:15" x14ac:dyDescent="0.3">
      <c r="A1807">
        <v>57</v>
      </c>
      <c r="B1807">
        <v>231</v>
      </c>
      <c r="C1807" t="s">
        <v>720</v>
      </c>
      <c r="D1807" t="s">
        <v>149</v>
      </c>
      <c r="E1807">
        <v>66</v>
      </c>
      <c r="F1807">
        <v>898</v>
      </c>
      <c r="G1807">
        <v>7.3496659242761692E-2</v>
      </c>
      <c r="H1807">
        <v>9347</v>
      </c>
      <c r="I1807">
        <v>137216</v>
      </c>
      <c r="J1807">
        <v>27</v>
      </c>
      <c r="K1807" t="s">
        <v>2220</v>
      </c>
      <c r="L1807">
        <v>4866</v>
      </c>
      <c r="M1807">
        <v>2024</v>
      </c>
      <c r="N1807">
        <v>36</v>
      </c>
      <c r="O1807">
        <f t="shared" si="28"/>
        <v>7.0610891195035837E-3</v>
      </c>
    </row>
    <row r="1808" spans="1:15" x14ac:dyDescent="0.3">
      <c r="A1808">
        <v>57</v>
      </c>
      <c r="B1808">
        <v>248</v>
      </c>
      <c r="C1808" t="s">
        <v>720</v>
      </c>
      <c r="D1808" t="s">
        <v>149</v>
      </c>
      <c r="E1808">
        <v>65</v>
      </c>
      <c r="F1808">
        <v>559</v>
      </c>
      <c r="G1808">
        <v>0.11627906976744186</v>
      </c>
      <c r="H1808">
        <v>9347</v>
      </c>
      <c r="I1808">
        <v>137216</v>
      </c>
      <c r="J1808">
        <v>28</v>
      </c>
      <c r="K1808" t="s">
        <v>963</v>
      </c>
      <c r="L1808">
        <v>3375</v>
      </c>
      <c r="M1808">
        <v>2024</v>
      </c>
      <c r="N1808">
        <v>36</v>
      </c>
      <c r="O1808">
        <f t="shared" si="28"/>
        <v>6.954102920723227E-3</v>
      </c>
    </row>
    <row r="1809" spans="1:15" x14ac:dyDescent="0.3">
      <c r="A1809">
        <v>57</v>
      </c>
      <c r="B1809">
        <v>466</v>
      </c>
      <c r="C1809" t="s">
        <v>720</v>
      </c>
      <c r="D1809" t="s">
        <v>149</v>
      </c>
      <c r="E1809">
        <v>64</v>
      </c>
      <c r="F1809">
        <v>1506</v>
      </c>
      <c r="G1809">
        <v>4.2496679946879147E-2</v>
      </c>
      <c r="H1809">
        <v>9347</v>
      </c>
      <c r="I1809">
        <v>137216</v>
      </c>
      <c r="J1809">
        <v>29</v>
      </c>
      <c r="K1809" t="s">
        <v>2748</v>
      </c>
      <c r="L1809">
        <v>7325</v>
      </c>
      <c r="M1809">
        <v>2024</v>
      </c>
      <c r="N1809">
        <v>36</v>
      </c>
      <c r="O1809">
        <f t="shared" si="28"/>
        <v>6.8471167219428695E-3</v>
      </c>
    </row>
    <row r="1810" spans="1:15" x14ac:dyDescent="0.3">
      <c r="A1810">
        <v>57</v>
      </c>
      <c r="B1810">
        <v>308</v>
      </c>
      <c r="C1810" t="s">
        <v>720</v>
      </c>
      <c r="D1810" t="s">
        <v>149</v>
      </c>
      <c r="E1810">
        <v>60</v>
      </c>
      <c r="F1810">
        <v>1067</v>
      </c>
      <c r="G1810">
        <v>5.6232427366447985E-2</v>
      </c>
      <c r="H1810">
        <v>9347</v>
      </c>
      <c r="I1810">
        <v>137216</v>
      </c>
      <c r="J1810">
        <v>30</v>
      </c>
      <c r="K1810" t="s">
        <v>2211</v>
      </c>
      <c r="L1810">
        <v>5626</v>
      </c>
      <c r="M1810">
        <v>2024</v>
      </c>
      <c r="N1810">
        <v>36</v>
      </c>
      <c r="O1810">
        <f t="shared" si="28"/>
        <v>6.4191719268214403E-3</v>
      </c>
    </row>
    <row r="1811" spans="1:15" x14ac:dyDescent="0.3">
      <c r="A1811">
        <v>57</v>
      </c>
      <c r="B1811">
        <v>241</v>
      </c>
      <c r="C1811" t="s">
        <v>720</v>
      </c>
      <c r="D1811" t="s">
        <v>149</v>
      </c>
      <c r="E1811">
        <v>57</v>
      </c>
      <c r="F1811">
        <v>874</v>
      </c>
      <c r="G1811">
        <v>6.5217391304347824E-2</v>
      </c>
      <c r="H1811">
        <v>9347</v>
      </c>
      <c r="I1811">
        <v>137216</v>
      </c>
      <c r="J1811">
        <v>31</v>
      </c>
      <c r="K1811" t="s">
        <v>890</v>
      </c>
      <c r="L1811">
        <v>4374</v>
      </c>
      <c r="M1811">
        <v>2024</v>
      </c>
      <c r="N1811">
        <v>36</v>
      </c>
      <c r="O1811">
        <f t="shared" si="28"/>
        <v>6.0982133304803678E-3</v>
      </c>
    </row>
    <row r="1812" spans="1:15" x14ac:dyDescent="0.3">
      <c r="A1812">
        <v>57</v>
      </c>
      <c r="B1812">
        <v>230</v>
      </c>
      <c r="C1812" t="s">
        <v>720</v>
      </c>
      <c r="D1812" t="s">
        <v>149</v>
      </c>
      <c r="E1812">
        <v>55</v>
      </c>
      <c r="F1812">
        <v>548</v>
      </c>
      <c r="G1812">
        <v>0.10036496350364964</v>
      </c>
      <c r="H1812">
        <v>9347</v>
      </c>
      <c r="I1812">
        <v>137216</v>
      </c>
      <c r="J1812">
        <v>32</v>
      </c>
      <c r="K1812" t="s">
        <v>2224</v>
      </c>
      <c r="L1812">
        <v>3311</v>
      </c>
      <c r="M1812">
        <v>2024</v>
      </c>
      <c r="N1812">
        <v>36</v>
      </c>
      <c r="O1812">
        <f t="shared" si="28"/>
        <v>5.8842409329196536E-3</v>
      </c>
    </row>
    <row r="1813" spans="1:15" x14ac:dyDescent="0.3">
      <c r="A1813">
        <v>57</v>
      </c>
      <c r="B1813">
        <v>134</v>
      </c>
      <c r="C1813" t="s">
        <v>720</v>
      </c>
      <c r="D1813" t="s">
        <v>149</v>
      </c>
      <c r="E1813">
        <v>54</v>
      </c>
      <c r="F1813">
        <v>797</v>
      </c>
      <c r="G1813">
        <v>6.775407779171895E-2</v>
      </c>
      <c r="H1813">
        <v>9347</v>
      </c>
      <c r="I1813">
        <v>137216</v>
      </c>
      <c r="J1813">
        <v>33</v>
      </c>
      <c r="K1813" t="s">
        <v>929</v>
      </c>
      <c r="L1813">
        <v>4163</v>
      </c>
      <c r="M1813">
        <v>2024</v>
      </c>
      <c r="N1813">
        <v>36</v>
      </c>
      <c r="O1813">
        <f t="shared" si="28"/>
        <v>5.7772547341392961E-3</v>
      </c>
    </row>
    <row r="1814" spans="1:15" x14ac:dyDescent="0.3">
      <c r="A1814">
        <v>57</v>
      </c>
      <c r="B1814">
        <v>240</v>
      </c>
      <c r="C1814" t="s">
        <v>720</v>
      </c>
      <c r="D1814" t="s">
        <v>149</v>
      </c>
      <c r="E1814">
        <v>54</v>
      </c>
      <c r="F1814">
        <v>391</v>
      </c>
      <c r="G1814">
        <v>0.13810741687979539</v>
      </c>
      <c r="H1814">
        <v>9347</v>
      </c>
      <c r="I1814">
        <v>137216</v>
      </c>
      <c r="J1814">
        <v>33</v>
      </c>
      <c r="K1814" t="s">
        <v>942</v>
      </c>
      <c r="L1814">
        <v>2347</v>
      </c>
      <c r="M1814">
        <v>2024</v>
      </c>
      <c r="N1814">
        <v>36</v>
      </c>
      <c r="O1814">
        <f t="shared" si="28"/>
        <v>5.7772547341392961E-3</v>
      </c>
    </row>
    <row r="1815" spans="1:15" x14ac:dyDescent="0.3">
      <c r="A1815">
        <v>57</v>
      </c>
      <c r="B1815">
        <v>284</v>
      </c>
      <c r="C1815" t="s">
        <v>720</v>
      </c>
      <c r="D1815" t="s">
        <v>149</v>
      </c>
      <c r="E1815">
        <v>52</v>
      </c>
      <c r="F1815">
        <v>654</v>
      </c>
      <c r="G1815">
        <v>7.9510703363914373E-2</v>
      </c>
      <c r="H1815">
        <v>9347</v>
      </c>
      <c r="I1815">
        <v>137216</v>
      </c>
      <c r="J1815">
        <v>35</v>
      </c>
      <c r="K1815" t="s">
        <v>2719</v>
      </c>
      <c r="L1815">
        <v>3580</v>
      </c>
      <c r="M1815">
        <v>2024</v>
      </c>
      <c r="N1815">
        <v>36</v>
      </c>
      <c r="O1815">
        <f t="shared" si="28"/>
        <v>5.5632823365785811E-3</v>
      </c>
    </row>
    <row r="1816" spans="1:15" x14ac:dyDescent="0.3">
      <c r="A1816">
        <v>57</v>
      </c>
      <c r="B1816">
        <v>426</v>
      </c>
      <c r="C1816" t="s">
        <v>720</v>
      </c>
      <c r="D1816" t="s">
        <v>149</v>
      </c>
      <c r="E1816">
        <v>52</v>
      </c>
      <c r="F1816">
        <v>938</v>
      </c>
      <c r="G1816">
        <v>5.5437100213219619E-2</v>
      </c>
      <c r="H1816">
        <v>9347</v>
      </c>
      <c r="I1816">
        <v>137216</v>
      </c>
      <c r="J1816">
        <v>35</v>
      </c>
      <c r="K1816" t="s">
        <v>2215</v>
      </c>
      <c r="L1816">
        <v>4907</v>
      </c>
      <c r="M1816">
        <v>2024</v>
      </c>
      <c r="N1816">
        <v>36</v>
      </c>
      <c r="O1816">
        <f t="shared" si="28"/>
        <v>5.5632823365785811E-3</v>
      </c>
    </row>
    <row r="1817" spans="1:15" x14ac:dyDescent="0.3">
      <c r="A1817">
        <v>57</v>
      </c>
      <c r="B1817">
        <v>220</v>
      </c>
      <c r="C1817" t="s">
        <v>720</v>
      </c>
      <c r="D1817" t="s">
        <v>149</v>
      </c>
      <c r="E1817">
        <v>51</v>
      </c>
      <c r="F1817">
        <v>249</v>
      </c>
      <c r="G1817">
        <v>0.20481927710843373</v>
      </c>
      <c r="H1817">
        <v>9347</v>
      </c>
      <c r="I1817">
        <v>137216</v>
      </c>
      <c r="J1817">
        <v>37</v>
      </c>
      <c r="K1817" t="s">
        <v>941</v>
      </c>
      <c r="L1817">
        <v>1892</v>
      </c>
      <c r="M1817">
        <v>2024</v>
      </c>
      <c r="N1817">
        <v>36</v>
      </c>
      <c r="O1817">
        <f t="shared" si="28"/>
        <v>5.4562961377982245E-3</v>
      </c>
    </row>
    <row r="1818" spans="1:15" x14ac:dyDescent="0.3">
      <c r="A1818">
        <v>57</v>
      </c>
      <c r="B1818">
        <v>282</v>
      </c>
      <c r="C1818" t="s">
        <v>720</v>
      </c>
      <c r="D1818" t="s">
        <v>149</v>
      </c>
      <c r="E1818">
        <v>47</v>
      </c>
      <c r="F1818">
        <v>994</v>
      </c>
      <c r="G1818">
        <v>4.7283702213279676E-2</v>
      </c>
      <c r="H1818">
        <v>9347</v>
      </c>
      <c r="I1818">
        <v>137216</v>
      </c>
      <c r="J1818">
        <v>38</v>
      </c>
      <c r="K1818" t="s">
        <v>893</v>
      </c>
      <c r="L1818">
        <v>5536</v>
      </c>
      <c r="M1818">
        <v>2024</v>
      </c>
      <c r="N1818">
        <v>36</v>
      </c>
      <c r="O1818">
        <f t="shared" si="28"/>
        <v>5.0283513426767944E-3</v>
      </c>
    </row>
    <row r="1819" spans="1:15" x14ac:dyDescent="0.3">
      <c r="A1819">
        <v>57</v>
      </c>
      <c r="B1819">
        <v>253</v>
      </c>
      <c r="C1819" t="s">
        <v>720</v>
      </c>
      <c r="D1819" t="s">
        <v>149</v>
      </c>
      <c r="E1819">
        <v>44</v>
      </c>
      <c r="F1819">
        <v>658</v>
      </c>
      <c r="G1819">
        <v>6.6869300911854099E-2</v>
      </c>
      <c r="H1819">
        <v>9347</v>
      </c>
      <c r="I1819">
        <v>137216</v>
      </c>
      <c r="J1819">
        <v>39</v>
      </c>
      <c r="K1819" t="s">
        <v>885</v>
      </c>
      <c r="L1819">
        <v>3191</v>
      </c>
      <c r="M1819">
        <v>2024</v>
      </c>
      <c r="N1819">
        <v>36</v>
      </c>
      <c r="O1819">
        <f t="shared" si="28"/>
        <v>4.7073927463357227E-3</v>
      </c>
    </row>
    <row r="1820" spans="1:15" x14ac:dyDescent="0.3">
      <c r="A1820">
        <v>57</v>
      </c>
      <c r="B1820">
        <v>862</v>
      </c>
      <c r="C1820" t="s">
        <v>720</v>
      </c>
      <c r="D1820" t="s">
        <v>149</v>
      </c>
      <c r="E1820">
        <v>44</v>
      </c>
      <c r="F1820">
        <v>465</v>
      </c>
      <c r="G1820">
        <v>9.4623655913978491E-2</v>
      </c>
      <c r="H1820">
        <v>9347</v>
      </c>
      <c r="I1820">
        <v>137216</v>
      </c>
      <c r="J1820">
        <v>39</v>
      </c>
      <c r="K1820" t="s">
        <v>910</v>
      </c>
      <c r="L1820">
        <v>3335</v>
      </c>
      <c r="M1820">
        <v>2024</v>
      </c>
      <c r="N1820">
        <v>36</v>
      </c>
      <c r="O1820">
        <f t="shared" si="28"/>
        <v>4.7073927463357227E-3</v>
      </c>
    </row>
    <row r="1821" spans="1:15" x14ac:dyDescent="0.3">
      <c r="A1821">
        <v>57</v>
      </c>
      <c r="B1821">
        <v>351</v>
      </c>
      <c r="C1821" t="s">
        <v>720</v>
      </c>
      <c r="D1821" t="s">
        <v>149</v>
      </c>
      <c r="E1821">
        <v>43</v>
      </c>
      <c r="F1821">
        <v>999</v>
      </c>
      <c r="G1821">
        <v>4.3043043043043044E-2</v>
      </c>
      <c r="H1821">
        <v>9347</v>
      </c>
      <c r="I1821">
        <v>137216</v>
      </c>
      <c r="J1821">
        <v>41</v>
      </c>
      <c r="K1821" t="s">
        <v>2729</v>
      </c>
      <c r="L1821">
        <v>4749</v>
      </c>
      <c r="M1821">
        <v>2024</v>
      </c>
      <c r="N1821">
        <v>36</v>
      </c>
      <c r="O1821">
        <f t="shared" si="28"/>
        <v>4.6004065475553652E-3</v>
      </c>
    </row>
    <row r="1822" spans="1:15" x14ac:dyDescent="0.3">
      <c r="A1822">
        <v>57</v>
      </c>
      <c r="B1822">
        <v>24</v>
      </c>
      <c r="C1822" t="s">
        <v>720</v>
      </c>
      <c r="D1822" t="s">
        <v>149</v>
      </c>
      <c r="E1822">
        <v>42</v>
      </c>
      <c r="F1822">
        <v>334</v>
      </c>
      <c r="G1822">
        <v>0.12574850299401197</v>
      </c>
      <c r="H1822">
        <v>9347</v>
      </c>
      <c r="I1822">
        <v>137216</v>
      </c>
      <c r="J1822">
        <v>42</v>
      </c>
      <c r="K1822" t="s">
        <v>2220</v>
      </c>
      <c r="L1822">
        <v>3887</v>
      </c>
      <c r="M1822">
        <v>2024</v>
      </c>
      <c r="N1822">
        <v>36</v>
      </c>
      <c r="O1822">
        <f t="shared" si="28"/>
        <v>4.4934203487750077E-3</v>
      </c>
    </row>
    <row r="1823" spans="1:15" x14ac:dyDescent="0.3">
      <c r="A1823">
        <v>57</v>
      </c>
      <c r="B1823">
        <v>190</v>
      </c>
      <c r="C1823" t="s">
        <v>720</v>
      </c>
      <c r="D1823" t="s">
        <v>149</v>
      </c>
      <c r="E1823">
        <v>42</v>
      </c>
      <c r="F1823">
        <v>1140</v>
      </c>
      <c r="G1823">
        <v>3.6842105263157891E-2</v>
      </c>
      <c r="H1823">
        <v>9347</v>
      </c>
      <c r="I1823">
        <v>137216</v>
      </c>
      <c r="J1823">
        <v>42</v>
      </c>
      <c r="K1823" t="s">
        <v>904</v>
      </c>
      <c r="L1823">
        <v>5253</v>
      </c>
      <c r="M1823">
        <v>2024</v>
      </c>
      <c r="N1823">
        <v>36</v>
      </c>
      <c r="O1823">
        <f t="shared" si="28"/>
        <v>4.4934203487750077E-3</v>
      </c>
    </row>
    <row r="1824" spans="1:15" x14ac:dyDescent="0.3">
      <c r="A1824">
        <v>57</v>
      </c>
      <c r="B1824">
        <v>245</v>
      </c>
      <c r="C1824" t="s">
        <v>720</v>
      </c>
      <c r="D1824" t="s">
        <v>149</v>
      </c>
      <c r="E1824">
        <v>42</v>
      </c>
      <c r="F1824">
        <v>371</v>
      </c>
      <c r="G1824">
        <v>0.11320754716981132</v>
      </c>
      <c r="H1824">
        <v>9347</v>
      </c>
      <c r="I1824">
        <v>137216</v>
      </c>
      <c r="J1824">
        <v>42</v>
      </c>
      <c r="K1824" t="s">
        <v>2712</v>
      </c>
      <c r="L1824">
        <v>2282</v>
      </c>
      <c r="M1824">
        <v>2024</v>
      </c>
      <c r="N1824">
        <v>36</v>
      </c>
      <c r="O1824">
        <f t="shared" si="28"/>
        <v>4.4934203487750077E-3</v>
      </c>
    </row>
    <row r="1825" spans="1:15" x14ac:dyDescent="0.3">
      <c r="A1825">
        <v>57</v>
      </c>
      <c r="B1825">
        <v>420</v>
      </c>
      <c r="C1825" t="s">
        <v>720</v>
      </c>
      <c r="D1825" t="s">
        <v>149</v>
      </c>
      <c r="E1825">
        <v>42</v>
      </c>
      <c r="F1825">
        <v>1430</v>
      </c>
      <c r="G1825">
        <v>2.937062937062937E-2</v>
      </c>
      <c r="H1825">
        <v>9347</v>
      </c>
      <c r="I1825">
        <v>137216</v>
      </c>
      <c r="J1825">
        <v>42</v>
      </c>
      <c r="K1825" t="s">
        <v>894</v>
      </c>
      <c r="L1825">
        <v>7368</v>
      </c>
      <c r="M1825">
        <v>2024</v>
      </c>
      <c r="N1825">
        <v>36</v>
      </c>
      <c r="O1825">
        <f t="shared" si="28"/>
        <v>4.4934203487750077E-3</v>
      </c>
    </row>
    <row r="1826" spans="1:15" x14ac:dyDescent="0.3">
      <c r="A1826">
        <v>57</v>
      </c>
      <c r="B1826">
        <v>422</v>
      </c>
      <c r="C1826" t="s">
        <v>720</v>
      </c>
      <c r="D1826" t="s">
        <v>149</v>
      </c>
      <c r="E1826">
        <v>42</v>
      </c>
      <c r="F1826">
        <v>617</v>
      </c>
      <c r="G1826">
        <v>6.8071312803889783E-2</v>
      </c>
      <c r="H1826">
        <v>9347</v>
      </c>
      <c r="I1826">
        <v>137216</v>
      </c>
      <c r="J1826">
        <v>42</v>
      </c>
      <c r="K1826" t="s">
        <v>2852</v>
      </c>
      <c r="L1826">
        <v>2623</v>
      </c>
      <c r="M1826">
        <v>2024</v>
      </c>
      <c r="N1826">
        <v>36</v>
      </c>
      <c r="O1826">
        <f t="shared" si="28"/>
        <v>4.4934203487750077E-3</v>
      </c>
    </row>
    <row r="1827" spans="1:15" x14ac:dyDescent="0.3">
      <c r="A1827">
        <v>57</v>
      </c>
      <c r="B1827">
        <v>133</v>
      </c>
      <c r="C1827" t="s">
        <v>720</v>
      </c>
      <c r="D1827" t="s">
        <v>149</v>
      </c>
      <c r="E1827">
        <v>41</v>
      </c>
      <c r="F1827">
        <v>1165</v>
      </c>
      <c r="G1827">
        <v>3.51931330472103E-2</v>
      </c>
      <c r="H1827">
        <v>9347</v>
      </c>
      <c r="I1827">
        <v>137216</v>
      </c>
      <c r="J1827">
        <v>47</v>
      </c>
      <c r="K1827" t="s">
        <v>2877</v>
      </c>
      <c r="L1827">
        <v>7672</v>
      </c>
      <c r="M1827">
        <v>2024</v>
      </c>
      <c r="N1827">
        <v>36</v>
      </c>
      <c r="O1827">
        <f t="shared" si="28"/>
        <v>4.3864341499946511E-3</v>
      </c>
    </row>
    <row r="1828" spans="1:15" x14ac:dyDescent="0.3">
      <c r="A1828">
        <v>57</v>
      </c>
      <c r="B1828">
        <v>263</v>
      </c>
      <c r="C1828" t="s">
        <v>720</v>
      </c>
      <c r="D1828" t="s">
        <v>149</v>
      </c>
      <c r="E1828">
        <v>41</v>
      </c>
      <c r="F1828">
        <v>852</v>
      </c>
      <c r="G1828">
        <v>4.8122065727699531E-2</v>
      </c>
      <c r="H1828">
        <v>9347</v>
      </c>
      <c r="I1828">
        <v>137216</v>
      </c>
      <c r="J1828">
        <v>47</v>
      </c>
      <c r="K1828" t="s">
        <v>2882</v>
      </c>
      <c r="L1828">
        <v>4234</v>
      </c>
      <c r="M1828">
        <v>2024</v>
      </c>
      <c r="N1828">
        <v>36</v>
      </c>
      <c r="O1828">
        <f t="shared" si="28"/>
        <v>4.3864341499946511E-3</v>
      </c>
    </row>
    <row r="1829" spans="1:15" x14ac:dyDescent="0.3">
      <c r="A1829">
        <v>57</v>
      </c>
      <c r="B1829">
        <v>42</v>
      </c>
      <c r="C1829" t="s">
        <v>720</v>
      </c>
      <c r="D1829" t="s">
        <v>149</v>
      </c>
      <c r="E1829">
        <v>39</v>
      </c>
      <c r="F1829">
        <v>1040</v>
      </c>
      <c r="G1829">
        <v>3.7499999999999999E-2</v>
      </c>
      <c r="H1829">
        <v>9347</v>
      </c>
      <c r="I1829">
        <v>137216</v>
      </c>
      <c r="J1829">
        <v>49</v>
      </c>
      <c r="K1829" t="s">
        <v>914</v>
      </c>
      <c r="L1829">
        <v>5210</v>
      </c>
      <c r="M1829">
        <v>2024</v>
      </c>
      <c r="N1829">
        <v>36</v>
      </c>
      <c r="O1829">
        <f t="shared" si="28"/>
        <v>4.172461752433936E-3</v>
      </c>
    </row>
    <row r="1830" spans="1:15" x14ac:dyDescent="0.3">
      <c r="A1830">
        <v>57</v>
      </c>
      <c r="B1830">
        <v>141</v>
      </c>
      <c r="C1830" t="s">
        <v>720</v>
      </c>
      <c r="D1830" t="s">
        <v>149</v>
      </c>
      <c r="E1830">
        <v>39</v>
      </c>
      <c r="F1830">
        <v>765</v>
      </c>
      <c r="G1830">
        <v>5.0980392156862744E-2</v>
      </c>
      <c r="H1830">
        <v>9347</v>
      </c>
      <c r="I1830">
        <v>137216</v>
      </c>
      <c r="J1830">
        <v>49</v>
      </c>
      <c r="K1830" t="s">
        <v>931</v>
      </c>
      <c r="L1830">
        <v>3833</v>
      </c>
      <c r="M1830">
        <v>2024</v>
      </c>
      <c r="N1830">
        <v>36</v>
      </c>
      <c r="O1830">
        <f t="shared" si="28"/>
        <v>4.172461752433936E-3</v>
      </c>
    </row>
    <row r="1831" spans="1:15" x14ac:dyDescent="0.3">
      <c r="A1831">
        <v>57</v>
      </c>
      <c r="B1831">
        <v>663</v>
      </c>
      <c r="C1831" t="s">
        <v>720</v>
      </c>
      <c r="D1831" t="s">
        <v>149</v>
      </c>
      <c r="E1831">
        <v>33</v>
      </c>
      <c r="F1831">
        <v>903</v>
      </c>
      <c r="G1831">
        <v>3.6544850498338874E-2</v>
      </c>
      <c r="H1831">
        <v>9347</v>
      </c>
      <c r="I1831">
        <v>137216</v>
      </c>
      <c r="J1831">
        <v>51</v>
      </c>
      <c r="K1831" t="s">
        <v>2791</v>
      </c>
      <c r="L1831">
        <v>4867</v>
      </c>
      <c r="M1831">
        <v>2024</v>
      </c>
      <c r="N1831">
        <v>36</v>
      </c>
      <c r="O1831">
        <f t="shared" si="28"/>
        <v>3.5305445597517918E-3</v>
      </c>
    </row>
    <row r="1832" spans="1:15" x14ac:dyDescent="0.3">
      <c r="A1832">
        <v>57</v>
      </c>
      <c r="B1832">
        <v>204</v>
      </c>
      <c r="C1832" t="s">
        <v>720</v>
      </c>
      <c r="D1832" t="s">
        <v>149</v>
      </c>
      <c r="E1832">
        <v>32</v>
      </c>
      <c r="F1832">
        <v>930</v>
      </c>
      <c r="G1832">
        <v>3.4408602150537634E-2</v>
      </c>
      <c r="H1832">
        <v>9347</v>
      </c>
      <c r="I1832">
        <v>137216</v>
      </c>
      <c r="J1832">
        <v>52</v>
      </c>
      <c r="K1832" t="s">
        <v>2704</v>
      </c>
      <c r="L1832">
        <v>4075</v>
      </c>
      <c r="M1832">
        <v>2024</v>
      </c>
      <c r="N1832">
        <v>36</v>
      </c>
      <c r="O1832">
        <f t="shared" si="28"/>
        <v>3.4235583609714348E-3</v>
      </c>
    </row>
    <row r="1833" spans="1:15" x14ac:dyDescent="0.3">
      <c r="A1833">
        <v>57</v>
      </c>
      <c r="B1833">
        <v>280</v>
      </c>
      <c r="C1833" t="s">
        <v>720</v>
      </c>
      <c r="D1833" t="s">
        <v>149</v>
      </c>
      <c r="E1833">
        <v>32</v>
      </c>
      <c r="F1833">
        <v>723</v>
      </c>
      <c r="G1833">
        <v>4.4260027662517291E-2</v>
      </c>
      <c r="H1833">
        <v>9347</v>
      </c>
      <c r="I1833">
        <v>137216</v>
      </c>
      <c r="J1833">
        <v>52</v>
      </c>
      <c r="K1833" t="s">
        <v>948</v>
      </c>
      <c r="L1833">
        <v>4028</v>
      </c>
      <c r="M1833">
        <v>2024</v>
      </c>
      <c r="N1833">
        <v>36</v>
      </c>
      <c r="O1833">
        <f t="shared" si="28"/>
        <v>3.4235583609714348E-3</v>
      </c>
    </row>
    <row r="1834" spans="1:15" x14ac:dyDescent="0.3">
      <c r="A1834">
        <v>57</v>
      </c>
      <c r="B1834">
        <v>252</v>
      </c>
      <c r="C1834" t="s">
        <v>720</v>
      </c>
      <c r="D1834" t="s">
        <v>149</v>
      </c>
      <c r="E1834">
        <v>31</v>
      </c>
      <c r="F1834">
        <v>275</v>
      </c>
      <c r="G1834">
        <v>0.11272727272727273</v>
      </c>
      <c r="H1834">
        <v>9347</v>
      </c>
      <c r="I1834">
        <v>137216</v>
      </c>
      <c r="J1834">
        <v>54</v>
      </c>
      <c r="K1834" t="s">
        <v>2946</v>
      </c>
      <c r="L1834">
        <v>1540</v>
      </c>
      <c r="M1834">
        <v>2024</v>
      </c>
      <c r="N1834">
        <v>36</v>
      </c>
      <c r="O1834">
        <f t="shared" si="28"/>
        <v>3.3165721621910772E-3</v>
      </c>
    </row>
    <row r="1835" spans="1:15" x14ac:dyDescent="0.3">
      <c r="A1835">
        <v>57</v>
      </c>
      <c r="B1835">
        <v>633</v>
      </c>
      <c r="C1835" t="s">
        <v>720</v>
      </c>
      <c r="D1835" t="s">
        <v>149</v>
      </c>
      <c r="E1835">
        <v>31</v>
      </c>
      <c r="F1835">
        <v>168</v>
      </c>
      <c r="G1835">
        <v>0.18452380952380953</v>
      </c>
      <c r="H1835">
        <v>9347</v>
      </c>
      <c r="I1835">
        <v>137216</v>
      </c>
      <c r="J1835">
        <v>54</v>
      </c>
      <c r="K1835" t="s">
        <v>2786</v>
      </c>
      <c r="L1835">
        <v>1448</v>
      </c>
      <c r="M1835">
        <v>2024</v>
      </c>
      <c r="N1835">
        <v>36</v>
      </c>
      <c r="O1835">
        <f t="shared" si="28"/>
        <v>3.3165721621910772E-3</v>
      </c>
    </row>
    <row r="1836" spans="1:15" x14ac:dyDescent="0.3">
      <c r="A1836">
        <v>57</v>
      </c>
      <c r="B1836">
        <v>755</v>
      </c>
      <c r="C1836" t="s">
        <v>720</v>
      </c>
      <c r="D1836" t="s">
        <v>149</v>
      </c>
      <c r="E1836">
        <v>30</v>
      </c>
      <c r="F1836">
        <v>466</v>
      </c>
      <c r="G1836">
        <v>6.4377682403433473E-2</v>
      </c>
      <c r="H1836">
        <v>9347</v>
      </c>
      <c r="I1836">
        <v>137216</v>
      </c>
      <c r="J1836">
        <v>56</v>
      </c>
      <c r="K1836" t="s">
        <v>918</v>
      </c>
      <c r="L1836">
        <v>1726</v>
      </c>
      <c r="M1836">
        <v>2024</v>
      </c>
      <c r="N1836">
        <v>36</v>
      </c>
      <c r="O1836">
        <f t="shared" si="28"/>
        <v>3.2095859634107202E-3</v>
      </c>
    </row>
    <row r="1837" spans="1:15" x14ac:dyDescent="0.3">
      <c r="A1837">
        <v>57</v>
      </c>
      <c r="B1837">
        <v>304</v>
      </c>
      <c r="C1837" t="s">
        <v>720</v>
      </c>
      <c r="D1837" t="s">
        <v>149</v>
      </c>
      <c r="E1837">
        <v>29</v>
      </c>
      <c r="F1837">
        <v>734</v>
      </c>
      <c r="G1837">
        <v>3.9509536784741145E-2</v>
      </c>
      <c r="H1837">
        <v>9347</v>
      </c>
      <c r="I1837">
        <v>137216</v>
      </c>
      <c r="J1837">
        <v>57</v>
      </c>
      <c r="K1837" t="s">
        <v>921</v>
      </c>
      <c r="L1837">
        <v>5398</v>
      </c>
      <c r="M1837">
        <v>2024</v>
      </c>
      <c r="N1837">
        <v>36</v>
      </c>
      <c r="O1837">
        <f t="shared" si="28"/>
        <v>3.1025997646303627E-3</v>
      </c>
    </row>
    <row r="1838" spans="1:15" x14ac:dyDescent="0.3">
      <c r="A1838">
        <v>57</v>
      </c>
      <c r="B1838">
        <v>639</v>
      </c>
      <c r="C1838" t="s">
        <v>720</v>
      </c>
      <c r="D1838" t="s">
        <v>149</v>
      </c>
      <c r="E1838">
        <v>29</v>
      </c>
      <c r="F1838">
        <v>294</v>
      </c>
      <c r="G1838">
        <v>9.8639455782312924E-2</v>
      </c>
      <c r="H1838">
        <v>9347</v>
      </c>
      <c r="I1838">
        <v>137216</v>
      </c>
      <c r="J1838">
        <v>57</v>
      </c>
      <c r="K1838" t="s">
        <v>2939</v>
      </c>
      <c r="L1838">
        <v>1805</v>
      </c>
      <c r="M1838">
        <v>2024</v>
      </c>
      <c r="N1838">
        <v>36</v>
      </c>
      <c r="O1838">
        <f t="shared" si="28"/>
        <v>3.1025997646303627E-3</v>
      </c>
    </row>
    <row r="1839" spans="1:15" x14ac:dyDescent="0.3">
      <c r="A1839">
        <v>57</v>
      </c>
      <c r="B1839">
        <v>710</v>
      </c>
      <c r="C1839" t="s">
        <v>720</v>
      </c>
      <c r="D1839" t="s">
        <v>149</v>
      </c>
      <c r="E1839">
        <v>29</v>
      </c>
      <c r="F1839">
        <v>723</v>
      </c>
      <c r="G1839">
        <v>4.0110650069156296E-2</v>
      </c>
      <c r="H1839">
        <v>9347</v>
      </c>
      <c r="I1839">
        <v>137216</v>
      </c>
      <c r="J1839">
        <v>57</v>
      </c>
      <c r="K1839" t="s">
        <v>891</v>
      </c>
      <c r="L1839">
        <v>4844</v>
      </c>
      <c r="M1839">
        <v>2024</v>
      </c>
      <c r="N1839">
        <v>36</v>
      </c>
      <c r="O1839">
        <f t="shared" si="28"/>
        <v>3.1025997646303627E-3</v>
      </c>
    </row>
    <row r="1840" spans="1:15" x14ac:dyDescent="0.3">
      <c r="A1840">
        <v>57</v>
      </c>
      <c r="B1840">
        <v>53</v>
      </c>
      <c r="C1840" t="s">
        <v>720</v>
      </c>
      <c r="D1840" t="s">
        <v>149</v>
      </c>
      <c r="E1840">
        <v>28</v>
      </c>
      <c r="F1840">
        <v>921</v>
      </c>
      <c r="G1840">
        <v>3.0401737242128121E-2</v>
      </c>
      <c r="H1840">
        <v>9347</v>
      </c>
      <c r="I1840">
        <v>137216</v>
      </c>
      <c r="J1840">
        <v>60</v>
      </c>
      <c r="K1840" t="s">
        <v>906</v>
      </c>
      <c r="L1840">
        <v>6415</v>
      </c>
      <c r="M1840">
        <v>2024</v>
      </c>
      <c r="N1840">
        <v>36</v>
      </c>
      <c r="O1840">
        <f t="shared" si="28"/>
        <v>2.9956135658500051E-3</v>
      </c>
    </row>
    <row r="1841" spans="1:15" x14ac:dyDescent="0.3">
      <c r="A1841">
        <v>57</v>
      </c>
      <c r="B1841">
        <v>541</v>
      </c>
      <c r="C1841" t="s">
        <v>720</v>
      </c>
      <c r="D1841" t="s">
        <v>149</v>
      </c>
      <c r="E1841">
        <v>28</v>
      </c>
      <c r="F1841">
        <v>359</v>
      </c>
      <c r="G1841">
        <v>7.7994428969359333E-2</v>
      </c>
      <c r="H1841">
        <v>9347</v>
      </c>
      <c r="I1841">
        <v>137216</v>
      </c>
      <c r="J1841">
        <v>60</v>
      </c>
      <c r="K1841" t="s">
        <v>927</v>
      </c>
      <c r="L1841">
        <v>1803</v>
      </c>
      <c r="M1841">
        <v>2024</v>
      </c>
      <c r="N1841">
        <v>36</v>
      </c>
      <c r="O1841">
        <f t="shared" si="28"/>
        <v>2.9956135658500051E-3</v>
      </c>
    </row>
    <row r="1842" spans="1:15" x14ac:dyDescent="0.3">
      <c r="A1842">
        <v>57</v>
      </c>
      <c r="B1842">
        <v>52</v>
      </c>
      <c r="C1842" t="s">
        <v>720</v>
      </c>
      <c r="D1842" t="s">
        <v>149</v>
      </c>
      <c r="E1842">
        <v>26</v>
      </c>
      <c r="F1842">
        <v>773</v>
      </c>
      <c r="G1842">
        <v>3.3635187580853813E-2</v>
      </c>
      <c r="H1842">
        <v>9347</v>
      </c>
      <c r="I1842">
        <v>137216</v>
      </c>
      <c r="J1842">
        <v>62</v>
      </c>
      <c r="K1842" t="s">
        <v>2881</v>
      </c>
      <c r="L1842">
        <v>3600</v>
      </c>
      <c r="M1842">
        <v>2024</v>
      </c>
      <c r="N1842">
        <v>36</v>
      </c>
      <c r="O1842">
        <f t="shared" si="28"/>
        <v>2.7816411682892906E-3</v>
      </c>
    </row>
    <row r="1843" spans="1:15" x14ac:dyDescent="0.3">
      <c r="A1843">
        <v>57</v>
      </c>
      <c r="B1843">
        <v>58</v>
      </c>
      <c r="C1843" t="s">
        <v>720</v>
      </c>
      <c r="D1843" t="s">
        <v>149</v>
      </c>
      <c r="E1843">
        <v>26</v>
      </c>
      <c r="F1843">
        <v>584</v>
      </c>
      <c r="G1843">
        <v>4.4520547945205477E-2</v>
      </c>
      <c r="H1843">
        <v>9347</v>
      </c>
      <c r="I1843">
        <v>137216</v>
      </c>
      <c r="J1843">
        <v>62</v>
      </c>
      <c r="K1843" t="s">
        <v>911</v>
      </c>
      <c r="L1843">
        <v>3485</v>
      </c>
      <c r="M1843">
        <v>2024</v>
      </c>
      <c r="N1843">
        <v>36</v>
      </c>
      <c r="O1843">
        <f t="shared" si="28"/>
        <v>2.7816411682892906E-3</v>
      </c>
    </row>
    <row r="1844" spans="1:15" x14ac:dyDescent="0.3">
      <c r="A1844">
        <v>57</v>
      </c>
      <c r="B1844">
        <v>181</v>
      </c>
      <c r="C1844" t="s">
        <v>720</v>
      </c>
      <c r="D1844" t="s">
        <v>149</v>
      </c>
      <c r="E1844">
        <v>26</v>
      </c>
      <c r="F1844">
        <v>297</v>
      </c>
      <c r="G1844">
        <v>8.7542087542087546E-2</v>
      </c>
      <c r="H1844">
        <v>9347</v>
      </c>
      <c r="I1844">
        <v>137216</v>
      </c>
      <c r="J1844">
        <v>62</v>
      </c>
      <c r="K1844" t="s">
        <v>2217</v>
      </c>
      <c r="L1844">
        <v>2856</v>
      </c>
      <c r="M1844">
        <v>2024</v>
      </c>
      <c r="N1844">
        <v>36</v>
      </c>
      <c r="O1844">
        <f t="shared" si="28"/>
        <v>2.7816411682892906E-3</v>
      </c>
    </row>
    <row r="1845" spans="1:15" x14ac:dyDescent="0.3">
      <c r="A1845">
        <v>57</v>
      </c>
      <c r="B1845">
        <v>302</v>
      </c>
      <c r="C1845" t="s">
        <v>720</v>
      </c>
      <c r="D1845" t="s">
        <v>149</v>
      </c>
      <c r="E1845">
        <v>25</v>
      </c>
      <c r="F1845">
        <v>1073</v>
      </c>
      <c r="G1845">
        <v>2.3299161230195712E-2</v>
      </c>
      <c r="H1845">
        <v>9347</v>
      </c>
      <c r="I1845">
        <v>137216</v>
      </c>
      <c r="J1845">
        <v>65</v>
      </c>
      <c r="K1845" t="s">
        <v>875</v>
      </c>
      <c r="L1845">
        <v>6312</v>
      </c>
      <c r="M1845">
        <v>2024</v>
      </c>
      <c r="N1845">
        <v>36</v>
      </c>
      <c r="O1845">
        <f t="shared" si="28"/>
        <v>2.6746549695089335E-3</v>
      </c>
    </row>
    <row r="1846" spans="1:15" x14ac:dyDescent="0.3">
      <c r="A1846">
        <v>57</v>
      </c>
      <c r="B1846">
        <v>425</v>
      </c>
      <c r="C1846" t="s">
        <v>720</v>
      </c>
      <c r="D1846" t="s">
        <v>149</v>
      </c>
      <c r="E1846">
        <v>25</v>
      </c>
      <c r="F1846">
        <v>589</v>
      </c>
      <c r="G1846">
        <v>4.2444821731748725E-2</v>
      </c>
      <c r="H1846">
        <v>9347</v>
      </c>
      <c r="I1846">
        <v>137216</v>
      </c>
      <c r="J1846">
        <v>65</v>
      </c>
      <c r="K1846" t="s">
        <v>2883</v>
      </c>
      <c r="L1846">
        <v>3296</v>
      </c>
      <c r="M1846">
        <v>2024</v>
      </c>
      <c r="N1846">
        <v>36</v>
      </c>
      <c r="O1846">
        <f t="shared" si="28"/>
        <v>2.6746549695089335E-3</v>
      </c>
    </row>
    <row r="1847" spans="1:15" x14ac:dyDescent="0.3">
      <c r="A1847">
        <v>57</v>
      </c>
      <c r="B1847">
        <v>465</v>
      </c>
      <c r="C1847" t="s">
        <v>720</v>
      </c>
      <c r="D1847" t="s">
        <v>149</v>
      </c>
      <c r="E1847">
        <v>25</v>
      </c>
      <c r="F1847">
        <v>501</v>
      </c>
      <c r="G1847">
        <v>4.9900199600798403E-2</v>
      </c>
      <c r="H1847">
        <v>9347</v>
      </c>
      <c r="I1847">
        <v>137216</v>
      </c>
      <c r="J1847">
        <v>65</v>
      </c>
      <c r="K1847" t="s">
        <v>2747</v>
      </c>
      <c r="L1847">
        <v>1977</v>
      </c>
      <c r="M1847">
        <v>2024</v>
      </c>
      <c r="N1847">
        <v>36</v>
      </c>
      <c r="O1847">
        <f t="shared" si="28"/>
        <v>2.6746549695089335E-3</v>
      </c>
    </row>
    <row r="1848" spans="1:15" x14ac:dyDescent="0.3">
      <c r="A1848">
        <v>57</v>
      </c>
      <c r="B1848">
        <v>542</v>
      </c>
      <c r="C1848" t="s">
        <v>720</v>
      </c>
      <c r="D1848" t="s">
        <v>149</v>
      </c>
      <c r="E1848">
        <v>25</v>
      </c>
      <c r="F1848">
        <v>306</v>
      </c>
      <c r="G1848">
        <v>8.1699346405228759E-2</v>
      </c>
      <c r="H1848">
        <v>9347</v>
      </c>
      <c r="I1848">
        <v>137216</v>
      </c>
      <c r="J1848">
        <v>65</v>
      </c>
      <c r="K1848" t="s">
        <v>2765</v>
      </c>
      <c r="L1848">
        <v>1607</v>
      </c>
      <c r="M1848">
        <v>2024</v>
      </c>
      <c r="N1848">
        <v>36</v>
      </c>
      <c r="O1848">
        <f t="shared" si="28"/>
        <v>2.6746549695089335E-3</v>
      </c>
    </row>
    <row r="1849" spans="1:15" x14ac:dyDescent="0.3">
      <c r="A1849">
        <v>57</v>
      </c>
      <c r="B1849">
        <v>581</v>
      </c>
      <c r="C1849" t="s">
        <v>720</v>
      </c>
      <c r="D1849" t="s">
        <v>149</v>
      </c>
      <c r="E1849">
        <v>25</v>
      </c>
      <c r="F1849">
        <v>246</v>
      </c>
      <c r="G1849">
        <v>0.1016260162601626</v>
      </c>
      <c r="H1849">
        <v>9347</v>
      </c>
      <c r="I1849">
        <v>137216</v>
      </c>
      <c r="J1849">
        <v>65</v>
      </c>
      <c r="K1849" t="s">
        <v>2773</v>
      </c>
      <c r="L1849">
        <v>997</v>
      </c>
      <c r="M1849">
        <v>2024</v>
      </c>
      <c r="N1849">
        <v>36</v>
      </c>
      <c r="O1849">
        <f t="shared" si="28"/>
        <v>2.6746549695089335E-3</v>
      </c>
    </row>
    <row r="1850" spans="1:15" x14ac:dyDescent="0.3">
      <c r="A1850">
        <v>57</v>
      </c>
      <c r="B1850">
        <v>756</v>
      </c>
      <c r="C1850" t="s">
        <v>720</v>
      </c>
      <c r="D1850" t="s">
        <v>149</v>
      </c>
      <c r="E1850">
        <v>25</v>
      </c>
      <c r="F1850">
        <v>352</v>
      </c>
      <c r="G1850">
        <v>7.1022727272727279E-2</v>
      </c>
      <c r="H1850">
        <v>9347</v>
      </c>
      <c r="I1850">
        <v>137216</v>
      </c>
      <c r="J1850">
        <v>65</v>
      </c>
      <c r="K1850" t="s">
        <v>892</v>
      </c>
      <c r="L1850">
        <v>1555</v>
      </c>
      <c r="M1850">
        <v>2024</v>
      </c>
      <c r="N1850">
        <v>36</v>
      </c>
      <c r="O1850">
        <f t="shared" si="28"/>
        <v>2.6746549695089335E-3</v>
      </c>
    </row>
    <row r="1851" spans="1:15" x14ac:dyDescent="0.3">
      <c r="A1851">
        <v>8</v>
      </c>
      <c r="B1851">
        <v>640</v>
      </c>
      <c r="C1851" t="s">
        <v>721</v>
      </c>
      <c r="D1851" t="s">
        <v>155</v>
      </c>
      <c r="E1851">
        <v>101</v>
      </c>
      <c r="F1851">
        <v>5583</v>
      </c>
      <c r="G1851">
        <v>1.8090632276553824E-2</v>
      </c>
      <c r="H1851">
        <v>904</v>
      </c>
      <c r="I1851">
        <v>89817</v>
      </c>
      <c r="J1851">
        <v>1</v>
      </c>
      <c r="K1851" t="s">
        <v>866</v>
      </c>
      <c r="L1851">
        <v>59576</v>
      </c>
      <c r="M1851">
        <v>2024</v>
      </c>
      <c r="N1851">
        <v>36</v>
      </c>
      <c r="O1851">
        <f t="shared" si="28"/>
        <v>0.11172566371681415</v>
      </c>
    </row>
    <row r="1852" spans="1:15" x14ac:dyDescent="0.3">
      <c r="A1852">
        <v>8</v>
      </c>
      <c r="B1852">
        <v>560</v>
      </c>
      <c r="C1852" t="s">
        <v>721</v>
      </c>
      <c r="D1852" t="s">
        <v>155</v>
      </c>
      <c r="E1852">
        <v>82</v>
      </c>
      <c r="F1852">
        <v>4070</v>
      </c>
      <c r="G1852">
        <v>2.0147420147420148E-2</v>
      </c>
      <c r="H1852">
        <v>904</v>
      </c>
      <c r="I1852">
        <v>89817</v>
      </c>
      <c r="J1852">
        <v>2</v>
      </c>
      <c r="K1852" t="s">
        <v>868</v>
      </c>
      <c r="L1852">
        <v>40753</v>
      </c>
      <c r="M1852">
        <v>2024</v>
      </c>
      <c r="N1852">
        <v>36</v>
      </c>
      <c r="O1852">
        <f t="shared" si="28"/>
        <v>9.0707964601769914E-2</v>
      </c>
    </row>
    <row r="1853" spans="1:15" x14ac:dyDescent="0.3">
      <c r="A1853">
        <v>8</v>
      </c>
      <c r="B1853">
        <v>720</v>
      </c>
      <c r="C1853" t="s">
        <v>721</v>
      </c>
      <c r="D1853" t="s">
        <v>155</v>
      </c>
      <c r="E1853">
        <v>65</v>
      </c>
      <c r="F1853">
        <v>6895</v>
      </c>
      <c r="G1853">
        <v>9.4271211022480053E-3</v>
      </c>
      <c r="H1853">
        <v>904</v>
      </c>
      <c r="I1853">
        <v>89817</v>
      </c>
      <c r="J1853">
        <v>3</v>
      </c>
      <c r="K1853" t="s">
        <v>867</v>
      </c>
      <c r="L1853">
        <v>43807</v>
      </c>
      <c r="M1853">
        <v>2024</v>
      </c>
      <c r="N1853">
        <v>36</v>
      </c>
      <c r="O1853">
        <f t="shared" si="28"/>
        <v>7.1902654867256638E-2</v>
      </c>
    </row>
    <row r="1854" spans="1:15" x14ac:dyDescent="0.3">
      <c r="A1854">
        <v>8</v>
      </c>
      <c r="B1854">
        <v>139</v>
      </c>
      <c r="C1854" t="s">
        <v>721</v>
      </c>
      <c r="D1854" t="s">
        <v>155</v>
      </c>
      <c r="E1854">
        <v>61</v>
      </c>
      <c r="F1854">
        <v>1731</v>
      </c>
      <c r="G1854">
        <v>3.5239745811669554E-2</v>
      </c>
      <c r="H1854">
        <v>904</v>
      </c>
      <c r="I1854">
        <v>89817</v>
      </c>
      <c r="J1854">
        <v>4</v>
      </c>
      <c r="K1854" t="s">
        <v>879</v>
      </c>
      <c r="L1854">
        <v>15497</v>
      </c>
      <c r="M1854">
        <v>2024</v>
      </c>
      <c r="N1854">
        <v>36</v>
      </c>
      <c r="O1854">
        <f t="shared" si="28"/>
        <v>6.7477876106194684E-2</v>
      </c>
    </row>
    <row r="1855" spans="1:15" x14ac:dyDescent="0.3">
      <c r="A1855">
        <v>8</v>
      </c>
      <c r="B1855">
        <v>137</v>
      </c>
      <c r="C1855" t="s">
        <v>721</v>
      </c>
      <c r="D1855" t="s">
        <v>155</v>
      </c>
      <c r="E1855">
        <v>54</v>
      </c>
      <c r="F1855">
        <v>2089</v>
      </c>
      <c r="G1855">
        <v>2.5849688846337961E-2</v>
      </c>
      <c r="H1855">
        <v>904</v>
      </c>
      <c r="I1855">
        <v>89817</v>
      </c>
      <c r="J1855">
        <v>5</v>
      </c>
      <c r="K1855" t="s">
        <v>872</v>
      </c>
      <c r="L1855">
        <v>18935</v>
      </c>
      <c r="M1855">
        <v>2024</v>
      </c>
      <c r="N1855">
        <v>36</v>
      </c>
      <c r="O1855">
        <f t="shared" si="28"/>
        <v>5.9734513274336286E-2</v>
      </c>
    </row>
    <row r="1856" spans="1:15" x14ac:dyDescent="0.3">
      <c r="A1856">
        <v>8</v>
      </c>
      <c r="B1856">
        <v>194</v>
      </c>
      <c r="C1856" t="s">
        <v>721</v>
      </c>
      <c r="D1856" t="s">
        <v>155</v>
      </c>
      <c r="E1856">
        <v>54</v>
      </c>
      <c r="F1856">
        <v>4055</v>
      </c>
      <c r="G1856">
        <v>1.3316892725030826E-2</v>
      </c>
      <c r="H1856">
        <v>904</v>
      </c>
      <c r="I1856">
        <v>89817</v>
      </c>
      <c r="J1856">
        <v>5</v>
      </c>
      <c r="K1856" t="s">
        <v>873</v>
      </c>
      <c r="L1856">
        <v>26491</v>
      </c>
      <c r="M1856">
        <v>2024</v>
      </c>
      <c r="N1856">
        <v>36</v>
      </c>
      <c r="O1856">
        <f t="shared" si="28"/>
        <v>5.9734513274336286E-2</v>
      </c>
    </row>
    <row r="1857" spans="1:15" x14ac:dyDescent="0.3">
      <c r="A1857">
        <v>8</v>
      </c>
      <c r="B1857">
        <v>540</v>
      </c>
      <c r="C1857" t="s">
        <v>721</v>
      </c>
      <c r="D1857" t="s">
        <v>155</v>
      </c>
      <c r="E1857">
        <v>36</v>
      </c>
      <c r="F1857">
        <v>2163</v>
      </c>
      <c r="G1857">
        <v>1.6643550624133148E-2</v>
      </c>
      <c r="H1857">
        <v>904</v>
      </c>
      <c r="I1857">
        <v>89817</v>
      </c>
      <c r="J1857">
        <v>7</v>
      </c>
      <c r="K1857" t="s">
        <v>871</v>
      </c>
      <c r="L1857">
        <v>22562</v>
      </c>
      <c r="M1857">
        <v>2024</v>
      </c>
      <c r="N1857">
        <v>36</v>
      </c>
      <c r="O1857">
        <f t="shared" si="28"/>
        <v>3.9823008849557522E-2</v>
      </c>
    </row>
    <row r="1858" spans="1:15" x14ac:dyDescent="0.3">
      <c r="A1858">
        <v>8</v>
      </c>
      <c r="B1858">
        <v>469</v>
      </c>
      <c r="C1858" t="s">
        <v>721</v>
      </c>
      <c r="D1858" t="s">
        <v>155</v>
      </c>
      <c r="E1858">
        <v>30</v>
      </c>
      <c r="F1858">
        <v>1487</v>
      </c>
      <c r="G1858">
        <v>2.0174848688634835E-2</v>
      </c>
      <c r="H1858">
        <v>904</v>
      </c>
      <c r="I1858">
        <v>89817</v>
      </c>
      <c r="J1858">
        <v>8</v>
      </c>
      <c r="K1858" t="s">
        <v>1605</v>
      </c>
      <c r="L1858">
        <v>10709</v>
      </c>
      <c r="M1858">
        <v>2024</v>
      </c>
      <c r="N1858">
        <v>36</v>
      </c>
      <c r="O1858">
        <f t="shared" si="28"/>
        <v>3.3185840707964605E-2</v>
      </c>
    </row>
    <row r="1859" spans="1:15" x14ac:dyDescent="0.3">
      <c r="A1859">
        <v>40</v>
      </c>
      <c r="B1859">
        <v>720</v>
      </c>
      <c r="C1859" t="s">
        <v>722</v>
      </c>
      <c r="D1859" t="s">
        <v>187</v>
      </c>
      <c r="E1859">
        <v>1066</v>
      </c>
      <c r="F1859">
        <v>3426</v>
      </c>
      <c r="G1859">
        <v>0.31115002918855811</v>
      </c>
      <c r="H1859">
        <v>5303</v>
      </c>
      <c r="I1859">
        <v>25610</v>
      </c>
      <c r="J1859">
        <v>1</v>
      </c>
      <c r="K1859" t="s">
        <v>867</v>
      </c>
      <c r="L1859">
        <v>43807</v>
      </c>
      <c r="M1859">
        <v>2024</v>
      </c>
      <c r="N1859">
        <v>36</v>
      </c>
      <c r="O1859">
        <f t="shared" ref="O1859:O1922" si="29">E1859/H1859</f>
        <v>0.20101829153309447</v>
      </c>
    </row>
    <row r="1860" spans="1:15" x14ac:dyDescent="0.3">
      <c r="A1860">
        <v>40</v>
      </c>
      <c r="B1860">
        <v>194</v>
      </c>
      <c r="C1860" t="s">
        <v>722</v>
      </c>
      <c r="D1860" t="s">
        <v>187</v>
      </c>
      <c r="E1860">
        <v>270</v>
      </c>
      <c r="F1860">
        <v>1068</v>
      </c>
      <c r="G1860">
        <v>0.25280898876404495</v>
      </c>
      <c r="H1860">
        <v>5303</v>
      </c>
      <c r="I1860">
        <v>25610</v>
      </c>
      <c r="J1860">
        <v>2</v>
      </c>
      <c r="K1860" t="s">
        <v>873</v>
      </c>
      <c r="L1860">
        <v>26491</v>
      </c>
      <c r="M1860">
        <v>2024</v>
      </c>
      <c r="N1860">
        <v>36</v>
      </c>
      <c r="O1860">
        <f t="shared" si="29"/>
        <v>5.0914576654723744E-2</v>
      </c>
    </row>
    <row r="1861" spans="1:15" x14ac:dyDescent="0.3">
      <c r="A1861">
        <v>40</v>
      </c>
      <c r="B1861">
        <v>137</v>
      </c>
      <c r="C1861" t="s">
        <v>722</v>
      </c>
      <c r="D1861" t="s">
        <v>187</v>
      </c>
      <c r="E1861">
        <v>235</v>
      </c>
      <c r="F1861">
        <v>704</v>
      </c>
      <c r="G1861">
        <v>0.33380681818181818</v>
      </c>
      <c r="H1861">
        <v>5303</v>
      </c>
      <c r="I1861">
        <v>25610</v>
      </c>
      <c r="J1861">
        <v>3</v>
      </c>
      <c r="K1861" t="s">
        <v>872</v>
      </c>
      <c r="L1861">
        <v>18935</v>
      </c>
      <c r="M1861">
        <v>2024</v>
      </c>
      <c r="N1861">
        <v>36</v>
      </c>
      <c r="O1861">
        <f t="shared" si="29"/>
        <v>4.4314538940222518E-2</v>
      </c>
    </row>
    <row r="1862" spans="1:15" x14ac:dyDescent="0.3">
      <c r="A1862">
        <v>40</v>
      </c>
      <c r="B1862">
        <v>139</v>
      </c>
      <c r="C1862" t="s">
        <v>722</v>
      </c>
      <c r="D1862" t="s">
        <v>187</v>
      </c>
      <c r="E1862">
        <v>216</v>
      </c>
      <c r="F1862">
        <v>699</v>
      </c>
      <c r="G1862">
        <v>0.30901287553648071</v>
      </c>
      <c r="H1862">
        <v>5303</v>
      </c>
      <c r="I1862">
        <v>25610</v>
      </c>
      <c r="J1862">
        <v>4</v>
      </c>
      <c r="K1862" t="s">
        <v>879</v>
      </c>
      <c r="L1862">
        <v>15497</v>
      </c>
      <c r="M1862">
        <v>2024</v>
      </c>
      <c r="N1862">
        <v>36</v>
      </c>
      <c r="O1862">
        <f t="shared" si="29"/>
        <v>4.0731661323778992E-2</v>
      </c>
    </row>
    <row r="1863" spans="1:15" x14ac:dyDescent="0.3">
      <c r="A1863">
        <v>40</v>
      </c>
      <c r="B1863">
        <v>463</v>
      </c>
      <c r="C1863" t="s">
        <v>722</v>
      </c>
      <c r="D1863" t="s">
        <v>187</v>
      </c>
      <c r="E1863">
        <v>199</v>
      </c>
      <c r="F1863">
        <v>660</v>
      </c>
      <c r="G1863">
        <v>0.30151515151515151</v>
      </c>
      <c r="H1863">
        <v>5303</v>
      </c>
      <c r="I1863">
        <v>25610</v>
      </c>
      <c r="J1863">
        <v>5</v>
      </c>
      <c r="K1863" t="s">
        <v>880</v>
      </c>
      <c r="L1863">
        <v>12764</v>
      </c>
      <c r="M1863">
        <v>2024</v>
      </c>
      <c r="N1863">
        <v>36</v>
      </c>
      <c r="O1863">
        <f t="shared" si="29"/>
        <v>3.7525928719592684E-2</v>
      </c>
    </row>
    <row r="1864" spans="1:15" x14ac:dyDescent="0.3">
      <c r="A1864">
        <v>40</v>
      </c>
      <c r="B1864">
        <v>45</v>
      </c>
      <c r="C1864" t="s">
        <v>722</v>
      </c>
      <c r="D1864" t="s">
        <v>187</v>
      </c>
      <c r="E1864">
        <v>148</v>
      </c>
      <c r="F1864">
        <v>507</v>
      </c>
      <c r="G1864">
        <v>0.29191321499013806</v>
      </c>
      <c r="H1864">
        <v>5303</v>
      </c>
      <c r="I1864">
        <v>25610</v>
      </c>
      <c r="J1864">
        <v>6</v>
      </c>
      <c r="K1864" t="s">
        <v>883</v>
      </c>
      <c r="L1864">
        <v>9187</v>
      </c>
      <c r="M1864">
        <v>2024</v>
      </c>
      <c r="N1864">
        <v>36</v>
      </c>
      <c r="O1864">
        <f t="shared" si="29"/>
        <v>2.7908730907033753E-2</v>
      </c>
    </row>
    <row r="1865" spans="1:15" x14ac:dyDescent="0.3">
      <c r="A1865">
        <v>40</v>
      </c>
      <c r="B1865">
        <v>775</v>
      </c>
      <c r="C1865" t="s">
        <v>722</v>
      </c>
      <c r="D1865" t="s">
        <v>187</v>
      </c>
      <c r="E1865">
        <v>126</v>
      </c>
      <c r="F1865">
        <v>383</v>
      </c>
      <c r="G1865">
        <v>0.32898172323759789</v>
      </c>
      <c r="H1865">
        <v>5303</v>
      </c>
      <c r="I1865">
        <v>25610</v>
      </c>
      <c r="J1865">
        <v>7</v>
      </c>
      <c r="K1865" t="s">
        <v>881</v>
      </c>
      <c r="L1865">
        <v>9105</v>
      </c>
      <c r="M1865">
        <v>2024</v>
      </c>
      <c r="N1865">
        <v>36</v>
      </c>
      <c r="O1865">
        <f t="shared" si="29"/>
        <v>2.3760135772204413E-2</v>
      </c>
    </row>
    <row r="1866" spans="1:15" x14ac:dyDescent="0.3">
      <c r="A1866">
        <v>40</v>
      </c>
      <c r="B1866">
        <v>469</v>
      </c>
      <c r="C1866" t="s">
        <v>722</v>
      </c>
      <c r="D1866" t="s">
        <v>187</v>
      </c>
      <c r="E1866">
        <v>121</v>
      </c>
      <c r="F1866">
        <v>481</v>
      </c>
      <c r="G1866">
        <v>0.25155925155925157</v>
      </c>
      <c r="H1866">
        <v>5303</v>
      </c>
      <c r="I1866">
        <v>25610</v>
      </c>
      <c r="J1866">
        <v>8</v>
      </c>
      <c r="K1866" t="s">
        <v>1605</v>
      </c>
      <c r="L1866">
        <v>10709</v>
      </c>
      <c r="M1866">
        <v>2024</v>
      </c>
      <c r="N1866">
        <v>36</v>
      </c>
      <c r="O1866">
        <f t="shared" si="29"/>
        <v>2.2817273241561381E-2</v>
      </c>
    </row>
    <row r="1867" spans="1:15" x14ac:dyDescent="0.3">
      <c r="A1867">
        <v>40</v>
      </c>
      <c r="B1867">
        <v>201</v>
      </c>
      <c r="C1867" t="s">
        <v>722</v>
      </c>
      <c r="D1867" t="s">
        <v>187</v>
      </c>
      <c r="E1867">
        <v>98</v>
      </c>
      <c r="F1867">
        <v>493</v>
      </c>
      <c r="G1867">
        <v>0.19878296146044624</v>
      </c>
      <c r="H1867">
        <v>5303</v>
      </c>
      <c r="I1867">
        <v>25610</v>
      </c>
      <c r="J1867">
        <v>9</v>
      </c>
      <c r="K1867" t="s">
        <v>877</v>
      </c>
      <c r="L1867">
        <v>11407</v>
      </c>
      <c r="M1867">
        <v>2024</v>
      </c>
      <c r="N1867">
        <v>36</v>
      </c>
      <c r="O1867">
        <f t="shared" si="29"/>
        <v>1.8480105600603432E-2</v>
      </c>
    </row>
    <row r="1868" spans="1:15" x14ac:dyDescent="0.3">
      <c r="A1868">
        <v>40</v>
      </c>
      <c r="B1868">
        <v>249</v>
      </c>
      <c r="C1868" t="s">
        <v>722</v>
      </c>
      <c r="D1868" t="s">
        <v>187</v>
      </c>
      <c r="E1868">
        <v>95</v>
      </c>
      <c r="F1868">
        <v>266</v>
      </c>
      <c r="G1868">
        <v>0.35714285714285715</v>
      </c>
      <c r="H1868">
        <v>5303</v>
      </c>
      <c r="I1868">
        <v>25610</v>
      </c>
      <c r="J1868">
        <v>10</v>
      </c>
      <c r="K1868" t="s">
        <v>2876</v>
      </c>
      <c r="L1868">
        <v>7387</v>
      </c>
      <c r="M1868">
        <v>2024</v>
      </c>
      <c r="N1868">
        <v>36</v>
      </c>
      <c r="O1868">
        <f t="shared" si="29"/>
        <v>1.7914388082217611E-2</v>
      </c>
    </row>
    <row r="1869" spans="1:15" x14ac:dyDescent="0.3">
      <c r="A1869">
        <v>40</v>
      </c>
      <c r="B1869">
        <v>383</v>
      </c>
      <c r="C1869" t="s">
        <v>722</v>
      </c>
      <c r="D1869" t="s">
        <v>187</v>
      </c>
      <c r="E1869">
        <v>95</v>
      </c>
      <c r="F1869">
        <v>350</v>
      </c>
      <c r="G1869">
        <v>0.27142857142857141</v>
      </c>
      <c r="H1869">
        <v>5303</v>
      </c>
      <c r="I1869">
        <v>25610</v>
      </c>
      <c r="J1869">
        <v>10</v>
      </c>
      <c r="K1869" t="s">
        <v>2875</v>
      </c>
      <c r="L1869">
        <v>8922</v>
      </c>
      <c r="M1869">
        <v>2024</v>
      </c>
      <c r="N1869">
        <v>36</v>
      </c>
      <c r="O1869">
        <f t="shared" si="29"/>
        <v>1.7914388082217611E-2</v>
      </c>
    </row>
    <row r="1870" spans="1:15" x14ac:dyDescent="0.3">
      <c r="A1870">
        <v>40</v>
      </c>
      <c r="B1870">
        <v>466</v>
      </c>
      <c r="C1870" t="s">
        <v>722</v>
      </c>
      <c r="D1870" t="s">
        <v>187</v>
      </c>
      <c r="E1870">
        <v>95</v>
      </c>
      <c r="F1870">
        <v>262</v>
      </c>
      <c r="G1870">
        <v>0.36259541984732824</v>
      </c>
      <c r="H1870">
        <v>5303</v>
      </c>
      <c r="I1870">
        <v>25610</v>
      </c>
      <c r="J1870">
        <v>10</v>
      </c>
      <c r="K1870" t="s">
        <v>2748</v>
      </c>
      <c r="L1870">
        <v>7325</v>
      </c>
      <c r="M1870">
        <v>2024</v>
      </c>
      <c r="N1870">
        <v>36</v>
      </c>
      <c r="O1870">
        <f t="shared" si="29"/>
        <v>1.7914388082217611E-2</v>
      </c>
    </row>
    <row r="1871" spans="1:15" x14ac:dyDescent="0.3">
      <c r="A1871">
        <v>40</v>
      </c>
      <c r="B1871">
        <v>140</v>
      </c>
      <c r="C1871" t="s">
        <v>722</v>
      </c>
      <c r="D1871" t="s">
        <v>187</v>
      </c>
      <c r="E1871">
        <v>91</v>
      </c>
      <c r="F1871">
        <v>272</v>
      </c>
      <c r="G1871">
        <v>0.33455882352941174</v>
      </c>
      <c r="H1871">
        <v>5303</v>
      </c>
      <c r="I1871">
        <v>25610</v>
      </c>
      <c r="J1871">
        <v>13</v>
      </c>
      <c r="K1871" t="s">
        <v>876</v>
      </c>
      <c r="L1871">
        <v>9196</v>
      </c>
      <c r="M1871">
        <v>2024</v>
      </c>
      <c r="N1871">
        <v>36</v>
      </c>
      <c r="O1871">
        <f t="shared" si="29"/>
        <v>1.7160098057703188E-2</v>
      </c>
    </row>
    <row r="1872" spans="1:15" x14ac:dyDescent="0.3">
      <c r="A1872">
        <v>40</v>
      </c>
      <c r="B1872">
        <v>190</v>
      </c>
      <c r="C1872" t="s">
        <v>722</v>
      </c>
      <c r="D1872" t="s">
        <v>187</v>
      </c>
      <c r="E1872">
        <v>90</v>
      </c>
      <c r="F1872">
        <v>353</v>
      </c>
      <c r="G1872">
        <v>0.25495750708215298</v>
      </c>
      <c r="H1872">
        <v>5303</v>
      </c>
      <c r="I1872">
        <v>25610</v>
      </c>
      <c r="J1872">
        <v>14</v>
      </c>
      <c r="K1872" t="s">
        <v>904</v>
      </c>
      <c r="L1872">
        <v>5253</v>
      </c>
      <c r="M1872">
        <v>2024</v>
      </c>
      <c r="N1872">
        <v>36</v>
      </c>
      <c r="O1872">
        <f t="shared" si="29"/>
        <v>1.6971525551574579E-2</v>
      </c>
    </row>
    <row r="1873" spans="1:15" x14ac:dyDescent="0.3">
      <c r="A1873">
        <v>40</v>
      </c>
      <c r="B1873">
        <v>301</v>
      </c>
      <c r="C1873" t="s">
        <v>722</v>
      </c>
      <c r="D1873" t="s">
        <v>187</v>
      </c>
      <c r="E1873">
        <v>90</v>
      </c>
      <c r="F1873">
        <v>247</v>
      </c>
      <c r="G1873">
        <v>0.36437246963562753</v>
      </c>
      <c r="H1873">
        <v>5303</v>
      </c>
      <c r="I1873">
        <v>25610</v>
      </c>
      <c r="J1873">
        <v>14</v>
      </c>
      <c r="K1873" t="s">
        <v>2874</v>
      </c>
      <c r="L1873">
        <v>7114</v>
      </c>
      <c r="M1873">
        <v>2024</v>
      </c>
      <c r="N1873">
        <v>36</v>
      </c>
      <c r="O1873">
        <f t="shared" si="29"/>
        <v>1.6971525551574579E-2</v>
      </c>
    </row>
    <row r="1874" spans="1:15" x14ac:dyDescent="0.3">
      <c r="A1874">
        <v>40</v>
      </c>
      <c r="B1874">
        <v>133</v>
      </c>
      <c r="C1874" t="s">
        <v>722</v>
      </c>
      <c r="D1874" t="s">
        <v>187</v>
      </c>
      <c r="E1874">
        <v>83</v>
      </c>
      <c r="F1874">
        <v>397</v>
      </c>
      <c r="G1874">
        <v>0.20906801007556675</v>
      </c>
      <c r="H1874">
        <v>5303</v>
      </c>
      <c r="I1874">
        <v>25610</v>
      </c>
      <c r="J1874">
        <v>16</v>
      </c>
      <c r="K1874" t="s">
        <v>2877</v>
      </c>
      <c r="L1874">
        <v>7672</v>
      </c>
      <c r="M1874">
        <v>2024</v>
      </c>
      <c r="N1874">
        <v>36</v>
      </c>
      <c r="O1874">
        <f t="shared" si="29"/>
        <v>1.5651518008674335E-2</v>
      </c>
    </row>
    <row r="1875" spans="1:15" x14ac:dyDescent="0.3">
      <c r="A1875">
        <v>40</v>
      </c>
      <c r="B1875">
        <v>710</v>
      </c>
      <c r="C1875" t="s">
        <v>722</v>
      </c>
      <c r="D1875" t="s">
        <v>187</v>
      </c>
      <c r="E1875">
        <v>82</v>
      </c>
      <c r="F1875">
        <v>314</v>
      </c>
      <c r="G1875">
        <v>0.26114649681528662</v>
      </c>
      <c r="H1875">
        <v>5303</v>
      </c>
      <c r="I1875">
        <v>25610</v>
      </c>
      <c r="J1875">
        <v>17</v>
      </c>
      <c r="K1875" t="s">
        <v>891</v>
      </c>
      <c r="L1875">
        <v>4844</v>
      </c>
      <c r="M1875">
        <v>2024</v>
      </c>
      <c r="N1875">
        <v>36</v>
      </c>
      <c r="O1875">
        <f t="shared" si="29"/>
        <v>1.5462945502545729E-2</v>
      </c>
    </row>
    <row r="1876" spans="1:15" x14ac:dyDescent="0.3">
      <c r="A1876">
        <v>40</v>
      </c>
      <c r="B1876">
        <v>247</v>
      </c>
      <c r="C1876" t="s">
        <v>722</v>
      </c>
      <c r="D1876" t="s">
        <v>187</v>
      </c>
      <c r="E1876">
        <v>76</v>
      </c>
      <c r="F1876">
        <v>279</v>
      </c>
      <c r="G1876">
        <v>0.27240143369175629</v>
      </c>
      <c r="H1876">
        <v>5303</v>
      </c>
      <c r="I1876">
        <v>25610</v>
      </c>
      <c r="J1876">
        <v>18</v>
      </c>
      <c r="K1876" t="s">
        <v>898</v>
      </c>
      <c r="L1876">
        <v>5393</v>
      </c>
      <c r="M1876">
        <v>2024</v>
      </c>
      <c r="N1876">
        <v>36</v>
      </c>
      <c r="O1876">
        <f t="shared" si="29"/>
        <v>1.433151046577409E-2</v>
      </c>
    </row>
    <row r="1877" spans="1:15" x14ac:dyDescent="0.3">
      <c r="A1877">
        <v>40</v>
      </c>
      <c r="B1877">
        <v>347</v>
      </c>
      <c r="C1877" t="s">
        <v>722</v>
      </c>
      <c r="D1877" t="s">
        <v>187</v>
      </c>
      <c r="E1877">
        <v>69</v>
      </c>
      <c r="F1877">
        <v>257</v>
      </c>
      <c r="G1877">
        <v>0.26848249027237353</v>
      </c>
      <c r="H1877">
        <v>5303</v>
      </c>
      <c r="I1877">
        <v>25610</v>
      </c>
      <c r="J1877">
        <v>19</v>
      </c>
      <c r="K1877" t="s">
        <v>886</v>
      </c>
      <c r="L1877">
        <v>5736</v>
      </c>
      <c r="M1877">
        <v>2024</v>
      </c>
      <c r="N1877">
        <v>36</v>
      </c>
      <c r="O1877">
        <f t="shared" si="29"/>
        <v>1.3011502922873844E-2</v>
      </c>
    </row>
    <row r="1878" spans="1:15" x14ac:dyDescent="0.3">
      <c r="A1878">
        <v>40</v>
      </c>
      <c r="B1878">
        <v>282</v>
      </c>
      <c r="C1878" t="s">
        <v>722</v>
      </c>
      <c r="D1878" t="s">
        <v>187</v>
      </c>
      <c r="E1878">
        <v>65</v>
      </c>
      <c r="F1878">
        <v>227</v>
      </c>
      <c r="G1878">
        <v>0.28634361233480177</v>
      </c>
      <c r="H1878">
        <v>5303</v>
      </c>
      <c r="I1878">
        <v>25610</v>
      </c>
      <c r="J1878">
        <v>20</v>
      </c>
      <c r="K1878" t="s">
        <v>893</v>
      </c>
      <c r="L1878">
        <v>5536</v>
      </c>
      <c r="M1878">
        <v>2024</v>
      </c>
      <c r="N1878">
        <v>36</v>
      </c>
      <c r="O1878">
        <f t="shared" si="29"/>
        <v>1.225721289835942E-2</v>
      </c>
    </row>
    <row r="1879" spans="1:15" x14ac:dyDescent="0.3">
      <c r="A1879">
        <v>40</v>
      </c>
      <c r="B1879">
        <v>134</v>
      </c>
      <c r="C1879" t="s">
        <v>722</v>
      </c>
      <c r="D1879" t="s">
        <v>187</v>
      </c>
      <c r="E1879">
        <v>55</v>
      </c>
      <c r="F1879">
        <v>257</v>
      </c>
      <c r="G1879">
        <v>0.2140077821011673</v>
      </c>
      <c r="H1879">
        <v>5303</v>
      </c>
      <c r="I1879">
        <v>25610</v>
      </c>
      <c r="J1879">
        <v>21</v>
      </c>
      <c r="K1879" t="s">
        <v>929</v>
      </c>
      <c r="L1879">
        <v>4163</v>
      </c>
      <c r="M1879">
        <v>2024</v>
      </c>
      <c r="N1879">
        <v>36</v>
      </c>
      <c r="O1879">
        <f t="shared" si="29"/>
        <v>1.0371487837073355E-2</v>
      </c>
    </row>
    <row r="1880" spans="1:15" x14ac:dyDescent="0.3">
      <c r="A1880">
        <v>40</v>
      </c>
      <c r="B1880">
        <v>351</v>
      </c>
      <c r="C1880" t="s">
        <v>722</v>
      </c>
      <c r="D1880" t="s">
        <v>187</v>
      </c>
      <c r="E1880">
        <v>55</v>
      </c>
      <c r="F1880">
        <v>208</v>
      </c>
      <c r="G1880">
        <v>0.26442307692307693</v>
      </c>
      <c r="H1880">
        <v>5303</v>
      </c>
      <c r="I1880">
        <v>25610</v>
      </c>
      <c r="J1880">
        <v>21</v>
      </c>
      <c r="K1880" t="s">
        <v>2729</v>
      </c>
      <c r="L1880">
        <v>4749</v>
      </c>
      <c r="M1880">
        <v>2024</v>
      </c>
      <c r="N1880">
        <v>36</v>
      </c>
      <c r="O1880">
        <f t="shared" si="29"/>
        <v>1.0371487837073355E-2</v>
      </c>
    </row>
    <row r="1881" spans="1:15" x14ac:dyDescent="0.3">
      <c r="A1881">
        <v>40</v>
      </c>
      <c r="B1881">
        <v>253</v>
      </c>
      <c r="C1881" t="s">
        <v>722</v>
      </c>
      <c r="D1881" t="s">
        <v>187</v>
      </c>
      <c r="E1881">
        <v>52</v>
      </c>
      <c r="F1881">
        <v>198</v>
      </c>
      <c r="G1881">
        <v>0.26262626262626265</v>
      </c>
      <c r="H1881">
        <v>5303</v>
      </c>
      <c r="I1881">
        <v>25610</v>
      </c>
      <c r="J1881">
        <v>23</v>
      </c>
      <c r="K1881" t="s">
        <v>885</v>
      </c>
      <c r="L1881">
        <v>3191</v>
      </c>
      <c r="M1881">
        <v>2024</v>
      </c>
      <c r="N1881">
        <v>36</v>
      </c>
      <c r="O1881">
        <f t="shared" si="29"/>
        <v>9.8057703186875348E-3</v>
      </c>
    </row>
    <row r="1882" spans="1:15" x14ac:dyDescent="0.3">
      <c r="A1882">
        <v>40</v>
      </c>
      <c r="B1882">
        <v>420</v>
      </c>
      <c r="C1882" t="s">
        <v>722</v>
      </c>
      <c r="D1882" t="s">
        <v>187</v>
      </c>
      <c r="E1882">
        <v>50</v>
      </c>
      <c r="F1882">
        <v>253</v>
      </c>
      <c r="G1882">
        <v>0.19762845849802371</v>
      </c>
      <c r="H1882">
        <v>5303</v>
      </c>
      <c r="I1882">
        <v>25610</v>
      </c>
      <c r="J1882">
        <v>24</v>
      </c>
      <c r="K1882" t="s">
        <v>894</v>
      </c>
      <c r="L1882">
        <v>7368</v>
      </c>
      <c r="M1882">
        <v>2024</v>
      </c>
      <c r="N1882">
        <v>36</v>
      </c>
      <c r="O1882">
        <f t="shared" si="29"/>
        <v>9.4286253064303216E-3</v>
      </c>
    </row>
    <row r="1883" spans="1:15" x14ac:dyDescent="0.3">
      <c r="A1883">
        <v>40</v>
      </c>
      <c r="B1883">
        <v>244</v>
      </c>
      <c r="C1883" t="s">
        <v>722</v>
      </c>
      <c r="D1883" t="s">
        <v>187</v>
      </c>
      <c r="E1883">
        <v>49</v>
      </c>
      <c r="F1883">
        <v>317</v>
      </c>
      <c r="G1883">
        <v>0.15457413249211358</v>
      </c>
      <c r="H1883">
        <v>5303</v>
      </c>
      <c r="I1883">
        <v>25610</v>
      </c>
      <c r="J1883">
        <v>25</v>
      </c>
      <c r="K1883" t="s">
        <v>887</v>
      </c>
      <c r="L1883">
        <v>5396</v>
      </c>
      <c r="M1883">
        <v>2024</v>
      </c>
      <c r="N1883">
        <v>36</v>
      </c>
      <c r="O1883">
        <f t="shared" si="29"/>
        <v>9.2400528003017159E-3</v>
      </c>
    </row>
    <row r="1884" spans="1:15" x14ac:dyDescent="0.3">
      <c r="A1884">
        <v>40</v>
      </c>
      <c r="B1884">
        <v>231</v>
      </c>
      <c r="C1884" t="s">
        <v>722</v>
      </c>
      <c r="D1884" t="s">
        <v>187</v>
      </c>
      <c r="E1884">
        <v>46</v>
      </c>
      <c r="F1884">
        <v>179</v>
      </c>
      <c r="G1884">
        <v>0.25698324022346369</v>
      </c>
      <c r="H1884">
        <v>5303</v>
      </c>
      <c r="I1884">
        <v>25610</v>
      </c>
      <c r="J1884">
        <v>26</v>
      </c>
      <c r="K1884" t="s">
        <v>2220</v>
      </c>
      <c r="L1884">
        <v>4866</v>
      </c>
      <c r="M1884">
        <v>2024</v>
      </c>
      <c r="N1884">
        <v>36</v>
      </c>
      <c r="O1884">
        <f t="shared" si="29"/>
        <v>8.6743352819158969E-3</v>
      </c>
    </row>
    <row r="1885" spans="1:15" x14ac:dyDescent="0.3">
      <c r="A1885">
        <v>40</v>
      </c>
      <c r="B1885">
        <v>204</v>
      </c>
      <c r="C1885" t="s">
        <v>722</v>
      </c>
      <c r="D1885" t="s">
        <v>187</v>
      </c>
      <c r="E1885">
        <v>42</v>
      </c>
      <c r="F1885">
        <v>163</v>
      </c>
      <c r="G1885">
        <v>0.25766871165644173</v>
      </c>
      <c r="H1885">
        <v>5303</v>
      </c>
      <c r="I1885">
        <v>25610</v>
      </c>
      <c r="J1885">
        <v>27</v>
      </c>
      <c r="K1885" t="s">
        <v>2704</v>
      </c>
      <c r="L1885">
        <v>4075</v>
      </c>
      <c r="M1885">
        <v>2024</v>
      </c>
      <c r="N1885">
        <v>36</v>
      </c>
      <c r="O1885">
        <f t="shared" si="29"/>
        <v>7.9200452574014705E-3</v>
      </c>
    </row>
    <row r="1886" spans="1:15" x14ac:dyDescent="0.3">
      <c r="A1886">
        <v>40</v>
      </c>
      <c r="B1886">
        <v>254</v>
      </c>
      <c r="C1886" t="s">
        <v>722</v>
      </c>
      <c r="D1886" t="s">
        <v>187</v>
      </c>
      <c r="E1886">
        <v>42</v>
      </c>
      <c r="F1886">
        <v>219</v>
      </c>
      <c r="G1886">
        <v>0.19178082191780821</v>
      </c>
      <c r="H1886">
        <v>5303</v>
      </c>
      <c r="I1886">
        <v>25610</v>
      </c>
      <c r="J1886">
        <v>27</v>
      </c>
      <c r="K1886" t="s">
        <v>889</v>
      </c>
      <c r="L1886">
        <v>7267</v>
      </c>
      <c r="M1886">
        <v>2024</v>
      </c>
      <c r="N1886">
        <v>36</v>
      </c>
      <c r="O1886">
        <f t="shared" si="29"/>
        <v>7.9200452574014705E-3</v>
      </c>
    </row>
    <row r="1887" spans="1:15" x14ac:dyDescent="0.3">
      <c r="A1887">
        <v>40</v>
      </c>
      <c r="B1887">
        <v>53</v>
      </c>
      <c r="C1887" t="s">
        <v>722</v>
      </c>
      <c r="D1887" t="s">
        <v>187</v>
      </c>
      <c r="E1887">
        <v>41</v>
      </c>
      <c r="F1887">
        <v>180</v>
      </c>
      <c r="G1887">
        <v>0.22777777777777777</v>
      </c>
      <c r="H1887">
        <v>5303</v>
      </c>
      <c r="I1887">
        <v>25610</v>
      </c>
      <c r="J1887">
        <v>29</v>
      </c>
      <c r="K1887" t="s">
        <v>906</v>
      </c>
      <c r="L1887">
        <v>6415</v>
      </c>
      <c r="M1887">
        <v>2024</v>
      </c>
      <c r="N1887">
        <v>36</v>
      </c>
      <c r="O1887">
        <f t="shared" si="29"/>
        <v>7.7314727512728647E-3</v>
      </c>
    </row>
    <row r="1888" spans="1:15" x14ac:dyDescent="0.3">
      <c r="A1888">
        <v>40</v>
      </c>
      <c r="B1888">
        <v>302</v>
      </c>
      <c r="C1888" t="s">
        <v>722</v>
      </c>
      <c r="D1888" t="s">
        <v>187</v>
      </c>
      <c r="E1888">
        <v>41</v>
      </c>
      <c r="F1888">
        <v>123</v>
      </c>
      <c r="G1888">
        <v>0.33333333333333331</v>
      </c>
      <c r="H1888">
        <v>5303</v>
      </c>
      <c r="I1888">
        <v>25610</v>
      </c>
      <c r="J1888">
        <v>29</v>
      </c>
      <c r="K1888" t="s">
        <v>875</v>
      </c>
      <c r="L1888">
        <v>6312</v>
      </c>
      <c r="M1888">
        <v>2024</v>
      </c>
      <c r="N1888">
        <v>36</v>
      </c>
      <c r="O1888">
        <f t="shared" si="29"/>
        <v>7.7314727512728647E-3</v>
      </c>
    </row>
    <row r="1889" spans="1:15" x14ac:dyDescent="0.3">
      <c r="A1889">
        <v>40</v>
      </c>
      <c r="B1889">
        <v>308</v>
      </c>
      <c r="C1889" t="s">
        <v>722</v>
      </c>
      <c r="D1889" t="s">
        <v>187</v>
      </c>
      <c r="E1889">
        <v>40</v>
      </c>
      <c r="F1889">
        <v>288</v>
      </c>
      <c r="G1889">
        <v>0.1388888888888889</v>
      </c>
      <c r="H1889">
        <v>5303</v>
      </c>
      <c r="I1889">
        <v>25610</v>
      </c>
      <c r="J1889">
        <v>31</v>
      </c>
      <c r="K1889" t="s">
        <v>2211</v>
      </c>
      <c r="L1889">
        <v>5626</v>
      </c>
      <c r="M1889">
        <v>2024</v>
      </c>
      <c r="N1889">
        <v>36</v>
      </c>
      <c r="O1889">
        <f t="shared" si="29"/>
        <v>7.5429002451442581E-3</v>
      </c>
    </row>
    <row r="1890" spans="1:15" x14ac:dyDescent="0.3">
      <c r="A1890">
        <v>40</v>
      </c>
      <c r="B1890">
        <v>426</v>
      </c>
      <c r="C1890" t="s">
        <v>722</v>
      </c>
      <c r="D1890" t="s">
        <v>187</v>
      </c>
      <c r="E1890">
        <v>37</v>
      </c>
      <c r="F1890">
        <v>286</v>
      </c>
      <c r="G1890">
        <v>0.12937062937062938</v>
      </c>
      <c r="H1890">
        <v>5303</v>
      </c>
      <c r="I1890">
        <v>25610</v>
      </c>
      <c r="J1890">
        <v>32</v>
      </c>
      <c r="K1890" t="s">
        <v>2215</v>
      </c>
      <c r="L1890">
        <v>4907</v>
      </c>
      <c r="M1890">
        <v>2024</v>
      </c>
      <c r="N1890">
        <v>36</v>
      </c>
      <c r="O1890">
        <f t="shared" si="29"/>
        <v>6.9771827267584383E-3</v>
      </c>
    </row>
    <row r="1891" spans="1:15" x14ac:dyDescent="0.3">
      <c r="A1891">
        <v>40</v>
      </c>
      <c r="B1891">
        <v>52</v>
      </c>
      <c r="C1891" t="s">
        <v>722</v>
      </c>
      <c r="D1891" t="s">
        <v>187</v>
      </c>
      <c r="E1891">
        <v>36</v>
      </c>
      <c r="F1891">
        <v>170</v>
      </c>
      <c r="G1891">
        <v>0.21176470588235294</v>
      </c>
      <c r="H1891">
        <v>5303</v>
      </c>
      <c r="I1891">
        <v>25610</v>
      </c>
      <c r="J1891">
        <v>33</v>
      </c>
      <c r="K1891" t="s">
        <v>2881</v>
      </c>
      <c r="L1891">
        <v>3600</v>
      </c>
      <c r="M1891">
        <v>2024</v>
      </c>
      <c r="N1891">
        <v>36</v>
      </c>
      <c r="O1891">
        <f t="shared" si="29"/>
        <v>6.7886102206298326E-3</v>
      </c>
    </row>
    <row r="1892" spans="1:15" x14ac:dyDescent="0.3">
      <c r="A1892">
        <v>40</v>
      </c>
      <c r="B1892">
        <v>47</v>
      </c>
      <c r="C1892" t="s">
        <v>722</v>
      </c>
      <c r="D1892" t="s">
        <v>187</v>
      </c>
      <c r="E1892">
        <v>34</v>
      </c>
      <c r="F1892">
        <v>109</v>
      </c>
      <c r="G1892">
        <v>0.31192660550458717</v>
      </c>
      <c r="H1892">
        <v>5303</v>
      </c>
      <c r="I1892">
        <v>25610</v>
      </c>
      <c r="J1892">
        <v>34</v>
      </c>
      <c r="K1892" t="s">
        <v>947</v>
      </c>
      <c r="L1892">
        <v>1622</v>
      </c>
      <c r="M1892">
        <v>2024</v>
      </c>
      <c r="N1892">
        <v>36</v>
      </c>
      <c r="O1892">
        <f t="shared" si="29"/>
        <v>6.4114652083726194E-3</v>
      </c>
    </row>
    <row r="1893" spans="1:15" x14ac:dyDescent="0.3">
      <c r="A1893">
        <v>40</v>
      </c>
      <c r="B1893">
        <v>663</v>
      </c>
      <c r="C1893" t="s">
        <v>722</v>
      </c>
      <c r="D1893" t="s">
        <v>187</v>
      </c>
      <c r="E1893">
        <v>34</v>
      </c>
      <c r="F1893">
        <v>141</v>
      </c>
      <c r="G1893">
        <v>0.24113475177304963</v>
      </c>
      <c r="H1893">
        <v>5303</v>
      </c>
      <c r="I1893">
        <v>25610</v>
      </c>
      <c r="J1893">
        <v>34</v>
      </c>
      <c r="K1893" t="s">
        <v>2791</v>
      </c>
      <c r="L1893">
        <v>4867</v>
      </c>
      <c r="M1893">
        <v>2024</v>
      </c>
      <c r="N1893">
        <v>36</v>
      </c>
      <c r="O1893">
        <f t="shared" si="29"/>
        <v>6.4114652083726194E-3</v>
      </c>
    </row>
    <row r="1894" spans="1:15" x14ac:dyDescent="0.3">
      <c r="A1894">
        <v>40</v>
      </c>
      <c r="B1894">
        <v>135</v>
      </c>
      <c r="C1894" t="s">
        <v>722</v>
      </c>
      <c r="D1894" t="s">
        <v>187</v>
      </c>
      <c r="E1894">
        <v>31</v>
      </c>
      <c r="F1894">
        <v>171</v>
      </c>
      <c r="G1894">
        <v>0.18128654970760233</v>
      </c>
      <c r="H1894">
        <v>5303</v>
      </c>
      <c r="I1894">
        <v>25610</v>
      </c>
      <c r="J1894">
        <v>36</v>
      </c>
      <c r="K1894" t="s">
        <v>964</v>
      </c>
      <c r="L1894">
        <v>2780</v>
      </c>
      <c r="M1894">
        <v>2024</v>
      </c>
      <c r="N1894">
        <v>36</v>
      </c>
      <c r="O1894">
        <f t="shared" si="29"/>
        <v>5.8457476899867996E-3</v>
      </c>
    </row>
    <row r="1895" spans="1:15" x14ac:dyDescent="0.3">
      <c r="A1895">
        <v>40</v>
      </c>
      <c r="B1895">
        <v>263</v>
      </c>
      <c r="C1895" t="s">
        <v>722</v>
      </c>
      <c r="D1895" t="s">
        <v>187</v>
      </c>
      <c r="E1895">
        <v>31</v>
      </c>
      <c r="F1895">
        <v>133</v>
      </c>
      <c r="G1895">
        <v>0.23308270676691728</v>
      </c>
      <c r="H1895">
        <v>5303</v>
      </c>
      <c r="I1895">
        <v>25610</v>
      </c>
      <c r="J1895">
        <v>36</v>
      </c>
      <c r="K1895" t="s">
        <v>2882</v>
      </c>
      <c r="L1895">
        <v>4234</v>
      </c>
      <c r="M1895">
        <v>2024</v>
      </c>
      <c r="N1895">
        <v>36</v>
      </c>
      <c r="O1895">
        <f t="shared" si="29"/>
        <v>5.8457476899867996E-3</v>
      </c>
    </row>
    <row r="1896" spans="1:15" x14ac:dyDescent="0.3">
      <c r="A1896">
        <v>40</v>
      </c>
      <c r="B1896">
        <v>283</v>
      </c>
      <c r="C1896" t="s">
        <v>722</v>
      </c>
      <c r="D1896" t="s">
        <v>187</v>
      </c>
      <c r="E1896">
        <v>30</v>
      </c>
      <c r="F1896">
        <v>108</v>
      </c>
      <c r="G1896">
        <v>0.27777777777777779</v>
      </c>
      <c r="H1896">
        <v>5303</v>
      </c>
      <c r="I1896">
        <v>25610</v>
      </c>
      <c r="J1896">
        <v>38</v>
      </c>
      <c r="K1896" t="s">
        <v>2244</v>
      </c>
      <c r="L1896">
        <v>2563</v>
      </c>
      <c r="M1896">
        <v>2024</v>
      </c>
      <c r="N1896">
        <v>36</v>
      </c>
      <c r="O1896">
        <f t="shared" si="29"/>
        <v>5.6571751838581938E-3</v>
      </c>
    </row>
    <row r="1897" spans="1:15" x14ac:dyDescent="0.3">
      <c r="A1897">
        <v>40</v>
      </c>
      <c r="B1897">
        <v>342</v>
      </c>
      <c r="C1897" t="s">
        <v>722</v>
      </c>
      <c r="D1897" t="s">
        <v>187</v>
      </c>
      <c r="E1897">
        <v>30</v>
      </c>
      <c r="F1897">
        <v>119</v>
      </c>
      <c r="G1897">
        <v>0.25210084033613445</v>
      </c>
      <c r="H1897">
        <v>5303</v>
      </c>
      <c r="I1897">
        <v>25610</v>
      </c>
      <c r="J1897">
        <v>38</v>
      </c>
      <c r="K1897" t="s">
        <v>2726</v>
      </c>
      <c r="L1897">
        <v>2776</v>
      </c>
      <c r="M1897">
        <v>2024</v>
      </c>
      <c r="N1897">
        <v>36</v>
      </c>
      <c r="O1897">
        <f t="shared" si="29"/>
        <v>5.6571751838581938E-3</v>
      </c>
    </row>
    <row r="1898" spans="1:15" x14ac:dyDescent="0.3">
      <c r="A1898">
        <v>40</v>
      </c>
      <c r="B1898">
        <v>241</v>
      </c>
      <c r="C1898" t="s">
        <v>722</v>
      </c>
      <c r="D1898" t="s">
        <v>187</v>
      </c>
      <c r="E1898">
        <v>29</v>
      </c>
      <c r="F1898">
        <v>216</v>
      </c>
      <c r="G1898">
        <v>0.13425925925925927</v>
      </c>
      <c r="H1898">
        <v>5303</v>
      </c>
      <c r="I1898">
        <v>25610</v>
      </c>
      <c r="J1898">
        <v>40</v>
      </c>
      <c r="K1898" t="s">
        <v>890</v>
      </c>
      <c r="L1898">
        <v>4374</v>
      </c>
      <c r="M1898">
        <v>2024</v>
      </c>
      <c r="N1898">
        <v>36</v>
      </c>
      <c r="O1898">
        <f t="shared" si="29"/>
        <v>5.4686026777295872E-3</v>
      </c>
    </row>
    <row r="1899" spans="1:15" x14ac:dyDescent="0.3">
      <c r="A1899">
        <v>40</v>
      </c>
      <c r="B1899">
        <v>812</v>
      </c>
      <c r="C1899" t="s">
        <v>722</v>
      </c>
      <c r="D1899" t="s">
        <v>187</v>
      </c>
      <c r="E1899">
        <v>28</v>
      </c>
      <c r="F1899">
        <v>128</v>
      </c>
      <c r="G1899">
        <v>0.21875</v>
      </c>
      <c r="H1899">
        <v>5303</v>
      </c>
      <c r="I1899">
        <v>25610</v>
      </c>
      <c r="J1899">
        <v>41</v>
      </c>
      <c r="K1899" t="s">
        <v>901</v>
      </c>
      <c r="L1899">
        <v>3303</v>
      </c>
      <c r="M1899">
        <v>2024</v>
      </c>
      <c r="N1899">
        <v>36</v>
      </c>
      <c r="O1899">
        <f t="shared" si="29"/>
        <v>5.2800301716009806E-3</v>
      </c>
    </row>
    <row r="1900" spans="1:15" x14ac:dyDescent="0.3">
      <c r="A1900">
        <v>40</v>
      </c>
      <c r="B1900">
        <v>143</v>
      </c>
      <c r="C1900" t="s">
        <v>722</v>
      </c>
      <c r="D1900" t="s">
        <v>187</v>
      </c>
      <c r="E1900">
        <v>26</v>
      </c>
      <c r="F1900">
        <v>85</v>
      </c>
      <c r="G1900">
        <v>0.30588235294117649</v>
      </c>
      <c r="H1900">
        <v>5303</v>
      </c>
      <c r="I1900">
        <v>25610</v>
      </c>
      <c r="J1900">
        <v>42</v>
      </c>
      <c r="K1900" t="s">
        <v>2693</v>
      </c>
      <c r="L1900">
        <v>2493</v>
      </c>
      <c r="M1900">
        <v>2024</v>
      </c>
      <c r="N1900">
        <v>36</v>
      </c>
      <c r="O1900">
        <f t="shared" si="29"/>
        <v>4.9028851593437674E-3</v>
      </c>
    </row>
    <row r="1901" spans="1:15" x14ac:dyDescent="0.3">
      <c r="A1901">
        <v>40</v>
      </c>
      <c r="B1901">
        <v>199</v>
      </c>
      <c r="C1901" t="s">
        <v>722</v>
      </c>
      <c r="D1901" t="s">
        <v>187</v>
      </c>
      <c r="E1901">
        <v>26</v>
      </c>
      <c r="F1901">
        <v>106</v>
      </c>
      <c r="G1901">
        <v>0.24528301886792453</v>
      </c>
      <c r="H1901">
        <v>5303</v>
      </c>
      <c r="I1901">
        <v>25610</v>
      </c>
      <c r="J1901">
        <v>42</v>
      </c>
      <c r="K1901" t="s">
        <v>1667</v>
      </c>
      <c r="L1901">
        <v>2845</v>
      </c>
      <c r="M1901">
        <v>2024</v>
      </c>
      <c r="N1901">
        <v>36</v>
      </c>
      <c r="O1901">
        <f t="shared" si="29"/>
        <v>4.9028851593437674E-3</v>
      </c>
    </row>
    <row r="1902" spans="1:15" x14ac:dyDescent="0.3">
      <c r="A1902">
        <v>40</v>
      </c>
      <c r="B1902">
        <v>341</v>
      </c>
      <c r="C1902" t="s">
        <v>722</v>
      </c>
      <c r="D1902" t="s">
        <v>187</v>
      </c>
      <c r="E1902">
        <v>26</v>
      </c>
      <c r="F1902">
        <v>62</v>
      </c>
      <c r="G1902">
        <v>0.41935483870967744</v>
      </c>
      <c r="H1902">
        <v>5303</v>
      </c>
      <c r="I1902">
        <v>25610</v>
      </c>
      <c r="J1902">
        <v>42</v>
      </c>
      <c r="K1902" t="s">
        <v>1628</v>
      </c>
      <c r="L1902">
        <v>778</v>
      </c>
      <c r="M1902">
        <v>2024</v>
      </c>
      <c r="N1902">
        <v>36</v>
      </c>
      <c r="O1902">
        <f t="shared" si="29"/>
        <v>4.9028851593437674E-3</v>
      </c>
    </row>
    <row r="1903" spans="1:15" x14ac:dyDescent="0.3">
      <c r="A1903">
        <v>40</v>
      </c>
      <c r="B1903">
        <v>425</v>
      </c>
      <c r="C1903" t="s">
        <v>722</v>
      </c>
      <c r="D1903" t="s">
        <v>187</v>
      </c>
      <c r="E1903">
        <v>25</v>
      </c>
      <c r="F1903">
        <v>119</v>
      </c>
      <c r="G1903">
        <v>0.21008403361344538</v>
      </c>
      <c r="H1903">
        <v>5303</v>
      </c>
      <c r="I1903">
        <v>25610</v>
      </c>
      <c r="J1903">
        <v>45</v>
      </c>
      <c r="K1903" t="s">
        <v>2883</v>
      </c>
      <c r="L1903">
        <v>3296</v>
      </c>
      <c r="M1903">
        <v>2024</v>
      </c>
      <c r="N1903">
        <v>36</v>
      </c>
      <c r="O1903">
        <f t="shared" si="29"/>
        <v>4.7143126532151608E-3</v>
      </c>
    </row>
    <row r="1904" spans="1:15" x14ac:dyDescent="0.3">
      <c r="A1904">
        <v>68</v>
      </c>
      <c r="B1904">
        <v>753</v>
      </c>
      <c r="C1904" t="s">
        <v>723</v>
      </c>
      <c r="D1904" t="s">
        <v>168</v>
      </c>
      <c r="E1904">
        <v>283</v>
      </c>
      <c r="F1904">
        <v>776</v>
      </c>
      <c r="G1904">
        <v>0.36469072164948452</v>
      </c>
      <c r="H1904">
        <v>4186</v>
      </c>
      <c r="I1904">
        <v>74901</v>
      </c>
      <c r="J1904">
        <v>1</v>
      </c>
      <c r="K1904" t="s">
        <v>869</v>
      </c>
      <c r="L1904">
        <v>6723</v>
      </c>
      <c r="M1904">
        <v>2024</v>
      </c>
      <c r="N1904">
        <v>36</v>
      </c>
      <c r="O1904">
        <f t="shared" si="29"/>
        <v>6.760630673674152E-2</v>
      </c>
    </row>
    <row r="1905" spans="1:15" x14ac:dyDescent="0.3">
      <c r="A1905">
        <v>68</v>
      </c>
      <c r="B1905">
        <v>720</v>
      </c>
      <c r="C1905" t="s">
        <v>723</v>
      </c>
      <c r="D1905" t="s">
        <v>168</v>
      </c>
      <c r="E1905">
        <v>269</v>
      </c>
      <c r="F1905">
        <v>4973</v>
      </c>
      <c r="G1905">
        <v>5.409209732555801E-2</v>
      </c>
      <c r="H1905">
        <v>4186</v>
      </c>
      <c r="I1905">
        <v>74901</v>
      </c>
      <c r="J1905">
        <v>2</v>
      </c>
      <c r="K1905" t="s">
        <v>867</v>
      </c>
      <c r="L1905">
        <v>43807</v>
      </c>
      <c r="M1905">
        <v>2024</v>
      </c>
      <c r="N1905">
        <v>36</v>
      </c>
      <c r="O1905">
        <f t="shared" si="29"/>
        <v>6.4261825131390352E-2</v>
      </c>
    </row>
    <row r="1906" spans="1:15" x14ac:dyDescent="0.3">
      <c r="A1906">
        <v>68</v>
      </c>
      <c r="B1906">
        <v>194</v>
      </c>
      <c r="C1906" t="s">
        <v>723</v>
      </c>
      <c r="D1906" t="s">
        <v>168</v>
      </c>
      <c r="E1906">
        <v>245</v>
      </c>
      <c r="F1906">
        <v>2487</v>
      </c>
      <c r="G1906">
        <v>9.8512263771612388E-2</v>
      </c>
      <c r="H1906">
        <v>4186</v>
      </c>
      <c r="I1906">
        <v>74901</v>
      </c>
      <c r="J1906">
        <v>3</v>
      </c>
      <c r="K1906" t="s">
        <v>873</v>
      </c>
      <c r="L1906">
        <v>26491</v>
      </c>
      <c r="M1906">
        <v>2024</v>
      </c>
      <c r="N1906">
        <v>36</v>
      </c>
      <c r="O1906">
        <f t="shared" si="29"/>
        <v>5.8528428093645488E-2</v>
      </c>
    </row>
    <row r="1907" spans="1:15" x14ac:dyDescent="0.3">
      <c r="A1907">
        <v>68</v>
      </c>
      <c r="B1907">
        <v>139</v>
      </c>
      <c r="C1907" t="s">
        <v>723</v>
      </c>
      <c r="D1907" t="s">
        <v>168</v>
      </c>
      <c r="E1907">
        <v>209</v>
      </c>
      <c r="F1907">
        <v>1953</v>
      </c>
      <c r="G1907">
        <v>0.10701484895033282</v>
      </c>
      <c r="H1907">
        <v>4186</v>
      </c>
      <c r="I1907">
        <v>74901</v>
      </c>
      <c r="J1907">
        <v>4</v>
      </c>
      <c r="K1907" t="s">
        <v>879</v>
      </c>
      <c r="L1907">
        <v>15497</v>
      </c>
      <c r="M1907">
        <v>2024</v>
      </c>
      <c r="N1907">
        <v>36</v>
      </c>
      <c r="O1907">
        <f t="shared" si="29"/>
        <v>4.9928332537028192E-2</v>
      </c>
    </row>
    <row r="1908" spans="1:15" x14ac:dyDescent="0.3">
      <c r="A1908">
        <v>68</v>
      </c>
      <c r="B1908">
        <v>751</v>
      </c>
      <c r="C1908" t="s">
        <v>723</v>
      </c>
      <c r="D1908" t="s">
        <v>168</v>
      </c>
      <c r="E1908">
        <v>199</v>
      </c>
      <c r="F1908">
        <v>907</v>
      </c>
      <c r="G1908">
        <v>0.21940463065049615</v>
      </c>
      <c r="H1908">
        <v>4186</v>
      </c>
      <c r="I1908">
        <v>74901</v>
      </c>
      <c r="J1908">
        <v>5</v>
      </c>
      <c r="K1908" t="s">
        <v>870</v>
      </c>
      <c r="L1908">
        <v>7174</v>
      </c>
      <c r="M1908">
        <v>2024</v>
      </c>
      <c r="N1908">
        <v>36</v>
      </c>
      <c r="O1908">
        <f t="shared" si="29"/>
        <v>4.7539417104634496E-2</v>
      </c>
    </row>
    <row r="1909" spans="1:15" x14ac:dyDescent="0.3">
      <c r="A1909">
        <v>68</v>
      </c>
      <c r="B1909">
        <v>750</v>
      </c>
      <c r="C1909" t="s">
        <v>723</v>
      </c>
      <c r="D1909" t="s">
        <v>168</v>
      </c>
      <c r="E1909">
        <v>181</v>
      </c>
      <c r="F1909">
        <v>679</v>
      </c>
      <c r="G1909">
        <v>0.26656848306332842</v>
      </c>
      <c r="H1909">
        <v>4186</v>
      </c>
      <c r="I1909">
        <v>74901</v>
      </c>
      <c r="J1909">
        <v>6</v>
      </c>
      <c r="K1909" t="s">
        <v>884</v>
      </c>
      <c r="L1909">
        <v>5626</v>
      </c>
      <c r="M1909">
        <v>2024</v>
      </c>
      <c r="N1909">
        <v>36</v>
      </c>
      <c r="O1909">
        <f t="shared" si="29"/>
        <v>4.3239369326325848E-2</v>
      </c>
    </row>
    <row r="1910" spans="1:15" x14ac:dyDescent="0.3">
      <c r="A1910">
        <v>68</v>
      </c>
      <c r="B1910">
        <v>140</v>
      </c>
      <c r="C1910" t="s">
        <v>723</v>
      </c>
      <c r="D1910" t="s">
        <v>168</v>
      </c>
      <c r="E1910">
        <v>178</v>
      </c>
      <c r="F1910">
        <v>1167</v>
      </c>
      <c r="G1910">
        <v>0.15252784918594686</v>
      </c>
      <c r="H1910">
        <v>4186</v>
      </c>
      <c r="I1910">
        <v>74901</v>
      </c>
      <c r="J1910">
        <v>7</v>
      </c>
      <c r="K1910" t="s">
        <v>876</v>
      </c>
      <c r="L1910">
        <v>9196</v>
      </c>
      <c r="M1910">
        <v>2024</v>
      </c>
      <c r="N1910">
        <v>36</v>
      </c>
      <c r="O1910">
        <f t="shared" si="29"/>
        <v>4.2522694696607743E-2</v>
      </c>
    </row>
    <row r="1911" spans="1:15" x14ac:dyDescent="0.3">
      <c r="A1911">
        <v>68</v>
      </c>
      <c r="B1911">
        <v>137</v>
      </c>
      <c r="C1911" t="s">
        <v>723</v>
      </c>
      <c r="D1911" t="s">
        <v>168</v>
      </c>
      <c r="E1911">
        <v>169</v>
      </c>
      <c r="F1911">
        <v>1707</v>
      </c>
      <c r="G1911">
        <v>9.9004100761569999E-2</v>
      </c>
      <c r="H1911">
        <v>4186</v>
      </c>
      <c r="I1911">
        <v>74901</v>
      </c>
      <c r="J1911">
        <v>8</v>
      </c>
      <c r="K1911" t="s">
        <v>872</v>
      </c>
      <c r="L1911">
        <v>18935</v>
      </c>
      <c r="M1911">
        <v>2024</v>
      </c>
      <c r="N1911">
        <v>36</v>
      </c>
      <c r="O1911">
        <f t="shared" si="29"/>
        <v>4.0372670807453416E-2</v>
      </c>
    </row>
    <row r="1912" spans="1:15" x14ac:dyDescent="0.3">
      <c r="A1912">
        <v>68</v>
      </c>
      <c r="B1912">
        <v>463</v>
      </c>
      <c r="C1912" t="s">
        <v>723</v>
      </c>
      <c r="D1912" t="s">
        <v>168</v>
      </c>
      <c r="E1912">
        <v>140</v>
      </c>
      <c r="F1912">
        <v>1197</v>
      </c>
      <c r="G1912">
        <v>0.11695906432748537</v>
      </c>
      <c r="H1912">
        <v>4186</v>
      </c>
      <c r="I1912">
        <v>74901</v>
      </c>
      <c r="J1912">
        <v>9</v>
      </c>
      <c r="K1912" t="s">
        <v>880</v>
      </c>
      <c r="L1912">
        <v>12764</v>
      </c>
      <c r="M1912">
        <v>2024</v>
      </c>
      <c r="N1912">
        <v>36</v>
      </c>
      <c r="O1912">
        <f t="shared" si="29"/>
        <v>3.3444816053511704E-2</v>
      </c>
    </row>
    <row r="1913" spans="1:15" x14ac:dyDescent="0.3">
      <c r="A1913">
        <v>68</v>
      </c>
      <c r="B1913">
        <v>754</v>
      </c>
      <c r="C1913" t="s">
        <v>723</v>
      </c>
      <c r="D1913" t="s">
        <v>168</v>
      </c>
      <c r="E1913">
        <v>120</v>
      </c>
      <c r="F1913">
        <v>255</v>
      </c>
      <c r="G1913">
        <v>0.47058823529411764</v>
      </c>
      <c r="H1913">
        <v>4186</v>
      </c>
      <c r="I1913">
        <v>74901</v>
      </c>
      <c r="J1913">
        <v>10</v>
      </c>
      <c r="K1913" t="s">
        <v>874</v>
      </c>
      <c r="L1913">
        <v>2634</v>
      </c>
      <c r="M1913">
        <v>2024</v>
      </c>
      <c r="N1913">
        <v>36</v>
      </c>
      <c r="O1913">
        <f t="shared" si="29"/>
        <v>2.866698518872432E-2</v>
      </c>
    </row>
    <row r="1914" spans="1:15" x14ac:dyDescent="0.3">
      <c r="A1914">
        <v>68</v>
      </c>
      <c r="B1914">
        <v>775</v>
      </c>
      <c r="C1914" t="s">
        <v>723</v>
      </c>
      <c r="D1914" t="s">
        <v>168</v>
      </c>
      <c r="E1914">
        <v>115</v>
      </c>
      <c r="F1914">
        <v>916</v>
      </c>
      <c r="G1914">
        <v>0.12554585152838427</v>
      </c>
      <c r="H1914">
        <v>4186</v>
      </c>
      <c r="I1914">
        <v>74901</v>
      </c>
      <c r="J1914">
        <v>11</v>
      </c>
      <c r="K1914" t="s">
        <v>881</v>
      </c>
      <c r="L1914">
        <v>9105</v>
      </c>
      <c r="M1914">
        <v>2024</v>
      </c>
      <c r="N1914">
        <v>36</v>
      </c>
      <c r="O1914">
        <f t="shared" si="29"/>
        <v>2.7472527472527472E-2</v>
      </c>
    </row>
    <row r="1915" spans="1:15" x14ac:dyDescent="0.3">
      <c r="A1915">
        <v>68</v>
      </c>
      <c r="B1915">
        <v>469</v>
      </c>
      <c r="C1915" t="s">
        <v>723</v>
      </c>
      <c r="D1915" t="s">
        <v>168</v>
      </c>
      <c r="E1915">
        <v>90</v>
      </c>
      <c r="F1915">
        <v>1103</v>
      </c>
      <c r="G1915">
        <v>8.1595648232094295E-2</v>
      </c>
      <c r="H1915">
        <v>4186</v>
      </c>
      <c r="I1915">
        <v>74901</v>
      </c>
      <c r="J1915">
        <v>12</v>
      </c>
      <c r="K1915" t="s">
        <v>1605</v>
      </c>
      <c r="L1915">
        <v>10709</v>
      </c>
      <c r="M1915">
        <v>2024</v>
      </c>
      <c r="N1915">
        <v>36</v>
      </c>
      <c r="O1915">
        <f t="shared" si="29"/>
        <v>2.150023889154324E-2</v>
      </c>
    </row>
    <row r="1916" spans="1:15" x14ac:dyDescent="0.3">
      <c r="A1916">
        <v>68</v>
      </c>
      <c r="B1916">
        <v>466</v>
      </c>
      <c r="C1916" t="s">
        <v>723</v>
      </c>
      <c r="D1916" t="s">
        <v>168</v>
      </c>
      <c r="E1916">
        <v>71</v>
      </c>
      <c r="F1916">
        <v>730</v>
      </c>
      <c r="G1916">
        <v>9.7260273972602743E-2</v>
      </c>
      <c r="H1916">
        <v>4186</v>
      </c>
      <c r="I1916">
        <v>74901</v>
      </c>
      <c r="J1916">
        <v>13</v>
      </c>
      <c r="K1916" t="s">
        <v>2748</v>
      </c>
      <c r="L1916">
        <v>7325</v>
      </c>
      <c r="M1916">
        <v>2024</v>
      </c>
      <c r="N1916">
        <v>36</v>
      </c>
      <c r="O1916">
        <f t="shared" si="29"/>
        <v>1.6961299569995224E-2</v>
      </c>
    </row>
    <row r="1917" spans="1:15" x14ac:dyDescent="0.3">
      <c r="A1917">
        <v>68</v>
      </c>
      <c r="B1917">
        <v>420</v>
      </c>
      <c r="C1917" t="s">
        <v>723</v>
      </c>
      <c r="D1917" t="s">
        <v>168</v>
      </c>
      <c r="E1917">
        <v>68</v>
      </c>
      <c r="F1917">
        <v>686</v>
      </c>
      <c r="G1917">
        <v>9.9125364431486881E-2</v>
      </c>
      <c r="H1917">
        <v>4186</v>
      </c>
      <c r="I1917">
        <v>74901</v>
      </c>
      <c r="J1917">
        <v>14</v>
      </c>
      <c r="K1917" t="s">
        <v>894</v>
      </c>
      <c r="L1917">
        <v>7368</v>
      </c>
      <c r="M1917">
        <v>2024</v>
      </c>
      <c r="N1917">
        <v>36</v>
      </c>
      <c r="O1917">
        <f t="shared" si="29"/>
        <v>1.6244624940277116E-2</v>
      </c>
    </row>
    <row r="1918" spans="1:15" x14ac:dyDescent="0.3">
      <c r="A1918">
        <v>68</v>
      </c>
      <c r="B1918">
        <v>201</v>
      </c>
      <c r="C1918" t="s">
        <v>723</v>
      </c>
      <c r="D1918" t="s">
        <v>168</v>
      </c>
      <c r="E1918">
        <v>66</v>
      </c>
      <c r="F1918">
        <v>1030</v>
      </c>
      <c r="G1918">
        <v>6.4077669902912623E-2</v>
      </c>
      <c r="H1918">
        <v>4186</v>
      </c>
      <c r="I1918">
        <v>74901</v>
      </c>
      <c r="J1918">
        <v>15</v>
      </c>
      <c r="K1918" t="s">
        <v>877</v>
      </c>
      <c r="L1918">
        <v>11407</v>
      </c>
      <c r="M1918">
        <v>2024</v>
      </c>
      <c r="N1918">
        <v>36</v>
      </c>
      <c r="O1918">
        <f t="shared" si="29"/>
        <v>1.5766841853798376E-2</v>
      </c>
    </row>
    <row r="1919" spans="1:15" x14ac:dyDescent="0.3">
      <c r="A1919">
        <v>68</v>
      </c>
      <c r="B1919">
        <v>383</v>
      </c>
      <c r="C1919" t="s">
        <v>723</v>
      </c>
      <c r="D1919" t="s">
        <v>168</v>
      </c>
      <c r="E1919">
        <v>66</v>
      </c>
      <c r="F1919">
        <v>831</v>
      </c>
      <c r="G1919">
        <v>7.9422382671480149E-2</v>
      </c>
      <c r="H1919">
        <v>4186</v>
      </c>
      <c r="I1919">
        <v>74901</v>
      </c>
      <c r="J1919">
        <v>15</v>
      </c>
      <c r="K1919" t="s">
        <v>2875</v>
      </c>
      <c r="L1919">
        <v>8922</v>
      </c>
      <c r="M1919">
        <v>2024</v>
      </c>
      <c r="N1919">
        <v>36</v>
      </c>
      <c r="O1919">
        <f t="shared" si="29"/>
        <v>1.5766841853798376E-2</v>
      </c>
    </row>
    <row r="1920" spans="1:15" x14ac:dyDescent="0.3">
      <c r="A1920">
        <v>68</v>
      </c>
      <c r="B1920">
        <v>45</v>
      </c>
      <c r="C1920" t="s">
        <v>723</v>
      </c>
      <c r="D1920" t="s">
        <v>168</v>
      </c>
      <c r="E1920">
        <v>63</v>
      </c>
      <c r="F1920">
        <v>868</v>
      </c>
      <c r="G1920">
        <v>7.2580645161290328E-2</v>
      </c>
      <c r="H1920">
        <v>4186</v>
      </c>
      <c r="I1920">
        <v>74901</v>
      </c>
      <c r="J1920">
        <v>17</v>
      </c>
      <c r="K1920" t="s">
        <v>883</v>
      </c>
      <c r="L1920">
        <v>9187</v>
      </c>
      <c r="M1920">
        <v>2024</v>
      </c>
      <c r="N1920">
        <v>36</v>
      </c>
      <c r="O1920">
        <f t="shared" si="29"/>
        <v>1.5050167224080268E-2</v>
      </c>
    </row>
    <row r="1921" spans="1:15" x14ac:dyDescent="0.3">
      <c r="A1921">
        <v>68</v>
      </c>
      <c r="B1921">
        <v>426</v>
      </c>
      <c r="C1921" t="s">
        <v>723</v>
      </c>
      <c r="D1921" t="s">
        <v>168</v>
      </c>
      <c r="E1921">
        <v>56</v>
      </c>
      <c r="F1921">
        <v>529</v>
      </c>
      <c r="G1921">
        <v>0.10586011342155009</v>
      </c>
      <c r="H1921">
        <v>4186</v>
      </c>
      <c r="I1921">
        <v>74901</v>
      </c>
      <c r="J1921">
        <v>18</v>
      </c>
      <c r="K1921" t="s">
        <v>2215</v>
      </c>
      <c r="L1921">
        <v>4907</v>
      </c>
      <c r="M1921">
        <v>2024</v>
      </c>
      <c r="N1921">
        <v>36</v>
      </c>
      <c r="O1921">
        <f t="shared" si="29"/>
        <v>1.3377926421404682E-2</v>
      </c>
    </row>
    <row r="1922" spans="1:15" x14ac:dyDescent="0.3">
      <c r="A1922">
        <v>68</v>
      </c>
      <c r="B1922">
        <v>282</v>
      </c>
      <c r="C1922" t="s">
        <v>723</v>
      </c>
      <c r="D1922" t="s">
        <v>168</v>
      </c>
      <c r="E1922">
        <v>54</v>
      </c>
      <c r="F1922">
        <v>561</v>
      </c>
      <c r="G1922">
        <v>9.6256684491978606E-2</v>
      </c>
      <c r="H1922">
        <v>4186</v>
      </c>
      <c r="I1922">
        <v>74901</v>
      </c>
      <c r="J1922">
        <v>19</v>
      </c>
      <c r="K1922" t="s">
        <v>893</v>
      </c>
      <c r="L1922">
        <v>5536</v>
      </c>
      <c r="M1922">
        <v>2024</v>
      </c>
      <c r="N1922">
        <v>36</v>
      </c>
      <c r="O1922">
        <f t="shared" si="29"/>
        <v>1.2900143334925944E-2</v>
      </c>
    </row>
    <row r="1923" spans="1:15" x14ac:dyDescent="0.3">
      <c r="A1923">
        <v>68</v>
      </c>
      <c r="B1923">
        <v>308</v>
      </c>
      <c r="C1923" t="s">
        <v>723</v>
      </c>
      <c r="D1923" t="s">
        <v>168</v>
      </c>
      <c r="E1923">
        <v>54</v>
      </c>
      <c r="F1923">
        <v>657</v>
      </c>
      <c r="G1923">
        <v>8.2191780821917804E-2</v>
      </c>
      <c r="H1923">
        <v>4186</v>
      </c>
      <c r="I1923">
        <v>74901</v>
      </c>
      <c r="J1923">
        <v>19</v>
      </c>
      <c r="K1923" t="s">
        <v>2211</v>
      </c>
      <c r="L1923">
        <v>5626</v>
      </c>
      <c r="M1923">
        <v>2024</v>
      </c>
      <c r="N1923">
        <v>36</v>
      </c>
      <c r="O1923">
        <f t="shared" ref="O1923:O1986" si="30">E1923/H1923</f>
        <v>1.2900143334925944E-2</v>
      </c>
    </row>
    <row r="1924" spans="1:15" x14ac:dyDescent="0.3">
      <c r="A1924">
        <v>68</v>
      </c>
      <c r="B1924">
        <v>249</v>
      </c>
      <c r="C1924" t="s">
        <v>723</v>
      </c>
      <c r="D1924" t="s">
        <v>168</v>
      </c>
      <c r="E1924">
        <v>45</v>
      </c>
      <c r="F1924">
        <v>584</v>
      </c>
      <c r="G1924">
        <v>7.7054794520547948E-2</v>
      </c>
      <c r="H1924">
        <v>4186</v>
      </c>
      <c r="I1924">
        <v>74901</v>
      </c>
      <c r="J1924">
        <v>21</v>
      </c>
      <c r="K1924" t="s">
        <v>2876</v>
      </c>
      <c r="L1924">
        <v>7387</v>
      </c>
      <c r="M1924">
        <v>2024</v>
      </c>
      <c r="N1924">
        <v>36</v>
      </c>
      <c r="O1924">
        <f t="shared" si="30"/>
        <v>1.075011944577162E-2</v>
      </c>
    </row>
    <row r="1925" spans="1:15" x14ac:dyDescent="0.3">
      <c r="A1925">
        <v>68</v>
      </c>
      <c r="B1925">
        <v>244</v>
      </c>
      <c r="C1925" t="s">
        <v>723</v>
      </c>
      <c r="D1925" t="s">
        <v>168</v>
      </c>
      <c r="E1925">
        <v>40</v>
      </c>
      <c r="F1925">
        <v>489</v>
      </c>
      <c r="G1925">
        <v>8.1799591002044994E-2</v>
      </c>
      <c r="H1925">
        <v>4186</v>
      </c>
      <c r="I1925">
        <v>74901</v>
      </c>
      <c r="J1925">
        <v>22</v>
      </c>
      <c r="K1925" t="s">
        <v>887</v>
      </c>
      <c r="L1925">
        <v>5396</v>
      </c>
      <c r="M1925">
        <v>2024</v>
      </c>
      <c r="N1925">
        <v>36</v>
      </c>
      <c r="O1925">
        <f t="shared" si="30"/>
        <v>9.5556617295747739E-3</v>
      </c>
    </row>
    <row r="1926" spans="1:15" x14ac:dyDescent="0.3">
      <c r="A1926">
        <v>68</v>
      </c>
      <c r="B1926">
        <v>755</v>
      </c>
      <c r="C1926" t="s">
        <v>723</v>
      </c>
      <c r="D1926" t="s">
        <v>168</v>
      </c>
      <c r="E1926">
        <v>40</v>
      </c>
      <c r="F1926">
        <v>137</v>
      </c>
      <c r="G1926">
        <v>0.29197080291970801</v>
      </c>
      <c r="H1926">
        <v>4186</v>
      </c>
      <c r="I1926">
        <v>74901</v>
      </c>
      <c r="J1926">
        <v>22</v>
      </c>
      <c r="K1926" t="s">
        <v>918</v>
      </c>
      <c r="L1926">
        <v>1726</v>
      </c>
      <c r="M1926">
        <v>2024</v>
      </c>
      <c r="N1926">
        <v>36</v>
      </c>
      <c r="O1926">
        <f t="shared" si="30"/>
        <v>9.5556617295747739E-3</v>
      </c>
    </row>
    <row r="1927" spans="1:15" x14ac:dyDescent="0.3">
      <c r="A1927">
        <v>68</v>
      </c>
      <c r="B1927">
        <v>133</v>
      </c>
      <c r="C1927" t="s">
        <v>723</v>
      </c>
      <c r="D1927" t="s">
        <v>168</v>
      </c>
      <c r="E1927">
        <v>38</v>
      </c>
      <c r="F1927">
        <v>784</v>
      </c>
      <c r="G1927">
        <v>4.8469387755102039E-2</v>
      </c>
      <c r="H1927">
        <v>4186</v>
      </c>
      <c r="I1927">
        <v>74901</v>
      </c>
      <c r="J1927">
        <v>24</v>
      </c>
      <c r="K1927" t="s">
        <v>2877</v>
      </c>
      <c r="L1927">
        <v>7672</v>
      </c>
      <c r="M1927">
        <v>2024</v>
      </c>
      <c r="N1927">
        <v>36</v>
      </c>
      <c r="O1927">
        <f t="shared" si="30"/>
        <v>9.0778786430960341E-3</v>
      </c>
    </row>
    <row r="1928" spans="1:15" x14ac:dyDescent="0.3">
      <c r="A1928">
        <v>68</v>
      </c>
      <c r="B1928">
        <v>247</v>
      </c>
      <c r="C1928" t="s">
        <v>723</v>
      </c>
      <c r="D1928" t="s">
        <v>168</v>
      </c>
      <c r="E1928">
        <v>37</v>
      </c>
      <c r="F1928">
        <v>434</v>
      </c>
      <c r="G1928">
        <v>8.5253456221198162E-2</v>
      </c>
      <c r="H1928">
        <v>4186</v>
      </c>
      <c r="I1928">
        <v>74901</v>
      </c>
      <c r="J1928">
        <v>25</v>
      </c>
      <c r="K1928" t="s">
        <v>898</v>
      </c>
      <c r="L1928">
        <v>5393</v>
      </c>
      <c r="M1928">
        <v>2024</v>
      </c>
      <c r="N1928">
        <v>36</v>
      </c>
      <c r="O1928">
        <f t="shared" si="30"/>
        <v>8.8389870998566659E-3</v>
      </c>
    </row>
    <row r="1929" spans="1:15" x14ac:dyDescent="0.3">
      <c r="A1929">
        <v>68</v>
      </c>
      <c r="B1929">
        <v>113</v>
      </c>
      <c r="C1929" t="s">
        <v>723</v>
      </c>
      <c r="D1929" t="s">
        <v>168</v>
      </c>
      <c r="E1929">
        <v>35</v>
      </c>
      <c r="F1929">
        <v>414</v>
      </c>
      <c r="G1929">
        <v>8.4541062801932368E-2</v>
      </c>
      <c r="H1929">
        <v>4186</v>
      </c>
      <c r="I1929">
        <v>74901</v>
      </c>
      <c r="J1929">
        <v>26</v>
      </c>
      <c r="K1929" t="s">
        <v>936</v>
      </c>
      <c r="L1929">
        <v>3757</v>
      </c>
      <c r="M1929">
        <v>2024</v>
      </c>
      <c r="N1929">
        <v>36</v>
      </c>
      <c r="O1929">
        <f t="shared" si="30"/>
        <v>8.3612040133779261E-3</v>
      </c>
    </row>
    <row r="1930" spans="1:15" x14ac:dyDescent="0.3">
      <c r="A1930">
        <v>68</v>
      </c>
      <c r="B1930">
        <v>663</v>
      </c>
      <c r="C1930" t="s">
        <v>723</v>
      </c>
      <c r="D1930" t="s">
        <v>168</v>
      </c>
      <c r="E1930">
        <v>35</v>
      </c>
      <c r="F1930">
        <v>521</v>
      </c>
      <c r="G1930">
        <v>6.71785028790787E-2</v>
      </c>
      <c r="H1930">
        <v>4186</v>
      </c>
      <c r="I1930">
        <v>74901</v>
      </c>
      <c r="J1930">
        <v>26</v>
      </c>
      <c r="K1930" t="s">
        <v>2791</v>
      </c>
      <c r="L1930">
        <v>4867</v>
      </c>
      <c r="M1930">
        <v>2024</v>
      </c>
      <c r="N1930">
        <v>36</v>
      </c>
      <c r="O1930">
        <f t="shared" si="30"/>
        <v>8.3612040133779261E-3</v>
      </c>
    </row>
    <row r="1931" spans="1:15" x14ac:dyDescent="0.3">
      <c r="A1931">
        <v>68</v>
      </c>
      <c r="B1931">
        <v>812</v>
      </c>
      <c r="C1931" t="s">
        <v>723</v>
      </c>
      <c r="D1931" t="s">
        <v>168</v>
      </c>
      <c r="E1931">
        <v>32</v>
      </c>
      <c r="F1931">
        <v>385</v>
      </c>
      <c r="G1931">
        <v>8.3116883116883117E-2</v>
      </c>
      <c r="H1931">
        <v>4186</v>
      </c>
      <c r="I1931">
        <v>74901</v>
      </c>
      <c r="J1931">
        <v>28</v>
      </c>
      <c r="K1931" t="s">
        <v>901</v>
      </c>
      <c r="L1931">
        <v>3303</v>
      </c>
      <c r="M1931">
        <v>2024</v>
      </c>
      <c r="N1931">
        <v>36</v>
      </c>
      <c r="O1931">
        <f t="shared" si="30"/>
        <v>7.6445293836598181E-3</v>
      </c>
    </row>
    <row r="1932" spans="1:15" x14ac:dyDescent="0.3">
      <c r="A1932">
        <v>68</v>
      </c>
      <c r="B1932">
        <v>301</v>
      </c>
      <c r="C1932" t="s">
        <v>723</v>
      </c>
      <c r="D1932" t="s">
        <v>168</v>
      </c>
      <c r="E1932">
        <v>29</v>
      </c>
      <c r="F1932">
        <v>490</v>
      </c>
      <c r="G1932">
        <v>5.9183673469387757E-2</v>
      </c>
      <c r="H1932">
        <v>4186</v>
      </c>
      <c r="I1932">
        <v>74901</v>
      </c>
      <c r="J1932">
        <v>29</v>
      </c>
      <c r="K1932" t="s">
        <v>2874</v>
      </c>
      <c r="L1932">
        <v>7114</v>
      </c>
      <c r="M1932">
        <v>2024</v>
      </c>
      <c r="N1932">
        <v>36</v>
      </c>
      <c r="O1932">
        <f t="shared" si="30"/>
        <v>6.9278547539417101E-3</v>
      </c>
    </row>
    <row r="1933" spans="1:15" x14ac:dyDescent="0.3">
      <c r="A1933">
        <v>68</v>
      </c>
      <c r="B1933">
        <v>254</v>
      </c>
      <c r="C1933" t="s">
        <v>723</v>
      </c>
      <c r="D1933" t="s">
        <v>168</v>
      </c>
      <c r="E1933">
        <v>28</v>
      </c>
      <c r="F1933">
        <v>570</v>
      </c>
      <c r="G1933">
        <v>4.912280701754386E-2</v>
      </c>
      <c r="H1933">
        <v>4186</v>
      </c>
      <c r="I1933">
        <v>74901</v>
      </c>
      <c r="J1933">
        <v>30</v>
      </c>
      <c r="K1933" t="s">
        <v>889</v>
      </c>
      <c r="L1933">
        <v>7267</v>
      </c>
      <c r="M1933">
        <v>2024</v>
      </c>
      <c r="N1933">
        <v>36</v>
      </c>
      <c r="O1933">
        <f t="shared" si="30"/>
        <v>6.688963210702341E-3</v>
      </c>
    </row>
    <row r="1934" spans="1:15" x14ac:dyDescent="0.3">
      <c r="A1934">
        <v>68</v>
      </c>
      <c r="B1934">
        <v>280</v>
      </c>
      <c r="C1934" t="s">
        <v>723</v>
      </c>
      <c r="D1934" t="s">
        <v>168</v>
      </c>
      <c r="E1934">
        <v>28</v>
      </c>
      <c r="F1934">
        <v>453</v>
      </c>
      <c r="G1934">
        <v>6.1810154525386317E-2</v>
      </c>
      <c r="H1934">
        <v>4186</v>
      </c>
      <c r="I1934">
        <v>74901</v>
      </c>
      <c r="J1934">
        <v>30</v>
      </c>
      <c r="K1934" t="s">
        <v>948</v>
      </c>
      <c r="L1934">
        <v>4028</v>
      </c>
      <c r="M1934">
        <v>2024</v>
      </c>
      <c r="N1934">
        <v>36</v>
      </c>
      <c r="O1934">
        <f t="shared" si="30"/>
        <v>6.688963210702341E-3</v>
      </c>
    </row>
    <row r="1935" spans="1:15" x14ac:dyDescent="0.3">
      <c r="A1935">
        <v>68</v>
      </c>
      <c r="B1935">
        <v>284</v>
      </c>
      <c r="C1935" t="s">
        <v>723</v>
      </c>
      <c r="D1935" t="s">
        <v>168</v>
      </c>
      <c r="E1935">
        <v>28</v>
      </c>
      <c r="F1935">
        <v>269</v>
      </c>
      <c r="G1935">
        <v>0.10408921933085502</v>
      </c>
      <c r="H1935">
        <v>4186</v>
      </c>
      <c r="I1935">
        <v>74901</v>
      </c>
      <c r="J1935">
        <v>30</v>
      </c>
      <c r="K1935" t="s">
        <v>2719</v>
      </c>
      <c r="L1935">
        <v>3580</v>
      </c>
      <c r="M1935">
        <v>2024</v>
      </c>
      <c r="N1935">
        <v>36</v>
      </c>
      <c r="O1935">
        <f t="shared" si="30"/>
        <v>6.688963210702341E-3</v>
      </c>
    </row>
    <row r="1936" spans="1:15" x14ac:dyDescent="0.3">
      <c r="A1936">
        <v>68</v>
      </c>
      <c r="B1936">
        <v>248</v>
      </c>
      <c r="C1936" t="s">
        <v>723</v>
      </c>
      <c r="D1936" t="s">
        <v>168</v>
      </c>
      <c r="E1936">
        <v>27</v>
      </c>
      <c r="F1936">
        <v>347</v>
      </c>
      <c r="G1936">
        <v>7.7809798270893377E-2</v>
      </c>
      <c r="H1936">
        <v>4186</v>
      </c>
      <c r="I1936">
        <v>74901</v>
      </c>
      <c r="J1936">
        <v>33</v>
      </c>
      <c r="K1936" t="s">
        <v>963</v>
      </c>
      <c r="L1936">
        <v>3375</v>
      </c>
      <c r="M1936">
        <v>2024</v>
      </c>
      <c r="N1936">
        <v>36</v>
      </c>
      <c r="O1936">
        <f t="shared" si="30"/>
        <v>6.450071667462972E-3</v>
      </c>
    </row>
    <row r="1937" spans="1:15" x14ac:dyDescent="0.3">
      <c r="A1937">
        <v>68</v>
      </c>
      <c r="B1937">
        <v>351</v>
      </c>
      <c r="C1937" t="s">
        <v>723</v>
      </c>
      <c r="D1937" t="s">
        <v>168</v>
      </c>
      <c r="E1937">
        <v>27</v>
      </c>
      <c r="F1937">
        <v>410</v>
      </c>
      <c r="G1937">
        <v>6.5853658536585369E-2</v>
      </c>
      <c r="H1937">
        <v>4186</v>
      </c>
      <c r="I1937">
        <v>74901</v>
      </c>
      <c r="J1937">
        <v>33</v>
      </c>
      <c r="K1937" t="s">
        <v>2729</v>
      </c>
      <c r="L1937">
        <v>4749</v>
      </c>
      <c r="M1937">
        <v>2024</v>
      </c>
      <c r="N1937">
        <v>36</v>
      </c>
      <c r="O1937">
        <f t="shared" si="30"/>
        <v>6.450071667462972E-3</v>
      </c>
    </row>
    <row r="1938" spans="1:15" x14ac:dyDescent="0.3">
      <c r="A1938">
        <v>68</v>
      </c>
      <c r="B1938">
        <v>425</v>
      </c>
      <c r="C1938" t="s">
        <v>723</v>
      </c>
      <c r="D1938" t="s">
        <v>168</v>
      </c>
      <c r="E1938">
        <v>25</v>
      </c>
      <c r="F1938">
        <v>299</v>
      </c>
      <c r="G1938">
        <v>8.3612040133779264E-2</v>
      </c>
      <c r="H1938">
        <v>4186</v>
      </c>
      <c r="I1938">
        <v>74901</v>
      </c>
      <c r="J1938">
        <v>35</v>
      </c>
      <c r="K1938" t="s">
        <v>2883</v>
      </c>
      <c r="L1938">
        <v>3296</v>
      </c>
      <c r="M1938">
        <v>2024</v>
      </c>
      <c r="N1938">
        <v>36</v>
      </c>
      <c r="O1938">
        <f t="shared" si="30"/>
        <v>5.972288580984233E-3</v>
      </c>
    </row>
    <row r="1939" spans="1:15" x14ac:dyDescent="0.3">
      <c r="A1939">
        <v>14496</v>
      </c>
      <c r="B1939">
        <v>720</v>
      </c>
      <c r="C1939" t="s">
        <v>857</v>
      </c>
      <c r="D1939" t="s">
        <v>168</v>
      </c>
      <c r="E1939">
        <v>750</v>
      </c>
      <c r="F1939">
        <v>4973</v>
      </c>
      <c r="G1939">
        <v>0.15081439774783834</v>
      </c>
      <c r="H1939">
        <v>7323</v>
      </c>
      <c r="I1939">
        <v>74901</v>
      </c>
      <c r="J1939">
        <v>1</v>
      </c>
      <c r="K1939" t="s">
        <v>867</v>
      </c>
      <c r="L1939">
        <v>43807</v>
      </c>
      <c r="M1939">
        <v>2024</v>
      </c>
      <c r="N1939">
        <v>36</v>
      </c>
      <c r="O1939">
        <f t="shared" si="30"/>
        <v>0.10241704219582139</v>
      </c>
    </row>
    <row r="1940" spans="1:15" x14ac:dyDescent="0.3">
      <c r="A1940">
        <v>14496</v>
      </c>
      <c r="B1940">
        <v>194</v>
      </c>
      <c r="C1940" t="s">
        <v>857</v>
      </c>
      <c r="D1940" t="s">
        <v>168</v>
      </c>
      <c r="E1940">
        <v>539</v>
      </c>
      <c r="F1940">
        <v>2487</v>
      </c>
      <c r="G1940">
        <v>0.21672698029754725</v>
      </c>
      <c r="H1940">
        <v>7323</v>
      </c>
      <c r="I1940">
        <v>74901</v>
      </c>
      <c r="J1940">
        <v>2</v>
      </c>
      <c r="K1940" t="s">
        <v>873</v>
      </c>
      <c r="L1940">
        <v>26491</v>
      </c>
      <c r="M1940">
        <v>2024</v>
      </c>
      <c r="N1940">
        <v>36</v>
      </c>
      <c r="O1940">
        <f t="shared" si="30"/>
        <v>7.3603714324730299E-2</v>
      </c>
    </row>
    <row r="1941" spans="1:15" x14ac:dyDescent="0.3">
      <c r="A1941">
        <v>14496</v>
      </c>
      <c r="B1941">
        <v>139</v>
      </c>
      <c r="C1941" t="s">
        <v>857</v>
      </c>
      <c r="D1941" t="s">
        <v>168</v>
      </c>
      <c r="E1941">
        <v>321</v>
      </c>
      <c r="F1941">
        <v>1953</v>
      </c>
      <c r="G1941">
        <v>0.16436251920122888</v>
      </c>
      <c r="H1941">
        <v>7323</v>
      </c>
      <c r="I1941">
        <v>74901</v>
      </c>
      <c r="J1941">
        <v>3</v>
      </c>
      <c r="K1941" t="s">
        <v>879</v>
      </c>
      <c r="L1941">
        <v>15497</v>
      </c>
      <c r="M1941">
        <v>2024</v>
      </c>
      <c r="N1941">
        <v>36</v>
      </c>
      <c r="O1941">
        <f t="shared" si="30"/>
        <v>4.3834494059811553E-2</v>
      </c>
    </row>
    <row r="1942" spans="1:15" x14ac:dyDescent="0.3">
      <c r="A1942">
        <v>14496</v>
      </c>
      <c r="B1942">
        <v>137</v>
      </c>
      <c r="C1942" t="s">
        <v>857</v>
      </c>
      <c r="D1942" t="s">
        <v>168</v>
      </c>
      <c r="E1942">
        <v>311</v>
      </c>
      <c r="F1942">
        <v>1707</v>
      </c>
      <c r="G1942">
        <v>0.18219097832454598</v>
      </c>
      <c r="H1942">
        <v>7323</v>
      </c>
      <c r="I1942">
        <v>74901</v>
      </c>
      <c r="J1942">
        <v>4</v>
      </c>
      <c r="K1942" t="s">
        <v>872</v>
      </c>
      <c r="L1942">
        <v>18935</v>
      </c>
      <c r="M1942">
        <v>2024</v>
      </c>
      <c r="N1942">
        <v>36</v>
      </c>
      <c r="O1942">
        <f t="shared" si="30"/>
        <v>4.2468933497200601E-2</v>
      </c>
    </row>
    <row r="1943" spans="1:15" x14ac:dyDescent="0.3">
      <c r="A1943">
        <v>14496</v>
      </c>
      <c r="B1943">
        <v>140</v>
      </c>
      <c r="C1943" t="s">
        <v>857</v>
      </c>
      <c r="D1943" t="s">
        <v>168</v>
      </c>
      <c r="E1943">
        <v>288</v>
      </c>
      <c r="F1943">
        <v>1167</v>
      </c>
      <c r="G1943">
        <v>0.2467866323907455</v>
      </c>
      <c r="H1943">
        <v>7323</v>
      </c>
      <c r="I1943">
        <v>74901</v>
      </c>
      <c r="J1943">
        <v>5</v>
      </c>
      <c r="K1943" t="s">
        <v>876</v>
      </c>
      <c r="L1943">
        <v>9196</v>
      </c>
      <c r="M1943">
        <v>2024</v>
      </c>
      <c r="N1943">
        <v>36</v>
      </c>
      <c r="O1943">
        <f t="shared" si="30"/>
        <v>3.9328144203195414E-2</v>
      </c>
    </row>
    <row r="1944" spans="1:15" x14ac:dyDescent="0.3">
      <c r="A1944">
        <v>14496</v>
      </c>
      <c r="B1944">
        <v>463</v>
      </c>
      <c r="C1944" t="s">
        <v>857</v>
      </c>
      <c r="D1944" t="s">
        <v>168</v>
      </c>
      <c r="E1944">
        <v>202</v>
      </c>
      <c r="F1944">
        <v>1197</v>
      </c>
      <c r="G1944">
        <v>0.16875522138680032</v>
      </c>
      <c r="H1944">
        <v>7323</v>
      </c>
      <c r="I1944">
        <v>74901</v>
      </c>
      <c r="J1944">
        <v>6</v>
      </c>
      <c r="K1944" t="s">
        <v>880</v>
      </c>
      <c r="L1944">
        <v>12764</v>
      </c>
      <c r="M1944">
        <v>2024</v>
      </c>
      <c r="N1944">
        <v>36</v>
      </c>
      <c r="O1944">
        <f t="shared" si="30"/>
        <v>2.7584323364741228E-2</v>
      </c>
    </row>
    <row r="1945" spans="1:15" x14ac:dyDescent="0.3">
      <c r="A1945">
        <v>14496</v>
      </c>
      <c r="B1945">
        <v>469</v>
      </c>
      <c r="C1945" t="s">
        <v>857</v>
      </c>
      <c r="D1945" t="s">
        <v>168</v>
      </c>
      <c r="E1945">
        <v>198</v>
      </c>
      <c r="F1945">
        <v>1103</v>
      </c>
      <c r="G1945">
        <v>0.17951042611060744</v>
      </c>
      <c r="H1945">
        <v>7323</v>
      </c>
      <c r="I1945">
        <v>74901</v>
      </c>
      <c r="J1945">
        <v>7</v>
      </c>
      <c r="K1945" t="s">
        <v>1605</v>
      </c>
      <c r="L1945">
        <v>10709</v>
      </c>
      <c r="M1945">
        <v>2024</v>
      </c>
      <c r="N1945">
        <v>36</v>
      </c>
      <c r="O1945">
        <f t="shared" si="30"/>
        <v>2.7038099139696844E-2</v>
      </c>
    </row>
    <row r="1946" spans="1:15" x14ac:dyDescent="0.3">
      <c r="A1946">
        <v>14496</v>
      </c>
      <c r="B1946">
        <v>201</v>
      </c>
      <c r="C1946" t="s">
        <v>857</v>
      </c>
      <c r="D1946" t="s">
        <v>168</v>
      </c>
      <c r="E1946">
        <v>176</v>
      </c>
      <c r="F1946">
        <v>1030</v>
      </c>
      <c r="G1946">
        <v>0.17087378640776699</v>
      </c>
      <c r="H1946">
        <v>7323</v>
      </c>
      <c r="I1946">
        <v>74901</v>
      </c>
      <c r="J1946">
        <v>8</v>
      </c>
      <c r="K1946" t="s">
        <v>877</v>
      </c>
      <c r="L1946">
        <v>11407</v>
      </c>
      <c r="M1946">
        <v>2024</v>
      </c>
      <c r="N1946">
        <v>36</v>
      </c>
      <c r="O1946">
        <f t="shared" si="30"/>
        <v>2.403386590195275E-2</v>
      </c>
    </row>
    <row r="1947" spans="1:15" x14ac:dyDescent="0.3">
      <c r="A1947">
        <v>14496</v>
      </c>
      <c r="B1947">
        <v>42</v>
      </c>
      <c r="C1947" t="s">
        <v>857</v>
      </c>
      <c r="D1947" t="s">
        <v>168</v>
      </c>
      <c r="E1947">
        <v>174</v>
      </c>
      <c r="F1947">
        <v>541</v>
      </c>
      <c r="G1947">
        <v>0.32162661737523107</v>
      </c>
      <c r="H1947">
        <v>7323</v>
      </c>
      <c r="I1947">
        <v>74901</v>
      </c>
      <c r="J1947">
        <v>9</v>
      </c>
      <c r="K1947" t="s">
        <v>914</v>
      </c>
      <c r="L1947">
        <v>5210</v>
      </c>
      <c r="M1947">
        <v>2024</v>
      </c>
      <c r="N1947">
        <v>36</v>
      </c>
      <c r="O1947">
        <f t="shared" si="30"/>
        <v>2.3760753789430562E-2</v>
      </c>
    </row>
    <row r="1948" spans="1:15" x14ac:dyDescent="0.3">
      <c r="A1948">
        <v>14496</v>
      </c>
      <c r="B1948">
        <v>775</v>
      </c>
      <c r="C1948" t="s">
        <v>857</v>
      </c>
      <c r="D1948" t="s">
        <v>168</v>
      </c>
      <c r="E1948">
        <v>152</v>
      </c>
      <c r="F1948">
        <v>916</v>
      </c>
      <c r="G1948">
        <v>0.16593886462882096</v>
      </c>
      <c r="H1948">
        <v>7323</v>
      </c>
      <c r="I1948">
        <v>74901</v>
      </c>
      <c r="J1948">
        <v>10</v>
      </c>
      <c r="K1948" t="s">
        <v>881</v>
      </c>
      <c r="L1948">
        <v>9105</v>
      </c>
      <c r="M1948">
        <v>2024</v>
      </c>
      <c r="N1948">
        <v>36</v>
      </c>
      <c r="O1948">
        <f t="shared" si="30"/>
        <v>2.0756520551686468E-2</v>
      </c>
    </row>
    <row r="1949" spans="1:15" x14ac:dyDescent="0.3">
      <c r="A1949">
        <v>14496</v>
      </c>
      <c r="B1949">
        <v>45</v>
      </c>
      <c r="C1949" t="s">
        <v>857</v>
      </c>
      <c r="D1949" t="s">
        <v>168</v>
      </c>
      <c r="E1949">
        <v>139</v>
      </c>
      <c r="F1949">
        <v>868</v>
      </c>
      <c r="G1949">
        <v>0.16013824884792627</v>
      </c>
      <c r="H1949">
        <v>7323</v>
      </c>
      <c r="I1949">
        <v>74901</v>
      </c>
      <c r="J1949">
        <v>11</v>
      </c>
      <c r="K1949" t="s">
        <v>883</v>
      </c>
      <c r="L1949">
        <v>9187</v>
      </c>
      <c r="M1949">
        <v>2024</v>
      </c>
      <c r="N1949">
        <v>36</v>
      </c>
      <c r="O1949">
        <f t="shared" si="30"/>
        <v>1.8981291820292231E-2</v>
      </c>
    </row>
    <row r="1950" spans="1:15" x14ac:dyDescent="0.3">
      <c r="A1950">
        <v>14496</v>
      </c>
      <c r="B1950">
        <v>383</v>
      </c>
      <c r="C1950" t="s">
        <v>857</v>
      </c>
      <c r="D1950" t="s">
        <v>168</v>
      </c>
      <c r="E1950">
        <v>120</v>
      </c>
      <c r="F1950">
        <v>831</v>
      </c>
      <c r="G1950">
        <v>0.1444043321299639</v>
      </c>
      <c r="H1950">
        <v>7323</v>
      </c>
      <c r="I1950">
        <v>74901</v>
      </c>
      <c r="J1950">
        <v>12</v>
      </c>
      <c r="K1950" t="s">
        <v>2875</v>
      </c>
      <c r="L1950">
        <v>8922</v>
      </c>
      <c r="M1950">
        <v>2024</v>
      </c>
      <c r="N1950">
        <v>36</v>
      </c>
      <c r="O1950">
        <f t="shared" si="30"/>
        <v>1.6386726751331421E-2</v>
      </c>
    </row>
    <row r="1951" spans="1:15" x14ac:dyDescent="0.3">
      <c r="A1951">
        <v>14496</v>
      </c>
      <c r="B1951">
        <v>466</v>
      </c>
      <c r="C1951" t="s">
        <v>857</v>
      </c>
      <c r="D1951" t="s">
        <v>168</v>
      </c>
      <c r="E1951">
        <v>112</v>
      </c>
      <c r="F1951">
        <v>730</v>
      </c>
      <c r="G1951">
        <v>0.15342465753424658</v>
      </c>
      <c r="H1951">
        <v>7323</v>
      </c>
      <c r="I1951">
        <v>74901</v>
      </c>
      <c r="J1951">
        <v>13</v>
      </c>
      <c r="K1951" t="s">
        <v>2748</v>
      </c>
      <c r="L1951">
        <v>7325</v>
      </c>
      <c r="M1951">
        <v>2024</v>
      </c>
      <c r="N1951">
        <v>36</v>
      </c>
      <c r="O1951">
        <f t="shared" si="30"/>
        <v>1.5294278301242661E-2</v>
      </c>
    </row>
    <row r="1952" spans="1:15" x14ac:dyDescent="0.3">
      <c r="A1952">
        <v>14496</v>
      </c>
      <c r="B1952">
        <v>249</v>
      </c>
      <c r="C1952" t="s">
        <v>857</v>
      </c>
      <c r="D1952" t="s">
        <v>168</v>
      </c>
      <c r="E1952">
        <v>104</v>
      </c>
      <c r="F1952">
        <v>584</v>
      </c>
      <c r="G1952">
        <v>0.17808219178082191</v>
      </c>
      <c r="H1952">
        <v>7323</v>
      </c>
      <c r="I1952">
        <v>74901</v>
      </c>
      <c r="J1952">
        <v>14</v>
      </c>
      <c r="K1952" t="s">
        <v>2876</v>
      </c>
      <c r="L1952">
        <v>7387</v>
      </c>
      <c r="M1952">
        <v>2024</v>
      </c>
      <c r="N1952">
        <v>36</v>
      </c>
      <c r="O1952">
        <f t="shared" si="30"/>
        <v>1.4201829851153898E-2</v>
      </c>
    </row>
    <row r="1953" spans="1:15" x14ac:dyDescent="0.3">
      <c r="A1953">
        <v>14496</v>
      </c>
      <c r="B1953">
        <v>282</v>
      </c>
      <c r="C1953" t="s">
        <v>857</v>
      </c>
      <c r="D1953" t="s">
        <v>168</v>
      </c>
      <c r="E1953">
        <v>103</v>
      </c>
      <c r="F1953">
        <v>561</v>
      </c>
      <c r="G1953">
        <v>0.18360071301247771</v>
      </c>
      <c r="H1953">
        <v>7323</v>
      </c>
      <c r="I1953">
        <v>74901</v>
      </c>
      <c r="J1953">
        <v>15</v>
      </c>
      <c r="K1953" t="s">
        <v>893</v>
      </c>
      <c r="L1953">
        <v>5536</v>
      </c>
      <c r="M1953">
        <v>2024</v>
      </c>
      <c r="N1953">
        <v>36</v>
      </c>
      <c r="O1953">
        <f t="shared" si="30"/>
        <v>1.4065273794892804E-2</v>
      </c>
    </row>
    <row r="1954" spans="1:15" x14ac:dyDescent="0.3">
      <c r="A1954">
        <v>14496</v>
      </c>
      <c r="B1954">
        <v>426</v>
      </c>
      <c r="C1954" t="s">
        <v>857</v>
      </c>
      <c r="D1954" t="s">
        <v>168</v>
      </c>
      <c r="E1954">
        <v>102</v>
      </c>
      <c r="F1954">
        <v>529</v>
      </c>
      <c r="G1954">
        <v>0.19281663516068054</v>
      </c>
      <c r="H1954">
        <v>7323</v>
      </c>
      <c r="I1954">
        <v>74901</v>
      </c>
      <c r="J1954">
        <v>16</v>
      </c>
      <c r="K1954" t="s">
        <v>2215</v>
      </c>
      <c r="L1954">
        <v>4907</v>
      </c>
      <c r="M1954">
        <v>2024</v>
      </c>
      <c r="N1954">
        <v>36</v>
      </c>
      <c r="O1954">
        <f t="shared" si="30"/>
        <v>1.3928717738631708E-2</v>
      </c>
    </row>
    <row r="1955" spans="1:15" x14ac:dyDescent="0.3">
      <c r="A1955">
        <v>14496</v>
      </c>
      <c r="B1955">
        <v>190</v>
      </c>
      <c r="C1955" t="s">
        <v>857</v>
      </c>
      <c r="D1955" t="s">
        <v>168</v>
      </c>
      <c r="E1955">
        <v>95</v>
      </c>
      <c r="F1955">
        <v>527</v>
      </c>
      <c r="G1955">
        <v>0.18026565464895636</v>
      </c>
      <c r="H1955">
        <v>7323</v>
      </c>
      <c r="I1955">
        <v>74901</v>
      </c>
      <c r="J1955">
        <v>17</v>
      </c>
      <c r="K1955" t="s">
        <v>904</v>
      </c>
      <c r="L1955">
        <v>5253</v>
      </c>
      <c r="M1955">
        <v>2024</v>
      </c>
      <c r="N1955">
        <v>36</v>
      </c>
      <c r="O1955">
        <f t="shared" si="30"/>
        <v>1.2972825344804042E-2</v>
      </c>
    </row>
    <row r="1956" spans="1:15" x14ac:dyDescent="0.3">
      <c r="A1956">
        <v>14496</v>
      </c>
      <c r="B1956">
        <v>351</v>
      </c>
      <c r="C1956" t="s">
        <v>857</v>
      </c>
      <c r="D1956" t="s">
        <v>168</v>
      </c>
      <c r="E1956">
        <v>95</v>
      </c>
      <c r="F1956">
        <v>410</v>
      </c>
      <c r="G1956">
        <v>0.23170731707317074</v>
      </c>
      <c r="H1956">
        <v>7323</v>
      </c>
      <c r="I1956">
        <v>74901</v>
      </c>
      <c r="J1956">
        <v>17</v>
      </c>
      <c r="K1956" t="s">
        <v>2729</v>
      </c>
      <c r="L1956">
        <v>4749</v>
      </c>
      <c r="M1956">
        <v>2024</v>
      </c>
      <c r="N1956">
        <v>36</v>
      </c>
      <c r="O1956">
        <f t="shared" si="30"/>
        <v>1.2972825344804042E-2</v>
      </c>
    </row>
    <row r="1957" spans="1:15" x14ac:dyDescent="0.3">
      <c r="A1957">
        <v>14496</v>
      </c>
      <c r="B1957">
        <v>862</v>
      </c>
      <c r="C1957" t="s">
        <v>857</v>
      </c>
      <c r="D1957" t="s">
        <v>168</v>
      </c>
      <c r="E1957">
        <v>94</v>
      </c>
      <c r="F1957">
        <v>202</v>
      </c>
      <c r="G1957">
        <v>0.46534653465346537</v>
      </c>
      <c r="H1957">
        <v>7323</v>
      </c>
      <c r="I1957">
        <v>74901</v>
      </c>
      <c r="J1957">
        <v>19</v>
      </c>
      <c r="K1957" t="s">
        <v>910</v>
      </c>
      <c r="L1957">
        <v>3335</v>
      </c>
      <c r="M1957">
        <v>2024</v>
      </c>
      <c r="N1957">
        <v>36</v>
      </c>
      <c r="O1957">
        <f t="shared" si="30"/>
        <v>1.2836269288542947E-2</v>
      </c>
    </row>
    <row r="1958" spans="1:15" x14ac:dyDescent="0.3">
      <c r="A1958">
        <v>14496</v>
      </c>
      <c r="B1958">
        <v>420</v>
      </c>
      <c r="C1958" t="s">
        <v>857</v>
      </c>
      <c r="D1958" t="s">
        <v>168</v>
      </c>
      <c r="E1958">
        <v>92</v>
      </c>
      <c r="F1958">
        <v>686</v>
      </c>
      <c r="G1958">
        <v>0.13411078717201166</v>
      </c>
      <c r="H1958">
        <v>7323</v>
      </c>
      <c r="I1958">
        <v>74901</v>
      </c>
      <c r="J1958">
        <v>20</v>
      </c>
      <c r="K1958" t="s">
        <v>894</v>
      </c>
      <c r="L1958">
        <v>7368</v>
      </c>
      <c r="M1958">
        <v>2024</v>
      </c>
      <c r="N1958">
        <v>36</v>
      </c>
      <c r="O1958">
        <f t="shared" si="30"/>
        <v>1.2563157176020757E-2</v>
      </c>
    </row>
    <row r="1959" spans="1:15" x14ac:dyDescent="0.3">
      <c r="A1959">
        <v>14496</v>
      </c>
      <c r="B1959">
        <v>663</v>
      </c>
      <c r="C1959" t="s">
        <v>857</v>
      </c>
      <c r="D1959" t="s">
        <v>168</v>
      </c>
      <c r="E1959">
        <v>90</v>
      </c>
      <c r="F1959">
        <v>521</v>
      </c>
      <c r="G1959">
        <v>0.17274472168905949</v>
      </c>
      <c r="H1959">
        <v>7323</v>
      </c>
      <c r="I1959">
        <v>74901</v>
      </c>
      <c r="J1959">
        <v>21</v>
      </c>
      <c r="K1959" t="s">
        <v>2791</v>
      </c>
      <c r="L1959">
        <v>4867</v>
      </c>
      <c r="M1959">
        <v>2024</v>
      </c>
      <c r="N1959">
        <v>36</v>
      </c>
      <c r="O1959">
        <f t="shared" si="30"/>
        <v>1.2290045063498567E-2</v>
      </c>
    </row>
    <row r="1960" spans="1:15" x14ac:dyDescent="0.3">
      <c r="A1960">
        <v>14496</v>
      </c>
      <c r="B1960">
        <v>133</v>
      </c>
      <c r="C1960" t="s">
        <v>857</v>
      </c>
      <c r="D1960" t="s">
        <v>168</v>
      </c>
      <c r="E1960">
        <v>86</v>
      </c>
      <c r="F1960">
        <v>784</v>
      </c>
      <c r="G1960">
        <v>0.10969387755102041</v>
      </c>
      <c r="H1960">
        <v>7323</v>
      </c>
      <c r="I1960">
        <v>74901</v>
      </c>
      <c r="J1960">
        <v>22</v>
      </c>
      <c r="K1960" t="s">
        <v>2877</v>
      </c>
      <c r="L1960">
        <v>7672</v>
      </c>
      <c r="M1960">
        <v>2024</v>
      </c>
      <c r="N1960">
        <v>36</v>
      </c>
      <c r="O1960">
        <f t="shared" si="30"/>
        <v>1.1743820838454185E-2</v>
      </c>
    </row>
    <row r="1961" spans="1:15" x14ac:dyDescent="0.3">
      <c r="A1961">
        <v>14496</v>
      </c>
      <c r="B1961">
        <v>134</v>
      </c>
      <c r="C1961" t="s">
        <v>857</v>
      </c>
      <c r="D1961" t="s">
        <v>168</v>
      </c>
      <c r="E1961">
        <v>80</v>
      </c>
      <c r="F1961">
        <v>420</v>
      </c>
      <c r="G1961">
        <v>0.19047619047619047</v>
      </c>
      <c r="H1961">
        <v>7323</v>
      </c>
      <c r="I1961">
        <v>74901</v>
      </c>
      <c r="J1961">
        <v>23</v>
      </c>
      <c r="K1961" t="s">
        <v>929</v>
      </c>
      <c r="L1961">
        <v>4163</v>
      </c>
      <c r="M1961">
        <v>2024</v>
      </c>
      <c r="N1961">
        <v>36</v>
      </c>
      <c r="O1961">
        <f t="shared" si="30"/>
        <v>1.0924484500887614E-2</v>
      </c>
    </row>
    <row r="1962" spans="1:15" x14ac:dyDescent="0.3">
      <c r="A1962">
        <v>14496</v>
      </c>
      <c r="B1962">
        <v>347</v>
      </c>
      <c r="C1962" t="s">
        <v>857</v>
      </c>
      <c r="D1962" t="s">
        <v>168</v>
      </c>
      <c r="E1962">
        <v>76</v>
      </c>
      <c r="F1962">
        <v>530</v>
      </c>
      <c r="G1962">
        <v>0.14339622641509434</v>
      </c>
      <c r="H1962">
        <v>7323</v>
      </c>
      <c r="I1962">
        <v>74901</v>
      </c>
      <c r="J1962">
        <v>24</v>
      </c>
      <c r="K1962" t="s">
        <v>886</v>
      </c>
      <c r="L1962">
        <v>5736</v>
      </c>
      <c r="M1962">
        <v>2024</v>
      </c>
      <c r="N1962">
        <v>36</v>
      </c>
      <c r="O1962">
        <f t="shared" si="30"/>
        <v>1.0378260275843234E-2</v>
      </c>
    </row>
    <row r="1963" spans="1:15" x14ac:dyDescent="0.3">
      <c r="A1963">
        <v>14496</v>
      </c>
      <c r="B1963">
        <v>247</v>
      </c>
      <c r="C1963" t="s">
        <v>857</v>
      </c>
      <c r="D1963" t="s">
        <v>168</v>
      </c>
      <c r="E1963">
        <v>75</v>
      </c>
      <c r="F1963">
        <v>434</v>
      </c>
      <c r="G1963">
        <v>0.1728110599078341</v>
      </c>
      <c r="H1963">
        <v>7323</v>
      </c>
      <c r="I1963">
        <v>74901</v>
      </c>
      <c r="J1963">
        <v>25</v>
      </c>
      <c r="K1963" t="s">
        <v>898</v>
      </c>
      <c r="L1963">
        <v>5393</v>
      </c>
      <c r="M1963">
        <v>2024</v>
      </c>
      <c r="N1963">
        <v>36</v>
      </c>
      <c r="O1963">
        <f t="shared" si="30"/>
        <v>1.0241704219582138E-2</v>
      </c>
    </row>
    <row r="1964" spans="1:15" x14ac:dyDescent="0.3">
      <c r="A1964">
        <v>14496</v>
      </c>
      <c r="B1964">
        <v>254</v>
      </c>
      <c r="C1964" t="s">
        <v>857</v>
      </c>
      <c r="D1964" t="s">
        <v>168</v>
      </c>
      <c r="E1964">
        <v>74</v>
      </c>
      <c r="F1964">
        <v>570</v>
      </c>
      <c r="G1964">
        <v>0.12982456140350876</v>
      </c>
      <c r="H1964">
        <v>7323</v>
      </c>
      <c r="I1964">
        <v>74901</v>
      </c>
      <c r="J1964">
        <v>26</v>
      </c>
      <c r="K1964" t="s">
        <v>889</v>
      </c>
      <c r="L1964">
        <v>7267</v>
      </c>
      <c r="M1964">
        <v>2024</v>
      </c>
      <c r="N1964">
        <v>36</v>
      </c>
      <c r="O1964">
        <f t="shared" si="30"/>
        <v>1.0105148163321044E-2</v>
      </c>
    </row>
    <row r="1965" spans="1:15" x14ac:dyDescent="0.3">
      <c r="A1965">
        <v>14496</v>
      </c>
      <c r="B1965">
        <v>308</v>
      </c>
      <c r="C1965" t="s">
        <v>857</v>
      </c>
      <c r="D1965" t="s">
        <v>168</v>
      </c>
      <c r="E1965">
        <v>68</v>
      </c>
      <c r="F1965">
        <v>657</v>
      </c>
      <c r="G1965">
        <v>0.1035007610350076</v>
      </c>
      <c r="H1965">
        <v>7323</v>
      </c>
      <c r="I1965">
        <v>74901</v>
      </c>
      <c r="J1965">
        <v>27</v>
      </c>
      <c r="K1965" t="s">
        <v>2211</v>
      </c>
      <c r="L1965">
        <v>5626</v>
      </c>
      <c r="M1965">
        <v>2024</v>
      </c>
      <c r="N1965">
        <v>36</v>
      </c>
      <c r="O1965">
        <f t="shared" si="30"/>
        <v>9.2858118257544715E-3</v>
      </c>
    </row>
    <row r="1966" spans="1:15" x14ac:dyDescent="0.3">
      <c r="A1966">
        <v>14496</v>
      </c>
      <c r="B1966">
        <v>52</v>
      </c>
      <c r="C1966" t="s">
        <v>857</v>
      </c>
      <c r="D1966" t="s">
        <v>168</v>
      </c>
      <c r="E1966">
        <v>66</v>
      </c>
      <c r="F1966">
        <v>369</v>
      </c>
      <c r="G1966">
        <v>0.17886178861788618</v>
      </c>
      <c r="H1966">
        <v>7323</v>
      </c>
      <c r="I1966">
        <v>74901</v>
      </c>
      <c r="J1966">
        <v>28</v>
      </c>
      <c r="K1966" t="s">
        <v>2881</v>
      </c>
      <c r="L1966">
        <v>3600</v>
      </c>
      <c r="M1966">
        <v>2024</v>
      </c>
      <c r="N1966">
        <v>36</v>
      </c>
      <c r="O1966">
        <f t="shared" si="30"/>
        <v>9.0126997132322813E-3</v>
      </c>
    </row>
    <row r="1967" spans="1:15" x14ac:dyDescent="0.3">
      <c r="A1967">
        <v>14496</v>
      </c>
      <c r="B1967">
        <v>113</v>
      </c>
      <c r="C1967" t="s">
        <v>857</v>
      </c>
      <c r="D1967" t="s">
        <v>168</v>
      </c>
      <c r="E1967">
        <v>64</v>
      </c>
      <c r="F1967">
        <v>414</v>
      </c>
      <c r="G1967">
        <v>0.15458937198067632</v>
      </c>
      <c r="H1967">
        <v>7323</v>
      </c>
      <c r="I1967">
        <v>74901</v>
      </c>
      <c r="J1967">
        <v>29</v>
      </c>
      <c r="K1967" t="s">
        <v>936</v>
      </c>
      <c r="L1967">
        <v>3757</v>
      </c>
      <c r="M1967">
        <v>2024</v>
      </c>
      <c r="N1967">
        <v>36</v>
      </c>
      <c r="O1967">
        <f t="shared" si="30"/>
        <v>8.7395876007100911E-3</v>
      </c>
    </row>
    <row r="1968" spans="1:15" x14ac:dyDescent="0.3">
      <c r="A1968">
        <v>14496</v>
      </c>
      <c r="B1968">
        <v>241</v>
      </c>
      <c r="C1968" t="s">
        <v>857</v>
      </c>
      <c r="D1968" t="s">
        <v>168</v>
      </c>
      <c r="E1968">
        <v>62</v>
      </c>
      <c r="F1968">
        <v>411</v>
      </c>
      <c r="G1968">
        <v>0.15085158150851583</v>
      </c>
      <c r="H1968">
        <v>7323</v>
      </c>
      <c r="I1968">
        <v>74901</v>
      </c>
      <c r="J1968">
        <v>30</v>
      </c>
      <c r="K1968" t="s">
        <v>890</v>
      </c>
      <c r="L1968">
        <v>4374</v>
      </c>
      <c r="M1968">
        <v>2024</v>
      </c>
      <c r="N1968">
        <v>36</v>
      </c>
      <c r="O1968">
        <f t="shared" si="30"/>
        <v>8.4664754881879009E-3</v>
      </c>
    </row>
    <row r="1969" spans="1:15" x14ac:dyDescent="0.3">
      <c r="A1969">
        <v>14496</v>
      </c>
      <c r="B1969">
        <v>425</v>
      </c>
      <c r="C1969" t="s">
        <v>857</v>
      </c>
      <c r="D1969" t="s">
        <v>168</v>
      </c>
      <c r="E1969">
        <v>61</v>
      </c>
      <c r="F1969">
        <v>299</v>
      </c>
      <c r="G1969">
        <v>0.20401337792642141</v>
      </c>
      <c r="H1969">
        <v>7323</v>
      </c>
      <c r="I1969">
        <v>74901</v>
      </c>
      <c r="J1969">
        <v>31</v>
      </c>
      <c r="K1969" t="s">
        <v>2883</v>
      </c>
      <c r="L1969">
        <v>3296</v>
      </c>
      <c r="M1969">
        <v>2024</v>
      </c>
      <c r="N1969">
        <v>36</v>
      </c>
      <c r="O1969">
        <f t="shared" si="30"/>
        <v>8.3299194319268067E-3</v>
      </c>
    </row>
    <row r="1970" spans="1:15" x14ac:dyDescent="0.3">
      <c r="A1970">
        <v>14496</v>
      </c>
      <c r="B1970">
        <v>204</v>
      </c>
      <c r="C1970" t="s">
        <v>857</v>
      </c>
      <c r="D1970" t="s">
        <v>168</v>
      </c>
      <c r="E1970">
        <v>60</v>
      </c>
      <c r="F1970">
        <v>343</v>
      </c>
      <c r="G1970">
        <v>0.1749271137026239</v>
      </c>
      <c r="H1970">
        <v>7323</v>
      </c>
      <c r="I1970">
        <v>74901</v>
      </c>
      <c r="J1970">
        <v>32</v>
      </c>
      <c r="K1970" t="s">
        <v>2704</v>
      </c>
      <c r="L1970">
        <v>4075</v>
      </c>
      <c r="M1970">
        <v>2024</v>
      </c>
      <c r="N1970">
        <v>36</v>
      </c>
      <c r="O1970">
        <f t="shared" si="30"/>
        <v>8.1933633756657107E-3</v>
      </c>
    </row>
    <row r="1971" spans="1:15" x14ac:dyDescent="0.3">
      <c r="A1971">
        <v>14496</v>
      </c>
      <c r="B1971">
        <v>141</v>
      </c>
      <c r="C1971" t="s">
        <v>857</v>
      </c>
      <c r="D1971" t="s">
        <v>168</v>
      </c>
      <c r="E1971">
        <v>57</v>
      </c>
      <c r="F1971">
        <v>457</v>
      </c>
      <c r="G1971">
        <v>0.12472647702407003</v>
      </c>
      <c r="H1971">
        <v>7323</v>
      </c>
      <c r="I1971">
        <v>74901</v>
      </c>
      <c r="J1971">
        <v>33</v>
      </c>
      <c r="K1971" t="s">
        <v>931</v>
      </c>
      <c r="L1971">
        <v>3833</v>
      </c>
      <c r="M1971">
        <v>2024</v>
      </c>
      <c r="N1971">
        <v>36</v>
      </c>
      <c r="O1971">
        <f t="shared" si="30"/>
        <v>7.7836952068824255E-3</v>
      </c>
    </row>
    <row r="1972" spans="1:15" x14ac:dyDescent="0.3">
      <c r="A1972">
        <v>14496</v>
      </c>
      <c r="B1972">
        <v>53</v>
      </c>
      <c r="C1972" t="s">
        <v>857</v>
      </c>
      <c r="D1972" t="s">
        <v>168</v>
      </c>
      <c r="E1972">
        <v>56</v>
      </c>
      <c r="F1972">
        <v>526</v>
      </c>
      <c r="G1972">
        <v>0.10646387832699619</v>
      </c>
      <c r="H1972">
        <v>7323</v>
      </c>
      <c r="I1972">
        <v>74901</v>
      </c>
      <c r="J1972">
        <v>34</v>
      </c>
      <c r="K1972" t="s">
        <v>906</v>
      </c>
      <c r="L1972">
        <v>6415</v>
      </c>
      <c r="M1972">
        <v>2024</v>
      </c>
      <c r="N1972">
        <v>36</v>
      </c>
      <c r="O1972">
        <f t="shared" si="30"/>
        <v>7.6471391506213304E-3</v>
      </c>
    </row>
    <row r="1973" spans="1:15" x14ac:dyDescent="0.3">
      <c r="A1973">
        <v>14496</v>
      </c>
      <c r="B1973">
        <v>248</v>
      </c>
      <c r="C1973" t="s">
        <v>857</v>
      </c>
      <c r="D1973" t="s">
        <v>168</v>
      </c>
      <c r="E1973">
        <v>56</v>
      </c>
      <c r="F1973">
        <v>347</v>
      </c>
      <c r="G1973">
        <v>0.16138328530259366</v>
      </c>
      <c r="H1973">
        <v>7323</v>
      </c>
      <c r="I1973">
        <v>74901</v>
      </c>
      <c r="J1973">
        <v>34</v>
      </c>
      <c r="K1973" t="s">
        <v>963</v>
      </c>
      <c r="L1973">
        <v>3375</v>
      </c>
      <c r="M1973">
        <v>2024</v>
      </c>
      <c r="N1973">
        <v>36</v>
      </c>
      <c r="O1973">
        <f t="shared" si="30"/>
        <v>7.6471391506213304E-3</v>
      </c>
    </row>
    <row r="1974" spans="1:15" x14ac:dyDescent="0.3">
      <c r="A1974">
        <v>14496</v>
      </c>
      <c r="B1974">
        <v>861</v>
      </c>
      <c r="C1974" t="s">
        <v>857</v>
      </c>
      <c r="D1974" t="s">
        <v>168</v>
      </c>
      <c r="E1974">
        <v>56</v>
      </c>
      <c r="F1974">
        <v>265</v>
      </c>
      <c r="G1974">
        <v>0.21132075471698114</v>
      </c>
      <c r="H1974">
        <v>7323</v>
      </c>
      <c r="I1974">
        <v>74901</v>
      </c>
      <c r="J1974">
        <v>34</v>
      </c>
      <c r="K1974" t="s">
        <v>2802</v>
      </c>
      <c r="L1974">
        <v>2923</v>
      </c>
      <c r="M1974">
        <v>2024</v>
      </c>
      <c r="N1974">
        <v>36</v>
      </c>
      <c r="O1974">
        <f t="shared" si="30"/>
        <v>7.6471391506213304E-3</v>
      </c>
    </row>
    <row r="1975" spans="1:15" x14ac:dyDescent="0.3">
      <c r="A1975">
        <v>14496</v>
      </c>
      <c r="B1975">
        <v>58</v>
      </c>
      <c r="C1975" t="s">
        <v>857</v>
      </c>
      <c r="D1975" t="s">
        <v>168</v>
      </c>
      <c r="E1975">
        <v>55</v>
      </c>
      <c r="F1975">
        <v>307</v>
      </c>
      <c r="G1975">
        <v>0.17915309446254071</v>
      </c>
      <c r="H1975">
        <v>7323</v>
      </c>
      <c r="I1975">
        <v>74901</v>
      </c>
      <c r="J1975">
        <v>37</v>
      </c>
      <c r="K1975" t="s">
        <v>911</v>
      </c>
      <c r="L1975">
        <v>3485</v>
      </c>
      <c r="M1975">
        <v>2024</v>
      </c>
      <c r="N1975">
        <v>36</v>
      </c>
      <c r="O1975">
        <f t="shared" si="30"/>
        <v>7.5105830943602353E-3</v>
      </c>
    </row>
    <row r="1976" spans="1:15" x14ac:dyDescent="0.3">
      <c r="A1976">
        <v>14496</v>
      </c>
      <c r="B1976">
        <v>263</v>
      </c>
      <c r="C1976" t="s">
        <v>857</v>
      </c>
      <c r="D1976" t="s">
        <v>168</v>
      </c>
      <c r="E1976">
        <v>54</v>
      </c>
      <c r="F1976">
        <v>374</v>
      </c>
      <c r="G1976">
        <v>0.14438502673796791</v>
      </c>
      <c r="H1976">
        <v>7323</v>
      </c>
      <c r="I1976">
        <v>74901</v>
      </c>
      <c r="J1976">
        <v>38</v>
      </c>
      <c r="K1976" t="s">
        <v>2882</v>
      </c>
      <c r="L1976">
        <v>4234</v>
      </c>
      <c r="M1976">
        <v>2024</v>
      </c>
      <c r="N1976">
        <v>36</v>
      </c>
      <c r="O1976">
        <f t="shared" si="30"/>
        <v>7.3740270380991393E-3</v>
      </c>
    </row>
    <row r="1977" spans="1:15" x14ac:dyDescent="0.3">
      <c r="A1977">
        <v>14496</v>
      </c>
      <c r="B1977">
        <v>244</v>
      </c>
      <c r="C1977" t="s">
        <v>857</v>
      </c>
      <c r="D1977" t="s">
        <v>168</v>
      </c>
      <c r="E1977">
        <v>53</v>
      </c>
      <c r="F1977">
        <v>489</v>
      </c>
      <c r="G1977">
        <v>0.10838445807770961</v>
      </c>
      <c r="H1977">
        <v>7323</v>
      </c>
      <c r="I1977">
        <v>74901</v>
      </c>
      <c r="J1977">
        <v>39</v>
      </c>
      <c r="K1977" t="s">
        <v>887</v>
      </c>
      <c r="L1977">
        <v>5396</v>
      </c>
      <c r="M1977">
        <v>2024</v>
      </c>
      <c r="N1977">
        <v>36</v>
      </c>
      <c r="O1977">
        <f t="shared" si="30"/>
        <v>7.2374709818380442E-3</v>
      </c>
    </row>
    <row r="1978" spans="1:15" x14ac:dyDescent="0.3">
      <c r="A1978">
        <v>14496</v>
      </c>
      <c r="B1978">
        <v>342</v>
      </c>
      <c r="C1978" t="s">
        <v>857</v>
      </c>
      <c r="D1978" t="s">
        <v>168</v>
      </c>
      <c r="E1978">
        <v>51</v>
      </c>
      <c r="F1978">
        <v>204</v>
      </c>
      <c r="G1978">
        <v>0.25</v>
      </c>
      <c r="H1978">
        <v>7323</v>
      </c>
      <c r="I1978">
        <v>74901</v>
      </c>
      <c r="J1978">
        <v>40</v>
      </c>
      <c r="K1978" t="s">
        <v>2726</v>
      </c>
      <c r="L1978">
        <v>2776</v>
      </c>
      <c r="M1978">
        <v>2024</v>
      </c>
      <c r="N1978">
        <v>36</v>
      </c>
      <c r="O1978">
        <f t="shared" si="30"/>
        <v>6.964358869315854E-3</v>
      </c>
    </row>
    <row r="1979" spans="1:15" x14ac:dyDescent="0.3">
      <c r="A1979">
        <v>14496</v>
      </c>
      <c r="B1979">
        <v>280</v>
      </c>
      <c r="C1979" t="s">
        <v>857</v>
      </c>
      <c r="D1979" t="s">
        <v>168</v>
      </c>
      <c r="E1979">
        <v>50</v>
      </c>
      <c r="F1979">
        <v>453</v>
      </c>
      <c r="G1979">
        <v>0.11037527593818984</v>
      </c>
      <c r="H1979">
        <v>7323</v>
      </c>
      <c r="I1979">
        <v>74901</v>
      </c>
      <c r="J1979">
        <v>41</v>
      </c>
      <c r="K1979" t="s">
        <v>948</v>
      </c>
      <c r="L1979">
        <v>4028</v>
      </c>
      <c r="M1979">
        <v>2024</v>
      </c>
      <c r="N1979">
        <v>36</v>
      </c>
      <c r="O1979">
        <f t="shared" si="30"/>
        <v>6.8278028130547589E-3</v>
      </c>
    </row>
    <row r="1980" spans="1:15" x14ac:dyDescent="0.3">
      <c r="A1980">
        <v>14496</v>
      </c>
      <c r="B1980">
        <v>253</v>
      </c>
      <c r="C1980" t="s">
        <v>857</v>
      </c>
      <c r="D1980" t="s">
        <v>168</v>
      </c>
      <c r="E1980">
        <v>49</v>
      </c>
      <c r="F1980">
        <v>294</v>
      </c>
      <c r="G1980">
        <v>0.16666666666666666</v>
      </c>
      <c r="H1980">
        <v>7323</v>
      </c>
      <c r="I1980">
        <v>74901</v>
      </c>
      <c r="J1980">
        <v>42</v>
      </c>
      <c r="K1980" t="s">
        <v>885</v>
      </c>
      <c r="L1980">
        <v>3191</v>
      </c>
      <c r="M1980">
        <v>2024</v>
      </c>
      <c r="N1980">
        <v>36</v>
      </c>
      <c r="O1980">
        <f t="shared" si="30"/>
        <v>6.6912467567936638E-3</v>
      </c>
    </row>
    <row r="1981" spans="1:15" x14ac:dyDescent="0.3">
      <c r="A1981">
        <v>14496</v>
      </c>
      <c r="B1981">
        <v>422</v>
      </c>
      <c r="C1981" t="s">
        <v>857</v>
      </c>
      <c r="D1981" t="s">
        <v>168</v>
      </c>
      <c r="E1981">
        <v>49</v>
      </c>
      <c r="F1981">
        <v>206</v>
      </c>
      <c r="G1981">
        <v>0.23786407766990292</v>
      </c>
      <c r="H1981">
        <v>7323</v>
      </c>
      <c r="I1981">
        <v>74901</v>
      </c>
      <c r="J1981">
        <v>42</v>
      </c>
      <c r="K1981" t="s">
        <v>2852</v>
      </c>
      <c r="L1981">
        <v>2623</v>
      </c>
      <c r="M1981">
        <v>2024</v>
      </c>
      <c r="N1981">
        <v>36</v>
      </c>
      <c r="O1981">
        <f t="shared" si="30"/>
        <v>6.6912467567936638E-3</v>
      </c>
    </row>
    <row r="1982" spans="1:15" x14ac:dyDescent="0.3">
      <c r="A1982">
        <v>14496</v>
      </c>
      <c r="B1982">
        <v>301</v>
      </c>
      <c r="C1982" t="s">
        <v>857</v>
      </c>
      <c r="D1982" t="s">
        <v>168</v>
      </c>
      <c r="E1982">
        <v>48</v>
      </c>
      <c r="F1982">
        <v>490</v>
      </c>
      <c r="G1982">
        <v>9.7959183673469383E-2</v>
      </c>
      <c r="H1982">
        <v>7323</v>
      </c>
      <c r="I1982">
        <v>74901</v>
      </c>
      <c r="J1982">
        <v>44</v>
      </c>
      <c r="K1982" t="s">
        <v>2874</v>
      </c>
      <c r="L1982">
        <v>7114</v>
      </c>
      <c r="M1982">
        <v>2024</v>
      </c>
      <c r="N1982">
        <v>36</v>
      </c>
      <c r="O1982">
        <f t="shared" si="30"/>
        <v>6.5546907005325688E-3</v>
      </c>
    </row>
    <row r="1983" spans="1:15" x14ac:dyDescent="0.3">
      <c r="A1983">
        <v>14496</v>
      </c>
      <c r="B1983">
        <v>198</v>
      </c>
      <c r="C1983" t="s">
        <v>857</v>
      </c>
      <c r="D1983" t="s">
        <v>168</v>
      </c>
      <c r="E1983">
        <v>47</v>
      </c>
      <c r="F1983">
        <v>211</v>
      </c>
      <c r="G1983">
        <v>0.22274881516587677</v>
      </c>
      <c r="H1983">
        <v>7323</v>
      </c>
      <c r="I1983">
        <v>74901</v>
      </c>
      <c r="J1983">
        <v>45</v>
      </c>
      <c r="K1983" t="s">
        <v>2703</v>
      </c>
      <c r="L1983">
        <v>1904</v>
      </c>
      <c r="M1983">
        <v>2024</v>
      </c>
      <c r="N1983">
        <v>36</v>
      </c>
      <c r="O1983">
        <f t="shared" si="30"/>
        <v>6.4181346442714737E-3</v>
      </c>
    </row>
    <row r="1984" spans="1:15" x14ac:dyDescent="0.3">
      <c r="A1984">
        <v>14496</v>
      </c>
      <c r="B1984">
        <v>812</v>
      </c>
      <c r="C1984" t="s">
        <v>857</v>
      </c>
      <c r="D1984" t="s">
        <v>168</v>
      </c>
      <c r="E1984">
        <v>43</v>
      </c>
      <c r="F1984">
        <v>385</v>
      </c>
      <c r="G1984">
        <v>0.11168831168831168</v>
      </c>
      <c r="H1984">
        <v>7323</v>
      </c>
      <c r="I1984">
        <v>74901</v>
      </c>
      <c r="J1984">
        <v>46</v>
      </c>
      <c r="K1984" t="s">
        <v>901</v>
      </c>
      <c r="L1984">
        <v>3303</v>
      </c>
      <c r="M1984">
        <v>2024</v>
      </c>
      <c r="N1984">
        <v>36</v>
      </c>
      <c r="O1984">
        <f t="shared" si="30"/>
        <v>5.8719104192270924E-3</v>
      </c>
    </row>
    <row r="1985" spans="1:15" x14ac:dyDescent="0.3">
      <c r="A1985">
        <v>14496</v>
      </c>
      <c r="B1985">
        <v>710</v>
      </c>
      <c r="C1985" t="s">
        <v>857</v>
      </c>
      <c r="D1985" t="s">
        <v>168</v>
      </c>
      <c r="E1985">
        <v>39</v>
      </c>
      <c r="F1985">
        <v>539</v>
      </c>
      <c r="G1985">
        <v>7.2356215213358069E-2</v>
      </c>
      <c r="H1985">
        <v>7323</v>
      </c>
      <c r="I1985">
        <v>74901</v>
      </c>
      <c r="J1985">
        <v>47</v>
      </c>
      <c r="K1985" t="s">
        <v>891</v>
      </c>
      <c r="L1985">
        <v>4844</v>
      </c>
      <c r="M1985">
        <v>2024</v>
      </c>
      <c r="N1985">
        <v>36</v>
      </c>
      <c r="O1985">
        <f t="shared" si="30"/>
        <v>5.3256861941827121E-3</v>
      </c>
    </row>
    <row r="1986" spans="1:15" x14ac:dyDescent="0.3">
      <c r="A1986">
        <v>14496</v>
      </c>
      <c r="B1986">
        <v>770</v>
      </c>
      <c r="C1986" t="s">
        <v>857</v>
      </c>
      <c r="D1986" t="s">
        <v>168</v>
      </c>
      <c r="E1986">
        <v>39</v>
      </c>
      <c r="F1986">
        <v>194</v>
      </c>
      <c r="G1986">
        <v>0.20103092783505155</v>
      </c>
      <c r="H1986">
        <v>7323</v>
      </c>
      <c r="I1986">
        <v>74901</v>
      </c>
      <c r="J1986">
        <v>47</v>
      </c>
      <c r="K1986" t="s">
        <v>915</v>
      </c>
      <c r="L1986">
        <v>2112</v>
      </c>
      <c r="M1986">
        <v>2024</v>
      </c>
      <c r="N1986">
        <v>36</v>
      </c>
      <c r="O1986">
        <f t="shared" si="30"/>
        <v>5.3256861941827121E-3</v>
      </c>
    </row>
    <row r="1987" spans="1:15" x14ac:dyDescent="0.3">
      <c r="A1987">
        <v>14496</v>
      </c>
      <c r="B1987">
        <v>421</v>
      </c>
      <c r="C1987" t="s">
        <v>857</v>
      </c>
      <c r="D1987" t="s">
        <v>168</v>
      </c>
      <c r="E1987">
        <v>38</v>
      </c>
      <c r="F1987">
        <v>199</v>
      </c>
      <c r="G1987">
        <v>0.19095477386934673</v>
      </c>
      <c r="H1987">
        <v>7323</v>
      </c>
      <c r="I1987">
        <v>74901</v>
      </c>
      <c r="J1987">
        <v>49</v>
      </c>
      <c r="K1987" t="s">
        <v>932</v>
      </c>
      <c r="L1987">
        <v>1915</v>
      </c>
      <c r="M1987">
        <v>2024</v>
      </c>
      <c r="N1987">
        <v>36</v>
      </c>
      <c r="O1987">
        <f t="shared" ref="O1987:O2050" si="31">E1987/H1987</f>
        <v>5.189130137921617E-3</v>
      </c>
    </row>
    <row r="1988" spans="1:15" x14ac:dyDescent="0.3">
      <c r="A1988">
        <v>14496</v>
      </c>
      <c r="B1988">
        <v>465</v>
      </c>
      <c r="C1988" t="s">
        <v>857</v>
      </c>
      <c r="D1988" t="s">
        <v>168</v>
      </c>
      <c r="E1988">
        <v>38</v>
      </c>
      <c r="F1988">
        <v>127</v>
      </c>
      <c r="G1988">
        <v>0.29921259842519687</v>
      </c>
      <c r="H1988">
        <v>7323</v>
      </c>
      <c r="I1988">
        <v>74901</v>
      </c>
      <c r="J1988">
        <v>49</v>
      </c>
      <c r="K1988" t="s">
        <v>2747</v>
      </c>
      <c r="L1988">
        <v>1977</v>
      </c>
      <c r="M1988">
        <v>2024</v>
      </c>
      <c r="N1988">
        <v>36</v>
      </c>
      <c r="O1988">
        <f t="shared" si="31"/>
        <v>5.189130137921617E-3</v>
      </c>
    </row>
    <row r="1989" spans="1:15" x14ac:dyDescent="0.3">
      <c r="A1989">
        <v>14496</v>
      </c>
      <c r="B1989">
        <v>47</v>
      </c>
      <c r="C1989" t="s">
        <v>857</v>
      </c>
      <c r="D1989" t="s">
        <v>168</v>
      </c>
      <c r="E1989">
        <v>37</v>
      </c>
      <c r="F1989">
        <v>147</v>
      </c>
      <c r="G1989">
        <v>0.25170068027210885</v>
      </c>
      <c r="H1989">
        <v>7323</v>
      </c>
      <c r="I1989">
        <v>74901</v>
      </c>
      <c r="J1989">
        <v>51</v>
      </c>
      <c r="K1989" t="s">
        <v>947</v>
      </c>
      <c r="L1989">
        <v>1622</v>
      </c>
      <c r="M1989">
        <v>2024</v>
      </c>
      <c r="N1989">
        <v>36</v>
      </c>
      <c r="O1989">
        <f t="shared" si="31"/>
        <v>5.0525740816605219E-3</v>
      </c>
    </row>
    <row r="1990" spans="1:15" x14ac:dyDescent="0.3">
      <c r="A1990">
        <v>14496</v>
      </c>
      <c r="B1990">
        <v>231</v>
      </c>
      <c r="C1990" t="s">
        <v>857</v>
      </c>
      <c r="D1990" t="s">
        <v>168</v>
      </c>
      <c r="E1990">
        <v>35</v>
      </c>
      <c r="F1990">
        <v>499</v>
      </c>
      <c r="G1990">
        <v>7.0140280561122245E-2</v>
      </c>
      <c r="H1990">
        <v>7323</v>
      </c>
      <c r="I1990">
        <v>74901</v>
      </c>
      <c r="J1990">
        <v>52</v>
      </c>
      <c r="K1990" t="s">
        <v>2220</v>
      </c>
      <c r="L1990">
        <v>4866</v>
      </c>
      <c r="M1990">
        <v>2024</v>
      </c>
      <c r="N1990">
        <v>36</v>
      </c>
      <c r="O1990">
        <f t="shared" si="31"/>
        <v>4.7794619691383317E-3</v>
      </c>
    </row>
    <row r="1991" spans="1:15" x14ac:dyDescent="0.3">
      <c r="A1991">
        <v>14496</v>
      </c>
      <c r="B1991">
        <v>197</v>
      </c>
      <c r="C1991" t="s">
        <v>857</v>
      </c>
      <c r="D1991" t="s">
        <v>168</v>
      </c>
      <c r="E1991">
        <v>34</v>
      </c>
      <c r="F1991">
        <v>279</v>
      </c>
      <c r="G1991">
        <v>0.12186379928315412</v>
      </c>
      <c r="H1991">
        <v>7323</v>
      </c>
      <c r="I1991">
        <v>74901</v>
      </c>
      <c r="J1991">
        <v>53</v>
      </c>
      <c r="K1991" t="s">
        <v>912</v>
      </c>
      <c r="L1991">
        <v>3175</v>
      </c>
      <c r="M1991">
        <v>2024</v>
      </c>
      <c r="N1991">
        <v>36</v>
      </c>
      <c r="O1991">
        <f t="shared" si="31"/>
        <v>4.6429059128772357E-3</v>
      </c>
    </row>
    <row r="1992" spans="1:15" x14ac:dyDescent="0.3">
      <c r="A1992">
        <v>14496</v>
      </c>
      <c r="B1992">
        <v>199</v>
      </c>
      <c r="C1992" t="s">
        <v>857</v>
      </c>
      <c r="D1992" t="s">
        <v>168</v>
      </c>
      <c r="E1992">
        <v>34</v>
      </c>
      <c r="F1992">
        <v>260</v>
      </c>
      <c r="G1992">
        <v>0.13076923076923078</v>
      </c>
      <c r="H1992">
        <v>7323</v>
      </c>
      <c r="I1992">
        <v>74901</v>
      </c>
      <c r="J1992">
        <v>53</v>
      </c>
      <c r="K1992" t="s">
        <v>1667</v>
      </c>
      <c r="L1992">
        <v>2845</v>
      </c>
      <c r="M1992">
        <v>2024</v>
      </c>
      <c r="N1992">
        <v>36</v>
      </c>
      <c r="O1992">
        <f t="shared" si="31"/>
        <v>4.6429059128772357E-3</v>
      </c>
    </row>
    <row r="1993" spans="1:15" x14ac:dyDescent="0.3">
      <c r="A1993">
        <v>14496</v>
      </c>
      <c r="B1993">
        <v>284</v>
      </c>
      <c r="C1993" t="s">
        <v>857</v>
      </c>
      <c r="D1993" t="s">
        <v>168</v>
      </c>
      <c r="E1993">
        <v>33</v>
      </c>
      <c r="F1993">
        <v>269</v>
      </c>
      <c r="G1993">
        <v>0.12267657992565056</v>
      </c>
      <c r="H1993">
        <v>7323</v>
      </c>
      <c r="I1993">
        <v>74901</v>
      </c>
      <c r="J1993">
        <v>55</v>
      </c>
      <c r="K1993" t="s">
        <v>2719</v>
      </c>
      <c r="L1993">
        <v>3580</v>
      </c>
      <c r="M1993">
        <v>2024</v>
      </c>
      <c r="N1993">
        <v>36</v>
      </c>
      <c r="O1993">
        <f t="shared" si="31"/>
        <v>4.5063498566161406E-3</v>
      </c>
    </row>
    <row r="1994" spans="1:15" x14ac:dyDescent="0.3">
      <c r="A1994">
        <v>14496</v>
      </c>
      <c r="B1994">
        <v>283</v>
      </c>
      <c r="C1994" t="s">
        <v>857</v>
      </c>
      <c r="D1994" t="s">
        <v>168</v>
      </c>
      <c r="E1994">
        <v>32</v>
      </c>
      <c r="F1994">
        <v>236</v>
      </c>
      <c r="G1994">
        <v>0.13559322033898305</v>
      </c>
      <c r="H1994">
        <v>7323</v>
      </c>
      <c r="I1994">
        <v>74901</v>
      </c>
      <c r="J1994">
        <v>56</v>
      </c>
      <c r="K1994" t="s">
        <v>2244</v>
      </c>
      <c r="L1994">
        <v>2563</v>
      </c>
      <c r="M1994">
        <v>2024</v>
      </c>
      <c r="N1994">
        <v>36</v>
      </c>
      <c r="O1994">
        <f t="shared" si="31"/>
        <v>4.3697938003550455E-3</v>
      </c>
    </row>
    <row r="1995" spans="1:15" x14ac:dyDescent="0.3">
      <c r="A1995">
        <v>14496</v>
      </c>
      <c r="B1995">
        <v>111</v>
      </c>
      <c r="C1995" t="s">
        <v>857</v>
      </c>
      <c r="D1995" t="s">
        <v>168</v>
      </c>
      <c r="E1995">
        <v>30</v>
      </c>
      <c r="F1995">
        <v>110</v>
      </c>
      <c r="G1995">
        <v>0.27272727272727271</v>
      </c>
      <c r="H1995">
        <v>7323</v>
      </c>
      <c r="I1995">
        <v>74901</v>
      </c>
      <c r="J1995">
        <v>57</v>
      </c>
      <c r="K1995" t="s">
        <v>2688</v>
      </c>
      <c r="L1995">
        <v>1172</v>
      </c>
      <c r="M1995">
        <v>2024</v>
      </c>
      <c r="N1995">
        <v>36</v>
      </c>
      <c r="O1995">
        <f t="shared" si="31"/>
        <v>4.0966816878328554E-3</v>
      </c>
    </row>
    <row r="1996" spans="1:15" x14ac:dyDescent="0.3">
      <c r="A1996">
        <v>14496</v>
      </c>
      <c r="B1996">
        <v>143</v>
      </c>
      <c r="C1996" t="s">
        <v>857</v>
      </c>
      <c r="D1996" t="s">
        <v>168</v>
      </c>
      <c r="E1996">
        <v>30</v>
      </c>
      <c r="F1996">
        <v>225</v>
      </c>
      <c r="G1996">
        <v>0.13333333333333333</v>
      </c>
      <c r="H1996">
        <v>7323</v>
      </c>
      <c r="I1996">
        <v>74901</v>
      </c>
      <c r="J1996">
        <v>57</v>
      </c>
      <c r="K1996" t="s">
        <v>2693</v>
      </c>
      <c r="L1996">
        <v>2493</v>
      </c>
      <c r="M1996">
        <v>2024</v>
      </c>
      <c r="N1996">
        <v>36</v>
      </c>
      <c r="O1996">
        <f t="shared" si="31"/>
        <v>4.0966816878328554E-3</v>
      </c>
    </row>
    <row r="1997" spans="1:15" x14ac:dyDescent="0.3">
      <c r="A1997">
        <v>14496</v>
      </c>
      <c r="B1997">
        <v>721</v>
      </c>
      <c r="C1997" t="s">
        <v>857</v>
      </c>
      <c r="D1997" t="s">
        <v>168</v>
      </c>
      <c r="E1997">
        <v>28</v>
      </c>
      <c r="F1997">
        <v>337</v>
      </c>
      <c r="G1997">
        <v>8.3086053412462904E-2</v>
      </c>
      <c r="H1997">
        <v>7323</v>
      </c>
      <c r="I1997">
        <v>74901</v>
      </c>
      <c r="J1997">
        <v>59</v>
      </c>
      <c r="K1997" t="s">
        <v>925</v>
      </c>
      <c r="L1997">
        <v>3185</v>
      </c>
      <c r="M1997">
        <v>2024</v>
      </c>
      <c r="N1997">
        <v>36</v>
      </c>
      <c r="O1997">
        <f t="shared" si="31"/>
        <v>3.8235695753106652E-3</v>
      </c>
    </row>
    <row r="1998" spans="1:15" x14ac:dyDescent="0.3">
      <c r="A1998">
        <v>14496</v>
      </c>
      <c r="B1998">
        <v>751</v>
      </c>
      <c r="C1998" t="s">
        <v>857</v>
      </c>
      <c r="D1998" t="s">
        <v>168</v>
      </c>
      <c r="E1998">
        <v>27</v>
      </c>
      <c r="F1998">
        <v>907</v>
      </c>
      <c r="G1998">
        <v>2.9768467475192944E-2</v>
      </c>
      <c r="H1998">
        <v>7323</v>
      </c>
      <c r="I1998">
        <v>74901</v>
      </c>
      <c r="J1998">
        <v>60</v>
      </c>
      <c r="K1998" t="s">
        <v>870</v>
      </c>
      <c r="L1998">
        <v>7174</v>
      </c>
      <c r="M1998">
        <v>2024</v>
      </c>
      <c r="N1998">
        <v>36</v>
      </c>
      <c r="O1998">
        <f t="shared" si="31"/>
        <v>3.6870135190495697E-3</v>
      </c>
    </row>
    <row r="1999" spans="1:15" x14ac:dyDescent="0.3">
      <c r="A1999">
        <v>14496</v>
      </c>
      <c r="B1999">
        <v>344</v>
      </c>
      <c r="C1999" t="s">
        <v>857</v>
      </c>
      <c r="D1999" t="s">
        <v>168</v>
      </c>
      <c r="E1999">
        <v>26</v>
      </c>
      <c r="F1999">
        <v>190</v>
      </c>
      <c r="G1999">
        <v>0.1368421052631579</v>
      </c>
      <c r="H1999">
        <v>7323</v>
      </c>
      <c r="I1999">
        <v>74901</v>
      </c>
      <c r="J1999">
        <v>61</v>
      </c>
      <c r="K1999" t="s">
        <v>2728</v>
      </c>
      <c r="L1999">
        <v>1902</v>
      </c>
      <c r="M1999">
        <v>2024</v>
      </c>
      <c r="N1999">
        <v>36</v>
      </c>
      <c r="O1999">
        <f t="shared" si="31"/>
        <v>3.5504574627884746E-3</v>
      </c>
    </row>
    <row r="2000" spans="1:15" x14ac:dyDescent="0.3">
      <c r="A2000">
        <v>14496</v>
      </c>
      <c r="B2000">
        <v>245</v>
      </c>
      <c r="C2000" t="s">
        <v>857</v>
      </c>
      <c r="D2000" t="s">
        <v>168</v>
      </c>
      <c r="E2000">
        <v>25</v>
      </c>
      <c r="F2000">
        <v>236</v>
      </c>
      <c r="G2000">
        <v>0.1059322033898305</v>
      </c>
      <c r="H2000">
        <v>7323</v>
      </c>
      <c r="I2000">
        <v>74901</v>
      </c>
      <c r="J2000">
        <v>62</v>
      </c>
      <c r="K2000" t="s">
        <v>2712</v>
      </c>
      <c r="L2000">
        <v>2282</v>
      </c>
      <c r="M2000">
        <v>2024</v>
      </c>
      <c r="N2000">
        <v>36</v>
      </c>
      <c r="O2000">
        <f t="shared" si="31"/>
        <v>3.4139014065273795E-3</v>
      </c>
    </row>
    <row r="2001" spans="1:15" x14ac:dyDescent="0.3">
      <c r="A2001">
        <v>14496</v>
      </c>
      <c r="B2001">
        <v>446</v>
      </c>
      <c r="C2001" t="s">
        <v>857</v>
      </c>
      <c r="D2001" t="s">
        <v>168</v>
      </c>
      <c r="E2001">
        <v>25</v>
      </c>
      <c r="F2001">
        <v>110</v>
      </c>
      <c r="G2001">
        <v>0.22727272727272727</v>
      </c>
      <c r="H2001">
        <v>7323</v>
      </c>
      <c r="I2001">
        <v>74901</v>
      </c>
      <c r="J2001">
        <v>62</v>
      </c>
      <c r="K2001" t="s">
        <v>2204</v>
      </c>
      <c r="L2001">
        <v>1328</v>
      </c>
      <c r="M2001">
        <v>2024</v>
      </c>
      <c r="N2001">
        <v>36</v>
      </c>
      <c r="O2001">
        <f t="shared" si="31"/>
        <v>3.4139014065273795E-3</v>
      </c>
    </row>
    <row r="2002" spans="1:15" x14ac:dyDescent="0.3">
      <c r="A2002">
        <v>14496</v>
      </c>
      <c r="B2002">
        <v>750</v>
      </c>
      <c r="C2002" t="s">
        <v>857</v>
      </c>
      <c r="D2002" t="s">
        <v>168</v>
      </c>
      <c r="E2002">
        <v>25</v>
      </c>
      <c r="F2002">
        <v>679</v>
      </c>
      <c r="G2002">
        <v>3.6818851251840944E-2</v>
      </c>
      <c r="H2002">
        <v>7323</v>
      </c>
      <c r="I2002">
        <v>74901</v>
      </c>
      <c r="J2002">
        <v>62</v>
      </c>
      <c r="K2002" t="s">
        <v>884</v>
      </c>
      <c r="L2002">
        <v>5626</v>
      </c>
      <c r="M2002">
        <v>2024</v>
      </c>
      <c r="N2002">
        <v>36</v>
      </c>
      <c r="O2002">
        <f t="shared" si="31"/>
        <v>3.4139014065273795E-3</v>
      </c>
    </row>
    <row r="2003" spans="1:15" x14ac:dyDescent="0.3">
      <c r="A2003">
        <v>73</v>
      </c>
      <c r="B2003">
        <v>640</v>
      </c>
      <c r="C2003" t="s">
        <v>725</v>
      </c>
      <c r="D2003" t="s">
        <v>168</v>
      </c>
      <c r="E2003">
        <v>323</v>
      </c>
      <c r="F2003">
        <v>6233</v>
      </c>
      <c r="G2003">
        <v>5.1820952992138618E-2</v>
      </c>
      <c r="H2003">
        <v>3927</v>
      </c>
      <c r="I2003">
        <v>74901</v>
      </c>
      <c r="J2003">
        <v>1</v>
      </c>
      <c r="K2003" t="s">
        <v>866</v>
      </c>
      <c r="L2003">
        <v>59576</v>
      </c>
      <c r="M2003">
        <v>2024</v>
      </c>
      <c r="N2003">
        <v>36</v>
      </c>
      <c r="O2003">
        <f t="shared" si="31"/>
        <v>8.2251082251082255E-2</v>
      </c>
    </row>
    <row r="2004" spans="1:15" x14ac:dyDescent="0.3">
      <c r="A2004">
        <v>73</v>
      </c>
      <c r="B2004">
        <v>720</v>
      </c>
      <c r="C2004" t="s">
        <v>725</v>
      </c>
      <c r="D2004" t="s">
        <v>168</v>
      </c>
      <c r="E2004">
        <v>312</v>
      </c>
      <c r="F2004">
        <v>4973</v>
      </c>
      <c r="G2004">
        <v>6.2738789463100741E-2</v>
      </c>
      <c r="H2004">
        <v>3927</v>
      </c>
      <c r="I2004">
        <v>74901</v>
      </c>
      <c r="J2004">
        <v>2</v>
      </c>
      <c r="K2004" t="s">
        <v>867</v>
      </c>
      <c r="L2004">
        <v>43807</v>
      </c>
      <c r="M2004">
        <v>2024</v>
      </c>
      <c r="N2004">
        <v>36</v>
      </c>
      <c r="O2004">
        <f t="shared" si="31"/>
        <v>7.944996180290298E-2</v>
      </c>
    </row>
    <row r="2005" spans="1:15" x14ac:dyDescent="0.3">
      <c r="A2005">
        <v>73</v>
      </c>
      <c r="B2005">
        <v>560</v>
      </c>
      <c r="C2005" t="s">
        <v>725</v>
      </c>
      <c r="D2005" t="s">
        <v>168</v>
      </c>
      <c r="E2005">
        <v>270</v>
      </c>
      <c r="F2005">
        <v>4299</v>
      </c>
      <c r="G2005">
        <v>6.2805303558967199E-2</v>
      </c>
      <c r="H2005">
        <v>3927</v>
      </c>
      <c r="I2005">
        <v>74901</v>
      </c>
      <c r="J2005">
        <v>3</v>
      </c>
      <c r="K2005" t="s">
        <v>868</v>
      </c>
      <c r="L2005">
        <v>40753</v>
      </c>
      <c r="M2005">
        <v>2024</v>
      </c>
      <c r="N2005">
        <v>36</v>
      </c>
      <c r="O2005">
        <f t="shared" si="31"/>
        <v>6.8754774637127578E-2</v>
      </c>
    </row>
    <row r="2006" spans="1:15" x14ac:dyDescent="0.3">
      <c r="A2006">
        <v>73</v>
      </c>
      <c r="B2006">
        <v>139</v>
      </c>
      <c r="C2006" t="s">
        <v>725</v>
      </c>
      <c r="D2006" t="s">
        <v>168</v>
      </c>
      <c r="E2006">
        <v>261</v>
      </c>
      <c r="F2006">
        <v>1953</v>
      </c>
      <c r="G2006">
        <v>0.13364055299539171</v>
      </c>
      <c r="H2006">
        <v>3927</v>
      </c>
      <c r="I2006">
        <v>74901</v>
      </c>
      <c r="J2006">
        <v>4</v>
      </c>
      <c r="K2006" t="s">
        <v>879</v>
      </c>
      <c r="L2006">
        <v>15497</v>
      </c>
      <c r="M2006">
        <v>2024</v>
      </c>
      <c r="N2006">
        <v>36</v>
      </c>
      <c r="O2006">
        <f t="shared" si="31"/>
        <v>6.6462948815889988E-2</v>
      </c>
    </row>
    <row r="2007" spans="1:15" x14ac:dyDescent="0.3">
      <c r="A2007">
        <v>73</v>
      </c>
      <c r="B2007">
        <v>751</v>
      </c>
      <c r="C2007" t="s">
        <v>725</v>
      </c>
      <c r="D2007" t="s">
        <v>168</v>
      </c>
      <c r="E2007">
        <v>242</v>
      </c>
      <c r="F2007">
        <v>907</v>
      </c>
      <c r="G2007">
        <v>0.26681367144432194</v>
      </c>
      <c r="H2007">
        <v>3927</v>
      </c>
      <c r="I2007">
        <v>74901</v>
      </c>
      <c r="J2007">
        <v>5</v>
      </c>
      <c r="K2007" t="s">
        <v>870</v>
      </c>
      <c r="L2007">
        <v>7174</v>
      </c>
      <c r="M2007">
        <v>2024</v>
      </c>
      <c r="N2007">
        <v>36</v>
      </c>
      <c r="O2007">
        <f t="shared" si="31"/>
        <v>6.1624649859943981E-2</v>
      </c>
    </row>
    <row r="2008" spans="1:15" x14ac:dyDescent="0.3">
      <c r="A2008">
        <v>73</v>
      </c>
      <c r="B2008">
        <v>194</v>
      </c>
      <c r="C2008" t="s">
        <v>725</v>
      </c>
      <c r="D2008" t="s">
        <v>168</v>
      </c>
      <c r="E2008">
        <v>199</v>
      </c>
      <c r="F2008">
        <v>2487</v>
      </c>
      <c r="G2008">
        <v>8.0016083634901494E-2</v>
      </c>
      <c r="H2008">
        <v>3927</v>
      </c>
      <c r="I2008">
        <v>74901</v>
      </c>
      <c r="J2008">
        <v>6</v>
      </c>
      <c r="K2008" t="s">
        <v>873</v>
      </c>
      <c r="L2008">
        <v>26491</v>
      </c>
      <c r="M2008">
        <v>2024</v>
      </c>
      <c r="N2008">
        <v>36</v>
      </c>
      <c r="O2008">
        <f t="shared" si="31"/>
        <v>5.0674815380697735E-2</v>
      </c>
    </row>
    <row r="2009" spans="1:15" x14ac:dyDescent="0.3">
      <c r="A2009">
        <v>73</v>
      </c>
      <c r="B2009">
        <v>753</v>
      </c>
      <c r="C2009" t="s">
        <v>725</v>
      </c>
      <c r="D2009" t="s">
        <v>168</v>
      </c>
      <c r="E2009">
        <v>134</v>
      </c>
      <c r="F2009">
        <v>776</v>
      </c>
      <c r="G2009">
        <v>0.17268041237113402</v>
      </c>
      <c r="H2009">
        <v>3927</v>
      </c>
      <c r="I2009">
        <v>74901</v>
      </c>
      <c r="J2009">
        <v>7</v>
      </c>
      <c r="K2009" t="s">
        <v>869</v>
      </c>
      <c r="L2009">
        <v>6723</v>
      </c>
      <c r="M2009">
        <v>2024</v>
      </c>
      <c r="N2009">
        <v>36</v>
      </c>
      <c r="O2009">
        <f t="shared" si="31"/>
        <v>3.4122740005092946E-2</v>
      </c>
    </row>
    <row r="2010" spans="1:15" x14ac:dyDescent="0.3">
      <c r="A2010">
        <v>73</v>
      </c>
      <c r="B2010">
        <v>42</v>
      </c>
      <c r="C2010" t="s">
        <v>725</v>
      </c>
      <c r="D2010" t="s">
        <v>168</v>
      </c>
      <c r="E2010">
        <v>123</v>
      </c>
      <c r="F2010">
        <v>541</v>
      </c>
      <c r="G2010">
        <v>0.22735674676524953</v>
      </c>
      <c r="H2010">
        <v>3927</v>
      </c>
      <c r="I2010">
        <v>74901</v>
      </c>
      <c r="J2010">
        <v>8</v>
      </c>
      <c r="K2010" t="s">
        <v>914</v>
      </c>
      <c r="L2010">
        <v>5210</v>
      </c>
      <c r="M2010">
        <v>2024</v>
      </c>
      <c r="N2010">
        <v>36</v>
      </c>
      <c r="O2010">
        <f t="shared" si="31"/>
        <v>3.1321619556913677E-2</v>
      </c>
    </row>
    <row r="2011" spans="1:15" x14ac:dyDescent="0.3">
      <c r="A2011">
        <v>73</v>
      </c>
      <c r="B2011">
        <v>137</v>
      </c>
      <c r="C2011" t="s">
        <v>725</v>
      </c>
      <c r="D2011" t="s">
        <v>168</v>
      </c>
      <c r="E2011">
        <v>108</v>
      </c>
      <c r="F2011">
        <v>1707</v>
      </c>
      <c r="G2011">
        <v>6.32688927943761E-2</v>
      </c>
      <c r="H2011">
        <v>3927</v>
      </c>
      <c r="I2011">
        <v>74901</v>
      </c>
      <c r="J2011">
        <v>9</v>
      </c>
      <c r="K2011" t="s">
        <v>872</v>
      </c>
      <c r="L2011">
        <v>18935</v>
      </c>
      <c r="M2011">
        <v>2024</v>
      </c>
      <c r="N2011">
        <v>36</v>
      </c>
      <c r="O2011">
        <f t="shared" si="31"/>
        <v>2.7501909854851032E-2</v>
      </c>
    </row>
    <row r="2012" spans="1:15" x14ac:dyDescent="0.3">
      <c r="A2012">
        <v>73</v>
      </c>
      <c r="B2012">
        <v>463</v>
      </c>
      <c r="C2012" t="s">
        <v>725</v>
      </c>
      <c r="D2012" t="s">
        <v>168</v>
      </c>
      <c r="E2012">
        <v>101</v>
      </c>
      <c r="F2012">
        <v>1197</v>
      </c>
      <c r="G2012">
        <v>8.4377610693400162E-2</v>
      </c>
      <c r="H2012">
        <v>3927</v>
      </c>
      <c r="I2012">
        <v>74901</v>
      </c>
      <c r="J2012">
        <v>10</v>
      </c>
      <c r="K2012" t="s">
        <v>880</v>
      </c>
      <c r="L2012">
        <v>12764</v>
      </c>
      <c r="M2012">
        <v>2024</v>
      </c>
      <c r="N2012">
        <v>36</v>
      </c>
      <c r="O2012">
        <f t="shared" si="31"/>
        <v>2.5719378660555132E-2</v>
      </c>
    </row>
    <row r="2013" spans="1:15" x14ac:dyDescent="0.3">
      <c r="A2013">
        <v>73</v>
      </c>
      <c r="B2013">
        <v>750</v>
      </c>
      <c r="C2013" t="s">
        <v>725</v>
      </c>
      <c r="D2013" t="s">
        <v>168</v>
      </c>
      <c r="E2013">
        <v>94</v>
      </c>
      <c r="F2013">
        <v>679</v>
      </c>
      <c r="G2013">
        <v>0.13843888070692195</v>
      </c>
      <c r="H2013">
        <v>3927</v>
      </c>
      <c r="I2013">
        <v>74901</v>
      </c>
      <c r="J2013">
        <v>11</v>
      </c>
      <c r="K2013" t="s">
        <v>884</v>
      </c>
      <c r="L2013">
        <v>5626</v>
      </c>
      <c r="M2013">
        <v>2024</v>
      </c>
      <c r="N2013">
        <v>36</v>
      </c>
      <c r="O2013">
        <f t="shared" si="31"/>
        <v>2.393684746625923E-2</v>
      </c>
    </row>
    <row r="2014" spans="1:15" x14ac:dyDescent="0.3">
      <c r="A2014">
        <v>73</v>
      </c>
      <c r="B2014">
        <v>140</v>
      </c>
      <c r="C2014" t="s">
        <v>725</v>
      </c>
      <c r="D2014" t="s">
        <v>168</v>
      </c>
      <c r="E2014">
        <v>93</v>
      </c>
      <c r="F2014">
        <v>1167</v>
      </c>
      <c r="G2014">
        <v>7.9691516709511565E-2</v>
      </c>
      <c r="H2014">
        <v>3927</v>
      </c>
      <c r="I2014">
        <v>74901</v>
      </c>
      <c r="J2014">
        <v>12</v>
      </c>
      <c r="K2014" t="s">
        <v>876</v>
      </c>
      <c r="L2014">
        <v>9196</v>
      </c>
      <c r="M2014">
        <v>2024</v>
      </c>
      <c r="N2014">
        <v>36</v>
      </c>
      <c r="O2014">
        <f t="shared" si="31"/>
        <v>2.3682200152788387E-2</v>
      </c>
    </row>
    <row r="2015" spans="1:15" x14ac:dyDescent="0.3">
      <c r="A2015">
        <v>73</v>
      </c>
      <c r="B2015">
        <v>540</v>
      </c>
      <c r="C2015" t="s">
        <v>725</v>
      </c>
      <c r="D2015" t="s">
        <v>168</v>
      </c>
      <c r="E2015">
        <v>72</v>
      </c>
      <c r="F2015">
        <v>2466</v>
      </c>
      <c r="G2015">
        <v>2.9197080291970802E-2</v>
      </c>
      <c r="H2015">
        <v>3927</v>
      </c>
      <c r="I2015">
        <v>74901</v>
      </c>
      <c r="J2015">
        <v>13</v>
      </c>
      <c r="K2015" t="s">
        <v>871</v>
      </c>
      <c r="L2015">
        <v>22562</v>
      </c>
      <c r="M2015">
        <v>2024</v>
      </c>
      <c r="N2015">
        <v>36</v>
      </c>
      <c r="O2015">
        <f t="shared" si="31"/>
        <v>1.8334606569900689E-2</v>
      </c>
    </row>
    <row r="2016" spans="1:15" x14ac:dyDescent="0.3">
      <c r="A2016">
        <v>73</v>
      </c>
      <c r="B2016">
        <v>308</v>
      </c>
      <c r="C2016" t="s">
        <v>725</v>
      </c>
      <c r="D2016" t="s">
        <v>168</v>
      </c>
      <c r="E2016">
        <v>65</v>
      </c>
      <c r="F2016">
        <v>657</v>
      </c>
      <c r="G2016">
        <v>9.8934550989345504E-2</v>
      </c>
      <c r="H2016">
        <v>3927</v>
      </c>
      <c r="I2016">
        <v>74901</v>
      </c>
      <c r="J2016">
        <v>14</v>
      </c>
      <c r="K2016" t="s">
        <v>2211</v>
      </c>
      <c r="L2016">
        <v>5626</v>
      </c>
      <c r="M2016">
        <v>2024</v>
      </c>
      <c r="N2016">
        <v>36</v>
      </c>
      <c r="O2016">
        <f t="shared" si="31"/>
        <v>1.6552075375604786E-2</v>
      </c>
    </row>
    <row r="2017" spans="1:15" x14ac:dyDescent="0.3">
      <c r="A2017">
        <v>73</v>
      </c>
      <c r="B2017">
        <v>45</v>
      </c>
      <c r="C2017" t="s">
        <v>725</v>
      </c>
      <c r="D2017" t="s">
        <v>168</v>
      </c>
      <c r="E2017">
        <v>62</v>
      </c>
      <c r="F2017">
        <v>868</v>
      </c>
      <c r="G2017">
        <v>7.1428571428571425E-2</v>
      </c>
      <c r="H2017">
        <v>3927</v>
      </c>
      <c r="I2017">
        <v>74901</v>
      </c>
      <c r="J2017">
        <v>15</v>
      </c>
      <c r="K2017" t="s">
        <v>883</v>
      </c>
      <c r="L2017">
        <v>9187</v>
      </c>
      <c r="M2017">
        <v>2024</v>
      </c>
      <c r="N2017">
        <v>36</v>
      </c>
      <c r="O2017">
        <f t="shared" si="31"/>
        <v>1.578813343519226E-2</v>
      </c>
    </row>
    <row r="2018" spans="1:15" x14ac:dyDescent="0.3">
      <c r="A2018">
        <v>73</v>
      </c>
      <c r="B2018">
        <v>201</v>
      </c>
      <c r="C2018" t="s">
        <v>725</v>
      </c>
      <c r="D2018" t="s">
        <v>168</v>
      </c>
      <c r="E2018">
        <v>52</v>
      </c>
      <c r="F2018">
        <v>1030</v>
      </c>
      <c r="G2018">
        <v>5.0485436893203881E-2</v>
      </c>
      <c r="H2018">
        <v>3927</v>
      </c>
      <c r="I2018">
        <v>74901</v>
      </c>
      <c r="J2018">
        <v>16</v>
      </c>
      <c r="K2018" t="s">
        <v>877</v>
      </c>
      <c r="L2018">
        <v>11407</v>
      </c>
      <c r="M2018">
        <v>2024</v>
      </c>
      <c r="N2018">
        <v>36</v>
      </c>
      <c r="O2018">
        <f t="shared" si="31"/>
        <v>1.3241660300483829E-2</v>
      </c>
    </row>
    <row r="2019" spans="1:15" x14ac:dyDescent="0.3">
      <c r="A2019">
        <v>73</v>
      </c>
      <c r="B2019">
        <v>133</v>
      </c>
      <c r="C2019" t="s">
        <v>725</v>
      </c>
      <c r="D2019" t="s">
        <v>168</v>
      </c>
      <c r="E2019">
        <v>51</v>
      </c>
      <c r="F2019">
        <v>784</v>
      </c>
      <c r="G2019">
        <v>6.5051020408163268E-2</v>
      </c>
      <c r="H2019">
        <v>3927</v>
      </c>
      <c r="I2019">
        <v>74901</v>
      </c>
      <c r="J2019">
        <v>17</v>
      </c>
      <c r="K2019" t="s">
        <v>2877</v>
      </c>
      <c r="L2019">
        <v>7672</v>
      </c>
      <c r="M2019">
        <v>2024</v>
      </c>
      <c r="N2019">
        <v>36</v>
      </c>
      <c r="O2019">
        <f t="shared" si="31"/>
        <v>1.2987012987012988E-2</v>
      </c>
    </row>
    <row r="2020" spans="1:15" x14ac:dyDescent="0.3">
      <c r="A2020">
        <v>73</v>
      </c>
      <c r="B2020">
        <v>247</v>
      </c>
      <c r="C2020" t="s">
        <v>725</v>
      </c>
      <c r="D2020" t="s">
        <v>168</v>
      </c>
      <c r="E2020">
        <v>48</v>
      </c>
      <c r="F2020">
        <v>434</v>
      </c>
      <c r="G2020">
        <v>0.11059907834101383</v>
      </c>
      <c r="H2020">
        <v>3927</v>
      </c>
      <c r="I2020">
        <v>74901</v>
      </c>
      <c r="J2020">
        <v>18</v>
      </c>
      <c r="K2020" t="s">
        <v>898</v>
      </c>
      <c r="L2020">
        <v>5393</v>
      </c>
      <c r="M2020">
        <v>2024</v>
      </c>
      <c r="N2020">
        <v>36</v>
      </c>
      <c r="O2020">
        <f t="shared" si="31"/>
        <v>1.2223071046600458E-2</v>
      </c>
    </row>
    <row r="2021" spans="1:15" x14ac:dyDescent="0.3">
      <c r="A2021">
        <v>73</v>
      </c>
      <c r="B2021">
        <v>775</v>
      </c>
      <c r="C2021" t="s">
        <v>725</v>
      </c>
      <c r="D2021" t="s">
        <v>168</v>
      </c>
      <c r="E2021">
        <v>48</v>
      </c>
      <c r="F2021">
        <v>916</v>
      </c>
      <c r="G2021">
        <v>5.2401746724890827E-2</v>
      </c>
      <c r="H2021">
        <v>3927</v>
      </c>
      <c r="I2021">
        <v>74901</v>
      </c>
      <c r="J2021">
        <v>18</v>
      </c>
      <c r="K2021" t="s">
        <v>881</v>
      </c>
      <c r="L2021">
        <v>9105</v>
      </c>
      <c r="M2021">
        <v>2024</v>
      </c>
      <c r="N2021">
        <v>36</v>
      </c>
      <c r="O2021">
        <f t="shared" si="31"/>
        <v>1.2223071046600458E-2</v>
      </c>
    </row>
    <row r="2022" spans="1:15" x14ac:dyDescent="0.3">
      <c r="A2022">
        <v>73</v>
      </c>
      <c r="B2022">
        <v>301</v>
      </c>
      <c r="C2022" t="s">
        <v>725</v>
      </c>
      <c r="D2022" t="s">
        <v>168</v>
      </c>
      <c r="E2022">
        <v>47</v>
      </c>
      <c r="F2022">
        <v>490</v>
      </c>
      <c r="G2022">
        <v>9.5918367346938774E-2</v>
      </c>
      <c r="H2022">
        <v>3927</v>
      </c>
      <c r="I2022">
        <v>74901</v>
      </c>
      <c r="J2022">
        <v>20</v>
      </c>
      <c r="K2022" t="s">
        <v>2874</v>
      </c>
      <c r="L2022">
        <v>7114</v>
      </c>
      <c r="M2022">
        <v>2024</v>
      </c>
      <c r="N2022">
        <v>36</v>
      </c>
      <c r="O2022">
        <f t="shared" si="31"/>
        <v>1.1968423733129615E-2</v>
      </c>
    </row>
    <row r="2023" spans="1:15" x14ac:dyDescent="0.3">
      <c r="A2023">
        <v>73</v>
      </c>
      <c r="B2023">
        <v>420</v>
      </c>
      <c r="C2023" t="s">
        <v>725</v>
      </c>
      <c r="D2023" t="s">
        <v>168</v>
      </c>
      <c r="E2023">
        <v>43</v>
      </c>
      <c r="F2023">
        <v>686</v>
      </c>
      <c r="G2023">
        <v>6.2682215743440239E-2</v>
      </c>
      <c r="H2023">
        <v>3927</v>
      </c>
      <c r="I2023">
        <v>74901</v>
      </c>
      <c r="J2023">
        <v>21</v>
      </c>
      <c r="K2023" t="s">
        <v>894</v>
      </c>
      <c r="L2023">
        <v>7368</v>
      </c>
      <c r="M2023">
        <v>2024</v>
      </c>
      <c r="N2023">
        <v>36</v>
      </c>
      <c r="O2023">
        <f t="shared" si="31"/>
        <v>1.0949834479246244E-2</v>
      </c>
    </row>
    <row r="2024" spans="1:15" x14ac:dyDescent="0.3">
      <c r="A2024">
        <v>73</v>
      </c>
      <c r="B2024">
        <v>383</v>
      </c>
      <c r="C2024" t="s">
        <v>725</v>
      </c>
      <c r="D2024" t="s">
        <v>168</v>
      </c>
      <c r="E2024">
        <v>42</v>
      </c>
      <c r="F2024">
        <v>831</v>
      </c>
      <c r="G2024">
        <v>5.0541516245487361E-2</v>
      </c>
      <c r="H2024">
        <v>3927</v>
      </c>
      <c r="I2024">
        <v>74901</v>
      </c>
      <c r="J2024">
        <v>22</v>
      </c>
      <c r="K2024" t="s">
        <v>2875</v>
      </c>
      <c r="L2024">
        <v>8922</v>
      </c>
      <c r="M2024">
        <v>2024</v>
      </c>
      <c r="N2024">
        <v>36</v>
      </c>
      <c r="O2024">
        <f t="shared" si="31"/>
        <v>1.06951871657754E-2</v>
      </c>
    </row>
    <row r="2025" spans="1:15" x14ac:dyDescent="0.3">
      <c r="A2025">
        <v>73</v>
      </c>
      <c r="B2025">
        <v>244</v>
      </c>
      <c r="C2025" t="s">
        <v>725</v>
      </c>
      <c r="D2025" t="s">
        <v>168</v>
      </c>
      <c r="E2025">
        <v>37</v>
      </c>
      <c r="F2025">
        <v>489</v>
      </c>
      <c r="G2025">
        <v>7.5664621676891614E-2</v>
      </c>
      <c r="H2025">
        <v>3927</v>
      </c>
      <c r="I2025">
        <v>74901</v>
      </c>
      <c r="J2025">
        <v>23</v>
      </c>
      <c r="K2025" t="s">
        <v>887</v>
      </c>
      <c r="L2025">
        <v>5396</v>
      </c>
      <c r="M2025">
        <v>2024</v>
      </c>
      <c r="N2025">
        <v>36</v>
      </c>
      <c r="O2025">
        <f t="shared" si="31"/>
        <v>9.421950598421186E-3</v>
      </c>
    </row>
    <row r="2026" spans="1:15" x14ac:dyDescent="0.3">
      <c r="A2026">
        <v>73</v>
      </c>
      <c r="B2026">
        <v>253</v>
      </c>
      <c r="C2026" t="s">
        <v>725</v>
      </c>
      <c r="D2026" t="s">
        <v>168</v>
      </c>
      <c r="E2026">
        <v>36</v>
      </c>
      <c r="F2026">
        <v>294</v>
      </c>
      <c r="G2026">
        <v>0.12244897959183673</v>
      </c>
      <c r="H2026">
        <v>3927</v>
      </c>
      <c r="I2026">
        <v>74901</v>
      </c>
      <c r="J2026">
        <v>24</v>
      </c>
      <c r="K2026" t="s">
        <v>885</v>
      </c>
      <c r="L2026">
        <v>3191</v>
      </c>
      <c r="M2026">
        <v>2024</v>
      </c>
      <c r="N2026">
        <v>36</v>
      </c>
      <c r="O2026">
        <f t="shared" si="31"/>
        <v>9.1673032849503445E-3</v>
      </c>
    </row>
    <row r="2027" spans="1:15" x14ac:dyDescent="0.3">
      <c r="A2027">
        <v>73</v>
      </c>
      <c r="B2027">
        <v>241</v>
      </c>
      <c r="C2027" t="s">
        <v>725</v>
      </c>
      <c r="D2027" t="s">
        <v>168</v>
      </c>
      <c r="E2027">
        <v>35</v>
      </c>
      <c r="F2027">
        <v>411</v>
      </c>
      <c r="G2027">
        <v>8.5158150851581502E-2</v>
      </c>
      <c r="H2027">
        <v>3927</v>
      </c>
      <c r="I2027">
        <v>74901</v>
      </c>
      <c r="J2027">
        <v>25</v>
      </c>
      <c r="K2027" t="s">
        <v>890</v>
      </c>
      <c r="L2027">
        <v>4374</v>
      </c>
      <c r="M2027">
        <v>2024</v>
      </c>
      <c r="N2027">
        <v>36</v>
      </c>
      <c r="O2027">
        <f t="shared" si="31"/>
        <v>8.9126559714795012E-3</v>
      </c>
    </row>
    <row r="2028" spans="1:15" x14ac:dyDescent="0.3">
      <c r="A2028">
        <v>73</v>
      </c>
      <c r="B2028">
        <v>469</v>
      </c>
      <c r="C2028" t="s">
        <v>725</v>
      </c>
      <c r="D2028" t="s">
        <v>168</v>
      </c>
      <c r="E2028">
        <v>33</v>
      </c>
      <c r="F2028">
        <v>1103</v>
      </c>
      <c r="G2028">
        <v>2.9918404351767906E-2</v>
      </c>
      <c r="H2028">
        <v>3927</v>
      </c>
      <c r="I2028">
        <v>74901</v>
      </c>
      <c r="J2028">
        <v>26</v>
      </c>
      <c r="K2028" t="s">
        <v>1605</v>
      </c>
      <c r="L2028">
        <v>10709</v>
      </c>
      <c r="M2028">
        <v>2024</v>
      </c>
      <c r="N2028">
        <v>36</v>
      </c>
      <c r="O2028">
        <f t="shared" si="31"/>
        <v>8.4033613445378148E-3</v>
      </c>
    </row>
    <row r="2029" spans="1:15" x14ac:dyDescent="0.3">
      <c r="A2029">
        <v>73</v>
      </c>
      <c r="B2029">
        <v>282</v>
      </c>
      <c r="C2029" t="s">
        <v>725</v>
      </c>
      <c r="D2029" t="s">
        <v>168</v>
      </c>
      <c r="E2029">
        <v>30</v>
      </c>
      <c r="F2029">
        <v>561</v>
      </c>
      <c r="G2029">
        <v>5.3475935828877004E-2</v>
      </c>
      <c r="H2029">
        <v>3927</v>
      </c>
      <c r="I2029">
        <v>74901</v>
      </c>
      <c r="J2029">
        <v>27</v>
      </c>
      <c r="K2029" t="s">
        <v>893</v>
      </c>
      <c r="L2029">
        <v>5536</v>
      </c>
      <c r="M2029">
        <v>2024</v>
      </c>
      <c r="N2029">
        <v>36</v>
      </c>
      <c r="O2029">
        <f t="shared" si="31"/>
        <v>7.6394194041252868E-3</v>
      </c>
    </row>
    <row r="2030" spans="1:15" x14ac:dyDescent="0.3">
      <c r="A2030">
        <v>73</v>
      </c>
      <c r="B2030">
        <v>426</v>
      </c>
      <c r="C2030" t="s">
        <v>725</v>
      </c>
      <c r="D2030" t="s">
        <v>168</v>
      </c>
      <c r="E2030">
        <v>27</v>
      </c>
      <c r="F2030">
        <v>529</v>
      </c>
      <c r="G2030">
        <v>5.1039697542533083E-2</v>
      </c>
      <c r="H2030">
        <v>3927</v>
      </c>
      <c r="I2030">
        <v>74901</v>
      </c>
      <c r="J2030">
        <v>28</v>
      </c>
      <c r="K2030" t="s">
        <v>2215</v>
      </c>
      <c r="L2030">
        <v>4907</v>
      </c>
      <c r="M2030">
        <v>2024</v>
      </c>
      <c r="N2030">
        <v>36</v>
      </c>
      <c r="O2030">
        <f t="shared" si="31"/>
        <v>6.8754774637127579E-3</v>
      </c>
    </row>
    <row r="2031" spans="1:15" x14ac:dyDescent="0.3">
      <c r="A2031">
        <v>73</v>
      </c>
      <c r="B2031">
        <v>113</v>
      </c>
      <c r="C2031" t="s">
        <v>725</v>
      </c>
      <c r="D2031" t="s">
        <v>168</v>
      </c>
      <c r="E2031">
        <v>26</v>
      </c>
      <c r="F2031">
        <v>414</v>
      </c>
      <c r="G2031">
        <v>6.280193236714976E-2</v>
      </c>
      <c r="H2031">
        <v>3927</v>
      </c>
      <c r="I2031">
        <v>74901</v>
      </c>
      <c r="J2031">
        <v>29</v>
      </c>
      <c r="K2031" t="s">
        <v>936</v>
      </c>
      <c r="L2031">
        <v>3757</v>
      </c>
      <c r="M2031">
        <v>2024</v>
      </c>
      <c r="N2031">
        <v>36</v>
      </c>
      <c r="O2031">
        <f t="shared" si="31"/>
        <v>6.6208301502419147E-3</v>
      </c>
    </row>
    <row r="2032" spans="1:15" x14ac:dyDescent="0.3">
      <c r="A2032">
        <v>73</v>
      </c>
      <c r="B2032">
        <v>314</v>
      </c>
      <c r="C2032" t="s">
        <v>725</v>
      </c>
      <c r="D2032" t="s">
        <v>168</v>
      </c>
      <c r="E2032">
        <v>26</v>
      </c>
      <c r="F2032">
        <v>165</v>
      </c>
      <c r="G2032">
        <v>0.15757575757575756</v>
      </c>
      <c r="H2032">
        <v>3927</v>
      </c>
      <c r="I2032">
        <v>74901</v>
      </c>
      <c r="J2032">
        <v>29</v>
      </c>
      <c r="K2032" t="s">
        <v>2852</v>
      </c>
      <c r="L2032">
        <v>1680</v>
      </c>
      <c r="M2032">
        <v>2024</v>
      </c>
      <c r="N2032">
        <v>36</v>
      </c>
      <c r="O2032">
        <f t="shared" si="31"/>
        <v>6.6208301502419147E-3</v>
      </c>
    </row>
    <row r="2033" spans="1:15" x14ac:dyDescent="0.3">
      <c r="A2033">
        <v>77</v>
      </c>
      <c r="B2033">
        <v>720</v>
      </c>
      <c r="C2033" t="s">
        <v>726</v>
      </c>
      <c r="D2033" t="s">
        <v>155</v>
      </c>
      <c r="E2033">
        <v>696</v>
      </c>
      <c r="F2033">
        <v>6895</v>
      </c>
      <c r="G2033">
        <v>0.10094271211022481</v>
      </c>
      <c r="H2033">
        <v>7013</v>
      </c>
      <c r="I2033">
        <v>89817</v>
      </c>
      <c r="J2033">
        <v>1</v>
      </c>
      <c r="K2033" t="s">
        <v>867</v>
      </c>
      <c r="L2033">
        <v>43807</v>
      </c>
      <c r="M2033">
        <v>2024</v>
      </c>
      <c r="N2033">
        <v>36</v>
      </c>
      <c r="O2033">
        <f t="shared" si="31"/>
        <v>9.9244260658776562E-2</v>
      </c>
    </row>
    <row r="2034" spans="1:15" x14ac:dyDescent="0.3">
      <c r="A2034">
        <v>77</v>
      </c>
      <c r="B2034">
        <v>751</v>
      </c>
      <c r="C2034" t="s">
        <v>726</v>
      </c>
      <c r="D2034" t="s">
        <v>155</v>
      </c>
      <c r="E2034">
        <v>492</v>
      </c>
      <c r="F2034">
        <v>1159</v>
      </c>
      <c r="G2034">
        <v>0.42450388265746331</v>
      </c>
      <c r="H2034">
        <v>7013</v>
      </c>
      <c r="I2034">
        <v>89817</v>
      </c>
      <c r="J2034">
        <v>2</v>
      </c>
      <c r="K2034" t="s">
        <v>870</v>
      </c>
      <c r="L2034">
        <v>7174</v>
      </c>
      <c r="M2034">
        <v>2024</v>
      </c>
      <c r="N2034">
        <v>36</v>
      </c>
      <c r="O2034">
        <f t="shared" si="31"/>
        <v>7.0155425638100677E-2</v>
      </c>
    </row>
    <row r="2035" spans="1:15" x14ac:dyDescent="0.3">
      <c r="A2035">
        <v>77</v>
      </c>
      <c r="B2035">
        <v>750</v>
      </c>
      <c r="C2035" t="s">
        <v>726</v>
      </c>
      <c r="D2035" t="s">
        <v>155</v>
      </c>
      <c r="E2035">
        <v>374</v>
      </c>
      <c r="F2035">
        <v>810</v>
      </c>
      <c r="G2035">
        <v>0.46172839506172841</v>
      </c>
      <c r="H2035">
        <v>7013</v>
      </c>
      <c r="I2035">
        <v>89817</v>
      </c>
      <c r="J2035">
        <v>3</v>
      </c>
      <c r="K2035" t="s">
        <v>884</v>
      </c>
      <c r="L2035">
        <v>5626</v>
      </c>
      <c r="M2035">
        <v>2024</v>
      </c>
      <c r="N2035">
        <v>36</v>
      </c>
      <c r="O2035">
        <f t="shared" si="31"/>
        <v>5.3329530871239129E-2</v>
      </c>
    </row>
    <row r="2036" spans="1:15" x14ac:dyDescent="0.3">
      <c r="A2036">
        <v>77</v>
      </c>
      <c r="B2036">
        <v>753</v>
      </c>
      <c r="C2036" t="s">
        <v>726</v>
      </c>
      <c r="D2036" t="s">
        <v>155</v>
      </c>
      <c r="E2036">
        <v>336</v>
      </c>
      <c r="F2036">
        <v>856</v>
      </c>
      <c r="G2036">
        <v>0.3925233644859813</v>
      </c>
      <c r="H2036">
        <v>7013</v>
      </c>
      <c r="I2036">
        <v>89817</v>
      </c>
      <c r="J2036">
        <v>4</v>
      </c>
      <c r="K2036" t="s">
        <v>869</v>
      </c>
      <c r="L2036">
        <v>6723</v>
      </c>
      <c r="M2036">
        <v>2024</v>
      </c>
      <c r="N2036">
        <v>36</v>
      </c>
      <c r="O2036">
        <f t="shared" si="31"/>
        <v>4.7911022386995579E-2</v>
      </c>
    </row>
    <row r="2037" spans="1:15" x14ac:dyDescent="0.3">
      <c r="A2037">
        <v>77</v>
      </c>
      <c r="B2037">
        <v>194</v>
      </c>
      <c r="C2037" t="s">
        <v>726</v>
      </c>
      <c r="D2037" t="s">
        <v>155</v>
      </c>
      <c r="E2037">
        <v>284</v>
      </c>
      <c r="F2037">
        <v>4055</v>
      </c>
      <c r="G2037">
        <v>7.0036991368680634E-2</v>
      </c>
      <c r="H2037">
        <v>7013</v>
      </c>
      <c r="I2037">
        <v>89817</v>
      </c>
      <c r="J2037">
        <v>5</v>
      </c>
      <c r="K2037" t="s">
        <v>873</v>
      </c>
      <c r="L2037">
        <v>26491</v>
      </c>
      <c r="M2037">
        <v>2024</v>
      </c>
      <c r="N2037">
        <v>36</v>
      </c>
      <c r="O2037">
        <f t="shared" si="31"/>
        <v>4.0496221303293882E-2</v>
      </c>
    </row>
    <row r="2038" spans="1:15" x14ac:dyDescent="0.3">
      <c r="A2038">
        <v>77</v>
      </c>
      <c r="B2038">
        <v>140</v>
      </c>
      <c r="C2038" t="s">
        <v>726</v>
      </c>
      <c r="D2038" t="s">
        <v>155</v>
      </c>
      <c r="E2038">
        <v>228</v>
      </c>
      <c r="F2038">
        <v>1278</v>
      </c>
      <c r="G2038">
        <v>0.17840375586854459</v>
      </c>
      <c r="H2038">
        <v>7013</v>
      </c>
      <c r="I2038">
        <v>89817</v>
      </c>
      <c r="J2038">
        <v>6</v>
      </c>
      <c r="K2038" t="s">
        <v>876</v>
      </c>
      <c r="L2038">
        <v>9196</v>
      </c>
      <c r="M2038">
        <v>2024</v>
      </c>
      <c r="N2038">
        <v>36</v>
      </c>
      <c r="O2038">
        <f t="shared" si="31"/>
        <v>3.2511050905461289E-2</v>
      </c>
    </row>
    <row r="2039" spans="1:15" x14ac:dyDescent="0.3">
      <c r="A2039">
        <v>77</v>
      </c>
      <c r="B2039">
        <v>463</v>
      </c>
      <c r="C2039" t="s">
        <v>726</v>
      </c>
      <c r="D2039" t="s">
        <v>155</v>
      </c>
      <c r="E2039">
        <v>186</v>
      </c>
      <c r="F2039">
        <v>1673</v>
      </c>
      <c r="G2039">
        <v>0.11117752540346683</v>
      </c>
      <c r="H2039">
        <v>7013</v>
      </c>
      <c r="I2039">
        <v>89817</v>
      </c>
      <c r="J2039">
        <v>7</v>
      </c>
      <c r="K2039" t="s">
        <v>880</v>
      </c>
      <c r="L2039">
        <v>12764</v>
      </c>
      <c r="M2039">
        <v>2024</v>
      </c>
      <c r="N2039">
        <v>36</v>
      </c>
      <c r="O2039">
        <f t="shared" si="31"/>
        <v>2.6522173107086839E-2</v>
      </c>
    </row>
    <row r="2040" spans="1:15" x14ac:dyDescent="0.3">
      <c r="A2040">
        <v>77</v>
      </c>
      <c r="B2040">
        <v>403</v>
      </c>
      <c r="C2040" t="s">
        <v>726</v>
      </c>
      <c r="D2040" t="s">
        <v>155</v>
      </c>
      <c r="E2040">
        <v>152</v>
      </c>
      <c r="F2040">
        <v>599</v>
      </c>
      <c r="G2040">
        <v>0.25375626043405675</v>
      </c>
      <c r="H2040">
        <v>7013</v>
      </c>
      <c r="I2040">
        <v>89817</v>
      </c>
      <c r="J2040">
        <v>8</v>
      </c>
      <c r="K2040" t="s">
        <v>928</v>
      </c>
      <c r="L2040">
        <v>4475</v>
      </c>
      <c r="M2040">
        <v>2024</v>
      </c>
      <c r="N2040">
        <v>36</v>
      </c>
      <c r="O2040">
        <f t="shared" si="31"/>
        <v>2.1674033936974191E-2</v>
      </c>
    </row>
    <row r="2041" spans="1:15" x14ac:dyDescent="0.3">
      <c r="A2041">
        <v>77</v>
      </c>
      <c r="B2041">
        <v>383</v>
      </c>
      <c r="C2041" t="s">
        <v>726</v>
      </c>
      <c r="D2041" t="s">
        <v>155</v>
      </c>
      <c r="E2041">
        <v>149</v>
      </c>
      <c r="F2041">
        <v>1214</v>
      </c>
      <c r="G2041">
        <v>0.12273476112026359</v>
      </c>
      <c r="H2041">
        <v>7013</v>
      </c>
      <c r="I2041">
        <v>89817</v>
      </c>
      <c r="J2041">
        <v>9</v>
      </c>
      <c r="K2041" t="s">
        <v>2875</v>
      </c>
      <c r="L2041">
        <v>8922</v>
      </c>
      <c r="M2041">
        <v>2024</v>
      </c>
      <c r="N2041">
        <v>36</v>
      </c>
      <c r="O2041">
        <f t="shared" si="31"/>
        <v>2.1246256951376014E-2</v>
      </c>
    </row>
    <row r="2042" spans="1:15" x14ac:dyDescent="0.3">
      <c r="A2042">
        <v>77</v>
      </c>
      <c r="B2042">
        <v>201</v>
      </c>
      <c r="C2042" t="s">
        <v>726</v>
      </c>
      <c r="D2042" t="s">
        <v>155</v>
      </c>
      <c r="E2042">
        <v>147</v>
      </c>
      <c r="F2042">
        <v>1378</v>
      </c>
      <c r="G2042">
        <v>0.10667634252539913</v>
      </c>
      <c r="H2042">
        <v>7013</v>
      </c>
      <c r="I2042">
        <v>89817</v>
      </c>
      <c r="J2042">
        <v>10</v>
      </c>
      <c r="K2042" t="s">
        <v>877</v>
      </c>
      <c r="L2042">
        <v>11407</v>
      </c>
      <c r="M2042">
        <v>2024</v>
      </c>
      <c r="N2042">
        <v>36</v>
      </c>
      <c r="O2042">
        <f t="shared" si="31"/>
        <v>2.0961072294310566E-2</v>
      </c>
    </row>
    <row r="2043" spans="1:15" x14ac:dyDescent="0.3">
      <c r="A2043">
        <v>77</v>
      </c>
      <c r="B2043">
        <v>137</v>
      </c>
      <c r="C2043" t="s">
        <v>726</v>
      </c>
      <c r="D2043" t="s">
        <v>155</v>
      </c>
      <c r="E2043">
        <v>146</v>
      </c>
      <c r="F2043">
        <v>2089</v>
      </c>
      <c r="G2043">
        <v>6.9889899473432271E-2</v>
      </c>
      <c r="H2043">
        <v>7013</v>
      </c>
      <c r="I2043">
        <v>89817</v>
      </c>
      <c r="J2043">
        <v>11</v>
      </c>
      <c r="K2043" t="s">
        <v>872</v>
      </c>
      <c r="L2043">
        <v>18935</v>
      </c>
      <c r="M2043">
        <v>2024</v>
      </c>
      <c r="N2043">
        <v>36</v>
      </c>
      <c r="O2043">
        <f t="shared" si="31"/>
        <v>2.081847996577784E-2</v>
      </c>
    </row>
    <row r="2044" spans="1:15" x14ac:dyDescent="0.3">
      <c r="A2044">
        <v>77</v>
      </c>
      <c r="B2044">
        <v>139</v>
      </c>
      <c r="C2044" t="s">
        <v>726</v>
      </c>
      <c r="D2044" t="s">
        <v>155</v>
      </c>
      <c r="E2044">
        <v>136</v>
      </c>
      <c r="F2044">
        <v>1731</v>
      </c>
      <c r="G2044">
        <v>7.8567302137492773E-2</v>
      </c>
      <c r="H2044">
        <v>7013</v>
      </c>
      <c r="I2044">
        <v>89817</v>
      </c>
      <c r="J2044">
        <v>12</v>
      </c>
      <c r="K2044" t="s">
        <v>879</v>
      </c>
      <c r="L2044">
        <v>15497</v>
      </c>
      <c r="M2044">
        <v>2024</v>
      </c>
      <c r="N2044">
        <v>36</v>
      </c>
      <c r="O2044">
        <f t="shared" si="31"/>
        <v>1.9392556680450593E-2</v>
      </c>
    </row>
    <row r="2045" spans="1:15" x14ac:dyDescent="0.3">
      <c r="A2045">
        <v>77</v>
      </c>
      <c r="B2045">
        <v>754</v>
      </c>
      <c r="C2045" t="s">
        <v>726</v>
      </c>
      <c r="D2045" t="s">
        <v>155</v>
      </c>
      <c r="E2045">
        <v>114</v>
      </c>
      <c r="F2045">
        <v>357</v>
      </c>
      <c r="G2045">
        <v>0.31932773109243695</v>
      </c>
      <c r="H2045">
        <v>7013</v>
      </c>
      <c r="I2045">
        <v>89817</v>
      </c>
      <c r="J2045">
        <v>13</v>
      </c>
      <c r="K2045" t="s">
        <v>874</v>
      </c>
      <c r="L2045">
        <v>2634</v>
      </c>
      <c r="M2045">
        <v>2024</v>
      </c>
      <c r="N2045">
        <v>36</v>
      </c>
      <c r="O2045">
        <f t="shared" si="31"/>
        <v>1.6255525452730644E-2</v>
      </c>
    </row>
    <row r="2046" spans="1:15" x14ac:dyDescent="0.3">
      <c r="A2046">
        <v>77</v>
      </c>
      <c r="B2046">
        <v>304</v>
      </c>
      <c r="C2046" t="s">
        <v>726</v>
      </c>
      <c r="D2046" t="s">
        <v>155</v>
      </c>
      <c r="E2046">
        <v>107</v>
      </c>
      <c r="F2046">
        <v>276</v>
      </c>
      <c r="G2046">
        <v>0.38768115942028986</v>
      </c>
      <c r="H2046">
        <v>7013</v>
      </c>
      <c r="I2046">
        <v>89817</v>
      </c>
      <c r="J2046">
        <v>14</v>
      </c>
      <c r="K2046" t="s">
        <v>921</v>
      </c>
      <c r="L2046">
        <v>5398</v>
      </c>
      <c r="M2046">
        <v>2024</v>
      </c>
      <c r="N2046">
        <v>36</v>
      </c>
      <c r="O2046">
        <f t="shared" si="31"/>
        <v>1.5257379153001568E-2</v>
      </c>
    </row>
    <row r="2047" spans="1:15" x14ac:dyDescent="0.3">
      <c r="A2047">
        <v>77</v>
      </c>
      <c r="B2047">
        <v>301</v>
      </c>
      <c r="C2047" t="s">
        <v>726</v>
      </c>
      <c r="D2047" t="s">
        <v>155</v>
      </c>
      <c r="E2047">
        <v>100</v>
      </c>
      <c r="F2047">
        <v>633</v>
      </c>
      <c r="G2047">
        <v>0.15797788309636651</v>
      </c>
      <c r="H2047">
        <v>7013</v>
      </c>
      <c r="I2047">
        <v>89817</v>
      </c>
      <c r="J2047">
        <v>15</v>
      </c>
      <c r="K2047" t="s">
        <v>2874</v>
      </c>
      <c r="L2047">
        <v>7114</v>
      </c>
      <c r="M2047">
        <v>2024</v>
      </c>
      <c r="N2047">
        <v>36</v>
      </c>
      <c r="O2047">
        <f t="shared" si="31"/>
        <v>1.4259232853272494E-2</v>
      </c>
    </row>
    <row r="2048" spans="1:15" x14ac:dyDescent="0.3">
      <c r="A2048">
        <v>77</v>
      </c>
      <c r="B2048">
        <v>45</v>
      </c>
      <c r="C2048" t="s">
        <v>726</v>
      </c>
      <c r="D2048" t="s">
        <v>155</v>
      </c>
      <c r="E2048">
        <v>96</v>
      </c>
      <c r="F2048">
        <v>1217</v>
      </c>
      <c r="G2048">
        <v>7.8882497945768279E-2</v>
      </c>
      <c r="H2048">
        <v>7013</v>
      </c>
      <c r="I2048">
        <v>89817</v>
      </c>
      <c r="J2048">
        <v>16</v>
      </c>
      <c r="K2048" t="s">
        <v>883</v>
      </c>
      <c r="L2048">
        <v>9187</v>
      </c>
      <c r="M2048">
        <v>2024</v>
      </c>
      <c r="N2048">
        <v>36</v>
      </c>
      <c r="O2048">
        <f t="shared" si="31"/>
        <v>1.3688863539141595E-2</v>
      </c>
    </row>
    <row r="2049" spans="1:15" x14ac:dyDescent="0.3">
      <c r="A2049">
        <v>77</v>
      </c>
      <c r="B2049">
        <v>263</v>
      </c>
      <c r="C2049" t="s">
        <v>726</v>
      </c>
      <c r="D2049" t="s">
        <v>155</v>
      </c>
      <c r="E2049">
        <v>90</v>
      </c>
      <c r="F2049">
        <v>532</v>
      </c>
      <c r="G2049">
        <v>0.16917293233082706</v>
      </c>
      <c r="H2049">
        <v>7013</v>
      </c>
      <c r="I2049">
        <v>89817</v>
      </c>
      <c r="J2049">
        <v>17</v>
      </c>
      <c r="K2049" t="s">
        <v>2882</v>
      </c>
      <c r="L2049">
        <v>4234</v>
      </c>
      <c r="M2049">
        <v>2024</v>
      </c>
      <c r="N2049">
        <v>36</v>
      </c>
      <c r="O2049">
        <f t="shared" si="31"/>
        <v>1.2833309567945244E-2</v>
      </c>
    </row>
    <row r="2050" spans="1:15" x14ac:dyDescent="0.3">
      <c r="A2050">
        <v>77</v>
      </c>
      <c r="B2050">
        <v>302</v>
      </c>
      <c r="C2050" t="s">
        <v>726</v>
      </c>
      <c r="D2050" t="s">
        <v>155</v>
      </c>
      <c r="E2050">
        <v>88</v>
      </c>
      <c r="F2050">
        <v>487</v>
      </c>
      <c r="G2050">
        <v>0.1806981519507187</v>
      </c>
      <c r="H2050">
        <v>7013</v>
      </c>
      <c r="I2050">
        <v>89817</v>
      </c>
      <c r="J2050">
        <v>18</v>
      </c>
      <c r="K2050" t="s">
        <v>875</v>
      </c>
      <c r="L2050">
        <v>6312</v>
      </c>
      <c r="M2050">
        <v>2024</v>
      </c>
      <c r="N2050">
        <v>36</v>
      </c>
      <c r="O2050">
        <f t="shared" si="31"/>
        <v>1.2548124910879794E-2</v>
      </c>
    </row>
    <row r="2051" spans="1:15" x14ac:dyDescent="0.3">
      <c r="A2051">
        <v>77</v>
      </c>
      <c r="B2051">
        <v>241</v>
      </c>
      <c r="C2051" t="s">
        <v>726</v>
      </c>
      <c r="D2051" t="s">
        <v>155</v>
      </c>
      <c r="E2051">
        <v>81</v>
      </c>
      <c r="F2051">
        <v>518</v>
      </c>
      <c r="G2051">
        <v>0.15637065637065636</v>
      </c>
      <c r="H2051">
        <v>7013</v>
      </c>
      <c r="I2051">
        <v>89817</v>
      </c>
      <c r="J2051">
        <v>19</v>
      </c>
      <c r="K2051" t="s">
        <v>890</v>
      </c>
      <c r="L2051">
        <v>4374</v>
      </c>
      <c r="M2051">
        <v>2024</v>
      </c>
      <c r="N2051">
        <v>36</v>
      </c>
      <c r="O2051">
        <f t="shared" ref="O2051:O2114" si="32">E2051/H2051</f>
        <v>1.1549978611150719E-2</v>
      </c>
    </row>
    <row r="2052" spans="1:15" x14ac:dyDescent="0.3">
      <c r="A2052">
        <v>77</v>
      </c>
      <c r="B2052">
        <v>249</v>
      </c>
      <c r="C2052" t="s">
        <v>726</v>
      </c>
      <c r="D2052" t="s">
        <v>155</v>
      </c>
      <c r="E2052">
        <v>79</v>
      </c>
      <c r="F2052">
        <v>710</v>
      </c>
      <c r="G2052">
        <v>0.11126760563380282</v>
      </c>
      <c r="H2052">
        <v>7013</v>
      </c>
      <c r="I2052">
        <v>89817</v>
      </c>
      <c r="J2052">
        <v>20</v>
      </c>
      <c r="K2052" t="s">
        <v>2876</v>
      </c>
      <c r="L2052">
        <v>7387</v>
      </c>
      <c r="M2052">
        <v>2024</v>
      </c>
      <c r="N2052">
        <v>36</v>
      </c>
      <c r="O2052">
        <f t="shared" si="32"/>
        <v>1.1264793954085269E-2</v>
      </c>
    </row>
    <row r="2053" spans="1:15" x14ac:dyDescent="0.3">
      <c r="A2053">
        <v>77</v>
      </c>
      <c r="B2053">
        <v>244</v>
      </c>
      <c r="C2053" t="s">
        <v>726</v>
      </c>
      <c r="D2053" t="s">
        <v>155</v>
      </c>
      <c r="E2053">
        <v>78</v>
      </c>
      <c r="F2053">
        <v>707</v>
      </c>
      <c r="G2053">
        <v>0.11032531824611033</v>
      </c>
      <c r="H2053">
        <v>7013</v>
      </c>
      <c r="I2053">
        <v>89817</v>
      </c>
      <c r="J2053">
        <v>21</v>
      </c>
      <c r="K2053" t="s">
        <v>887</v>
      </c>
      <c r="L2053">
        <v>5396</v>
      </c>
      <c r="M2053">
        <v>2024</v>
      </c>
      <c r="N2053">
        <v>36</v>
      </c>
      <c r="O2053">
        <f t="shared" si="32"/>
        <v>1.1122201625552545E-2</v>
      </c>
    </row>
    <row r="2054" spans="1:15" x14ac:dyDescent="0.3">
      <c r="A2054">
        <v>77</v>
      </c>
      <c r="B2054">
        <v>420</v>
      </c>
      <c r="C2054" t="s">
        <v>726</v>
      </c>
      <c r="D2054" t="s">
        <v>155</v>
      </c>
      <c r="E2054">
        <v>78</v>
      </c>
      <c r="F2054">
        <v>1038</v>
      </c>
      <c r="G2054">
        <v>7.5144508670520235E-2</v>
      </c>
      <c r="H2054">
        <v>7013</v>
      </c>
      <c r="I2054">
        <v>89817</v>
      </c>
      <c r="J2054">
        <v>21</v>
      </c>
      <c r="K2054" t="s">
        <v>894</v>
      </c>
      <c r="L2054">
        <v>7368</v>
      </c>
      <c r="M2054">
        <v>2024</v>
      </c>
      <c r="N2054">
        <v>36</v>
      </c>
      <c r="O2054">
        <f t="shared" si="32"/>
        <v>1.1122201625552545E-2</v>
      </c>
    </row>
    <row r="2055" spans="1:15" x14ac:dyDescent="0.3">
      <c r="A2055">
        <v>77</v>
      </c>
      <c r="B2055">
        <v>282</v>
      </c>
      <c r="C2055" t="s">
        <v>726</v>
      </c>
      <c r="D2055" t="s">
        <v>155</v>
      </c>
      <c r="E2055">
        <v>72</v>
      </c>
      <c r="F2055">
        <v>671</v>
      </c>
      <c r="G2055">
        <v>0.10730253353204174</v>
      </c>
      <c r="H2055">
        <v>7013</v>
      </c>
      <c r="I2055">
        <v>89817</v>
      </c>
      <c r="J2055">
        <v>23</v>
      </c>
      <c r="K2055" t="s">
        <v>893</v>
      </c>
      <c r="L2055">
        <v>5536</v>
      </c>
      <c r="M2055">
        <v>2024</v>
      </c>
      <c r="N2055">
        <v>36</v>
      </c>
      <c r="O2055">
        <f t="shared" si="32"/>
        <v>1.0266647654356196E-2</v>
      </c>
    </row>
    <row r="2056" spans="1:15" x14ac:dyDescent="0.3">
      <c r="A2056">
        <v>77</v>
      </c>
      <c r="B2056">
        <v>141</v>
      </c>
      <c r="C2056" t="s">
        <v>726</v>
      </c>
      <c r="D2056" t="s">
        <v>155</v>
      </c>
      <c r="E2056">
        <v>67</v>
      </c>
      <c r="F2056">
        <v>454</v>
      </c>
      <c r="G2056">
        <v>0.14757709251101322</v>
      </c>
      <c r="H2056">
        <v>7013</v>
      </c>
      <c r="I2056">
        <v>89817</v>
      </c>
      <c r="J2056">
        <v>24</v>
      </c>
      <c r="K2056" t="s">
        <v>931</v>
      </c>
      <c r="L2056">
        <v>3833</v>
      </c>
      <c r="M2056">
        <v>2024</v>
      </c>
      <c r="N2056">
        <v>36</v>
      </c>
      <c r="O2056">
        <f t="shared" si="32"/>
        <v>9.553686011692571E-3</v>
      </c>
    </row>
    <row r="2057" spans="1:15" x14ac:dyDescent="0.3">
      <c r="A2057">
        <v>77</v>
      </c>
      <c r="B2057">
        <v>280</v>
      </c>
      <c r="C2057" t="s">
        <v>726</v>
      </c>
      <c r="D2057" t="s">
        <v>155</v>
      </c>
      <c r="E2057">
        <v>67</v>
      </c>
      <c r="F2057">
        <v>532</v>
      </c>
      <c r="G2057">
        <v>0.12593984962406016</v>
      </c>
      <c r="H2057">
        <v>7013</v>
      </c>
      <c r="I2057">
        <v>89817</v>
      </c>
      <c r="J2057">
        <v>24</v>
      </c>
      <c r="K2057" t="s">
        <v>948</v>
      </c>
      <c r="L2057">
        <v>4028</v>
      </c>
      <c r="M2057">
        <v>2024</v>
      </c>
      <c r="N2057">
        <v>36</v>
      </c>
      <c r="O2057">
        <f t="shared" si="32"/>
        <v>9.553686011692571E-3</v>
      </c>
    </row>
    <row r="2058" spans="1:15" x14ac:dyDescent="0.3">
      <c r="A2058">
        <v>77</v>
      </c>
      <c r="B2058">
        <v>755</v>
      </c>
      <c r="C2058" t="s">
        <v>726</v>
      </c>
      <c r="D2058" t="s">
        <v>155</v>
      </c>
      <c r="E2058">
        <v>66</v>
      </c>
      <c r="F2058">
        <v>217</v>
      </c>
      <c r="G2058">
        <v>0.30414746543778803</v>
      </c>
      <c r="H2058">
        <v>7013</v>
      </c>
      <c r="I2058">
        <v>89817</v>
      </c>
      <c r="J2058">
        <v>26</v>
      </c>
      <c r="K2058" t="s">
        <v>918</v>
      </c>
      <c r="L2058">
        <v>1726</v>
      </c>
      <c r="M2058">
        <v>2024</v>
      </c>
      <c r="N2058">
        <v>36</v>
      </c>
      <c r="O2058">
        <f t="shared" si="32"/>
        <v>9.4110936831598452E-3</v>
      </c>
    </row>
    <row r="2059" spans="1:15" x14ac:dyDescent="0.3">
      <c r="A2059">
        <v>77</v>
      </c>
      <c r="B2059">
        <v>53</v>
      </c>
      <c r="C2059" t="s">
        <v>726</v>
      </c>
      <c r="D2059" t="s">
        <v>155</v>
      </c>
      <c r="E2059">
        <v>64</v>
      </c>
      <c r="F2059">
        <v>770</v>
      </c>
      <c r="G2059">
        <v>8.3116883116883117E-2</v>
      </c>
      <c r="H2059">
        <v>7013</v>
      </c>
      <c r="I2059">
        <v>89817</v>
      </c>
      <c r="J2059">
        <v>27</v>
      </c>
      <c r="K2059" t="s">
        <v>906</v>
      </c>
      <c r="L2059">
        <v>6415</v>
      </c>
      <c r="M2059">
        <v>2024</v>
      </c>
      <c r="N2059">
        <v>36</v>
      </c>
      <c r="O2059">
        <f t="shared" si="32"/>
        <v>9.1259090260943955E-3</v>
      </c>
    </row>
    <row r="2060" spans="1:15" x14ac:dyDescent="0.3">
      <c r="A2060">
        <v>77</v>
      </c>
      <c r="B2060">
        <v>425</v>
      </c>
      <c r="C2060" t="s">
        <v>726</v>
      </c>
      <c r="D2060" t="s">
        <v>155</v>
      </c>
      <c r="E2060">
        <v>64</v>
      </c>
      <c r="F2060">
        <v>522</v>
      </c>
      <c r="G2060">
        <v>0.12260536398467432</v>
      </c>
      <c r="H2060">
        <v>7013</v>
      </c>
      <c r="I2060">
        <v>89817</v>
      </c>
      <c r="J2060">
        <v>27</v>
      </c>
      <c r="K2060" t="s">
        <v>2883</v>
      </c>
      <c r="L2060">
        <v>3296</v>
      </c>
      <c r="M2060">
        <v>2024</v>
      </c>
      <c r="N2060">
        <v>36</v>
      </c>
      <c r="O2060">
        <f t="shared" si="32"/>
        <v>9.1259090260943955E-3</v>
      </c>
    </row>
    <row r="2061" spans="1:15" x14ac:dyDescent="0.3">
      <c r="A2061">
        <v>77</v>
      </c>
      <c r="B2061">
        <v>254</v>
      </c>
      <c r="C2061" t="s">
        <v>726</v>
      </c>
      <c r="D2061" t="s">
        <v>155</v>
      </c>
      <c r="E2061">
        <v>62</v>
      </c>
      <c r="F2061">
        <v>746</v>
      </c>
      <c r="G2061">
        <v>8.3109919571045576E-2</v>
      </c>
      <c r="H2061">
        <v>7013</v>
      </c>
      <c r="I2061">
        <v>89817</v>
      </c>
      <c r="J2061">
        <v>29</v>
      </c>
      <c r="K2061" t="s">
        <v>889</v>
      </c>
      <c r="L2061">
        <v>7267</v>
      </c>
      <c r="M2061">
        <v>2024</v>
      </c>
      <c r="N2061">
        <v>36</v>
      </c>
      <c r="O2061">
        <f t="shared" si="32"/>
        <v>8.8407243690289457E-3</v>
      </c>
    </row>
    <row r="2062" spans="1:15" x14ac:dyDescent="0.3">
      <c r="A2062">
        <v>77</v>
      </c>
      <c r="B2062">
        <v>308</v>
      </c>
      <c r="C2062" t="s">
        <v>726</v>
      </c>
      <c r="D2062" t="s">
        <v>155</v>
      </c>
      <c r="E2062">
        <v>61</v>
      </c>
      <c r="F2062">
        <v>829</v>
      </c>
      <c r="G2062">
        <v>7.3582629674306399E-2</v>
      </c>
      <c r="H2062">
        <v>7013</v>
      </c>
      <c r="I2062">
        <v>89817</v>
      </c>
      <c r="J2062">
        <v>30</v>
      </c>
      <c r="K2062" t="s">
        <v>2211</v>
      </c>
      <c r="L2062">
        <v>5626</v>
      </c>
      <c r="M2062">
        <v>2024</v>
      </c>
      <c r="N2062">
        <v>36</v>
      </c>
      <c r="O2062">
        <f t="shared" si="32"/>
        <v>8.6981320404962217E-3</v>
      </c>
    </row>
    <row r="2063" spans="1:15" x14ac:dyDescent="0.3">
      <c r="A2063">
        <v>77</v>
      </c>
      <c r="B2063">
        <v>190</v>
      </c>
      <c r="C2063" t="s">
        <v>726</v>
      </c>
      <c r="D2063" t="s">
        <v>155</v>
      </c>
      <c r="E2063">
        <v>59</v>
      </c>
      <c r="F2063">
        <v>735</v>
      </c>
      <c r="G2063">
        <v>8.0272108843537415E-2</v>
      </c>
      <c r="H2063">
        <v>7013</v>
      </c>
      <c r="I2063">
        <v>89817</v>
      </c>
      <c r="J2063">
        <v>31</v>
      </c>
      <c r="K2063" t="s">
        <v>904</v>
      </c>
      <c r="L2063">
        <v>5253</v>
      </c>
      <c r="M2063">
        <v>2024</v>
      </c>
      <c r="N2063">
        <v>36</v>
      </c>
      <c r="O2063">
        <f t="shared" si="32"/>
        <v>8.412947383430772E-3</v>
      </c>
    </row>
    <row r="2064" spans="1:15" x14ac:dyDescent="0.3">
      <c r="A2064">
        <v>77</v>
      </c>
      <c r="B2064">
        <v>466</v>
      </c>
      <c r="C2064" t="s">
        <v>726</v>
      </c>
      <c r="D2064" t="s">
        <v>155</v>
      </c>
      <c r="E2064">
        <v>59</v>
      </c>
      <c r="F2064">
        <v>977</v>
      </c>
      <c r="G2064">
        <v>6.0388945752302969E-2</v>
      </c>
      <c r="H2064">
        <v>7013</v>
      </c>
      <c r="I2064">
        <v>89817</v>
      </c>
      <c r="J2064">
        <v>31</v>
      </c>
      <c r="K2064" t="s">
        <v>2748</v>
      </c>
      <c r="L2064">
        <v>7325</v>
      </c>
      <c r="M2064">
        <v>2024</v>
      </c>
      <c r="N2064">
        <v>36</v>
      </c>
      <c r="O2064">
        <f t="shared" si="32"/>
        <v>8.412947383430772E-3</v>
      </c>
    </row>
    <row r="2065" spans="1:15" x14ac:dyDescent="0.3">
      <c r="A2065">
        <v>77</v>
      </c>
      <c r="B2065">
        <v>812</v>
      </c>
      <c r="C2065" t="s">
        <v>726</v>
      </c>
      <c r="D2065" t="s">
        <v>155</v>
      </c>
      <c r="E2065">
        <v>57</v>
      </c>
      <c r="F2065">
        <v>448</v>
      </c>
      <c r="G2065">
        <v>0.12723214285714285</v>
      </c>
      <c r="H2065">
        <v>7013</v>
      </c>
      <c r="I2065">
        <v>89817</v>
      </c>
      <c r="J2065">
        <v>33</v>
      </c>
      <c r="K2065" t="s">
        <v>901</v>
      </c>
      <c r="L2065">
        <v>3303</v>
      </c>
      <c r="M2065">
        <v>2024</v>
      </c>
      <c r="N2065">
        <v>36</v>
      </c>
      <c r="O2065">
        <f t="shared" si="32"/>
        <v>8.1277627263653222E-3</v>
      </c>
    </row>
    <row r="2066" spans="1:15" x14ac:dyDescent="0.3">
      <c r="A2066">
        <v>77</v>
      </c>
      <c r="B2066">
        <v>42</v>
      </c>
      <c r="C2066" t="s">
        <v>726</v>
      </c>
      <c r="D2066" t="s">
        <v>155</v>
      </c>
      <c r="E2066">
        <v>56</v>
      </c>
      <c r="F2066">
        <v>463</v>
      </c>
      <c r="G2066">
        <v>0.12095032397408208</v>
      </c>
      <c r="H2066">
        <v>7013</v>
      </c>
      <c r="I2066">
        <v>89817</v>
      </c>
      <c r="J2066">
        <v>34</v>
      </c>
      <c r="K2066" t="s">
        <v>914</v>
      </c>
      <c r="L2066">
        <v>5210</v>
      </c>
      <c r="M2066">
        <v>2024</v>
      </c>
      <c r="N2066">
        <v>36</v>
      </c>
      <c r="O2066">
        <f t="shared" si="32"/>
        <v>7.9851703978325965E-3</v>
      </c>
    </row>
    <row r="2067" spans="1:15" x14ac:dyDescent="0.3">
      <c r="A2067">
        <v>77</v>
      </c>
      <c r="B2067">
        <v>775</v>
      </c>
      <c r="C2067" t="s">
        <v>726</v>
      </c>
      <c r="D2067" t="s">
        <v>155</v>
      </c>
      <c r="E2067">
        <v>55</v>
      </c>
      <c r="F2067">
        <v>1167</v>
      </c>
      <c r="G2067">
        <v>4.7129391602399318E-2</v>
      </c>
      <c r="H2067">
        <v>7013</v>
      </c>
      <c r="I2067">
        <v>89817</v>
      </c>
      <c r="J2067">
        <v>35</v>
      </c>
      <c r="K2067" t="s">
        <v>881</v>
      </c>
      <c r="L2067">
        <v>9105</v>
      </c>
      <c r="M2067">
        <v>2024</v>
      </c>
      <c r="N2067">
        <v>36</v>
      </c>
      <c r="O2067">
        <f t="shared" si="32"/>
        <v>7.8425780692998725E-3</v>
      </c>
    </row>
    <row r="2068" spans="1:15" x14ac:dyDescent="0.3">
      <c r="A2068">
        <v>77</v>
      </c>
      <c r="B2068">
        <v>204</v>
      </c>
      <c r="C2068" t="s">
        <v>726</v>
      </c>
      <c r="D2068" t="s">
        <v>155</v>
      </c>
      <c r="E2068">
        <v>54</v>
      </c>
      <c r="F2068">
        <v>335</v>
      </c>
      <c r="G2068">
        <v>0.16119402985074627</v>
      </c>
      <c r="H2068">
        <v>7013</v>
      </c>
      <c r="I2068">
        <v>89817</v>
      </c>
      <c r="J2068">
        <v>36</v>
      </c>
      <c r="K2068" t="s">
        <v>2704</v>
      </c>
      <c r="L2068">
        <v>4075</v>
      </c>
      <c r="M2068">
        <v>2024</v>
      </c>
      <c r="N2068">
        <v>36</v>
      </c>
      <c r="O2068">
        <f t="shared" si="32"/>
        <v>7.6999857407671467E-3</v>
      </c>
    </row>
    <row r="2069" spans="1:15" x14ac:dyDescent="0.3">
      <c r="A2069">
        <v>77</v>
      </c>
      <c r="B2069">
        <v>469</v>
      </c>
      <c r="C2069" t="s">
        <v>726</v>
      </c>
      <c r="D2069" t="s">
        <v>155</v>
      </c>
      <c r="E2069">
        <v>54</v>
      </c>
      <c r="F2069">
        <v>1487</v>
      </c>
      <c r="G2069">
        <v>3.6314727639542702E-2</v>
      </c>
      <c r="H2069">
        <v>7013</v>
      </c>
      <c r="I2069">
        <v>89817</v>
      </c>
      <c r="J2069">
        <v>36</v>
      </c>
      <c r="K2069" t="s">
        <v>1605</v>
      </c>
      <c r="L2069">
        <v>10709</v>
      </c>
      <c r="M2069">
        <v>2024</v>
      </c>
      <c r="N2069">
        <v>36</v>
      </c>
      <c r="O2069">
        <f t="shared" si="32"/>
        <v>7.6999857407671467E-3</v>
      </c>
    </row>
    <row r="2070" spans="1:15" x14ac:dyDescent="0.3">
      <c r="A2070">
        <v>77</v>
      </c>
      <c r="B2070">
        <v>710</v>
      </c>
      <c r="C2070" t="s">
        <v>726</v>
      </c>
      <c r="D2070" t="s">
        <v>155</v>
      </c>
      <c r="E2070">
        <v>54</v>
      </c>
      <c r="F2070">
        <v>866</v>
      </c>
      <c r="G2070">
        <v>6.2355658198614321E-2</v>
      </c>
      <c r="H2070">
        <v>7013</v>
      </c>
      <c r="I2070">
        <v>89817</v>
      </c>
      <c r="J2070">
        <v>36</v>
      </c>
      <c r="K2070" t="s">
        <v>891</v>
      </c>
      <c r="L2070">
        <v>4844</v>
      </c>
      <c r="M2070">
        <v>2024</v>
      </c>
      <c r="N2070">
        <v>36</v>
      </c>
      <c r="O2070">
        <f t="shared" si="32"/>
        <v>7.6999857407671467E-3</v>
      </c>
    </row>
    <row r="2071" spans="1:15" x14ac:dyDescent="0.3">
      <c r="A2071">
        <v>77</v>
      </c>
      <c r="B2071">
        <v>426</v>
      </c>
      <c r="C2071" t="s">
        <v>726</v>
      </c>
      <c r="D2071" t="s">
        <v>155</v>
      </c>
      <c r="E2071">
        <v>53</v>
      </c>
      <c r="F2071">
        <v>636</v>
      </c>
      <c r="G2071">
        <v>8.3333333333333329E-2</v>
      </c>
      <c r="H2071">
        <v>7013</v>
      </c>
      <c r="I2071">
        <v>89817</v>
      </c>
      <c r="J2071">
        <v>39</v>
      </c>
      <c r="K2071" t="s">
        <v>2215</v>
      </c>
      <c r="L2071">
        <v>4907</v>
      </c>
      <c r="M2071">
        <v>2024</v>
      </c>
      <c r="N2071">
        <v>36</v>
      </c>
      <c r="O2071">
        <f t="shared" si="32"/>
        <v>7.5573934122344219E-3</v>
      </c>
    </row>
    <row r="2072" spans="1:15" x14ac:dyDescent="0.3">
      <c r="A2072">
        <v>77</v>
      </c>
      <c r="B2072">
        <v>199</v>
      </c>
      <c r="C2072" t="s">
        <v>726</v>
      </c>
      <c r="D2072" t="s">
        <v>155</v>
      </c>
      <c r="E2072">
        <v>48</v>
      </c>
      <c r="F2072">
        <v>408</v>
      </c>
      <c r="G2072">
        <v>0.11764705882352941</v>
      </c>
      <c r="H2072">
        <v>7013</v>
      </c>
      <c r="I2072">
        <v>89817</v>
      </c>
      <c r="J2072">
        <v>40</v>
      </c>
      <c r="K2072" t="s">
        <v>1667</v>
      </c>
      <c r="L2072">
        <v>2845</v>
      </c>
      <c r="M2072">
        <v>2024</v>
      </c>
      <c r="N2072">
        <v>36</v>
      </c>
      <c r="O2072">
        <f t="shared" si="32"/>
        <v>6.8444317695707975E-3</v>
      </c>
    </row>
    <row r="2073" spans="1:15" x14ac:dyDescent="0.3">
      <c r="A2073">
        <v>77</v>
      </c>
      <c r="B2073">
        <v>247</v>
      </c>
      <c r="C2073" t="s">
        <v>726</v>
      </c>
      <c r="D2073" t="s">
        <v>155</v>
      </c>
      <c r="E2073">
        <v>48</v>
      </c>
      <c r="F2073">
        <v>699</v>
      </c>
      <c r="G2073">
        <v>6.8669527896995708E-2</v>
      </c>
      <c r="H2073">
        <v>7013</v>
      </c>
      <c r="I2073">
        <v>89817</v>
      </c>
      <c r="J2073">
        <v>40</v>
      </c>
      <c r="K2073" t="s">
        <v>898</v>
      </c>
      <c r="L2073">
        <v>5393</v>
      </c>
      <c r="M2073">
        <v>2024</v>
      </c>
      <c r="N2073">
        <v>36</v>
      </c>
      <c r="O2073">
        <f t="shared" si="32"/>
        <v>6.8444317695707975E-3</v>
      </c>
    </row>
    <row r="2074" spans="1:15" x14ac:dyDescent="0.3">
      <c r="A2074">
        <v>77</v>
      </c>
      <c r="B2074">
        <v>248</v>
      </c>
      <c r="C2074" t="s">
        <v>726</v>
      </c>
      <c r="D2074" t="s">
        <v>155</v>
      </c>
      <c r="E2074">
        <v>44</v>
      </c>
      <c r="F2074">
        <v>476</v>
      </c>
      <c r="G2074">
        <v>9.2436974789915971E-2</v>
      </c>
      <c r="H2074">
        <v>7013</v>
      </c>
      <c r="I2074">
        <v>89817</v>
      </c>
      <c r="J2074">
        <v>42</v>
      </c>
      <c r="K2074" t="s">
        <v>963</v>
      </c>
      <c r="L2074">
        <v>3375</v>
      </c>
      <c r="M2074">
        <v>2024</v>
      </c>
      <c r="N2074">
        <v>36</v>
      </c>
      <c r="O2074">
        <f t="shared" si="32"/>
        <v>6.2740624554398971E-3</v>
      </c>
    </row>
    <row r="2075" spans="1:15" x14ac:dyDescent="0.3">
      <c r="A2075">
        <v>77</v>
      </c>
      <c r="B2075">
        <v>197</v>
      </c>
      <c r="C2075" t="s">
        <v>726</v>
      </c>
      <c r="D2075" t="s">
        <v>155</v>
      </c>
      <c r="E2075">
        <v>39</v>
      </c>
      <c r="F2075">
        <v>444</v>
      </c>
      <c r="G2075">
        <v>8.7837837837837843E-2</v>
      </c>
      <c r="H2075">
        <v>7013</v>
      </c>
      <c r="I2075">
        <v>89817</v>
      </c>
      <c r="J2075">
        <v>43</v>
      </c>
      <c r="K2075" t="s">
        <v>912</v>
      </c>
      <c r="L2075">
        <v>3175</v>
      </c>
      <c r="M2075">
        <v>2024</v>
      </c>
      <c r="N2075">
        <v>36</v>
      </c>
      <c r="O2075">
        <f t="shared" si="32"/>
        <v>5.5611008127762727E-3</v>
      </c>
    </row>
    <row r="2076" spans="1:15" x14ac:dyDescent="0.3">
      <c r="A2076">
        <v>77</v>
      </c>
      <c r="B2076">
        <v>113</v>
      </c>
      <c r="C2076" t="s">
        <v>726</v>
      </c>
      <c r="D2076" t="s">
        <v>155</v>
      </c>
      <c r="E2076">
        <v>38</v>
      </c>
      <c r="F2076">
        <v>418</v>
      </c>
      <c r="G2076">
        <v>9.0909090909090912E-2</v>
      </c>
      <c r="H2076">
        <v>7013</v>
      </c>
      <c r="I2076">
        <v>89817</v>
      </c>
      <c r="J2076">
        <v>44</v>
      </c>
      <c r="K2076" t="s">
        <v>936</v>
      </c>
      <c r="L2076">
        <v>3757</v>
      </c>
      <c r="M2076">
        <v>2024</v>
      </c>
      <c r="N2076">
        <v>36</v>
      </c>
      <c r="O2076">
        <f t="shared" si="32"/>
        <v>5.4185084842435479E-3</v>
      </c>
    </row>
    <row r="2077" spans="1:15" x14ac:dyDescent="0.3">
      <c r="A2077">
        <v>77</v>
      </c>
      <c r="B2077">
        <v>234</v>
      </c>
      <c r="C2077" t="s">
        <v>726</v>
      </c>
      <c r="D2077" t="s">
        <v>155</v>
      </c>
      <c r="E2077">
        <v>37</v>
      </c>
      <c r="F2077">
        <v>79</v>
      </c>
      <c r="G2077">
        <v>0.46835443037974683</v>
      </c>
      <c r="H2077">
        <v>7013</v>
      </c>
      <c r="I2077">
        <v>89817</v>
      </c>
      <c r="J2077">
        <v>45</v>
      </c>
      <c r="K2077" t="s">
        <v>2965</v>
      </c>
      <c r="L2077">
        <v>721</v>
      </c>
      <c r="M2077">
        <v>2024</v>
      </c>
      <c r="N2077">
        <v>36</v>
      </c>
      <c r="O2077">
        <f t="shared" si="32"/>
        <v>5.275916155710823E-3</v>
      </c>
    </row>
    <row r="2078" spans="1:15" x14ac:dyDescent="0.3">
      <c r="A2078">
        <v>77</v>
      </c>
      <c r="B2078">
        <v>351</v>
      </c>
      <c r="C2078" t="s">
        <v>726</v>
      </c>
      <c r="D2078" t="s">
        <v>155</v>
      </c>
      <c r="E2078">
        <v>36</v>
      </c>
      <c r="F2078">
        <v>465</v>
      </c>
      <c r="G2078">
        <v>7.7419354838709681E-2</v>
      </c>
      <c r="H2078">
        <v>7013</v>
      </c>
      <c r="I2078">
        <v>89817</v>
      </c>
      <c r="J2078">
        <v>46</v>
      </c>
      <c r="K2078" t="s">
        <v>2729</v>
      </c>
      <c r="L2078">
        <v>4749</v>
      </c>
      <c r="M2078">
        <v>2024</v>
      </c>
      <c r="N2078">
        <v>36</v>
      </c>
      <c r="O2078">
        <f t="shared" si="32"/>
        <v>5.1333238271780981E-3</v>
      </c>
    </row>
    <row r="2079" spans="1:15" x14ac:dyDescent="0.3">
      <c r="A2079">
        <v>77</v>
      </c>
      <c r="B2079">
        <v>283</v>
      </c>
      <c r="C2079" t="s">
        <v>726</v>
      </c>
      <c r="D2079" t="s">
        <v>155</v>
      </c>
      <c r="E2079">
        <v>35</v>
      </c>
      <c r="F2079">
        <v>374</v>
      </c>
      <c r="G2079">
        <v>9.3582887700534759E-2</v>
      </c>
      <c r="H2079">
        <v>7013</v>
      </c>
      <c r="I2079">
        <v>89817</v>
      </c>
      <c r="J2079">
        <v>47</v>
      </c>
      <c r="K2079" t="s">
        <v>2244</v>
      </c>
      <c r="L2079">
        <v>2563</v>
      </c>
      <c r="M2079">
        <v>2024</v>
      </c>
      <c r="N2079">
        <v>36</v>
      </c>
      <c r="O2079">
        <f t="shared" si="32"/>
        <v>4.9907314986453732E-3</v>
      </c>
    </row>
    <row r="2080" spans="1:15" x14ac:dyDescent="0.3">
      <c r="A2080">
        <v>77</v>
      </c>
      <c r="B2080">
        <v>816</v>
      </c>
      <c r="C2080" t="s">
        <v>726</v>
      </c>
      <c r="D2080" t="s">
        <v>155</v>
      </c>
      <c r="E2080">
        <v>35</v>
      </c>
      <c r="F2080">
        <v>172</v>
      </c>
      <c r="G2080">
        <v>0.20348837209302326</v>
      </c>
      <c r="H2080">
        <v>7013</v>
      </c>
      <c r="I2080">
        <v>89817</v>
      </c>
      <c r="J2080">
        <v>47</v>
      </c>
      <c r="K2080" t="s">
        <v>1905</v>
      </c>
      <c r="L2080">
        <v>814</v>
      </c>
      <c r="M2080">
        <v>2024</v>
      </c>
      <c r="N2080">
        <v>36</v>
      </c>
      <c r="O2080">
        <f t="shared" si="32"/>
        <v>4.9907314986453732E-3</v>
      </c>
    </row>
    <row r="2081" spans="1:15" x14ac:dyDescent="0.3">
      <c r="A2081">
        <v>77</v>
      </c>
      <c r="B2081">
        <v>231</v>
      </c>
      <c r="C2081" t="s">
        <v>726</v>
      </c>
      <c r="D2081" t="s">
        <v>155</v>
      </c>
      <c r="E2081">
        <v>34</v>
      </c>
      <c r="F2081">
        <v>528</v>
      </c>
      <c r="G2081">
        <v>6.4393939393939392E-2</v>
      </c>
      <c r="H2081">
        <v>7013</v>
      </c>
      <c r="I2081">
        <v>89817</v>
      </c>
      <c r="J2081">
        <v>49</v>
      </c>
      <c r="K2081" t="s">
        <v>2220</v>
      </c>
      <c r="L2081">
        <v>4866</v>
      </c>
      <c r="M2081">
        <v>2024</v>
      </c>
      <c r="N2081">
        <v>36</v>
      </c>
      <c r="O2081">
        <f t="shared" si="32"/>
        <v>4.8481391701126484E-3</v>
      </c>
    </row>
    <row r="2082" spans="1:15" x14ac:dyDescent="0.3">
      <c r="A2082">
        <v>77</v>
      </c>
      <c r="B2082">
        <v>284</v>
      </c>
      <c r="C2082" t="s">
        <v>726</v>
      </c>
      <c r="D2082" t="s">
        <v>155</v>
      </c>
      <c r="E2082">
        <v>34</v>
      </c>
      <c r="F2082">
        <v>375</v>
      </c>
      <c r="G2082">
        <v>9.0666666666666673E-2</v>
      </c>
      <c r="H2082">
        <v>7013</v>
      </c>
      <c r="I2082">
        <v>89817</v>
      </c>
      <c r="J2082">
        <v>49</v>
      </c>
      <c r="K2082" t="s">
        <v>2719</v>
      </c>
      <c r="L2082">
        <v>3580</v>
      </c>
      <c r="M2082">
        <v>2024</v>
      </c>
      <c r="N2082">
        <v>36</v>
      </c>
      <c r="O2082">
        <f t="shared" si="32"/>
        <v>4.8481391701126484E-3</v>
      </c>
    </row>
    <row r="2083" spans="1:15" x14ac:dyDescent="0.3">
      <c r="A2083">
        <v>77</v>
      </c>
      <c r="B2083">
        <v>253</v>
      </c>
      <c r="C2083" t="s">
        <v>726</v>
      </c>
      <c r="D2083" t="s">
        <v>155</v>
      </c>
      <c r="E2083">
        <v>31</v>
      </c>
      <c r="F2083">
        <v>374</v>
      </c>
      <c r="G2083">
        <v>8.2887700534759357E-2</v>
      </c>
      <c r="H2083">
        <v>7013</v>
      </c>
      <c r="I2083">
        <v>89817</v>
      </c>
      <c r="J2083">
        <v>51</v>
      </c>
      <c r="K2083" t="s">
        <v>885</v>
      </c>
      <c r="L2083">
        <v>3191</v>
      </c>
      <c r="M2083">
        <v>2024</v>
      </c>
      <c r="N2083">
        <v>36</v>
      </c>
      <c r="O2083">
        <f t="shared" si="32"/>
        <v>4.4203621845144729E-3</v>
      </c>
    </row>
    <row r="2084" spans="1:15" x14ac:dyDescent="0.3">
      <c r="A2084">
        <v>77</v>
      </c>
      <c r="B2084">
        <v>344</v>
      </c>
      <c r="C2084" t="s">
        <v>726</v>
      </c>
      <c r="D2084" t="s">
        <v>155</v>
      </c>
      <c r="E2084">
        <v>31</v>
      </c>
      <c r="F2084">
        <v>344</v>
      </c>
      <c r="G2084">
        <v>9.0116279069767435E-2</v>
      </c>
      <c r="H2084">
        <v>7013</v>
      </c>
      <c r="I2084">
        <v>89817</v>
      </c>
      <c r="J2084">
        <v>51</v>
      </c>
      <c r="K2084" t="s">
        <v>2728</v>
      </c>
      <c r="L2084">
        <v>1902</v>
      </c>
      <c r="M2084">
        <v>2024</v>
      </c>
      <c r="N2084">
        <v>36</v>
      </c>
      <c r="O2084">
        <f t="shared" si="32"/>
        <v>4.4203621845144729E-3</v>
      </c>
    </row>
    <row r="2085" spans="1:15" x14ac:dyDescent="0.3">
      <c r="A2085">
        <v>77</v>
      </c>
      <c r="B2085">
        <v>422</v>
      </c>
      <c r="C2085" t="s">
        <v>726</v>
      </c>
      <c r="D2085" t="s">
        <v>155</v>
      </c>
      <c r="E2085">
        <v>29</v>
      </c>
      <c r="F2085">
        <v>357</v>
      </c>
      <c r="G2085">
        <v>8.1232492997198882E-2</v>
      </c>
      <c r="H2085">
        <v>7013</v>
      </c>
      <c r="I2085">
        <v>89817</v>
      </c>
      <c r="J2085">
        <v>53</v>
      </c>
      <c r="K2085" t="s">
        <v>2852</v>
      </c>
      <c r="L2085">
        <v>2623</v>
      </c>
      <c r="M2085">
        <v>2024</v>
      </c>
      <c r="N2085">
        <v>36</v>
      </c>
      <c r="O2085">
        <f t="shared" si="32"/>
        <v>4.1351775274490231E-3</v>
      </c>
    </row>
    <row r="2086" spans="1:15" x14ac:dyDescent="0.3">
      <c r="A2086">
        <v>77</v>
      </c>
      <c r="B2086">
        <v>465</v>
      </c>
      <c r="C2086" t="s">
        <v>726</v>
      </c>
      <c r="D2086" t="s">
        <v>155</v>
      </c>
      <c r="E2086">
        <v>27</v>
      </c>
      <c r="F2086">
        <v>282</v>
      </c>
      <c r="G2086">
        <v>9.5744680851063829E-2</v>
      </c>
      <c r="H2086">
        <v>7013</v>
      </c>
      <c r="I2086">
        <v>89817</v>
      </c>
      <c r="J2086">
        <v>54</v>
      </c>
      <c r="K2086" t="s">
        <v>2747</v>
      </c>
      <c r="L2086">
        <v>1977</v>
      </c>
      <c r="M2086">
        <v>2024</v>
      </c>
      <c r="N2086">
        <v>36</v>
      </c>
      <c r="O2086">
        <f t="shared" si="32"/>
        <v>3.8499928703835734E-3</v>
      </c>
    </row>
    <row r="2087" spans="1:15" x14ac:dyDescent="0.3">
      <c r="A2087">
        <v>77</v>
      </c>
      <c r="B2087">
        <v>207</v>
      </c>
      <c r="C2087" t="s">
        <v>726</v>
      </c>
      <c r="D2087" t="s">
        <v>155</v>
      </c>
      <c r="E2087">
        <v>26</v>
      </c>
      <c r="F2087">
        <v>381</v>
      </c>
      <c r="G2087">
        <v>6.8241469816272965E-2</v>
      </c>
      <c r="H2087">
        <v>7013</v>
      </c>
      <c r="I2087">
        <v>89817</v>
      </c>
      <c r="J2087">
        <v>55</v>
      </c>
      <c r="K2087" t="s">
        <v>2231</v>
      </c>
      <c r="L2087">
        <v>3040</v>
      </c>
      <c r="M2087">
        <v>2024</v>
      </c>
      <c r="N2087">
        <v>36</v>
      </c>
      <c r="O2087">
        <f t="shared" si="32"/>
        <v>3.7074005418508485E-3</v>
      </c>
    </row>
    <row r="2088" spans="1:15" x14ac:dyDescent="0.3">
      <c r="A2088">
        <v>6546</v>
      </c>
      <c r="B2088">
        <v>720</v>
      </c>
      <c r="C2088" t="s">
        <v>949</v>
      </c>
      <c r="D2088" t="s">
        <v>149</v>
      </c>
      <c r="E2088">
        <v>2039</v>
      </c>
      <c r="F2088">
        <v>8887</v>
      </c>
      <c r="G2088">
        <v>0.22943625520423089</v>
      </c>
      <c r="H2088">
        <v>22188</v>
      </c>
      <c r="I2088">
        <v>137216</v>
      </c>
      <c r="J2088">
        <v>1</v>
      </c>
      <c r="K2088" t="s">
        <v>867</v>
      </c>
      <c r="L2088">
        <v>43807</v>
      </c>
      <c r="M2088">
        <v>2024</v>
      </c>
      <c r="N2088">
        <v>36</v>
      </c>
      <c r="O2088">
        <f t="shared" si="32"/>
        <v>9.1896520641788354E-2</v>
      </c>
    </row>
    <row r="2089" spans="1:15" x14ac:dyDescent="0.3">
      <c r="A2089">
        <v>6546</v>
      </c>
      <c r="B2089">
        <v>194</v>
      </c>
      <c r="C2089" t="s">
        <v>949</v>
      </c>
      <c r="D2089" t="s">
        <v>149</v>
      </c>
      <c r="E2089">
        <v>821</v>
      </c>
      <c r="F2089">
        <v>5530</v>
      </c>
      <c r="G2089">
        <v>0.1484629294755877</v>
      </c>
      <c r="H2089">
        <v>22188</v>
      </c>
      <c r="I2089">
        <v>137216</v>
      </c>
      <c r="J2089">
        <v>2</v>
      </c>
      <c r="K2089" t="s">
        <v>873</v>
      </c>
      <c r="L2089">
        <v>26491</v>
      </c>
      <c r="M2089">
        <v>2024</v>
      </c>
      <c r="N2089">
        <v>36</v>
      </c>
      <c r="O2089">
        <f t="shared" si="32"/>
        <v>3.7001983053903009E-2</v>
      </c>
    </row>
    <row r="2090" spans="1:15" x14ac:dyDescent="0.3">
      <c r="A2090">
        <v>6546</v>
      </c>
      <c r="B2090">
        <v>175</v>
      </c>
      <c r="C2090" t="s">
        <v>949</v>
      </c>
      <c r="D2090" t="s">
        <v>149</v>
      </c>
      <c r="E2090">
        <v>665</v>
      </c>
      <c r="F2090">
        <v>886</v>
      </c>
      <c r="G2090">
        <v>0.75056433408577883</v>
      </c>
      <c r="H2090">
        <v>22188</v>
      </c>
      <c r="I2090">
        <v>137216</v>
      </c>
      <c r="J2090">
        <v>3</v>
      </c>
      <c r="K2090" t="s">
        <v>2879</v>
      </c>
      <c r="L2090">
        <v>7629</v>
      </c>
      <c r="M2090">
        <v>2024</v>
      </c>
      <c r="N2090">
        <v>36</v>
      </c>
      <c r="O2090">
        <f t="shared" si="32"/>
        <v>2.9971155579592571E-2</v>
      </c>
    </row>
    <row r="2091" spans="1:15" x14ac:dyDescent="0.3">
      <c r="A2091">
        <v>6546</v>
      </c>
      <c r="B2091">
        <v>201</v>
      </c>
      <c r="C2091" t="s">
        <v>949</v>
      </c>
      <c r="D2091" t="s">
        <v>149</v>
      </c>
      <c r="E2091">
        <v>657</v>
      </c>
      <c r="F2091">
        <v>2705</v>
      </c>
      <c r="G2091">
        <v>0.24288354898336414</v>
      </c>
      <c r="H2091">
        <v>22188</v>
      </c>
      <c r="I2091">
        <v>137216</v>
      </c>
      <c r="J2091">
        <v>4</v>
      </c>
      <c r="K2091" t="s">
        <v>877</v>
      </c>
      <c r="L2091">
        <v>11407</v>
      </c>
      <c r="M2091">
        <v>2024</v>
      </c>
      <c r="N2091">
        <v>36</v>
      </c>
      <c r="O2091">
        <f t="shared" si="32"/>
        <v>2.961060032449973E-2</v>
      </c>
    </row>
    <row r="2092" spans="1:15" x14ac:dyDescent="0.3">
      <c r="A2092">
        <v>6546</v>
      </c>
      <c r="B2092">
        <v>137</v>
      </c>
      <c r="C2092" t="s">
        <v>949</v>
      </c>
      <c r="D2092" t="s">
        <v>149</v>
      </c>
      <c r="E2092">
        <v>495</v>
      </c>
      <c r="F2092">
        <v>3805</v>
      </c>
      <c r="G2092">
        <v>0.13009198423127463</v>
      </c>
      <c r="H2092">
        <v>22188</v>
      </c>
      <c r="I2092">
        <v>137216</v>
      </c>
      <c r="J2092">
        <v>5</v>
      </c>
      <c r="K2092" t="s">
        <v>872</v>
      </c>
      <c r="L2092">
        <v>18935</v>
      </c>
      <c r="M2092">
        <v>2024</v>
      </c>
      <c r="N2092">
        <v>36</v>
      </c>
      <c r="O2092">
        <f t="shared" si="32"/>
        <v>2.2309356408869659E-2</v>
      </c>
    </row>
    <row r="2093" spans="1:15" x14ac:dyDescent="0.3">
      <c r="A2093">
        <v>6546</v>
      </c>
      <c r="B2093">
        <v>45</v>
      </c>
      <c r="C2093" t="s">
        <v>949</v>
      </c>
      <c r="D2093" t="s">
        <v>149</v>
      </c>
      <c r="E2093">
        <v>430</v>
      </c>
      <c r="F2093">
        <v>1869</v>
      </c>
      <c r="G2093">
        <v>0.23006955591225253</v>
      </c>
      <c r="H2093">
        <v>22188</v>
      </c>
      <c r="I2093">
        <v>137216</v>
      </c>
      <c r="J2093">
        <v>6</v>
      </c>
      <c r="K2093" t="s">
        <v>883</v>
      </c>
      <c r="L2093">
        <v>9187</v>
      </c>
      <c r="M2093">
        <v>2024</v>
      </c>
      <c r="N2093">
        <v>36</v>
      </c>
      <c r="O2093">
        <f t="shared" si="32"/>
        <v>1.937984496124031E-2</v>
      </c>
    </row>
    <row r="2094" spans="1:15" x14ac:dyDescent="0.3">
      <c r="A2094">
        <v>6546</v>
      </c>
      <c r="B2094">
        <v>469</v>
      </c>
      <c r="C2094" t="s">
        <v>949</v>
      </c>
      <c r="D2094" t="s">
        <v>149</v>
      </c>
      <c r="E2094">
        <v>423</v>
      </c>
      <c r="F2094">
        <v>2196</v>
      </c>
      <c r="G2094">
        <v>0.19262295081967212</v>
      </c>
      <c r="H2094">
        <v>22188</v>
      </c>
      <c r="I2094">
        <v>137216</v>
      </c>
      <c r="J2094">
        <v>7</v>
      </c>
      <c r="K2094" t="s">
        <v>1605</v>
      </c>
      <c r="L2094">
        <v>10709</v>
      </c>
      <c r="M2094">
        <v>2024</v>
      </c>
      <c r="N2094">
        <v>36</v>
      </c>
      <c r="O2094">
        <f t="shared" si="32"/>
        <v>1.9064359113034071E-2</v>
      </c>
    </row>
    <row r="2095" spans="1:15" x14ac:dyDescent="0.3">
      <c r="A2095">
        <v>6546</v>
      </c>
      <c r="B2095">
        <v>174</v>
      </c>
      <c r="C2095" t="s">
        <v>949</v>
      </c>
      <c r="D2095" t="s">
        <v>149</v>
      </c>
      <c r="E2095">
        <v>335</v>
      </c>
      <c r="F2095">
        <v>915</v>
      </c>
      <c r="G2095">
        <v>0.36612021857923499</v>
      </c>
      <c r="H2095">
        <v>22188</v>
      </c>
      <c r="I2095">
        <v>137216</v>
      </c>
      <c r="J2095">
        <v>8</v>
      </c>
      <c r="K2095" t="s">
        <v>2878</v>
      </c>
      <c r="L2095">
        <v>5150</v>
      </c>
      <c r="M2095">
        <v>2024</v>
      </c>
      <c r="N2095">
        <v>36</v>
      </c>
      <c r="O2095">
        <f t="shared" si="32"/>
        <v>1.5098251307012799E-2</v>
      </c>
    </row>
    <row r="2096" spans="1:15" x14ac:dyDescent="0.3">
      <c r="A2096">
        <v>6546</v>
      </c>
      <c r="B2096">
        <v>301</v>
      </c>
      <c r="C2096" t="s">
        <v>949</v>
      </c>
      <c r="D2096" t="s">
        <v>149</v>
      </c>
      <c r="E2096">
        <v>331</v>
      </c>
      <c r="F2096">
        <v>1357</v>
      </c>
      <c r="G2096">
        <v>0.24392041267501843</v>
      </c>
      <c r="H2096">
        <v>22188</v>
      </c>
      <c r="I2096">
        <v>137216</v>
      </c>
      <c r="J2096">
        <v>9</v>
      </c>
      <c r="K2096" t="s">
        <v>2874</v>
      </c>
      <c r="L2096">
        <v>7114</v>
      </c>
      <c r="M2096">
        <v>2024</v>
      </c>
      <c r="N2096">
        <v>36</v>
      </c>
      <c r="O2096">
        <f t="shared" si="32"/>
        <v>1.4917973679466378E-2</v>
      </c>
    </row>
    <row r="2097" spans="1:15" x14ac:dyDescent="0.3">
      <c r="A2097">
        <v>6546</v>
      </c>
      <c r="B2097">
        <v>466</v>
      </c>
      <c r="C2097" t="s">
        <v>949</v>
      </c>
      <c r="D2097" t="s">
        <v>149</v>
      </c>
      <c r="E2097">
        <v>329</v>
      </c>
      <c r="F2097">
        <v>1506</v>
      </c>
      <c r="G2097">
        <v>0.21845949535192563</v>
      </c>
      <c r="H2097">
        <v>22188</v>
      </c>
      <c r="I2097">
        <v>137216</v>
      </c>
      <c r="J2097">
        <v>10</v>
      </c>
      <c r="K2097" t="s">
        <v>2748</v>
      </c>
      <c r="L2097">
        <v>7325</v>
      </c>
      <c r="M2097">
        <v>2024</v>
      </c>
      <c r="N2097">
        <v>36</v>
      </c>
      <c r="O2097">
        <f t="shared" si="32"/>
        <v>1.4827834865693168E-2</v>
      </c>
    </row>
    <row r="2098" spans="1:15" x14ac:dyDescent="0.3">
      <c r="A2098">
        <v>6546</v>
      </c>
      <c r="B2098">
        <v>231</v>
      </c>
      <c r="C2098" t="s">
        <v>949</v>
      </c>
      <c r="D2098" t="s">
        <v>149</v>
      </c>
      <c r="E2098">
        <v>327</v>
      </c>
      <c r="F2098">
        <v>898</v>
      </c>
      <c r="G2098">
        <v>0.36414253897550114</v>
      </c>
      <c r="H2098">
        <v>22188</v>
      </c>
      <c r="I2098">
        <v>137216</v>
      </c>
      <c r="J2098">
        <v>11</v>
      </c>
      <c r="K2098" t="s">
        <v>2220</v>
      </c>
      <c r="L2098">
        <v>4866</v>
      </c>
      <c r="M2098">
        <v>2024</v>
      </c>
      <c r="N2098">
        <v>36</v>
      </c>
      <c r="O2098">
        <f t="shared" si="32"/>
        <v>1.4737696051919956E-2</v>
      </c>
    </row>
    <row r="2099" spans="1:15" x14ac:dyDescent="0.3">
      <c r="A2099">
        <v>6546</v>
      </c>
      <c r="B2099">
        <v>308</v>
      </c>
      <c r="C2099" t="s">
        <v>949</v>
      </c>
      <c r="D2099" t="s">
        <v>149</v>
      </c>
      <c r="E2099">
        <v>269</v>
      </c>
      <c r="F2099">
        <v>1067</v>
      </c>
      <c r="G2099">
        <v>0.2521087160262418</v>
      </c>
      <c r="H2099">
        <v>22188</v>
      </c>
      <c r="I2099">
        <v>137216</v>
      </c>
      <c r="J2099">
        <v>12</v>
      </c>
      <c r="K2099" t="s">
        <v>2211</v>
      </c>
      <c r="L2099">
        <v>5626</v>
      </c>
      <c r="M2099">
        <v>2024</v>
      </c>
      <c r="N2099">
        <v>36</v>
      </c>
      <c r="O2099">
        <f t="shared" si="32"/>
        <v>1.2123670452496845E-2</v>
      </c>
    </row>
    <row r="2100" spans="1:15" x14ac:dyDescent="0.3">
      <c r="A2100">
        <v>6546</v>
      </c>
      <c r="B2100">
        <v>254</v>
      </c>
      <c r="C2100" t="s">
        <v>949</v>
      </c>
      <c r="D2100" t="s">
        <v>149</v>
      </c>
      <c r="E2100">
        <v>266</v>
      </c>
      <c r="F2100">
        <v>1193</v>
      </c>
      <c r="G2100">
        <v>0.22296730930427494</v>
      </c>
      <c r="H2100">
        <v>22188</v>
      </c>
      <c r="I2100">
        <v>137216</v>
      </c>
      <c r="J2100">
        <v>13</v>
      </c>
      <c r="K2100" t="s">
        <v>889</v>
      </c>
      <c r="L2100">
        <v>7267</v>
      </c>
      <c r="M2100">
        <v>2024</v>
      </c>
      <c r="N2100">
        <v>36</v>
      </c>
      <c r="O2100">
        <f t="shared" si="32"/>
        <v>1.1988462231837029E-2</v>
      </c>
    </row>
    <row r="2101" spans="1:15" x14ac:dyDescent="0.3">
      <c r="A2101">
        <v>6546</v>
      </c>
      <c r="B2101">
        <v>304</v>
      </c>
      <c r="C2101" t="s">
        <v>949</v>
      </c>
      <c r="D2101" t="s">
        <v>149</v>
      </c>
      <c r="E2101">
        <v>258</v>
      </c>
      <c r="F2101">
        <v>734</v>
      </c>
      <c r="G2101">
        <v>0.35149863760217986</v>
      </c>
      <c r="H2101">
        <v>22188</v>
      </c>
      <c r="I2101">
        <v>137216</v>
      </c>
      <c r="J2101">
        <v>14</v>
      </c>
      <c r="K2101" t="s">
        <v>921</v>
      </c>
      <c r="L2101">
        <v>5398</v>
      </c>
      <c r="M2101">
        <v>2024</v>
      </c>
      <c r="N2101">
        <v>36</v>
      </c>
      <c r="O2101">
        <f t="shared" si="32"/>
        <v>1.1627906976744186E-2</v>
      </c>
    </row>
    <row r="2102" spans="1:15" x14ac:dyDescent="0.3">
      <c r="A2102">
        <v>6546</v>
      </c>
      <c r="B2102">
        <v>192</v>
      </c>
      <c r="C2102" t="s">
        <v>949</v>
      </c>
      <c r="D2102" t="s">
        <v>149</v>
      </c>
      <c r="E2102">
        <v>256</v>
      </c>
      <c r="F2102">
        <v>750</v>
      </c>
      <c r="G2102">
        <v>0.34133333333333332</v>
      </c>
      <c r="H2102">
        <v>22188</v>
      </c>
      <c r="I2102">
        <v>137216</v>
      </c>
      <c r="J2102">
        <v>15</v>
      </c>
      <c r="K2102" t="s">
        <v>2880</v>
      </c>
      <c r="L2102">
        <v>5020</v>
      </c>
      <c r="M2102">
        <v>2024</v>
      </c>
      <c r="N2102">
        <v>36</v>
      </c>
      <c r="O2102">
        <f t="shared" si="32"/>
        <v>1.1537768162970976E-2</v>
      </c>
    </row>
    <row r="2103" spans="1:15" x14ac:dyDescent="0.3">
      <c r="A2103">
        <v>6546</v>
      </c>
      <c r="B2103">
        <v>55</v>
      </c>
      <c r="C2103" t="s">
        <v>949</v>
      </c>
      <c r="D2103" t="s">
        <v>149</v>
      </c>
      <c r="E2103">
        <v>255</v>
      </c>
      <c r="F2103">
        <v>583</v>
      </c>
      <c r="G2103">
        <v>0.43739279588336194</v>
      </c>
      <c r="H2103">
        <v>22188</v>
      </c>
      <c r="I2103">
        <v>137216</v>
      </c>
      <c r="J2103">
        <v>16</v>
      </c>
      <c r="K2103" t="s">
        <v>938</v>
      </c>
      <c r="L2103">
        <v>2822</v>
      </c>
      <c r="M2103">
        <v>2024</v>
      </c>
      <c r="N2103">
        <v>36</v>
      </c>
      <c r="O2103">
        <f t="shared" si="32"/>
        <v>1.149269875608437E-2</v>
      </c>
    </row>
    <row r="2104" spans="1:15" x14ac:dyDescent="0.3">
      <c r="A2104">
        <v>6546</v>
      </c>
      <c r="B2104">
        <v>133</v>
      </c>
      <c r="C2104" t="s">
        <v>949</v>
      </c>
      <c r="D2104" t="s">
        <v>149</v>
      </c>
      <c r="E2104">
        <v>253</v>
      </c>
      <c r="F2104">
        <v>1165</v>
      </c>
      <c r="G2104">
        <v>0.21716738197424892</v>
      </c>
      <c r="H2104">
        <v>22188</v>
      </c>
      <c r="I2104">
        <v>137216</v>
      </c>
      <c r="J2104">
        <v>17</v>
      </c>
      <c r="K2104" t="s">
        <v>2877</v>
      </c>
      <c r="L2104">
        <v>7672</v>
      </c>
      <c r="M2104">
        <v>2024</v>
      </c>
      <c r="N2104">
        <v>36</v>
      </c>
      <c r="O2104">
        <f t="shared" si="32"/>
        <v>1.1402559942311159E-2</v>
      </c>
    </row>
    <row r="2105" spans="1:15" x14ac:dyDescent="0.3">
      <c r="A2105">
        <v>6546</v>
      </c>
      <c r="B2105">
        <v>710</v>
      </c>
      <c r="C2105" t="s">
        <v>949</v>
      </c>
      <c r="D2105" t="s">
        <v>149</v>
      </c>
      <c r="E2105">
        <v>245</v>
      </c>
      <c r="F2105">
        <v>723</v>
      </c>
      <c r="G2105">
        <v>0.33886583679114801</v>
      </c>
      <c r="H2105">
        <v>22188</v>
      </c>
      <c r="I2105">
        <v>137216</v>
      </c>
      <c r="J2105">
        <v>18</v>
      </c>
      <c r="K2105" t="s">
        <v>891</v>
      </c>
      <c r="L2105">
        <v>4844</v>
      </c>
      <c r="M2105">
        <v>2024</v>
      </c>
      <c r="N2105">
        <v>36</v>
      </c>
      <c r="O2105">
        <f t="shared" si="32"/>
        <v>1.1042004687218316E-2</v>
      </c>
    </row>
    <row r="2106" spans="1:15" x14ac:dyDescent="0.3">
      <c r="A2106">
        <v>6546</v>
      </c>
      <c r="B2106">
        <v>230</v>
      </c>
      <c r="C2106" t="s">
        <v>949</v>
      </c>
      <c r="D2106" t="s">
        <v>149</v>
      </c>
      <c r="E2106">
        <v>242</v>
      </c>
      <c r="F2106">
        <v>548</v>
      </c>
      <c r="G2106">
        <v>0.44160583941605841</v>
      </c>
      <c r="H2106">
        <v>22188</v>
      </c>
      <c r="I2106">
        <v>137216</v>
      </c>
      <c r="J2106">
        <v>19</v>
      </c>
      <c r="K2106" t="s">
        <v>2224</v>
      </c>
      <c r="L2106">
        <v>3311</v>
      </c>
      <c r="M2106">
        <v>2024</v>
      </c>
      <c r="N2106">
        <v>36</v>
      </c>
      <c r="O2106">
        <f t="shared" si="32"/>
        <v>1.09067964665585E-2</v>
      </c>
    </row>
    <row r="2107" spans="1:15" x14ac:dyDescent="0.3">
      <c r="A2107">
        <v>6546</v>
      </c>
      <c r="B2107">
        <v>302</v>
      </c>
      <c r="C2107" t="s">
        <v>949</v>
      </c>
      <c r="D2107" t="s">
        <v>149</v>
      </c>
      <c r="E2107">
        <v>236</v>
      </c>
      <c r="F2107">
        <v>1073</v>
      </c>
      <c r="G2107">
        <v>0.21994408201304752</v>
      </c>
      <c r="H2107">
        <v>22188</v>
      </c>
      <c r="I2107">
        <v>137216</v>
      </c>
      <c r="J2107">
        <v>20</v>
      </c>
      <c r="K2107" t="s">
        <v>875</v>
      </c>
      <c r="L2107">
        <v>6312</v>
      </c>
      <c r="M2107">
        <v>2024</v>
      </c>
      <c r="N2107">
        <v>36</v>
      </c>
      <c r="O2107">
        <f t="shared" si="32"/>
        <v>1.0636380025238867E-2</v>
      </c>
    </row>
    <row r="2108" spans="1:15" x14ac:dyDescent="0.3">
      <c r="A2108">
        <v>6546</v>
      </c>
      <c r="B2108">
        <v>190</v>
      </c>
      <c r="C2108" t="s">
        <v>949</v>
      </c>
      <c r="D2108" t="s">
        <v>149</v>
      </c>
      <c r="E2108">
        <v>225</v>
      </c>
      <c r="F2108">
        <v>1140</v>
      </c>
      <c r="G2108">
        <v>0.19736842105263158</v>
      </c>
      <c r="H2108">
        <v>22188</v>
      </c>
      <c r="I2108">
        <v>137216</v>
      </c>
      <c r="J2108">
        <v>21</v>
      </c>
      <c r="K2108" t="s">
        <v>904</v>
      </c>
      <c r="L2108">
        <v>5253</v>
      </c>
      <c r="M2108">
        <v>2024</v>
      </c>
      <c r="N2108">
        <v>36</v>
      </c>
      <c r="O2108">
        <f t="shared" si="32"/>
        <v>1.0140616549486208E-2</v>
      </c>
    </row>
    <row r="2109" spans="1:15" x14ac:dyDescent="0.3">
      <c r="A2109">
        <v>6546</v>
      </c>
      <c r="B2109">
        <v>247</v>
      </c>
      <c r="C2109" t="s">
        <v>949</v>
      </c>
      <c r="D2109" t="s">
        <v>149</v>
      </c>
      <c r="E2109">
        <v>224</v>
      </c>
      <c r="F2109">
        <v>1087</v>
      </c>
      <c r="G2109">
        <v>0.20607175712971482</v>
      </c>
      <c r="H2109">
        <v>22188</v>
      </c>
      <c r="I2109">
        <v>137216</v>
      </c>
      <c r="J2109">
        <v>22</v>
      </c>
      <c r="K2109" t="s">
        <v>898</v>
      </c>
      <c r="L2109">
        <v>5393</v>
      </c>
      <c r="M2109">
        <v>2024</v>
      </c>
      <c r="N2109">
        <v>36</v>
      </c>
      <c r="O2109">
        <f t="shared" si="32"/>
        <v>1.0095547142599604E-2</v>
      </c>
    </row>
    <row r="2110" spans="1:15" x14ac:dyDescent="0.3">
      <c r="A2110">
        <v>6546</v>
      </c>
      <c r="B2110">
        <v>53</v>
      </c>
      <c r="C2110" t="s">
        <v>949</v>
      </c>
      <c r="D2110" t="s">
        <v>149</v>
      </c>
      <c r="E2110">
        <v>220</v>
      </c>
      <c r="F2110">
        <v>921</v>
      </c>
      <c r="G2110">
        <v>0.23887079261672095</v>
      </c>
      <c r="H2110">
        <v>22188</v>
      </c>
      <c r="I2110">
        <v>137216</v>
      </c>
      <c r="J2110">
        <v>23</v>
      </c>
      <c r="K2110" t="s">
        <v>906</v>
      </c>
      <c r="L2110">
        <v>6415</v>
      </c>
      <c r="M2110">
        <v>2024</v>
      </c>
      <c r="N2110">
        <v>36</v>
      </c>
      <c r="O2110">
        <f t="shared" si="32"/>
        <v>9.9152695150531815E-3</v>
      </c>
    </row>
    <row r="2111" spans="1:15" x14ac:dyDescent="0.3">
      <c r="A2111">
        <v>6546</v>
      </c>
      <c r="B2111">
        <v>139</v>
      </c>
      <c r="C2111" t="s">
        <v>949</v>
      </c>
      <c r="D2111" t="s">
        <v>149</v>
      </c>
      <c r="E2111">
        <v>210</v>
      </c>
      <c r="F2111">
        <v>3353</v>
      </c>
      <c r="G2111">
        <v>6.2630480167014613E-2</v>
      </c>
      <c r="H2111">
        <v>22188</v>
      </c>
      <c r="I2111">
        <v>137216</v>
      </c>
      <c r="J2111">
        <v>24</v>
      </c>
      <c r="K2111" t="s">
        <v>879</v>
      </c>
      <c r="L2111">
        <v>15497</v>
      </c>
      <c r="M2111">
        <v>2024</v>
      </c>
      <c r="N2111">
        <v>36</v>
      </c>
      <c r="O2111">
        <f t="shared" si="32"/>
        <v>9.4645754461871283E-3</v>
      </c>
    </row>
    <row r="2112" spans="1:15" x14ac:dyDescent="0.3">
      <c r="A2112">
        <v>6546</v>
      </c>
      <c r="B2112">
        <v>463</v>
      </c>
      <c r="C2112" t="s">
        <v>949</v>
      </c>
      <c r="D2112" t="s">
        <v>149</v>
      </c>
      <c r="E2112">
        <v>207</v>
      </c>
      <c r="F2112">
        <v>2621</v>
      </c>
      <c r="G2112">
        <v>7.8977489507821436E-2</v>
      </c>
      <c r="H2112">
        <v>22188</v>
      </c>
      <c r="I2112">
        <v>137216</v>
      </c>
      <c r="J2112">
        <v>25</v>
      </c>
      <c r="K2112" t="s">
        <v>880</v>
      </c>
      <c r="L2112">
        <v>12764</v>
      </c>
      <c r="M2112">
        <v>2024</v>
      </c>
      <c r="N2112">
        <v>36</v>
      </c>
      <c r="O2112">
        <f t="shared" si="32"/>
        <v>9.329367225527312E-3</v>
      </c>
    </row>
    <row r="2113" spans="1:15" x14ac:dyDescent="0.3">
      <c r="A2113">
        <v>6546</v>
      </c>
      <c r="B2113">
        <v>24</v>
      </c>
      <c r="C2113" t="s">
        <v>949</v>
      </c>
      <c r="D2113" t="s">
        <v>149</v>
      </c>
      <c r="E2113">
        <v>192</v>
      </c>
      <c r="F2113">
        <v>334</v>
      </c>
      <c r="G2113">
        <v>0.57485029940119758</v>
      </c>
      <c r="H2113">
        <v>22188</v>
      </c>
      <c r="I2113">
        <v>137216</v>
      </c>
      <c r="J2113">
        <v>26</v>
      </c>
      <c r="K2113" t="s">
        <v>2220</v>
      </c>
      <c r="L2113">
        <v>3887</v>
      </c>
      <c r="M2113">
        <v>2024</v>
      </c>
      <c r="N2113">
        <v>36</v>
      </c>
      <c r="O2113">
        <f t="shared" si="32"/>
        <v>8.6533261222282321E-3</v>
      </c>
    </row>
    <row r="2114" spans="1:15" x14ac:dyDescent="0.3">
      <c r="A2114">
        <v>6546</v>
      </c>
      <c r="B2114">
        <v>347</v>
      </c>
      <c r="C2114" t="s">
        <v>949</v>
      </c>
      <c r="D2114" t="s">
        <v>149</v>
      </c>
      <c r="E2114">
        <v>192</v>
      </c>
      <c r="F2114">
        <v>1322</v>
      </c>
      <c r="G2114">
        <v>0.14523449319213314</v>
      </c>
      <c r="H2114">
        <v>22188</v>
      </c>
      <c r="I2114">
        <v>137216</v>
      </c>
      <c r="J2114">
        <v>26</v>
      </c>
      <c r="K2114" t="s">
        <v>886</v>
      </c>
      <c r="L2114">
        <v>5736</v>
      </c>
      <c r="M2114">
        <v>2024</v>
      </c>
      <c r="N2114">
        <v>36</v>
      </c>
      <c r="O2114">
        <f t="shared" si="32"/>
        <v>8.6533261222282321E-3</v>
      </c>
    </row>
    <row r="2115" spans="1:15" x14ac:dyDescent="0.3">
      <c r="A2115">
        <v>6546</v>
      </c>
      <c r="B2115">
        <v>52</v>
      </c>
      <c r="C2115" t="s">
        <v>949</v>
      </c>
      <c r="D2115" t="s">
        <v>149</v>
      </c>
      <c r="E2115">
        <v>191</v>
      </c>
      <c r="F2115">
        <v>773</v>
      </c>
      <c r="G2115">
        <v>0.24708926261319533</v>
      </c>
      <c r="H2115">
        <v>22188</v>
      </c>
      <c r="I2115">
        <v>137216</v>
      </c>
      <c r="J2115">
        <v>28</v>
      </c>
      <c r="K2115" t="s">
        <v>2881</v>
      </c>
      <c r="L2115">
        <v>3600</v>
      </c>
      <c r="M2115">
        <v>2024</v>
      </c>
      <c r="N2115">
        <v>36</v>
      </c>
      <c r="O2115">
        <f t="shared" ref="O2115:O2178" si="33">E2115/H2115</f>
        <v>8.6082567153416261E-3</v>
      </c>
    </row>
    <row r="2116" spans="1:15" x14ac:dyDescent="0.3">
      <c r="A2116">
        <v>6546</v>
      </c>
      <c r="B2116">
        <v>663</v>
      </c>
      <c r="C2116" t="s">
        <v>949</v>
      </c>
      <c r="D2116" t="s">
        <v>149</v>
      </c>
      <c r="E2116">
        <v>190</v>
      </c>
      <c r="F2116">
        <v>903</v>
      </c>
      <c r="G2116">
        <v>0.21040974529346623</v>
      </c>
      <c r="H2116">
        <v>22188</v>
      </c>
      <c r="I2116">
        <v>137216</v>
      </c>
      <c r="J2116">
        <v>29</v>
      </c>
      <c r="K2116" t="s">
        <v>2791</v>
      </c>
      <c r="L2116">
        <v>4867</v>
      </c>
      <c r="M2116">
        <v>2024</v>
      </c>
      <c r="N2116">
        <v>36</v>
      </c>
      <c r="O2116">
        <f t="shared" si="33"/>
        <v>8.5631873084550201E-3</v>
      </c>
    </row>
    <row r="2117" spans="1:15" x14ac:dyDescent="0.3">
      <c r="A2117">
        <v>6546</v>
      </c>
      <c r="B2117">
        <v>163</v>
      </c>
      <c r="C2117" t="s">
        <v>949</v>
      </c>
      <c r="D2117" t="s">
        <v>149</v>
      </c>
      <c r="E2117">
        <v>189</v>
      </c>
      <c r="F2117">
        <v>189</v>
      </c>
      <c r="G2117">
        <v>1</v>
      </c>
      <c r="H2117">
        <v>22188</v>
      </c>
      <c r="I2117">
        <v>137216</v>
      </c>
      <c r="J2117">
        <v>30</v>
      </c>
      <c r="K2117" t="s">
        <v>2885</v>
      </c>
      <c r="L2117">
        <v>2333</v>
      </c>
      <c r="M2117">
        <v>2024</v>
      </c>
      <c r="N2117">
        <v>36</v>
      </c>
      <c r="O2117">
        <f t="shared" si="33"/>
        <v>8.5181179015684158E-3</v>
      </c>
    </row>
    <row r="2118" spans="1:15" x14ac:dyDescent="0.3">
      <c r="A2118">
        <v>6546</v>
      </c>
      <c r="B2118">
        <v>134</v>
      </c>
      <c r="C2118" t="s">
        <v>949</v>
      </c>
      <c r="D2118" t="s">
        <v>149</v>
      </c>
      <c r="E2118">
        <v>181</v>
      </c>
      <c r="F2118">
        <v>797</v>
      </c>
      <c r="G2118">
        <v>0.22710163111668757</v>
      </c>
      <c r="H2118">
        <v>22188</v>
      </c>
      <c r="I2118">
        <v>137216</v>
      </c>
      <c r="J2118">
        <v>31</v>
      </c>
      <c r="K2118" t="s">
        <v>929</v>
      </c>
      <c r="L2118">
        <v>4163</v>
      </c>
      <c r="M2118">
        <v>2024</v>
      </c>
      <c r="N2118">
        <v>36</v>
      </c>
      <c r="O2118">
        <f t="shared" si="33"/>
        <v>8.1575626464755729E-3</v>
      </c>
    </row>
    <row r="2119" spans="1:15" x14ac:dyDescent="0.3">
      <c r="A2119">
        <v>6546</v>
      </c>
      <c r="B2119">
        <v>21</v>
      </c>
      <c r="C2119" t="s">
        <v>949</v>
      </c>
      <c r="D2119" t="s">
        <v>149</v>
      </c>
      <c r="E2119">
        <v>178</v>
      </c>
      <c r="F2119">
        <v>245</v>
      </c>
      <c r="G2119">
        <v>0.72653061224489801</v>
      </c>
      <c r="H2119">
        <v>22188</v>
      </c>
      <c r="I2119">
        <v>137216</v>
      </c>
      <c r="J2119">
        <v>32</v>
      </c>
      <c r="K2119" t="s">
        <v>923</v>
      </c>
      <c r="L2119">
        <v>4020</v>
      </c>
      <c r="M2119">
        <v>2024</v>
      </c>
      <c r="N2119">
        <v>36</v>
      </c>
      <c r="O2119">
        <f t="shared" si="33"/>
        <v>8.0223544258157566E-3</v>
      </c>
    </row>
    <row r="2120" spans="1:15" x14ac:dyDescent="0.3">
      <c r="A2120">
        <v>6546</v>
      </c>
      <c r="B2120">
        <v>244</v>
      </c>
      <c r="C2120" t="s">
        <v>949</v>
      </c>
      <c r="D2120" t="s">
        <v>149</v>
      </c>
      <c r="E2120">
        <v>170</v>
      </c>
      <c r="F2120">
        <v>1122</v>
      </c>
      <c r="G2120">
        <v>0.15151515151515152</v>
      </c>
      <c r="H2120">
        <v>22188</v>
      </c>
      <c r="I2120">
        <v>137216</v>
      </c>
      <c r="J2120">
        <v>33</v>
      </c>
      <c r="K2120" t="s">
        <v>887</v>
      </c>
      <c r="L2120">
        <v>5396</v>
      </c>
      <c r="M2120">
        <v>2024</v>
      </c>
      <c r="N2120">
        <v>36</v>
      </c>
      <c r="O2120">
        <f t="shared" si="33"/>
        <v>7.6617991707229136E-3</v>
      </c>
    </row>
    <row r="2121" spans="1:15" x14ac:dyDescent="0.3">
      <c r="A2121">
        <v>6546</v>
      </c>
      <c r="B2121">
        <v>282</v>
      </c>
      <c r="C2121" t="s">
        <v>949</v>
      </c>
      <c r="D2121" t="s">
        <v>149</v>
      </c>
      <c r="E2121">
        <v>165</v>
      </c>
      <c r="F2121">
        <v>994</v>
      </c>
      <c r="G2121">
        <v>0.16599597585513079</v>
      </c>
      <c r="H2121">
        <v>22188</v>
      </c>
      <c r="I2121">
        <v>137216</v>
      </c>
      <c r="J2121">
        <v>34</v>
      </c>
      <c r="K2121" t="s">
        <v>893</v>
      </c>
      <c r="L2121">
        <v>5536</v>
      </c>
      <c r="M2121">
        <v>2024</v>
      </c>
      <c r="N2121">
        <v>36</v>
      </c>
      <c r="O2121">
        <f t="shared" si="33"/>
        <v>7.4364521362898861E-3</v>
      </c>
    </row>
    <row r="2122" spans="1:15" x14ac:dyDescent="0.3">
      <c r="A2122">
        <v>6546</v>
      </c>
      <c r="B2122">
        <v>166</v>
      </c>
      <c r="C2122" t="s">
        <v>949</v>
      </c>
      <c r="D2122" t="s">
        <v>149</v>
      </c>
      <c r="E2122">
        <v>164</v>
      </c>
      <c r="F2122">
        <v>164</v>
      </c>
      <c r="G2122">
        <v>1</v>
      </c>
      <c r="H2122">
        <v>22188</v>
      </c>
      <c r="I2122">
        <v>137216</v>
      </c>
      <c r="J2122">
        <v>35</v>
      </c>
      <c r="K2122" t="s">
        <v>2884</v>
      </c>
      <c r="L2122">
        <v>1941</v>
      </c>
      <c r="M2122">
        <v>2024</v>
      </c>
      <c r="N2122">
        <v>36</v>
      </c>
      <c r="O2122">
        <f t="shared" si="33"/>
        <v>7.391382729403281E-3</v>
      </c>
    </row>
    <row r="2123" spans="1:15" x14ac:dyDescent="0.3">
      <c r="A2123">
        <v>6546</v>
      </c>
      <c r="B2123">
        <v>426</v>
      </c>
      <c r="C2123" t="s">
        <v>949</v>
      </c>
      <c r="D2123" t="s">
        <v>149</v>
      </c>
      <c r="E2123">
        <v>163</v>
      </c>
      <c r="F2123">
        <v>938</v>
      </c>
      <c r="G2123">
        <v>0.17377398720682302</v>
      </c>
      <c r="H2123">
        <v>22188</v>
      </c>
      <c r="I2123">
        <v>137216</v>
      </c>
      <c r="J2123">
        <v>36</v>
      </c>
      <c r="K2123" t="s">
        <v>2215</v>
      </c>
      <c r="L2123">
        <v>4907</v>
      </c>
      <c r="M2123">
        <v>2024</v>
      </c>
      <c r="N2123">
        <v>36</v>
      </c>
      <c r="O2123">
        <f t="shared" si="33"/>
        <v>7.3463133225166758E-3</v>
      </c>
    </row>
    <row r="2124" spans="1:15" x14ac:dyDescent="0.3">
      <c r="A2124">
        <v>6546</v>
      </c>
      <c r="B2124">
        <v>403</v>
      </c>
      <c r="C2124" t="s">
        <v>949</v>
      </c>
      <c r="D2124" t="s">
        <v>149</v>
      </c>
      <c r="E2124">
        <v>161</v>
      </c>
      <c r="F2124">
        <v>1224</v>
      </c>
      <c r="G2124">
        <v>0.13153594771241831</v>
      </c>
      <c r="H2124">
        <v>22188</v>
      </c>
      <c r="I2124">
        <v>137216</v>
      </c>
      <c r="J2124">
        <v>37</v>
      </c>
      <c r="K2124" t="s">
        <v>928</v>
      </c>
      <c r="L2124">
        <v>4475</v>
      </c>
      <c r="M2124">
        <v>2024</v>
      </c>
      <c r="N2124">
        <v>36</v>
      </c>
      <c r="O2124">
        <f t="shared" si="33"/>
        <v>7.2561745087434647E-3</v>
      </c>
    </row>
    <row r="2125" spans="1:15" x14ac:dyDescent="0.3">
      <c r="A2125">
        <v>6546</v>
      </c>
      <c r="B2125">
        <v>284</v>
      </c>
      <c r="C2125" t="s">
        <v>949</v>
      </c>
      <c r="D2125" t="s">
        <v>149</v>
      </c>
      <c r="E2125">
        <v>159</v>
      </c>
      <c r="F2125">
        <v>654</v>
      </c>
      <c r="G2125">
        <v>0.24311926605504589</v>
      </c>
      <c r="H2125">
        <v>22188</v>
      </c>
      <c r="I2125">
        <v>137216</v>
      </c>
      <c r="J2125">
        <v>38</v>
      </c>
      <c r="K2125" t="s">
        <v>2719</v>
      </c>
      <c r="L2125">
        <v>3580</v>
      </c>
      <c r="M2125">
        <v>2024</v>
      </c>
      <c r="N2125">
        <v>36</v>
      </c>
      <c r="O2125">
        <f t="shared" si="33"/>
        <v>7.1660356949702544E-3</v>
      </c>
    </row>
    <row r="2126" spans="1:15" x14ac:dyDescent="0.3">
      <c r="A2126">
        <v>6546</v>
      </c>
      <c r="B2126">
        <v>420</v>
      </c>
      <c r="C2126" t="s">
        <v>949</v>
      </c>
      <c r="D2126" t="s">
        <v>149</v>
      </c>
      <c r="E2126">
        <v>159</v>
      </c>
      <c r="F2126">
        <v>1430</v>
      </c>
      <c r="G2126">
        <v>0.11118881118881119</v>
      </c>
      <c r="H2126">
        <v>22188</v>
      </c>
      <c r="I2126">
        <v>137216</v>
      </c>
      <c r="J2126">
        <v>38</v>
      </c>
      <c r="K2126" t="s">
        <v>894</v>
      </c>
      <c r="L2126">
        <v>7368</v>
      </c>
      <c r="M2126">
        <v>2024</v>
      </c>
      <c r="N2126">
        <v>36</v>
      </c>
      <c r="O2126">
        <f t="shared" si="33"/>
        <v>7.1660356949702544E-3</v>
      </c>
    </row>
    <row r="2127" spans="1:15" x14ac:dyDescent="0.3">
      <c r="A2127">
        <v>6546</v>
      </c>
      <c r="B2127">
        <v>321</v>
      </c>
      <c r="C2127" t="s">
        <v>949</v>
      </c>
      <c r="D2127" t="s">
        <v>149</v>
      </c>
      <c r="E2127">
        <v>158</v>
      </c>
      <c r="F2127">
        <v>516</v>
      </c>
      <c r="G2127">
        <v>0.30620155038759689</v>
      </c>
      <c r="H2127">
        <v>22188</v>
      </c>
      <c r="I2127">
        <v>137216</v>
      </c>
      <c r="J2127">
        <v>40</v>
      </c>
      <c r="K2127" t="s">
        <v>2725</v>
      </c>
      <c r="L2127">
        <v>2937</v>
      </c>
      <c r="M2127">
        <v>2024</v>
      </c>
      <c r="N2127">
        <v>36</v>
      </c>
      <c r="O2127">
        <f t="shared" si="33"/>
        <v>7.1209662880836492E-3</v>
      </c>
    </row>
    <row r="2128" spans="1:15" x14ac:dyDescent="0.3">
      <c r="A2128">
        <v>6546</v>
      </c>
      <c r="B2128">
        <v>280</v>
      </c>
      <c r="C2128" t="s">
        <v>949</v>
      </c>
      <c r="D2128" t="s">
        <v>149</v>
      </c>
      <c r="E2128">
        <v>156</v>
      </c>
      <c r="F2128">
        <v>723</v>
      </c>
      <c r="G2128">
        <v>0.21576763485477179</v>
      </c>
      <c r="H2128">
        <v>22188</v>
      </c>
      <c r="I2128">
        <v>137216</v>
      </c>
      <c r="J2128">
        <v>41</v>
      </c>
      <c r="K2128" t="s">
        <v>948</v>
      </c>
      <c r="L2128">
        <v>4028</v>
      </c>
      <c r="M2128">
        <v>2024</v>
      </c>
      <c r="N2128">
        <v>36</v>
      </c>
      <c r="O2128">
        <f t="shared" si="33"/>
        <v>7.0308274743104381E-3</v>
      </c>
    </row>
    <row r="2129" spans="1:15" x14ac:dyDescent="0.3">
      <c r="A2129">
        <v>6546</v>
      </c>
      <c r="B2129">
        <v>263</v>
      </c>
      <c r="C2129" t="s">
        <v>949</v>
      </c>
      <c r="D2129" t="s">
        <v>149</v>
      </c>
      <c r="E2129">
        <v>150</v>
      </c>
      <c r="F2129">
        <v>852</v>
      </c>
      <c r="G2129">
        <v>0.176056338028169</v>
      </c>
      <c r="H2129">
        <v>22188</v>
      </c>
      <c r="I2129">
        <v>137216</v>
      </c>
      <c r="J2129">
        <v>42</v>
      </c>
      <c r="K2129" t="s">
        <v>2882</v>
      </c>
      <c r="L2129">
        <v>4234</v>
      </c>
      <c r="M2129">
        <v>2024</v>
      </c>
      <c r="N2129">
        <v>36</v>
      </c>
      <c r="O2129">
        <f t="shared" si="33"/>
        <v>6.7604110329908054E-3</v>
      </c>
    </row>
    <row r="2130" spans="1:15" x14ac:dyDescent="0.3">
      <c r="A2130">
        <v>6546</v>
      </c>
      <c r="B2130">
        <v>383</v>
      </c>
      <c r="C2130" t="s">
        <v>949</v>
      </c>
      <c r="D2130" t="s">
        <v>149</v>
      </c>
      <c r="E2130">
        <v>146</v>
      </c>
      <c r="F2130">
        <v>1806</v>
      </c>
      <c r="G2130">
        <v>8.0841638981173872E-2</v>
      </c>
      <c r="H2130">
        <v>22188</v>
      </c>
      <c r="I2130">
        <v>137216</v>
      </c>
      <c r="J2130">
        <v>43</v>
      </c>
      <c r="K2130" t="s">
        <v>2875</v>
      </c>
      <c r="L2130">
        <v>8922</v>
      </c>
      <c r="M2130">
        <v>2024</v>
      </c>
      <c r="N2130">
        <v>36</v>
      </c>
      <c r="O2130">
        <f t="shared" si="33"/>
        <v>6.580133405444384E-3</v>
      </c>
    </row>
    <row r="2131" spans="1:15" x14ac:dyDescent="0.3">
      <c r="A2131">
        <v>6546</v>
      </c>
      <c r="B2131">
        <v>121</v>
      </c>
      <c r="C2131" t="s">
        <v>949</v>
      </c>
      <c r="D2131" t="s">
        <v>149</v>
      </c>
      <c r="E2131">
        <v>140</v>
      </c>
      <c r="F2131">
        <v>247</v>
      </c>
      <c r="G2131">
        <v>0.5668016194331984</v>
      </c>
      <c r="H2131">
        <v>22188</v>
      </c>
      <c r="I2131">
        <v>137216</v>
      </c>
      <c r="J2131">
        <v>44</v>
      </c>
      <c r="K2131" t="s">
        <v>940</v>
      </c>
      <c r="L2131">
        <v>3000</v>
      </c>
      <c r="M2131">
        <v>2024</v>
      </c>
      <c r="N2131">
        <v>36</v>
      </c>
      <c r="O2131">
        <f t="shared" si="33"/>
        <v>6.3097169641247522E-3</v>
      </c>
    </row>
    <row r="2132" spans="1:15" x14ac:dyDescent="0.3">
      <c r="A2132">
        <v>6546</v>
      </c>
      <c r="B2132">
        <v>135</v>
      </c>
      <c r="C2132" t="s">
        <v>949</v>
      </c>
      <c r="D2132" t="s">
        <v>149</v>
      </c>
      <c r="E2132">
        <v>138</v>
      </c>
      <c r="F2132">
        <v>503</v>
      </c>
      <c r="G2132">
        <v>0.27435387673956263</v>
      </c>
      <c r="H2132">
        <v>22188</v>
      </c>
      <c r="I2132">
        <v>137216</v>
      </c>
      <c r="J2132">
        <v>45</v>
      </c>
      <c r="K2132" t="s">
        <v>964</v>
      </c>
      <c r="L2132">
        <v>2780</v>
      </c>
      <c r="M2132">
        <v>2024</v>
      </c>
      <c r="N2132">
        <v>36</v>
      </c>
      <c r="O2132">
        <f t="shared" si="33"/>
        <v>6.219578150351541E-3</v>
      </c>
    </row>
    <row r="2133" spans="1:15" x14ac:dyDescent="0.3">
      <c r="A2133">
        <v>6546</v>
      </c>
      <c r="B2133">
        <v>42</v>
      </c>
      <c r="C2133" t="s">
        <v>949</v>
      </c>
      <c r="D2133" t="s">
        <v>149</v>
      </c>
      <c r="E2133">
        <v>136</v>
      </c>
      <c r="F2133">
        <v>1040</v>
      </c>
      <c r="G2133">
        <v>0.13076923076923078</v>
      </c>
      <c r="H2133">
        <v>22188</v>
      </c>
      <c r="I2133">
        <v>137216</v>
      </c>
      <c r="J2133">
        <v>46</v>
      </c>
      <c r="K2133" t="s">
        <v>914</v>
      </c>
      <c r="L2133">
        <v>5210</v>
      </c>
      <c r="M2133">
        <v>2024</v>
      </c>
      <c r="N2133">
        <v>36</v>
      </c>
      <c r="O2133">
        <f t="shared" si="33"/>
        <v>6.1294393365783307E-3</v>
      </c>
    </row>
    <row r="2134" spans="1:15" x14ac:dyDescent="0.3">
      <c r="A2134">
        <v>6546</v>
      </c>
      <c r="B2134">
        <v>249</v>
      </c>
      <c r="C2134" t="s">
        <v>949</v>
      </c>
      <c r="D2134" t="s">
        <v>149</v>
      </c>
      <c r="E2134">
        <v>136</v>
      </c>
      <c r="F2134">
        <v>1337</v>
      </c>
      <c r="G2134">
        <v>0.10172026925953627</v>
      </c>
      <c r="H2134">
        <v>22188</v>
      </c>
      <c r="I2134">
        <v>137216</v>
      </c>
      <c r="J2134">
        <v>46</v>
      </c>
      <c r="K2134" t="s">
        <v>2876</v>
      </c>
      <c r="L2134">
        <v>7387</v>
      </c>
      <c r="M2134">
        <v>2024</v>
      </c>
      <c r="N2134">
        <v>36</v>
      </c>
      <c r="O2134">
        <f t="shared" si="33"/>
        <v>6.1294393365783307E-3</v>
      </c>
    </row>
    <row r="2135" spans="1:15" x14ac:dyDescent="0.3">
      <c r="A2135">
        <v>6546</v>
      </c>
      <c r="B2135">
        <v>241</v>
      </c>
      <c r="C2135" t="s">
        <v>949</v>
      </c>
      <c r="D2135" t="s">
        <v>149</v>
      </c>
      <c r="E2135">
        <v>135</v>
      </c>
      <c r="F2135">
        <v>874</v>
      </c>
      <c r="G2135">
        <v>0.15446224256292906</v>
      </c>
      <c r="H2135">
        <v>22188</v>
      </c>
      <c r="I2135">
        <v>137216</v>
      </c>
      <c r="J2135">
        <v>48</v>
      </c>
      <c r="K2135" t="s">
        <v>890</v>
      </c>
      <c r="L2135">
        <v>4374</v>
      </c>
      <c r="M2135">
        <v>2024</v>
      </c>
      <c r="N2135">
        <v>36</v>
      </c>
      <c r="O2135">
        <f t="shared" si="33"/>
        <v>6.0843699296917256E-3</v>
      </c>
    </row>
    <row r="2136" spans="1:15" x14ac:dyDescent="0.3">
      <c r="A2136">
        <v>6546</v>
      </c>
      <c r="B2136">
        <v>1</v>
      </c>
      <c r="C2136" t="s">
        <v>949</v>
      </c>
      <c r="D2136" t="s">
        <v>149</v>
      </c>
      <c r="E2136">
        <v>133</v>
      </c>
      <c r="F2136">
        <v>133</v>
      </c>
      <c r="G2136">
        <v>1</v>
      </c>
      <c r="H2136">
        <v>22188</v>
      </c>
      <c r="I2136">
        <v>137216</v>
      </c>
      <c r="J2136">
        <v>49</v>
      </c>
      <c r="K2136" t="s">
        <v>2670</v>
      </c>
      <c r="L2136">
        <v>424</v>
      </c>
      <c r="M2136">
        <v>2024</v>
      </c>
      <c r="N2136">
        <v>36</v>
      </c>
      <c r="O2136">
        <f t="shared" si="33"/>
        <v>5.9942311159185144E-3</v>
      </c>
    </row>
    <row r="2137" spans="1:15" x14ac:dyDescent="0.3">
      <c r="A2137">
        <v>6546</v>
      </c>
      <c r="B2137">
        <v>171</v>
      </c>
      <c r="C2137" t="s">
        <v>949</v>
      </c>
      <c r="D2137" t="s">
        <v>149</v>
      </c>
      <c r="E2137">
        <v>130</v>
      </c>
      <c r="F2137">
        <v>416</v>
      </c>
      <c r="G2137">
        <v>0.3125</v>
      </c>
      <c r="H2137">
        <v>22188</v>
      </c>
      <c r="I2137">
        <v>137216</v>
      </c>
      <c r="J2137">
        <v>50</v>
      </c>
      <c r="K2137" t="s">
        <v>2698</v>
      </c>
      <c r="L2137">
        <v>2558</v>
      </c>
      <c r="M2137">
        <v>2024</v>
      </c>
      <c r="N2137">
        <v>36</v>
      </c>
      <c r="O2137">
        <f t="shared" si="33"/>
        <v>5.8590228952586981E-3</v>
      </c>
    </row>
    <row r="2138" spans="1:15" x14ac:dyDescent="0.3">
      <c r="A2138">
        <v>6546</v>
      </c>
      <c r="B2138">
        <v>207</v>
      </c>
      <c r="C2138" t="s">
        <v>949</v>
      </c>
      <c r="D2138" t="s">
        <v>149</v>
      </c>
      <c r="E2138">
        <v>129</v>
      </c>
      <c r="F2138">
        <v>591</v>
      </c>
      <c r="G2138">
        <v>0.21827411167512689</v>
      </c>
      <c r="H2138">
        <v>22188</v>
      </c>
      <c r="I2138">
        <v>137216</v>
      </c>
      <c r="J2138">
        <v>51</v>
      </c>
      <c r="K2138" t="s">
        <v>2231</v>
      </c>
      <c r="L2138">
        <v>3040</v>
      </c>
      <c r="M2138">
        <v>2024</v>
      </c>
      <c r="N2138">
        <v>36</v>
      </c>
      <c r="O2138">
        <f t="shared" si="33"/>
        <v>5.8139534883720929E-3</v>
      </c>
    </row>
    <row r="2139" spans="1:15" x14ac:dyDescent="0.3">
      <c r="A2139">
        <v>6546</v>
      </c>
      <c r="B2139">
        <v>120</v>
      </c>
      <c r="C2139" t="s">
        <v>949</v>
      </c>
      <c r="D2139" t="s">
        <v>149</v>
      </c>
      <c r="E2139">
        <v>127</v>
      </c>
      <c r="F2139">
        <v>163</v>
      </c>
      <c r="G2139">
        <v>0.77914110429447858</v>
      </c>
      <c r="H2139">
        <v>22188</v>
      </c>
      <c r="I2139">
        <v>137216</v>
      </c>
      <c r="J2139">
        <v>52</v>
      </c>
      <c r="K2139" t="s">
        <v>924</v>
      </c>
      <c r="L2139">
        <v>1368</v>
      </c>
      <c r="M2139">
        <v>2024</v>
      </c>
      <c r="N2139">
        <v>36</v>
      </c>
      <c r="O2139">
        <f t="shared" si="33"/>
        <v>5.7238146745988826E-3</v>
      </c>
    </row>
    <row r="2140" spans="1:15" x14ac:dyDescent="0.3">
      <c r="A2140">
        <v>6546</v>
      </c>
      <c r="B2140">
        <v>58</v>
      </c>
      <c r="C2140" t="s">
        <v>949</v>
      </c>
      <c r="D2140" t="s">
        <v>149</v>
      </c>
      <c r="E2140">
        <v>124</v>
      </c>
      <c r="F2140">
        <v>584</v>
      </c>
      <c r="G2140">
        <v>0.21232876712328766</v>
      </c>
      <c r="H2140">
        <v>22188</v>
      </c>
      <c r="I2140">
        <v>137216</v>
      </c>
      <c r="J2140">
        <v>53</v>
      </c>
      <c r="K2140" t="s">
        <v>911</v>
      </c>
      <c r="L2140">
        <v>3485</v>
      </c>
      <c r="M2140">
        <v>2024</v>
      </c>
      <c r="N2140">
        <v>36</v>
      </c>
      <c r="O2140">
        <f t="shared" si="33"/>
        <v>5.5886064539390663E-3</v>
      </c>
    </row>
    <row r="2141" spans="1:15" x14ac:dyDescent="0.3">
      <c r="A2141">
        <v>6546</v>
      </c>
      <c r="B2141">
        <v>227</v>
      </c>
      <c r="C2141" t="s">
        <v>949</v>
      </c>
      <c r="D2141" t="s">
        <v>149</v>
      </c>
      <c r="E2141">
        <v>122</v>
      </c>
      <c r="F2141">
        <v>283</v>
      </c>
      <c r="G2141">
        <v>0.43109540636042404</v>
      </c>
      <c r="H2141">
        <v>22188</v>
      </c>
      <c r="I2141">
        <v>137216</v>
      </c>
      <c r="J2141">
        <v>54</v>
      </c>
      <c r="K2141" t="s">
        <v>2217</v>
      </c>
      <c r="L2141">
        <v>1312</v>
      </c>
      <c r="M2141">
        <v>2024</v>
      </c>
      <c r="N2141">
        <v>36</v>
      </c>
      <c r="O2141">
        <f t="shared" si="33"/>
        <v>5.4984676401658552E-3</v>
      </c>
    </row>
    <row r="2142" spans="1:15" x14ac:dyDescent="0.3">
      <c r="A2142">
        <v>6546</v>
      </c>
      <c r="B2142">
        <v>442</v>
      </c>
      <c r="C2142" t="s">
        <v>949</v>
      </c>
      <c r="D2142" t="s">
        <v>149</v>
      </c>
      <c r="E2142">
        <v>121</v>
      </c>
      <c r="F2142">
        <v>195</v>
      </c>
      <c r="G2142">
        <v>0.62051282051282053</v>
      </c>
      <c r="H2142">
        <v>22188</v>
      </c>
      <c r="I2142">
        <v>137216</v>
      </c>
      <c r="J2142">
        <v>55</v>
      </c>
      <c r="K2142" t="s">
        <v>2741</v>
      </c>
      <c r="L2142">
        <v>955</v>
      </c>
      <c r="M2142">
        <v>2024</v>
      </c>
      <c r="N2142">
        <v>36</v>
      </c>
      <c r="O2142">
        <f t="shared" si="33"/>
        <v>5.45339823327925E-3</v>
      </c>
    </row>
    <row r="2143" spans="1:15" x14ac:dyDescent="0.3">
      <c r="A2143">
        <v>6546</v>
      </c>
      <c r="B2143">
        <v>351</v>
      </c>
      <c r="C2143" t="s">
        <v>949</v>
      </c>
      <c r="D2143" t="s">
        <v>149</v>
      </c>
      <c r="E2143">
        <v>118</v>
      </c>
      <c r="F2143">
        <v>999</v>
      </c>
      <c r="G2143">
        <v>0.11811811811811812</v>
      </c>
      <c r="H2143">
        <v>22188</v>
      </c>
      <c r="I2143">
        <v>137216</v>
      </c>
      <c r="J2143">
        <v>56</v>
      </c>
      <c r="K2143" t="s">
        <v>2729</v>
      </c>
      <c r="L2143">
        <v>4749</v>
      </c>
      <c r="M2143">
        <v>2024</v>
      </c>
      <c r="N2143">
        <v>36</v>
      </c>
      <c r="O2143">
        <f t="shared" si="33"/>
        <v>5.3181900126194337E-3</v>
      </c>
    </row>
    <row r="2144" spans="1:15" x14ac:dyDescent="0.3">
      <c r="A2144">
        <v>6546</v>
      </c>
      <c r="B2144">
        <v>721</v>
      </c>
      <c r="C2144" t="s">
        <v>949</v>
      </c>
      <c r="D2144" t="s">
        <v>149</v>
      </c>
      <c r="E2144">
        <v>117</v>
      </c>
      <c r="F2144">
        <v>429</v>
      </c>
      <c r="G2144">
        <v>0.27272727272727271</v>
      </c>
      <c r="H2144">
        <v>22188</v>
      </c>
      <c r="I2144">
        <v>137216</v>
      </c>
      <c r="J2144">
        <v>57</v>
      </c>
      <c r="K2144" t="s">
        <v>925</v>
      </c>
      <c r="L2144">
        <v>3185</v>
      </c>
      <c r="M2144">
        <v>2024</v>
      </c>
      <c r="N2144">
        <v>36</v>
      </c>
      <c r="O2144">
        <f t="shared" si="33"/>
        <v>5.2731206057328285E-3</v>
      </c>
    </row>
    <row r="2145" spans="1:15" x14ac:dyDescent="0.3">
      <c r="A2145">
        <v>6546</v>
      </c>
      <c r="B2145">
        <v>775</v>
      </c>
      <c r="C2145" t="s">
        <v>949</v>
      </c>
      <c r="D2145" t="s">
        <v>149</v>
      </c>
      <c r="E2145">
        <v>117</v>
      </c>
      <c r="F2145">
        <v>1629</v>
      </c>
      <c r="G2145">
        <v>7.18232044198895E-2</v>
      </c>
      <c r="H2145">
        <v>22188</v>
      </c>
      <c r="I2145">
        <v>137216</v>
      </c>
      <c r="J2145">
        <v>57</v>
      </c>
      <c r="K2145" t="s">
        <v>881</v>
      </c>
      <c r="L2145">
        <v>9105</v>
      </c>
      <c r="M2145">
        <v>2024</v>
      </c>
      <c r="N2145">
        <v>36</v>
      </c>
      <c r="O2145">
        <f t="shared" si="33"/>
        <v>5.2731206057328285E-3</v>
      </c>
    </row>
    <row r="2146" spans="1:15" x14ac:dyDescent="0.3">
      <c r="A2146">
        <v>6546</v>
      </c>
      <c r="B2146">
        <v>253</v>
      </c>
      <c r="C2146" t="s">
        <v>949</v>
      </c>
      <c r="D2146" t="s">
        <v>149</v>
      </c>
      <c r="E2146">
        <v>115</v>
      </c>
      <c r="F2146">
        <v>658</v>
      </c>
      <c r="G2146">
        <v>0.17477203647416414</v>
      </c>
      <c r="H2146">
        <v>22188</v>
      </c>
      <c r="I2146">
        <v>137216</v>
      </c>
      <c r="J2146">
        <v>59</v>
      </c>
      <c r="K2146" t="s">
        <v>885</v>
      </c>
      <c r="L2146">
        <v>3191</v>
      </c>
      <c r="M2146">
        <v>2024</v>
      </c>
      <c r="N2146">
        <v>36</v>
      </c>
      <c r="O2146">
        <f t="shared" si="33"/>
        <v>5.1829817919596182E-3</v>
      </c>
    </row>
    <row r="2147" spans="1:15" x14ac:dyDescent="0.3">
      <c r="A2147">
        <v>6546</v>
      </c>
      <c r="B2147">
        <v>313</v>
      </c>
      <c r="C2147" t="s">
        <v>949</v>
      </c>
      <c r="D2147" t="s">
        <v>149</v>
      </c>
      <c r="E2147">
        <v>115</v>
      </c>
      <c r="F2147">
        <v>308</v>
      </c>
      <c r="G2147">
        <v>0.37337662337662336</v>
      </c>
      <c r="H2147">
        <v>22188</v>
      </c>
      <c r="I2147">
        <v>137216</v>
      </c>
      <c r="J2147">
        <v>59</v>
      </c>
      <c r="K2147" t="s">
        <v>926</v>
      </c>
      <c r="L2147">
        <v>2940</v>
      </c>
      <c r="M2147">
        <v>2024</v>
      </c>
      <c r="N2147">
        <v>36</v>
      </c>
      <c r="O2147">
        <f t="shared" si="33"/>
        <v>5.1829817919596182E-3</v>
      </c>
    </row>
    <row r="2148" spans="1:15" x14ac:dyDescent="0.3">
      <c r="A2148">
        <v>6546</v>
      </c>
      <c r="B2148">
        <v>44</v>
      </c>
      <c r="C2148" t="s">
        <v>949</v>
      </c>
      <c r="D2148" t="s">
        <v>149</v>
      </c>
      <c r="E2148">
        <v>114</v>
      </c>
      <c r="F2148">
        <v>259</v>
      </c>
      <c r="G2148">
        <v>0.44015444015444016</v>
      </c>
      <c r="H2148">
        <v>22188</v>
      </c>
      <c r="I2148">
        <v>137216</v>
      </c>
      <c r="J2148">
        <v>61</v>
      </c>
      <c r="K2148" t="s">
        <v>2679</v>
      </c>
      <c r="L2148">
        <v>1846</v>
      </c>
      <c r="M2148">
        <v>2024</v>
      </c>
      <c r="N2148">
        <v>36</v>
      </c>
      <c r="O2148">
        <f t="shared" si="33"/>
        <v>5.1379123850730122E-3</v>
      </c>
    </row>
    <row r="2149" spans="1:15" x14ac:dyDescent="0.3">
      <c r="A2149">
        <v>6546</v>
      </c>
      <c r="B2149">
        <v>245</v>
      </c>
      <c r="C2149" t="s">
        <v>949</v>
      </c>
      <c r="D2149" t="s">
        <v>149</v>
      </c>
      <c r="E2149">
        <v>114</v>
      </c>
      <c r="F2149">
        <v>371</v>
      </c>
      <c r="G2149">
        <v>0.30727762803234504</v>
      </c>
      <c r="H2149">
        <v>22188</v>
      </c>
      <c r="I2149">
        <v>137216</v>
      </c>
      <c r="J2149">
        <v>61</v>
      </c>
      <c r="K2149" t="s">
        <v>2712</v>
      </c>
      <c r="L2149">
        <v>2282</v>
      </c>
      <c r="M2149">
        <v>2024</v>
      </c>
      <c r="N2149">
        <v>36</v>
      </c>
      <c r="O2149">
        <f t="shared" si="33"/>
        <v>5.1379123850730122E-3</v>
      </c>
    </row>
    <row r="2150" spans="1:15" x14ac:dyDescent="0.3">
      <c r="A2150">
        <v>6546</v>
      </c>
      <c r="B2150">
        <v>342</v>
      </c>
      <c r="C2150" t="s">
        <v>949</v>
      </c>
      <c r="D2150" t="s">
        <v>149</v>
      </c>
      <c r="E2150">
        <v>107</v>
      </c>
      <c r="F2150">
        <v>748</v>
      </c>
      <c r="G2150">
        <v>0.14304812834224598</v>
      </c>
      <c r="H2150">
        <v>22188</v>
      </c>
      <c r="I2150">
        <v>137216</v>
      </c>
      <c r="J2150">
        <v>63</v>
      </c>
      <c r="K2150" t="s">
        <v>2726</v>
      </c>
      <c r="L2150">
        <v>2776</v>
      </c>
      <c r="M2150">
        <v>2024</v>
      </c>
      <c r="N2150">
        <v>36</v>
      </c>
      <c r="O2150">
        <f t="shared" si="33"/>
        <v>4.8224265368667744E-3</v>
      </c>
    </row>
    <row r="2151" spans="1:15" x14ac:dyDescent="0.3">
      <c r="A2151">
        <v>6546</v>
      </c>
      <c r="B2151">
        <v>813</v>
      </c>
      <c r="C2151" t="s">
        <v>949</v>
      </c>
      <c r="D2151" t="s">
        <v>149</v>
      </c>
      <c r="E2151">
        <v>107</v>
      </c>
      <c r="F2151">
        <v>255</v>
      </c>
      <c r="G2151">
        <v>0.41960784313725491</v>
      </c>
      <c r="H2151">
        <v>22188</v>
      </c>
      <c r="I2151">
        <v>137216</v>
      </c>
      <c r="J2151">
        <v>63</v>
      </c>
      <c r="K2151" t="s">
        <v>2243</v>
      </c>
      <c r="L2151">
        <v>1813</v>
      </c>
      <c r="M2151">
        <v>2024</v>
      </c>
      <c r="N2151">
        <v>36</v>
      </c>
      <c r="O2151">
        <f t="shared" si="33"/>
        <v>4.8224265368667744E-3</v>
      </c>
    </row>
    <row r="2152" spans="1:15" x14ac:dyDescent="0.3">
      <c r="A2152">
        <v>6546</v>
      </c>
      <c r="B2152">
        <v>197</v>
      </c>
      <c r="C2152" t="s">
        <v>949</v>
      </c>
      <c r="D2152" t="s">
        <v>149</v>
      </c>
      <c r="E2152">
        <v>105</v>
      </c>
      <c r="F2152">
        <v>511</v>
      </c>
      <c r="G2152">
        <v>0.20547945205479451</v>
      </c>
      <c r="H2152">
        <v>22188</v>
      </c>
      <c r="I2152">
        <v>137216</v>
      </c>
      <c r="J2152">
        <v>65</v>
      </c>
      <c r="K2152" t="s">
        <v>912</v>
      </c>
      <c r="L2152">
        <v>3175</v>
      </c>
      <c r="M2152">
        <v>2024</v>
      </c>
      <c r="N2152">
        <v>36</v>
      </c>
      <c r="O2152">
        <f t="shared" si="33"/>
        <v>4.7322877230935641E-3</v>
      </c>
    </row>
    <row r="2153" spans="1:15" x14ac:dyDescent="0.3">
      <c r="A2153">
        <v>6546</v>
      </c>
      <c r="B2153">
        <v>240</v>
      </c>
      <c r="C2153" t="s">
        <v>949</v>
      </c>
      <c r="D2153" t="s">
        <v>149</v>
      </c>
      <c r="E2153">
        <v>105</v>
      </c>
      <c r="F2153">
        <v>391</v>
      </c>
      <c r="G2153">
        <v>0.26854219948849106</v>
      </c>
      <c r="H2153">
        <v>22188</v>
      </c>
      <c r="I2153">
        <v>137216</v>
      </c>
      <c r="J2153">
        <v>65</v>
      </c>
      <c r="K2153" t="s">
        <v>942</v>
      </c>
      <c r="L2153">
        <v>2347</v>
      </c>
      <c r="M2153">
        <v>2024</v>
      </c>
      <c r="N2153">
        <v>36</v>
      </c>
      <c r="O2153">
        <f t="shared" si="33"/>
        <v>4.7322877230935641E-3</v>
      </c>
    </row>
    <row r="2154" spans="1:15" x14ac:dyDescent="0.3">
      <c r="A2154">
        <v>6546</v>
      </c>
      <c r="B2154">
        <v>443</v>
      </c>
      <c r="C2154" t="s">
        <v>949</v>
      </c>
      <c r="D2154" t="s">
        <v>149</v>
      </c>
      <c r="E2154">
        <v>104</v>
      </c>
      <c r="F2154">
        <v>201</v>
      </c>
      <c r="G2154">
        <v>0.51741293532338306</v>
      </c>
      <c r="H2154">
        <v>22188</v>
      </c>
      <c r="I2154">
        <v>137216</v>
      </c>
      <c r="J2154">
        <v>67</v>
      </c>
      <c r="K2154" t="s">
        <v>2742</v>
      </c>
      <c r="L2154">
        <v>1064</v>
      </c>
      <c r="M2154">
        <v>2024</v>
      </c>
      <c r="N2154">
        <v>36</v>
      </c>
      <c r="O2154">
        <f t="shared" si="33"/>
        <v>4.687218316206959E-3</v>
      </c>
    </row>
    <row r="2155" spans="1:15" x14ac:dyDescent="0.3">
      <c r="A2155">
        <v>6546</v>
      </c>
      <c r="B2155">
        <v>143</v>
      </c>
      <c r="C2155" t="s">
        <v>949</v>
      </c>
      <c r="D2155" t="s">
        <v>149</v>
      </c>
      <c r="E2155">
        <v>103</v>
      </c>
      <c r="F2155">
        <v>403</v>
      </c>
      <c r="G2155">
        <v>0.25558312655086851</v>
      </c>
      <c r="H2155">
        <v>22188</v>
      </c>
      <c r="I2155">
        <v>137216</v>
      </c>
      <c r="J2155">
        <v>68</v>
      </c>
      <c r="K2155" t="s">
        <v>2693</v>
      </c>
      <c r="L2155">
        <v>2493</v>
      </c>
      <c r="M2155">
        <v>2024</v>
      </c>
      <c r="N2155">
        <v>36</v>
      </c>
      <c r="O2155">
        <f t="shared" si="33"/>
        <v>4.642148909320353E-3</v>
      </c>
    </row>
    <row r="2156" spans="1:15" x14ac:dyDescent="0.3">
      <c r="A2156">
        <v>6546</v>
      </c>
      <c r="B2156">
        <v>951</v>
      </c>
      <c r="C2156" t="s">
        <v>949</v>
      </c>
      <c r="D2156" t="s">
        <v>149</v>
      </c>
      <c r="E2156">
        <v>103</v>
      </c>
      <c r="F2156">
        <v>293</v>
      </c>
      <c r="G2156">
        <v>0.35153583617747441</v>
      </c>
      <c r="H2156">
        <v>22188</v>
      </c>
      <c r="I2156">
        <v>137216</v>
      </c>
      <c r="J2156">
        <v>68</v>
      </c>
      <c r="K2156" t="s">
        <v>2810</v>
      </c>
      <c r="L2156">
        <v>2153</v>
      </c>
      <c r="M2156">
        <v>2024</v>
      </c>
      <c r="N2156">
        <v>36</v>
      </c>
      <c r="O2156">
        <f t="shared" si="33"/>
        <v>4.642148909320353E-3</v>
      </c>
    </row>
    <row r="2157" spans="1:15" x14ac:dyDescent="0.3">
      <c r="A2157">
        <v>6546</v>
      </c>
      <c r="B2157">
        <v>283</v>
      </c>
      <c r="C2157" t="s">
        <v>949</v>
      </c>
      <c r="D2157" t="s">
        <v>149</v>
      </c>
      <c r="E2157">
        <v>102</v>
      </c>
      <c r="F2157">
        <v>415</v>
      </c>
      <c r="G2157">
        <v>0.24578313253012049</v>
      </c>
      <c r="H2157">
        <v>22188</v>
      </c>
      <c r="I2157">
        <v>137216</v>
      </c>
      <c r="J2157">
        <v>70</v>
      </c>
      <c r="K2157" t="s">
        <v>2244</v>
      </c>
      <c r="L2157">
        <v>2563</v>
      </c>
      <c r="M2157">
        <v>2024</v>
      </c>
      <c r="N2157">
        <v>36</v>
      </c>
      <c r="O2157">
        <f t="shared" si="33"/>
        <v>4.5970795024337478E-3</v>
      </c>
    </row>
    <row r="2158" spans="1:15" x14ac:dyDescent="0.3">
      <c r="A2158">
        <v>6546</v>
      </c>
      <c r="B2158">
        <v>279</v>
      </c>
      <c r="C2158" t="s">
        <v>949</v>
      </c>
      <c r="D2158" t="s">
        <v>149</v>
      </c>
      <c r="E2158">
        <v>101</v>
      </c>
      <c r="F2158">
        <v>197</v>
      </c>
      <c r="G2158">
        <v>0.51269035532994922</v>
      </c>
      <c r="H2158">
        <v>22188</v>
      </c>
      <c r="I2158">
        <v>137216</v>
      </c>
      <c r="J2158">
        <v>71</v>
      </c>
      <c r="K2158" t="s">
        <v>2211</v>
      </c>
      <c r="L2158">
        <v>964</v>
      </c>
      <c r="M2158">
        <v>2024</v>
      </c>
      <c r="N2158">
        <v>36</v>
      </c>
      <c r="O2158">
        <f t="shared" si="33"/>
        <v>4.5520100955471427E-3</v>
      </c>
    </row>
    <row r="2159" spans="1:15" x14ac:dyDescent="0.3">
      <c r="A2159">
        <v>6546</v>
      </c>
      <c r="B2159">
        <v>161</v>
      </c>
      <c r="C2159" t="s">
        <v>949</v>
      </c>
      <c r="D2159" t="s">
        <v>149</v>
      </c>
      <c r="E2159">
        <v>100</v>
      </c>
      <c r="F2159">
        <v>149</v>
      </c>
      <c r="G2159">
        <v>0.67114093959731547</v>
      </c>
      <c r="H2159">
        <v>22188</v>
      </c>
      <c r="I2159">
        <v>137216</v>
      </c>
      <c r="J2159">
        <v>72</v>
      </c>
      <c r="K2159" t="s">
        <v>2694</v>
      </c>
      <c r="L2159">
        <v>1310</v>
      </c>
      <c r="M2159">
        <v>2024</v>
      </c>
      <c r="N2159">
        <v>36</v>
      </c>
      <c r="O2159">
        <f t="shared" si="33"/>
        <v>4.5069406886605375E-3</v>
      </c>
    </row>
    <row r="2160" spans="1:15" x14ac:dyDescent="0.3">
      <c r="A2160">
        <v>6546</v>
      </c>
      <c r="B2160">
        <v>310</v>
      </c>
      <c r="C2160" t="s">
        <v>949</v>
      </c>
      <c r="D2160" t="s">
        <v>149</v>
      </c>
      <c r="E2160">
        <v>100</v>
      </c>
      <c r="F2160">
        <v>273</v>
      </c>
      <c r="G2160">
        <v>0.36630036630036628</v>
      </c>
      <c r="H2160">
        <v>22188</v>
      </c>
      <c r="I2160">
        <v>137216</v>
      </c>
      <c r="J2160">
        <v>72</v>
      </c>
      <c r="K2160" t="s">
        <v>960</v>
      </c>
      <c r="L2160">
        <v>1431</v>
      </c>
      <c r="M2160">
        <v>2024</v>
      </c>
      <c r="N2160">
        <v>36</v>
      </c>
      <c r="O2160">
        <f t="shared" si="33"/>
        <v>4.5069406886605375E-3</v>
      </c>
    </row>
    <row r="2161" spans="1:15" x14ac:dyDescent="0.3">
      <c r="A2161">
        <v>6546</v>
      </c>
      <c r="B2161">
        <v>950</v>
      </c>
      <c r="C2161" t="s">
        <v>949</v>
      </c>
      <c r="D2161" t="s">
        <v>149</v>
      </c>
      <c r="E2161">
        <v>100</v>
      </c>
      <c r="F2161">
        <v>231</v>
      </c>
      <c r="G2161">
        <v>0.4329004329004329</v>
      </c>
      <c r="H2161">
        <v>22188</v>
      </c>
      <c r="I2161">
        <v>137216</v>
      </c>
      <c r="J2161">
        <v>72</v>
      </c>
      <c r="K2161" t="s">
        <v>2217</v>
      </c>
      <c r="L2161">
        <v>2149</v>
      </c>
      <c r="M2161">
        <v>2024</v>
      </c>
      <c r="N2161">
        <v>36</v>
      </c>
      <c r="O2161">
        <f t="shared" si="33"/>
        <v>4.5069406886605375E-3</v>
      </c>
    </row>
    <row r="2162" spans="1:15" x14ac:dyDescent="0.3">
      <c r="A2162">
        <v>6546</v>
      </c>
      <c r="B2162">
        <v>220</v>
      </c>
      <c r="C2162" t="s">
        <v>949</v>
      </c>
      <c r="D2162" t="s">
        <v>149</v>
      </c>
      <c r="E2162">
        <v>93</v>
      </c>
      <c r="F2162">
        <v>249</v>
      </c>
      <c r="G2162">
        <v>0.37349397590361444</v>
      </c>
      <c r="H2162">
        <v>22188</v>
      </c>
      <c r="I2162">
        <v>137216</v>
      </c>
      <c r="J2162">
        <v>75</v>
      </c>
      <c r="K2162" t="s">
        <v>941</v>
      </c>
      <c r="L2162">
        <v>1892</v>
      </c>
      <c r="M2162">
        <v>2024</v>
      </c>
      <c r="N2162">
        <v>36</v>
      </c>
      <c r="O2162">
        <f t="shared" si="33"/>
        <v>4.1914548404542997E-3</v>
      </c>
    </row>
    <row r="2163" spans="1:15" x14ac:dyDescent="0.3">
      <c r="A2163">
        <v>6546</v>
      </c>
      <c r="B2163">
        <v>930</v>
      </c>
      <c r="C2163" t="s">
        <v>949</v>
      </c>
      <c r="D2163" t="s">
        <v>149</v>
      </c>
      <c r="E2163">
        <v>89</v>
      </c>
      <c r="F2163">
        <v>172</v>
      </c>
      <c r="G2163">
        <v>0.51744186046511631</v>
      </c>
      <c r="H2163">
        <v>22188</v>
      </c>
      <c r="I2163">
        <v>137216</v>
      </c>
      <c r="J2163">
        <v>76</v>
      </c>
      <c r="K2163" t="s">
        <v>2809</v>
      </c>
      <c r="L2163">
        <v>1047</v>
      </c>
      <c r="M2163">
        <v>2024</v>
      </c>
      <c r="N2163">
        <v>36</v>
      </c>
      <c r="O2163">
        <f t="shared" si="33"/>
        <v>4.0111772129078783E-3</v>
      </c>
    </row>
    <row r="2164" spans="1:15" x14ac:dyDescent="0.3">
      <c r="A2164">
        <v>6546</v>
      </c>
      <c r="B2164">
        <v>181</v>
      </c>
      <c r="C2164" t="s">
        <v>949</v>
      </c>
      <c r="D2164" t="s">
        <v>149</v>
      </c>
      <c r="E2164">
        <v>88</v>
      </c>
      <c r="F2164">
        <v>297</v>
      </c>
      <c r="G2164">
        <v>0.29629629629629628</v>
      </c>
      <c r="H2164">
        <v>22188</v>
      </c>
      <c r="I2164">
        <v>137216</v>
      </c>
      <c r="J2164">
        <v>77</v>
      </c>
      <c r="K2164" t="s">
        <v>2217</v>
      </c>
      <c r="L2164">
        <v>2856</v>
      </c>
      <c r="M2164">
        <v>2024</v>
      </c>
      <c r="N2164">
        <v>36</v>
      </c>
      <c r="O2164">
        <f t="shared" si="33"/>
        <v>3.9661078060212731E-3</v>
      </c>
    </row>
    <row r="2165" spans="1:15" x14ac:dyDescent="0.3">
      <c r="A2165">
        <v>6546</v>
      </c>
      <c r="B2165">
        <v>167</v>
      </c>
      <c r="C2165" t="s">
        <v>949</v>
      </c>
      <c r="D2165" t="s">
        <v>149</v>
      </c>
      <c r="E2165">
        <v>87</v>
      </c>
      <c r="F2165">
        <v>108</v>
      </c>
      <c r="G2165">
        <v>0.80555555555555558</v>
      </c>
      <c r="H2165">
        <v>22188</v>
      </c>
      <c r="I2165">
        <v>137216</v>
      </c>
      <c r="J2165">
        <v>78</v>
      </c>
      <c r="K2165" t="s">
        <v>2886</v>
      </c>
      <c r="L2165">
        <v>1229</v>
      </c>
      <c r="M2165">
        <v>2024</v>
      </c>
      <c r="N2165">
        <v>36</v>
      </c>
      <c r="O2165">
        <f t="shared" si="33"/>
        <v>3.9210383991346671E-3</v>
      </c>
    </row>
    <row r="2166" spans="1:15" x14ac:dyDescent="0.3">
      <c r="A2166">
        <v>6546</v>
      </c>
      <c r="B2166">
        <v>140</v>
      </c>
      <c r="C2166" t="s">
        <v>949</v>
      </c>
      <c r="D2166" t="s">
        <v>149</v>
      </c>
      <c r="E2166">
        <v>85</v>
      </c>
      <c r="F2166">
        <v>1703</v>
      </c>
      <c r="G2166">
        <v>4.9911920140927775E-2</v>
      </c>
      <c r="H2166">
        <v>22188</v>
      </c>
      <c r="I2166">
        <v>137216</v>
      </c>
      <c r="J2166">
        <v>79</v>
      </c>
      <c r="K2166" t="s">
        <v>876</v>
      </c>
      <c r="L2166">
        <v>9196</v>
      </c>
      <c r="M2166">
        <v>2024</v>
      </c>
      <c r="N2166">
        <v>36</v>
      </c>
      <c r="O2166">
        <f t="shared" si="33"/>
        <v>3.8308995853614568E-3</v>
      </c>
    </row>
    <row r="2167" spans="1:15" x14ac:dyDescent="0.3">
      <c r="A2167">
        <v>6546</v>
      </c>
      <c r="B2167">
        <v>165</v>
      </c>
      <c r="C2167" t="s">
        <v>949</v>
      </c>
      <c r="D2167" t="s">
        <v>149</v>
      </c>
      <c r="E2167">
        <v>84</v>
      </c>
      <c r="F2167">
        <v>85</v>
      </c>
      <c r="G2167">
        <v>0.9882352941176471</v>
      </c>
      <c r="H2167">
        <v>22188</v>
      </c>
      <c r="I2167">
        <v>137216</v>
      </c>
      <c r="J2167">
        <v>80</v>
      </c>
      <c r="K2167" t="s">
        <v>2892</v>
      </c>
      <c r="L2167">
        <v>1130</v>
      </c>
      <c r="M2167">
        <v>2024</v>
      </c>
      <c r="N2167">
        <v>36</v>
      </c>
      <c r="O2167">
        <f t="shared" si="33"/>
        <v>3.7858301784748512E-3</v>
      </c>
    </row>
    <row r="2168" spans="1:15" x14ac:dyDescent="0.3">
      <c r="A2168">
        <v>6546</v>
      </c>
      <c r="B2168">
        <v>425</v>
      </c>
      <c r="C2168" t="s">
        <v>949</v>
      </c>
      <c r="D2168" t="s">
        <v>149</v>
      </c>
      <c r="E2168">
        <v>81</v>
      </c>
      <c r="F2168">
        <v>589</v>
      </c>
      <c r="G2168">
        <v>0.13752122241086587</v>
      </c>
      <c r="H2168">
        <v>22188</v>
      </c>
      <c r="I2168">
        <v>137216</v>
      </c>
      <c r="J2168">
        <v>81</v>
      </c>
      <c r="K2168" t="s">
        <v>2883</v>
      </c>
      <c r="L2168">
        <v>3296</v>
      </c>
      <c r="M2168">
        <v>2024</v>
      </c>
      <c r="N2168">
        <v>36</v>
      </c>
      <c r="O2168">
        <f t="shared" si="33"/>
        <v>3.6506219578150353E-3</v>
      </c>
    </row>
    <row r="2169" spans="1:15" x14ac:dyDescent="0.3">
      <c r="A2169">
        <v>6546</v>
      </c>
      <c r="B2169">
        <v>912</v>
      </c>
      <c r="C2169" t="s">
        <v>949</v>
      </c>
      <c r="D2169" t="s">
        <v>149</v>
      </c>
      <c r="E2169">
        <v>81</v>
      </c>
      <c r="F2169">
        <v>122</v>
      </c>
      <c r="G2169">
        <v>0.66393442622950816</v>
      </c>
      <c r="H2169">
        <v>22188</v>
      </c>
      <c r="I2169">
        <v>137216</v>
      </c>
      <c r="J2169">
        <v>81</v>
      </c>
      <c r="K2169" t="s">
        <v>2808</v>
      </c>
      <c r="L2169">
        <v>960</v>
      </c>
      <c r="M2169">
        <v>2024</v>
      </c>
      <c r="N2169">
        <v>36</v>
      </c>
      <c r="O2169">
        <f t="shared" si="33"/>
        <v>3.6506219578150353E-3</v>
      </c>
    </row>
    <row r="2170" spans="1:15" x14ac:dyDescent="0.3">
      <c r="A2170">
        <v>6546</v>
      </c>
      <c r="B2170">
        <v>252</v>
      </c>
      <c r="C2170" t="s">
        <v>949</v>
      </c>
      <c r="D2170" t="s">
        <v>149</v>
      </c>
      <c r="E2170">
        <v>79</v>
      </c>
      <c r="F2170">
        <v>275</v>
      </c>
      <c r="G2170">
        <v>0.28727272727272729</v>
      </c>
      <c r="H2170">
        <v>22188</v>
      </c>
      <c r="I2170">
        <v>137216</v>
      </c>
      <c r="J2170">
        <v>83</v>
      </c>
      <c r="K2170" t="s">
        <v>2946</v>
      </c>
      <c r="L2170">
        <v>1540</v>
      </c>
      <c r="M2170">
        <v>2024</v>
      </c>
      <c r="N2170">
        <v>36</v>
      </c>
      <c r="O2170">
        <f t="shared" si="33"/>
        <v>3.5604831440418246E-3</v>
      </c>
    </row>
    <row r="2171" spans="1:15" x14ac:dyDescent="0.3">
      <c r="A2171">
        <v>6546</v>
      </c>
      <c r="B2171">
        <v>322</v>
      </c>
      <c r="C2171" t="s">
        <v>949</v>
      </c>
      <c r="D2171" t="s">
        <v>149</v>
      </c>
      <c r="E2171">
        <v>79</v>
      </c>
      <c r="F2171">
        <v>285</v>
      </c>
      <c r="G2171">
        <v>0.27719298245614032</v>
      </c>
      <c r="H2171">
        <v>22188</v>
      </c>
      <c r="I2171">
        <v>137216</v>
      </c>
      <c r="J2171">
        <v>83</v>
      </c>
      <c r="K2171" t="s">
        <v>1667</v>
      </c>
      <c r="L2171">
        <v>1093</v>
      </c>
      <c r="M2171">
        <v>2024</v>
      </c>
      <c r="N2171">
        <v>36</v>
      </c>
      <c r="O2171">
        <f t="shared" si="33"/>
        <v>3.5604831440418246E-3</v>
      </c>
    </row>
    <row r="2172" spans="1:15" x14ac:dyDescent="0.3">
      <c r="A2172">
        <v>6546</v>
      </c>
      <c r="B2172">
        <v>182</v>
      </c>
      <c r="C2172" t="s">
        <v>949</v>
      </c>
      <c r="D2172" t="s">
        <v>149</v>
      </c>
      <c r="E2172">
        <v>71</v>
      </c>
      <c r="F2172">
        <v>150</v>
      </c>
      <c r="G2172">
        <v>0.47333333333333333</v>
      </c>
      <c r="H2172">
        <v>22188</v>
      </c>
      <c r="I2172">
        <v>137216</v>
      </c>
      <c r="J2172">
        <v>85</v>
      </c>
      <c r="K2172" t="s">
        <v>2229</v>
      </c>
      <c r="L2172">
        <v>1866</v>
      </c>
      <c r="M2172">
        <v>2024</v>
      </c>
      <c r="N2172">
        <v>36</v>
      </c>
      <c r="O2172">
        <f t="shared" si="33"/>
        <v>3.1999278889489812E-3</v>
      </c>
    </row>
    <row r="2173" spans="1:15" x14ac:dyDescent="0.3">
      <c r="A2173">
        <v>6546</v>
      </c>
      <c r="B2173">
        <v>364</v>
      </c>
      <c r="C2173" t="s">
        <v>949</v>
      </c>
      <c r="D2173" t="s">
        <v>149</v>
      </c>
      <c r="E2173">
        <v>70</v>
      </c>
      <c r="F2173">
        <v>233</v>
      </c>
      <c r="G2173">
        <v>0.30042918454935624</v>
      </c>
      <c r="H2173">
        <v>22188</v>
      </c>
      <c r="I2173">
        <v>137216</v>
      </c>
      <c r="J2173">
        <v>86</v>
      </c>
      <c r="K2173" t="s">
        <v>2732</v>
      </c>
      <c r="L2173">
        <v>1626</v>
      </c>
      <c r="M2173">
        <v>2024</v>
      </c>
      <c r="N2173">
        <v>36</v>
      </c>
      <c r="O2173">
        <f t="shared" si="33"/>
        <v>3.1548584820623761E-3</v>
      </c>
    </row>
    <row r="2174" spans="1:15" x14ac:dyDescent="0.3">
      <c r="A2174">
        <v>6546</v>
      </c>
      <c r="B2174">
        <v>248</v>
      </c>
      <c r="C2174" t="s">
        <v>949</v>
      </c>
      <c r="D2174" t="s">
        <v>149</v>
      </c>
      <c r="E2174">
        <v>69</v>
      </c>
      <c r="F2174">
        <v>559</v>
      </c>
      <c r="G2174">
        <v>0.12343470483005367</v>
      </c>
      <c r="H2174">
        <v>22188</v>
      </c>
      <c r="I2174">
        <v>137216</v>
      </c>
      <c r="J2174">
        <v>87</v>
      </c>
      <c r="K2174" t="s">
        <v>963</v>
      </c>
      <c r="L2174">
        <v>3375</v>
      </c>
      <c r="M2174">
        <v>2024</v>
      </c>
      <c r="N2174">
        <v>36</v>
      </c>
      <c r="O2174">
        <f t="shared" si="33"/>
        <v>3.1097890751757705E-3</v>
      </c>
    </row>
    <row r="2175" spans="1:15" x14ac:dyDescent="0.3">
      <c r="A2175">
        <v>6546</v>
      </c>
      <c r="B2175">
        <v>281</v>
      </c>
      <c r="C2175" t="s">
        <v>949</v>
      </c>
      <c r="D2175" t="s">
        <v>149</v>
      </c>
      <c r="E2175">
        <v>69</v>
      </c>
      <c r="F2175">
        <v>270</v>
      </c>
      <c r="G2175">
        <v>0.25555555555555554</v>
      </c>
      <c r="H2175">
        <v>22188</v>
      </c>
      <c r="I2175">
        <v>137216</v>
      </c>
      <c r="J2175">
        <v>87</v>
      </c>
      <c r="K2175" t="s">
        <v>946</v>
      </c>
      <c r="L2175">
        <v>1881</v>
      </c>
      <c r="M2175">
        <v>2024</v>
      </c>
      <c r="N2175">
        <v>36</v>
      </c>
      <c r="O2175">
        <f t="shared" si="33"/>
        <v>3.1097890751757705E-3</v>
      </c>
    </row>
    <row r="2176" spans="1:15" x14ac:dyDescent="0.3">
      <c r="A2176">
        <v>6546</v>
      </c>
      <c r="B2176">
        <v>711</v>
      </c>
      <c r="C2176" t="s">
        <v>949</v>
      </c>
      <c r="D2176" t="s">
        <v>149</v>
      </c>
      <c r="E2176">
        <v>69</v>
      </c>
      <c r="F2176">
        <v>197</v>
      </c>
      <c r="G2176">
        <v>0.35025380710659898</v>
      </c>
      <c r="H2176">
        <v>22188</v>
      </c>
      <c r="I2176">
        <v>137216</v>
      </c>
      <c r="J2176">
        <v>87</v>
      </c>
      <c r="K2176" t="s">
        <v>2795</v>
      </c>
      <c r="L2176">
        <v>1532</v>
      </c>
      <c r="M2176">
        <v>2024</v>
      </c>
      <c r="N2176">
        <v>36</v>
      </c>
      <c r="O2176">
        <f t="shared" si="33"/>
        <v>3.1097890751757705E-3</v>
      </c>
    </row>
    <row r="2177" spans="1:15" x14ac:dyDescent="0.3">
      <c r="A2177">
        <v>6546</v>
      </c>
      <c r="B2177">
        <v>812</v>
      </c>
      <c r="C2177" t="s">
        <v>949</v>
      </c>
      <c r="D2177" t="s">
        <v>149</v>
      </c>
      <c r="E2177">
        <v>67</v>
      </c>
      <c r="F2177">
        <v>604</v>
      </c>
      <c r="G2177">
        <v>0.11092715231788079</v>
      </c>
      <c r="H2177">
        <v>22188</v>
      </c>
      <c r="I2177">
        <v>137216</v>
      </c>
      <c r="J2177">
        <v>90</v>
      </c>
      <c r="K2177" t="s">
        <v>901</v>
      </c>
      <c r="L2177">
        <v>3303</v>
      </c>
      <c r="M2177">
        <v>2024</v>
      </c>
      <c r="N2177">
        <v>36</v>
      </c>
      <c r="O2177">
        <f t="shared" si="33"/>
        <v>3.0196502614025598E-3</v>
      </c>
    </row>
    <row r="2178" spans="1:15" x14ac:dyDescent="0.3">
      <c r="A2178">
        <v>6546</v>
      </c>
      <c r="B2178">
        <v>206</v>
      </c>
      <c r="C2178" t="s">
        <v>949</v>
      </c>
      <c r="D2178" t="s">
        <v>149</v>
      </c>
      <c r="E2178">
        <v>65</v>
      </c>
      <c r="F2178">
        <v>195</v>
      </c>
      <c r="G2178">
        <v>0.33333333333333331</v>
      </c>
      <c r="H2178">
        <v>22188</v>
      </c>
      <c r="I2178">
        <v>137216</v>
      </c>
      <c r="J2178">
        <v>91</v>
      </c>
      <c r="K2178" t="s">
        <v>2705</v>
      </c>
      <c r="L2178">
        <v>1245</v>
      </c>
      <c r="M2178">
        <v>2024</v>
      </c>
      <c r="N2178">
        <v>36</v>
      </c>
      <c r="O2178">
        <f t="shared" si="33"/>
        <v>2.929511447629349E-3</v>
      </c>
    </row>
    <row r="2179" spans="1:15" x14ac:dyDescent="0.3">
      <c r="A2179">
        <v>6546</v>
      </c>
      <c r="B2179">
        <v>191</v>
      </c>
      <c r="C2179" t="s">
        <v>949</v>
      </c>
      <c r="D2179" t="s">
        <v>149</v>
      </c>
      <c r="E2179">
        <v>62</v>
      </c>
      <c r="F2179">
        <v>313</v>
      </c>
      <c r="G2179">
        <v>0.19808306709265175</v>
      </c>
      <c r="H2179">
        <v>22188</v>
      </c>
      <c r="I2179">
        <v>137216</v>
      </c>
      <c r="J2179">
        <v>92</v>
      </c>
      <c r="K2179" t="s">
        <v>2941</v>
      </c>
      <c r="L2179">
        <v>1386</v>
      </c>
      <c r="M2179">
        <v>2024</v>
      </c>
      <c r="N2179">
        <v>36</v>
      </c>
      <c r="O2179">
        <f t="shared" ref="O2179:O2242" si="34">E2179/H2179</f>
        <v>2.7943032269695332E-3</v>
      </c>
    </row>
    <row r="2180" spans="1:15" x14ac:dyDescent="0.3">
      <c r="A2180">
        <v>6546</v>
      </c>
      <c r="B2180">
        <v>315</v>
      </c>
      <c r="C2180" t="s">
        <v>949</v>
      </c>
      <c r="D2180" t="s">
        <v>149</v>
      </c>
      <c r="E2180">
        <v>62</v>
      </c>
      <c r="F2180">
        <v>147</v>
      </c>
      <c r="G2180">
        <v>0.42176870748299322</v>
      </c>
      <c r="H2180">
        <v>22188</v>
      </c>
      <c r="I2180">
        <v>137216</v>
      </c>
      <c r="J2180">
        <v>92</v>
      </c>
      <c r="K2180" t="s">
        <v>2943</v>
      </c>
      <c r="L2180">
        <v>1125</v>
      </c>
      <c r="M2180">
        <v>2024</v>
      </c>
      <c r="N2180">
        <v>36</v>
      </c>
      <c r="O2180">
        <f t="shared" si="34"/>
        <v>2.7943032269695332E-3</v>
      </c>
    </row>
    <row r="2181" spans="1:15" x14ac:dyDescent="0.3">
      <c r="A2181">
        <v>6546</v>
      </c>
      <c r="B2181">
        <v>660</v>
      </c>
      <c r="C2181" t="s">
        <v>949</v>
      </c>
      <c r="D2181" t="s">
        <v>149</v>
      </c>
      <c r="E2181">
        <v>62</v>
      </c>
      <c r="F2181">
        <v>246</v>
      </c>
      <c r="G2181">
        <v>0.25203252032520324</v>
      </c>
      <c r="H2181">
        <v>22188</v>
      </c>
      <c r="I2181">
        <v>137216</v>
      </c>
      <c r="J2181">
        <v>92</v>
      </c>
      <c r="K2181" t="s">
        <v>2790</v>
      </c>
      <c r="L2181">
        <v>2045</v>
      </c>
      <c r="M2181">
        <v>2024</v>
      </c>
      <c r="N2181">
        <v>36</v>
      </c>
      <c r="O2181">
        <f t="shared" si="34"/>
        <v>2.7943032269695332E-3</v>
      </c>
    </row>
    <row r="2182" spans="1:15" x14ac:dyDescent="0.3">
      <c r="A2182">
        <v>6546</v>
      </c>
      <c r="B2182">
        <v>260</v>
      </c>
      <c r="C2182" t="s">
        <v>949</v>
      </c>
      <c r="D2182" t="s">
        <v>149</v>
      </c>
      <c r="E2182">
        <v>61</v>
      </c>
      <c r="F2182">
        <v>84</v>
      </c>
      <c r="G2182">
        <v>0.72619047619047616</v>
      </c>
      <c r="H2182">
        <v>22188</v>
      </c>
      <c r="I2182">
        <v>137216</v>
      </c>
      <c r="J2182">
        <v>95</v>
      </c>
      <c r="K2182" t="s">
        <v>2715</v>
      </c>
      <c r="L2182">
        <v>1014</v>
      </c>
      <c r="M2182">
        <v>2024</v>
      </c>
      <c r="N2182">
        <v>36</v>
      </c>
      <c r="O2182">
        <f t="shared" si="34"/>
        <v>2.7492338200829276E-3</v>
      </c>
    </row>
    <row r="2183" spans="1:15" x14ac:dyDescent="0.3">
      <c r="A2183">
        <v>6546</v>
      </c>
      <c r="B2183">
        <v>344</v>
      </c>
      <c r="C2183" t="s">
        <v>949</v>
      </c>
      <c r="D2183" t="s">
        <v>149</v>
      </c>
      <c r="E2183">
        <v>60</v>
      </c>
      <c r="F2183">
        <v>388</v>
      </c>
      <c r="G2183">
        <v>0.15463917525773196</v>
      </c>
      <c r="H2183">
        <v>22188</v>
      </c>
      <c r="I2183">
        <v>137216</v>
      </c>
      <c r="J2183">
        <v>96</v>
      </c>
      <c r="K2183" t="s">
        <v>2728</v>
      </c>
      <c r="L2183">
        <v>1902</v>
      </c>
      <c r="M2183">
        <v>2024</v>
      </c>
      <c r="N2183">
        <v>36</v>
      </c>
      <c r="O2183">
        <f t="shared" si="34"/>
        <v>2.7041644131963224E-3</v>
      </c>
    </row>
    <row r="2184" spans="1:15" x14ac:dyDescent="0.3">
      <c r="A2184">
        <v>6546</v>
      </c>
      <c r="B2184">
        <v>465</v>
      </c>
      <c r="C2184" t="s">
        <v>949</v>
      </c>
      <c r="D2184" t="s">
        <v>149</v>
      </c>
      <c r="E2184">
        <v>60</v>
      </c>
      <c r="F2184">
        <v>501</v>
      </c>
      <c r="G2184">
        <v>0.11976047904191617</v>
      </c>
      <c r="H2184">
        <v>22188</v>
      </c>
      <c r="I2184">
        <v>137216</v>
      </c>
      <c r="J2184">
        <v>96</v>
      </c>
      <c r="K2184" t="s">
        <v>2747</v>
      </c>
      <c r="L2184">
        <v>1977</v>
      </c>
      <c r="M2184">
        <v>2024</v>
      </c>
      <c r="N2184">
        <v>36</v>
      </c>
      <c r="O2184">
        <f t="shared" si="34"/>
        <v>2.7041644131963224E-3</v>
      </c>
    </row>
    <row r="2185" spans="1:15" x14ac:dyDescent="0.3">
      <c r="A2185">
        <v>6546</v>
      </c>
      <c r="B2185">
        <v>136</v>
      </c>
      <c r="C2185" t="s">
        <v>949</v>
      </c>
      <c r="D2185" t="s">
        <v>149</v>
      </c>
      <c r="E2185">
        <v>58</v>
      </c>
      <c r="F2185">
        <v>314</v>
      </c>
      <c r="G2185">
        <v>0.18471337579617833</v>
      </c>
      <c r="H2185">
        <v>22188</v>
      </c>
      <c r="I2185">
        <v>137216</v>
      </c>
      <c r="J2185">
        <v>98</v>
      </c>
      <c r="K2185" t="s">
        <v>945</v>
      </c>
      <c r="L2185">
        <v>1958</v>
      </c>
      <c r="M2185">
        <v>2024</v>
      </c>
      <c r="N2185">
        <v>36</v>
      </c>
      <c r="O2185">
        <f t="shared" si="34"/>
        <v>2.6140255994231117E-3</v>
      </c>
    </row>
    <row r="2186" spans="1:15" x14ac:dyDescent="0.3">
      <c r="A2186">
        <v>6546</v>
      </c>
      <c r="B2186">
        <v>199</v>
      </c>
      <c r="C2186" t="s">
        <v>949</v>
      </c>
      <c r="D2186" t="s">
        <v>149</v>
      </c>
      <c r="E2186">
        <v>57</v>
      </c>
      <c r="F2186">
        <v>635</v>
      </c>
      <c r="G2186">
        <v>8.9763779527559054E-2</v>
      </c>
      <c r="H2186">
        <v>22188</v>
      </c>
      <c r="I2186">
        <v>137216</v>
      </c>
      <c r="J2186">
        <v>99</v>
      </c>
      <c r="K2186" t="s">
        <v>1667</v>
      </c>
      <c r="L2186">
        <v>2845</v>
      </c>
      <c r="M2186">
        <v>2024</v>
      </c>
      <c r="N2186">
        <v>36</v>
      </c>
      <c r="O2186">
        <f t="shared" si="34"/>
        <v>2.5689561925365061E-3</v>
      </c>
    </row>
    <row r="2187" spans="1:15" x14ac:dyDescent="0.3">
      <c r="A2187">
        <v>6546</v>
      </c>
      <c r="B2187">
        <v>141</v>
      </c>
      <c r="C2187" t="s">
        <v>949</v>
      </c>
      <c r="D2187" t="s">
        <v>149</v>
      </c>
      <c r="E2187">
        <v>56</v>
      </c>
      <c r="F2187">
        <v>765</v>
      </c>
      <c r="G2187">
        <v>7.3202614379084971E-2</v>
      </c>
      <c r="H2187">
        <v>22188</v>
      </c>
      <c r="I2187">
        <v>137216</v>
      </c>
      <c r="J2187">
        <v>100</v>
      </c>
      <c r="K2187" t="s">
        <v>931</v>
      </c>
      <c r="L2187">
        <v>3833</v>
      </c>
      <c r="M2187">
        <v>2024</v>
      </c>
      <c r="N2187">
        <v>36</v>
      </c>
      <c r="O2187">
        <f t="shared" si="34"/>
        <v>2.523886785649901E-3</v>
      </c>
    </row>
    <row r="2188" spans="1:15" x14ac:dyDescent="0.3">
      <c r="A2188">
        <v>6546</v>
      </c>
      <c r="B2188">
        <v>204</v>
      </c>
      <c r="C2188" t="s">
        <v>949</v>
      </c>
      <c r="D2188" t="s">
        <v>149</v>
      </c>
      <c r="E2188">
        <v>56</v>
      </c>
      <c r="F2188">
        <v>930</v>
      </c>
      <c r="G2188">
        <v>6.0215053763440864E-2</v>
      </c>
      <c r="H2188">
        <v>22188</v>
      </c>
      <c r="I2188">
        <v>137216</v>
      </c>
      <c r="J2188">
        <v>100</v>
      </c>
      <c r="K2188" t="s">
        <v>2704</v>
      </c>
      <c r="L2188">
        <v>4075</v>
      </c>
      <c r="M2188">
        <v>2024</v>
      </c>
      <c r="N2188">
        <v>36</v>
      </c>
      <c r="O2188">
        <f t="shared" si="34"/>
        <v>2.523886785649901E-3</v>
      </c>
    </row>
    <row r="2189" spans="1:15" x14ac:dyDescent="0.3">
      <c r="A2189">
        <v>6546</v>
      </c>
      <c r="B2189">
        <v>422</v>
      </c>
      <c r="C2189" t="s">
        <v>949</v>
      </c>
      <c r="D2189" t="s">
        <v>149</v>
      </c>
      <c r="E2189">
        <v>56</v>
      </c>
      <c r="F2189">
        <v>617</v>
      </c>
      <c r="G2189">
        <v>9.0761750405186387E-2</v>
      </c>
      <c r="H2189">
        <v>22188</v>
      </c>
      <c r="I2189">
        <v>137216</v>
      </c>
      <c r="J2189">
        <v>100</v>
      </c>
      <c r="K2189" t="s">
        <v>2852</v>
      </c>
      <c r="L2189">
        <v>2623</v>
      </c>
      <c r="M2189">
        <v>2024</v>
      </c>
      <c r="N2189">
        <v>36</v>
      </c>
      <c r="O2189">
        <f t="shared" si="34"/>
        <v>2.523886785649901E-3</v>
      </c>
    </row>
    <row r="2190" spans="1:15" x14ac:dyDescent="0.3">
      <c r="A2190">
        <v>6546</v>
      </c>
      <c r="B2190">
        <v>224</v>
      </c>
      <c r="C2190" t="s">
        <v>949</v>
      </c>
      <c r="D2190" t="s">
        <v>149</v>
      </c>
      <c r="E2190">
        <v>54</v>
      </c>
      <c r="F2190">
        <v>158</v>
      </c>
      <c r="G2190">
        <v>0.34177215189873417</v>
      </c>
      <c r="H2190">
        <v>22188</v>
      </c>
      <c r="I2190">
        <v>137216</v>
      </c>
      <c r="J2190">
        <v>103</v>
      </c>
      <c r="K2190" t="s">
        <v>2708</v>
      </c>
      <c r="L2190">
        <v>827</v>
      </c>
      <c r="M2190">
        <v>2024</v>
      </c>
      <c r="N2190">
        <v>36</v>
      </c>
      <c r="O2190">
        <f t="shared" si="34"/>
        <v>2.4337479718766902E-3</v>
      </c>
    </row>
    <row r="2191" spans="1:15" x14ac:dyDescent="0.3">
      <c r="A2191">
        <v>6546</v>
      </c>
      <c r="B2191">
        <v>314</v>
      </c>
      <c r="C2191" t="s">
        <v>949</v>
      </c>
      <c r="D2191" t="s">
        <v>149</v>
      </c>
      <c r="E2191">
        <v>54</v>
      </c>
      <c r="F2191">
        <v>245</v>
      </c>
      <c r="G2191">
        <v>0.22040816326530613</v>
      </c>
      <c r="H2191">
        <v>22188</v>
      </c>
      <c r="I2191">
        <v>137216</v>
      </c>
      <c r="J2191">
        <v>103</v>
      </c>
      <c r="K2191" t="s">
        <v>2852</v>
      </c>
      <c r="L2191">
        <v>1680</v>
      </c>
      <c r="M2191">
        <v>2024</v>
      </c>
      <c r="N2191">
        <v>36</v>
      </c>
      <c r="O2191">
        <f t="shared" si="34"/>
        <v>2.4337479718766902E-3</v>
      </c>
    </row>
    <row r="2192" spans="1:15" x14ac:dyDescent="0.3">
      <c r="A2192">
        <v>6546</v>
      </c>
      <c r="B2192">
        <v>440</v>
      </c>
      <c r="C2192" t="s">
        <v>949</v>
      </c>
      <c r="D2192" t="s">
        <v>149</v>
      </c>
      <c r="E2192">
        <v>54</v>
      </c>
      <c r="F2192">
        <v>54</v>
      </c>
      <c r="G2192">
        <v>1</v>
      </c>
      <c r="H2192">
        <v>22188</v>
      </c>
      <c r="I2192">
        <v>137216</v>
      </c>
      <c r="J2192">
        <v>103</v>
      </c>
      <c r="K2192" t="s">
        <v>2739</v>
      </c>
      <c r="L2192">
        <v>589</v>
      </c>
      <c r="M2192">
        <v>2024</v>
      </c>
      <c r="N2192">
        <v>36</v>
      </c>
      <c r="O2192">
        <f t="shared" si="34"/>
        <v>2.4337479718766902E-3</v>
      </c>
    </row>
    <row r="2193" spans="1:15" x14ac:dyDescent="0.3">
      <c r="A2193">
        <v>6546</v>
      </c>
      <c r="B2193">
        <v>198</v>
      </c>
      <c r="C2193" t="s">
        <v>949</v>
      </c>
      <c r="D2193" t="s">
        <v>149</v>
      </c>
      <c r="E2193">
        <v>53</v>
      </c>
      <c r="F2193">
        <v>448</v>
      </c>
      <c r="G2193">
        <v>0.11830357142857142</v>
      </c>
      <c r="H2193">
        <v>22188</v>
      </c>
      <c r="I2193">
        <v>137216</v>
      </c>
      <c r="J2193">
        <v>106</v>
      </c>
      <c r="K2193" t="s">
        <v>2703</v>
      </c>
      <c r="L2193">
        <v>1904</v>
      </c>
      <c r="M2193">
        <v>2024</v>
      </c>
      <c r="N2193">
        <v>36</v>
      </c>
      <c r="O2193">
        <f t="shared" si="34"/>
        <v>2.3886785649900846E-3</v>
      </c>
    </row>
    <row r="2194" spans="1:15" x14ac:dyDescent="0.3">
      <c r="A2194">
        <v>6546</v>
      </c>
      <c r="B2194">
        <v>229</v>
      </c>
      <c r="C2194" t="s">
        <v>949</v>
      </c>
      <c r="D2194" t="s">
        <v>149</v>
      </c>
      <c r="E2194">
        <v>52</v>
      </c>
      <c r="F2194">
        <v>120</v>
      </c>
      <c r="G2194">
        <v>0.43333333333333335</v>
      </c>
      <c r="H2194">
        <v>22188</v>
      </c>
      <c r="I2194">
        <v>137216</v>
      </c>
      <c r="J2194">
        <v>107</v>
      </c>
      <c r="K2194" t="s">
        <v>2230</v>
      </c>
      <c r="L2194">
        <v>853</v>
      </c>
      <c r="M2194">
        <v>2024</v>
      </c>
      <c r="N2194">
        <v>36</v>
      </c>
      <c r="O2194">
        <f t="shared" si="34"/>
        <v>2.3436091581034795E-3</v>
      </c>
    </row>
    <row r="2195" spans="1:15" x14ac:dyDescent="0.3">
      <c r="A2195">
        <v>6546</v>
      </c>
      <c r="B2195">
        <v>696</v>
      </c>
      <c r="C2195" t="s">
        <v>949</v>
      </c>
      <c r="D2195" t="s">
        <v>149</v>
      </c>
      <c r="E2195">
        <v>50</v>
      </c>
      <c r="F2195">
        <v>57</v>
      </c>
      <c r="G2195">
        <v>0.8771929824561403</v>
      </c>
      <c r="H2195">
        <v>22188</v>
      </c>
      <c r="I2195">
        <v>137216</v>
      </c>
      <c r="J2195">
        <v>108</v>
      </c>
      <c r="K2195" t="s">
        <v>1648</v>
      </c>
      <c r="L2195">
        <v>2404</v>
      </c>
      <c r="M2195">
        <v>2024</v>
      </c>
      <c r="N2195">
        <v>36</v>
      </c>
      <c r="O2195">
        <f t="shared" si="34"/>
        <v>2.2534703443302688E-3</v>
      </c>
    </row>
    <row r="2196" spans="1:15" x14ac:dyDescent="0.3">
      <c r="A2196">
        <v>6546</v>
      </c>
      <c r="B2196">
        <v>793</v>
      </c>
      <c r="C2196" t="s">
        <v>949</v>
      </c>
      <c r="D2196" t="s">
        <v>149</v>
      </c>
      <c r="E2196">
        <v>50</v>
      </c>
      <c r="F2196">
        <v>104</v>
      </c>
      <c r="G2196">
        <v>0.48076923076923078</v>
      </c>
      <c r="H2196">
        <v>22188</v>
      </c>
      <c r="I2196">
        <v>137216</v>
      </c>
      <c r="J2196">
        <v>108</v>
      </c>
      <c r="K2196" t="s">
        <v>2954</v>
      </c>
      <c r="L2196">
        <v>717</v>
      </c>
      <c r="M2196">
        <v>2024</v>
      </c>
      <c r="N2196">
        <v>36</v>
      </c>
      <c r="O2196">
        <f t="shared" si="34"/>
        <v>2.2534703443302688E-3</v>
      </c>
    </row>
    <row r="2197" spans="1:15" x14ac:dyDescent="0.3">
      <c r="A2197">
        <v>6546</v>
      </c>
      <c r="B2197">
        <v>20</v>
      </c>
      <c r="C2197" t="s">
        <v>949</v>
      </c>
      <c r="D2197" t="s">
        <v>149</v>
      </c>
      <c r="E2197">
        <v>49</v>
      </c>
      <c r="F2197">
        <v>73</v>
      </c>
      <c r="G2197">
        <v>0.67123287671232879</v>
      </c>
      <c r="H2197">
        <v>22188</v>
      </c>
      <c r="I2197">
        <v>137216</v>
      </c>
      <c r="J2197">
        <v>110</v>
      </c>
      <c r="K2197" t="s">
        <v>2673</v>
      </c>
      <c r="L2197">
        <v>508</v>
      </c>
      <c r="M2197">
        <v>2024</v>
      </c>
      <c r="N2197">
        <v>36</v>
      </c>
      <c r="O2197">
        <f t="shared" si="34"/>
        <v>2.2084009374436632E-3</v>
      </c>
    </row>
    <row r="2198" spans="1:15" x14ac:dyDescent="0.3">
      <c r="A2198">
        <v>6546</v>
      </c>
      <c r="B2198">
        <v>243</v>
      </c>
      <c r="C2198" t="s">
        <v>949</v>
      </c>
      <c r="D2198" t="s">
        <v>149</v>
      </c>
      <c r="E2198">
        <v>49</v>
      </c>
      <c r="F2198">
        <v>330</v>
      </c>
      <c r="G2198">
        <v>0.1484848484848485</v>
      </c>
      <c r="H2198">
        <v>22188</v>
      </c>
      <c r="I2198">
        <v>137216</v>
      </c>
      <c r="J2198">
        <v>110</v>
      </c>
      <c r="K2198" t="s">
        <v>2210</v>
      </c>
      <c r="L2198">
        <v>1768</v>
      </c>
      <c r="M2198">
        <v>2024</v>
      </c>
      <c r="N2198">
        <v>36</v>
      </c>
      <c r="O2198">
        <f t="shared" si="34"/>
        <v>2.2084009374436632E-3</v>
      </c>
    </row>
    <row r="2199" spans="1:15" x14ac:dyDescent="0.3">
      <c r="A2199">
        <v>6546</v>
      </c>
      <c r="B2199">
        <v>480</v>
      </c>
      <c r="C2199" t="s">
        <v>949</v>
      </c>
      <c r="D2199" t="s">
        <v>149</v>
      </c>
      <c r="E2199">
        <v>49</v>
      </c>
      <c r="F2199">
        <v>73</v>
      </c>
      <c r="G2199">
        <v>0.67123287671232879</v>
      </c>
      <c r="H2199">
        <v>22188</v>
      </c>
      <c r="I2199">
        <v>137216</v>
      </c>
      <c r="J2199">
        <v>110</v>
      </c>
      <c r="K2199" t="s">
        <v>2750</v>
      </c>
      <c r="L2199">
        <v>393</v>
      </c>
      <c r="M2199">
        <v>2024</v>
      </c>
      <c r="N2199">
        <v>36</v>
      </c>
      <c r="O2199">
        <f t="shared" si="34"/>
        <v>2.2084009374436632E-3</v>
      </c>
    </row>
    <row r="2200" spans="1:15" x14ac:dyDescent="0.3">
      <c r="A2200">
        <v>6546</v>
      </c>
      <c r="B2200">
        <v>861</v>
      </c>
      <c r="C2200" t="s">
        <v>949</v>
      </c>
      <c r="D2200" t="s">
        <v>149</v>
      </c>
      <c r="E2200">
        <v>49</v>
      </c>
      <c r="F2200">
        <v>439</v>
      </c>
      <c r="G2200">
        <v>0.11161731207289294</v>
      </c>
      <c r="H2200">
        <v>22188</v>
      </c>
      <c r="I2200">
        <v>137216</v>
      </c>
      <c r="J2200">
        <v>110</v>
      </c>
      <c r="K2200" t="s">
        <v>2802</v>
      </c>
      <c r="L2200">
        <v>2923</v>
      </c>
      <c r="M2200">
        <v>2024</v>
      </c>
      <c r="N2200">
        <v>36</v>
      </c>
      <c r="O2200">
        <f t="shared" si="34"/>
        <v>2.2084009374436632E-3</v>
      </c>
    </row>
    <row r="2201" spans="1:15" x14ac:dyDescent="0.3">
      <c r="A2201">
        <v>6546</v>
      </c>
      <c r="B2201">
        <v>47</v>
      </c>
      <c r="C2201" t="s">
        <v>949</v>
      </c>
      <c r="D2201" t="s">
        <v>149</v>
      </c>
      <c r="E2201">
        <v>48</v>
      </c>
      <c r="F2201">
        <v>461</v>
      </c>
      <c r="G2201">
        <v>0.10412147505422993</v>
      </c>
      <c r="H2201">
        <v>22188</v>
      </c>
      <c r="I2201">
        <v>137216</v>
      </c>
      <c r="J2201">
        <v>114</v>
      </c>
      <c r="K2201" t="s">
        <v>947</v>
      </c>
      <c r="L2201">
        <v>1622</v>
      </c>
      <c r="M2201">
        <v>2024</v>
      </c>
      <c r="N2201">
        <v>36</v>
      </c>
      <c r="O2201">
        <f t="shared" si="34"/>
        <v>2.163331530557058E-3</v>
      </c>
    </row>
    <row r="2202" spans="1:15" x14ac:dyDescent="0.3">
      <c r="A2202">
        <v>6546</v>
      </c>
      <c r="B2202">
        <v>115</v>
      </c>
      <c r="C2202" t="s">
        <v>949</v>
      </c>
      <c r="D2202" t="s">
        <v>149</v>
      </c>
      <c r="E2202">
        <v>47</v>
      </c>
      <c r="F2202">
        <v>283</v>
      </c>
      <c r="G2202">
        <v>0.16607773851590105</v>
      </c>
      <c r="H2202">
        <v>22188</v>
      </c>
      <c r="I2202">
        <v>137216</v>
      </c>
      <c r="J2202">
        <v>115</v>
      </c>
      <c r="K2202" t="s">
        <v>957</v>
      </c>
      <c r="L2202">
        <v>1684</v>
      </c>
      <c r="M2202">
        <v>2024</v>
      </c>
      <c r="N2202">
        <v>36</v>
      </c>
      <c r="O2202">
        <f t="shared" si="34"/>
        <v>2.1182621236704524E-3</v>
      </c>
    </row>
    <row r="2203" spans="1:15" x14ac:dyDescent="0.3">
      <c r="A2203">
        <v>6546</v>
      </c>
      <c r="B2203">
        <v>142</v>
      </c>
      <c r="C2203" t="s">
        <v>949</v>
      </c>
      <c r="D2203" t="s">
        <v>149</v>
      </c>
      <c r="E2203">
        <v>47</v>
      </c>
      <c r="F2203">
        <v>226</v>
      </c>
      <c r="G2203">
        <v>0.20796460176991149</v>
      </c>
      <c r="H2203">
        <v>22188</v>
      </c>
      <c r="I2203">
        <v>137216</v>
      </c>
      <c r="J2203">
        <v>115</v>
      </c>
      <c r="K2203" t="s">
        <v>2949</v>
      </c>
      <c r="L2203">
        <v>1027</v>
      </c>
      <c r="M2203">
        <v>2024</v>
      </c>
      <c r="N2203">
        <v>36</v>
      </c>
      <c r="O2203">
        <f t="shared" si="34"/>
        <v>2.1182621236704524E-3</v>
      </c>
    </row>
    <row r="2204" spans="1:15" x14ac:dyDescent="0.3">
      <c r="A2204">
        <v>6546</v>
      </c>
      <c r="B2204">
        <v>320</v>
      </c>
      <c r="C2204" t="s">
        <v>949</v>
      </c>
      <c r="D2204" t="s">
        <v>149</v>
      </c>
      <c r="E2204">
        <v>47</v>
      </c>
      <c r="F2204">
        <v>148</v>
      </c>
      <c r="G2204">
        <v>0.31756756756756754</v>
      </c>
      <c r="H2204">
        <v>22188</v>
      </c>
      <c r="I2204">
        <v>137216</v>
      </c>
      <c r="J2204">
        <v>115</v>
      </c>
      <c r="K2204" t="s">
        <v>961</v>
      </c>
      <c r="L2204">
        <v>1396</v>
      </c>
      <c r="M2204">
        <v>2024</v>
      </c>
      <c r="N2204">
        <v>36</v>
      </c>
      <c r="O2204">
        <f t="shared" si="34"/>
        <v>2.1182621236704524E-3</v>
      </c>
    </row>
    <row r="2205" spans="1:15" x14ac:dyDescent="0.3">
      <c r="A2205">
        <v>6546</v>
      </c>
      <c r="B2205">
        <v>468</v>
      </c>
      <c r="C2205" t="s">
        <v>949</v>
      </c>
      <c r="D2205" t="s">
        <v>149</v>
      </c>
      <c r="E2205">
        <v>47</v>
      </c>
      <c r="F2205">
        <v>253</v>
      </c>
      <c r="G2205">
        <v>0.1857707509881423</v>
      </c>
      <c r="H2205">
        <v>22188</v>
      </c>
      <c r="I2205">
        <v>137216</v>
      </c>
      <c r="J2205">
        <v>115</v>
      </c>
      <c r="K2205" t="s">
        <v>2749</v>
      </c>
      <c r="L2205">
        <v>1247</v>
      </c>
      <c r="M2205">
        <v>2024</v>
      </c>
      <c r="N2205">
        <v>36</v>
      </c>
      <c r="O2205">
        <f t="shared" si="34"/>
        <v>2.1182621236704524E-3</v>
      </c>
    </row>
    <row r="2206" spans="1:15" x14ac:dyDescent="0.3">
      <c r="A2206">
        <v>6546</v>
      </c>
      <c r="B2206">
        <v>680</v>
      </c>
      <c r="C2206" t="s">
        <v>949</v>
      </c>
      <c r="D2206" t="s">
        <v>149</v>
      </c>
      <c r="E2206">
        <v>46</v>
      </c>
      <c r="F2206">
        <v>60</v>
      </c>
      <c r="G2206">
        <v>0.76666666666666672</v>
      </c>
      <c r="H2206">
        <v>22188</v>
      </c>
      <c r="I2206">
        <v>137216</v>
      </c>
      <c r="J2206">
        <v>119</v>
      </c>
      <c r="K2206" t="s">
        <v>2792</v>
      </c>
      <c r="L2206">
        <v>626</v>
      </c>
      <c r="M2206">
        <v>2024</v>
      </c>
      <c r="N2206">
        <v>36</v>
      </c>
      <c r="O2206">
        <f t="shared" si="34"/>
        <v>2.0731927167838473E-3</v>
      </c>
    </row>
    <row r="2207" spans="1:15" x14ac:dyDescent="0.3">
      <c r="A2207">
        <v>6546</v>
      </c>
      <c r="B2207">
        <v>4</v>
      </c>
      <c r="C2207" t="s">
        <v>949</v>
      </c>
      <c r="D2207" t="s">
        <v>149</v>
      </c>
      <c r="E2207">
        <v>45</v>
      </c>
      <c r="F2207">
        <v>56</v>
      </c>
      <c r="G2207">
        <v>0.8035714285714286</v>
      </c>
      <c r="H2207">
        <v>22188</v>
      </c>
      <c r="I2207">
        <v>137216</v>
      </c>
      <c r="J2207">
        <v>120</v>
      </c>
      <c r="K2207" t="s">
        <v>2948</v>
      </c>
      <c r="L2207">
        <v>649</v>
      </c>
      <c r="M2207">
        <v>2024</v>
      </c>
      <c r="N2207">
        <v>36</v>
      </c>
      <c r="O2207">
        <f t="shared" si="34"/>
        <v>2.0281233098972417E-3</v>
      </c>
    </row>
    <row r="2208" spans="1:15" x14ac:dyDescent="0.3">
      <c r="A2208">
        <v>6546</v>
      </c>
      <c r="B2208">
        <v>343</v>
      </c>
      <c r="C2208" t="s">
        <v>949</v>
      </c>
      <c r="D2208" t="s">
        <v>149</v>
      </c>
      <c r="E2208">
        <v>45</v>
      </c>
      <c r="F2208">
        <v>155</v>
      </c>
      <c r="G2208">
        <v>0.29032258064516131</v>
      </c>
      <c r="H2208">
        <v>22188</v>
      </c>
      <c r="I2208">
        <v>137216</v>
      </c>
      <c r="J2208">
        <v>120</v>
      </c>
      <c r="K2208" t="s">
        <v>2727</v>
      </c>
      <c r="L2208">
        <v>979</v>
      </c>
      <c r="M2208">
        <v>2024</v>
      </c>
      <c r="N2208">
        <v>36</v>
      </c>
      <c r="O2208">
        <f t="shared" si="34"/>
        <v>2.0281233098972417E-3</v>
      </c>
    </row>
    <row r="2209" spans="1:15" x14ac:dyDescent="0.3">
      <c r="A2209">
        <v>6546</v>
      </c>
      <c r="B2209">
        <v>661</v>
      </c>
      <c r="C2209" t="s">
        <v>949</v>
      </c>
      <c r="D2209" t="s">
        <v>149</v>
      </c>
      <c r="E2209">
        <v>45</v>
      </c>
      <c r="F2209">
        <v>433</v>
      </c>
      <c r="G2209">
        <v>0.10392609699769054</v>
      </c>
      <c r="H2209">
        <v>22188</v>
      </c>
      <c r="I2209">
        <v>137216</v>
      </c>
      <c r="J2209">
        <v>120</v>
      </c>
      <c r="K2209" t="s">
        <v>2235</v>
      </c>
      <c r="L2209">
        <v>2066</v>
      </c>
      <c r="M2209">
        <v>2024</v>
      </c>
      <c r="N2209">
        <v>36</v>
      </c>
      <c r="O2209">
        <f t="shared" si="34"/>
        <v>2.0281233098972417E-3</v>
      </c>
    </row>
    <row r="2210" spans="1:15" x14ac:dyDescent="0.3">
      <c r="A2210">
        <v>6546</v>
      </c>
      <c r="B2210">
        <v>5</v>
      </c>
      <c r="C2210" t="s">
        <v>949</v>
      </c>
      <c r="D2210" t="s">
        <v>149</v>
      </c>
      <c r="E2210">
        <v>44</v>
      </c>
      <c r="F2210">
        <v>72</v>
      </c>
      <c r="G2210">
        <v>0.61111111111111116</v>
      </c>
      <c r="H2210">
        <v>22188</v>
      </c>
      <c r="I2210">
        <v>137216</v>
      </c>
      <c r="J2210">
        <v>123</v>
      </c>
      <c r="K2210" t="s">
        <v>2959</v>
      </c>
      <c r="L2210">
        <v>499</v>
      </c>
      <c r="M2210">
        <v>2024</v>
      </c>
      <c r="N2210">
        <v>36</v>
      </c>
      <c r="O2210">
        <f t="shared" si="34"/>
        <v>1.9830539030106366E-3</v>
      </c>
    </row>
    <row r="2211" spans="1:15" x14ac:dyDescent="0.3">
      <c r="A2211">
        <v>6546</v>
      </c>
      <c r="B2211">
        <v>162</v>
      </c>
      <c r="C2211" t="s">
        <v>949</v>
      </c>
      <c r="D2211" t="s">
        <v>149</v>
      </c>
      <c r="E2211">
        <v>44</v>
      </c>
      <c r="F2211">
        <v>44</v>
      </c>
      <c r="G2211">
        <v>1</v>
      </c>
      <c r="H2211">
        <v>22188</v>
      </c>
      <c r="I2211">
        <v>137216</v>
      </c>
      <c r="J2211">
        <v>123</v>
      </c>
      <c r="K2211" t="s">
        <v>2957</v>
      </c>
      <c r="L2211">
        <v>461</v>
      </c>
      <c r="M2211">
        <v>2024</v>
      </c>
      <c r="N2211">
        <v>36</v>
      </c>
      <c r="O2211">
        <f t="shared" si="34"/>
        <v>1.9830539030106366E-3</v>
      </c>
    </row>
    <row r="2212" spans="1:15" x14ac:dyDescent="0.3">
      <c r="A2212">
        <v>6546</v>
      </c>
      <c r="B2212">
        <v>380</v>
      </c>
      <c r="C2212" t="s">
        <v>949</v>
      </c>
      <c r="D2212" t="s">
        <v>149</v>
      </c>
      <c r="E2212">
        <v>43</v>
      </c>
      <c r="F2212">
        <v>293</v>
      </c>
      <c r="G2212">
        <v>0.14675767918088736</v>
      </c>
      <c r="H2212">
        <v>22188</v>
      </c>
      <c r="I2212">
        <v>137216</v>
      </c>
      <c r="J2212">
        <v>125</v>
      </c>
      <c r="K2212" t="s">
        <v>2733</v>
      </c>
      <c r="L2212">
        <v>1402</v>
      </c>
      <c r="M2212">
        <v>2024</v>
      </c>
      <c r="N2212">
        <v>36</v>
      </c>
      <c r="O2212">
        <f t="shared" si="34"/>
        <v>1.937984496124031E-3</v>
      </c>
    </row>
    <row r="2213" spans="1:15" x14ac:dyDescent="0.3">
      <c r="A2213">
        <v>6546</v>
      </c>
      <c r="B2213">
        <v>48</v>
      </c>
      <c r="C2213" t="s">
        <v>949</v>
      </c>
      <c r="D2213" t="s">
        <v>149</v>
      </c>
      <c r="E2213">
        <v>42</v>
      </c>
      <c r="F2213">
        <v>301</v>
      </c>
      <c r="G2213">
        <v>0.13953488372093023</v>
      </c>
      <c r="H2213">
        <v>22188</v>
      </c>
      <c r="I2213">
        <v>137216</v>
      </c>
      <c r="J2213">
        <v>126</v>
      </c>
      <c r="K2213" t="s">
        <v>2681</v>
      </c>
      <c r="L2213">
        <v>1882</v>
      </c>
      <c r="M2213">
        <v>2024</v>
      </c>
      <c r="N2213">
        <v>36</v>
      </c>
      <c r="O2213">
        <f t="shared" si="34"/>
        <v>1.8929150892374256E-3</v>
      </c>
    </row>
    <row r="2214" spans="1:15" x14ac:dyDescent="0.3">
      <c r="A2214">
        <v>6546</v>
      </c>
      <c r="B2214">
        <v>113</v>
      </c>
      <c r="C2214" t="s">
        <v>949</v>
      </c>
      <c r="D2214" t="s">
        <v>149</v>
      </c>
      <c r="E2214">
        <v>42</v>
      </c>
      <c r="F2214">
        <v>659</v>
      </c>
      <c r="G2214">
        <v>6.3732928679817905E-2</v>
      </c>
      <c r="H2214">
        <v>22188</v>
      </c>
      <c r="I2214">
        <v>137216</v>
      </c>
      <c r="J2214">
        <v>126</v>
      </c>
      <c r="K2214" t="s">
        <v>936</v>
      </c>
      <c r="L2214">
        <v>3757</v>
      </c>
      <c r="M2214">
        <v>2024</v>
      </c>
      <c r="N2214">
        <v>36</v>
      </c>
      <c r="O2214">
        <f t="shared" si="34"/>
        <v>1.8929150892374256E-3</v>
      </c>
    </row>
    <row r="2215" spans="1:15" x14ac:dyDescent="0.3">
      <c r="A2215">
        <v>6546</v>
      </c>
      <c r="B2215">
        <v>384</v>
      </c>
      <c r="C2215" t="s">
        <v>949</v>
      </c>
      <c r="D2215" t="s">
        <v>149</v>
      </c>
      <c r="E2215">
        <v>42</v>
      </c>
      <c r="F2215">
        <v>300</v>
      </c>
      <c r="G2215">
        <v>0.14000000000000001</v>
      </c>
      <c r="H2215">
        <v>22188</v>
      </c>
      <c r="I2215">
        <v>137216</v>
      </c>
      <c r="J2215">
        <v>126</v>
      </c>
      <c r="K2215" t="s">
        <v>2735</v>
      </c>
      <c r="L2215">
        <v>1232</v>
      </c>
      <c r="M2215">
        <v>2024</v>
      </c>
      <c r="N2215">
        <v>36</v>
      </c>
      <c r="O2215">
        <f t="shared" si="34"/>
        <v>1.8929150892374256E-3</v>
      </c>
    </row>
    <row r="2216" spans="1:15" x14ac:dyDescent="0.3">
      <c r="A2216">
        <v>6546</v>
      </c>
      <c r="B2216">
        <v>810</v>
      </c>
      <c r="C2216" t="s">
        <v>949</v>
      </c>
      <c r="D2216" t="s">
        <v>149</v>
      </c>
      <c r="E2216">
        <v>42</v>
      </c>
      <c r="F2216">
        <v>140</v>
      </c>
      <c r="G2216">
        <v>0.3</v>
      </c>
      <c r="H2216">
        <v>22188</v>
      </c>
      <c r="I2216">
        <v>137216</v>
      </c>
      <c r="J2216">
        <v>126</v>
      </c>
      <c r="K2216" t="s">
        <v>2958</v>
      </c>
      <c r="L2216">
        <v>569</v>
      </c>
      <c r="M2216">
        <v>2024</v>
      </c>
      <c r="N2216">
        <v>36</v>
      </c>
      <c r="O2216">
        <f t="shared" si="34"/>
        <v>1.8929150892374256E-3</v>
      </c>
    </row>
    <row r="2217" spans="1:15" x14ac:dyDescent="0.3">
      <c r="A2217">
        <v>6546</v>
      </c>
      <c r="B2217">
        <v>23</v>
      </c>
      <c r="C2217" t="s">
        <v>949</v>
      </c>
      <c r="D2217" t="s">
        <v>149</v>
      </c>
      <c r="E2217">
        <v>39</v>
      </c>
      <c r="F2217">
        <v>88</v>
      </c>
      <c r="G2217">
        <v>0.44318181818181818</v>
      </c>
      <c r="H2217">
        <v>22188</v>
      </c>
      <c r="I2217">
        <v>137216</v>
      </c>
      <c r="J2217">
        <v>130</v>
      </c>
      <c r="K2217" t="s">
        <v>2675</v>
      </c>
      <c r="L2217">
        <v>731</v>
      </c>
      <c r="M2217">
        <v>2024</v>
      </c>
      <c r="N2217">
        <v>36</v>
      </c>
      <c r="O2217">
        <f t="shared" si="34"/>
        <v>1.7577068685776095E-3</v>
      </c>
    </row>
    <row r="2218" spans="1:15" x14ac:dyDescent="0.3">
      <c r="A2218">
        <v>6546</v>
      </c>
      <c r="B2218">
        <v>346</v>
      </c>
      <c r="C2218" t="s">
        <v>949</v>
      </c>
      <c r="D2218" t="s">
        <v>149</v>
      </c>
      <c r="E2218">
        <v>39</v>
      </c>
      <c r="F2218">
        <v>134</v>
      </c>
      <c r="G2218">
        <v>0.29104477611940299</v>
      </c>
      <c r="H2218">
        <v>22188</v>
      </c>
      <c r="I2218">
        <v>137216</v>
      </c>
      <c r="J2218">
        <v>130</v>
      </c>
      <c r="K2218" t="s">
        <v>2214</v>
      </c>
      <c r="L2218">
        <v>1232</v>
      </c>
      <c r="M2218">
        <v>2024</v>
      </c>
      <c r="N2218">
        <v>36</v>
      </c>
      <c r="O2218">
        <f t="shared" si="34"/>
        <v>1.7577068685776095E-3</v>
      </c>
    </row>
    <row r="2219" spans="1:15" x14ac:dyDescent="0.3">
      <c r="A2219">
        <v>6546</v>
      </c>
      <c r="B2219">
        <v>41</v>
      </c>
      <c r="C2219" t="s">
        <v>949</v>
      </c>
      <c r="D2219" t="s">
        <v>149</v>
      </c>
      <c r="E2219">
        <v>37</v>
      </c>
      <c r="F2219">
        <v>108</v>
      </c>
      <c r="G2219">
        <v>0.34259259259259262</v>
      </c>
      <c r="H2219">
        <v>22188</v>
      </c>
      <c r="I2219">
        <v>137216</v>
      </c>
      <c r="J2219">
        <v>132</v>
      </c>
      <c r="K2219" t="s">
        <v>944</v>
      </c>
      <c r="L2219">
        <v>1096</v>
      </c>
      <c r="M2219">
        <v>2024</v>
      </c>
      <c r="N2219">
        <v>36</v>
      </c>
      <c r="O2219">
        <f t="shared" si="34"/>
        <v>1.6675680548043988E-3</v>
      </c>
    </row>
    <row r="2220" spans="1:15" x14ac:dyDescent="0.3">
      <c r="A2220">
        <v>6546</v>
      </c>
      <c r="B2220">
        <v>169</v>
      </c>
      <c r="C2220" t="s">
        <v>949</v>
      </c>
      <c r="D2220" t="s">
        <v>149</v>
      </c>
      <c r="E2220">
        <v>37</v>
      </c>
      <c r="F2220">
        <v>109</v>
      </c>
      <c r="G2220">
        <v>0.33944954128440369</v>
      </c>
      <c r="H2220">
        <v>22188</v>
      </c>
      <c r="I2220">
        <v>137216</v>
      </c>
      <c r="J2220">
        <v>132</v>
      </c>
      <c r="K2220" t="s">
        <v>2942</v>
      </c>
      <c r="L2220">
        <v>1050</v>
      </c>
      <c r="M2220">
        <v>2024</v>
      </c>
      <c r="N2220">
        <v>36</v>
      </c>
      <c r="O2220">
        <f t="shared" si="34"/>
        <v>1.6675680548043988E-3</v>
      </c>
    </row>
    <row r="2221" spans="1:15" x14ac:dyDescent="0.3">
      <c r="A2221">
        <v>6546</v>
      </c>
      <c r="B2221">
        <v>446</v>
      </c>
      <c r="C2221" t="s">
        <v>949</v>
      </c>
      <c r="D2221" t="s">
        <v>149</v>
      </c>
      <c r="E2221">
        <v>36</v>
      </c>
      <c r="F2221">
        <v>299</v>
      </c>
      <c r="G2221">
        <v>0.12040133779264214</v>
      </c>
      <c r="H2221">
        <v>22188</v>
      </c>
      <c r="I2221">
        <v>137216</v>
      </c>
      <c r="J2221">
        <v>134</v>
      </c>
      <c r="K2221" t="s">
        <v>2204</v>
      </c>
      <c r="L2221">
        <v>1328</v>
      </c>
      <c r="M2221">
        <v>2024</v>
      </c>
      <c r="N2221">
        <v>36</v>
      </c>
      <c r="O2221">
        <f t="shared" si="34"/>
        <v>1.6224986479177934E-3</v>
      </c>
    </row>
    <row r="2222" spans="1:15" x14ac:dyDescent="0.3">
      <c r="A2222">
        <v>6546</v>
      </c>
      <c r="B2222">
        <v>246</v>
      </c>
      <c r="C2222" t="s">
        <v>949</v>
      </c>
      <c r="D2222" t="s">
        <v>149</v>
      </c>
      <c r="E2222">
        <v>35</v>
      </c>
      <c r="F2222">
        <v>196</v>
      </c>
      <c r="G2222">
        <v>0.17857142857142858</v>
      </c>
      <c r="H2222">
        <v>22188</v>
      </c>
      <c r="I2222">
        <v>137216</v>
      </c>
      <c r="J2222">
        <v>135</v>
      </c>
      <c r="K2222" t="s">
        <v>2212</v>
      </c>
      <c r="L2222">
        <v>761</v>
      </c>
      <c r="M2222">
        <v>2024</v>
      </c>
      <c r="N2222">
        <v>36</v>
      </c>
      <c r="O2222">
        <f t="shared" si="34"/>
        <v>1.577429241031188E-3</v>
      </c>
    </row>
    <row r="2223" spans="1:15" x14ac:dyDescent="0.3">
      <c r="A2223">
        <v>6546</v>
      </c>
      <c r="B2223">
        <v>421</v>
      </c>
      <c r="C2223" t="s">
        <v>949</v>
      </c>
      <c r="D2223" t="s">
        <v>149</v>
      </c>
      <c r="E2223">
        <v>34</v>
      </c>
      <c r="F2223">
        <v>280</v>
      </c>
      <c r="G2223">
        <v>0.12142857142857143</v>
      </c>
      <c r="H2223">
        <v>22188</v>
      </c>
      <c r="I2223">
        <v>137216</v>
      </c>
      <c r="J2223">
        <v>136</v>
      </c>
      <c r="K2223" t="s">
        <v>932</v>
      </c>
      <c r="L2223">
        <v>1915</v>
      </c>
      <c r="M2223">
        <v>2024</v>
      </c>
      <c r="N2223">
        <v>36</v>
      </c>
      <c r="O2223">
        <f t="shared" si="34"/>
        <v>1.5323598341445827E-3</v>
      </c>
    </row>
    <row r="2224" spans="1:15" x14ac:dyDescent="0.3">
      <c r="A2224">
        <v>6546</v>
      </c>
      <c r="B2224">
        <v>756</v>
      </c>
      <c r="C2224" t="s">
        <v>949</v>
      </c>
      <c r="D2224" t="s">
        <v>149</v>
      </c>
      <c r="E2224">
        <v>34</v>
      </c>
      <c r="F2224">
        <v>352</v>
      </c>
      <c r="G2224">
        <v>9.6590909090909088E-2</v>
      </c>
      <c r="H2224">
        <v>22188</v>
      </c>
      <c r="I2224">
        <v>137216</v>
      </c>
      <c r="J2224">
        <v>136</v>
      </c>
      <c r="K2224" t="s">
        <v>892</v>
      </c>
      <c r="L2224">
        <v>1555</v>
      </c>
      <c r="M2224">
        <v>2024</v>
      </c>
      <c r="N2224">
        <v>36</v>
      </c>
      <c r="O2224">
        <f t="shared" si="34"/>
        <v>1.5323598341445827E-3</v>
      </c>
    </row>
    <row r="2225" spans="1:15" x14ac:dyDescent="0.3">
      <c r="A2225">
        <v>6546</v>
      </c>
      <c r="B2225">
        <v>952</v>
      </c>
      <c r="C2225" t="s">
        <v>949</v>
      </c>
      <c r="D2225" t="s">
        <v>149</v>
      </c>
      <c r="E2225">
        <v>34</v>
      </c>
      <c r="F2225">
        <v>138</v>
      </c>
      <c r="G2225">
        <v>0.24637681159420291</v>
      </c>
      <c r="H2225">
        <v>22188</v>
      </c>
      <c r="I2225">
        <v>137216</v>
      </c>
      <c r="J2225">
        <v>136</v>
      </c>
      <c r="K2225" t="s">
        <v>2811</v>
      </c>
      <c r="L2225">
        <v>936</v>
      </c>
      <c r="M2225">
        <v>2024</v>
      </c>
      <c r="N2225">
        <v>36</v>
      </c>
      <c r="O2225">
        <f t="shared" si="34"/>
        <v>1.5323598341445827E-3</v>
      </c>
    </row>
    <row r="2226" spans="1:15" x14ac:dyDescent="0.3">
      <c r="A2226">
        <v>6546</v>
      </c>
      <c r="B2226">
        <v>681</v>
      </c>
      <c r="C2226" t="s">
        <v>949</v>
      </c>
      <c r="D2226" t="s">
        <v>149</v>
      </c>
      <c r="E2226">
        <v>33</v>
      </c>
      <c r="F2226">
        <v>62</v>
      </c>
      <c r="G2226">
        <v>0.532258064516129</v>
      </c>
      <c r="H2226">
        <v>22188</v>
      </c>
      <c r="I2226">
        <v>137216</v>
      </c>
      <c r="J2226">
        <v>139</v>
      </c>
      <c r="K2226" t="s">
        <v>2218</v>
      </c>
      <c r="L2226">
        <v>684</v>
      </c>
      <c r="M2226">
        <v>2024</v>
      </c>
      <c r="N2226">
        <v>36</v>
      </c>
      <c r="O2226">
        <f t="shared" si="34"/>
        <v>1.4872904272579773E-3</v>
      </c>
    </row>
    <row r="2227" spans="1:15" x14ac:dyDescent="0.3">
      <c r="A2227">
        <v>6546</v>
      </c>
      <c r="B2227">
        <v>694</v>
      </c>
      <c r="C2227" t="s">
        <v>949</v>
      </c>
      <c r="D2227" t="s">
        <v>149</v>
      </c>
      <c r="E2227">
        <v>33</v>
      </c>
      <c r="F2227">
        <v>106</v>
      </c>
      <c r="G2227">
        <v>0.31132075471698112</v>
      </c>
      <c r="H2227">
        <v>22188</v>
      </c>
      <c r="I2227">
        <v>137216</v>
      </c>
      <c r="J2227">
        <v>139</v>
      </c>
      <c r="K2227" t="s">
        <v>2956</v>
      </c>
      <c r="L2227">
        <v>793</v>
      </c>
      <c r="M2227">
        <v>2024</v>
      </c>
      <c r="N2227">
        <v>36</v>
      </c>
      <c r="O2227">
        <f t="shared" si="34"/>
        <v>1.4872904272579773E-3</v>
      </c>
    </row>
    <row r="2228" spans="1:15" x14ac:dyDescent="0.3">
      <c r="A2228">
        <v>6546</v>
      </c>
      <c r="B2228">
        <v>309</v>
      </c>
      <c r="C2228" t="s">
        <v>949</v>
      </c>
      <c r="D2228" t="s">
        <v>149</v>
      </c>
      <c r="E2228">
        <v>32</v>
      </c>
      <c r="F2228">
        <v>74</v>
      </c>
      <c r="G2228">
        <v>0.43243243243243246</v>
      </c>
      <c r="H2228">
        <v>22188</v>
      </c>
      <c r="I2228">
        <v>137216</v>
      </c>
      <c r="J2228">
        <v>141</v>
      </c>
      <c r="K2228" t="s">
        <v>2228</v>
      </c>
      <c r="L2228">
        <v>863</v>
      </c>
      <c r="M2228">
        <v>2024</v>
      </c>
      <c r="N2228">
        <v>36</v>
      </c>
      <c r="O2228">
        <f t="shared" si="34"/>
        <v>1.4422210203713719E-3</v>
      </c>
    </row>
    <row r="2229" spans="1:15" x14ac:dyDescent="0.3">
      <c r="A2229">
        <v>6546</v>
      </c>
      <c r="B2229">
        <v>226</v>
      </c>
      <c r="C2229" t="s">
        <v>949</v>
      </c>
      <c r="D2229" t="s">
        <v>149</v>
      </c>
      <c r="E2229">
        <v>31</v>
      </c>
      <c r="F2229">
        <v>59</v>
      </c>
      <c r="G2229">
        <v>0.52542372881355937</v>
      </c>
      <c r="H2229">
        <v>22188</v>
      </c>
      <c r="I2229">
        <v>137216</v>
      </c>
      <c r="J2229">
        <v>142</v>
      </c>
      <c r="K2229" t="s">
        <v>2709</v>
      </c>
      <c r="L2229">
        <v>269</v>
      </c>
      <c r="M2229">
        <v>2024</v>
      </c>
      <c r="N2229">
        <v>36</v>
      </c>
      <c r="O2229">
        <f t="shared" si="34"/>
        <v>1.3971516134847666E-3</v>
      </c>
    </row>
    <row r="2230" spans="1:15" x14ac:dyDescent="0.3">
      <c r="A2230">
        <v>6546</v>
      </c>
      <c r="B2230">
        <v>228</v>
      </c>
      <c r="C2230" t="s">
        <v>949</v>
      </c>
      <c r="D2230" t="s">
        <v>149</v>
      </c>
      <c r="E2230">
        <v>31</v>
      </c>
      <c r="F2230">
        <v>105</v>
      </c>
      <c r="G2230">
        <v>0.29523809523809524</v>
      </c>
      <c r="H2230">
        <v>22188</v>
      </c>
      <c r="I2230">
        <v>137216</v>
      </c>
      <c r="J2230">
        <v>142</v>
      </c>
      <c r="K2230" t="s">
        <v>2669</v>
      </c>
      <c r="L2230">
        <v>547</v>
      </c>
      <c r="M2230">
        <v>2024</v>
      </c>
      <c r="N2230">
        <v>36</v>
      </c>
      <c r="O2230">
        <f t="shared" si="34"/>
        <v>1.3971516134847666E-3</v>
      </c>
    </row>
    <row r="2231" spans="1:15" x14ac:dyDescent="0.3">
      <c r="A2231">
        <v>6546</v>
      </c>
      <c r="B2231">
        <v>441</v>
      </c>
      <c r="C2231" t="s">
        <v>949</v>
      </c>
      <c r="D2231" t="s">
        <v>149</v>
      </c>
      <c r="E2231">
        <v>31</v>
      </c>
      <c r="F2231">
        <v>46</v>
      </c>
      <c r="G2231">
        <v>0.67391304347826086</v>
      </c>
      <c r="H2231">
        <v>22188</v>
      </c>
      <c r="I2231">
        <v>137216</v>
      </c>
      <c r="J2231">
        <v>142</v>
      </c>
      <c r="K2231" t="s">
        <v>2740</v>
      </c>
      <c r="L2231">
        <v>375</v>
      </c>
      <c r="M2231">
        <v>2024</v>
      </c>
      <c r="N2231">
        <v>36</v>
      </c>
      <c r="O2231">
        <f t="shared" si="34"/>
        <v>1.3971516134847666E-3</v>
      </c>
    </row>
    <row r="2232" spans="1:15" x14ac:dyDescent="0.3">
      <c r="A2232">
        <v>6546</v>
      </c>
      <c r="B2232">
        <v>691</v>
      </c>
      <c r="C2232" t="s">
        <v>949</v>
      </c>
      <c r="D2232" t="s">
        <v>149</v>
      </c>
      <c r="E2232">
        <v>31</v>
      </c>
      <c r="F2232">
        <v>123</v>
      </c>
      <c r="G2232">
        <v>0.25203252032520324</v>
      </c>
      <c r="H2232">
        <v>22188</v>
      </c>
      <c r="I2232">
        <v>137216</v>
      </c>
      <c r="J2232">
        <v>142</v>
      </c>
      <c r="K2232" t="s">
        <v>943</v>
      </c>
      <c r="L2232">
        <v>1349</v>
      </c>
      <c r="M2232">
        <v>2024</v>
      </c>
      <c r="N2232">
        <v>36</v>
      </c>
      <c r="O2232">
        <f t="shared" si="34"/>
        <v>1.3971516134847666E-3</v>
      </c>
    </row>
    <row r="2233" spans="1:15" x14ac:dyDescent="0.3">
      <c r="A2233">
        <v>6546</v>
      </c>
      <c r="B2233">
        <v>223</v>
      </c>
      <c r="C2233" t="s">
        <v>949</v>
      </c>
      <c r="D2233" t="s">
        <v>149</v>
      </c>
      <c r="E2233">
        <v>30</v>
      </c>
      <c r="F2233">
        <v>111</v>
      </c>
      <c r="G2233">
        <v>0.27027027027027029</v>
      </c>
      <c r="H2233">
        <v>22188</v>
      </c>
      <c r="I2233">
        <v>137216</v>
      </c>
      <c r="J2233">
        <v>146</v>
      </c>
      <c r="K2233" t="s">
        <v>2707</v>
      </c>
      <c r="L2233">
        <v>611</v>
      </c>
      <c r="M2233">
        <v>2024</v>
      </c>
      <c r="N2233">
        <v>36</v>
      </c>
      <c r="O2233">
        <f t="shared" si="34"/>
        <v>1.3520822065981612E-3</v>
      </c>
    </row>
    <row r="2234" spans="1:15" x14ac:dyDescent="0.3">
      <c r="A2234">
        <v>6546</v>
      </c>
      <c r="B2234">
        <v>305</v>
      </c>
      <c r="C2234" t="s">
        <v>949</v>
      </c>
      <c r="D2234" t="s">
        <v>149</v>
      </c>
      <c r="E2234">
        <v>30</v>
      </c>
      <c r="F2234">
        <v>149</v>
      </c>
      <c r="G2234">
        <v>0.20134228187919462</v>
      </c>
      <c r="H2234">
        <v>22188</v>
      </c>
      <c r="I2234">
        <v>137216</v>
      </c>
      <c r="J2234">
        <v>146</v>
      </c>
      <c r="K2234" t="s">
        <v>2720</v>
      </c>
      <c r="L2234">
        <v>1350</v>
      </c>
      <c r="M2234">
        <v>2024</v>
      </c>
      <c r="N2234">
        <v>36</v>
      </c>
      <c r="O2234">
        <f t="shared" si="34"/>
        <v>1.3520822065981612E-3</v>
      </c>
    </row>
    <row r="2235" spans="1:15" x14ac:dyDescent="0.3">
      <c r="A2235">
        <v>6546</v>
      </c>
      <c r="B2235">
        <v>724</v>
      </c>
      <c r="C2235" t="s">
        <v>949</v>
      </c>
      <c r="D2235" t="s">
        <v>149</v>
      </c>
      <c r="E2235">
        <v>30</v>
      </c>
      <c r="F2235">
        <v>189</v>
      </c>
      <c r="G2235">
        <v>0.15873015873015872</v>
      </c>
      <c r="H2235">
        <v>22188</v>
      </c>
      <c r="I2235">
        <v>137216</v>
      </c>
      <c r="J2235">
        <v>146</v>
      </c>
      <c r="K2235" t="s">
        <v>2205</v>
      </c>
      <c r="L2235">
        <v>1429</v>
      </c>
      <c r="M2235">
        <v>2024</v>
      </c>
      <c r="N2235">
        <v>36</v>
      </c>
      <c r="O2235">
        <f t="shared" si="34"/>
        <v>1.3520822065981612E-3</v>
      </c>
    </row>
    <row r="2236" spans="1:15" x14ac:dyDescent="0.3">
      <c r="A2236">
        <v>6546</v>
      </c>
      <c r="B2236">
        <v>317</v>
      </c>
      <c r="C2236" t="s">
        <v>949</v>
      </c>
      <c r="D2236" t="s">
        <v>149</v>
      </c>
      <c r="E2236">
        <v>29</v>
      </c>
      <c r="F2236">
        <v>95</v>
      </c>
      <c r="G2236">
        <v>0.30526315789473685</v>
      </c>
      <c r="H2236">
        <v>22188</v>
      </c>
      <c r="I2236">
        <v>137216</v>
      </c>
      <c r="J2236">
        <v>149</v>
      </c>
      <c r="K2236" t="s">
        <v>2242</v>
      </c>
      <c r="L2236">
        <v>829</v>
      </c>
      <c r="M2236">
        <v>2024</v>
      </c>
      <c r="N2236">
        <v>36</v>
      </c>
      <c r="O2236">
        <f t="shared" si="34"/>
        <v>1.3070127997115558E-3</v>
      </c>
    </row>
    <row r="2237" spans="1:15" x14ac:dyDescent="0.3">
      <c r="A2237">
        <v>6546</v>
      </c>
      <c r="B2237">
        <v>242</v>
      </c>
      <c r="C2237" t="s">
        <v>949</v>
      </c>
      <c r="D2237" t="s">
        <v>149</v>
      </c>
      <c r="E2237">
        <v>28</v>
      </c>
      <c r="F2237">
        <v>157</v>
      </c>
      <c r="G2237">
        <v>0.17834394904458598</v>
      </c>
      <c r="H2237">
        <v>22188</v>
      </c>
      <c r="I2237">
        <v>137216</v>
      </c>
      <c r="J2237">
        <v>150</v>
      </c>
      <c r="K2237" t="s">
        <v>2711</v>
      </c>
      <c r="L2237">
        <v>776</v>
      </c>
      <c r="M2237">
        <v>2024</v>
      </c>
      <c r="N2237">
        <v>36</v>
      </c>
      <c r="O2237">
        <f t="shared" si="34"/>
        <v>1.2619433928249505E-3</v>
      </c>
    </row>
    <row r="2238" spans="1:15" x14ac:dyDescent="0.3">
      <c r="A2238">
        <v>6546</v>
      </c>
      <c r="B2238">
        <v>792</v>
      </c>
      <c r="C2238" t="s">
        <v>949</v>
      </c>
      <c r="D2238" t="s">
        <v>149</v>
      </c>
      <c r="E2238">
        <v>28</v>
      </c>
      <c r="F2238">
        <v>61</v>
      </c>
      <c r="G2238">
        <v>0.45901639344262296</v>
      </c>
      <c r="H2238">
        <v>22188</v>
      </c>
      <c r="I2238">
        <v>137216</v>
      </c>
      <c r="J2238">
        <v>150</v>
      </c>
      <c r="K2238" t="s">
        <v>2951</v>
      </c>
      <c r="L2238">
        <v>531</v>
      </c>
      <c r="M2238">
        <v>2024</v>
      </c>
      <c r="N2238">
        <v>36</v>
      </c>
      <c r="O2238">
        <f t="shared" si="34"/>
        <v>1.2619433928249505E-3</v>
      </c>
    </row>
    <row r="2239" spans="1:15" x14ac:dyDescent="0.3">
      <c r="A2239">
        <v>6546</v>
      </c>
      <c r="B2239">
        <v>850</v>
      </c>
      <c r="C2239" t="s">
        <v>949</v>
      </c>
      <c r="D2239" t="s">
        <v>149</v>
      </c>
      <c r="E2239">
        <v>28</v>
      </c>
      <c r="F2239">
        <v>72</v>
      </c>
      <c r="G2239">
        <v>0.3888888888888889</v>
      </c>
      <c r="H2239">
        <v>22188</v>
      </c>
      <c r="I2239">
        <v>137216</v>
      </c>
      <c r="J2239">
        <v>150</v>
      </c>
      <c r="K2239" t="s">
        <v>2801</v>
      </c>
      <c r="L2239">
        <v>556</v>
      </c>
      <c r="M2239">
        <v>2024</v>
      </c>
      <c r="N2239">
        <v>36</v>
      </c>
      <c r="O2239">
        <f t="shared" si="34"/>
        <v>1.2619433928249505E-3</v>
      </c>
    </row>
    <row r="2240" spans="1:15" x14ac:dyDescent="0.3">
      <c r="A2240">
        <v>6546</v>
      </c>
      <c r="B2240">
        <v>817</v>
      </c>
      <c r="C2240" t="s">
        <v>949</v>
      </c>
      <c r="D2240" t="s">
        <v>149</v>
      </c>
      <c r="E2240">
        <v>27</v>
      </c>
      <c r="F2240">
        <v>169</v>
      </c>
      <c r="G2240">
        <v>0.15976331360946747</v>
      </c>
      <c r="H2240">
        <v>22188</v>
      </c>
      <c r="I2240">
        <v>137216</v>
      </c>
      <c r="J2240">
        <v>153</v>
      </c>
      <c r="K2240" t="s">
        <v>2945</v>
      </c>
      <c r="L2240">
        <v>1027</v>
      </c>
      <c r="M2240">
        <v>2024</v>
      </c>
      <c r="N2240">
        <v>36</v>
      </c>
      <c r="O2240">
        <f t="shared" si="34"/>
        <v>1.2168739859383451E-3</v>
      </c>
    </row>
    <row r="2241" spans="1:15" x14ac:dyDescent="0.3">
      <c r="A2241">
        <v>6546</v>
      </c>
      <c r="B2241">
        <v>82</v>
      </c>
      <c r="C2241" t="s">
        <v>949</v>
      </c>
      <c r="D2241" t="s">
        <v>149</v>
      </c>
      <c r="E2241">
        <v>26</v>
      </c>
      <c r="F2241">
        <v>131</v>
      </c>
      <c r="G2241">
        <v>0.19847328244274809</v>
      </c>
      <c r="H2241">
        <v>22188</v>
      </c>
      <c r="I2241">
        <v>137216</v>
      </c>
      <c r="J2241">
        <v>154</v>
      </c>
      <c r="K2241" t="s">
        <v>2890</v>
      </c>
      <c r="L2241">
        <v>913</v>
      </c>
      <c r="M2241">
        <v>2024</v>
      </c>
      <c r="N2241">
        <v>36</v>
      </c>
      <c r="O2241">
        <f t="shared" si="34"/>
        <v>1.1718045790517397E-3</v>
      </c>
    </row>
    <row r="2242" spans="1:15" x14ac:dyDescent="0.3">
      <c r="A2242">
        <v>6546</v>
      </c>
      <c r="B2242">
        <v>385</v>
      </c>
      <c r="C2242" t="s">
        <v>949</v>
      </c>
      <c r="D2242" t="s">
        <v>149</v>
      </c>
      <c r="E2242">
        <v>26</v>
      </c>
      <c r="F2242">
        <v>167</v>
      </c>
      <c r="G2242">
        <v>0.15568862275449102</v>
      </c>
      <c r="H2242">
        <v>22188</v>
      </c>
      <c r="I2242">
        <v>137216</v>
      </c>
      <c r="J2242">
        <v>154</v>
      </c>
      <c r="K2242" t="s">
        <v>2213</v>
      </c>
      <c r="L2242">
        <v>1069</v>
      </c>
      <c r="M2242">
        <v>2024</v>
      </c>
      <c r="N2242">
        <v>36</v>
      </c>
      <c r="O2242">
        <f t="shared" si="34"/>
        <v>1.1718045790517397E-3</v>
      </c>
    </row>
    <row r="2243" spans="1:15" x14ac:dyDescent="0.3">
      <c r="A2243">
        <v>6546</v>
      </c>
      <c r="B2243">
        <v>340</v>
      </c>
      <c r="C2243" t="s">
        <v>949</v>
      </c>
      <c r="D2243" t="s">
        <v>149</v>
      </c>
      <c r="E2243">
        <v>25</v>
      </c>
      <c r="F2243">
        <v>208</v>
      </c>
      <c r="G2243">
        <v>0.1201923076923077</v>
      </c>
      <c r="H2243">
        <v>22188</v>
      </c>
      <c r="I2243">
        <v>137216</v>
      </c>
      <c r="J2243">
        <v>156</v>
      </c>
      <c r="K2243" t="s">
        <v>1627</v>
      </c>
      <c r="L2243">
        <v>901</v>
      </c>
      <c r="M2243">
        <v>2024</v>
      </c>
      <c r="N2243">
        <v>36</v>
      </c>
      <c r="O2243">
        <f t="shared" ref="O2243:O2306" si="35">E2243/H2243</f>
        <v>1.1267351721651344E-3</v>
      </c>
    </row>
    <row r="2244" spans="1:15" x14ac:dyDescent="0.3">
      <c r="A2244">
        <v>6546</v>
      </c>
      <c r="B2244">
        <v>513</v>
      </c>
      <c r="C2244" t="s">
        <v>949</v>
      </c>
      <c r="D2244" t="s">
        <v>149</v>
      </c>
      <c r="E2244">
        <v>25</v>
      </c>
      <c r="F2244">
        <v>91</v>
      </c>
      <c r="G2244">
        <v>0.27472527472527475</v>
      </c>
      <c r="H2244">
        <v>22188</v>
      </c>
      <c r="I2244">
        <v>137216</v>
      </c>
      <c r="J2244">
        <v>156</v>
      </c>
      <c r="K2244" t="s">
        <v>2759</v>
      </c>
      <c r="L2244">
        <v>807</v>
      </c>
      <c r="M2244">
        <v>2024</v>
      </c>
      <c r="N2244">
        <v>36</v>
      </c>
      <c r="O2244">
        <f t="shared" si="35"/>
        <v>1.1267351721651344E-3</v>
      </c>
    </row>
    <row r="2245" spans="1:15" x14ac:dyDescent="0.3">
      <c r="A2245">
        <v>83</v>
      </c>
      <c r="B2245">
        <v>640</v>
      </c>
      <c r="C2245" t="s">
        <v>728</v>
      </c>
      <c r="D2245" t="s">
        <v>149</v>
      </c>
      <c r="E2245">
        <v>1320</v>
      </c>
      <c r="F2245">
        <v>11128</v>
      </c>
      <c r="G2245">
        <v>0.1186196980589504</v>
      </c>
      <c r="H2245">
        <v>11978</v>
      </c>
      <c r="I2245">
        <v>137216</v>
      </c>
      <c r="J2245">
        <v>1</v>
      </c>
      <c r="K2245" t="s">
        <v>866</v>
      </c>
      <c r="L2245">
        <v>59576</v>
      </c>
      <c r="M2245">
        <v>2024</v>
      </c>
      <c r="N2245">
        <v>36</v>
      </c>
      <c r="O2245">
        <f t="shared" si="35"/>
        <v>0.11020203706795792</v>
      </c>
    </row>
    <row r="2246" spans="1:15" x14ac:dyDescent="0.3">
      <c r="A2246">
        <v>83</v>
      </c>
      <c r="B2246">
        <v>720</v>
      </c>
      <c r="C2246" t="s">
        <v>728</v>
      </c>
      <c r="D2246" t="s">
        <v>149</v>
      </c>
      <c r="E2246">
        <v>807</v>
      </c>
      <c r="F2246">
        <v>8887</v>
      </c>
      <c r="G2246">
        <v>9.08067964442444E-2</v>
      </c>
      <c r="H2246">
        <v>11978</v>
      </c>
      <c r="I2246">
        <v>137216</v>
      </c>
      <c r="J2246">
        <v>2</v>
      </c>
      <c r="K2246" t="s">
        <v>867</v>
      </c>
      <c r="L2246">
        <v>43807</v>
      </c>
      <c r="M2246">
        <v>2024</v>
      </c>
      <c r="N2246">
        <v>36</v>
      </c>
      <c r="O2246">
        <f t="shared" si="35"/>
        <v>6.7373518116547002E-2</v>
      </c>
    </row>
    <row r="2247" spans="1:15" x14ac:dyDescent="0.3">
      <c r="A2247">
        <v>83</v>
      </c>
      <c r="B2247">
        <v>560</v>
      </c>
      <c r="C2247" t="s">
        <v>728</v>
      </c>
      <c r="D2247" t="s">
        <v>149</v>
      </c>
      <c r="E2247">
        <v>755</v>
      </c>
      <c r="F2247">
        <v>7491</v>
      </c>
      <c r="G2247">
        <v>0.10078761180082765</v>
      </c>
      <c r="H2247">
        <v>11978</v>
      </c>
      <c r="I2247">
        <v>137216</v>
      </c>
      <c r="J2247">
        <v>3</v>
      </c>
      <c r="K2247" t="s">
        <v>868</v>
      </c>
      <c r="L2247">
        <v>40753</v>
      </c>
      <c r="M2247">
        <v>2024</v>
      </c>
      <c r="N2247">
        <v>36</v>
      </c>
      <c r="O2247">
        <f t="shared" si="35"/>
        <v>6.3032225747203199E-2</v>
      </c>
    </row>
    <row r="2248" spans="1:15" x14ac:dyDescent="0.3">
      <c r="A2248">
        <v>83</v>
      </c>
      <c r="B2248">
        <v>540</v>
      </c>
      <c r="C2248" t="s">
        <v>728</v>
      </c>
      <c r="D2248" t="s">
        <v>149</v>
      </c>
      <c r="E2248">
        <v>593</v>
      </c>
      <c r="F2248">
        <v>4015</v>
      </c>
      <c r="G2248">
        <v>0.14769613947696139</v>
      </c>
      <c r="H2248">
        <v>11978</v>
      </c>
      <c r="I2248">
        <v>137216</v>
      </c>
      <c r="J2248">
        <v>4</v>
      </c>
      <c r="K2248" t="s">
        <v>871</v>
      </c>
      <c r="L2248">
        <v>22562</v>
      </c>
      <c r="M2248">
        <v>2024</v>
      </c>
      <c r="N2248">
        <v>36</v>
      </c>
      <c r="O2248">
        <f t="shared" si="35"/>
        <v>4.9507430288862918E-2</v>
      </c>
    </row>
    <row r="2249" spans="1:15" x14ac:dyDescent="0.3">
      <c r="A2249">
        <v>83</v>
      </c>
      <c r="B2249">
        <v>194</v>
      </c>
      <c r="C2249" t="s">
        <v>728</v>
      </c>
      <c r="D2249" t="s">
        <v>149</v>
      </c>
      <c r="E2249">
        <v>540</v>
      </c>
      <c r="F2249">
        <v>5530</v>
      </c>
      <c r="G2249">
        <v>9.7649186256781192E-2</v>
      </c>
      <c r="H2249">
        <v>11978</v>
      </c>
      <c r="I2249">
        <v>137216</v>
      </c>
      <c r="J2249">
        <v>5</v>
      </c>
      <c r="K2249" t="s">
        <v>873</v>
      </c>
      <c r="L2249">
        <v>26491</v>
      </c>
      <c r="M2249">
        <v>2024</v>
      </c>
      <c r="N2249">
        <v>36</v>
      </c>
      <c r="O2249">
        <f t="shared" si="35"/>
        <v>4.5082651527800971E-2</v>
      </c>
    </row>
    <row r="2250" spans="1:15" x14ac:dyDescent="0.3">
      <c r="A2250">
        <v>83</v>
      </c>
      <c r="B2250">
        <v>463</v>
      </c>
      <c r="C2250" t="s">
        <v>728</v>
      </c>
      <c r="D2250" t="s">
        <v>149</v>
      </c>
      <c r="E2250">
        <v>299</v>
      </c>
      <c r="F2250">
        <v>2621</v>
      </c>
      <c r="G2250">
        <v>0.11407859595574209</v>
      </c>
      <c r="H2250">
        <v>11978</v>
      </c>
      <c r="I2250">
        <v>137216</v>
      </c>
      <c r="J2250">
        <v>6</v>
      </c>
      <c r="K2250" t="s">
        <v>880</v>
      </c>
      <c r="L2250">
        <v>12764</v>
      </c>
      <c r="M2250">
        <v>2024</v>
      </c>
      <c r="N2250">
        <v>36</v>
      </c>
      <c r="O2250">
        <f t="shared" si="35"/>
        <v>2.4962431123726831E-2</v>
      </c>
    </row>
    <row r="2251" spans="1:15" x14ac:dyDescent="0.3">
      <c r="A2251">
        <v>83</v>
      </c>
      <c r="B2251">
        <v>137</v>
      </c>
      <c r="C2251" t="s">
        <v>728</v>
      </c>
      <c r="D2251" t="s">
        <v>149</v>
      </c>
      <c r="E2251">
        <v>283</v>
      </c>
      <c r="F2251">
        <v>3805</v>
      </c>
      <c r="G2251">
        <v>7.437582128777924E-2</v>
      </c>
      <c r="H2251">
        <v>11978</v>
      </c>
      <c r="I2251">
        <v>137216</v>
      </c>
      <c r="J2251">
        <v>7</v>
      </c>
      <c r="K2251" t="s">
        <v>872</v>
      </c>
      <c r="L2251">
        <v>18935</v>
      </c>
      <c r="M2251">
        <v>2024</v>
      </c>
      <c r="N2251">
        <v>36</v>
      </c>
      <c r="O2251">
        <f t="shared" si="35"/>
        <v>2.3626648856236433E-2</v>
      </c>
    </row>
    <row r="2252" spans="1:15" x14ac:dyDescent="0.3">
      <c r="A2252">
        <v>83</v>
      </c>
      <c r="B2252">
        <v>139</v>
      </c>
      <c r="C2252" t="s">
        <v>728</v>
      </c>
      <c r="D2252" t="s">
        <v>149</v>
      </c>
      <c r="E2252">
        <v>277</v>
      </c>
      <c r="F2252">
        <v>3353</v>
      </c>
      <c r="G2252">
        <v>8.2612585744109748E-2</v>
      </c>
      <c r="H2252">
        <v>11978</v>
      </c>
      <c r="I2252">
        <v>137216</v>
      </c>
      <c r="J2252">
        <v>8</v>
      </c>
      <c r="K2252" t="s">
        <v>879</v>
      </c>
      <c r="L2252">
        <v>15497</v>
      </c>
      <c r="M2252">
        <v>2024</v>
      </c>
      <c r="N2252">
        <v>36</v>
      </c>
      <c r="O2252">
        <f t="shared" si="35"/>
        <v>2.3125730505927533E-2</v>
      </c>
    </row>
    <row r="2253" spans="1:15" x14ac:dyDescent="0.3">
      <c r="A2253">
        <v>83</v>
      </c>
      <c r="B2253">
        <v>403</v>
      </c>
      <c r="C2253" t="s">
        <v>728</v>
      </c>
      <c r="D2253" t="s">
        <v>149</v>
      </c>
      <c r="E2253">
        <v>229</v>
      </c>
      <c r="F2253">
        <v>1224</v>
      </c>
      <c r="G2253">
        <v>0.18709150326797386</v>
      </c>
      <c r="H2253">
        <v>11978</v>
      </c>
      <c r="I2253">
        <v>137216</v>
      </c>
      <c r="J2253">
        <v>9</v>
      </c>
      <c r="K2253" t="s">
        <v>928</v>
      </c>
      <c r="L2253">
        <v>4475</v>
      </c>
      <c r="M2253">
        <v>2024</v>
      </c>
      <c r="N2253">
        <v>36</v>
      </c>
      <c r="O2253">
        <f t="shared" si="35"/>
        <v>1.9118383703456338E-2</v>
      </c>
    </row>
    <row r="2254" spans="1:15" x14ac:dyDescent="0.3">
      <c r="A2254">
        <v>83</v>
      </c>
      <c r="B2254">
        <v>45</v>
      </c>
      <c r="C2254" t="s">
        <v>728</v>
      </c>
      <c r="D2254" t="s">
        <v>149</v>
      </c>
      <c r="E2254">
        <v>203</v>
      </c>
      <c r="F2254">
        <v>1869</v>
      </c>
      <c r="G2254">
        <v>0.10861423220973783</v>
      </c>
      <c r="H2254">
        <v>11978</v>
      </c>
      <c r="I2254">
        <v>137216</v>
      </c>
      <c r="J2254">
        <v>10</v>
      </c>
      <c r="K2254" t="s">
        <v>883</v>
      </c>
      <c r="L2254">
        <v>9187</v>
      </c>
      <c r="M2254">
        <v>2024</v>
      </c>
      <c r="N2254">
        <v>36</v>
      </c>
      <c r="O2254">
        <f t="shared" si="35"/>
        <v>1.6947737518784436E-2</v>
      </c>
    </row>
    <row r="2255" spans="1:15" x14ac:dyDescent="0.3">
      <c r="A2255">
        <v>83</v>
      </c>
      <c r="B2255">
        <v>201</v>
      </c>
      <c r="C2255" t="s">
        <v>728</v>
      </c>
      <c r="D2255" t="s">
        <v>149</v>
      </c>
      <c r="E2255">
        <v>196</v>
      </c>
      <c r="F2255">
        <v>2705</v>
      </c>
      <c r="G2255">
        <v>7.2458410351201485E-2</v>
      </c>
      <c r="H2255">
        <v>11978</v>
      </c>
      <c r="I2255">
        <v>137216</v>
      </c>
      <c r="J2255">
        <v>11</v>
      </c>
      <c r="K2255" t="s">
        <v>877</v>
      </c>
      <c r="L2255">
        <v>11407</v>
      </c>
      <c r="M2255">
        <v>2024</v>
      </c>
      <c r="N2255">
        <v>36</v>
      </c>
      <c r="O2255">
        <f t="shared" si="35"/>
        <v>1.6363332776757389E-2</v>
      </c>
    </row>
    <row r="2256" spans="1:15" x14ac:dyDescent="0.3">
      <c r="A2256">
        <v>83</v>
      </c>
      <c r="B2256">
        <v>466</v>
      </c>
      <c r="C2256" t="s">
        <v>728</v>
      </c>
      <c r="D2256" t="s">
        <v>149</v>
      </c>
      <c r="E2256">
        <v>193</v>
      </c>
      <c r="F2256">
        <v>1506</v>
      </c>
      <c r="G2256">
        <v>0.12815405046480743</v>
      </c>
      <c r="H2256">
        <v>11978</v>
      </c>
      <c r="I2256">
        <v>137216</v>
      </c>
      <c r="J2256">
        <v>12</v>
      </c>
      <c r="K2256" t="s">
        <v>2748</v>
      </c>
      <c r="L2256">
        <v>7325</v>
      </c>
      <c r="M2256">
        <v>2024</v>
      </c>
      <c r="N2256">
        <v>36</v>
      </c>
      <c r="O2256">
        <f t="shared" si="35"/>
        <v>1.6112873601602937E-2</v>
      </c>
    </row>
    <row r="2257" spans="1:15" x14ac:dyDescent="0.3">
      <c r="A2257">
        <v>83</v>
      </c>
      <c r="B2257">
        <v>420</v>
      </c>
      <c r="C2257" t="s">
        <v>728</v>
      </c>
      <c r="D2257" t="s">
        <v>149</v>
      </c>
      <c r="E2257">
        <v>170</v>
      </c>
      <c r="F2257">
        <v>1430</v>
      </c>
      <c r="G2257">
        <v>0.11888111888111888</v>
      </c>
      <c r="H2257">
        <v>11978</v>
      </c>
      <c r="I2257">
        <v>137216</v>
      </c>
      <c r="J2257">
        <v>13</v>
      </c>
      <c r="K2257" t="s">
        <v>894</v>
      </c>
      <c r="L2257">
        <v>7368</v>
      </c>
      <c r="M2257">
        <v>2024</v>
      </c>
      <c r="N2257">
        <v>36</v>
      </c>
      <c r="O2257">
        <f t="shared" si="35"/>
        <v>1.419268659208549E-2</v>
      </c>
    </row>
    <row r="2258" spans="1:15" x14ac:dyDescent="0.3">
      <c r="A2258">
        <v>83</v>
      </c>
      <c r="B2258">
        <v>140</v>
      </c>
      <c r="C2258" t="s">
        <v>728</v>
      </c>
      <c r="D2258" t="s">
        <v>149</v>
      </c>
      <c r="E2258">
        <v>158</v>
      </c>
      <c r="F2258">
        <v>1703</v>
      </c>
      <c r="G2258">
        <v>9.2777451556077514E-2</v>
      </c>
      <c r="H2258">
        <v>11978</v>
      </c>
      <c r="I2258">
        <v>137216</v>
      </c>
      <c r="J2258">
        <v>14</v>
      </c>
      <c r="K2258" t="s">
        <v>876</v>
      </c>
      <c r="L2258">
        <v>9196</v>
      </c>
      <c r="M2258">
        <v>2024</v>
      </c>
      <c r="N2258">
        <v>36</v>
      </c>
      <c r="O2258">
        <f t="shared" si="35"/>
        <v>1.3190849891467691E-2</v>
      </c>
    </row>
    <row r="2259" spans="1:15" x14ac:dyDescent="0.3">
      <c r="A2259">
        <v>83</v>
      </c>
      <c r="B2259">
        <v>469</v>
      </c>
      <c r="C2259" t="s">
        <v>728</v>
      </c>
      <c r="D2259" t="s">
        <v>149</v>
      </c>
      <c r="E2259">
        <v>147</v>
      </c>
      <c r="F2259">
        <v>2196</v>
      </c>
      <c r="G2259">
        <v>6.6939890710382519E-2</v>
      </c>
      <c r="H2259">
        <v>11978</v>
      </c>
      <c r="I2259">
        <v>137216</v>
      </c>
      <c r="J2259">
        <v>15</v>
      </c>
      <c r="K2259" t="s">
        <v>1605</v>
      </c>
      <c r="L2259">
        <v>10709</v>
      </c>
      <c r="M2259">
        <v>2024</v>
      </c>
      <c r="N2259">
        <v>36</v>
      </c>
      <c r="O2259">
        <f t="shared" si="35"/>
        <v>1.2272499582568042E-2</v>
      </c>
    </row>
    <row r="2260" spans="1:15" x14ac:dyDescent="0.3">
      <c r="A2260">
        <v>83</v>
      </c>
      <c r="B2260">
        <v>308</v>
      </c>
      <c r="C2260" t="s">
        <v>728</v>
      </c>
      <c r="D2260" t="s">
        <v>149</v>
      </c>
      <c r="E2260">
        <v>142</v>
      </c>
      <c r="F2260">
        <v>1067</v>
      </c>
      <c r="G2260">
        <v>0.13308341143392691</v>
      </c>
      <c r="H2260">
        <v>11978</v>
      </c>
      <c r="I2260">
        <v>137216</v>
      </c>
      <c r="J2260">
        <v>16</v>
      </c>
      <c r="K2260" t="s">
        <v>2211</v>
      </c>
      <c r="L2260">
        <v>5626</v>
      </c>
      <c r="M2260">
        <v>2024</v>
      </c>
      <c r="N2260">
        <v>36</v>
      </c>
      <c r="O2260">
        <f t="shared" si="35"/>
        <v>1.1855067623977292E-2</v>
      </c>
    </row>
    <row r="2261" spans="1:15" x14ac:dyDescent="0.3">
      <c r="A2261">
        <v>83</v>
      </c>
      <c r="B2261">
        <v>190</v>
      </c>
      <c r="C2261" t="s">
        <v>728</v>
      </c>
      <c r="D2261" t="s">
        <v>149</v>
      </c>
      <c r="E2261">
        <v>135</v>
      </c>
      <c r="F2261">
        <v>1140</v>
      </c>
      <c r="G2261">
        <v>0.11842105263157894</v>
      </c>
      <c r="H2261">
        <v>11978</v>
      </c>
      <c r="I2261">
        <v>137216</v>
      </c>
      <c r="J2261">
        <v>17</v>
      </c>
      <c r="K2261" t="s">
        <v>904</v>
      </c>
      <c r="L2261">
        <v>5253</v>
      </c>
      <c r="M2261">
        <v>2024</v>
      </c>
      <c r="N2261">
        <v>36</v>
      </c>
      <c r="O2261">
        <f t="shared" si="35"/>
        <v>1.1270662881950243E-2</v>
      </c>
    </row>
    <row r="2262" spans="1:15" x14ac:dyDescent="0.3">
      <c r="A2262">
        <v>83</v>
      </c>
      <c r="B2262">
        <v>383</v>
      </c>
      <c r="C2262" t="s">
        <v>728</v>
      </c>
      <c r="D2262" t="s">
        <v>149</v>
      </c>
      <c r="E2262">
        <v>134</v>
      </c>
      <c r="F2262">
        <v>1806</v>
      </c>
      <c r="G2262">
        <v>7.4197120708748621E-2</v>
      </c>
      <c r="H2262">
        <v>11978</v>
      </c>
      <c r="I2262">
        <v>137216</v>
      </c>
      <c r="J2262">
        <v>18</v>
      </c>
      <c r="K2262" t="s">
        <v>2875</v>
      </c>
      <c r="L2262">
        <v>8922</v>
      </c>
      <c r="M2262">
        <v>2024</v>
      </c>
      <c r="N2262">
        <v>36</v>
      </c>
      <c r="O2262">
        <f t="shared" si="35"/>
        <v>1.1187176490232093E-2</v>
      </c>
    </row>
    <row r="2263" spans="1:15" x14ac:dyDescent="0.3">
      <c r="A2263">
        <v>83</v>
      </c>
      <c r="B2263">
        <v>775</v>
      </c>
      <c r="C2263" t="s">
        <v>728</v>
      </c>
      <c r="D2263" t="s">
        <v>149</v>
      </c>
      <c r="E2263">
        <v>131</v>
      </c>
      <c r="F2263">
        <v>1629</v>
      </c>
      <c r="G2263">
        <v>8.0417434008594232E-2</v>
      </c>
      <c r="H2263">
        <v>11978</v>
      </c>
      <c r="I2263">
        <v>137216</v>
      </c>
      <c r="J2263">
        <v>19</v>
      </c>
      <c r="K2263" t="s">
        <v>881</v>
      </c>
      <c r="L2263">
        <v>9105</v>
      </c>
      <c r="M2263">
        <v>2024</v>
      </c>
      <c r="N2263">
        <v>36</v>
      </c>
      <c r="O2263">
        <f t="shared" si="35"/>
        <v>1.0936717315077643E-2</v>
      </c>
    </row>
    <row r="2264" spans="1:15" x14ac:dyDescent="0.3">
      <c r="A2264">
        <v>83</v>
      </c>
      <c r="B2264">
        <v>249</v>
      </c>
      <c r="C2264" t="s">
        <v>728</v>
      </c>
      <c r="D2264" t="s">
        <v>149</v>
      </c>
      <c r="E2264">
        <v>127</v>
      </c>
      <c r="F2264">
        <v>1337</v>
      </c>
      <c r="G2264">
        <v>9.4988780852655191E-2</v>
      </c>
      <c r="H2264">
        <v>11978</v>
      </c>
      <c r="I2264">
        <v>137216</v>
      </c>
      <c r="J2264">
        <v>20</v>
      </c>
      <c r="K2264" t="s">
        <v>2876</v>
      </c>
      <c r="L2264">
        <v>7387</v>
      </c>
      <c r="M2264">
        <v>2024</v>
      </c>
      <c r="N2264">
        <v>36</v>
      </c>
      <c r="O2264">
        <f t="shared" si="35"/>
        <v>1.0602771748205042E-2</v>
      </c>
    </row>
    <row r="2265" spans="1:15" x14ac:dyDescent="0.3">
      <c r="A2265">
        <v>83</v>
      </c>
      <c r="B2265">
        <v>347</v>
      </c>
      <c r="C2265" t="s">
        <v>728</v>
      </c>
      <c r="D2265" t="s">
        <v>149</v>
      </c>
      <c r="E2265">
        <v>115</v>
      </c>
      <c r="F2265">
        <v>1322</v>
      </c>
      <c r="G2265">
        <v>8.698940998487141E-2</v>
      </c>
      <c r="H2265">
        <v>11978</v>
      </c>
      <c r="I2265">
        <v>137216</v>
      </c>
      <c r="J2265">
        <v>21</v>
      </c>
      <c r="K2265" t="s">
        <v>886</v>
      </c>
      <c r="L2265">
        <v>5736</v>
      </c>
      <c r="M2265">
        <v>2024</v>
      </c>
      <c r="N2265">
        <v>36</v>
      </c>
      <c r="O2265">
        <f t="shared" si="35"/>
        <v>9.6009350475872429E-3</v>
      </c>
    </row>
    <row r="2266" spans="1:15" x14ac:dyDescent="0.3">
      <c r="A2266">
        <v>83</v>
      </c>
      <c r="B2266">
        <v>247</v>
      </c>
      <c r="C2266" t="s">
        <v>728</v>
      </c>
      <c r="D2266" t="s">
        <v>149</v>
      </c>
      <c r="E2266">
        <v>105</v>
      </c>
      <c r="F2266">
        <v>1087</v>
      </c>
      <c r="G2266">
        <v>9.6596136154553813E-2</v>
      </c>
      <c r="H2266">
        <v>11978</v>
      </c>
      <c r="I2266">
        <v>137216</v>
      </c>
      <c r="J2266">
        <v>22</v>
      </c>
      <c r="K2266" t="s">
        <v>898</v>
      </c>
      <c r="L2266">
        <v>5393</v>
      </c>
      <c r="M2266">
        <v>2024</v>
      </c>
      <c r="N2266">
        <v>36</v>
      </c>
      <c r="O2266">
        <f t="shared" si="35"/>
        <v>8.7660711304057438E-3</v>
      </c>
    </row>
    <row r="2267" spans="1:15" x14ac:dyDescent="0.3">
      <c r="A2267">
        <v>83</v>
      </c>
      <c r="B2267">
        <v>53</v>
      </c>
      <c r="C2267" t="s">
        <v>728</v>
      </c>
      <c r="D2267" t="s">
        <v>149</v>
      </c>
      <c r="E2267">
        <v>100</v>
      </c>
      <c r="F2267">
        <v>921</v>
      </c>
      <c r="G2267">
        <v>0.10857763300760044</v>
      </c>
      <c r="H2267">
        <v>11978</v>
      </c>
      <c r="I2267">
        <v>137216</v>
      </c>
      <c r="J2267">
        <v>23</v>
      </c>
      <c r="K2267" t="s">
        <v>906</v>
      </c>
      <c r="L2267">
        <v>6415</v>
      </c>
      <c r="M2267">
        <v>2024</v>
      </c>
      <c r="N2267">
        <v>36</v>
      </c>
      <c r="O2267">
        <f t="shared" si="35"/>
        <v>8.3486391718149942E-3</v>
      </c>
    </row>
    <row r="2268" spans="1:15" x14ac:dyDescent="0.3">
      <c r="A2268">
        <v>83</v>
      </c>
      <c r="B2268">
        <v>351</v>
      </c>
      <c r="C2268" t="s">
        <v>728</v>
      </c>
      <c r="D2268" t="s">
        <v>149</v>
      </c>
      <c r="E2268">
        <v>94</v>
      </c>
      <c r="F2268">
        <v>999</v>
      </c>
      <c r="G2268">
        <v>9.4094094094094097E-2</v>
      </c>
      <c r="H2268">
        <v>11978</v>
      </c>
      <c r="I2268">
        <v>137216</v>
      </c>
      <c r="J2268">
        <v>24</v>
      </c>
      <c r="K2268" t="s">
        <v>2729</v>
      </c>
      <c r="L2268">
        <v>4749</v>
      </c>
      <c r="M2268">
        <v>2024</v>
      </c>
      <c r="N2268">
        <v>36</v>
      </c>
      <c r="O2268">
        <f t="shared" si="35"/>
        <v>7.8477208215060948E-3</v>
      </c>
    </row>
    <row r="2269" spans="1:15" x14ac:dyDescent="0.3">
      <c r="A2269">
        <v>83</v>
      </c>
      <c r="B2269">
        <v>282</v>
      </c>
      <c r="C2269" t="s">
        <v>728</v>
      </c>
      <c r="D2269" t="s">
        <v>149</v>
      </c>
      <c r="E2269">
        <v>91</v>
      </c>
      <c r="F2269">
        <v>994</v>
      </c>
      <c r="G2269">
        <v>9.154929577464789E-2</v>
      </c>
      <c r="H2269">
        <v>11978</v>
      </c>
      <c r="I2269">
        <v>137216</v>
      </c>
      <c r="J2269">
        <v>25</v>
      </c>
      <c r="K2269" t="s">
        <v>893</v>
      </c>
      <c r="L2269">
        <v>5536</v>
      </c>
      <c r="M2269">
        <v>2024</v>
      </c>
      <c r="N2269">
        <v>36</v>
      </c>
      <c r="O2269">
        <f t="shared" si="35"/>
        <v>7.5972616463516451E-3</v>
      </c>
    </row>
    <row r="2270" spans="1:15" x14ac:dyDescent="0.3">
      <c r="A2270">
        <v>83</v>
      </c>
      <c r="B2270">
        <v>541</v>
      </c>
      <c r="C2270" t="s">
        <v>728</v>
      </c>
      <c r="D2270" t="s">
        <v>149</v>
      </c>
      <c r="E2270">
        <v>88</v>
      </c>
      <c r="F2270">
        <v>359</v>
      </c>
      <c r="G2270">
        <v>0.24512534818941503</v>
      </c>
      <c r="H2270">
        <v>11978</v>
      </c>
      <c r="I2270">
        <v>137216</v>
      </c>
      <c r="J2270">
        <v>26</v>
      </c>
      <c r="K2270" t="s">
        <v>927</v>
      </c>
      <c r="L2270">
        <v>1803</v>
      </c>
      <c r="M2270">
        <v>2024</v>
      </c>
      <c r="N2270">
        <v>36</v>
      </c>
      <c r="O2270">
        <f t="shared" si="35"/>
        <v>7.3468024711971945E-3</v>
      </c>
    </row>
    <row r="2271" spans="1:15" x14ac:dyDescent="0.3">
      <c r="A2271">
        <v>83</v>
      </c>
      <c r="B2271">
        <v>304</v>
      </c>
      <c r="C2271" t="s">
        <v>728</v>
      </c>
      <c r="D2271" t="s">
        <v>149</v>
      </c>
      <c r="E2271">
        <v>87</v>
      </c>
      <c r="F2271">
        <v>734</v>
      </c>
      <c r="G2271">
        <v>0.11852861035422343</v>
      </c>
      <c r="H2271">
        <v>11978</v>
      </c>
      <c r="I2271">
        <v>137216</v>
      </c>
      <c r="J2271">
        <v>27</v>
      </c>
      <c r="K2271" t="s">
        <v>921</v>
      </c>
      <c r="L2271">
        <v>5398</v>
      </c>
      <c r="M2271">
        <v>2024</v>
      </c>
      <c r="N2271">
        <v>36</v>
      </c>
      <c r="O2271">
        <f t="shared" si="35"/>
        <v>7.2633160794790446E-3</v>
      </c>
    </row>
    <row r="2272" spans="1:15" x14ac:dyDescent="0.3">
      <c r="A2272">
        <v>83</v>
      </c>
      <c r="B2272">
        <v>174</v>
      </c>
      <c r="C2272" t="s">
        <v>728</v>
      </c>
      <c r="D2272" t="s">
        <v>149</v>
      </c>
      <c r="E2272">
        <v>85</v>
      </c>
      <c r="F2272">
        <v>915</v>
      </c>
      <c r="G2272">
        <v>9.2896174863387984E-2</v>
      </c>
      <c r="H2272">
        <v>11978</v>
      </c>
      <c r="I2272">
        <v>137216</v>
      </c>
      <c r="J2272">
        <v>28</v>
      </c>
      <c r="K2272" t="s">
        <v>2878</v>
      </c>
      <c r="L2272">
        <v>5150</v>
      </c>
      <c r="M2272">
        <v>2024</v>
      </c>
      <c r="N2272">
        <v>36</v>
      </c>
      <c r="O2272">
        <f t="shared" si="35"/>
        <v>7.0963432960427448E-3</v>
      </c>
    </row>
    <row r="2273" spans="1:15" x14ac:dyDescent="0.3">
      <c r="A2273">
        <v>83</v>
      </c>
      <c r="B2273">
        <v>204</v>
      </c>
      <c r="C2273" t="s">
        <v>728</v>
      </c>
      <c r="D2273" t="s">
        <v>149</v>
      </c>
      <c r="E2273">
        <v>85</v>
      </c>
      <c r="F2273">
        <v>930</v>
      </c>
      <c r="G2273">
        <v>9.1397849462365593E-2</v>
      </c>
      <c r="H2273">
        <v>11978</v>
      </c>
      <c r="I2273">
        <v>137216</v>
      </c>
      <c r="J2273">
        <v>28</v>
      </c>
      <c r="K2273" t="s">
        <v>2704</v>
      </c>
      <c r="L2273">
        <v>4075</v>
      </c>
      <c r="M2273">
        <v>2024</v>
      </c>
      <c r="N2273">
        <v>36</v>
      </c>
      <c r="O2273">
        <f t="shared" si="35"/>
        <v>7.0963432960427448E-3</v>
      </c>
    </row>
    <row r="2274" spans="1:15" x14ac:dyDescent="0.3">
      <c r="A2274">
        <v>83</v>
      </c>
      <c r="B2274">
        <v>425</v>
      </c>
      <c r="C2274" t="s">
        <v>728</v>
      </c>
      <c r="D2274" t="s">
        <v>149</v>
      </c>
      <c r="E2274">
        <v>84</v>
      </c>
      <c r="F2274">
        <v>589</v>
      </c>
      <c r="G2274">
        <v>0.14261460101867574</v>
      </c>
      <c r="H2274">
        <v>11978</v>
      </c>
      <c r="I2274">
        <v>137216</v>
      </c>
      <c r="J2274">
        <v>30</v>
      </c>
      <c r="K2274" t="s">
        <v>2883</v>
      </c>
      <c r="L2274">
        <v>3296</v>
      </c>
      <c r="M2274">
        <v>2024</v>
      </c>
      <c r="N2274">
        <v>36</v>
      </c>
      <c r="O2274">
        <f t="shared" si="35"/>
        <v>7.0128569043245948E-3</v>
      </c>
    </row>
    <row r="2275" spans="1:15" x14ac:dyDescent="0.3">
      <c r="A2275">
        <v>83</v>
      </c>
      <c r="B2275">
        <v>133</v>
      </c>
      <c r="C2275" t="s">
        <v>728</v>
      </c>
      <c r="D2275" t="s">
        <v>149</v>
      </c>
      <c r="E2275">
        <v>80</v>
      </c>
      <c r="F2275">
        <v>1165</v>
      </c>
      <c r="G2275">
        <v>6.8669527896995708E-2</v>
      </c>
      <c r="H2275">
        <v>11978</v>
      </c>
      <c r="I2275">
        <v>137216</v>
      </c>
      <c r="J2275">
        <v>31</v>
      </c>
      <c r="K2275" t="s">
        <v>2877</v>
      </c>
      <c r="L2275">
        <v>7672</v>
      </c>
      <c r="M2275">
        <v>2024</v>
      </c>
      <c r="N2275">
        <v>36</v>
      </c>
      <c r="O2275">
        <f t="shared" si="35"/>
        <v>6.6789113374519952E-3</v>
      </c>
    </row>
    <row r="2276" spans="1:15" x14ac:dyDescent="0.3">
      <c r="A2276">
        <v>83</v>
      </c>
      <c r="B2276">
        <v>113</v>
      </c>
      <c r="C2276" t="s">
        <v>728</v>
      </c>
      <c r="D2276" t="s">
        <v>149</v>
      </c>
      <c r="E2276">
        <v>79</v>
      </c>
      <c r="F2276">
        <v>659</v>
      </c>
      <c r="G2276">
        <v>0.11987860394537178</v>
      </c>
      <c r="H2276">
        <v>11978</v>
      </c>
      <c r="I2276">
        <v>137216</v>
      </c>
      <c r="J2276">
        <v>32</v>
      </c>
      <c r="K2276" t="s">
        <v>936</v>
      </c>
      <c r="L2276">
        <v>3757</v>
      </c>
      <c r="M2276">
        <v>2024</v>
      </c>
      <c r="N2276">
        <v>36</v>
      </c>
      <c r="O2276">
        <f t="shared" si="35"/>
        <v>6.5954249457338453E-3</v>
      </c>
    </row>
    <row r="2277" spans="1:15" x14ac:dyDescent="0.3">
      <c r="A2277">
        <v>83</v>
      </c>
      <c r="B2277">
        <v>141</v>
      </c>
      <c r="C2277" t="s">
        <v>728</v>
      </c>
      <c r="D2277" t="s">
        <v>149</v>
      </c>
      <c r="E2277">
        <v>76</v>
      </c>
      <c r="F2277">
        <v>765</v>
      </c>
      <c r="G2277">
        <v>9.9346405228758164E-2</v>
      </c>
      <c r="H2277">
        <v>11978</v>
      </c>
      <c r="I2277">
        <v>137216</v>
      </c>
      <c r="J2277">
        <v>33</v>
      </c>
      <c r="K2277" t="s">
        <v>931</v>
      </c>
      <c r="L2277">
        <v>3833</v>
      </c>
      <c r="M2277">
        <v>2024</v>
      </c>
      <c r="N2277">
        <v>36</v>
      </c>
      <c r="O2277">
        <f t="shared" si="35"/>
        <v>6.3449657705793956E-3</v>
      </c>
    </row>
    <row r="2278" spans="1:15" x14ac:dyDescent="0.3">
      <c r="A2278">
        <v>83</v>
      </c>
      <c r="B2278">
        <v>244</v>
      </c>
      <c r="C2278" t="s">
        <v>728</v>
      </c>
      <c r="D2278" t="s">
        <v>149</v>
      </c>
      <c r="E2278">
        <v>75</v>
      </c>
      <c r="F2278">
        <v>1122</v>
      </c>
      <c r="G2278">
        <v>6.684491978609626E-2</v>
      </c>
      <c r="H2278">
        <v>11978</v>
      </c>
      <c r="I2278">
        <v>137216</v>
      </c>
      <c r="J2278">
        <v>34</v>
      </c>
      <c r="K2278" t="s">
        <v>887</v>
      </c>
      <c r="L2278">
        <v>5396</v>
      </c>
      <c r="M2278">
        <v>2024</v>
      </c>
      <c r="N2278">
        <v>36</v>
      </c>
      <c r="O2278">
        <f t="shared" si="35"/>
        <v>6.2614793788612457E-3</v>
      </c>
    </row>
    <row r="2279" spans="1:15" x14ac:dyDescent="0.3">
      <c r="A2279">
        <v>83</v>
      </c>
      <c r="B2279">
        <v>253</v>
      </c>
      <c r="C2279" t="s">
        <v>728</v>
      </c>
      <c r="D2279" t="s">
        <v>149</v>
      </c>
      <c r="E2279">
        <v>75</v>
      </c>
      <c r="F2279">
        <v>658</v>
      </c>
      <c r="G2279">
        <v>0.11398176291793313</v>
      </c>
      <c r="H2279">
        <v>11978</v>
      </c>
      <c r="I2279">
        <v>137216</v>
      </c>
      <c r="J2279">
        <v>34</v>
      </c>
      <c r="K2279" t="s">
        <v>885</v>
      </c>
      <c r="L2279">
        <v>3191</v>
      </c>
      <c r="M2279">
        <v>2024</v>
      </c>
      <c r="N2279">
        <v>36</v>
      </c>
      <c r="O2279">
        <f t="shared" si="35"/>
        <v>6.2614793788612457E-3</v>
      </c>
    </row>
    <row r="2280" spans="1:15" x14ac:dyDescent="0.3">
      <c r="A2280">
        <v>83</v>
      </c>
      <c r="B2280">
        <v>426</v>
      </c>
      <c r="C2280" t="s">
        <v>728</v>
      </c>
      <c r="D2280" t="s">
        <v>149</v>
      </c>
      <c r="E2280">
        <v>74</v>
      </c>
      <c r="F2280">
        <v>938</v>
      </c>
      <c r="G2280">
        <v>7.8891257995735611E-2</v>
      </c>
      <c r="H2280">
        <v>11978</v>
      </c>
      <c r="I2280">
        <v>137216</v>
      </c>
      <c r="J2280">
        <v>36</v>
      </c>
      <c r="K2280" t="s">
        <v>2215</v>
      </c>
      <c r="L2280">
        <v>4907</v>
      </c>
      <c r="M2280">
        <v>2024</v>
      </c>
      <c r="N2280">
        <v>36</v>
      </c>
      <c r="O2280">
        <f t="shared" si="35"/>
        <v>6.1779929871430958E-3</v>
      </c>
    </row>
    <row r="2281" spans="1:15" x14ac:dyDescent="0.3">
      <c r="A2281">
        <v>83</v>
      </c>
      <c r="B2281">
        <v>55</v>
      </c>
      <c r="C2281" t="s">
        <v>728</v>
      </c>
      <c r="D2281" t="s">
        <v>149</v>
      </c>
      <c r="E2281">
        <v>73</v>
      </c>
      <c r="F2281">
        <v>583</v>
      </c>
      <c r="G2281">
        <v>0.12521440823327615</v>
      </c>
      <c r="H2281">
        <v>11978</v>
      </c>
      <c r="I2281">
        <v>137216</v>
      </c>
      <c r="J2281">
        <v>37</v>
      </c>
      <c r="K2281" t="s">
        <v>938</v>
      </c>
      <c r="L2281">
        <v>2822</v>
      </c>
      <c r="M2281">
        <v>2024</v>
      </c>
      <c r="N2281">
        <v>36</v>
      </c>
      <c r="O2281">
        <f t="shared" si="35"/>
        <v>6.0945065954249459E-3</v>
      </c>
    </row>
    <row r="2282" spans="1:15" x14ac:dyDescent="0.3">
      <c r="A2282">
        <v>83</v>
      </c>
      <c r="B2282">
        <v>301</v>
      </c>
      <c r="C2282" t="s">
        <v>728</v>
      </c>
      <c r="D2282" t="s">
        <v>149</v>
      </c>
      <c r="E2282">
        <v>68</v>
      </c>
      <c r="F2282">
        <v>1357</v>
      </c>
      <c r="G2282">
        <v>5.0110537951363304E-2</v>
      </c>
      <c r="H2282">
        <v>11978</v>
      </c>
      <c r="I2282">
        <v>137216</v>
      </c>
      <c r="J2282">
        <v>38</v>
      </c>
      <c r="K2282" t="s">
        <v>2874</v>
      </c>
      <c r="L2282">
        <v>7114</v>
      </c>
      <c r="M2282">
        <v>2024</v>
      </c>
      <c r="N2282">
        <v>36</v>
      </c>
      <c r="O2282">
        <f t="shared" si="35"/>
        <v>5.6770746368341963E-3</v>
      </c>
    </row>
    <row r="2283" spans="1:15" x14ac:dyDescent="0.3">
      <c r="A2283">
        <v>83</v>
      </c>
      <c r="B2283">
        <v>342</v>
      </c>
      <c r="C2283" t="s">
        <v>728</v>
      </c>
      <c r="D2283" t="s">
        <v>149</v>
      </c>
      <c r="E2283">
        <v>67</v>
      </c>
      <c r="F2283">
        <v>748</v>
      </c>
      <c r="G2283">
        <v>8.9572192513368981E-2</v>
      </c>
      <c r="H2283">
        <v>11978</v>
      </c>
      <c r="I2283">
        <v>137216</v>
      </c>
      <c r="J2283">
        <v>39</v>
      </c>
      <c r="K2283" t="s">
        <v>2726</v>
      </c>
      <c r="L2283">
        <v>2776</v>
      </c>
      <c r="M2283">
        <v>2024</v>
      </c>
      <c r="N2283">
        <v>36</v>
      </c>
      <c r="O2283">
        <f t="shared" si="35"/>
        <v>5.5935882451160464E-3</v>
      </c>
    </row>
    <row r="2284" spans="1:15" x14ac:dyDescent="0.3">
      <c r="A2284">
        <v>83</v>
      </c>
      <c r="B2284">
        <v>134</v>
      </c>
      <c r="C2284" t="s">
        <v>728</v>
      </c>
      <c r="D2284" t="s">
        <v>149</v>
      </c>
      <c r="E2284">
        <v>66</v>
      </c>
      <c r="F2284">
        <v>797</v>
      </c>
      <c r="G2284">
        <v>8.2810539523212046E-2</v>
      </c>
      <c r="H2284">
        <v>11978</v>
      </c>
      <c r="I2284">
        <v>137216</v>
      </c>
      <c r="J2284">
        <v>40</v>
      </c>
      <c r="K2284" t="s">
        <v>929</v>
      </c>
      <c r="L2284">
        <v>4163</v>
      </c>
      <c r="M2284">
        <v>2024</v>
      </c>
      <c r="N2284">
        <v>36</v>
      </c>
      <c r="O2284">
        <f t="shared" si="35"/>
        <v>5.5101018533978965E-3</v>
      </c>
    </row>
    <row r="2285" spans="1:15" x14ac:dyDescent="0.3">
      <c r="A2285">
        <v>83</v>
      </c>
      <c r="B2285">
        <v>663</v>
      </c>
      <c r="C2285" t="s">
        <v>728</v>
      </c>
      <c r="D2285" t="s">
        <v>149</v>
      </c>
      <c r="E2285">
        <v>65</v>
      </c>
      <c r="F2285">
        <v>903</v>
      </c>
      <c r="G2285">
        <v>7.1982281284606861E-2</v>
      </c>
      <c r="H2285">
        <v>11978</v>
      </c>
      <c r="I2285">
        <v>137216</v>
      </c>
      <c r="J2285">
        <v>41</v>
      </c>
      <c r="K2285" t="s">
        <v>2791</v>
      </c>
      <c r="L2285">
        <v>4867</v>
      </c>
      <c r="M2285">
        <v>2024</v>
      </c>
      <c r="N2285">
        <v>36</v>
      </c>
      <c r="O2285">
        <f t="shared" si="35"/>
        <v>5.4266154616797466E-3</v>
      </c>
    </row>
    <row r="2286" spans="1:15" x14ac:dyDescent="0.3">
      <c r="A2286">
        <v>83</v>
      </c>
      <c r="B2286">
        <v>710</v>
      </c>
      <c r="C2286" t="s">
        <v>728</v>
      </c>
      <c r="D2286" t="s">
        <v>149</v>
      </c>
      <c r="E2286">
        <v>62</v>
      </c>
      <c r="F2286">
        <v>723</v>
      </c>
      <c r="G2286">
        <v>8.5753803596127248E-2</v>
      </c>
      <c r="H2286">
        <v>11978</v>
      </c>
      <c r="I2286">
        <v>137216</v>
      </c>
      <c r="J2286">
        <v>42</v>
      </c>
      <c r="K2286" t="s">
        <v>891</v>
      </c>
      <c r="L2286">
        <v>4844</v>
      </c>
      <c r="M2286">
        <v>2024</v>
      </c>
      <c r="N2286">
        <v>36</v>
      </c>
      <c r="O2286">
        <f t="shared" si="35"/>
        <v>5.176156286525296E-3</v>
      </c>
    </row>
    <row r="2287" spans="1:15" x14ac:dyDescent="0.3">
      <c r="A2287">
        <v>83</v>
      </c>
      <c r="B2287">
        <v>812</v>
      </c>
      <c r="C2287" t="s">
        <v>728</v>
      </c>
      <c r="D2287" t="s">
        <v>149</v>
      </c>
      <c r="E2287">
        <v>62</v>
      </c>
      <c r="F2287">
        <v>604</v>
      </c>
      <c r="G2287">
        <v>0.10264900662251655</v>
      </c>
      <c r="H2287">
        <v>11978</v>
      </c>
      <c r="I2287">
        <v>137216</v>
      </c>
      <c r="J2287">
        <v>42</v>
      </c>
      <c r="K2287" t="s">
        <v>901</v>
      </c>
      <c r="L2287">
        <v>3303</v>
      </c>
      <c r="M2287">
        <v>2024</v>
      </c>
      <c r="N2287">
        <v>36</v>
      </c>
      <c r="O2287">
        <f t="shared" si="35"/>
        <v>5.176156286525296E-3</v>
      </c>
    </row>
    <row r="2288" spans="1:15" x14ac:dyDescent="0.3">
      <c r="A2288">
        <v>83</v>
      </c>
      <c r="B2288">
        <v>241</v>
      </c>
      <c r="C2288" t="s">
        <v>728</v>
      </c>
      <c r="D2288" t="s">
        <v>149</v>
      </c>
      <c r="E2288">
        <v>61</v>
      </c>
      <c r="F2288">
        <v>874</v>
      </c>
      <c r="G2288">
        <v>6.9794050343249425E-2</v>
      </c>
      <c r="H2288">
        <v>11978</v>
      </c>
      <c r="I2288">
        <v>137216</v>
      </c>
      <c r="J2288">
        <v>44</v>
      </c>
      <c r="K2288" t="s">
        <v>890</v>
      </c>
      <c r="L2288">
        <v>4374</v>
      </c>
      <c r="M2288">
        <v>2024</v>
      </c>
      <c r="N2288">
        <v>36</v>
      </c>
      <c r="O2288">
        <f t="shared" si="35"/>
        <v>5.0926698948071461E-3</v>
      </c>
    </row>
    <row r="2289" spans="1:15" x14ac:dyDescent="0.3">
      <c r="A2289">
        <v>83</v>
      </c>
      <c r="B2289">
        <v>422</v>
      </c>
      <c r="C2289" t="s">
        <v>728</v>
      </c>
      <c r="D2289" t="s">
        <v>149</v>
      </c>
      <c r="E2289">
        <v>59</v>
      </c>
      <c r="F2289">
        <v>617</v>
      </c>
      <c r="G2289">
        <v>9.5623987034035657E-2</v>
      </c>
      <c r="H2289">
        <v>11978</v>
      </c>
      <c r="I2289">
        <v>137216</v>
      </c>
      <c r="J2289">
        <v>45</v>
      </c>
      <c r="K2289" t="s">
        <v>2852</v>
      </c>
      <c r="L2289">
        <v>2623</v>
      </c>
      <c r="M2289">
        <v>2024</v>
      </c>
      <c r="N2289">
        <v>36</v>
      </c>
      <c r="O2289">
        <f t="shared" si="35"/>
        <v>4.9256971113708463E-3</v>
      </c>
    </row>
    <row r="2290" spans="1:15" x14ac:dyDescent="0.3">
      <c r="A2290">
        <v>83</v>
      </c>
      <c r="B2290">
        <v>263</v>
      </c>
      <c r="C2290" t="s">
        <v>728</v>
      </c>
      <c r="D2290" t="s">
        <v>149</v>
      </c>
      <c r="E2290">
        <v>58</v>
      </c>
      <c r="F2290">
        <v>852</v>
      </c>
      <c r="G2290">
        <v>6.8075117370892016E-2</v>
      </c>
      <c r="H2290">
        <v>11978</v>
      </c>
      <c r="I2290">
        <v>137216</v>
      </c>
      <c r="J2290">
        <v>46</v>
      </c>
      <c r="K2290" t="s">
        <v>2882</v>
      </c>
      <c r="L2290">
        <v>4234</v>
      </c>
      <c r="M2290">
        <v>2024</v>
      </c>
      <c r="N2290">
        <v>36</v>
      </c>
      <c r="O2290">
        <f t="shared" si="35"/>
        <v>4.8422107196526964E-3</v>
      </c>
    </row>
    <row r="2291" spans="1:15" x14ac:dyDescent="0.3">
      <c r="A2291">
        <v>83</v>
      </c>
      <c r="B2291">
        <v>566</v>
      </c>
      <c r="C2291" t="s">
        <v>728</v>
      </c>
      <c r="D2291" t="s">
        <v>149</v>
      </c>
      <c r="E2291">
        <v>58</v>
      </c>
      <c r="F2291">
        <v>349</v>
      </c>
      <c r="G2291">
        <v>0.166189111747851</v>
      </c>
      <c r="H2291">
        <v>11978</v>
      </c>
      <c r="I2291">
        <v>137216</v>
      </c>
      <c r="J2291">
        <v>46</v>
      </c>
      <c r="K2291" t="s">
        <v>2771</v>
      </c>
      <c r="L2291">
        <v>2624</v>
      </c>
      <c r="M2291">
        <v>2024</v>
      </c>
      <c r="N2291">
        <v>36</v>
      </c>
      <c r="O2291">
        <f t="shared" si="35"/>
        <v>4.8422107196526964E-3</v>
      </c>
    </row>
    <row r="2292" spans="1:15" x14ac:dyDescent="0.3">
      <c r="A2292">
        <v>83</v>
      </c>
      <c r="B2292">
        <v>254</v>
      </c>
      <c r="C2292" t="s">
        <v>728</v>
      </c>
      <c r="D2292" t="s">
        <v>149</v>
      </c>
      <c r="E2292">
        <v>54</v>
      </c>
      <c r="F2292">
        <v>1193</v>
      </c>
      <c r="G2292">
        <v>4.526404023470243E-2</v>
      </c>
      <c r="H2292">
        <v>11978</v>
      </c>
      <c r="I2292">
        <v>137216</v>
      </c>
      <c r="J2292">
        <v>48</v>
      </c>
      <c r="K2292" t="s">
        <v>889</v>
      </c>
      <c r="L2292">
        <v>7267</v>
      </c>
      <c r="M2292">
        <v>2024</v>
      </c>
      <c r="N2292">
        <v>36</v>
      </c>
      <c r="O2292">
        <f t="shared" si="35"/>
        <v>4.5082651527800967E-3</v>
      </c>
    </row>
    <row r="2293" spans="1:15" x14ac:dyDescent="0.3">
      <c r="A2293">
        <v>83</v>
      </c>
      <c r="B2293">
        <v>138</v>
      </c>
      <c r="C2293" t="s">
        <v>728</v>
      </c>
      <c r="D2293" t="s">
        <v>149</v>
      </c>
      <c r="E2293">
        <v>53</v>
      </c>
      <c r="F2293">
        <v>363</v>
      </c>
      <c r="G2293">
        <v>0.14600550964187328</v>
      </c>
      <c r="H2293">
        <v>11978</v>
      </c>
      <c r="I2293">
        <v>137216</v>
      </c>
      <c r="J2293">
        <v>49</v>
      </c>
      <c r="K2293" t="s">
        <v>930</v>
      </c>
      <c r="L2293">
        <v>2288</v>
      </c>
      <c r="M2293">
        <v>2024</v>
      </c>
      <c r="N2293">
        <v>36</v>
      </c>
      <c r="O2293">
        <f t="shared" si="35"/>
        <v>4.4247787610619468E-3</v>
      </c>
    </row>
    <row r="2294" spans="1:15" x14ac:dyDescent="0.3">
      <c r="A2294">
        <v>83</v>
      </c>
      <c r="B2294">
        <v>199</v>
      </c>
      <c r="C2294" t="s">
        <v>728</v>
      </c>
      <c r="D2294" t="s">
        <v>149</v>
      </c>
      <c r="E2294">
        <v>50</v>
      </c>
      <c r="F2294">
        <v>635</v>
      </c>
      <c r="G2294">
        <v>7.874015748031496E-2</v>
      </c>
      <c r="H2294">
        <v>11978</v>
      </c>
      <c r="I2294">
        <v>137216</v>
      </c>
      <c r="J2294">
        <v>50</v>
      </c>
      <c r="K2294" t="s">
        <v>1667</v>
      </c>
      <c r="L2294">
        <v>2845</v>
      </c>
      <c r="M2294">
        <v>2024</v>
      </c>
      <c r="N2294">
        <v>36</v>
      </c>
      <c r="O2294">
        <f t="shared" si="35"/>
        <v>4.1743195859074971E-3</v>
      </c>
    </row>
    <row r="2295" spans="1:15" x14ac:dyDescent="0.3">
      <c r="A2295">
        <v>83</v>
      </c>
      <c r="B2295">
        <v>52</v>
      </c>
      <c r="C2295" t="s">
        <v>728</v>
      </c>
      <c r="D2295" t="s">
        <v>149</v>
      </c>
      <c r="E2295">
        <v>49</v>
      </c>
      <c r="F2295">
        <v>773</v>
      </c>
      <c r="G2295">
        <v>6.3389391979301421E-2</v>
      </c>
      <c r="H2295">
        <v>11978</v>
      </c>
      <c r="I2295">
        <v>137216</v>
      </c>
      <c r="J2295">
        <v>51</v>
      </c>
      <c r="K2295" t="s">
        <v>2881</v>
      </c>
      <c r="L2295">
        <v>3600</v>
      </c>
      <c r="M2295">
        <v>2024</v>
      </c>
      <c r="N2295">
        <v>36</v>
      </c>
      <c r="O2295">
        <f t="shared" si="35"/>
        <v>4.0908331941893472E-3</v>
      </c>
    </row>
    <row r="2296" spans="1:15" x14ac:dyDescent="0.3">
      <c r="A2296">
        <v>83</v>
      </c>
      <c r="B2296">
        <v>135</v>
      </c>
      <c r="C2296" t="s">
        <v>728</v>
      </c>
      <c r="D2296" t="s">
        <v>149</v>
      </c>
      <c r="E2296">
        <v>49</v>
      </c>
      <c r="F2296">
        <v>503</v>
      </c>
      <c r="G2296">
        <v>9.7415506958250492E-2</v>
      </c>
      <c r="H2296">
        <v>11978</v>
      </c>
      <c r="I2296">
        <v>137216</v>
      </c>
      <c r="J2296">
        <v>51</v>
      </c>
      <c r="K2296" t="s">
        <v>964</v>
      </c>
      <c r="L2296">
        <v>2780</v>
      </c>
      <c r="M2296">
        <v>2024</v>
      </c>
      <c r="N2296">
        <v>36</v>
      </c>
      <c r="O2296">
        <f t="shared" si="35"/>
        <v>4.0908331941893472E-3</v>
      </c>
    </row>
    <row r="2297" spans="1:15" x14ac:dyDescent="0.3">
      <c r="A2297">
        <v>83</v>
      </c>
      <c r="B2297">
        <v>42</v>
      </c>
      <c r="C2297" t="s">
        <v>728</v>
      </c>
      <c r="D2297" t="s">
        <v>149</v>
      </c>
      <c r="E2297">
        <v>48</v>
      </c>
      <c r="F2297">
        <v>1040</v>
      </c>
      <c r="G2297">
        <v>4.6153846153846156E-2</v>
      </c>
      <c r="H2297">
        <v>11978</v>
      </c>
      <c r="I2297">
        <v>137216</v>
      </c>
      <c r="J2297">
        <v>53</v>
      </c>
      <c r="K2297" t="s">
        <v>914</v>
      </c>
      <c r="L2297">
        <v>5210</v>
      </c>
      <c r="M2297">
        <v>2024</v>
      </c>
      <c r="N2297">
        <v>36</v>
      </c>
      <c r="O2297">
        <f t="shared" si="35"/>
        <v>4.0073468024711973E-3</v>
      </c>
    </row>
    <row r="2298" spans="1:15" x14ac:dyDescent="0.3">
      <c r="A2298">
        <v>83</v>
      </c>
      <c r="B2298">
        <v>192</v>
      </c>
      <c r="C2298" t="s">
        <v>728</v>
      </c>
      <c r="D2298" t="s">
        <v>149</v>
      </c>
      <c r="E2298">
        <v>48</v>
      </c>
      <c r="F2298">
        <v>750</v>
      </c>
      <c r="G2298">
        <v>6.4000000000000001E-2</v>
      </c>
      <c r="H2298">
        <v>11978</v>
      </c>
      <c r="I2298">
        <v>137216</v>
      </c>
      <c r="J2298">
        <v>53</v>
      </c>
      <c r="K2298" t="s">
        <v>2880</v>
      </c>
      <c r="L2298">
        <v>5020</v>
      </c>
      <c r="M2298">
        <v>2024</v>
      </c>
      <c r="N2298">
        <v>36</v>
      </c>
      <c r="O2298">
        <f t="shared" si="35"/>
        <v>4.0073468024711973E-3</v>
      </c>
    </row>
    <row r="2299" spans="1:15" x14ac:dyDescent="0.3">
      <c r="A2299">
        <v>83</v>
      </c>
      <c r="B2299">
        <v>321</v>
      </c>
      <c r="C2299" t="s">
        <v>728</v>
      </c>
      <c r="D2299" t="s">
        <v>149</v>
      </c>
      <c r="E2299">
        <v>48</v>
      </c>
      <c r="F2299">
        <v>516</v>
      </c>
      <c r="G2299">
        <v>9.3023255813953487E-2</v>
      </c>
      <c r="H2299">
        <v>11978</v>
      </c>
      <c r="I2299">
        <v>137216</v>
      </c>
      <c r="J2299">
        <v>53</v>
      </c>
      <c r="K2299" t="s">
        <v>2725</v>
      </c>
      <c r="L2299">
        <v>2937</v>
      </c>
      <c r="M2299">
        <v>2024</v>
      </c>
      <c r="N2299">
        <v>36</v>
      </c>
      <c r="O2299">
        <f t="shared" si="35"/>
        <v>4.0073468024711973E-3</v>
      </c>
    </row>
    <row r="2300" spans="1:15" x14ac:dyDescent="0.3">
      <c r="A2300">
        <v>83</v>
      </c>
      <c r="B2300">
        <v>626</v>
      </c>
      <c r="C2300" t="s">
        <v>728</v>
      </c>
      <c r="D2300" t="s">
        <v>149</v>
      </c>
      <c r="E2300">
        <v>48</v>
      </c>
      <c r="F2300">
        <v>327</v>
      </c>
      <c r="G2300">
        <v>0.14678899082568808</v>
      </c>
      <c r="H2300">
        <v>11978</v>
      </c>
      <c r="I2300">
        <v>137216</v>
      </c>
      <c r="J2300">
        <v>53</v>
      </c>
      <c r="K2300" t="s">
        <v>2784</v>
      </c>
      <c r="L2300">
        <v>1978</v>
      </c>
      <c r="M2300">
        <v>2024</v>
      </c>
      <c r="N2300">
        <v>36</v>
      </c>
      <c r="O2300">
        <f t="shared" si="35"/>
        <v>4.0073468024711973E-3</v>
      </c>
    </row>
    <row r="2301" spans="1:15" x14ac:dyDescent="0.3">
      <c r="A2301">
        <v>83</v>
      </c>
      <c r="B2301">
        <v>468</v>
      </c>
      <c r="C2301" t="s">
        <v>728</v>
      </c>
      <c r="D2301" t="s">
        <v>149</v>
      </c>
      <c r="E2301">
        <v>46</v>
      </c>
      <c r="F2301">
        <v>253</v>
      </c>
      <c r="G2301">
        <v>0.18181818181818182</v>
      </c>
      <c r="H2301">
        <v>11978</v>
      </c>
      <c r="I2301">
        <v>137216</v>
      </c>
      <c r="J2301">
        <v>57</v>
      </c>
      <c r="K2301" t="s">
        <v>2749</v>
      </c>
      <c r="L2301">
        <v>1247</v>
      </c>
      <c r="M2301">
        <v>2024</v>
      </c>
      <c r="N2301">
        <v>36</v>
      </c>
      <c r="O2301">
        <f t="shared" si="35"/>
        <v>3.8403740190348975E-3</v>
      </c>
    </row>
    <row r="2302" spans="1:15" x14ac:dyDescent="0.3">
      <c r="A2302">
        <v>83</v>
      </c>
      <c r="B2302">
        <v>581</v>
      </c>
      <c r="C2302" t="s">
        <v>728</v>
      </c>
      <c r="D2302" t="s">
        <v>149</v>
      </c>
      <c r="E2302">
        <v>46</v>
      </c>
      <c r="F2302">
        <v>246</v>
      </c>
      <c r="G2302">
        <v>0.18699186991869918</v>
      </c>
      <c r="H2302">
        <v>11978</v>
      </c>
      <c r="I2302">
        <v>137216</v>
      </c>
      <c r="J2302">
        <v>57</v>
      </c>
      <c r="K2302" t="s">
        <v>2773</v>
      </c>
      <c r="L2302">
        <v>997</v>
      </c>
      <c r="M2302">
        <v>2024</v>
      </c>
      <c r="N2302">
        <v>36</v>
      </c>
      <c r="O2302">
        <f t="shared" si="35"/>
        <v>3.8403740190348975E-3</v>
      </c>
    </row>
    <row r="2303" spans="1:15" x14ac:dyDescent="0.3">
      <c r="A2303">
        <v>83</v>
      </c>
      <c r="B2303">
        <v>58</v>
      </c>
      <c r="C2303" t="s">
        <v>728</v>
      </c>
      <c r="D2303" t="s">
        <v>149</v>
      </c>
      <c r="E2303">
        <v>45</v>
      </c>
      <c r="F2303">
        <v>584</v>
      </c>
      <c r="G2303">
        <v>7.7054794520547948E-2</v>
      </c>
      <c r="H2303">
        <v>11978</v>
      </c>
      <c r="I2303">
        <v>137216</v>
      </c>
      <c r="J2303">
        <v>59</v>
      </c>
      <c r="K2303" t="s">
        <v>911</v>
      </c>
      <c r="L2303">
        <v>3485</v>
      </c>
      <c r="M2303">
        <v>2024</v>
      </c>
      <c r="N2303">
        <v>36</v>
      </c>
      <c r="O2303">
        <f t="shared" si="35"/>
        <v>3.7568876273167476E-3</v>
      </c>
    </row>
    <row r="2304" spans="1:15" x14ac:dyDescent="0.3">
      <c r="A2304">
        <v>83</v>
      </c>
      <c r="B2304">
        <v>47</v>
      </c>
      <c r="C2304" t="s">
        <v>728</v>
      </c>
      <c r="D2304" t="s">
        <v>149</v>
      </c>
      <c r="E2304">
        <v>44</v>
      </c>
      <c r="F2304">
        <v>461</v>
      </c>
      <c r="G2304">
        <v>9.5444685466377438E-2</v>
      </c>
      <c r="H2304">
        <v>11978</v>
      </c>
      <c r="I2304">
        <v>137216</v>
      </c>
      <c r="J2304">
        <v>60</v>
      </c>
      <c r="K2304" t="s">
        <v>947</v>
      </c>
      <c r="L2304">
        <v>1622</v>
      </c>
      <c r="M2304">
        <v>2024</v>
      </c>
      <c r="N2304">
        <v>36</v>
      </c>
      <c r="O2304">
        <f t="shared" si="35"/>
        <v>3.6734012355985972E-3</v>
      </c>
    </row>
    <row r="2305" spans="1:15" x14ac:dyDescent="0.3">
      <c r="A2305">
        <v>83</v>
      </c>
      <c r="B2305">
        <v>344</v>
      </c>
      <c r="C2305" t="s">
        <v>728</v>
      </c>
      <c r="D2305" t="s">
        <v>149</v>
      </c>
      <c r="E2305">
        <v>44</v>
      </c>
      <c r="F2305">
        <v>388</v>
      </c>
      <c r="G2305">
        <v>0.1134020618556701</v>
      </c>
      <c r="H2305">
        <v>11978</v>
      </c>
      <c r="I2305">
        <v>137216</v>
      </c>
      <c r="J2305">
        <v>60</v>
      </c>
      <c r="K2305" t="s">
        <v>2728</v>
      </c>
      <c r="L2305">
        <v>1902</v>
      </c>
      <c r="M2305">
        <v>2024</v>
      </c>
      <c r="N2305">
        <v>36</v>
      </c>
      <c r="O2305">
        <f t="shared" si="35"/>
        <v>3.6734012355985972E-3</v>
      </c>
    </row>
    <row r="2306" spans="1:15" x14ac:dyDescent="0.3">
      <c r="A2306">
        <v>83</v>
      </c>
      <c r="B2306">
        <v>284</v>
      </c>
      <c r="C2306" t="s">
        <v>728</v>
      </c>
      <c r="D2306" t="s">
        <v>149</v>
      </c>
      <c r="E2306">
        <v>43</v>
      </c>
      <c r="F2306">
        <v>654</v>
      </c>
      <c r="G2306">
        <v>6.5749235474006115E-2</v>
      </c>
      <c r="H2306">
        <v>11978</v>
      </c>
      <c r="I2306">
        <v>137216</v>
      </c>
      <c r="J2306">
        <v>62</v>
      </c>
      <c r="K2306" t="s">
        <v>2719</v>
      </c>
      <c r="L2306">
        <v>3580</v>
      </c>
      <c r="M2306">
        <v>2024</v>
      </c>
      <c r="N2306">
        <v>36</v>
      </c>
      <c r="O2306">
        <f t="shared" si="35"/>
        <v>3.5899148438804473E-3</v>
      </c>
    </row>
    <row r="2307" spans="1:15" x14ac:dyDescent="0.3">
      <c r="A2307">
        <v>83</v>
      </c>
      <c r="B2307">
        <v>302</v>
      </c>
      <c r="C2307" t="s">
        <v>728</v>
      </c>
      <c r="D2307" t="s">
        <v>149</v>
      </c>
      <c r="E2307">
        <v>43</v>
      </c>
      <c r="F2307">
        <v>1073</v>
      </c>
      <c r="G2307">
        <v>4.0074557315936628E-2</v>
      </c>
      <c r="H2307">
        <v>11978</v>
      </c>
      <c r="I2307">
        <v>137216</v>
      </c>
      <c r="J2307">
        <v>62</v>
      </c>
      <c r="K2307" t="s">
        <v>875</v>
      </c>
      <c r="L2307">
        <v>6312</v>
      </c>
      <c r="M2307">
        <v>2024</v>
      </c>
      <c r="N2307">
        <v>36</v>
      </c>
      <c r="O2307">
        <f t="shared" ref="O2307:O2370" si="36">E2307/H2307</f>
        <v>3.5899148438804473E-3</v>
      </c>
    </row>
    <row r="2308" spans="1:15" x14ac:dyDescent="0.3">
      <c r="A2308">
        <v>83</v>
      </c>
      <c r="B2308">
        <v>198</v>
      </c>
      <c r="C2308" t="s">
        <v>728</v>
      </c>
      <c r="D2308" t="s">
        <v>149</v>
      </c>
      <c r="E2308">
        <v>41</v>
      </c>
      <c r="F2308">
        <v>448</v>
      </c>
      <c r="G2308">
        <v>9.1517857142857137E-2</v>
      </c>
      <c r="H2308">
        <v>11978</v>
      </c>
      <c r="I2308">
        <v>137216</v>
      </c>
      <c r="J2308">
        <v>64</v>
      </c>
      <c r="K2308" t="s">
        <v>2703</v>
      </c>
      <c r="L2308">
        <v>1904</v>
      </c>
      <c r="M2308">
        <v>2024</v>
      </c>
      <c r="N2308">
        <v>36</v>
      </c>
      <c r="O2308">
        <f t="shared" si="36"/>
        <v>3.4229420604441475E-3</v>
      </c>
    </row>
    <row r="2309" spans="1:15" x14ac:dyDescent="0.3">
      <c r="A2309">
        <v>83</v>
      </c>
      <c r="B2309">
        <v>248</v>
      </c>
      <c r="C2309" t="s">
        <v>728</v>
      </c>
      <c r="D2309" t="s">
        <v>149</v>
      </c>
      <c r="E2309">
        <v>41</v>
      </c>
      <c r="F2309">
        <v>559</v>
      </c>
      <c r="G2309">
        <v>7.3345259391771014E-2</v>
      </c>
      <c r="H2309">
        <v>11978</v>
      </c>
      <c r="I2309">
        <v>137216</v>
      </c>
      <c r="J2309">
        <v>64</v>
      </c>
      <c r="K2309" t="s">
        <v>963</v>
      </c>
      <c r="L2309">
        <v>3375</v>
      </c>
      <c r="M2309">
        <v>2024</v>
      </c>
      <c r="N2309">
        <v>36</v>
      </c>
      <c r="O2309">
        <f t="shared" si="36"/>
        <v>3.4229420604441475E-3</v>
      </c>
    </row>
    <row r="2310" spans="1:15" x14ac:dyDescent="0.3">
      <c r="A2310">
        <v>83</v>
      </c>
      <c r="B2310">
        <v>421</v>
      </c>
      <c r="C2310" t="s">
        <v>728</v>
      </c>
      <c r="D2310" t="s">
        <v>149</v>
      </c>
      <c r="E2310">
        <v>40</v>
      </c>
      <c r="F2310">
        <v>280</v>
      </c>
      <c r="G2310">
        <v>0.14285714285714285</v>
      </c>
      <c r="H2310">
        <v>11978</v>
      </c>
      <c r="I2310">
        <v>137216</v>
      </c>
      <c r="J2310">
        <v>66</v>
      </c>
      <c r="K2310" t="s">
        <v>932</v>
      </c>
      <c r="L2310">
        <v>1915</v>
      </c>
      <c r="M2310">
        <v>2024</v>
      </c>
      <c r="N2310">
        <v>36</v>
      </c>
      <c r="O2310">
        <f t="shared" si="36"/>
        <v>3.3394556687259976E-3</v>
      </c>
    </row>
    <row r="2311" spans="1:15" x14ac:dyDescent="0.3">
      <c r="A2311">
        <v>83</v>
      </c>
      <c r="B2311">
        <v>313</v>
      </c>
      <c r="C2311" t="s">
        <v>728</v>
      </c>
      <c r="D2311" t="s">
        <v>149</v>
      </c>
      <c r="E2311">
        <v>39</v>
      </c>
      <c r="F2311">
        <v>308</v>
      </c>
      <c r="G2311">
        <v>0.12662337662337661</v>
      </c>
      <c r="H2311">
        <v>11978</v>
      </c>
      <c r="I2311">
        <v>137216</v>
      </c>
      <c r="J2311">
        <v>67</v>
      </c>
      <c r="K2311" t="s">
        <v>926</v>
      </c>
      <c r="L2311">
        <v>2940</v>
      </c>
      <c r="M2311">
        <v>2024</v>
      </c>
      <c r="N2311">
        <v>36</v>
      </c>
      <c r="O2311">
        <f t="shared" si="36"/>
        <v>3.2559692770078477E-3</v>
      </c>
    </row>
    <row r="2312" spans="1:15" x14ac:dyDescent="0.3">
      <c r="A2312">
        <v>83</v>
      </c>
      <c r="B2312">
        <v>143</v>
      </c>
      <c r="C2312" t="s">
        <v>728</v>
      </c>
      <c r="D2312" t="s">
        <v>149</v>
      </c>
      <c r="E2312">
        <v>38</v>
      </c>
      <c r="F2312">
        <v>403</v>
      </c>
      <c r="G2312">
        <v>9.4292803970223327E-2</v>
      </c>
      <c r="H2312">
        <v>11978</v>
      </c>
      <c r="I2312">
        <v>137216</v>
      </c>
      <c r="J2312">
        <v>68</v>
      </c>
      <c r="K2312" t="s">
        <v>2693</v>
      </c>
      <c r="L2312">
        <v>2493</v>
      </c>
      <c r="M2312">
        <v>2024</v>
      </c>
      <c r="N2312">
        <v>36</v>
      </c>
      <c r="O2312">
        <f t="shared" si="36"/>
        <v>3.1724828852896978E-3</v>
      </c>
    </row>
    <row r="2313" spans="1:15" x14ac:dyDescent="0.3">
      <c r="A2313">
        <v>83</v>
      </c>
      <c r="B2313">
        <v>231</v>
      </c>
      <c r="C2313" t="s">
        <v>728</v>
      </c>
      <c r="D2313" t="s">
        <v>149</v>
      </c>
      <c r="E2313">
        <v>38</v>
      </c>
      <c r="F2313">
        <v>898</v>
      </c>
      <c r="G2313">
        <v>4.2316258351893093E-2</v>
      </c>
      <c r="H2313">
        <v>11978</v>
      </c>
      <c r="I2313">
        <v>137216</v>
      </c>
      <c r="J2313">
        <v>68</v>
      </c>
      <c r="K2313" t="s">
        <v>2220</v>
      </c>
      <c r="L2313">
        <v>4866</v>
      </c>
      <c r="M2313">
        <v>2024</v>
      </c>
      <c r="N2313">
        <v>36</v>
      </c>
      <c r="O2313">
        <f t="shared" si="36"/>
        <v>3.1724828852896978E-3</v>
      </c>
    </row>
    <row r="2314" spans="1:15" x14ac:dyDescent="0.3">
      <c r="A2314">
        <v>83</v>
      </c>
      <c r="B2314">
        <v>283</v>
      </c>
      <c r="C2314" t="s">
        <v>728</v>
      </c>
      <c r="D2314" t="s">
        <v>149</v>
      </c>
      <c r="E2314">
        <v>37</v>
      </c>
      <c r="F2314">
        <v>415</v>
      </c>
      <c r="G2314">
        <v>8.91566265060241E-2</v>
      </c>
      <c r="H2314">
        <v>11978</v>
      </c>
      <c r="I2314">
        <v>137216</v>
      </c>
      <c r="J2314">
        <v>70</v>
      </c>
      <c r="K2314" t="s">
        <v>2244</v>
      </c>
      <c r="L2314">
        <v>2563</v>
      </c>
      <c r="M2314">
        <v>2024</v>
      </c>
      <c r="N2314">
        <v>36</v>
      </c>
      <c r="O2314">
        <f t="shared" si="36"/>
        <v>3.0889964935715479E-3</v>
      </c>
    </row>
    <row r="2315" spans="1:15" x14ac:dyDescent="0.3">
      <c r="A2315">
        <v>83</v>
      </c>
      <c r="B2315">
        <v>542</v>
      </c>
      <c r="C2315" t="s">
        <v>728</v>
      </c>
      <c r="D2315" t="s">
        <v>149</v>
      </c>
      <c r="E2315">
        <v>37</v>
      </c>
      <c r="F2315">
        <v>306</v>
      </c>
      <c r="G2315">
        <v>0.12091503267973856</v>
      </c>
      <c r="H2315">
        <v>11978</v>
      </c>
      <c r="I2315">
        <v>137216</v>
      </c>
      <c r="J2315">
        <v>70</v>
      </c>
      <c r="K2315" t="s">
        <v>2765</v>
      </c>
      <c r="L2315">
        <v>1607</v>
      </c>
      <c r="M2315">
        <v>2024</v>
      </c>
      <c r="N2315">
        <v>36</v>
      </c>
      <c r="O2315">
        <f t="shared" si="36"/>
        <v>3.0889964935715479E-3</v>
      </c>
    </row>
    <row r="2316" spans="1:15" x14ac:dyDescent="0.3">
      <c r="A2316">
        <v>83</v>
      </c>
      <c r="B2316">
        <v>280</v>
      </c>
      <c r="C2316" t="s">
        <v>728</v>
      </c>
      <c r="D2316" t="s">
        <v>149</v>
      </c>
      <c r="E2316">
        <v>36</v>
      </c>
      <c r="F2316">
        <v>723</v>
      </c>
      <c r="G2316">
        <v>4.9792531120331947E-2</v>
      </c>
      <c r="H2316">
        <v>11978</v>
      </c>
      <c r="I2316">
        <v>137216</v>
      </c>
      <c r="J2316">
        <v>72</v>
      </c>
      <c r="K2316" t="s">
        <v>948</v>
      </c>
      <c r="L2316">
        <v>4028</v>
      </c>
      <c r="M2316">
        <v>2024</v>
      </c>
      <c r="N2316">
        <v>36</v>
      </c>
      <c r="O2316">
        <f t="shared" si="36"/>
        <v>3.005510101853398E-3</v>
      </c>
    </row>
    <row r="2317" spans="1:15" x14ac:dyDescent="0.3">
      <c r="A2317">
        <v>83</v>
      </c>
      <c r="B2317">
        <v>662</v>
      </c>
      <c r="C2317" t="s">
        <v>728</v>
      </c>
      <c r="D2317" t="s">
        <v>149</v>
      </c>
      <c r="E2317">
        <v>35</v>
      </c>
      <c r="F2317">
        <v>122</v>
      </c>
      <c r="G2317">
        <v>0.28688524590163933</v>
      </c>
      <c r="H2317">
        <v>11978</v>
      </c>
      <c r="I2317">
        <v>137216</v>
      </c>
      <c r="J2317">
        <v>73</v>
      </c>
      <c r="K2317" t="s">
        <v>935</v>
      </c>
      <c r="L2317">
        <v>1795</v>
      </c>
      <c r="M2317">
        <v>2024</v>
      </c>
      <c r="N2317">
        <v>36</v>
      </c>
      <c r="O2317">
        <f t="shared" si="36"/>
        <v>2.9220237101352481E-3</v>
      </c>
    </row>
    <row r="2318" spans="1:15" x14ac:dyDescent="0.3">
      <c r="A2318">
        <v>83</v>
      </c>
      <c r="B2318">
        <v>721</v>
      </c>
      <c r="C2318" t="s">
        <v>728</v>
      </c>
      <c r="D2318" t="s">
        <v>149</v>
      </c>
      <c r="E2318">
        <v>35</v>
      </c>
      <c r="F2318">
        <v>429</v>
      </c>
      <c r="G2318">
        <v>8.1585081585081584E-2</v>
      </c>
      <c r="H2318">
        <v>11978</v>
      </c>
      <c r="I2318">
        <v>137216</v>
      </c>
      <c r="J2318">
        <v>73</v>
      </c>
      <c r="K2318" t="s">
        <v>925</v>
      </c>
      <c r="L2318">
        <v>3185</v>
      </c>
      <c r="M2318">
        <v>2024</v>
      </c>
      <c r="N2318">
        <v>36</v>
      </c>
      <c r="O2318">
        <f t="shared" si="36"/>
        <v>2.9220237101352481E-3</v>
      </c>
    </row>
    <row r="2319" spans="1:15" x14ac:dyDescent="0.3">
      <c r="A2319">
        <v>83</v>
      </c>
      <c r="B2319">
        <v>861</v>
      </c>
      <c r="C2319" t="s">
        <v>728</v>
      </c>
      <c r="D2319" t="s">
        <v>149</v>
      </c>
      <c r="E2319">
        <v>35</v>
      </c>
      <c r="F2319">
        <v>439</v>
      </c>
      <c r="G2319">
        <v>7.9726651480637817E-2</v>
      </c>
      <c r="H2319">
        <v>11978</v>
      </c>
      <c r="I2319">
        <v>137216</v>
      </c>
      <c r="J2319">
        <v>73</v>
      </c>
      <c r="K2319" t="s">
        <v>2802</v>
      </c>
      <c r="L2319">
        <v>2923</v>
      </c>
      <c r="M2319">
        <v>2024</v>
      </c>
      <c r="N2319">
        <v>36</v>
      </c>
      <c r="O2319">
        <f t="shared" si="36"/>
        <v>2.9220237101352481E-3</v>
      </c>
    </row>
    <row r="2320" spans="1:15" x14ac:dyDescent="0.3">
      <c r="A2320">
        <v>83</v>
      </c>
      <c r="B2320">
        <v>465</v>
      </c>
      <c r="C2320" t="s">
        <v>728</v>
      </c>
      <c r="D2320" t="s">
        <v>149</v>
      </c>
      <c r="E2320">
        <v>34</v>
      </c>
      <c r="F2320">
        <v>501</v>
      </c>
      <c r="G2320">
        <v>6.7864271457085831E-2</v>
      </c>
      <c r="H2320">
        <v>11978</v>
      </c>
      <c r="I2320">
        <v>137216</v>
      </c>
      <c r="J2320">
        <v>76</v>
      </c>
      <c r="K2320" t="s">
        <v>2747</v>
      </c>
      <c r="L2320">
        <v>1977</v>
      </c>
      <c r="M2320">
        <v>2024</v>
      </c>
      <c r="N2320">
        <v>36</v>
      </c>
      <c r="O2320">
        <f t="shared" si="36"/>
        <v>2.8385373184170982E-3</v>
      </c>
    </row>
    <row r="2321" spans="1:15" x14ac:dyDescent="0.3">
      <c r="A2321">
        <v>83</v>
      </c>
      <c r="B2321">
        <v>171</v>
      </c>
      <c r="C2321" t="s">
        <v>728</v>
      </c>
      <c r="D2321" t="s">
        <v>149</v>
      </c>
      <c r="E2321">
        <v>33</v>
      </c>
      <c r="F2321">
        <v>416</v>
      </c>
      <c r="G2321">
        <v>7.9326923076923073E-2</v>
      </c>
      <c r="H2321">
        <v>11978</v>
      </c>
      <c r="I2321">
        <v>137216</v>
      </c>
      <c r="J2321">
        <v>77</v>
      </c>
      <c r="K2321" t="s">
        <v>2698</v>
      </c>
      <c r="L2321">
        <v>2558</v>
      </c>
      <c r="M2321">
        <v>2024</v>
      </c>
      <c r="N2321">
        <v>36</v>
      </c>
      <c r="O2321">
        <f t="shared" si="36"/>
        <v>2.7550509266989483E-3</v>
      </c>
    </row>
    <row r="2322" spans="1:15" x14ac:dyDescent="0.3">
      <c r="A2322">
        <v>83</v>
      </c>
      <c r="B2322">
        <v>207</v>
      </c>
      <c r="C2322" t="s">
        <v>728</v>
      </c>
      <c r="D2322" t="s">
        <v>149</v>
      </c>
      <c r="E2322">
        <v>32</v>
      </c>
      <c r="F2322">
        <v>591</v>
      </c>
      <c r="G2322">
        <v>5.4145516074450083E-2</v>
      </c>
      <c r="H2322">
        <v>11978</v>
      </c>
      <c r="I2322">
        <v>137216</v>
      </c>
      <c r="J2322">
        <v>78</v>
      </c>
      <c r="K2322" t="s">
        <v>2231</v>
      </c>
      <c r="L2322">
        <v>3040</v>
      </c>
      <c r="M2322">
        <v>2024</v>
      </c>
      <c r="N2322">
        <v>36</v>
      </c>
      <c r="O2322">
        <f t="shared" si="36"/>
        <v>2.6715645349807983E-3</v>
      </c>
    </row>
    <row r="2323" spans="1:15" x14ac:dyDescent="0.3">
      <c r="A2323">
        <v>83</v>
      </c>
      <c r="B2323">
        <v>314</v>
      </c>
      <c r="C2323" t="s">
        <v>728</v>
      </c>
      <c r="D2323" t="s">
        <v>149</v>
      </c>
      <c r="E2323">
        <v>31</v>
      </c>
      <c r="F2323">
        <v>245</v>
      </c>
      <c r="G2323">
        <v>0.12653061224489795</v>
      </c>
      <c r="H2323">
        <v>11978</v>
      </c>
      <c r="I2323">
        <v>137216</v>
      </c>
      <c r="J2323">
        <v>79</v>
      </c>
      <c r="K2323" t="s">
        <v>2852</v>
      </c>
      <c r="L2323">
        <v>1680</v>
      </c>
      <c r="M2323">
        <v>2024</v>
      </c>
      <c r="N2323">
        <v>36</v>
      </c>
      <c r="O2323">
        <f t="shared" si="36"/>
        <v>2.588078143262648E-3</v>
      </c>
    </row>
    <row r="2324" spans="1:15" x14ac:dyDescent="0.3">
      <c r="A2324">
        <v>83</v>
      </c>
      <c r="B2324">
        <v>384</v>
      </c>
      <c r="C2324" t="s">
        <v>728</v>
      </c>
      <c r="D2324" t="s">
        <v>149</v>
      </c>
      <c r="E2324">
        <v>31</v>
      </c>
      <c r="F2324">
        <v>300</v>
      </c>
      <c r="G2324">
        <v>0.10333333333333333</v>
      </c>
      <c r="H2324">
        <v>11978</v>
      </c>
      <c r="I2324">
        <v>137216</v>
      </c>
      <c r="J2324">
        <v>79</v>
      </c>
      <c r="K2324" t="s">
        <v>2735</v>
      </c>
      <c r="L2324">
        <v>1232</v>
      </c>
      <c r="M2324">
        <v>2024</v>
      </c>
      <c r="N2324">
        <v>36</v>
      </c>
      <c r="O2324">
        <f t="shared" si="36"/>
        <v>2.588078143262648E-3</v>
      </c>
    </row>
    <row r="2325" spans="1:15" x14ac:dyDescent="0.3">
      <c r="A2325">
        <v>83</v>
      </c>
      <c r="B2325">
        <v>181</v>
      </c>
      <c r="C2325" t="s">
        <v>728</v>
      </c>
      <c r="D2325" t="s">
        <v>149</v>
      </c>
      <c r="E2325">
        <v>30</v>
      </c>
      <c r="F2325">
        <v>297</v>
      </c>
      <c r="G2325">
        <v>0.10101010101010101</v>
      </c>
      <c r="H2325">
        <v>11978</v>
      </c>
      <c r="I2325">
        <v>137216</v>
      </c>
      <c r="J2325">
        <v>81</v>
      </c>
      <c r="K2325" t="s">
        <v>2217</v>
      </c>
      <c r="L2325">
        <v>2856</v>
      </c>
      <c r="M2325">
        <v>2024</v>
      </c>
      <c r="N2325">
        <v>36</v>
      </c>
      <c r="O2325">
        <f t="shared" si="36"/>
        <v>2.5045917515444981E-3</v>
      </c>
    </row>
    <row r="2326" spans="1:15" x14ac:dyDescent="0.3">
      <c r="A2326">
        <v>83</v>
      </c>
      <c r="B2326">
        <v>281</v>
      </c>
      <c r="C2326" t="s">
        <v>728</v>
      </c>
      <c r="D2326" t="s">
        <v>149</v>
      </c>
      <c r="E2326">
        <v>30</v>
      </c>
      <c r="F2326">
        <v>270</v>
      </c>
      <c r="G2326">
        <v>0.1111111111111111</v>
      </c>
      <c r="H2326">
        <v>11978</v>
      </c>
      <c r="I2326">
        <v>137216</v>
      </c>
      <c r="J2326">
        <v>81</v>
      </c>
      <c r="K2326" t="s">
        <v>946</v>
      </c>
      <c r="L2326">
        <v>1881</v>
      </c>
      <c r="M2326">
        <v>2024</v>
      </c>
      <c r="N2326">
        <v>36</v>
      </c>
      <c r="O2326">
        <f t="shared" si="36"/>
        <v>2.5045917515444981E-3</v>
      </c>
    </row>
    <row r="2327" spans="1:15" x14ac:dyDescent="0.3">
      <c r="A2327">
        <v>83</v>
      </c>
      <c r="B2327">
        <v>310</v>
      </c>
      <c r="C2327" t="s">
        <v>728</v>
      </c>
      <c r="D2327" t="s">
        <v>149</v>
      </c>
      <c r="E2327">
        <v>30</v>
      </c>
      <c r="F2327">
        <v>273</v>
      </c>
      <c r="G2327">
        <v>0.10989010989010989</v>
      </c>
      <c r="H2327">
        <v>11978</v>
      </c>
      <c r="I2327">
        <v>137216</v>
      </c>
      <c r="J2327">
        <v>81</v>
      </c>
      <c r="K2327" t="s">
        <v>960</v>
      </c>
      <c r="L2327">
        <v>1431</v>
      </c>
      <c r="M2327">
        <v>2024</v>
      </c>
      <c r="N2327">
        <v>36</v>
      </c>
      <c r="O2327">
        <f t="shared" si="36"/>
        <v>2.5045917515444981E-3</v>
      </c>
    </row>
    <row r="2328" spans="1:15" x14ac:dyDescent="0.3">
      <c r="A2328">
        <v>83</v>
      </c>
      <c r="B2328">
        <v>24</v>
      </c>
      <c r="C2328" t="s">
        <v>728</v>
      </c>
      <c r="D2328" t="s">
        <v>149</v>
      </c>
      <c r="E2328">
        <v>29</v>
      </c>
      <c r="F2328">
        <v>334</v>
      </c>
      <c r="G2328">
        <v>8.6826347305389226E-2</v>
      </c>
      <c r="H2328">
        <v>11978</v>
      </c>
      <c r="I2328">
        <v>137216</v>
      </c>
      <c r="J2328">
        <v>84</v>
      </c>
      <c r="K2328" t="s">
        <v>2220</v>
      </c>
      <c r="L2328">
        <v>3887</v>
      </c>
      <c r="M2328">
        <v>2024</v>
      </c>
      <c r="N2328">
        <v>36</v>
      </c>
      <c r="O2328">
        <f t="shared" si="36"/>
        <v>2.4211053598263482E-3</v>
      </c>
    </row>
    <row r="2329" spans="1:15" x14ac:dyDescent="0.3">
      <c r="A2329">
        <v>83</v>
      </c>
      <c r="B2329">
        <v>380</v>
      </c>
      <c r="C2329" t="s">
        <v>728</v>
      </c>
      <c r="D2329" t="s">
        <v>149</v>
      </c>
      <c r="E2329">
        <v>29</v>
      </c>
      <c r="F2329">
        <v>293</v>
      </c>
      <c r="G2329">
        <v>9.8976109215017066E-2</v>
      </c>
      <c r="H2329">
        <v>11978</v>
      </c>
      <c r="I2329">
        <v>137216</v>
      </c>
      <c r="J2329">
        <v>84</v>
      </c>
      <c r="K2329" t="s">
        <v>2733</v>
      </c>
      <c r="L2329">
        <v>1402</v>
      </c>
      <c r="M2329">
        <v>2024</v>
      </c>
      <c r="N2329">
        <v>36</v>
      </c>
      <c r="O2329">
        <f t="shared" si="36"/>
        <v>2.4211053598263482E-3</v>
      </c>
    </row>
    <row r="2330" spans="1:15" x14ac:dyDescent="0.3">
      <c r="A2330">
        <v>83</v>
      </c>
      <c r="B2330">
        <v>561</v>
      </c>
      <c r="C2330" t="s">
        <v>728</v>
      </c>
      <c r="D2330" t="s">
        <v>149</v>
      </c>
      <c r="E2330">
        <v>29</v>
      </c>
      <c r="F2330">
        <v>243</v>
      </c>
      <c r="G2330">
        <v>0.11934156378600823</v>
      </c>
      <c r="H2330">
        <v>11978</v>
      </c>
      <c r="I2330">
        <v>137216</v>
      </c>
      <c r="J2330">
        <v>84</v>
      </c>
      <c r="K2330" t="s">
        <v>2769</v>
      </c>
      <c r="L2330">
        <v>1743</v>
      </c>
      <c r="M2330">
        <v>2024</v>
      </c>
      <c r="N2330">
        <v>36</v>
      </c>
      <c r="O2330">
        <f t="shared" si="36"/>
        <v>2.4211053598263482E-3</v>
      </c>
    </row>
    <row r="2331" spans="1:15" x14ac:dyDescent="0.3">
      <c r="A2331">
        <v>83</v>
      </c>
      <c r="B2331">
        <v>770</v>
      </c>
      <c r="C2331" t="s">
        <v>728</v>
      </c>
      <c r="D2331" t="s">
        <v>149</v>
      </c>
      <c r="E2331">
        <v>29</v>
      </c>
      <c r="F2331">
        <v>262</v>
      </c>
      <c r="G2331">
        <v>0.11068702290076336</v>
      </c>
      <c r="H2331">
        <v>11978</v>
      </c>
      <c r="I2331">
        <v>137216</v>
      </c>
      <c r="J2331">
        <v>84</v>
      </c>
      <c r="K2331" t="s">
        <v>915</v>
      </c>
      <c r="L2331">
        <v>2112</v>
      </c>
      <c r="M2331">
        <v>2024</v>
      </c>
      <c r="N2331">
        <v>36</v>
      </c>
      <c r="O2331">
        <f t="shared" si="36"/>
        <v>2.4211053598263482E-3</v>
      </c>
    </row>
    <row r="2332" spans="1:15" x14ac:dyDescent="0.3">
      <c r="A2332">
        <v>83</v>
      </c>
      <c r="B2332">
        <v>639</v>
      </c>
      <c r="C2332" t="s">
        <v>728</v>
      </c>
      <c r="D2332" t="s">
        <v>149</v>
      </c>
      <c r="E2332">
        <v>28</v>
      </c>
      <c r="F2332">
        <v>294</v>
      </c>
      <c r="G2332">
        <v>9.5238095238095233E-2</v>
      </c>
      <c r="H2332">
        <v>11978</v>
      </c>
      <c r="I2332">
        <v>137216</v>
      </c>
      <c r="J2332">
        <v>88</v>
      </c>
      <c r="K2332" t="s">
        <v>2939</v>
      </c>
      <c r="L2332">
        <v>1805</v>
      </c>
      <c r="M2332">
        <v>2024</v>
      </c>
      <c r="N2332">
        <v>36</v>
      </c>
      <c r="O2332">
        <f t="shared" si="36"/>
        <v>2.3376189681081983E-3</v>
      </c>
    </row>
    <row r="2333" spans="1:15" x14ac:dyDescent="0.3">
      <c r="A2333">
        <v>83</v>
      </c>
      <c r="B2333">
        <v>230</v>
      </c>
      <c r="C2333" t="s">
        <v>728</v>
      </c>
      <c r="D2333" t="s">
        <v>149</v>
      </c>
      <c r="E2333">
        <v>27</v>
      </c>
      <c r="F2333">
        <v>548</v>
      </c>
      <c r="G2333">
        <v>4.9270072992700732E-2</v>
      </c>
      <c r="H2333">
        <v>11978</v>
      </c>
      <c r="I2333">
        <v>137216</v>
      </c>
      <c r="J2333">
        <v>89</v>
      </c>
      <c r="K2333" t="s">
        <v>2224</v>
      </c>
      <c r="L2333">
        <v>3311</v>
      </c>
      <c r="M2333">
        <v>2024</v>
      </c>
      <c r="N2333">
        <v>36</v>
      </c>
      <c r="O2333">
        <f t="shared" si="36"/>
        <v>2.2541325763900484E-3</v>
      </c>
    </row>
    <row r="2334" spans="1:15" x14ac:dyDescent="0.3">
      <c r="A2334">
        <v>83</v>
      </c>
      <c r="B2334">
        <v>951</v>
      </c>
      <c r="C2334" t="s">
        <v>728</v>
      </c>
      <c r="D2334" t="s">
        <v>149</v>
      </c>
      <c r="E2334">
        <v>27</v>
      </c>
      <c r="F2334">
        <v>293</v>
      </c>
      <c r="G2334">
        <v>9.2150170648464161E-2</v>
      </c>
      <c r="H2334">
        <v>11978</v>
      </c>
      <c r="I2334">
        <v>137216</v>
      </c>
      <c r="J2334">
        <v>89</v>
      </c>
      <c r="K2334" t="s">
        <v>2810</v>
      </c>
      <c r="L2334">
        <v>2153</v>
      </c>
      <c r="M2334">
        <v>2024</v>
      </c>
      <c r="N2334">
        <v>36</v>
      </c>
      <c r="O2334">
        <f t="shared" si="36"/>
        <v>2.2541325763900484E-3</v>
      </c>
    </row>
    <row r="2335" spans="1:15" x14ac:dyDescent="0.3">
      <c r="A2335">
        <v>83</v>
      </c>
      <c r="B2335">
        <v>44</v>
      </c>
      <c r="C2335" t="s">
        <v>728</v>
      </c>
      <c r="D2335" t="s">
        <v>149</v>
      </c>
      <c r="E2335">
        <v>26</v>
      </c>
      <c r="F2335">
        <v>259</v>
      </c>
      <c r="G2335">
        <v>0.10038610038610038</v>
      </c>
      <c r="H2335">
        <v>11978</v>
      </c>
      <c r="I2335">
        <v>137216</v>
      </c>
      <c r="J2335">
        <v>91</v>
      </c>
      <c r="K2335" t="s">
        <v>2679</v>
      </c>
      <c r="L2335">
        <v>1846</v>
      </c>
      <c r="M2335">
        <v>2024</v>
      </c>
      <c r="N2335">
        <v>36</v>
      </c>
      <c r="O2335">
        <f t="shared" si="36"/>
        <v>2.1706461846718985E-3</v>
      </c>
    </row>
    <row r="2336" spans="1:15" x14ac:dyDescent="0.3">
      <c r="A2336">
        <v>83</v>
      </c>
      <c r="B2336">
        <v>115</v>
      </c>
      <c r="C2336" t="s">
        <v>728</v>
      </c>
      <c r="D2336" t="s">
        <v>149</v>
      </c>
      <c r="E2336">
        <v>26</v>
      </c>
      <c r="F2336">
        <v>283</v>
      </c>
      <c r="G2336">
        <v>9.187279151943463E-2</v>
      </c>
      <c r="H2336">
        <v>11978</v>
      </c>
      <c r="I2336">
        <v>137216</v>
      </c>
      <c r="J2336">
        <v>91</v>
      </c>
      <c r="K2336" t="s">
        <v>957</v>
      </c>
      <c r="L2336">
        <v>1684</v>
      </c>
      <c r="M2336">
        <v>2024</v>
      </c>
      <c r="N2336">
        <v>36</v>
      </c>
      <c r="O2336">
        <f t="shared" si="36"/>
        <v>2.1706461846718985E-3</v>
      </c>
    </row>
    <row r="2337" spans="1:15" x14ac:dyDescent="0.3">
      <c r="A2337">
        <v>83</v>
      </c>
      <c r="B2337">
        <v>364</v>
      </c>
      <c r="C2337" t="s">
        <v>728</v>
      </c>
      <c r="D2337" t="s">
        <v>149</v>
      </c>
      <c r="E2337">
        <v>26</v>
      </c>
      <c r="F2337">
        <v>233</v>
      </c>
      <c r="G2337">
        <v>0.11158798283261803</v>
      </c>
      <c r="H2337">
        <v>11978</v>
      </c>
      <c r="I2337">
        <v>137216</v>
      </c>
      <c r="J2337">
        <v>91</v>
      </c>
      <c r="K2337" t="s">
        <v>2732</v>
      </c>
      <c r="L2337">
        <v>1626</v>
      </c>
      <c r="M2337">
        <v>2024</v>
      </c>
      <c r="N2337">
        <v>36</v>
      </c>
      <c r="O2337">
        <f t="shared" si="36"/>
        <v>2.1706461846718985E-3</v>
      </c>
    </row>
    <row r="2338" spans="1:15" x14ac:dyDescent="0.3">
      <c r="A2338">
        <v>83</v>
      </c>
      <c r="B2338">
        <v>136</v>
      </c>
      <c r="C2338" t="s">
        <v>728</v>
      </c>
      <c r="D2338" t="s">
        <v>149</v>
      </c>
      <c r="E2338">
        <v>25</v>
      </c>
      <c r="F2338">
        <v>314</v>
      </c>
      <c r="G2338">
        <v>7.9617834394904455E-2</v>
      </c>
      <c r="H2338">
        <v>11978</v>
      </c>
      <c r="I2338">
        <v>137216</v>
      </c>
      <c r="J2338">
        <v>94</v>
      </c>
      <c r="K2338" t="s">
        <v>945</v>
      </c>
      <c r="L2338">
        <v>1958</v>
      </c>
      <c r="M2338">
        <v>2024</v>
      </c>
      <c r="N2338">
        <v>36</v>
      </c>
      <c r="O2338">
        <f t="shared" si="36"/>
        <v>2.0871597929537486E-3</v>
      </c>
    </row>
    <row r="2339" spans="1:15" x14ac:dyDescent="0.3">
      <c r="A2339">
        <v>83</v>
      </c>
      <c r="B2339">
        <v>197</v>
      </c>
      <c r="C2339" t="s">
        <v>728</v>
      </c>
      <c r="D2339" t="s">
        <v>149</v>
      </c>
      <c r="E2339">
        <v>25</v>
      </c>
      <c r="F2339">
        <v>511</v>
      </c>
      <c r="G2339">
        <v>4.8923679060665359E-2</v>
      </c>
      <c r="H2339">
        <v>11978</v>
      </c>
      <c r="I2339">
        <v>137216</v>
      </c>
      <c r="J2339">
        <v>94</v>
      </c>
      <c r="K2339" t="s">
        <v>912</v>
      </c>
      <c r="L2339">
        <v>3175</v>
      </c>
      <c r="M2339">
        <v>2024</v>
      </c>
      <c r="N2339">
        <v>36</v>
      </c>
      <c r="O2339">
        <f t="shared" si="36"/>
        <v>2.0871597929537486E-3</v>
      </c>
    </row>
    <row r="2340" spans="1:15" x14ac:dyDescent="0.3">
      <c r="A2340">
        <v>83</v>
      </c>
      <c r="B2340">
        <v>341</v>
      </c>
      <c r="C2340" t="s">
        <v>728</v>
      </c>
      <c r="D2340" t="s">
        <v>149</v>
      </c>
      <c r="E2340">
        <v>25</v>
      </c>
      <c r="F2340">
        <v>185</v>
      </c>
      <c r="G2340">
        <v>0.13513513513513514</v>
      </c>
      <c r="H2340">
        <v>11978</v>
      </c>
      <c r="I2340">
        <v>137216</v>
      </c>
      <c r="J2340">
        <v>94</v>
      </c>
      <c r="K2340" t="s">
        <v>1628</v>
      </c>
      <c r="L2340">
        <v>778</v>
      </c>
      <c r="M2340">
        <v>2024</v>
      </c>
      <c r="N2340">
        <v>36</v>
      </c>
      <c r="O2340">
        <f t="shared" si="36"/>
        <v>2.0871597929537486E-3</v>
      </c>
    </row>
    <row r="2341" spans="1:15" x14ac:dyDescent="0.3">
      <c r="A2341">
        <v>85</v>
      </c>
      <c r="B2341">
        <v>640</v>
      </c>
      <c r="C2341" t="s">
        <v>729</v>
      </c>
      <c r="D2341" t="s">
        <v>149</v>
      </c>
      <c r="E2341">
        <v>1616</v>
      </c>
      <c r="F2341">
        <v>11128</v>
      </c>
      <c r="G2341">
        <v>0.14521926671459381</v>
      </c>
      <c r="H2341">
        <v>19973</v>
      </c>
      <c r="I2341">
        <v>137216</v>
      </c>
      <c r="J2341">
        <v>1</v>
      </c>
      <c r="K2341" t="s">
        <v>866</v>
      </c>
      <c r="L2341">
        <v>59576</v>
      </c>
      <c r="M2341">
        <v>2024</v>
      </c>
      <c r="N2341">
        <v>36</v>
      </c>
      <c r="O2341">
        <f t="shared" si="36"/>
        <v>8.0909227457067037E-2</v>
      </c>
    </row>
    <row r="2342" spans="1:15" x14ac:dyDescent="0.3">
      <c r="A2342">
        <v>85</v>
      </c>
      <c r="B2342">
        <v>720</v>
      </c>
      <c r="C2342" t="s">
        <v>729</v>
      </c>
      <c r="D2342" t="s">
        <v>149</v>
      </c>
      <c r="E2342">
        <v>1315</v>
      </c>
      <c r="F2342">
        <v>8887</v>
      </c>
      <c r="G2342">
        <v>0.14796894340047259</v>
      </c>
      <c r="H2342">
        <v>19973</v>
      </c>
      <c r="I2342">
        <v>137216</v>
      </c>
      <c r="J2342">
        <v>2</v>
      </c>
      <c r="K2342" t="s">
        <v>867</v>
      </c>
      <c r="L2342">
        <v>43807</v>
      </c>
      <c r="M2342">
        <v>2024</v>
      </c>
      <c r="N2342">
        <v>36</v>
      </c>
      <c r="O2342">
        <f t="shared" si="36"/>
        <v>6.583888249136334E-2</v>
      </c>
    </row>
    <row r="2343" spans="1:15" x14ac:dyDescent="0.3">
      <c r="A2343">
        <v>85</v>
      </c>
      <c r="B2343">
        <v>560</v>
      </c>
      <c r="C2343" t="s">
        <v>729</v>
      </c>
      <c r="D2343" t="s">
        <v>149</v>
      </c>
      <c r="E2343">
        <v>1206</v>
      </c>
      <c r="F2343">
        <v>7491</v>
      </c>
      <c r="G2343">
        <v>0.16099319183019623</v>
      </c>
      <c r="H2343">
        <v>19973</v>
      </c>
      <c r="I2343">
        <v>137216</v>
      </c>
      <c r="J2343">
        <v>3</v>
      </c>
      <c r="K2343" t="s">
        <v>868</v>
      </c>
      <c r="L2343">
        <v>40753</v>
      </c>
      <c r="M2343">
        <v>2024</v>
      </c>
      <c r="N2343">
        <v>36</v>
      </c>
      <c r="O2343">
        <f t="shared" si="36"/>
        <v>6.0381515045311168E-2</v>
      </c>
    </row>
    <row r="2344" spans="1:15" x14ac:dyDescent="0.3">
      <c r="A2344">
        <v>85</v>
      </c>
      <c r="B2344">
        <v>194</v>
      </c>
      <c r="C2344" t="s">
        <v>729</v>
      </c>
      <c r="D2344" t="s">
        <v>149</v>
      </c>
      <c r="E2344">
        <v>1109</v>
      </c>
      <c r="F2344">
        <v>5530</v>
      </c>
      <c r="G2344">
        <v>0.20054249547920433</v>
      </c>
      <c r="H2344">
        <v>19973</v>
      </c>
      <c r="I2344">
        <v>137216</v>
      </c>
      <c r="J2344">
        <v>4</v>
      </c>
      <c r="K2344" t="s">
        <v>873</v>
      </c>
      <c r="L2344">
        <v>26491</v>
      </c>
      <c r="M2344">
        <v>2024</v>
      </c>
      <c r="N2344">
        <v>36</v>
      </c>
      <c r="O2344">
        <f t="shared" si="36"/>
        <v>5.5524958694237223E-2</v>
      </c>
    </row>
    <row r="2345" spans="1:15" x14ac:dyDescent="0.3">
      <c r="A2345">
        <v>85</v>
      </c>
      <c r="B2345">
        <v>139</v>
      </c>
      <c r="C2345" t="s">
        <v>729</v>
      </c>
      <c r="D2345" t="s">
        <v>149</v>
      </c>
      <c r="E2345">
        <v>600</v>
      </c>
      <c r="F2345">
        <v>3353</v>
      </c>
      <c r="G2345">
        <v>0.17894422904861318</v>
      </c>
      <c r="H2345">
        <v>19973</v>
      </c>
      <c r="I2345">
        <v>137216</v>
      </c>
      <c r="J2345">
        <v>5</v>
      </c>
      <c r="K2345" t="s">
        <v>879</v>
      </c>
      <c r="L2345">
        <v>15497</v>
      </c>
      <c r="M2345">
        <v>2024</v>
      </c>
      <c r="N2345">
        <v>36</v>
      </c>
      <c r="O2345">
        <f t="shared" si="36"/>
        <v>3.0040554748911031E-2</v>
      </c>
    </row>
    <row r="2346" spans="1:15" x14ac:dyDescent="0.3">
      <c r="A2346">
        <v>85</v>
      </c>
      <c r="B2346">
        <v>540</v>
      </c>
      <c r="C2346" t="s">
        <v>729</v>
      </c>
      <c r="D2346" t="s">
        <v>149</v>
      </c>
      <c r="E2346">
        <v>509</v>
      </c>
      <c r="F2346">
        <v>4015</v>
      </c>
      <c r="G2346">
        <v>0.12677459526774595</v>
      </c>
      <c r="H2346">
        <v>19973</v>
      </c>
      <c r="I2346">
        <v>137216</v>
      </c>
      <c r="J2346">
        <v>6</v>
      </c>
      <c r="K2346" t="s">
        <v>871</v>
      </c>
      <c r="L2346">
        <v>22562</v>
      </c>
      <c r="M2346">
        <v>2024</v>
      </c>
      <c r="N2346">
        <v>36</v>
      </c>
      <c r="O2346">
        <f t="shared" si="36"/>
        <v>2.5484403945326192E-2</v>
      </c>
    </row>
    <row r="2347" spans="1:15" x14ac:dyDescent="0.3">
      <c r="A2347">
        <v>85</v>
      </c>
      <c r="B2347">
        <v>137</v>
      </c>
      <c r="C2347" t="s">
        <v>729</v>
      </c>
      <c r="D2347" t="s">
        <v>149</v>
      </c>
      <c r="E2347">
        <v>487</v>
      </c>
      <c r="F2347">
        <v>3805</v>
      </c>
      <c r="G2347">
        <v>0.12798948751642575</v>
      </c>
      <c r="H2347">
        <v>19973</v>
      </c>
      <c r="I2347">
        <v>137216</v>
      </c>
      <c r="J2347">
        <v>7</v>
      </c>
      <c r="K2347" t="s">
        <v>872</v>
      </c>
      <c r="L2347">
        <v>18935</v>
      </c>
      <c r="M2347">
        <v>2024</v>
      </c>
      <c r="N2347">
        <v>36</v>
      </c>
      <c r="O2347">
        <f t="shared" si="36"/>
        <v>2.4382916937866119E-2</v>
      </c>
    </row>
    <row r="2348" spans="1:15" x14ac:dyDescent="0.3">
      <c r="A2348">
        <v>85</v>
      </c>
      <c r="B2348">
        <v>463</v>
      </c>
      <c r="C2348" t="s">
        <v>729</v>
      </c>
      <c r="D2348" t="s">
        <v>149</v>
      </c>
      <c r="E2348">
        <v>449</v>
      </c>
      <c r="F2348">
        <v>2621</v>
      </c>
      <c r="G2348">
        <v>0.17130866081648227</v>
      </c>
      <c r="H2348">
        <v>19973</v>
      </c>
      <c r="I2348">
        <v>137216</v>
      </c>
      <c r="J2348">
        <v>8</v>
      </c>
      <c r="K2348" t="s">
        <v>880</v>
      </c>
      <c r="L2348">
        <v>12764</v>
      </c>
      <c r="M2348">
        <v>2024</v>
      </c>
      <c r="N2348">
        <v>36</v>
      </c>
      <c r="O2348">
        <f t="shared" si="36"/>
        <v>2.2480348470435087E-2</v>
      </c>
    </row>
    <row r="2349" spans="1:15" x14ac:dyDescent="0.3">
      <c r="A2349">
        <v>85</v>
      </c>
      <c r="B2349">
        <v>140</v>
      </c>
      <c r="C2349" t="s">
        <v>729</v>
      </c>
      <c r="D2349" t="s">
        <v>149</v>
      </c>
      <c r="E2349">
        <v>421</v>
      </c>
      <c r="F2349">
        <v>1703</v>
      </c>
      <c r="G2349">
        <v>0.24721080446271285</v>
      </c>
      <c r="H2349">
        <v>19973</v>
      </c>
      <c r="I2349">
        <v>137216</v>
      </c>
      <c r="J2349">
        <v>9</v>
      </c>
      <c r="K2349" t="s">
        <v>876</v>
      </c>
      <c r="L2349">
        <v>9196</v>
      </c>
      <c r="M2349">
        <v>2024</v>
      </c>
      <c r="N2349">
        <v>36</v>
      </c>
      <c r="O2349">
        <f t="shared" si="36"/>
        <v>2.1078455915485905E-2</v>
      </c>
    </row>
    <row r="2350" spans="1:15" x14ac:dyDescent="0.3">
      <c r="A2350">
        <v>85</v>
      </c>
      <c r="B2350">
        <v>201</v>
      </c>
      <c r="C2350" t="s">
        <v>729</v>
      </c>
      <c r="D2350" t="s">
        <v>149</v>
      </c>
      <c r="E2350">
        <v>344</v>
      </c>
      <c r="F2350">
        <v>2705</v>
      </c>
      <c r="G2350">
        <v>0.12717190388170055</v>
      </c>
      <c r="H2350">
        <v>19973</v>
      </c>
      <c r="I2350">
        <v>137216</v>
      </c>
      <c r="J2350">
        <v>10</v>
      </c>
      <c r="K2350" t="s">
        <v>877</v>
      </c>
      <c r="L2350">
        <v>11407</v>
      </c>
      <c r="M2350">
        <v>2024</v>
      </c>
      <c r="N2350">
        <v>36</v>
      </c>
      <c r="O2350">
        <f t="shared" si="36"/>
        <v>1.7223251389375659E-2</v>
      </c>
    </row>
    <row r="2351" spans="1:15" x14ac:dyDescent="0.3">
      <c r="A2351">
        <v>85</v>
      </c>
      <c r="B2351">
        <v>469</v>
      </c>
      <c r="C2351" t="s">
        <v>729</v>
      </c>
      <c r="D2351" t="s">
        <v>149</v>
      </c>
      <c r="E2351">
        <v>336</v>
      </c>
      <c r="F2351">
        <v>2196</v>
      </c>
      <c r="G2351">
        <v>0.15300546448087432</v>
      </c>
      <c r="H2351">
        <v>19973</v>
      </c>
      <c r="I2351">
        <v>137216</v>
      </c>
      <c r="J2351">
        <v>11</v>
      </c>
      <c r="K2351" t="s">
        <v>1605</v>
      </c>
      <c r="L2351">
        <v>10709</v>
      </c>
      <c r="M2351">
        <v>2024</v>
      </c>
      <c r="N2351">
        <v>36</v>
      </c>
      <c r="O2351">
        <f t="shared" si="36"/>
        <v>1.6822710659390176E-2</v>
      </c>
    </row>
    <row r="2352" spans="1:15" x14ac:dyDescent="0.3">
      <c r="A2352">
        <v>85</v>
      </c>
      <c r="B2352">
        <v>383</v>
      </c>
      <c r="C2352" t="s">
        <v>729</v>
      </c>
      <c r="D2352" t="s">
        <v>149</v>
      </c>
      <c r="E2352">
        <v>291</v>
      </c>
      <c r="F2352">
        <v>1806</v>
      </c>
      <c r="G2352">
        <v>0.16112956810631229</v>
      </c>
      <c r="H2352">
        <v>19973</v>
      </c>
      <c r="I2352">
        <v>137216</v>
      </c>
      <c r="J2352">
        <v>12</v>
      </c>
      <c r="K2352" t="s">
        <v>2875</v>
      </c>
      <c r="L2352">
        <v>8922</v>
      </c>
      <c r="M2352">
        <v>2024</v>
      </c>
      <c r="N2352">
        <v>36</v>
      </c>
      <c r="O2352">
        <f t="shared" si="36"/>
        <v>1.4569669053221849E-2</v>
      </c>
    </row>
    <row r="2353" spans="1:15" x14ac:dyDescent="0.3">
      <c r="A2353">
        <v>85</v>
      </c>
      <c r="B2353">
        <v>45</v>
      </c>
      <c r="C2353" t="s">
        <v>729</v>
      </c>
      <c r="D2353" t="s">
        <v>149</v>
      </c>
      <c r="E2353">
        <v>286</v>
      </c>
      <c r="F2353">
        <v>1869</v>
      </c>
      <c r="G2353">
        <v>0.15302300695559123</v>
      </c>
      <c r="H2353">
        <v>19973</v>
      </c>
      <c r="I2353">
        <v>137216</v>
      </c>
      <c r="J2353">
        <v>13</v>
      </c>
      <c r="K2353" t="s">
        <v>883</v>
      </c>
      <c r="L2353">
        <v>9187</v>
      </c>
      <c r="M2353">
        <v>2024</v>
      </c>
      <c r="N2353">
        <v>36</v>
      </c>
      <c r="O2353">
        <f t="shared" si="36"/>
        <v>1.4319331096980924E-2</v>
      </c>
    </row>
    <row r="2354" spans="1:15" x14ac:dyDescent="0.3">
      <c r="A2354">
        <v>85</v>
      </c>
      <c r="B2354">
        <v>174</v>
      </c>
      <c r="C2354" t="s">
        <v>729</v>
      </c>
      <c r="D2354" t="s">
        <v>149</v>
      </c>
      <c r="E2354">
        <v>236</v>
      </c>
      <c r="F2354">
        <v>915</v>
      </c>
      <c r="G2354">
        <v>0.25792349726775954</v>
      </c>
      <c r="H2354">
        <v>19973</v>
      </c>
      <c r="I2354">
        <v>137216</v>
      </c>
      <c r="J2354">
        <v>14</v>
      </c>
      <c r="K2354" t="s">
        <v>2878</v>
      </c>
      <c r="L2354">
        <v>5150</v>
      </c>
      <c r="M2354">
        <v>2024</v>
      </c>
      <c r="N2354">
        <v>36</v>
      </c>
      <c r="O2354">
        <f t="shared" si="36"/>
        <v>1.1815951534571672E-2</v>
      </c>
    </row>
    <row r="2355" spans="1:15" x14ac:dyDescent="0.3">
      <c r="A2355">
        <v>85</v>
      </c>
      <c r="B2355">
        <v>420</v>
      </c>
      <c r="C2355" t="s">
        <v>729</v>
      </c>
      <c r="D2355" t="s">
        <v>149</v>
      </c>
      <c r="E2355">
        <v>228</v>
      </c>
      <c r="F2355">
        <v>1430</v>
      </c>
      <c r="G2355">
        <v>0.15944055944055943</v>
      </c>
      <c r="H2355">
        <v>19973</v>
      </c>
      <c r="I2355">
        <v>137216</v>
      </c>
      <c r="J2355">
        <v>15</v>
      </c>
      <c r="K2355" t="s">
        <v>894</v>
      </c>
      <c r="L2355">
        <v>7368</v>
      </c>
      <c r="M2355">
        <v>2024</v>
      </c>
      <c r="N2355">
        <v>36</v>
      </c>
      <c r="O2355">
        <f t="shared" si="36"/>
        <v>1.1415410804586192E-2</v>
      </c>
    </row>
    <row r="2356" spans="1:15" x14ac:dyDescent="0.3">
      <c r="A2356">
        <v>85</v>
      </c>
      <c r="B2356">
        <v>775</v>
      </c>
      <c r="C2356" t="s">
        <v>729</v>
      </c>
      <c r="D2356" t="s">
        <v>149</v>
      </c>
      <c r="E2356">
        <v>218</v>
      </c>
      <c r="F2356">
        <v>1629</v>
      </c>
      <c r="G2356">
        <v>0.13382443216697359</v>
      </c>
      <c r="H2356">
        <v>19973</v>
      </c>
      <c r="I2356">
        <v>137216</v>
      </c>
      <c r="J2356">
        <v>16</v>
      </c>
      <c r="K2356" t="s">
        <v>881</v>
      </c>
      <c r="L2356">
        <v>9105</v>
      </c>
      <c r="M2356">
        <v>2024</v>
      </c>
      <c r="N2356">
        <v>36</v>
      </c>
      <c r="O2356">
        <f t="shared" si="36"/>
        <v>1.0914734892104341E-2</v>
      </c>
    </row>
    <row r="2357" spans="1:15" x14ac:dyDescent="0.3">
      <c r="A2357">
        <v>85</v>
      </c>
      <c r="B2357">
        <v>53</v>
      </c>
      <c r="C2357" t="s">
        <v>729</v>
      </c>
      <c r="D2357" t="s">
        <v>149</v>
      </c>
      <c r="E2357">
        <v>190</v>
      </c>
      <c r="F2357">
        <v>921</v>
      </c>
      <c r="G2357">
        <v>0.20629750271444083</v>
      </c>
      <c r="H2357">
        <v>19973</v>
      </c>
      <c r="I2357">
        <v>137216</v>
      </c>
      <c r="J2357">
        <v>17</v>
      </c>
      <c r="K2357" t="s">
        <v>906</v>
      </c>
      <c r="L2357">
        <v>6415</v>
      </c>
      <c r="M2357">
        <v>2024</v>
      </c>
      <c r="N2357">
        <v>36</v>
      </c>
      <c r="O2357">
        <f t="shared" si="36"/>
        <v>9.5128423371551602E-3</v>
      </c>
    </row>
    <row r="2358" spans="1:15" x14ac:dyDescent="0.3">
      <c r="A2358">
        <v>85</v>
      </c>
      <c r="B2358">
        <v>249</v>
      </c>
      <c r="C2358" t="s">
        <v>729</v>
      </c>
      <c r="D2358" t="s">
        <v>149</v>
      </c>
      <c r="E2358">
        <v>178</v>
      </c>
      <c r="F2358">
        <v>1337</v>
      </c>
      <c r="G2358">
        <v>0.13313388182498131</v>
      </c>
      <c r="H2358">
        <v>19973</v>
      </c>
      <c r="I2358">
        <v>137216</v>
      </c>
      <c r="J2358">
        <v>18</v>
      </c>
      <c r="K2358" t="s">
        <v>2876</v>
      </c>
      <c r="L2358">
        <v>7387</v>
      </c>
      <c r="M2358">
        <v>2024</v>
      </c>
      <c r="N2358">
        <v>36</v>
      </c>
      <c r="O2358">
        <f t="shared" si="36"/>
        <v>8.912031242176939E-3</v>
      </c>
    </row>
    <row r="2359" spans="1:15" x14ac:dyDescent="0.3">
      <c r="A2359">
        <v>85</v>
      </c>
      <c r="B2359">
        <v>304</v>
      </c>
      <c r="C2359" t="s">
        <v>729</v>
      </c>
      <c r="D2359" t="s">
        <v>149</v>
      </c>
      <c r="E2359">
        <v>176</v>
      </c>
      <c r="F2359">
        <v>734</v>
      </c>
      <c r="G2359">
        <v>0.23978201634877383</v>
      </c>
      <c r="H2359">
        <v>19973</v>
      </c>
      <c r="I2359">
        <v>137216</v>
      </c>
      <c r="J2359">
        <v>19</v>
      </c>
      <c r="K2359" t="s">
        <v>921</v>
      </c>
      <c r="L2359">
        <v>5398</v>
      </c>
      <c r="M2359">
        <v>2024</v>
      </c>
      <c r="N2359">
        <v>36</v>
      </c>
      <c r="O2359">
        <f t="shared" si="36"/>
        <v>8.8118960596805691E-3</v>
      </c>
    </row>
    <row r="2360" spans="1:15" x14ac:dyDescent="0.3">
      <c r="A2360">
        <v>85</v>
      </c>
      <c r="B2360">
        <v>190</v>
      </c>
      <c r="C2360" t="s">
        <v>729</v>
      </c>
      <c r="D2360" t="s">
        <v>149</v>
      </c>
      <c r="E2360">
        <v>171</v>
      </c>
      <c r="F2360">
        <v>1140</v>
      </c>
      <c r="G2360">
        <v>0.15</v>
      </c>
      <c r="H2360">
        <v>19973</v>
      </c>
      <c r="I2360">
        <v>137216</v>
      </c>
      <c r="J2360">
        <v>20</v>
      </c>
      <c r="K2360" t="s">
        <v>904</v>
      </c>
      <c r="L2360">
        <v>5253</v>
      </c>
      <c r="M2360">
        <v>2024</v>
      </c>
      <c r="N2360">
        <v>36</v>
      </c>
      <c r="O2360">
        <f t="shared" si="36"/>
        <v>8.5615581034396444E-3</v>
      </c>
    </row>
    <row r="2361" spans="1:15" x14ac:dyDescent="0.3">
      <c r="A2361">
        <v>85</v>
      </c>
      <c r="B2361">
        <v>347</v>
      </c>
      <c r="C2361" t="s">
        <v>729</v>
      </c>
      <c r="D2361" t="s">
        <v>149</v>
      </c>
      <c r="E2361">
        <v>171</v>
      </c>
      <c r="F2361">
        <v>1322</v>
      </c>
      <c r="G2361">
        <v>0.12934947049924356</v>
      </c>
      <c r="H2361">
        <v>19973</v>
      </c>
      <c r="I2361">
        <v>137216</v>
      </c>
      <c r="J2361">
        <v>20</v>
      </c>
      <c r="K2361" t="s">
        <v>886</v>
      </c>
      <c r="L2361">
        <v>5736</v>
      </c>
      <c r="M2361">
        <v>2024</v>
      </c>
      <c r="N2361">
        <v>36</v>
      </c>
      <c r="O2361">
        <f t="shared" si="36"/>
        <v>8.5615581034396444E-3</v>
      </c>
    </row>
    <row r="2362" spans="1:15" x14ac:dyDescent="0.3">
      <c r="A2362">
        <v>85</v>
      </c>
      <c r="B2362">
        <v>308</v>
      </c>
      <c r="C2362" t="s">
        <v>729</v>
      </c>
      <c r="D2362" t="s">
        <v>149</v>
      </c>
      <c r="E2362">
        <v>163</v>
      </c>
      <c r="F2362">
        <v>1067</v>
      </c>
      <c r="G2362">
        <v>0.1527647610121837</v>
      </c>
      <c r="H2362">
        <v>19973</v>
      </c>
      <c r="I2362">
        <v>137216</v>
      </c>
      <c r="J2362">
        <v>22</v>
      </c>
      <c r="K2362" t="s">
        <v>2211</v>
      </c>
      <c r="L2362">
        <v>5626</v>
      </c>
      <c r="M2362">
        <v>2024</v>
      </c>
      <c r="N2362">
        <v>36</v>
      </c>
      <c r="O2362">
        <f t="shared" si="36"/>
        <v>8.161017373454163E-3</v>
      </c>
    </row>
    <row r="2363" spans="1:15" x14ac:dyDescent="0.3">
      <c r="A2363">
        <v>85</v>
      </c>
      <c r="B2363">
        <v>403</v>
      </c>
      <c r="C2363" t="s">
        <v>729</v>
      </c>
      <c r="D2363" t="s">
        <v>149</v>
      </c>
      <c r="E2363">
        <v>163</v>
      </c>
      <c r="F2363">
        <v>1224</v>
      </c>
      <c r="G2363">
        <v>0.13316993464052287</v>
      </c>
      <c r="H2363">
        <v>19973</v>
      </c>
      <c r="I2363">
        <v>137216</v>
      </c>
      <c r="J2363">
        <v>22</v>
      </c>
      <c r="K2363" t="s">
        <v>928</v>
      </c>
      <c r="L2363">
        <v>4475</v>
      </c>
      <c r="M2363">
        <v>2024</v>
      </c>
      <c r="N2363">
        <v>36</v>
      </c>
      <c r="O2363">
        <f t="shared" si="36"/>
        <v>8.161017373454163E-3</v>
      </c>
    </row>
    <row r="2364" spans="1:15" x14ac:dyDescent="0.3">
      <c r="A2364">
        <v>85</v>
      </c>
      <c r="B2364">
        <v>282</v>
      </c>
      <c r="C2364" t="s">
        <v>729</v>
      </c>
      <c r="D2364" t="s">
        <v>149</v>
      </c>
      <c r="E2364">
        <v>162</v>
      </c>
      <c r="F2364">
        <v>994</v>
      </c>
      <c r="G2364">
        <v>0.16297786720321933</v>
      </c>
      <c r="H2364">
        <v>19973</v>
      </c>
      <c r="I2364">
        <v>137216</v>
      </c>
      <c r="J2364">
        <v>24</v>
      </c>
      <c r="K2364" t="s">
        <v>893</v>
      </c>
      <c r="L2364">
        <v>5536</v>
      </c>
      <c r="M2364">
        <v>2024</v>
      </c>
      <c r="N2364">
        <v>36</v>
      </c>
      <c r="O2364">
        <f t="shared" si="36"/>
        <v>8.1109497822059781E-3</v>
      </c>
    </row>
    <row r="2365" spans="1:15" x14ac:dyDescent="0.3">
      <c r="A2365">
        <v>85</v>
      </c>
      <c r="B2365">
        <v>862</v>
      </c>
      <c r="C2365" t="s">
        <v>729</v>
      </c>
      <c r="D2365" t="s">
        <v>149</v>
      </c>
      <c r="E2365">
        <v>162</v>
      </c>
      <c r="F2365">
        <v>465</v>
      </c>
      <c r="G2365">
        <v>0.34838709677419355</v>
      </c>
      <c r="H2365">
        <v>19973</v>
      </c>
      <c r="I2365">
        <v>137216</v>
      </c>
      <c r="J2365">
        <v>24</v>
      </c>
      <c r="K2365" t="s">
        <v>910</v>
      </c>
      <c r="L2365">
        <v>3335</v>
      </c>
      <c r="M2365">
        <v>2024</v>
      </c>
      <c r="N2365">
        <v>36</v>
      </c>
      <c r="O2365">
        <f t="shared" si="36"/>
        <v>8.1109497822059781E-3</v>
      </c>
    </row>
    <row r="2366" spans="1:15" x14ac:dyDescent="0.3">
      <c r="A2366">
        <v>85</v>
      </c>
      <c r="B2366">
        <v>52</v>
      </c>
      <c r="C2366" t="s">
        <v>729</v>
      </c>
      <c r="D2366" t="s">
        <v>149</v>
      </c>
      <c r="E2366">
        <v>160</v>
      </c>
      <c r="F2366">
        <v>773</v>
      </c>
      <c r="G2366">
        <v>0.20698576972833119</v>
      </c>
      <c r="H2366">
        <v>19973</v>
      </c>
      <c r="I2366">
        <v>137216</v>
      </c>
      <c r="J2366">
        <v>26</v>
      </c>
      <c r="K2366" t="s">
        <v>2881</v>
      </c>
      <c r="L2366">
        <v>3600</v>
      </c>
      <c r="M2366">
        <v>2024</v>
      </c>
      <c r="N2366">
        <v>36</v>
      </c>
      <c r="O2366">
        <f t="shared" si="36"/>
        <v>8.0108145997096081E-3</v>
      </c>
    </row>
    <row r="2367" spans="1:15" x14ac:dyDescent="0.3">
      <c r="A2367">
        <v>85</v>
      </c>
      <c r="B2367">
        <v>247</v>
      </c>
      <c r="C2367" t="s">
        <v>729</v>
      </c>
      <c r="D2367" t="s">
        <v>149</v>
      </c>
      <c r="E2367">
        <v>160</v>
      </c>
      <c r="F2367">
        <v>1087</v>
      </c>
      <c r="G2367">
        <v>0.14719411223551057</v>
      </c>
      <c r="H2367">
        <v>19973</v>
      </c>
      <c r="I2367">
        <v>137216</v>
      </c>
      <c r="J2367">
        <v>26</v>
      </c>
      <c r="K2367" t="s">
        <v>898</v>
      </c>
      <c r="L2367">
        <v>5393</v>
      </c>
      <c r="M2367">
        <v>2024</v>
      </c>
      <c r="N2367">
        <v>36</v>
      </c>
      <c r="O2367">
        <f t="shared" si="36"/>
        <v>8.0108145997096081E-3</v>
      </c>
    </row>
    <row r="2368" spans="1:15" x14ac:dyDescent="0.3">
      <c r="A2368">
        <v>85</v>
      </c>
      <c r="B2368">
        <v>466</v>
      </c>
      <c r="C2368" t="s">
        <v>729</v>
      </c>
      <c r="D2368" t="s">
        <v>149</v>
      </c>
      <c r="E2368">
        <v>160</v>
      </c>
      <c r="F2368">
        <v>1506</v>
      </c>
      <c r="G2368">
        <v>0.10624169986719788</v>
      </c>
      <c r="H2368">
        <v>19973</v>
      </c>
      <c r="I2368">
        <v>137216</v>
      </c>
      <c r="J2368">
        <v>26</v>
      </c>
      <c r="K2368" t="s">
        <v>2748</v>
      </c>
      <c r="L2368">
        <v>7325</v>
      </c>
      <c r="M2368">
        <v>2024</v>
      </c>
      <c r="N2368">
        <v>36</v>
      </c>
      <c r="O2368">
        <f t="shared" si="36"/>
        <v>8.0108145997096081E-3</v>
      </c>
    </row>
    <row r="2369" spans="1:15" x14ac:dyDescent="0.3">
      <c r="A2369">
        <v>85</v>
      </c>
      <c r="B2369">
        <v>254</v>
      </c>
      <c r="C2369" t="s">
        <v>729</v>
      </c>
      <c r="D2369" t="s">
        <v>149</v>
      </c>
      <c r="E2369">
        <v>155</v>
      </c>
      <c r="F2369">
        <v>1193</v>
      </c>
      <c r="G2369">
        <v>0.12992455993294216</v>
      </c>
      <c r="H2369">
        <v>19973</v>
      </c>
      <c r="I2369">
        <v>137216</v>
      </c>
      <c r="J2369">
        <v>29</v>
      </c>
      <c r="K2369" t="s">
        <v>889</v>
      </c>
      <c r="L2369">
        <v>7267</v>
      </c>
      <c r="M2369">
        <v>2024</v>
      </c>
      <c r="N2369">
        <v>36</v>
      </c>
      <c r="O2369">
        <f t="shared" si="36"/>
        <v>7.7604766434686825E-3</v>
      </c>
    </row>
    <row r="2370" spans="1:15" x14ac:dyDescent="0.3">
      <c r="A2370">
        <v>85</v>
      </c>
      <c r="B2370">
        <v>244</v>
      </c>
      <c r="C2370" t="s">
        <v>729</v>
      </c>
      <c r="D2370" t="s">
        <v>149</v>
      </c>
      <c r="E2370">
        <v>149</v>
      </c>
      <c r="F2370">
        <v>1122</v>
      </c>
      <c r="G2370">
        <v>0.13279857397504458</v>
      </c>
      <c r="H2370">
        <v>19973</v>
      </c>
      <c r="I2370">
        <v>137216</v>
      </c>
      <c r="J2370">
        <v>30</v>
      </c>
      <c r="K2370" t="s">
        <v>887</v>
      </c>
      <c r="L2370">
        <v>5396</v>
      </c>
      <c r="M2370">
        <v>2024</v>
      </c>
      <c r="N2370">
        <v>36</v>
      </c>
      <c r="O2370">
        <f t="shared" si="36"/>
        <v>7.4600710959795728E-3</v>
      </c>
    </row>
    <row r="2371" spans="1:15" x14ac:dyDescent="0.3">
      <c r="A2371">
        <v>85</v>
      </c>
      <c r="B2371">
        <v>351</v>
      </c>
      <c r="C2371" t="s">
        <v>729</v>
      </c>
      <c r="D2371" t="s">
        <v>149</v>
      </c>
      <c r="E2371">
        <v>145</v>
      </c>
      <c r="F2371">
        <v>999</v>
      </c>
      <c r="G2371">
        <v>0.14514514514514515</v>
      </c>
      <c r="H2371">
        <v>19973</v>
      </c>
      <c r="I2371">
        <v>137216</v>
      </c>
      <c r="J2371">
        <v>31</v>
      </c>
      <c r="K2371" t="s">
        <v>2729</v>
      </c>
      <c r="L2371">
        <v>4749</v>
      </c>
      <c r="M2371">
        <v>2024</v>
      </c>
      <c r="N2371">
        <v>36</v>
      </c>
      <c r="O2371">
        <f t="shared" ref="O2371:O2434" si="37">E2371/H2371</f>
        <v>7.2598007309868321E-3</v>
      </c>
    </row>
    <row r="2372" spans="1:15" x14ac:dyDescent="0.3">
      <c r="A2372">
        <v>85</v>
      </c>
      <c r="B2372">
        <v>204</v>
      </c>
      <c r="C2372" t="s">
        <v>729</v>
      </c>
      <c r="D2372" t="s">
        <v>149</v>
      </c>
      <c r="E2372">
        <v>144</v>
      </c>
      <c r="F2372">
        <v>930</v>
      </c>
      <c r="G2372">
        <v>0.15483870967741936</v>
      </c>
      <c r="H2372">
        <v>19973</v>
      </c>
      <c r="I2372">
        <v>137216</v>
      </c>
      <c r="J2372">
        <v>32</v>
      </c>
      <c r="K2372" t="s">
        <v>2704</v>
      </c>
      <c r="L2372">
        <v>4075</v>
      </c>
      <c r="M2372">
        <v>2024</v>
      </c>
      <c r="N2372">
        <v>36</v>
      </c>
      <c r="O2372">
        <f t="shared" si="37"/>
        <v>7.2097331397386472E-3</v>
      </c>
    </row>
    <row r="2373" spans="1:15" x14ac:dyDescent="0.3">
      <c r="A2373">
        <v>85</v>
      </c>
      <c r="B2373">
        <v>241</v>
      </c>
      <c r="C2373" t="s">
        <v>729</v>
      </c>
      <c r="D2373" t="s">
        <v>149</v>
      </c>
      <c r="E2373">
        <v>144</v>
      </c>
      <c r="F2373">
        <v>874</v>
      </c>
      <c r="G2373">
        <v>0.16475972540045766</v>
      </c>
      <c r="H2373">
        <v>19973</v>
      </c>
      <c r="I2373">
        <v>137216</v>
      </c>
      <c r="J2373">
        <v>32</v>
      </c>
      <c r="K2373" t="s">
        <v>890</v>
      </c>
      <c r="L2373">
        <v>4374</v>
      </c>
      <c r="M2373">
        <v>2024</v>
      </c>
      <c r="N2373">
        <v>36</v>
      </c>
      <c r="O2373">
        <f t="shared" si="37"/>
        <v>7.2097331397386472E-3</v>
      </c>
    </row>
    <row r="2374" spans="1:15" x14ac:dyDescent="0.3">
      <c r="A2374">
        <v>85</v>
      </c>
      <c r="B2374">
        <v>263</v>
      </c>
      <c r="C2374" t="s">
        <v>729</v>
      </c>
      <c r="D2374" t="s">
        <v>149</v>
      </c>
      <c r="E2374">
        <v>144</v>
      </c>
      <c r="F2374">
        <v>852</v>
      </c>
      <c r="G2374">
        <v>0.16901408450704225</v>
      </c>
      <c r="H2374">
        <v>19973</v>
      </c>
      <c r="I2374">
        <v>137216</v>
      </c>
      <c r="J2374">
        <v>32</v>
      </c>
      <c r="K2374" t="s">
        <v>2882</v>
      </c>
      <c r="L2374">
        <v>4234</v>
      </c>
      <c r="M2374">
        <v>2024</v>
      </c>
      <c r="N2374">
        <v>36</v>
      </c>
      <c r="O2374">
        <f t="shared" si="37"/>
        <v>7.2097331397386472E-3</v>
      </c>
    </row>
    <row r="2375" spans="1:15" x14ac:dyDescent="0.3">
      <c r="A2375">
        <v>85</v>
      </c>
      <c r="B2375">
        <v>663</v>
      </c>
      <c r="C2375" t="s">
        <v>729</v>
      </c>
      <c r="D2375" t="s">
        <v>149</v>
      </c>
      <c r="E2375">
        <v>144</v>
      </c>
      <c r="F2375">
        <v>903</v>
      </c>
      <c r="G2375">
        <v>0.15946843853820597</v>
      </c>
      <c r="H2375">
        <v>19973</v>
      </c>
      <c r="I2375">
        <v>137216</v>
      </c>
      <c r="J2375">
        <v>32</v>
      </c>
      <c r="K2375" t="s">
        <v>2791</v>
      </c>
      <c r="L2375">
        <v>4867</v>
      </c>
      <c r="M2375">
        <v>2024</v>
      </c>
      <c r="N2375">
        <v>36</v>
      </c>
      <c r="O2375">
        <f t="shared" si="37"/>
        <v>7.2097331397386472E-3</v>
      </c>
    </row>
    <row r="2376" spans="1:15" x14ac:dyDescent="0.3">
      <c r="A2376">
        <v>85</v>
      </c>
      <c r="B2376">
        <v>426</v>
      </c>
      <c r="C2376" t="s">
        <v>729</v>
      </c>
      <c r="D2376" t="s">
        <v>149</v>
      </c>
      <c r="E2376">
        <v>143</v>
      </c>
      <c r="F2376">
        <v>938</v>
      </c>
      <c r="G2376">
        <v>0.15245202558635396</v>
      </c>
      <c r="H2376">
        <v>19973</v>
      </c>
      <c r="I2376">
        <v>137216</v>
      </c>
      <c r="J2376">
        <v>36</v>
      </c>
      <c r="K2376" t="s">
        <v>2215</v>
      </c>
      <c r="L2376">
        <v>4907</v>
      </c>
      <c r="M2376">
        <v>2024</v>
      </c>
      <c r="N2376">
        <v>36</v>
      </c>
      <c r="O2376">
        <f t="shared" si="37"/>
        <v>7.1596655484904622E-3</v>
      </c>
    </row>
    <row r="2377" spans="1:15" x14ac:dyDescent="0.3">
      <c r="A2377">
        <v>85</v>
      </c>
      <c r="B2377">
        <v>321</v>
      </c>
      <c r="C2377" t="s">
        <v>729</v>
      </c>
      <c r="D2377" t="s">
        <v>149</v>
      </c>
      <c r="E2377">
        <v>140</v>
      </c>
      <c r="F2377">
        <v>516</v>
      </c>
      <c r="G2377">
        <v>0.27131782945736432</v>
      </c>
      <c r="H2377">
        <v>19973</v>
      </c>
      <c r="I2377">
        <v>137216</v>
      </c>
      <c r="J2377">
        <v>37</v>
      </c>
      <c r="K2377" t="s">
        <v>2725</v>
      </c>
      <c r="L2377">
        <v>2937</v>
      </c>
      <c r="M2377">
        <v>2024</v>
      </c>
      <c r="N2377">
        <v>36</v>
      </c>
      <c r="O2377">
        <f t="shared" si="37"/>
        <v>7.0094627747459073E-3</v>
      </c>
    </row>
    <row r="2378" spans="1:15" x14ac:dyDescent="0.3">
      <c r="A2378">
        <v>85</v>
      </c>
      <c r="B2378">
        <v>192</v>
      </c>
      <c r="C2378" t="s">
        <v>729</v>
      </c>
      <c r="D2378" t="s">
        <v>149</v>
      </c>
      <c r="E2378">
        <v>135</v>
      </c>
      <c r="F2378">
        <v>750</v>
      </c>
      <c r="G2378">
        <v>0.18</v>
      </c>
      <c r="H2378">
        <v>19973</v>
      </c>
      <c r="I2378">
        <v>137216</v>
      </c>
      <c r="J2378">
        <v>38</v>
      </c>
      <c r="K2378" t="s">
        <v>2880</v>
      </c>
      <c r="L2378">
        <v>5020</v>
      </c>
      <c r="M2378">
        <v>2024</v>
      </c>
      <c r="N2378">
        <v>36</v>
      </c>
      <c r="O2378">
        <f t="shared" si="37"/>
        <v>6.7591248185049817E-3</v>
      </c>
    </row>
    <row r="2379" spans="1:15" x14ac:dyDescent="0.3">
      <c r="A2379">
        <v>85</v>
      </c>
      <c r="B2379">
        <v>425</v>
      </c>
      <c r="C2379" t="s">
        <v>729</v>
      </c>
      <c r="D2379" t="s">
        <v>149</v>
      </c>
      <c r="E2379">
        <v>134</v>
      </c>
      <c r="F2379">
        <v>589</v>
      </c>
      <c r="G2379">
        <v>0.22750424448217318</v>
      </c>
      <c r="H2379">
        <v>19973</v>
      </c>
      <c r="I2379">
        <v>137216</v>
      </c>
      <c r="J2379">
        <v>39</v>
      </c>
      <c r="K2379" t="s">
        <v>2883</v>
      </c>
      <c r="L2379">
        <v>3296</v>
      </c>
      <c r="M2379">
        <v>2024</v>
      </c>
      <c r="N2379">
        <v>36</v>
      </c>
      <c r="O2379">
        <f t="shared" si="37"/>
        <v>6.7090572272567968E-3</v>
      </c>
    </row>
    <row r="2380" spans="1:15" x14ac:dyDescent="0.3">
      <c r="A2380">
        <v>85</v>
      </c>
      <c r="B2380">
        <v>133</v>
      </c>
      <c r="C2380" t="s">
        <v>729</v>
      </c>
      <c r="D2380" t="s">
        <v>149</v>
      </c>
      <c r="E2380">
        <v>129</v>
      </c>
      <c r="F2380">
        <v>1165</v>
      </c>
      <c r="G2380">
        <v>0.11072961373390558</v>
      </c>
      <c r="H2380">
        <v>19973</v>
      </c>
      <c r="I2380">
        <v>137216</v>
      </c>
      <c r="J2380">
        <v>40</v>
      </c>
      <c r="K2380" t="s">
        <v>2877</v>
      </c>
      <c r="L2380">
        <v>7672</v>
      </c>
      <c r="M2380">
        <v>2024</v>
      </c>
      <c r="N2380">
        <v>36</v>
      </c>
      <c r="O2380">
        <f t="shared" si="37"/>
        <v>6.4587192710158711E-3</v>
      </c>
    </row>
    <row r="2381" spans="1:15" x14ac:dyDescent="0.3">
      <c r="A2381">
        <v>85</v>
      </c>
      <c r="B2381">
        <v>141</v>
      </c>
      <c r="C2381" t="s">
        <v>729</v>
      </c>
      <c r="D2381" t="s">
        <v>149</v>
      </c>
      <c r="E2381">
        <v>128</v>
      </c>
      <c r="F2381">
        <v>765</v>
      </c>
      <c r="G2381">
        <v>0.16732026143790849</v>
      </c>
      <c r="H2381">
        <v>19973</v>
      </c>
      <c r="I2381">
        <v>137216</v>
      </c>
      <c r="J2381">
        <v>41</v>
      </c>
      <c r="K2381" t="s">
        <v>931</v>
      </c>
      <c r="L2381">
        <v>3833</v>
      </c>
      <c r="M2381">
        <v>2024</v>
      </c>
      <c r="N2381">
        <v>36</v>
      </c>
      <c r="O2381">
        <f t="shared" si="37"/>
        <v>6.4086516797676862E-3</v>
      </c>
    </row>
    <row r="2382" spans="1:15" x14ac:dyDescent="0.3">
      <c r="A2382">
        <v>85</v>
      </c>
      <c r="B2382">
        <v>812</v>
      </c>
      <c r="C2382" t="s">
        <v>729</v>
      </c>
      <c r="D2382" t="s">
        <v>149</v>
      </c>
      <c r="E2382">
        <v>126</v>
      </c>
      <c r="F2382">
        <v>604</v>
      </c>
      <c r="G2382">
        <v>0.20860927152317882</v>
      </c>
      <c r="H2382">
        <v>19973</v>
      </c>
      <c r="I2382">
        <v>137216</v>
      </c>
      <c r="J2382">
        <v>42</v>
      </c>
      <c r="K2382" t="s">
        <v>901</v>
      </c>
      <c r="L2382">
        <v>3303</v>
      </c>
      <c r="M2382">
        <v>2024</v>
      </c>
      <c r="N2382">
        <v>36</v>
      </c>
      <c r="O2382">
        <f t="shared" si="37"/>
        <v>6.3085164972713163E-3</v>
      </c>
    </row>
    <row r="2383" spans="1:15" x14ac:dyDescent="0.3">
      <c r="A2383">
        <v>85</v>
      </c>
      <c r="B2383">
        <v>301</v>
      </c>
      <c r="C2383" t="s">
        <v>729</v>
      </c>
      <c r="D2383" t="s">
        <v>149</v>
      </c>
      <c r="E2383">
        <v>124</v>
      </c>
      <c r="F2383">
        <v>1357</v>
      </c>
      <c r="G2383">
        <v>9.1378039793662491E-2</v>
      </c>
      <c r="H2383">
        <v>19973</v>
      </c>
      <c r="I2383">
        <v>137216</v>
      </c>
      <c r="J2383">
        <v>43</v>
      </c>
      <c r="K2383" t="s">
        <v>2874</v>
      </c>
      <c r="L2383">
        <v>7114</v>
      </c>
      <c r="M2383">
        <v>2024</v>
      </c>
      <c r="N2383">
        <v>36</v>
      </c>
      <c r="O2383">
        <f t="shared" si="37"/>
        <v>6.2083813147749464E-3</v>
      </c>
    </row>
    <row r="2384" spans="1:15" x14ac:dyDescent="0.3">
      <c r="A2384">
        <v>85</v>
      </c>
      <c r="B2384">
        <v>231</v>
      </c>
      <c r="C2384" t="s">
        <v>729</v>
      </c>
      <c r="D2384" t="s">
        <v>149</v>
      </c>
      <c r="E2384">
        <v>122</v>
      </c>
      <c r="F2384">
        <v>898</v>
      </c>
      <c r="G2384">
        <v>0.13585746102449889</v>
      </c>
      <c r="H2384">
        <v>19973</v>
      </c>
      <c r="I2384">
        <v>137216</v>
      </c>
      <c r="J2384">
        <v>44</v>
      </c>
      <c r="K2384" t="s">
        <v>2220</v>
      </c>
      <c r="L2384">
        <v>4866</v>
      </c>
      <c r="M2384">
        <v>2024</v>
      </c>
      <c r="N2384">
        <v>36</v>
      </c>
      <c r="O2384">
        <f t="shared" si="37"/>
        <v>6.1082461322785764E-3</v>
      </c>
    </row>
    <row r="2385" spans="1:15" x14ac:dyDescent="0.3">
      <c r="A2385">
        <v>85</v>
      </c>
      <c r="B2385">
        <v>55</v>
      </c>
      <c r="C2385" t="s">
        <v>729</v>
      </c>
      <c r="D2385" t="s">
        <v>149</v>
      </c>
      <c r="E2385">
        <v>121</v>
      </c>
      <c r="F2385">
        <v>583</v>
      </c>
      <c r="G2385">
        <v>0.20754716981132076</v>
      </c>
      <c r="H2385">
        <v>19973</v>
      </c>
      <c r="I2385">
        <v>137216</v>
      </c>
      <c r="J2385">
        <v>45</v>
      </c>
      <c r="K2385" t="s">
        <v>938</v>
      </c>
      <c r="L2385">
        <v>2822</v>
      </c>
      <c r="M2385">
        <v>2024</v>
      </c>
      <c r="N2385">
        <v>36</v>
      </c>
      <c r="O2385">
        <f t="shared" si="37"/>
        <v>6.0581785410303906E-3</v>
      </c>
    </row>
    <row r="2386" spans="1:15" x14ac:dyDescent="0.3">
      <c r="A2386">
        <v>85</v>
      </c>
      <c r="B2386">
        <v>422</v>
      </c>
      <c r="C2386" t="s">
        <v>729</v>
      </c>
      <c r="D2386" t="s">
        <v>149</v>
      </c>
      <c r="E2386">
        <v>115</v>
      </c>
      <c r="F2386">
        <v>617</v>
      </c>
      <c r="G2386">
        <v>0.18638573743922204</v>
      </c>
      <c r="H2386">
        <v>19973</v>
      </c>
      <c r="I2386">
        <v>137216</v>
      </c>
      <c r="J2386">
        <v>46</v>
      </c>
      <c r="K2386" t="s">
        <v>2852</v>
      </c>
      <c r="L2386">
        <v>2623</v>
      </c>
      <c r="M2386">
        <v>2024</v>
      </c>
      <c r="N2386">
        <v>36</v>
      </c>
      <c r="O2386">
        <f t="shared" si="37"/>
        <v>5.7577729935412809E-3</v>
      </c>
    </row>
    <row r="2387" spans="1:15" x14ac:dyDescent="0.3">
      <c r="A2387">
        <v>85</v>
      </c>
      <c r="B2387">
        <v>710</v>
      </c>
      <c r="C2387" t="s">
        <v>729</v>
      </c>
      <c r="D2387" t="s">
        <v>149</v>
      </c>
      <c r="E2387">
        <v>111</v>
      </c>
      <c r="F2387">
        <v>723</v>
      </c>
      <c r="G2387">
        <v>0.15352697095435686</v>
      </c>
      <c r="H2387">
        <v>19973</v>
      </c>
      <c r="I2387">
        <v>137216</v>
      </c>
      <c r="J2387">
        <v>47</v>
      </c>
      <c r="K2387" t="s">
        <v>891</v>
      </c>
      <c r="L2387">
        <v>4844</v>
      </c>
      <c r="M2387">
        <v>2024</v>
      </c>
      <c r="N2387">
        <v>36</v>
      </c>
      <c r="O2387">
        <f t="shared" si="37"/>
        <v>5.5575026285485402E-3</v>
      </c>
    </row>
    <row r="2388" spans="1:15" x14ac:dyDescent="0.3">
      <c r="A2388">
        <v>85</v>
      </c>
      <c r="B2388">
        <v>280</v>
      </c>
      <c r="C2388" t="s">
        <v>729</v>
      </c>
      <c r="D2388" t="s">
        <v>149</v>
      </c>
      <c r="E2388">
        <v>110</v>
      </c>
      <c r="F2388">
        <v>723</v>
      </c>
      <c r="G2388">
        <v>0.15214384508990317</v>
      </c>
      <c r="H2388">
        <v>19973</v>
      </c>
      <c r="I2388">
        <v>137216</v>
      </c>
      <c r="J2388">
        <v>48</v>
      </c>
      <c r="K2388" t="s">
        <v>948</v>
      </c>
      <c r="L2388">
        <v>4028</v>
      </c>
      <c r="M2388">
        <v>2024</v>
      </c>
      <c r="N2388">
        <v>36</v>
      </c>
      <c r="O2388">
        <f t="shared" si="37"/>
        <v>5.5074350373003553E-3</v>
      </c>
    </row>
    <row r="2389" spans="1:15" x14ac:dyDescent="0.3">
      <c r="A2389">
        <v>85</v>
      </c>
      <c r="B2389">
        <v>253</v>
      </c>
      <c r="C2389" t="s">
        <v>729</v>
      </c>
      <c r="D2389" t="s">
        <v>149</v>
      </c>
      <c r="E2389">
        <v>106</v>
      </c>
      <c r="F2389">
        <v>658</v>
      </c>
      <c r="G2389">
        <v>0.16109422492401215</v>
      </c>
      <c r="H2389">
        <v>19973</v>
      </c>
      <c r="I2389">
        <v>137216</v>
      </c>
      <c r="J2389">
        <v>49</v>
      </c>
      <c r="K2389" t="s">
        <v>885</v>
      </c>
      <c r="L2389">
        <v>3191</v>
      </c>
      <c r="M2389">
        <v>2024</v>
      </c>
      <c r="N2389">
        <v>36</v>
      </c>
      <c r="O2389">
        <f t="shared" si="37"/>
        <v>5.3071646723076155E-3</v>
      </c>
    </row>
    <row r="2390" spans="1:15" x14ac:dyDescent="0.3">
      <c r="A2390">
        <v>85</v>
      </c>
      <c r="B2390">
        <v>197</v>
      </c>
      <c r="C2390" t="s">
        <v>729</v>
      </c>
      <c r="D2390" t="s">
        <v>149</v>
      </c>
      <c r="E2390">
        <v>104</v>
      </c>
      <c r="F2390">
        <v>511</v>
      </c>
      <c r="G2390">
        <v>0.20352250489236789</v>
      </c>
      <c r="H2390">
        <v>19973</v>
      </c>
      <c r="I2390">
        <v>137216</v>
      </c>
      <c r="J2390">
        <v>50</v>
      </c>
      <c r="K2390" t="s">
        <v>912</v>
      </c>
      <c r="L2390">
        <v>3175</v>
      </c>
      <c r="M2390">
        <v>2024</v>
      </c>
      <c r="N2390">
        <v>36</v>
      </c>
      <c r="O2390">
        <f t="shared" si="37"/>
        <v>5.2070294898112456E-3</v>
      </c>
    </row>
    <row r="2391" spans="1:15" x14ac:dyDescent="0.3">
      <c r="A2391">
        <v>85</v>
      </c>
      <c r="B2391">
        <v>113</v>
      </c>
      <c r="C2391" t="s">
        <v>729</v>
      </c>
      <c r="D2391" t="s">
        <v>149</v>
      </c>
      <c r="E2391">
        <v>100</v>
      </c>
      <c r="F2391">
        <v>659</v>
      </c>
      <c r="G2391">
        <v>0.15174506828528073</v>
      </c>
      <c r="H2391">
        <v>19973</v>
      </c>
      <c r="I2391">
        <v>137216</v>
      </c>
      <c r="J2391">
        <v>51</v>
      </c>
      <c r="K2391" t="s">
        <v>936</v>
      </c>
      <c r="L2391">
        <v>3757</v>
      </c>
      <c r="M2391">
        <v>2024</v>
      </c>
      <c r="N2391">
        <v>36</v>
      </c>
      <c r="O2391">
        <f t="shared" si="37"/>
        <v>5.0067591248185049E-3</v>
      </c>
    </row>
    <row r="2392" spans="1:15" x14ac:dyDescent="0.3">
      <c r="A2392">
        <v>85</v>
      </c>
      <c r="B2392">
        <v>199</v>
      </c>
      <c r="C2392" t="s">
        <v>729</v>
      </c>
      <c r="D2392" t="s">
        <v>149</v>
      </c>
      <c r="E2392">
        <v>99</v>
      </c>
      <c r="F2392">
        <v>635</v>
      </c>
      <c r="G2392">
        <v>0.15590551181102363</v>
      </c>
      <c r="H2392">
        <v>19973</v>
      </c>
      <c r="I2392">
        <v>137216</v>
      </c>
      <c r="J2392">
        <v>52</v>
      </c>
      <c r="K2392" t="s">
        <v>1667</v>
      </c>
      <c r="L2392">
        <v>2845</v>
      </c>
      <c r="M2392">
        <v>2024</v>
      </c>
      <c r="N2392">
        <v>36</v>
      </c>
      <c r="O2392">
        <f t="shared" si="37"/>
        <v>4.9566915335703199E-3</v>
      </c>
    </row>
    <row r="2393" spans="1:15" x14ac:dyDescent="0.3">
      <c r="A2393">
        <v>85</v>
      </c>
      <c r="B2393">
        <v>134</v>
      </c>
      <c r="C2393" t="s">
        <v>729</v>
      </c>
      <c r="D2393" t="s">
        <v>149</v>
      </c>
      <c r="E2393">
        <v>96</v>
      </c>
      <c r="F2393">
        <v>797</v>
      </c>
      <c r="G2393">
        <v>0.12045169385194479</v>
      </c>
      <c r="H2393">
        <v>19973</v>
      </c>
      <c r="I2393">
        <v>137216</v>
      </c>
      <c r="J2393">
        <v>53</v>
      </c>
      <c r="K2393" t="s">
        <v>929</v>
      </c>
      <c r="L2393">
        <v>4163</v>
      </c>
      <c r="M2393">
        <v>2024</v>
      </c>
      <c r="N2393">
        <v>36</v>
      </c>
      <c r="O2393">
        <f t="shared" si="37"/>
        <v>4.8064887598257651E-3</v>
      </c>
    </row>
    <row r="2394" spans="1:15" x14ac:dyDescent="0.3">
      <c r="A2394">
        <v>85</v>
      </c>
      <c r="B2394">
        <v>446</v>
      </c>
      <c r="C2394" t="s">
        <v>729</v>
      </c>
      <c r="D2394" t="s">
        <v>149</v>
      </c>
      <c r="E2394">
        <v>96</v>
      </c>
      <c r="F2394">
        <v>299</v>
      </c>
      <c r="G2394">
        <v>0.32107023411371238</v>
      </c>
      <c r="H2394">
        <v>19973</v>
      </c>
      <c r="I2394">
        <v>137216</v>
      </c>
      <c r="J2394">
        <v>53</v>
      </c>
      <c r="K2394" t="s">
        <v>2204</v>
      </c>
      <c r="L2394">
        <v>1328</v>
      </c>
      <c r="M2394">
        <v>2024</v>
      </c>
      <c r="N2394">
        <v>36</v>
      </c>
      <c r="O2394">
        <f t="shared" si="37"/>
        <v>4.8064887598257651E-3</v>
      </c>
    </row>
    <row r="2395" spans="1:15" x14ac:dyDescent="0.3">
      <c r="A2395">
        <v>85</v>
      </c>
      <c r="B2395">
        <v>344</v>
      </c>
      <c r="C2395" t="s">
        <v>729</v>
      </c>
      <c r="D2395" t="s">
        <v>149</v>
      </c>
      <c r="E2395">
        <v>91</v>
      </c>
      <c r="F2395">
        <v>388</v>
      </c>
      <c r="G2395">
        <v>0.2345360824742268</v>
      </c>
      <c r="H2395">
        <v>19973</v>
      </c>
      <c r="I2395">
        <v>137216</v>
      </c>
      <c r="J2395">
        <v>55</v>
      </c>
      <c r="K2395" t="s">
        <v>2728</v>
      </c>
      <c r="L2395">
        <v>1902</v>
      </c>
      <c r="M2395">
        <v>2024</v>
      </c>
      <c r="N2395">
        <v>36</v>
      </c>
      <c r="O2395">
        <f t="shared" si="37"/>
        <v>4.5561508035848394E-3</v>
      </c>
    </row>
    <row r="2396" spans="1:15" x14ac:dyDescent="0.3">
      <c r="A2396">
        <v>85</v>
      </c>
      <c r="B2396">
        <v>302</v>
      </c>
      <c r="C2396" t="s">
        <v>729</v>
      </c>
      <c r="D2396" t="s">
        <v>149</v>
      </c>
      <c r="E2396">
        <v>88</v>
      </c>
      <c r="F2396">
        <v>1073</v>
      </c>
      <c r="G2396">
        <v>8.2013047530288916E-2</v>
      </c>
      <c r="H2396">
        <v>19973</v>
      </c>
      <c r="I2396">
        <v>137216</v>
      </c>
      <c r="J2396">
        <v>56</v>
      </c>
      <c r="K2396" t="s">
        <v>875</v>
      </c>
      <c r="L2396">
        <v>6312</v>
      </c>
      <c r="M2396">
        <v>2024</v>
      </c>
      <c r="N2396">
        <v>36</v>
      </c>
      <c r="O2396">
        <f t="shared" si="37"/>
        <v>4.4059480298402846E-3</v>
      </c>
    </row>
    <row r="2397" spans="1:15" x14ac:dyDescent="0.3">
      <c r="A2397">
        <v>85</v>
      </c>
      <c r="B2397">
        <v>566</v>
      </c>
      <c r="C2397" t="s">
        <v>729</v>
      </c>
      <c r="D2397" t="s">
        <v>149</v>
      </c>
      <c r="E2397">
        <v>85</v>
      </c>
      <c r="F2397">
        <v>349</v>
      </c>
      <c r="G2397">
        <v>0.24355300859598855</v>
      </c>
      <c r="H2397">
        <v>19973</v>
      </c>
      <c r="I2397">
        <v>137216</v>
      </c>
      <c r="J2397">
        <v>57</v>
      </c>
      <c r="K2397" t="s">
        <v>2771</v>
      </c>
      <c r="L2397">
        <v>2624</v>
      </c>
      <c r="M2397">
        <v>2024</v>
      </c>
      <c r="N2397">
        <v>36</v>
      </c>
      <c r="O2397">
        <f t="shared" si="37"/>
        <v>4.2557452560957288E-3</v>
      </c>
    </row>
    <row r="2398" spans="1:15" x14ac:dyDescent="0.3">
      <c r="A2398">
        <v>85</v>
      </c>
      <c r="B2398">
        <v>58</v>
      </c>
      <c r="C2398" t="s">
        <v>729</v>
      </c>
      <c r="D2398" t="s">
        <v>149</v>
      </c>
      <c r="E2398">
        <v>83</v>
      </c>
      <c r="F2398">
        <v>584</v>
      </c>
      <c r="G2398">
        <v>0.14212328767123289</v>
      </c>
      <c r="H2398">
        <v>19973</v>
      </c>
      <c r="I2398">
        <v>137216</v>
      </c>
      <c r="J2398">
        <v>58</v>
      </c>
      <c r="K2398" t="s">
        <v>911</v>
      </c>
      <c r="L2398">
        <v>3485</v>
      </c>
      <c r="M2398">
        <v>2024</v>
      </c>
      <c r="N2398">
        <v>36</v>
      </c>
      <c r="O2398">
        <f t="shared" si="37"/>
        <v>4.1556100735993589E-3</v>
      </c>
    </row>
    <row r="2399" spans="1:15" x14ac:dyDescent="0.3">
      <c r="A2399">
        <v>85</v>
      </c>
      <c r="B2399">
        <v>207</v>
      </c>
      <c r="C2399" t="s">
        <v>729</v>
      </c>
      <c r="D2399" t="s">
        <v>149</v>
      </c>
      <c r="E2399">
        <v>82</v>
      </c>
      <c r="F2399">
        <v>591</v>
      </c>
      <c r="G2399">
        <v>0.13874788494077833</v>
      </c>
      <c r="H2399">
        <v>19973</v>
      </c>
      <c r="I2399">
        <v>137216</v>
      </c>
      <c r="J2399">
        <v>59</v>
      </c>
      <c r="K2399" t="s">
        <v>2231</v>
      </c>
      <c r="L2399">
        <v>3040</v>
      </c>
      <c r="M2399">
        <v>2024</v>
      </c>
      <c r="N2399">
        <v>36</v>
      </c>
      <c r="O2399">
        <f t="shared" si="37"/>
        <v>4.105542482351174E-3</v>
      </c>
    </row>
    <row r="2400" spans="1:15" x14ac:dyDescent="0.3">
      <c r="A2400">
        <v>85</v>
      </c>
      <c r="B2400">
        <v>138</v>
      </c>
      <c r="C2400" t="s">
        <v>729</v>
      </c>
      <c r="D2400" t="s">
        <v>149</v>
      </c>
      <c r="E2400">
        <v>80</v>
      </c>
      <c r="F2400">
        <v>363</v>
      </c>
      <c r="G2400">
        <v>0.22038567493112948</v>
      </c>
      <c r="H2400">
        <v>19973</v>
      </c>
      <c r="I2400">
        <v>137216</v>
      </c>
      <c r="J2400">
        <v>60</v>
      </c>
      <c r="K2400" t="s">
        <v>930</v>
      </c>
      <c r="L2400">
        <v>2288</v>
      </c>
      <c r="M2400">
        <v>2024</v>
      </c>
      <c r="N2400">
        <v>36</v>
      </c>
      <c r="O2400">
        <f t="shared" si="37"/>
        <v>4.0054072998548041E-3</v>
      </c>
    </row>
    <row r="2401" spans="1:15" x14ac:dyDescent="0.3">
      <c r="A2401">
        <v>85</v>
      </c>
      <c r="B2401">
        <v>248</v>
      </c>
      <c r="C2401" t="s">
        <v>729</v>
      </c>
      <c r="D2401" t="s">
        <v>149</v>
      </c>
      <c r="E2401">
        <v>76</v>
      </c>
      <c r="F2401">
        <v>559</v>
      </c>
      <c r="G2401">
        <v>0.13595706618962433</v>
      </c>
      <c r="H2401">
        <v>19973</v>
      </c>
      <c r="I2401">
        <v>137216</v>
      </c>
      <c r="J2401">
        <v>61</v>
      </c>
      <c r="K2401" t="s">
        <v>963</v>
      </c>
      <c r="L2401">
        <v>3375</v>
      </c>
      <c r="M2401">
        <v>2024</v>
      </c>
      <c r="N2401">
        <v>36</v>
      </c>
      <c r="O2401">
        <f t="shared" si="37"/>
        <v>3.8051369348620638E-3</v>
      </c>
    </row>
    <row r="2402" spans="1:15" x14ac:dyDescent="0.3">
      <c r="A2402">
        <v>85</v>
      </c>
      <c r="B2402">
        <v>861</v>
      </c>
      <c r="C2402" t="s">
        <v>729</v>
      </c>
      <c r="D2402" t="s">
        <v>149</v>
      </c>
      <c r="E2402">
        <v>76</v>
      </c>
      <c r="F2402">
        <v>439</v>
      </c>
      <c r="G2402">
        <v>0.17312072892938496</v>
      </c>
      <c r="H2402">
        <v>19973</v>
      </c>
      <c r="I2402">
        <v>137216</v>
      </c>
      <c r="J2402">
        <v>61</v>
      </c>
      <c r="K2402" t="s">
        <v>2802</v>
      </c>
      <c r="L2402">
        <v>2923</v>
      </c>
      <c r="M2402">
        <v>2024</v>
      </c>
      <c r="N2402">
        <v>36</v>
      </c>
      <c r="O2402">
        <f t="shared" si="37"/>
        <v>3.8051369348620638E-3</v>
      </c>
    </row>
    <row r="2403" spans="1:15" x14ac:dyDescent="0.3">
      <c r="A2403">
        <v>85</v>
      </c>
      <c r="B2403">
        <v>171</v>
      </c>
      <c r="C2403" t="s">
        <v>729</v>
      </c>
      <c r="D2403" t="s">
        <v>149</v>
      </c>
      <c r="E2403">
        <v>72</v>
      </c>
      <c r="F2403">
        <v>416</v>
      </c>
      <c r="G2403">
        <v>0.17307692307692307</v>
      </c>
      <c r="H2403">
        <v>19973</v>
      </c>
      <c r="I2403">
        <v>137216</v>
      </c>
      <c r="J2403">
        <v>63</v>
      </c>
      <c r="K2403" t="s">
        <v>2698</v>
      </c>
      <c r="L2403">
        <v>2558</v>
      </c>
      <c r="M2403">
        <v>2024</v>
      </c>
      <c r="N2403">
        <v>36</v>
      </c>
      <c r="O2403">
        <f t="shared" si="37"/>
        <v>3.6048665698693236E-3</v>
      </c>
    </row>
    <row r="2404" spans="1:15" x14ac:dyDescent="0.3">
      <c r="A2404">
        <v>85</v>
      </c>
      <c r="B2404">
        <v>42</v>
      </c>
      <c r="C2404" t="s">
        <v>729</v>
      </c>
      <c r="D2404" t="s">
        <v>149</v>
      </c>
      <c r="E2404">
        <v>71</v>
      </c>
      <c r="F2404">
        <v>1040</v>
      </c>
      <c r="G2404">
        <v>6.8269230769230763E-2</v>
      </c>
      <c r="H2404">
        <v>19973</v>
      </c>
      <c r="I2404">
        <v>137216</v>
      </c>
      <c r="J2404">
        <v>64</v>
      </c>
      <c r="K2404" t="s">
        <v>914</v>
      </c>
      <c r="L2404">
        <v>5210</v>
      </c>
      <c r="M2404">
        <v>2024</v>
      </c>
      <c r="N2404">
        <v>36</v>
      </c>
      <c r="O2404">
        <f t="shared" si="37"/>
        <v>3.5547989786211386E-3</v>
      </c>
    </row>
    <row r="2405" spans="1:15" x14ac:dyDescent="0.3">
      <c r="A2405">
        <v>85</v>
      </c>
      <c r="B2405">
        <v>175</v>
      </c>
      <c r="C2405" t="s">
        <v>729</v>
      </c>
      <c r="D2405" t="s">
        <v>149</v>
      </c>
      <c r="E2405">
        <v>69</v>
      </c>
      <c r="F2405">
        <v>886</v>
      </c>
      <c r="G2405">
        <v>7.7878103837471777E-2</v>
      </c>
      <c r="H2405">
        <v>19973</v>
      </c>
      <c r="I2405">
        <v>137216</v>
      </c>
      <c r="J2405">
        <v>65</v>
      </c>
      <c r="K2405" t="s">
        <v>2879</v>
      </c>
      <c r="L2405">
        <v>7629</v>
      </c>
      <c r="M2405">
        <v>2024</v>
      </c>
      <c r="N2405">
        <v>36</v>
      </c>
      <c r="O2405">
        <f t="shared" si="37"/>
        <v>3.4546637961247683E-3</v>
      </c>
    </row>
    <row r="2406" spans="1:15" x14ac:dyDescent="0.3">
      <c r="A2406">
        <v>85</v>
      </c>
      <c r="B2406">
        <v>283</v>
      </c>
      <c r="C2406" t="s">
        <v>729</v>
      </c>
      <c r="D2406" t="s">
        <v>149</v>
      </c>
      <c r="E2406">
        <v>69</v>
      </c>
      <c r="F2406">
        <v>415</v>
      </c>
      <c r="G2406">
        <v>0.16626506024096385</v>
      </c>
      <c r="H2406">
        <v>19973</v>
      </c>
      <c r="I2406">
        <v>137216</v>
      </c>
      <c r="J2406">
        <v>65</v>
      </c>
      <c r="K2406" t="s">
        <v>2244</v>
      </c>
      <c r="L2406">
        <v>2563</v>
      </c>
      <c r="M2406">
        <v>2024</v>
      </c>
      <c r="N2406">
        <v>36</v>
      </c>
      <c r="O2406">
        <f t="shared" si="37"/>
        <v>3.4546637961247683E-3</v>
      </c>
    </row>
    <row r="2407" spans="1:15" x14ac:dyDescent="0.3">
      <c r="A2407">
        <v>85</v>
      </c>
      <c r="B2407">
        <v>342</v>
      </c>
      <c r="C2407" t="s">
        <v>729</v>
      </c>
      <c r="D2407" t="s">
        <v>149</v>
      </c>
      <c r="E2407">
        <v>69</v>
      </c>
      <c r="F2407">
        <v>748</v>
      </c>
      <c r="G2407">
        <v>9.2245989304812828E-2</v>
      </c>
      <c r="H2407">
        <v>19973</v>
      </c>
      <c r="I2407">
        <v>137216</v>
      </c>
      <c r="J2407">
        <v>65</v>
      </c>
      <c r="K2407" t="s">
        <v>2726</v>
      </c>
      <c r="L2407">
        <v>2776</v>
      </c>
      <c r="M2407">
        <v>2024</v>
      </c>
      <c r="N2407">
        <v>36</v>
      </c>
      <c r="O2407">
        <f t="shared" si="37"/>
        <v>3.4546637961247683E-3</v>
      </c>
    </row>
    <row r="2408" spans="1:15" x14ac:dyDescent="0.3">
      <c r="A2408">
        <v>85</v>
      </c>
      <c r="B2408">
        <v>284</v>
      </c>
      <c r="C2408" t="s">
        <v>729</v>
      </c>
      <c r="D2408" t="s">
        <v>149</v>
      </c>
      <c r="E2408">
        <v>67</v>
      </c>
      <c r="F2408">
        <v>654</v>
      </c>
      <c r="G2408">
        <v>0.10244648318042814</v>
      </c>
      <c r="H2408">
        <v>19973</v>
      </c>
      <c r="I2408">
        <v>137216</v>
      </c>
      <c r="J2408">
        <v>68</v>
      </c>
      <c r="K2408" t="s">
        <v>2719</v>
      </c>
      <c r="L2408">
        <v>3580</v>
      </c>
      <c r="M2408">
        <v>2024</v>
      </c>
      <c r="N2408">
        <v>36</v>
      </c>
      <c r="O2408">
        <f t="shared" si="37"/>
        <v>3.3545286136283984E-3</v>
      </c>
    </row>
    <row r="2409" spans="1:15" x14ac:dyDescent="0.3">
      <c r="A2409">
        <v>85</v>
      </c>
      <c r="B2409">
        <v>721</v>
      </c>
      <c r="C2409" t="s">
        <v>729</v>
      </c>
      <c r="D2409" t="s">
        <v>149</v>
      </c>
      <c r="E2409">
        <v>67</v>
      </c>
      <c r="F2409">
        <v>429</v>
      </c>
      <c r="G2409">
        <v>0.15617715617715619</v>
      </c>
      <c r="H2409">
        <v>19973</v>
      </c>
      <c r="I2409">
        <v>137216</v>
      </c>
      <c r="J2409">
        <v>68</v>
      </c>
      <c r="K2409" t="s">
        <v>925</v>
      </c>
      <c r="L2409">
        <v>3185</v>
      </c>
      <c r="M2409">
        <v>2024</v>
      </c>
      <c r="N2409">
        <v>36</v>
      </c>
      <c r="O2409">
        <f t="shared" si="37"/>
        <v>3.3545286136283984E-3</v>
      </c>
    </row>
    <row r="2410" spans="1:15" x14ac:dyDescent="0.3">
      <c r="A2410">
        <v>85</v>
      </c>
      <c r="B2410">
        <v>44</v>
      </c>
      <c r="C2410" t="s">
        <v>729</v>
      </c>
      <c r="D2410" t="s">
        <v>149</v>
      </c>
      <c r="E2410">
        <v>64</v>
      </c>
      <c r="F2410">
        <v>259</v>
      </c>
      <c r="G2410">
        <v>0.24710424710424711</v>
      </c>
      <c r="H2410">
        <v>19973</v>
      </c>
      <c r="I2410">
        <v>137216</v>
      </c>
      <c r="J2410">
        <v>70</v>
      </c>
      <c r="K2410" t="s">
        <v>2679</v>
      </c>
      <c r="L2410">
        <v>1846</v>
      </c>
      <c r="M2410">
        <v>2024</v>
      </c>
      <c r="N2410">
        <v>36</v>
      </c>
      <c r="O2410">
        <f t="shared" si="37"/>
        <v>3.2043258398838431E-3</v>
      </c>
    </row>
    <row r="2411" spans="1:15" x14ac:dyDescent="0.3">
      <c r="A2411">
        <v>85</v>
      </c>
      <c r="B2411">
        <v>143</v>
      </c>
      <c r="C2411" t="s">
        <v>729</v>
      </c>
      <c r="D2411" t="s">
        <v>149</v>
      </c>
      <c r="E2411">
        <v>63</v>
      </c>
      <c r="F2411">
        <v>403</v>
      </c>
      <c r="G2411">
        <v>0.15632754342431762</v>
      </c>
      <c r="H2411">
        <v>19973</v>
      </c>
      <c r="I2411">
        <v>137216</v>
      </c>
      <c r="J2411">
        <v>71</v>
      </c>
      <c r="K2411" t="s">
        <v>2693</v>
      </c>
      <c r="L2411">
        <v>2493</v>
      </c>
      <c r="M2411">
        <v>2024</v>
      </c>
      <c r="N2411">
        <v>36</v>
      </c>
      <c r="O2411">
        <f t="shared" si="37"/>
        <v>3.1542582486356581E-3</v>
      </c>
    </row>
    <row r="2412" spans="1:15" x14ac:dyDescent="0.3">
      <c r="A2412">
        <v>85</v>
      </c>
      <c r="B2412">
        <v>626</v>
      </c>
      <c r="C2412" t="s">
        <v>729</v>
      </c>
      <c r="D2412" t="s">
        <v>149</v>
      </c>
      <c r="E2412">
        <v>62</v>
      </c>
      <c r="F2412">
        <v>327</v>
      </c>
      <c r="G2412">
        <v>0.18960244648318042</v>
      </c>
      <c r="H2412">
        <v>19973</v>
      </c>
      <c r="I2412">
        <v>137216</v>
      </c>
      <c r="J2412">
        <v>72</v>
      </c>
      <c r="K2412" t="s">
        <v>2784</v>
      </c>
      <c r="L2412">
        <v>1978</v>
      </c>
      <c r="M2412">
        <v>2024</v>
      </c>
      <c r="N2412">
        <v>36</v>
      </c>
      <c r="O2412">
        <f t="shared" si="37"/>
        <v>3.1041906573874732E-3</v>
      </c>
    </row>
    <row r="2413" spans="1:15" x14ac:dyDescent="0.3">
      <c r="A2413">
        <v>85</v>
      </c>
      <c r="B2413">
        <v>230</v>
      </c>
      <c r="C2413" t="s">
        <v>729</v>
      </c>
      <c r="D2413" t="s">
        <v>149</v>
      </c>
      <c r="E2413">
        <v>61</v>
      </c>
      <c r="F2413">
        <v>548</v>
      </c>
      <c r="G2413">
        <v>0.11131386861313869</v>
      </c>
      <c r="H2413">
        <v>19973</v>
      </c>
      <c r="I2413">
        <v>137216</v>
      </c>
      <c r="J2413">
        <v>73</v>
      </c>
      <c r="K2413" t="s">
        <v>2224</v>
      </c>
      <c r="L2413">
        <v>3311</v>
      </c>
      <c r="M2413">
        <v>2024</v>
      </c>
      <c r="N2413">
        <v>36</v>
      </c>
      <c r="O2413">
        <f t="shared" si="37"/>
        <v>3.0541230661392882E-3</v>
      </c>
    </row>
    <row r="2414" spans="1:15" x14ac:dyDescent="0.3">
      <c r="A2414">
        <v>85</v>
      </c>
      <c r="B2414">
        <v>465</v>
      </c>
      <c r="C2414" t="s">
        <v>729</v>
      </c>
      <c r="D2414" t="s">
        <v>149</v>
      </c>
      <c r="E2414">
        <v>60</v>
      </c>
      <c r="F2414">
        <v>501</v>
      </c>
      <c r="G2414">
        <v>0.11976047904191617</v>
      </c>
      <c r="H2414">
        <v>19973</v>
      </c>
      <c r="I2414">
        <v>137216</v>
      </c>
      <c r="J2414">
        <v>74</v>
      </c>
      <c r="K2414" t="s">
        <v>2747</v>
      </c>
      <c r="L2414">
        <v>1977</v>
      </c>
      <c r="M2414">
        <v>2024</v>
      </c>
      <c r="N2414">
        <v>36</v>
      </c>
      <c r="O2414">
        <f t="shared" si="37"/>
        <v>3.0040554748911028E-3</v>
      </c>
    </row>
    <row r="2415" spans="1:15" x14ac:dyDescent="0.3">
      <c r="A2415">
        <v>85</v>
      </c>
      <c r="B2415">
        <v>21</v>
      </c>
      <c r="C2415" t="s">
        <v>729</v>
      </c>
      <c r="D2415" t="s">
        <v>149</v>
      </c>
      <c r="E2415">
        <v>58</v>
      </c>
      <c r="F2415">
        <v>245</v>
      </c>
      <c r="G2415">
        <v>0.23673469387755103</v>
      </c>
      <c r="H2415">
        <v>19973</v>
      </c>
      <c r="I2415">
        <v>137216</v>
      </c>
      <c r="J2415">
        <v>75</v>
      </c>
      <c r="K2415" t="s">
        <v>923</v>
      </c>
      <c r="L2415">
        <v>4020</v>
      </c>
      <c r="M2415">
        <v>2024</v>
      </c>
      <c r="N2415">
        <v>36</v>
      </c>
      <c r="O2415">
        <f t="shared" si="37"/>
        <v>2.9039202923947329E-3</v>
      </c>
    </row>
    <row r="2416" spans="1:15" x14ac:dyDescent="0.3">
      <c r="A2416">
        <v>85</v>
      </c>
      <c r="B2416">
        <v>135</v>
      </c>
      <c r="C2416" t="s">
        <v>729</v>
      </c>
      <c r="D2416" t="s">
        <v>149</v>
      </c>
      <c r="E2416">
        <v>58</v>
      </c>
      <c r="F2416">
        <v>503</v>
      </c>
      <c r="G2416">
        <v>0.11530815109343936</v>
      </c>
      <c r="H2416">
        <v>19973</v>
      </c>
      <c r="I2416">
        <v>137216</v>
      </c>
      <c r="J2416">
        <v>75</v>
      </c>
      <c r="K2416" t="s">
        <v>964</v>
      </c>
      <c r="L2416">
        <v>2780</v>
      </c>
      <c r="M2416">
        <v>2024</v>
      </c>
      <c r="N2416">
        <v>36</v>
      </c>
      <c r="O2416">
        <f t="shared" si="37"/>
        <v>2.9039202923947329E-3</v>
      </c>
    </row>
    <row r="2417" spans="1:15" x14ac:dyDescent="0.3">
      <c r="A2417">
        <v>85</v>
      </c>
      <c r="B2417">
        <v>181</v>
      </c>
      <c r="C2417" t="s">
        <v>729</v>
      </c>
      <c r="D2417" t="s">
        <v>149</v>
      </c>
      <c r="E2417">
        <v>57</v>
      </c>
      <c r="F2417">
        <v>297</v>
      </c>
      <c r="G2417">
        <v>0.19191919191919191</v>
      </c>
      <c r="H2417">
        <v>19973</v>
      </c>
      <c r="I2417">
        <v>137216</v>
      </c>
      <c r="J2417">
        <v>77</v>
      </c>
      <c r="K2417" t="s">
        <v>2217</v>
      </c>
      <c r="L2417">
        <v>2856</v>
      </c>
      <c r="M2417">
        <v>2024</v>
      </c>
      <c r="N2417">
        <v>36</v>
      </c>
      <c r="O2417">
        <f t="shared" si="37"/>
        <v>2.853852701146548E-3</v>
      </c>
    </row>
    <row r="2418" spans="1:15" x14ac:dyDescent="0.3">
      <c r="A2418">
        <v>85</v>
      </c>
      <c r="B2418">
        <v>770</v>
      </c>
      <c r="C2418" t="s">
        <v>729</v>
      </c>
      <c r="D2418" t="s">
        <v>149</v>
      </c>
      <c r="E2418">
        <v>55</v>
      </c>
      <c r="F2418">
        <v>262</v>
      </c>
      <c r="G2418">
        <v>0.20992366412213739</v>
      </c>
      <c r="H2418">
        <v>19973</v>
      </c>
      <c r="I2418">
        <v>137216</v>
      </c>
      <c r="J2418">
        <v>78</v>
      </c>
      <c r="K2418" t="s">
        <v>915</v>
      </c>
      <c r="L2418">
        <v>2112</v>
      </c>
      <c r="M2418">
        <v>2024</v>
      </c>
      <c r="N2418">
        <v>36</v>
      </c>
      <c r="O2418">
        <f t="shared" si="37"/>
        <v>2.7537175186501776E-3</v>
      </c>
    </row>
    <row r="2419" spans="1:15" x14ac:dyDescent="0.3">
      <c r="A2419">
        <v>85</v>
      </c>
      <c r="B2419">
        <v>198</v>
      </c>
      <c r="C2419" t="s">
        <v>729</v>
      </c>
      <c r="D2419" t="s">
        <v>149</v>
      </c>
      <c r="E2419">
        <v>54</v>
      </c>
      <c r="F2419">
        <v>448</v>
      </c>
      <c r="G2419">
        <v>0.12053571428571429</v>
      </c>
      <c r="H2419">
        <v>19973</v>
      </c>
      <c r="I2419">
        <v>137216</v>
      </c>
      <c r="J2419">
        <v>79</v>
      </c>
      <c r="K2419" t="s">
        <v>2703</v>
      </c>
      <c r="L2419">
        <v>1904</v>
      </c>
      <c r="M2419">
        <v>2024</v>
      </c>
      <c r="N2419">
        <v>36</v>
      </c>
      <c r="O2419">
        <f t="shared" si="37"/>
        <v>2.7036499274019927E-3</v>
      </c>
    </row>
    <row r="2420" spans="1:15" x14ac:dyDescent="0.3">
      <c r="A2420">
        <v>85</v>
      </c>
      <c r="B2420">
        <v>47</v>
      </c>
      <c r="C2420" t="s">
        <v>729</v>
      </c>
      <c r="D2420" t="s">
        <v>149</v>
      </c>
      <c r="E2420">
        <v>53</v>
      </c>
      <c r="F2420">
        <v>461</v>
      </c>
      <c r="G2420">
        <v>0.11496746203904555</v>
      </c>
      <c r="H2420">
        <v>19973</v>
      </c>
      <c r="I2420">
        <v>137216</v>
      </c>
      <c r="J2420">
        <v>80</v>
      </c>
      <c r="K2420" t="s">
        <v>947</v>
      </c>
      <c r="L2420">
        <v>1622</v>
      </c>
      <c r="M2420">
        <v>2024</v>
      </c>
      <c r="N2420">
        <v>36</v>
      </c>
      <c r="O2420">
        <f t="shared" si="37"/>
        <v>2.6535823361538077E-3</v>
      </c>
    </row>
    <row r="2421" spans="1:15" x14ac:dyDescent="0.3">
      <c r="A2421">
        <v>85</v>
      </c>
      <c r="B2421">
        <v>203</v>
      </c>
      <c r="C2421" t="s">
        <v>729</v>
      </c>
      <c r="D2421" t="s">
        <v>149</v>
      </c>
      <c r="E2421">
        <v>53</v>
      </c>
      <c r="F2421">
        <v>321</v>
      </c>
      <c r="G2421">
        <v>0.16510903426791276</v>
      </c>
      <c r="H2421">
        <v>19973</v>
      </c>
      <c r="I2421">
        <v>137216</v>
      </c>
      <c r="J2421">
        <v>80</v>
      </c>
      <c r="K2421" t="s">
        <v>1735</v>
      </c>
      <c r="L2421">
        <v>1119</v>
      </c>
      <c r="M2421">
        <v>2024</v>
      </c>
      <c r="N2421">
        <v>36</v>
      </c>
      <c r="O2421">
        <f t="shared" si="37"/>
        <v>2.6535823361538077E-3</v>
      </c>
    </row>
    <row r="2422" spans="1:15" x14ac:dyDescent="0.3">
      <c r="A2422">
        <v>85</v>
      </c>
      <c r="B2422">
        <v>115</v>
      </c>
      <c r="C2422" t="s">
        <v>729</v>
      </c>
      <c r="D2422" t="s">
        <v>149</v>
      </c>
      <c r="E2422">
        <v>50</v>
      </c>
      <c r="F2422">
        <v>283</v>
      </c>
      <c r="G2422">
        <v>0.17667844522968199</v>
      </c>
      <c r="H2422">
        <v>19973</v>
      </c>
      <c r="I2422">
        <v>137216</v>
      </c>
      <c r="J2422">
        <v>82</v>
      </c>
      <c r="K2422" t="s">
        <v>957</v>
      </c>
      <c r="L2422">
        <v>1684</v>
      </c>
      <c r="M2422">
        <v>2024</v>
      </c>
      <c r="N2422">
        <v>36</v>
      </c>
      <c r="O2422">
        <f t="shared" si="37"/>
        <v>2.5033795624092524E-3</v>
      </c>
    </row>
    <row r="2423" spans="1:15" x14ac:dyDescent="0.3">
      <c r="A2423">
        <v>85</v>
      </c>
      <c r="B2423">
        <v>561</v>
      </c>
      <c r="C2423" t="s">
        <v>729</v>
      </c>
      <c r="D2423" t="s">
        <v>149</v>
      </c>
      <c r="E2423">
        <v>50</v>
      </c>
      <c r="F2423">
        <v>243</v>
      </c>
      <c r="G2423">
        <v>0.20576131687242799</v>
      </c>
      <c r="H2423">
        <v>19973</v>
      </c>
      <c r="I2423">
        <v>137216</v>
      </c>
      <c r="J2423">
        <v>82</v>
      </c>
      <c r="K2423" t="s">
        <v>2769</v>
      </c>
      <c r="L2423">
        <v>1743</v>
      </c>
      <c r="M2423">
        <v>2024</v>
      </c>
      <c r="N2423">
        <v>36</v>
      </c>
      <c r="O2423">
        <f t="shared" si="37"/>
        <v>2.5033795624092524E-3</v>
      </c>
    </row>
    <row r="2424" spans="1:15" x14ac:dyDescent="0.3">
      <c r="A2424">
        <v>85</v>
      </c>
      <c r="B2424">
        <v>136</v>
      </c>
      <c r="C2424" t="s">
        <v>729</v>
      </c>
      <c r="D2424" t="s">
        <v>149</v>
      </c>
      <c r="E2424">
        <v>48</v>
      </c>
      <c r="F2424">
        <v>314</v>
      </c>
      <c r="G2424">
        <v>0.15286624203821655</v>
      </c>
      <c r="H2424">
        <v>19973</v>
      </c>
      <c r="I2424">
        <v>137216</v>
      </c>
      <c r="J2424">
        <v>84</v>
      </c>
      <c r="K2424" t="s">
        <v>945</v>
      </c>
      <c r="L2424">
        <v>1958</v>
      </c>
      <c r="M2424">
        <v>2024</v>
      </c>
      <c r="N2424">
        <v>36</v>
      </c>
      <c r="O2424">
        <f t="shared" si="37"/>
        <v>2.4032443799128825E-3</v>
      </c>
    </row>
    <row r="2425" spans="1:15" x14ac:dyDescent="0.3">
      <c r="A2425">
        <v>85</v>
      </c>
      <c r="B2425">
        <v>541</v>
      </c>
      <c r="C2425" t="s">
        <v>729</v>
      </c>
      <c r="D2425" t="s">
        <v>149</v>
      </c>
      <c r="E2425">
        <v>47</v>
      </c>
      <c r="F2425">
        <v>359</v>
      </c>
      <c r="G2425">
        <v>0.1309192200557103</v>
      </c>
      <c r="H2425">
        <v>19973</v>
      </c>
      <c r="I2425">
        <v>137216</v>
      </c>
      <c r="J2425">
        <v>85</v>
      </c>
      <c r="K2425" t="s">
        <v>927</v>
      </c>
      <c r="L2425">
        <v>1803</v>
      </c>
      <c r="M2425">
        <v>2024</v>
      </c>
      <c r="N2425">
        <v>36</v>
      </c>
      <c r="O2425">
        <f t="shared" si="37"/>
        <v>2.3531767886646971E-3</v>
      </c>
    </row>
    <row r="2426" spans="1:15" x14ac:dyDescent="0.3">
      <c r="A2426">
        <v>85</v>
      </c>
      <c r="B2426">
        <v>542</v>
      </c>
      <c r="C2426" t="s">
        <v>729</v>
      </c>
      <c r="D2426" t="s">
        <v>149</v>
      </c>
      <c r="E2426">
        <v>47</v>
      </c>
      <c r="F2426">
        <v>306</v>
      </c>
      <c r="G2426">
        <v>0.15359477124183007</v>
      </c>
      <c r="H2426">
        <v>19973</v>
      </c>
      <c r="I2426">
        <v>137216</v>
      </c>
      <c r="J2426">
        <v>85</v>
      </c>
      <c r="K2426" t="s">
        <v>2765</v>
      </c>
      <c r="L2426">
        <v>1607</v>
      </c>
      <c r="M2426">
        <v>2024</v>
      </c>
      <c r="N2426">
        <v>36</v>
      </c>
      <c r="O2426">
        <f t="shared" si="37"/>
        <v>2.3531767886646971E-3</v>
      </c>
    </row>
    <row r="2427" spans="1:15" x14ac:dyDescent="0.3">
      <c r="A2427">
        <v>85</v>
      </c>
      <c r="B2427">
        <v>54</v>
      </c>
      <c r="C2427" t="s">
        <v>729</v>
      </c>
      <c r="D2427" t="s">
        <v>149</v>
      </c>
      <c r="E2427">
        <v>46</v>
      </c>
      <c r="F2427">
        <v>217</v>
      </c>
      <c r="G2427">
        <v>0.2119815668202765</v>
      </c>
      <c r="H2427">
        <v>19973</v>
      </c>
      <c r="I2427">
        <v>137216</v>
      </c>
      <c r="J2427">
        <v>87</v>
      </c>
      <c r="K2427" t="s">
        <v>2684</v>
      </c>
      <c r="L2427">
        <v>1063</v>
      </c>
      <c r="M2427">
        <v>2024</v>
      </c>
      <c r="N2427">
        <v>36</v>
      </c>
      <c r="O2427">
        <f t="shared" si="37"/>
        <v>2.3031091974165122E-3</v>
      </c>
    </row>
    <row r="2428" spans="1:15" x14ac:dyDescent="0.3">
      <c r="A2428">
        <v>85</v>
      </c>
      <c r="B2428">
        <v>111</v>
      </c>
      <c r="C2428" t="s">
        <v>729</v>
      </c>
      <c r="D2428" t="s">
        <v>149</v>
      </c>
      <c r="E2428">
        <v>46</v>
      </c>
      <c r="F2428">
        <v>308</v>
      </c>
      <c r="G2428">
        <v>0.14935064935064934</v>
      </c>
      <c r="H2428">
        <v>19973</v>
      </c>
      <c r="I2428">
        <v>137216</v>
      </c>
      <c r="J2428">
        <v>87</v>
      </c>
      <c r="K2428" t="s">
        <v>2688</v>
      </c>
      <c r="L2428">
        <v>1172</v>
      </c>
      <c r="M2428">
        <v>2024</v>
      </c>
      <c r="N2428">
        <v>36</v>
      </c>
      <c r="O2428">
        <f t="shared" si="37"/>
        <v>2.3031091974165122E-3</v>
      </c>
    </row>
    <row r="2429" spans="1:15" x14ac:dyDescent="0.3">
      <c r="A2429">
        <v>85</v>
      </c>
      <c r="B2429">
        <v>581</v>
      </c>
      <c r="C2429" t="s">
        <v>729</v>
      </c>
      <c r="D2429" t="s">
        <v>149</v>
      </c>
      <c r="E2429">
        <v>44</v>
      </c>
      <c r="F2429">
        <v>246</v>
      </c>
      <c r="G2429">
        <v>0.17886178861788618</v>
      </c>
      <c r="H2429">
        <v>19973</v>
      </c>
      <c r="I2429">
        <v>137216</v>
      </c>
      <c r="J2429">
        <v>89</v>
      </c>
      <c r="K2429" t="s">
        <v>2773</v>
      </c>
      <c r="L2429">
        <v>997</v>
      </c>
      <c r="M2429">
        <v>2024</v>
      </c>
      <c r="N2429">
        <v>36</v>
      </c>
      <c r="O2429">
        <f t="shared" si="37"/>
        <v>2.2029740149201423E-3</v>
      </c>
    </row>
    <row r="2430" spans="1:15" x14ac:dyDescent="0.3">
      <c r="A2430">
        <v>85</v>
      </c>
      <c r="B2430">
        <v>234</v>
      </c>
      <c r="C2430" t="s">
        <v>729</v>
      </c>
      <c r="D2430" t="s">
        <v>149</v>
      </c>
      <c r="E2430">
        <v>43</v>
      </c>
      <c r="F2430">
        <v>161</v>
      </c>
      <c r="G2430">
        <v>0.26708074534161491</v>
      </c>
      <c r="H2430">
        <v>19973</v>
      </c>
      <c r="I2430">
        <v>137216</v>
      </c>
      <c r="J2430">
        <v>90</v>
      </c>
      <c r="K2430" t="s">
        <v>2965</v>
      </c>
      <c r="L2430">
        <v>721</v>
      </c>
      <c r="M2430">
        <v>2024</v>
      </c>
      <c r="N2430">
        <v>36</v>
      </c>
      <c r="O2430">
        <f t="shared" si="37"/>
        <v>2.1529064236719573E-3</v>
      </c>
    </row>
    <row r="2431" spans="1:15" x14ac:dyDescent="0.3">
      <c r="A2431">
        <v>85</v>
      </c>
      <c r="B2431">
        <v>639</v>
      </c>
      <c r="C2431" t="s">
        <v>729</v>
      </c>
      <c r="D2431" t="s">
        <v>149</v>
      </c>
      <c r="E2431">
        <v>43</v>
      </c>
      <c r="F2431">
        <v>294</v>
      </c>
      <c r="G2431">
        <v>0.14625850340136054</v>
      </c>
      <c r="H2431">
        <v>19973</v>
      </c>
      <c r="I2431">
        <v>137216</v>
      </c>
      <c r="J2431">
        <v>90</v>
      </c>
      <c r="K2431" t="s">
        <v>2939</v>
      </c>
      <c r="L2431">
        <v>1805</v>
      </c>
      <c r="M2431">
        <v>2024</v>
      </c>
      <c r="N2431">
        <v>36</v>
      </c>
      <c r="O2431">
        <f t="shared" si="37"/>
        <v>2.1529064236719573E-3</v>
      </c>
    </row>
    <row r="2432" spans="1:15" x14ac:dyDescent="0.3">
      <c r="A2432">
        <v>85</v>
      </c>
      <c r="B2432">
        <v>384</v>
      </c>
      <c r="C2432" t="s">
        <v>729</v>
      </c>
      <c r="D2432" t="s">
        <v>149</v>
      </c>
      <c r="E2432">
        <v>42</v>
      </c>
      <c r="F2432">
        <v>300</v>
      </c>
      <c r="G2432">
        <v>0.14000000000000001</v>
      </c>
      <c r="H2432">
        <v>19973</v>
      </c>
      <c r="I2432">
        <v>137216</v>
      </c>
      <c r="J2432">
        <v>92</v>
      </c>
      <c r="K2432" t="s">
        <v>2735</v>
      </c>
      <c r="L2432">
        <v>1232</v>
      </c>
      <c r="M2432">
        <v>2024</v>
      </c>
      <c r="N2432">
        <v>36</v>
      </c>
      <c r="O2432">
        <f t="shared" si="37"/>
        <v>2.1028388324237719E-3</v>
      </c>
    </row>
    <row r="2433" spans="1:15" x14ac:dyDescent="0.3">
      <c r="A2433">
        <v>85</v>
      </c>
      <c r="B2433">
        <v>634</v>
      </c>
      <c r="C2433" t="s">
        <v>729</v>
      </c>
      <c r="D2433" t="s">
        <v>149</v>
      </c>
      <c r="E2433">
        <v>42</v>
      </c>
      <c r="F2433">
        <v>224</v>
      </c>
      <c r="G2433">
        <v>0.1875</v>
      </c>
      <c r="H2433">
        <v>19973</v>
      </c>
      <c r="I2433">
        <v>137216</v>
      </c>
      <c r="J2433">
        <v>92</v>
      </c>
      <c r="K2433" t="s">
        <v>2940</v>
      </c>
      <c r="L2433">
        <v>1483</v>
      </c>
      <c r="M2433">
        <v>2024</v>
      </c>
      <c r="N2433">
        <v>36</v>
      </c>
      <c r="O2433">
        <f t="shared" si="37"/>
        <v>2.1028388324237719E-3</v>
      </c>
    </row>
    <row r="2434" spans="1:15" x14ac:dyDescent="0.3">
      <c r="A2434">
        <v>85</v>
      </c>
      <c r="B2434">
        <v>240</v>
      </c>
      <c r="C2434" t="s">
        <v>729</v>
      </c>
      <c r="D2434" t="s">
        <v>149</v>
      </c>
      <c r="E2434">
        <v>41</v>
      </c>
      <c r="F2434">
        <v>391</v>
      </c>
      <c r="G2434">
        <v>0.10485933503836317</v>
      </c>
      <c r="H2434">
        <v>19973</v>
      </c>
      <c r="I2434">
        <v>137216</v>
      </c>
      <c r="J2434">
        <v>94</v>
      </c>
      <c r="K2434" t="s">
        <v>942</v>
      </c>
      <c r="L2434">
        <v>2347</v>
      </c>
      <c r="M2434">
        <v>2024</v>
      </c>
      <c r="N2434">
        <v>36</v>
      </c>
      <c r="O2434">
        <f t="shared" si="37"/>
        <v>2.052771241175587E-3</v>
      </c>
    </row>
    <row r="2435" spans="1:15" x14ac:dyDescent="0.3">
      <c r="A2435">
        <v>85</v>
      </c>
      <c r="B2435">
        <v>281</v>
      </c>
      <c r="C2435" t="s">
        <v>729</v>
      </c>
      <c r="D2435" t="s">
        <v>149</v>
      </c>
      <c r="E2435">
        <v>41</v>
      </c>
      <c r="F2435">
        <v>270</v>
      </c>
      <c r="G2435">
        <v>0.15185185185185185</v>
      </c>
      <c r="H2435">
        <v>19973</v>
      </c>
      <c r="I2435">
        <v>137216</v>
      </c>
      <c r="J2435">
        <v>94</v>
      </c>
      <c r="K2435" t="s">
        <v>946</v>
      </c>
      <c r="L2435">
        <v>1881</v>
      </c>
      <c r="M2435">
        <v>2024</v>
      </c>
      <c r="N2435">
        <v>36</v>
      </c>
      <c r="O2435">
        <f t="shared" ref="O2435:O2498" si="38">E2435/H2435</f>
        <v>2.052771241175587E-3</v>
      </c>
    </row>
    <row r="2436" spans="1:15" x14ac:dyDescent="0.3">
      <c r="A2436">
        <v>85</v>
      </c>
      <c r="B2436">
        <v>660</v>
      </c>
      <c r="C2436" t="s">
        <v>729</v>
      </c>
      <c r="D2436" t="s">
        <v>149</v>
      </c>
      <c r="E2436">
        <v>40</v>
      </c>
      <c r="F2436">
        <v>246</v>
      </c>
      <c r="G2436">
        <v>0.16260162601626016</v>
      </c>
      <c r="H2436">
        <v>19973</v>
      </c>
      <c r="I2436">
        <v>137216</v>
      </c>
      <c r="J2436">
        <v>96</v>
      </c>
      <c r="K2436" t="s">
        <v>2790</v>
      </c>
      <c r="L2436">
        <v>2045</v>
      </c>
      <c r="M2436">
        <v>2024</v>
      </c>
      <c r="N2436">
        <v>36</v>
      </c>
      <c r="O2436">
        <f t="shared" si="38"/>
        <v>2.002703649927402E-3</v>
      </c>
    </row>
    <row r="2437" spans="1:15" x14ac:dyDescent="0.3">
      <c r="A2437">
        <v>85</v>
      </c>
      <c r="B2437">
        <v>245</v>
      </c>
      <c r="C2437" t="s">
        <v>729</v>
      </c>
      <c r="D2437" t="s">
        <v>149</v>
      </c>
      <c r="E2437">
        <v>39</v>
      </c>
      <c r="F2437">
        <v>371</v>
      </c>
      <c r="G2437">
        <v>0.10512129380053908</v>
      </c>
      <c r="H2437">
        <v>19973</v>
      </c>
      <c r="I2437">
        <v>137216</v>
      </c>
      <c r="J2437">
        <v>97</v>
      </c>
      <c r="K2437" t="s">
        <v>2712</v>
      </c>
      <c r="L2437">
        <v>2282</v>
      </c>
      <c r="M2437">
        <v>2024</v>
      </c>
      <c r="N2437">
        <v>36</v>
      </c>
      <c r="O2437">
        <f t="shared" si="38"/>
        <v>1.9526360586792169E-3</v>
      </c>
    </row>
    <row r="2438" spans="1:15" x14ac:dyDescent="0.3">
      <c r="A2438">
        <v>85</v>
      </c>
      <c r="B2438">
        <v>48</v>
      </c>
      <c r="C2438" t="s">
        <v>729</v>
      </c>
      <c r="D2438" t="s">
        <v>149</v>
      </c>
      <c r="E2438">
        <v>38</v>
      </c>
      <c r="F2438">
        <v>301</v>
      </c>
      <c r="G2438">
        <v>0.12624584717607973</v>
      </c>
      <c r="H2438">
        <v>19973</v>
      </c>
      <c r="I2438">
        <v>137216</v>
      </c>
      <c r="J2438">
        <v>98</v>
      </c>
      <c r="K2438" t="s">
        <v>2681</v>
      </c>
      <c r="L2438">
        <v>1882</v>
      </c>
      <c r="M2438">
        <v>2024</v>
      </c>
      <c r="N2438">
        <v>36</v>
      </c>
      <c r="O2438">
        <f t="shared" si="38"/>
        <v>1.9025684674310319E-3</v>
      </c>
    </row>
    <row r="2439" spans="1:15" x14ac:dyDescent="0.3">
      <c r="A2439">
        <v>85</v>
      </c>
      <c r="B2439">
        <v>310</v>
      </c>
      <c r="C2439" t="s">
        <v>729</v>
      </c>
      <c r="D2439" t="s">
        <v>149</v>
      </c>
      <c r="E2439">
        <v>38</v>
      </c>
      <c r="F2439">
        <v>273</v>
      </c>
      <c r="G2439">
        <v>0.1391941391941392</v>
      </c>
      <c r="H2439">
        <v>19973</v>
      </c>
      <c r="I2439">
        <v>137216</v>
      </c>
      <c r="J2439">
        <v>98</v>
      </c>
      <c r="K2439" t="s">
        <v>960</v>
      </c>
      <c r="L2439">
        <v>1431</v>
      </c>
      <c r="M2439">
        <v>2024</v>
      </c>
      <c r="N2439">
        <v>36</v>
      </c>
      <c r="O2439">
        <f t="shared" si="38"/>
        <v>1.9025684674310319E-3</v>
      </c>
    </row>
    <row r="2440" spans="1:15" x14ac:dyDescent="0.3">
      <c r="A2440">
        <v>85</v>
      </c>
      <c r="B2440">
        <v>313</v>
      </c>
      <c r="C2440" t="s">
        <v>729</v>
      </c>
      <c r="D2440" t="s">
        <v>149</v>
      </c>
      <c r="E2440">
        <v>38</v>
      </c>
      <c r="F2440">
        <v>308</v>
      </c>
      <c r="G2440">
        <v>0.12337662337662338</v>
      </c>
      <c r="H2440">
        <v>19973</v>
      </c>
      <c r="I2440">
        <v>137216</v>
      </c>
      <c r="J2440">
        <v>98</v>
      </c>
      <c r="K2440" t="s">
        <v>926</v>
      </c>
      <c r="L2440">
        <v>2940</v>
      </c>
      <c r="M2440">
        <v>2024</v>
      </c>
      <c r="N2440">
        <v>36</v>
      </c>
      <c r="O2440">
        <f t="shared" si="38"/>
        <v>1.9025684674310319E-3</v>
      </c>
    </row>
    <row r="2441" spans="1:15" x14ac:dyDescent="0.3">
      <c r="A2441">
        <v>85</v>
      </c>
      <c r="B2441">
        <v>364</v>
      </c>
      <c r="C2441" t="s">
        <v>729</v>
      </c>
      <c r="D2441" t="s">
        <v>149</v>
      </c>
      <c r="E2441">
        <v>38</v>
      </c>
      <c r="F2441">
        <v>233</v>
      </c>
      <c r="G2441">
        <v>0.1630901287553648</v>
      </c>
      <c r="H2441">
        <v>19973</v>
      </c>
      <c r="I2441">
        <v>137216</v>
      </c>
      <c r="J2441">
        <v>98</v>
      </c>
      <c r="K2441" t="s">
        <v>2732</v>
      </c>
      <c r="L2441">
        <v>1626</v>
      </c>
      <c r="M2441">
        <v>2024</v>
      </c>
      <c r="N2441">
        <v>36</v>
      </c>
      <c r="O2441">
        <f t="shared" si="38"/>
        <v>1.9025684674310319E-3</v>
      </c>
    </row>
    <row r="2442" spans="1:15" x14ac:dyDescent="0.3">
      <c r="A2442">
        <v>85</v>
      </c>
      <c r="B2442">
        <v>252</v>
      </c>
      <c r="C2442" t="s">
        <v>729</v>
      </c>
      <c r="D2442" t="s">
        <v>149</v>
      </c>
      <c r="E2442">
        <v>37</v>
      </c>
      <c r="F2442">
        <v>275</v>
      </c>
      <c r="G2442">
        <v>0.13454545454545455</v>
      </c>
      <c r="H2442">
        <v>19973</v>
      </c>
      <c r="I2442">
        <v>137216</v>
      </c>
      <c r="J2442">
        <v>102</v>
      </c>
      <c r="K2442" t="s">
        <v>2946</v>
      </c>
      <c r="L2442">
        <v>1540</v>
      </c>
      <c r="M2442">
        <v>2024</v>
      </c>
      <c r="N2442">
        <v>36</v>
      </c>
      <c r="O2442">
        <f t="shared" si="38"/>
        <v>1.8525008761828467E-3</v>
      </c>
    </row>
    <row r="2443" spans="1:15" x14ac:dyDescent="0.3">
      <c r="A2443">
        <v>85</v>
      </c>
      <c r="B2443">
        <v>380</v>
      </c>
      <c r="C2443" t="s">
        <v>729</v>
      </c>
      <c r="D2443" t="s">
        <v>149</v>
      </c>
      <c r="E2443">
        <v>37</v>
      </c>
      <c r="F2443">
        <v>293</v>
      </c>
      <c r="G2443">
        <v>0.12627986348122866</v>
      </c>
      <c r="H2443">
        <v>19973</v>
      </c>
      <c r="I2443">
        <v>137216</v>
      </c>
      <c r="J2443">
        <v>102</v>
      </c>
      <c r="K2443" t="s">
        <v>2733</v>
      </c>
      <c r="L2443">
        <v>1402</v>
      </c>
      <c r="M2443">
        <v>2024</v>
      </c>
      <c r="N2443">
        <v>36</v>
      </c>
      <c r="O2443">
        <f t="shared" si="38"/>
        <v>1.8525008761828467E-3</v>
      </c>
    </row>
    <row r="2444" spans="1:15" x14ac:dyDescent="0.3">
      <c r="A2444">
        <v>85</v>
      </c>
      <c r="B2444">
        <v>421</v>
      </c>
      <c r="C2444" t="s">
        <v>729</v>
      </c>
      <c r="D2444" t="s">
        <v>149</v>
      </c>
      <c r="E2444">
        <v>37</v>
      </c>
      <c r="F2444">
        <v>280</v>
      </c>
      <c r="G2444">
        <v>0.13214285714285715</v>
      </c>
      <c r="H2444">
        <v>19973</v>
      </c>
      <c r="I2444">
        <v>137216</v>
      </c>
      <c r="J2444">
        <v>102</v>
      </c>
      <c r="K2444" t="s">
        <v>932</v>
      </c>
      <c r="L2444">
        <v>1915</v>
      </c>
      <c r="M2444">
        <v>2024</v>
      </c>
      <c r="N2444">
        <v>36</v>
      </c>
      <c r="O2444">
        <f t="shared" si="38"/>
        <v>1.8525008761828467E-3</v>
      </c>
    </row>
    <row r="2445" spans="1:15" x14ac:dyDescent="0.3">
      <c r="A2445">
        <v>85</v>
      </c>
      <c r="B2445">
        <v>661</v>
      </c>
      <c r="C2445" t="s">
        <v>729</v>
      </c>
      <c r="D2445" t="s">
        <v>149</v>
      </c>
      <c r="E2445">
        <v>37</v>
      </c>
      <c r="F2445">
        <v>433</v>
      </c>
      <c r="G2445">
        <v>8.5450346420323328E-2</v>
      </c>
      <c r="H2445">
        <v>19973</v>
      </c>
      <c r="I2445">
        <v>137216</v>
      </c>
      <c r="J2445">
        <v>102</v>
      </c>
      <c r="K2445" t="s">
        <v>2235</v>
      </c>
      <c r="L2445">
        <v>2066</v>
      </c>
      <c r="M2445">
        <v>2024</v>
      </c>
      <c r="N2445">
        <v>36</v>
      </c>
      <c r="O2445">
        <f t="shared" si="38"/>
        <v>1.8525008761828467E-3</v>
      </c>
    </row>
    <row r="2446" spans="1:15" x14ac:dyDescent="0.3">
      <c r="A2446">
        <v>85</v>
      </c>
      <c r="B2446">
        <v>951</v>
      </c>
      <c r="C2446" t="s">
        <v>729</v>
      </c>
      <c r="D2446" t="s">
        <v>149</v>
      </c>
      <c r="E2446">
        <v>37</v>
      </c>
      <c r="F2446">
        <v>293</v>
      </c>
      <c r="G2446">
        <v>0.12627986348122866</v>
      </c>
      <c r="H2446">
        <v>19973</v>
      </c>
      <c r="I2446">
        <v>137216</v>
      </c>
      <c r="J2446">
        <v>102</v>
      </c>
      <c r="K2446" t="s">
        <v>2810</v>
      </c>
      <c r="L2446">
        <v>2153</v>
      </c>
      <c r="M2446">
        <v>2024</v>
      </c>
      <c r="N2446">
        <v>36</v>
      </c>
      <c r="O2446">
        <f t="shared" si="38"/>
        <v>1.8525008761828467E-3</v>
      </c>
    </row>
    <row r="2447" spans="1:15" x14ac:dyDescent="0.3">
      <c r="A2447">
        <v>85</v>
      </c>
      <c r="B2447">
        <v>121</v>
      </c>
      <c r="C2447" t="s">
        <v>729</v>
      </c>
      <c r="D2447" t="s">
        <v>149</v>
      </c>
      <c r="E2447">
        <v>36</v>
      </c>
      <c r="F2447">
        <v>247</v>
      </c>
      <c r="G2447">
        <v>0.145748987854251</v>
      </c>
      <c r="H2447">
        <v>19973</v>
      </c>
      <c r="I2447">
        <v>137216</v>
      </c>
      <c r="J2447">
        <v>107</v>
      </c>
      <c r="K2447" t="s">
        <v>940</v>
      </c>
      <c r="L2447">
        <v>3000</v>
      </c>
      <c r="M2447">
        <v>2024</v>
      </c>
      <c r="N2447">
        <v>36</v>
      </c>
      <c r="O2447">
        <f t="shared" si="38"/>
        <v>1.8024332849346618E-3</v>
      </c>
    </row>
    <row r="2448" spans="1:15" x14ac:dyDescent="0.3">
      <c r="A2448">
        <v>85</v>
      </c>
      <c r="B2448">
        <v>191</v>
      </c>
      <c r="C2448" t="s">
        <v>729</v>
      </c>
      <c r="D2448" t="s">
        <v>149</v>
      </c>
      <c r="E2448">
        <v>36</v>
      </c>
      <c r="F2448">
        <v>313</v>
      </c>
      <c r="G2448">
        <v>0.11501597444089456</v>
      </c>
      <c r="H2448">
        <v>19973</v>
      </c>
      <c r="I2448">
        <v>137216</v>
      </c>
      <c r="J2448">
        <v>107</v>
      </c>
      <c r="K2448" t="s">
        <v>2941</v>
      </c>
      <c r="L2448">
        <v>1386</v>
      </c>
      <c r="M2448">
        <v>2024</v>
      </c>
      <c r="N2448">
        <v>36</v>
      </c>
      <c r="O2448">
        <f t="shared" si="38"/>
        <v>1.8024332849346618E-3</v>
      </c>
    </row>
    <row r="2449" spans="1:15" x14ac:dyDescent="0.3">
      <c r="A2449">
        <v>85</v>
      </c>
      <c r="B2449">
        <v>206</v>
      </c>
      <c r="C2449" t="s">
        <v>729</v>
      </c>
      <c r="D2449" t="s">
        <v>149</v>
      </c>
      <c r="E2449">
        <v>36</v>
      </c>
      <c r="F2449">
        <v>195</v>
      </c>
      <c r="G2449">
        <v>0.18461538461538463</v>
      </c>
      <c r="H2449">
        <v>19973</v>
      </c>
      <c r="I2449">
        <v>137216</v>
      </c>
      <c r="J2449">
        <v>107</v>
      </c>
      <c r="K2449" t="s">
        <v>2705</v>
      </c>
      <c r="L2449">
        <v>1245</v>
      </c>
      <c r="M2449">
        <v>2024</v>
      </c>
      <c r="N2449">
        <v>36</v>
      </c>
      <c r="O2449">
        <f t="shared" si="38"/>
        <v>1.8024332849346618E-3</v>
      </c>
    </row>
    <row r="2450" spans="1:15" x14ac:dyDescent="0.3">
      <c r="A2450">
        <v>85</v>
      </c>
      <c r="B2450">
        <v>468</v>
      </c>
      <c r="C2450" t="s">
        <v>729</v>
      </c>
      <c r="D2450" t="s">
        <v>149</v>
      </c>
      <c r="E2450">
        <v>35</v>
      </c>
      <c r="F2450">
        <v>253</v>
      </c>
      <c r="G2450">
        <v>0.13833992094861661</v>
      </c>
      <c r="H2450">
        <v>19973</v>
      </c>
      <c r="I2450">
        <v>137216</v>
      </c>
      <c r="J2450">
        <v>110</v>
      </c>
      <c r="K2450" t="s">
        <v>2749</v>
      </c>
      <c r="L2450">
        <v>1247</v>
      </c>
      <c r="M2450">
        <v>2024</v>
      </c>
      <c r="N2450">
        <v>36</v>
      </c>
      <c r="O2450">
        <f t="shared" si="38"/>
        <v>1.7523656936864768E-3</v>
      </c>
    </row>
    <row r="2451" spans="1:15" x14ac:dyDescent="0.3">
      <c r="A2451">
        <v>85</v>
      </c>
      <c r="B2451">
        <v>144</v>
      </c>
      <c r="C2451" t="s">
        <v>729</v>
      </c>
      <c r="D2451" t="s">
        <v>149</v>
      </c>
      <c r="E2451">
        <v>34</v>
      </c>
      <c r="F2451">
        <v>207</v>
      </c>
      <c r="G2451">
        <v>0.16425120772946861</v>
      </c>
      <c r="H2451">
        <v>19973</v>
      </c>
      <c r="I2451">
        <v>137216</v>
      </c>
      <c r="J2451">
        <v>111</v>
      </c>
      <c r="K2451" t="s">
        <v>2226</v>
      </c>
      <c r="L2451">
        <v>1172</v>
      </c>
      <c r="M2451">
        <v>2024</v>
      </c>
      <c r="N2451">
        <v>36</v>
      </c>
      <c r="O2451">
        <f t="shared" si="38"/>
        <v>1.7022981024382917E-3</v>
      </c>
    </row>
    <row r="2452" spans="1:15" x14ac:dyDescent="0.3">
      <c r="A2452">
        <v>85</v>
      </c>
      <c r="B2452">
        <v>243</v>
      </c>
      <c r="C2452" t="s">
        <v>729</v>
      </c>
      <c r="D2452" t="s">
        <v>149</v>
      </c>
      <c r="E2452">
        <v>34</v>
      </c>
      <c r="F2452">
        <v>330</v>
      </c>
      <c r="G2452">
        <v>0.10303030303030303</v>
      </c>
      <c r="H2452">
        <v>19973</v>
      </c>
      <c r="I2452">
        <v>137216</v>
      </c>
      <c r="J2452">
        <v>111</v>
      </c>
      <c r="K2452" t="s">
        <v>2210</v>
      </c>
      <c r="L2452">
        <v>1768</v>
      </c>
      <c r="M2452">
        <v>2024</v>
      </c>
      <c r="N2452">
        <v>36</v>
      </c>
      <c r="O2452">
        <f t="shared" si="38"/>
        <v>1.7022981024382917E-3</v>
      </c>
    </row>
    <row r="2453" spans="1:15" x14ac:dyDescent="0.3">
      <c r="A2453">
        <v>85</v>
      </c>
      <c r="B2453">
        <v>233</v>
      </c>
      <c r="C2453" t="s">
        <v>729</v>
      </c>
      <c r="D2453" t="s">
        <v>149</v>
      </c>
      <c r="E2453">
        <v>33</v>
      </c>
      <c r="F2453">
        <v>142</v>
      </c>
      <c r="G2453">
        <v>0.23239436619718309</v>
      </c>
      <c r="H2453">
        <v>19973</v>
      </c>
      <c r="I2453">
        <v>137216</v>
      </c>
      <c r="J2453">
        <v>113</v>
      </c>
      <c r="K2453" t="s">
        <v>2950</v>
      </c>
      <c r="L2453">
        <v>810</v>
      </c>
      <c r="M2453">
        <v>2024</v>
      </c>
      <c r="N2453">
        <v>36</v>
      </c>
      <c r="O2453">
        <f t="shared" si="38"/>
        <v>1.6522305111901067E-3</v>
      </c>
    </row>
    <row r="2454" spans="1:15" x14ac:dyDescent="0.3">
      <c r="A2454">
        <v>85</v>
      </c>
      <c r="B2454">
        <v>251</v>
      </c>
      <c r="C2454" t="s">
        <v>729</v>
      </c>
      <c r="D2454" t="s">
        <v>149</v>
      </c>
      <c r="E2454">
        <v>33</v>
      </c>
      <c r="F2454">
        <v>163</v>
      </c>
      <c r="G2454">
        <v>0.20245398773006135</v>
      </c>
      <c r="H2454">
        <v>19973</v>
      </c>
      <c r="I2454">
        <v>137216</v>
      </c>
      <c r="J2454">
        <v>113</v>
      </c>
      <c r="K2454" t="s">
        <v>2714</v>
      </c>
      <c r="L2454">
        <v>781</v>
      </c>
      <c r="M2454">
        <v>2024</v>
      </c>
      <c r="N2454">
        <v>36</v>
      </c>
      <c r="O2454">
        <f t="shared" si="38"/>
        <v>1.6522305111901067E-3</v>
      </c>
    </row>
    <row r="2455" spans="1:15" x14ac:dyDescent="0.3">
      <c r="A2455">
        <v>85</v>
      </c>
      <c r="B2455">
        <v>773</v>
      </c>
      <c r="C2455" t="s">
        <v>729</v>
      </c>
      <c r="D2455" t="s">
        <v>149</v>
      </c>
      <c r="E2455">
        <v>33</v>
      </c>
      <c r="F2455">
        <v>274</v>
      </c>
      <c r="G2455">
        <v>0.12043795620437957</v>
      </c>
      <c r="H2455">
        <v>19973</v>
      </c>
      <c r="I2455">
        <v>137216</v>
      </c>
      <c r="J2455">
        <v>113</v>
      </c>
      <c r="K2455" t="s">
        <v>917</v>
      </c>
      <c r="L2455">
        <v>2034</v>
      </c>
      <c r="M2455">
        <v>2024</v>
      </c>
      <c r="N2455">
        <v>36</v>
      </c>
      <c r="O2455">
        <f t="shared" si="38"/>
        <v>1.6522305111901067E-3</v>
      </c>
    </row>
    <row r="2456" spans="1:15" x14ac:dyDescent="0.3">
      <c r="A2456">
        <v>85</v>
      </c>
      <c r="B2456">
        <v>950</v>
      </c>
      <c r="C2456" t="s">
        <v>729</v>
      </c>
      <c r="D2456" t="s">
        <v>149</v>
      </c>
      <c r="E2456">
        <v>33</v>
      </c>
      <c r="F2456">
        <v>231</v>
      </c>
      <c r="G2456">
        <v>0.14285714285714285</v>
      </c>
      <c r="H2456">
        <v>19973</v>
      </c>
      <c r="I2456">
        <v>137216</v>
      </c>
      <c r="J2456">
        <v>113</v>
      </c>
      <c r="K2456" t="s">
        <v>2217</v>
      </c>
      <c r="L2456">
        <v>2149</v>
      </c>
      <c r="M2456">
        <v>2024</v>
      </c>
      <c r="N2456">
        <v>36</v>
      </c>
      <c r="O2456">
        <f t="shared" si="38"/>
        <v>1.6522305111901067E-3</v>
      </c>
    </row>
    <row r="2457" spans="1:15" x14ac:dyDescent="0.3">
      <c r="A2457">
        <v>85</v>
      </c>
      <c r="B2457">
        <v>220</v>
      </c>
      <c r="C2457" t="s">
        <v>729</v>
      </c>
      <c r="D2457" t="s">
        <v>149</v>
      </c>
      <c r="E2457">
        <v>31</v>
      </c>
      <c r="F2457">
        <v>249</v>
      </c>
      <c r="G2457">
        <v>0.12449799196787148</v>
      </c>
      <c r="H2457">
        <v>19973</v>
      </c>
      <c r="I2457">
        <v>137216</v>
      </c>
      <c r="J2457">
        <v>117</v>
      </c>
      <c r="K2457" t="s">
        <v>941</v>
      </c>
      <c r="L2457">
        <v>1892</v>
      </c>
      <c r="M2457">
        <v>2024</v>
      </c>
      <c r="N2457">
        <v>36</v>
      </c>
      <c r="O2457">
        <f t="shared" si="38"/>
        <v>1.5520953286937366E-3</v>
      </c>
    </row>
    <row r="2458" spans="1:15" x14ac:dyDescent="0.3">
      <c r="A2458">
        <v>85</v>
      </c>
      <c r="B2458">
        <v>227</v>
      </c>
      <c r="C2458" t="s">
        <v>729</v>
      </c>
      <c r="D2458" t="s">
        <v>149</v>
      </c>
      <c r="E2458">
        <v>31</v>
      </c>
      <c r="F2458">
        <v>283</v>
      </c>
      <c r="G2458">
        <v>0.10954063604240283</v>
      </c>
      <c r="H2458">
        <v>19973</v>
      </c>
      <c r="I2458">
        <v>137216</v>
      </c>
      <c r="J2458">
        <v>117</v>
      </c>
      <c r="K2458" t="s">
        <v>2217</v>
      </c>
      <c r="L2458">
        <v>1312</v>
      </c>
      <c r="M2458">
        <v>2024</v>
      </c>
      <c r="N2458">
        <v>36</v>
      </c>
      <c r="O2458">
        <f t="shared" si="38"/>
        <v>1.5520953286937366E-3</v>
      </c>
    </row>
    <row r="2459" spans="1:15" x14ac:dyDescent="0.3">
      <c r="A2459">
        <v>85</v>
      </c>
      <c r="B2459">
        <v>817</v>
      </c>
      <c r="C2459" t="s">
        <v>729</v>
      </c>
      <c r="D2459" t="s">
        <v>149</v>
      </c>
      <c r="E2459">
        <v>30</v>
      </c>
      <c r="F2459">
        <v>169</v>
      </c>
      <c r="G2459">
        <v>0.17751479289940827</v>
      </c>
      <c r="H2459">
        <v>19973</v>
      </c>
      <c r="I2459">
        <v>137216</v>
      </c>
      <c r="J2459">
        <v>119</v>
      </c>
      <c r="K2459" t="s">
        <v>2945</v>
      </c>
      <c r="L2459">
        <v>1027</v>
      </c>
      <c r="M2459">
        <v>2024</v>
      </c>
      <c r="N2459">
        <v>36</v>
      </c>
      <c r="O2459">
        <f t="shared" si="38"/>
        <v>1.5020277374455514E-3</v>
      </c>
    </row>
    <row r="2460" spans="1:15" x14ac:dyDescent="0.3">
      <c r="A2460">
        <v>85</v>
      </c>
      <c r="B2460">
        <v>130</v>
      </c>
      <c r="C2460" t="s">
        <v>729</v>
      </c>
      <c r="D2460" t="s">
        <v>149</v>
      </c>
      <c r="E2460">
        <v>29</v>
      </c>
      <c r="F2460">
        <v>103</v>
      </c>
      <c r="G2460">
        <v>0.28155339805825241</v>
      </c>
      <c r="H2460">
        <v>19973</v>
      </c>
      <c r="I2460">
        <v>137216</v>
      </c>
      <c r="J2460">
        <v>120</v>
      </c>
      <c r="K2460" t="s">
        <v>2691</v>
      </c>
      <c r="L2460">
        <v>926</v>
      </c>
      <c r="M2460">
        <v>2024</v>
      </c>
      <c r="N2460">
        <v>36</v>
      </c>
      <c r="O2460">
        <f t="shared" si="38"/>
        <v>1.4519601461973665E-3</v>
      </c>
    </row>
    <row r="2461" spans="1:15" x14ac:dyDescent="0.3">
      <c r="A2461">
        <v>85</v>
      </c>
      <c r="B2461">
        <v>813</v>
      </c>
      <c r="C2461" t="s">
        <v>729</v>
      </c>
      <c r="D2461" t="s">
        <v>149</v>
      </c>
      <c r="E2461">
        <v>28</v>
      </c>
      <c r="F2461">
        <v>255</v>
      </c>
      <c r="G2461">
        <v>0.10980392156862745</v>
      </c>
      <c r="H2461">
        <v>19973</v>
      </c>
      <c r="I2461">
        <v>137216</v>
      </c>
      <c r="J2461">
        <v>121</v>
      </c>
      <c r="K2461" t="s">
        <v>2243</v>
      </c>
      <c r="L2461">
        <v>1813</v>
      </c>
      <c r="M2461">
        <v>2024</v>
      </c>
      <c r="N2461">
        <v>36</v>
      </c>
      <c r="O2461">
        <f t="shared" si="38"/>
        <v>1.4018925549491813E-3</v>
      </c>
    </row>
    <row r="2462" spans="1:15" x14ac:dyDescent="0.3">
      <c r="A2462">
        <v>85</v>
      </c>
      <c r="B2462">
        <v>930</v>
      </c>
      <c r="C2462" t="s">
        <v>729</v>
      </c>
      <c r="D2462" t="s">
        <v>149</v>
      </c>
      <c r="E2462">
        <v>28</v>
      </c>
      <c r="F2462">
        <v>172</v>
      </c>
      <c r="G2462">
        <v>0.16279069767441862</v>
      </c>
      <c r="H2462">
        <v>19973</v>
      </c>
      <c r="I2462">
        <v>137216</v>
      </c>
      <c r="J2462">
        <v>121</v>
      </c>
      <c r="K2462" t="s">
        <v>2809</v>
      </c>
      <c r="L2462">
        <v>1047</v>
      </c>
      <c r="M2462">
        <v>2024</v>
      </c>
      <c r="N2462">
        <v>36</v>
      </c>
      <c r="O2462">
        <f t="shared" si="38"/>
        <v>1.4018925549491813E-3</v>
      </c>
    </row>
    <row r="2463" spans="1:15" x14ac:dyDescent="0.3">
      <c r="A2463">
        <v>85</v>
      </c>
      <c r="B2463">
        <v>82</v>
      </c>
      <c r="C2463" t="s">
        <v>729</v>
      </c>
      <c r="D2463" t="s">
        <v>149</v>
      </c>
      <c r="E2463">
        <v>27</v>
      </c>
      <c r="F2463">
        <v>131</v>
      </c>
      <c r="G2463">
        <v>0.20610687022900764</v>
      </c>
      <c r="H2463">
        <v>19973</v>
      </c>
      <c r="I2463">
        <v>137216</v>
      </c>
      <c r="J2463">
        <v>123</v>
      </c>
      <c r="K2463" t="s">
        <v>2890</v>
      </c>
      <c r="L2463">
        <v>913</v>
      </c>
      <c r="M2463">
        <v>2024</v>
      </c>
      <c r="N2463">
        <v>36</v>
      </c>
      <c r="O2463">
        <f t="shared" si="38"/>
        <v>1.3518249637009963E-3</v>
      </c>
    </row>
    <row r="2464" spans="1:15" x14ac:dyDescent="0.3">
      <c r="A2464">
        <v>85</v>
      </c>
      <c r="B2464">
        <v>341</v>
      </c>
      <c r="C2464" t="s">
        <v>729</v>
      </c>
      <c r="D2464" t="s">
        <v>149</v>
      </c>
      <c r="E2464">
        <v>27</v>
      </c>
      <c r="F2464">
        <v>185</v>
      </c>
      <c r="G2464">
        <v>0.14594594594594595</v>
      </c>
      <c r="H2464">
        <v>19973</v>
      </c>
      <c r="I2464">
        <v>137216</v>
      </c>
      <c r="J2464">
        <v>123</v>
      </c>
      <c r="K2464" t="s">
        <v>1628</v>
      </c>
      <c r="L2464">
        <v>778</v>
      </c>
      <c r="M2464">
        <v>2024</v>
      </c>
      <c r="N2464">
        <v>36</v>
      </c>
      <c r="O2464">
        <f t="shared" si="38"/>
        <v>1.3518249637009963E-3</v>
      </c>
    </row>
    <row r="2465" spans="1:15" x14ac:dyDescent="0.3">
      <c r="A2465">
        <v>85</v>
      </c>
      <c r="B2465">
        <v>443</v>
      </c>
      <c r="C2465" t="s">
        <v>729</v>
      </c>
      <c r="D2465" t="s">
        <v>149</v>
      </c>
      <c r="E2465">
        <v>27</v>
      </c>
      <c r="F2465">
        <v>201</v>
      </c>
      <c r="G2465">
        <v>0.13432835820895522</v>
      </c>
      <c r="H2465">
        <v>19973</v>
      </c>
      <c r="I2465">
        <v>137216</v>
      </c>
      <c r="J2465">
        <v>123</v>
      </c>
      <c r="K2465" t="s">
        <v>2742</v>
      </c>
      <c r="L2465">
        <v>1064</v>
      </c>
      <c r="M2465">
        <v>2024</v>
      </c>
      <c r="N2465">
        <v>36</v>
      </c>
      <c r="O2465">
        <f t="shared" si="38"/>
        <v>1.3518249637009963E-3</v>
      </c>
    </row>
    <row r="2466" spans="1:15" x14ac:dyDescent="0.3">
      <c r="A2466">
        <v>85</v>
      </c>
      <c r="B2466">
        <v>724</v>
      </c>
      <c r="C2466" t="s">
        <v>729</v>
      </c>
      <c r="D2466" t="s">
        <v>149</v>
      </c>
      <c r="E2466">
        <v>26</v>
      </c>
      <c r="F2466">
        <v>189</v>
      </c>
      <c r="G2466">
        <v>0.13756613756613756</v>
      </c>
      <c r="H2466">
        <v>19973</v>
      </c>
      <c r="I2466">
        <v>137216</v>
      </c>
      <c r="J2466">
        <v>126</v>
      </c>
      <c r="K2466" t="s">
        <v>2205</v>
      </c>
      <c r="L2466">
        <v>1429</v>
      </c>
      <c r="M2466">
        <v>2024</v>
      </c>
      <c r="N2466">
        <v>36</v>
      </c>
      <c r="O2466">
        <f t="shared" si="38"/>
        <v>1.3017573724528114E-3</v>
      </c>
    </row>
    <row r="2467" spans="1:15" x14ac:dyDescent="0.3">
      <c r="A2467">
        <v>85</v>
      </c>
      <c r="B2467">
        <v>145</v>
      </c>
      <c r="C2467" t="s">
        <v>729</v>
      </c>
      <c r="D2467" t="s">
        <v>149</v>
      </c>
      <c r="E2467">
        <v>25</v>
      </c>
      <c r="F2467">
        <v>192</v>
      </c>
      <c r="G2467">
        <v>0.13020833333333334</v>
      </c>
      <c r="H2467">
        <v>19973</v>
      </c>
      <c r="I2467">
        <v>137216</v>
      </c>
      <c r="J2467">
        <v>127</v>
      </c>
      <c r="K2467" t="s">
        <v>2823</v>
      </c>
      <c r="L2467">
        <v>782</v>
      </c>
      <c r="M2467">
        <v>2024</v>
      </c>
      <c r="N2467">
        <v>36</v>
      </c>
      <c r="O2467">
        <f t="shared" si="38"/>
        <v>1.2516897812046262E-3</v>
      </c>
    </row>
    <row r="2468" spans="1:15" x14ac:dyDescent="0.3">
      <c r="A2468">
        <v>85</v>
      </c>
      <c r="B2468">
        <v>711</v>
      </c>
      <c r="C2468" t="s">
        <v>729</v>
      </c>
      <c r="D2468" t="s">
        <v>149</v>
      </c>
      <c r="E2468">
        <v>25</v>
      </c>
      <c r="F2468">
        <v>197</v>
      </c>
      <c r="G2468">
        <v>0.12690355329949238</v>
      </c>
      <c r="H2468">
        <v>19973</v>
      </c>
      <c r="I2468">
        <v>137216</v>
      </c>
      <c r="J2468">
        <v>127</v>
      </c>
      <c r="K2468" t="s">
        <v>2795</v>
      </c>
      <c r="L2468">
        <v>1532</v>
      </c>
      <c r="M2468">
        <v>2024</v>
      </c>
      <c r="N2468">
        <v>36</v>
      </c>
      <c r="O2468">
        <f t="shared" si="38"/>
        <v>1.2516897812046262E-3</v>
      </c>
    </row>
    <row r="2469" spans="1:15" x14ac:dyDescent="0.3">
      <c r="A2469">
        <v>85</v>
      </c>
      <c r="B2469">
        <v>723</v>
      </c>
      <c r="C2469" t="s">
        <v>729</v>
      </c>
      <c r="D2469" t="s">
        <v>149</v>
      </c>
      <c r="E2469">
        <v>25</v>
      </c>
      <c r="F2469">
        <v>196</v>
      </c>
      <c r="G2469">
        <v>0.12755102040816327</v>
      </c>
      <c r="H2469">
        <v>19973</v>
      </c>
      <c r="I2469">
        <v>137216</v>
      </c>
      <c r="J2469">
        <v>127</v>
      </c>
      <c r="K2469" t="s">
        <v>937</v>
      </c>
      <c r="L2469">
        <v>1212</v>
      </c>
      <c r="M2469">
        <v>2024</v>
      </c>
      <c r="N2469">
        <v>36</v>
      </c>
      <c r="O2469">
        <f t="shared" si="38"/>
        <v>1.2516897812046262E-3</v>
      </c>
    </row>
    <row r="2470" spans="1:15" x14ac:dyDescent="0.3">
      <c r="A2470">
        <v>133</v>
      </c>
      <c r="B2470">
        <v>720</v>
      </c>
      <c r="C2470" t="s">
        <v>730</v>
      </c>
      <c r="D2470" t="s">
        <v>172</v>
      </c>
      <c r="E2470">
        <v>321</v>
      </c>
      <c r="F2470">
        <v>2629</v>
      </c>
      <c r="G2470">
        <v>0.12209965766451122</v>
      </c>
      <c r="H2470">
        <v>3354</v>
      </c>
      <c r="I2470">
        <v>30399</v>
      </c>
      <c r="J2470">
        <v>1</v>
      </c>
      <c r="K2470" t="s">
        <v>867</v>
      </c>
      <c r="L2470">
        <v>43807</v>
      </c>
      <c r="M2470">
        <v>2024</v>
      </c>
      <c r="N2470">
        <v>36</v>
      </c>
      <c r="O2470">
        <f t="shared" si="38"/>
        <v>9.5706618962432918E-2</v>
      </c>
    </row>
    <row r="2471" spans="1:15" x14ac:dyDescent="0.3">
      <c r="A2471">
        <v>133</v>
      </c>
      <c r="B2471">
        <v>194</v>
      </c>
      <c r="C2471" t="s">
        <v>730</v>
      </c>
      <c r="D2471" t="s">
        <v>172</v>
      </c>
      <c r="E2471">
        <v>233</v>
      </c>
      <c r="F2471">
        <v>1453</v>
      </c>
      <c r="G2471">
        <v>0.16035788024776323</v>
      </c>
      <c r="H2471">
        <v>3354</v>
      </c>
      <c r="I2471">
        <v>30399</v>
      </c>
      <c r="J2471">
        <v>2</v>
      </c>
      <c r="K2471" t="s">
        <v>873</v>
      </c>
      <c r="L2471">
        <v>26491</v>
      </c>
      <c r="M2471">
        <v>2024</v>
      </c>
      <c r="N2471">
        <v>36</v>
      </c>
      <c r="O2471">
        <f t="shared" si="38"/>
        <v>6.9469290399522959E-2</v>
      </c>
    </row>
    <row r="2472" spans="1:15" x14ac:dyDescent="0.3">
      <c r="A2472">
        <v>133</v>
      </c>
      <c r="B2472">
        <v>137</v>
      </c>
      <c r="C2472" t="s">
        <v>730</v>
      </c>
      <c r="D2472" t="s">
        <v>172</v>
      </c>
      <c r="E2472">
        <v>181</v>
      </c>
      <c r="F2472">
        <v>1417</v>
      </c>
      <c r="G2472">
        <v>0.12773465067043049</v>
      </c>
      <c r="H2472">
        <v>3354</v>
      </c>
      <c r="I2472">
        <v>30399</v>
      </c>
      <c r="J2472">
        <v>3</v>
      </c>
      <c r="K2472" t="s">
        <v>872</v>
      </c>
      <c r="L2472">
        <v>18935</v>
      </c>
      <c r="M2472">
        <v>2024</v>
      </c>
      <c r="N2472">
        <v>36</v>
      </c>
      <c r="O2472">
        <f t="shared" si="38"/>
        <v>5.3965414430530712E-2</v>
      </c>
    </row>
    <row r="2473" spans="1:15" x14ac:dyDescent="0.3">
      <c r="A2473">
        <v>133</v>
      </c>
      <c r="B2473">
        <v>751</v>
      </c>
      <c r="C2473" t="s">
        <v>730</v>
      </c>
      <c r="D2473" t="s">
        <v>172</v>
      </c>
      <c r="E2473">
        <v>173</v>
      </c>
      <c r="F2473">
        <v>440</v>
      </c>
      <c r="G2473">
        <v>0.39318181818181819</v>
      </c>
      <c r="H2473">
        <v>3354</v>
      </c>
      <c r="I2473">
        <v>30399</v>
      </c>
      <c r="J2473">
        <v>4</v>
      </c>
      <c r="K2473" t="s">
        <v>870</v>
      </c>
      <c r="L2473">
        <v>7174</v>
      </c>
      <c r="M2473">
        <v>2024</v>
      </c>
      <c r="N2473">
        <v>36</v>
      </c>
      <c r="O2473">
        <f t="shared" si="38"/>
        <v>5.1580202742993443E-2</v>
      </c>
    </row>
    <row r="2474" spans="1:15" x14ac:dyDescent="0.3">
      <c r="A2474">
        <v>133</v>
      </c>
      <c r="B2474">
        <v>139</v>
      </c>
      <c r="C2474" t="s">
        <v>730</v>
      </c>
      <c r="D2474" t="s">
        <v>172</v>
      </c>
      <c r="E2474">
        <v>172</v>
      </c>
      <c r="F2474">
        <v>916</v>
      </c>
      <c r="G2474">
        <v>0.18777292576419213</v>
      </c>
      <c r="H2474">
        <v>3354</v>
      </c>
      <c r="I2474">
        <v>30399</v>
      </c>
      <c r="J2474">
        <v>5</v>
      </c>
      <c r="K2474" t="s">
        <v>879</v>
      </c>
      <c r="L2474">
        <v>15497</v>
      </c>
      <c r="M2474">
        <v>2024</v>
      </c>
      <c r="N2474">
        <v>36</v>
      </c>
      <c r="O2474">
        <f t="shared" si="38"/>
        <v>5.128205128205128E-2</v>
      </c>
    </row>
    <row r="2475" spans="1:15" x14ac:dyDescent="0.3">
      <c r="A2475">
        <v>133</v>
      </c>
      <c r="B2475">
        <v>753</v>
      </c>
      <c r="C2475" t="s">
        <v>730</v>
      </c>
      <c r="D2475" t="s">
        <v>172</v>
      </c>
      <c r="E2475">
        <v>122</v>
      </c>
      <c r="F2475">
        <v>393</v>
      </c>
      <c r="G2475">
        <v>0.31043256997455471</v>
      </c>
      <c r="H2475">
        <v>3354</v>
      </c>
      <c r="I2475">
        <v>30399</v>
      </c>
      <c r="J2475">
        <v>6</v>
      </c>
      <c r="K2475" t="s">
        <v>869</v>
      </c>
      <c r="L2475">
        <v>6723</v>
      </c>
      <c r="M2475">
        <v>2024</v>
      </c>
      <c r="N2475">
        <v>36</v>
      </c>
      <c r="O2475">
        <f t="shared" si="38"/>
        <v>3.6374478234943351E-2</v>
      </c>
    </row>
    <row r="2476" spans="1:15" x14ac:dyDescent="0.3">
      <c r="A2476">
        <v>133</v>
      </c>
      <c r="B2476">
        <v>775</v>
      </c>
      <c r="C2476" t="s">
        <v>730</v>
      </c>
      <c r="D2476" t="s">
        <v>172</v>
      </c>
      <c r="E2476">
        <v>117</v>
      </c>
      <c r="F2476">
        <v>509</v>
      </c>
      <c r="G2476">
        <v>0.22986247544204322</v>
      </c>
      <c r="H2476">
        <v>3354</v>
      </c>
      <c r="I2476">
        <v>30399</v>
      </c>
      <c r="J2476">
        <v>7</v>
      </c>
      <c r="K2476" t="s">
        <v>881</v>
      </c>
      <c r="L2476">
        <v>9105</v>
      </c>
      <c r="M2476">
        <v>2024</v>
      </c>
      <c r="N2476">
        <v>36</v>
      </c>
      <c r="O2476">
        <f t="shared" si="38"/>
        <v>3.4883720930232558E-2</v>
      </c>
    </row>
    <row r="2477" spans="1:15" x14ac:dyDescent="0.3">
      <c r="A2477">
        <v>133</v>
      </c>
      <c r="B2477">
        <v>750</v>
      </c>
      <c r="C2477" t="s">
        <v>730</v>
      </c>
      <c r="D2477" t="s">
        <v>172</v>
      </c>
      <c r="E2477">
        <v>109</v>
      </c>
      <c r="F2477">
        <v>310</v>
      </c>
      <c r="G2477">
        <v>0.35161290322580646</v>
      </c>
      <c r="H2477">
        <v>3354</v>
      </c>
      <c r="I2477">
        <v>30399</v>
      </c>
      <c r="J2477">
        <v>8</v>
      </c>
      <c r="K2477" t="s">
        <v>884</v>
      </c>
      <c r="L2477">
        <v>5626</v>
      </c>
      <c r="M2477">
        <v>2024</v>
      </c>
      <c r="N2477">
        <v>36</v>
      </c>
      <c r="O2477">
        <f t="shared" si="38"/>
        <v>3.2498509242695289E-2</v>
      </c>
    </row>
    <row r="2478" spans="1:15" x14ac:dyDescent="0.3">
      <c r="A2478">
        <v>133</v>
      </c>
      <c r="B2478">
        <v>463</v>
      </c>
      <c r="C2478" t="s">
        <v>730</v>
      </c>
      <c r="D2478" t="s">
        <v>172</v>
      </c>
      <c r="E2478">
        <v>94</v>
      </c>
      <c r="F2478">
        <v>599</v>
      </c>
      <c r="G2478">
        <v>0.15692821368948248</v>
      </c>
      <c r="H2478">
        <v>3354</v>
      </c>
      <c r="I2478">
        <v>30399</v>
      </c>
      <c r="J2478">
        <v>9</v>
      </c>
      <c r="K2478" t="s">
        <v>880</v>
      </c>
      <c r="L2478">
        <v>12764</v>
      </c>
      <c r="M2478">
        <v>2024</v>
      </c>
      <c r="N2478">
        <v>36</v>
      </c>
      <c r="O2478">
        <f t="shared" si="38"/>
        <v>2.8026237328562909E-2</v>
      </c>
    </row>
    <row r="2479" spans="1:15" x14ac:dyDescent="0.3">
      <c r="A2479">
        <v>133</v>
      </c>
      <c r="B2479">
        <v>140</v>
      </c>
      <c r="C2479" t="s">
        <v>730</v>
      </c>
      <c r="D2479" t="s">
        <v>172</v>
      </c>
      <c r="E2479">
        <v>91</v>
      </c>
      <c r="F2479">
        <v>458</v>
      </c>
      <c r="G2479">
        <v>0.19868995633187772</v>
      </c>
      <c r="H2479">
        <v>3354</v>
      </c>
      <c r="I2479">
        <v>30399</v>
      </c>
      <c r="J2479">
        <v>10</v>
      </c>
      <c r="K2479" t="s">
        <v>876</v>
      </c>
      <c r="L2479">
        <v>9196</v>
      </c>
      <c r="M2479">
        <v>2024</v>
      </c>
      <c r="N2479">
        <v>36</v>
      </c>
      <c r="O2479">
        <f t="shared" si="38"/>
        <v>2.7131782945736434E-2</v>
      </c>
    </row>
    <row r="2480" spans="1:15" x14ac:dyDescent="0.3">
      <c r="A2480">
        <v>133</v>
      </c>
      <c r="B2480">
        <v>469</v>
      </c>
      <c r="C2480" t="s">
        <v>730</v>
      </c>
      <c r="D2480" t="s">
        <v>172</v>
      </c>
      <c r="E2480">
        <v>88</v>
      </c>
      <c r="F2480">
        <v>605</v>
      </c>
      <c r="G2480">
        <v>0.14545454545454545</v>
      </c>
      <c r="H2480">
        <v>3354</v>
      </c>
      <c r="I2480">
        <v>30399</v>
      </c>
      <c r="J2480">
        <v>11</v>
      </c>
      <c r="K2480" t="s">
        <v>1605</v>
      </c>
      <c r="L2480">
        <v>10709</v>
      </c>
      <c r="M2480">
        <v>2024</v>
      </c>
      <c r="N2480">
        <v>36</v>
      </c>
      <c r="O2480">
        <f t="shared" si="38"/>
        <v>2.6237328562909959E-2</v>
      </c>
    </row>
    <row r="2481" spans="1:15" x14ac:dyDescent="0.3">
      <c r="A2481">
        <v>133</v>
      </c>
      <c r="B2481">
        <v>754</v>
      </c>
      <c r="C2481" t="s">
        <v>730</v>
      </c>
      <c r="D2481" t="s">
        <v>172</v>
      </c>
      <c r="E2481">
        <v>77</v>
      </c>
      <c r="F2481">
        <v>208</v>
      </c>
      <c r="G2481">
        <v>0.37019230769230771</v>
      </c>
      <c r="H2481">
        <v>3354</v>
      </c>
      <c r="I2481">
        <v>30399</v>
      </c>
      <c r="J2481">
        <v>12</v>
      </c>
      <c r="K2481" t="s">
        <v>874</v>
      </c>
      <c r="L2481">
        <v>2634</v>
      </c>
      <c r="M2481">
        <v>2024</v>
      </c>
      <c r="N2481">
        <v>36</v>
      </c>
      <c r="O2481">
        <f t="shared" si="38"/>
        <v>2.2957662492546212E-2</v>
      </c>
    </row>
    <row r="2482" spans="1:15" x14ac:dyDescent="0.3">
      <c r="A2482">
        <v>133</v>
      </c>
      <c r="B2482">
        <v>466</v>
      </c>
      <c r="C2482" t="s">
        <v>730</v>
      </c>
      <c r="D2482" t="s">
        <v>172</v>
      </c>
      <c r="E2482">
        <v>64</v>
      </c>
      <c r="F2482">
        <v>303</v>
      </c>
      <c r="G2482">
        <v>0.21122112211221122</v>
      </c>
      <c r="H2482">
        <v>3354</v>
      </c>
      <c r="I2482">
        <v>30399</v>
      </c>
      <c r="J2482">
        <v>13</v>
      </c>
      <c r="K2482" t="s">
        <v>2748</v>
      </c>
      <c r="L2482">
        <v>7325</v>
      </c>
      <c r="M2482">
        <v>2024</v>
      </c>
      <c r="N2482">
        <v>36</v>
      </c>
      <c r="O2482">
        <f t="shared" si="38"/>
        <v>1.908169350029815E-2</v>
      </c>
    </row>
    <row r="2483" spans="1:15" x14ac:dyDescent="0.3">
      <c r="A2483">
        <v>133</v>
      </c>
      <c r="B2483">
        <v>201</v>
      </c>
      <c r="C2483" t="s">
        <v>730</v>
      </c>
      <c r="D2483" t="s">
        <v>172</v>
      </c>
      <c r="E2483">
        <v>63</v>
      </c>
      <c r="F2483">
        <v>538</v>
      </c>
      <c r="G2483">
        <v>0.1171003717472119</v>
      </c>
      <c r="H2483">
        <v>3354</v>
      </c>
      <c r="I2483">
        <v>30399</v>
      </c>
      <c r="J2483">
        <v>14</v>
      </c>
      <c r="K2483" t="s">
        <v>877</v>
      </c>
      <c r="L2483">
        <v>11407</v>
      </c>
      <c r="M2483">
        <v>2024</v>
      </c>
      <c r="N2483">
        <v>36</v>
      </c>
      <c r="O2483">
        <f t="shared" si="38"/>
        <v>1.8783542039355994E-2</v>
      </c>
    </row>
    <row r="2484" spans="1:15" x14ac:dyDescent="0.3">
      <c r="A2484">
        <v>133</v>
      </c>
      <c r="B2484">
        <v>426</v>
      </c>
      <c r="C2484" t="s">
        <v>730</v>
      </c>
      <c r="D2484" t="s">
        <v>172</v>
      </c>
      <c r="E2484">
        <v>61</v>
      </c>
      <c r="F2484">
        <v>277</v>
      </c>
      <c r="G2484">
        <v>0.22021660649819494</v>
      </c>
      <c r="H2484">
        <v>3354</v>
      </c>
      <c r="I2484">
        <v>30399</v>
      </c>
      <c r="J2484">
        <v>15</v>
      </c>
      <c r="K2484" t="s">
        <v>2215</v>
      </c>
      <c r="L2484">
        <v>4907</v>
      </c>
      <c r="M2484">
        <v>2024</v>
      </c>
      <c r="N2484">
        <v>36</v>
      </c>
      <c r="O2484">
        <f t="shared" si="38"/>
        <v>1.8187239117471676E-2</v>
      </c>
    </row>
    <row r="2485" spans="1:15" x14ac:dyDescent="0.3">
      <c r="A2485">
        <v>133</v>
      </c>
      <c r="B2485">
        <v>45</v>
      </c>
      <c r="C2485" t="s">
        <v>730</v>
      </c>
      <c r="D2485" t="s">
        <v>172</v>
      </c>
      <c r="E2485">
        <v>49</v>
      </c>
      <c r="F2485">
        <v>426</v>
      </c>
      <c r="G2485">
        <v>0.11502347417840375</v>
      </c>
      <c r="H2485">
        <v>3354</v>
      </c>
      <c r="I2485">
        <v>30399</v>
      </c>
      <c r="J2485">
        <v>16</v>
      </c>
      <c r="K2485" t="s">
        <v>883</v>
      </c>
      <c r="L2485">
        <v>9187</v>
      </c>
      <c r="M2485">
        <v>2024</v>
      </c>
      <c r="N2485">
        <v>36</v>
      </c>
      <c r="O2485">
        <f t="shared" si="38"/>
        <v>1.4609421586165773E-2</v>
      </c>
    </row>
    <row r="2486" spans="1:15" x14ac:dyDescent="0.3">
      <c r="A2486">
        <v>133</v>
      </c>
      <c r="B2486">
        <v>133</v>
      </c>
      <c r="C2486" t="s">
        <v>730</v>
      </c>
      <c r="D2486" t="s">
        <v>172</v>
      </c>
      <c r="E2486">
        <v>47</v>
      </c>
      <c r="F2486">
        <v>578</v>
      </c>
      <c r="G2486">
        <v>8.1314878892733561E-2</v>
      </c>
      <c r="H2486">
        <v>3354</v>
      </c>
      <c r="I2486">
        <v>30399</v>
      </c>
      <c r="J2486">
        <v>17</v>
      </c>
      <c r="K2486" t="s">
        <v>2877</v>
      </c>
      <c r="L2486">
        <v>7672</v>
      </c>
      <c r="M2486">
        <v>2024</v>
      </c>
      <c r="N2486">
        <v>36</v>
      </c>
      <c r="O2486">
        <f t="shared" si="38"/>
        <v>1.4013118664281454E-2</v>
      </c>
    </row>
    <row r="2487" spans="1:15" x14ac:dyDescent="0.3">
      <c r="A2487">
        <v>133</v>
      </c>
      <c r="B2487">
        <v>247</v>
      </c>
      <c r="C2487" t="s">
        <v>730</v>
      </c>
      <c r="D2487" t="s">
        <v>172</v>
      </c>
      <c r="E2487">
        <v>44</v>
      </c>
      <c r="F2487">
        <v>339</v>
      </c>
      <c r="G2487">
        <v>0.12979351032448377</v>
      </c>
      <c r="H2487">
        <v>3354</v>
      </c>
      <c r="I2487">
        <v>30399</v>
      </c>
      <c r="J2487">
        <v>18</v>
      </c>
      <c r="K2487" t="s">
        <v>898</v>
      </c>
      <c r="L2487">
        <v>5393</v>
      </c>
      <c r="M2487">
        <v>2024</v>
      </c>
      <c r="N2487">
        <v>36</v>
      </c>
      <c r="O2487">
        <f t="shared" si="38"/>
        <v>1.3118664281454979E-2</v>
      </c>
    </row>
    <row r="2488" spans="1:15" x14ac:dyDescent="0.3">
      <c r="A2488">
        <v>133</v>
      </c>
      <c r="B2488">
        <v>420</v>
      </c>
      <c r="C2488" t="s">
        <v>730</v>
      </c>
      <c r="D2488" t="s">
        <v>172</v>
      </c>
      <c r="E2488">
        <v>43</v>
      </c>
      <c r="F2488">
        <v>321</v>
      </c>
      <c r="G2488">
        <v>0.13395638629283488</v>
      </c>
      <c r="H2488">
        <v>3354</v>
      </c>
      <c r="I2488">
        <v>30399</v>
      </c>
      <c r="J2488">
        <v>19</v>
      </c>
      <c r="K2488" t="s">
        <v>894</v>
      </c>
      <c r="L2488">
        <v>7368</v>
      </c>
      <c r="M2488">
        <v>2024</v>
      </c>
      <c r="N2488">
        <v>36</v>
      </c>
      <c r="O2488">
        <f t="shared" si="38"/>
        <v>1.282051282051282E-2</v>
      </c>
    </row>
    <row r="2489" spans="1:15" x14ac:dyDescent="0.3">
      <c r="A2489">
        <v>133</v>
      </c>
      <c r="B2489">
        <v>308</v>
      </c>
      <c r="C2489" t="s">
        <v>730</v>
      </c>
      <c r="D2489" t="s">
        <v>172</v>
      </c>
      <c r="E2489">
        <v>42</v>
      </c>
      <c r="F2489">
        <v>256</v>
      </c>
      <c r="G2489">
        <v>0.1640625</v>
      </c>
      <c r="H2489">
        <v>3354</v>
      </c>
      <c r="I2489">
        <v>30399</v>
      </c>
      <c r="J2489">
        <v>20</v>
      </c>
      <c r="K2489" t="s">
        <v>2211</v>
      </c>
      <c r="L2489">
        <v>5626</v>
      </c>
      <c r="M2489">
        <v>2024</v>
      </c>
      <c r="N2489">
        <v>36</v>
      </c>
      <c r="O2489">
        <f t="shared" si="38"/>
        <v>1.2522361359570662E-2</v>
      </c>
    </row>
    <row r="2490" spans="1:15" x14ac:dyDescent="0.3">
      <c r="A2490">
        <v>133</v>
      </c>
      <c r="B2490">
        <v>383</v>
      </c>
      <c r="C2490" t="s">
        <v>730</v>
      </c>
      <c r="D2490" t="s">
        <v>172</v>
      </c>
      <c r="E2490">
        <v>42</v>
      </c>
      <c r="F2490">
        <v>405</v>
      </c>
      <c r="G2490">
        <v>0.1037037037037037</v>
      </c>
      <c r="H2490">
        <v>3354</v>
      </c>
      <c r="I2490">
        <v>30399</v>
      </c>
      <c r="J2490">
        <v>20</v>
      </c>
      <c r="K2490" t="s">
        <v>2875</v>
      </c>
      <c r="L2490">
        <v>8922</v>
      </c>
      <c r="M2490">
        <v>2024</v>
      </c>
      <c r="N2490">
        <v>36</v>
      </c>
      <c r="O2490">
        <f t="shared" si="38"/>
        <v>1.2522361359570662E-2</v>
      </c>
    </row>
    <row r="2491" spans="1:15" x14ac:dyDescent="0.3">
      <c r="A2491">
        <v>133</v>
      </c>
      <c r="B2491">
        <v>190</v>
      </c>
      <c r="C2491" t="s">
        <v>730</v>
      </c>
      <c r="D2491" t="s">
        <v>172</v>
      </c>
      <c r="E2491">
        <v>39</v>
      </c>
      <c r="F2491">
        <v>238</v>
      </c>
      <c r="G2491">
        <v>0.1638655462184874</v>
      </c>
      <c r="H2491">
        <v>3354</v>
      </c>
      <c r="I2491">
        <v>30399</v>
      </c>
      <c r="J2491">
        <v>22</v>
      </c>
      <c r="K2491" t="s">
        <v>904</v>
      </c>
      <c r="L2491">
        <v>5253</v>
      </c>
      <c r="M2491">
        <v>2024</v>
      </c>
      <c r="N2491">
        <v>36</v>
      </c>
      <c r="O2491">
        <f t="shared" si="38"/>
        <v>1.1627906976744186E-2</v>
      </c>
    </row>
    <row r="2492" spans="1:15" x14ac:dyDescent="0.3">
      <c r="A2492">
        <v>133</v>
      </c>
      <c r="B2492">
        <v>282</v>
      </c>
      <c r="C2492" t="s">
        <v>730</v>
      </c>
      <c r="D2492" t="s">
        <v>172</v>
      </c>
      <c r="E2492">
        <v>39</v>
      </c>
      <c r="F2492">
        <v>345</v>
      </c>
      <c r="G2492">
        <v>0.11304347826086956</v>
      </c>
      <c r="H2492">
        <v>3354</v>
      </c>
      <c r="I2492">
        <v>30399</v>
      </c>
      <c r="J2492">
        <v>22</v>
      </c>
      <c r="K2492" t="s">
        <v>893</v>
      </c>
      <c r="L2492">
        <v>5536</v>
      </c>
      <c r="M2492">
        <v>2024</v>
      </c>
      <c r="N2492">
        <v>36</v>
      </c>
      <c r="O2492">
        <f t="shared" si="38"/>
        <v>1.1627906976744186E-2</v>
      </c>
    </row>
    <row r="2493" spans="1:15" x14ac:dyDescent="0.3">
      <c r="A2493">
        <v>133</v>
      </c>
      <c r="B2493">
        <v>249</v>
      </c>
      <c r="C2493" t="s">
        <v>730</v>
      </c>
      <c r="D2493" t="s">
        <v>172</v>
      </c>
      <c r="E2493">
        <v>32</v>
      </c>
      <c r="F2493">
        <v>295</v>
      </c>
      <c r="G2493">
        <v>0.10847457627118644</v>
      </c>
      <c r="H2493">
        <v>3354</v>
      </c>
      <c r="I2493">
        <v>30399</v>
      </c>
      <c r="J2493">
        <v>24</v>
      </c>
      <c r="K2493" t="s">
        <v>2876</v>
      </c>
      <c r="L2493">
        <v>7387</v>
      </c>
      <c r="M2493">
        <v>2024</v>
      </c>
      <c r="N2493">
        <v>36</v>
      </c>
      <c r="O2493">
        <f t="shared" si="38"/>
        <v>9.5408467501490752E-3</v>
      </c>
    </row>
    <row r="2494" spans="1:15" x14ac:dyDescent="0.3">
      <c r="A2494">
        <v>133</v>
      </c>
      <c r="B2494">
        <v>280</v>
      </c>
      <c r="C2494" t="s">
        <v>730</v>
      </c>
      <c r="D2494" t="s">
        <v>172</v>
      </c>
      <c r="E2494">
        <v>31</v>
      </c>
      <c r="F2494">
        <v>269</v>
      </c>
      <c r="G2494">
        <v>0.11524163568773234</v>
      </c>
      <c r="H2494">
        <v>3354</v>
      </c>
      <c r="I2494">
        <v>30399</v>
      </c>
      <c r="J2494">
        <v>25</v>
      </c>
      <c r="K2494" t="s">
        <v>948</v>
      </c>
      <c r="L2494">
        <v>4028</v>
      </c>
      <c r="M2494">
        <v>2024</v>
      </c>
      <c r="N2494">
        <v>36</v>
      </c>
      <c r="O2494">
        <f t="shared" si="38"/>
        <v>9.2426952892069175E-3</v>
      </c>
    </row>
    <row r="2495" spans="1:15" x14ac:dyDescent="0.3">
      <c r="A2495">
        <v>133</v>
      </c>
      <c r="B2495">
        <v>301</v>
      </c>
      <c r="C2495" t="s">
        <v>730</v>
      </c>
      <c r="D2495" t="s">
        <v>172</v>
      </c>
      <c r="E2495">
        <v>30</v>
      </c>
      <c r="F2495">
        <v>217</v>
      </c>
      <c r="G2495">
        <v>0.13824884792626729</v>
      </c>
      <c r="H2495">
        <v>3354</v>
      </c>
      <c r="I2495">
        <v>30399</v>
      </c>
      <c r="J2495">
        <v>26</v>
      </c>
      <c r="K2495" t="s">
        <v>2874</v>
      </c>
      <c r="L2495">
        <v>7114</v>
      </c>
      <c r="M2495">
        <v>2024</v>
      </c>
      <c r="N2495">
        <v>36</v>
      </c>
      <c r="O2495">
        <f t="shared" si="38"/>
        <v>8.9445438282647581E-3</v>
      </c>
    </row>
    <row r="2496" spans="1:15" x14ac:dyDescent="0.3">
      <c r="A2496">
        <v>133</v>
      </c>
      <c r="B2496">
        <v>134</v>
      </c>
      <c r="C2496" t="s">
        <v>730</v>
      </c>
      <c r="D2496" t="s">
        <v>172</v>
      </c>
      <c r="E2496">
        <v>28</v>
      </c>
      <c r="F2496">
        <v>195</v>
      </c>
      <c r="G2496">
        <v>0.14358974358974358</v>
      </c>
      <c r="H2496">
        <v>3354</v>
      </c>
      <c r="I2496">
        <v>30399</v>
      </c>
      <c r="J2496">
        <v>27</v>
      </c>
      <c r="K2496" t="s">
        <v>929</v>
      </c>
      <c r="L2496">
        <v>4163</v>
      </c>
      <c r="M2496">
        <v>2024</v>
      </c>
      <c r="N2496">
        <v>36</v>
      </c>
      <c r="O2496">
        <f t="shared" si="38"/>
        <v>8.348240906380441E-3</v>
      </c>
    </row>
    <row r="2497" spans="1:15" x14ac:dyDescent="0.3">
      <c r="A2497">
        <v>133</v>
      </c>
      <c r="B2497">
        <v>244</v>
      </c>
      <c r="C2497" t="s">
        <v>730</v>
      </c>
      <c r="D2497" t="s">
        <v>172</v>
      </c>
      <c r="E2497">
        <v>26</v>
      </c>
      <c r="F2497">
        <v>282</v>
      </c>
      <c r="G2497">
        <v>9.2198581560283682E-2</v>
      </c>
      <c r="H2497">
        <v>3354</v>
      </c>
      <c r="I2497">
        <v>30399</v>
      </c>
      <c r="J2497">
        <v>28</v>
      </c>
      <c r="K2497" t="s">
        <v>887</v>
      </c>
      <c r="L2497">
        <v>5396</v>
      </c>
      <c r="M2497">
        <v>2024</v>
      </c>
      <c r="N2497">
        <v>36</v>
      </c>
      <c r="O2497">
        <f t="shared" si="38"/>
        <v>7.7519379844961239E-3</v>
      </c>
    </row>
    <row r="2498" spans="1:15" x14ac:dyDescent="0.3">
      <c r="A2498">
        <v>133</v>
      </c>
      <c r="B2498">
        <v>663</v>
      </c>
      <c r="C2498" t="s">
        <v>730</v>
      </c>
      <c r="D2498" t="s">
        <v>172</v>
      </c>
      <c r="E2498">
        <v>26</v>
      </c>
      <c r="F2498">
        <v>284</v>
      </c>
      <c r="G2498">
        <v>9.154929577464789E-2</v>
      </c>
      <c r="H2498">
        <v>3354</v>
      </c>
      <c r="I2498">
        <v>30399</v>
      </c>
      <c r="J2498">
        <v>28</v>
      </c>
      <c r="K2498" t="s">
        <v>2791</v>
      </c>
      <c r="L2498">
        <v>4867</v>
      </c>
      <c r="M2498">
        <v>2024</v>
      </c>
      <c r="N2498">
        <v>36</v>
      </c>
      <c r="O2498">
        <f t="shared" si="38"/>
        <v>7.7519379844961239E-3</v>
      </c>
    </row>
    <row r="2499" spans="1:15" x14ac:dyDescent="0.3">
      <c r="A2499">
        <v>133</v>
      </c>
      <c r="B2499">
        <v>661</v>
      </c>
      <c r="C2499" t="s">
        <v>730</v>
      </c>
      <c r="D2499" t="s">
        <v>172</v>
      </c>
      <c r="E2499">
        <v>25</v>
      </c>
      <c r="F2499">
        <v>90</v>
      </c>
      <c r="G2499">
        <v>0.27777777777777779</v>
      </c>
      <c r="H2499">
        <v>3354</v>
      </c>
      <c r="I2499">
        <v>30399</v>
      </c>
      <c r="J2499">
        <v>30</v>
      </c>
      <c r="K2499" t="s">
        <v>2235</v>
      </c>
      <c r="L2499">
        <v>2066</v>
      </c>
      <c r="M2499">
        <v>2024</v>
      </c>
      <c r="N2499">
        <v>36</v>
      </c>
      <c r="O2499">
        <f t="shared" ref="O2499:O2562" si="39">E2499/H2499</f>
        <v>7.4537865235539654E-3</v>
      </c>
    </row>
    <row r="2500" spans="1:15" x14ac:dyDescent="0.3">
      <c r="A2500">
        <v>88</v>
      </c>
      <c r="B2500">
        <v>640</v>
      </c>
      <c r="C2500" t="s">
        <v>731</v>
      </c>
      <c r="D2500" t="s">
        <v>187</v>
      </c>
      <c r="E2500">
        <v>119</v>
      </c>
      <c r="F2500">
        <v>1207</v>
      </c>
      <c r="G2500">
        <v>9.8591549295774641E-2</v>
      </c>
      <c r="H2500">
        <v>1318</v>
      </c>
      <c r="I2500">
        <v>25610</v>
      </c>
      <c r="J2500">
        <v>1</v>
      </c>
      <c r="K2500" t="s">
        <v>866</v>
      </c>
      <c r="L2500">
        <v>59576</v>
      </c>
      <c r="M2500">
        <v>2024</v>
      </c>
      <c r="N2500">
        <v>36</v>
      </c>
      <c r="O2500">
        <f t="shared" si="39"/>
        <v>9.028831562974203E-2</v>
      </c>
    </row>
    <row r="2501" spans="1:15" x14ac:dyDescent="0.3">
      <c r="A2501">
        <v>88</v>
      </c>
      <c r="B2501">
        <v>560</v>
      </c>
      <c r="C2501" t="s">
        <v>731</v>
      </c>
      <c r="D2501" t="s">
        <v>187</v>
      </c>
      <c r="E2501">
        <v>70</v>
      </c>
      <c r="F2501">
        <v>741</v>
      </c>
      <c r="G2501">
        <v>9.4466936572199733E-2</v>
      </c>
      <c r="H2501">
        <v>1318</v>
      </c>
      <c r="I2501">
        <v>25610</v>
      </c>
      <c r="J2501">
        <v>2</v>
      </c>
      <c r="K2501" t="s">
        <v>868</v>
      </c>
      <c r="L2501">
        <v>40753</v>
      </c>
      <c r="M2501">
        <v>2024</v>
      </c>
      <c r="N2501">
        <v>36</v>
      </c>
      <c r="O2501">
        <f t="shared" si="39"/>
        <v>5.3110773899848251E-2</v>
      </c>
    </row>
    <row r="2502" spans="1:15" x14ac:dyDescent="0.3">
      <c r="A2502">
        <v>88</v>
      </c>
      <c r="B2502">
        <v>139</v>
      </c>
      <c r="C2502" t="s">
        <v>731</v>
      </c>
      <c r="D2502" t="s">
        <v>187</v>
      </c>
      <c r="E2502">
        <v>63</v>
      </c>
      <c r="F2502">
        <v>699</v>
      </c>
      <c r="G2502">
        <v>9.012875536480687E-2</v>
      </c>
      <c r="H2502">
        <v>1318</v>
      </c>
      <c r="I2502">
        <v>25610</v>
      </c>
      <c r="J2502">
        <v>3</v>
      </c>
      <c r="K2502" t="s">
        <v>879</v>
      </c>
      <c r="L2502">
        <v>15497</v>
      </c>
      <c r="M2502">
        <v>2024</v>
      </c>
      <c r="N2502">
        <v>36</v>
      </c>
      <c r="O2502">
        <f t="shared" si="39"/>
        <v>4.7799696509863432E-2</v>
      </c>
    </row>
    <row r="2503" spans="1:15" x14ac:dyDescent="0.3">
      <c r="A2503">
        <v>88</v>
      </c>
      <c r="B2503">
        <v>137</v>
      </c>
      <c r="C2503" t="s">
        <v>731</v>
      </c>
      <c r="D2503" t="s">
        <v>187</v>
      </c>
      <c r="E2503">
        <v>61</v>
      </c>
      <c r="F2503">
        <v>704</v>
      </c>
      <c r="G2503">
        <v>8.6647727272727279E-2</v>
      </c>
      <c r="H2503">
        <v>1318</v>
      </c>
      <c r="I2503">
        <v>25610</v>
      </c>
      <c r="J2503">
        <v>4</v>
      </c>
      <c r="K2503" t="s">
        <v>872</v>
      </c>
      <c r="L2503">
        <v>18935</v>
      </c>
      <c r="M2503">
        <v>2024</v>
      </c>
      <c r="N2503">
        <v>36</v>
      </c>
      <c r="O2503">
        <f t="shared" si="39"/>
        <v>4.6282245827010619E-2</v>
      </c>
    </row>
    <row r="2504" spans="1:15" x14ac:dyDescent="0.3">
      <c r="A2504">
        <v>88</v>
      </c>
      <c r="B2504">
        <v>463</v>
      </c>
      <c r="C2504" t="s">
        <v>731</v>
      </c>
      <c r="D2504" t="s">
        <v>187</v>
      </c>
      <c r="E2504">
        <v>61</v>
      </c>
      <c r="F2504">
        <v>660</v>
      </c>
      <c r="G2504">
        <v>9.2424242424242423E-2</v>
      </c>
      <c r="H2504">
        <v>1318</v>
      </c>
      <c r="I2504">
        <v>25610</v>
      </c>
      <c r="J2504">
        <v>4</v>
      </c>
      <c r="K2504" t="s">
        <v>880</v>
      </c>
      <c r="L2504">
        <v>12764</v>
      </c>
      <c r="M2504">
        <v>2024</v>
      </c>
      <c r="N2504">
        <v>36</v>
      </c>
      <c r="O2504">
        <f t="shared" si="39"/>
        <v>4.6282245827010619E-2</v>
      </c>
    </row>
    <row r="2505" spans="1:15" x14ac:dyDescent="0.3">
      <c r="A2505">
        <v>88</v>
      </c>
      <c r="B2505">
        <v>194</v>
      </c>
      <c r="C2505" t="s">
        <v>731</v>
      </c>
      <c r="D2505" t="s">
        <v>187</v>
      </c>
      <c r="E2505">
        <v>59</v>
      </c>
      <c r="F2505">
        <v>1068</v>
      </c>
      <c r="G2505">
        <v>5.5243445692883898E-2</v>
      </c>
      <c r="H2505">
        <v>1318</v>
      </c>
      <c r="I2505">
        <v>25610</v>
      </c>
      <c r="J2505">
        <v>6</v>
      </c>
      <c r="K2505" t="s">
        <v>873</v>
      </c>
      <c r="L2505">
        <v>26491</v>
      </c>
      <c r="M2505">
        <v>2024</v>
      </c>
      <c r="N2505">
        <v>36</v>
      </c>
      <c r="O2505">
        <f t="shared" si="39"/>
        <v>4.4764795144157814E-2</v>
      </c>
    </row>
    <row r="2506" spans="1:15" x14ac:dyDescent="0.3">
      <c r="A2506">
        <v>88</v>
      </c>
      <c r="B2506">
        <v>540</v>
      </c>
      <c r="C2506" t="s">
        <v>731</v>
      </c>
      <c r="D2506" t="s">
        <v>187</v>
      </c>
      <c r="E2506">
        <v>51</v>
      </c>
      <c r="F2506">
        <v>409</v>
      </c>
      <c r="G2506">
        <v>0.12469437652811736</v>
      </c>
      <c r="H2506">
        <v>1318</v>
      </c>
      <c r="I2506">
        <v>25610</v>
      </c>
      <c r="J2506">
        <v>7</v>
      </c>
      <c r="K2506" t="s">
        <v>871</v>
      </c>
      <c r="L2506">
        <v>22562</v>
      </c>
      <c r="M2506">
        <v>2024</v>
      </c>
      <c r="N2506">
        <v>36</v>
      </c>
      <c r="O2506">
        <f t="shared" si="39"/>
        <v>3.8694992412746584E-2</v>
      </c>
    </row>
    <row r="2507" spans="1:15" x14ac:dyDescent="0.3">
      <c r="A2507">
        <v>88</v>
      </c>
      <c r="B2507">
        <v>302</v>
      </c>
      <c r="C2507" t="s">
        <v>731</v>
      </c>
      <c r="D2507" t="s">
        <v>187</v>
      </c>
      <c r="E2507">
        <v>48</v>
      </c>
      <c r="F2507">
        <v>123</v>
      </c>
      <c r="G2507">
        <v>0.3902439024390244</v>
      </c>
      <c r="H2507">
        <v>1318</v>
      </c>
      <c r="I2507">
        <v>25610</v>
      </c>
      <c r="J2507">
        <v>8</v>
      </c>
      <c r="K2507" t="s">
        <v>875</v>
      </c>
      <c r="L2507">
        <v>6312</v>
      </c>
      <c r="M2507">
        <v>2024</v>
      </c>
      <c r="N2507">
        <v>36</v>
      </c>
      <c r="O2507">
        <f t="shared" si="39"/>
        <v>3.6418816388467376E-2</v>
      </c>
    </row>
    <row r="2508" spans="1:15" x14ac:dyDescent="0.3">
      <c r="A2508">
        <v>88</v>
      </c>
      <c r="B2508">
        <v>383</v>
      </c>
      <c r="C2508" t="s">
        <v>731</v>
      </c>
      <c r="D2508" t="s">
        <v>187</v>
      </c>
      <c r="E2508">
        <v>35</v>
      </c>
      <c r="F2508">
        <v>350</v>
      </c>
      <c r="G2508">
        <v>0.1</v>
      </c>
      <c r="H2508">
        <v>1318</v>
      </c>
      <c r="I2508">
        <v>25610</v>
      </c>
      <c r="J2508">
        <v>9</v>
      </c>
      <c r="K2508" t="s">
        <v>2875</v>
      </c>
      <c r="L2508">
        <v>8922</v>
      </c>
      <c r="M2508">
        <v>2024</v>
      </c>
      <c r="N2508">
        <v>36</v>
      </c>
      <c r="O2508">
        <f t="shared" si="39"/>
        <v>2.6555386949924126E-2</v>
      </c>
    </row>
    <row r="2509" spans="1:15" x14ac:dyDescent="0.3">
      <c r="A2509">
        <v>88</v>
      </c>
      <c r="B2509">
        <v>201</v>
      </c>
      <c r="C2509" t="s">
        <v>731</v>
      </c>
      <c r="D2509" t="s">
        <v>187</v>
      </c>
      <c r="E2509">
        <v>31</v>
      </c>
      <c r="F2509">
        <v>493</v>
      </c>
      <c r="G2509">
        <v>6.2880324543610547E-2</v>
      </c>
      <c r="H2509">
        <v>1318</v>
      </c>
      <c r="I2509">
        <v>25610</v>
      </c>
      <c r="J2509">
        <v>10</v>
      </c>
      <c r="K2509" t="s">
        <v>877</v>
      </c>
      <c r="L2509">
        <v>11407</v>
      </c>
      <c r="M2509">
        <v>2024</v>
      </c>
      <c r="N2509">
        <v>36</v>
      </c>
      <c r="O2509">
        <f t="shared" si="39"/>
        <v>2.3520485584218515E-2</v>
      </c>
    </row>
    <row r="2510" spans="1:15" x14ac:dyDescent="0.3">
      <c r="A2510">
        <v>88</v>
      </c>
      <c r="B2510">
        <v>301</v>
      </c>
      <c r="C2510" t="s">
        <v>731</v>
      </c>
      <c r="D2510" t="s">
        <v>187</v>
      </c>
      <c r="E2510">
        <v>31</v>
      </c>
      <c r="F2510">
        <v>247</v>
      </c>
      <c r="G2510">
        <v>0.12550607287449392</v>
      </c>
      <c r="H2510">
        <v>1318</v>
      </c>
      <c r="I2510">
        <v>25610</v>
      </c>
      <c r="J2510">
        <v>10</v>
      </c>
      <c r="K2510" t="s">
        <v>2874</v>
      </c>
      <c r="L2510">
        <v>7114</v>
      </c>
      <c r="M2510">
        <v>2024</v>
      </c>
      <c r="N2510">
        <v>36</v>
      </c>
      <c r="O2510">
        <f t="shared" si="39"/>
        <v>2.3520485584218515E-2</v>
      </c>
    </row>
    <row r="2511" spans="1:15" x14ac:dyDescent="0.3">
      <c r="A2511">
        <v>88</v>
      </c>
      <c r="B2511">
        <v>244</v>
      </c>
      <c r="C2511" t="s">
        <v>731</v>
      </c>
      <c r="D2511" t="s">
        <v>187</v>
      </c>
      <c r="E2511">
        <v>26</v>
      </c>
      <c r="F2511">
        <v>317</v>
      </c>
      <c r="G2511">
        <v>8.2018927444794956E-2</v>
      </c>
      <c r="H2511">
        <v>1318</v>
      </c>
      <c r="I2511">
        <v>25610</v>
      </c>
      <c r="J2511">
        <v>12</v>
      </c>
      <c r="K2511" t="s">
        <v>887</v>
      </c>
      <c r="L2511">
        <v>5396</v>
      </c>
      <c r="M2511">
        <v>2024</v>
      </c>
      <c r="N2511">
        <v>36</v>
      </c>
      <c r="O2511">
        <f t="shared" si="39"/>
        <v>1.9726858877086494E-2</v>
      </c>
    </row>
    <row r="2512" spans="1:15" x14ac:dyDescent="0.3">
      <c r="A2512">
        <v>88</v>
      </c>
      <c r="B2512">
        <v>140</v>
      </c>
      <c r="C2512" t="s">
        <v>731</v>
      </c>
      <c r="D2512" t="s">
        <v>187</v>
      </c>
      <c r="E2512">
        <v>25</v>
      </c>
      <c r="F2512">
        <v>272</v>
      </c>
      <c r="G2512">
        <v>9.1911764705882359E-2</v>
      </c>
      <c r="H2512">
        <v>1318</v>
      </c>
      <c r="I2512">
        <v>25610</v>
      </c>
      <c r="J2512">
        <v>13</v>
      </c>
      <c r="K2512" t="s">
        <v>876</v>
      </c>
      <c r="L2512">
        <v>9196</v>
      </c>
      <c r="M2512">
        <v>2024</v>
      </c>
      <c r="N2512">
        <v>36</v>
      </c>
      <c r="O2512">
        <f t="shared" si="39"/>
        <v>1.8968133535660091E-2</v>
      </c>
    </row>
    <row r="2513" spans="1:15" x14ac:dyDescent="0.3">
      <c r="A2513">
        <v>88</v>
      </c>
      <c r="B2513">
        <v>282</v>
      </c>
      <c r="C2513" t="s">
        <v>731</v>
      </c>
      <c r="D2513" t="s">
        <v>187</v>
      </c>
      <c r="E2513">
        <v>25</v>
      </c>
      <c r="F2513">
        <v>227</v>
      </c>
      <c r="G2513">
        <v>0.11013215859030837</v>
      </c>
      <c r="H2513">
        <v>1318</v>
      </c>
      <c r="I2513">
        <v>25610</v>
      </c>
      <c r="J2513">
        <v>13</v>
      </c>
      <c r="K2513" t="s">
        <v>893</v>
      </c>
      <c r="L2513">
        <v>5536</v>
      </c>
      <c r="M2513">
        <v>2024</v>
      </c>
      <c r="N2513">
        <v>36</v>
      </c>
      <c r="O2513">
        <f t="shared" si="39"/>
        <v>1.8968133535660091E-2</v>
      </c>
    </row>
    <row r="2514" spans="1:15" x14ac:dyDescent="0.3">
      <c r="A2514">
        <v>88</v>
      </c>
      <c r="B2514">
        <v>347</v>
      </c>
      <c r="C2514" t="s">
        <v>731</v>
      </c>
      <c r="D2514" t="s">
        <v>187</v>
      </c>
      <c r="E2514">
        <v>25</v>
      </c>
      <c r="F2514">
        <v>257</v>
      </c>
      <c r="G2514">
        <v>9.727626459143969E-2</v>
      </c>
      <c r="H2514">
        <v>1318</v>
      </c>
      <c r="I2514">
        <v>25610</v>
      </c>
      <c r="J2514">
        <v>13</v>
      </c>
      <c r="K2514" t="s">
        <v>886</v>
      </c>
      <c r="L2514">
        <v>5736</v>
      </c>
      <c r="M2514">
        <v>2024</v>
      </c>
      <c r="N2514">
        <v>36</v>
      </c>
      <c r="O2514">
        <f t="shared" si="39"/>
        <v>1.8968133535660091E-2</v>
      </c>
    </row>
    <row r="2515" spans="1:15" x14ac:dyDescent="0.3">
      <c r="A2515">
        <v>88</v>
      </c>
      <c r="B2515">
        <v>426</v>
      </c>
      <c r="C2515" t="s">
        <v>731</v>
      </c>
      <c r="D2515" t="s">
        <v>187</v>
      </c>
      <c r="E2515">
        <v>25</v>
      </c>
      <c r="F2515">
        <v>286</v>
      </c>
      <c r="G2515">
        <v>8.7412587412587409E-2</v>
      </c>
      <c r="H2515">
        <v>1318</v>
      </c>
      <c r="I2515">
        <v>25610</v>
      </c>
      <c r="J2515">
        <v>13</v>
      </c>
      <c r="K2515" t="s">
        <v>2215</v>
      </c>
      <c r="L2515">
        <v>4907</v>
      </c>
      <c r="M2515">
        <v>2024</v>
      </c>
      <c r="N2515">
        <v>36</v>
      </c>
      <c r="O2515">
        <f t="shared" si="39"/>
        <v>1.8968133535660091E-2</v>
      </c>
    </row>
    <row r="2516" spans="1:15" x14ac:dyDescent="0.3">
      <c r="A2516">
        <v>88</v>
      </c>
      <c r="B2516">
        <v>862</v>
      </c>
      <c r="C2516" t="s">
        <v>731</v>
      </c>
      <c r="D2516" t="s">
        <v>187</v>
      </c>
      <c r="E2516">
        <v>25</v>
      </c>
      <c r="F2516">
        <v>100</v>
      </c>
      <c r="G2516">
        <v>0.25</v>
      </c>
      <c r="H2516">
        <v>1318</v>
      </c>
      <c r="I2516">
        <v>25610</v>
      </c>
      <c r="J2516">
        <v>13</v>
      </c>
      <c r="K2516" t="s">
        <v>910</v>
      </c>
      <c r="L2516">
        <v>3335</v>
      </c>
      <c r="M2516">
        <v>2024</v>
      </c>
      <c r="N2516">
        <v>36</v>
      </c>
      <c r="O2516">
        <f t="shared" si="39"/>
        <v>1.8968133535660091E-2</v>
      </c>
    </row>
    <row r="2517" spans="1:15" x14ac:dyDescent="0.3">
      <c r="A2517">
        <v>89</v>
      </c>
      <c r="B2517">
        <v>73</v>
      </c>
      <c r="C2517" t="s">
        <v>732</v>
      </c>
      <c r="D2517" t="s">
        <v>159</v>
      </c>
      <c r="E2517">
        <v>194</v>
      </c>
      <c r="F2517">
        <v>282</v>
      </c>
      <c r="G2517">
        <v>0.68794326241134751</v>
      </c>
      <c r="H2517">
        <v>1571</v>
      </c>
      <c r="I2517">
        <v>292727</v>
      </c>
      <c r="J2517">
        <v>1</v>
      </c>
      <c r="K2517" t="s">
        <v>2889</v>
      </c>
      <c r="L2517">
        <v>296</v>
      </c>
      <c r="M2517">
        <v>2024</v>
      </c>
      <c r="N2517">
        <v>36</v>
      </c>
      <c r="O2517">
        <f t="shared" si="39"/>
        <v>0.12348822406110757</v>
      </c>
    </row>
    <row r="2518" spans="1:15" x14ac:dyDescent="0.3">
      <c r="A2518">
        <v>89</v>
      </c>
      <c r="B2518">
        <v>91</v>
      </c>
      <c r="C2518" t="s">
        <v>732</v>
      </c>
      <c r="D2518" t="s">
        <v>159</v>
      </c>
      <c r="E2518">
        <v>174</v>
      </c>
      <c r="F2518">
        <v>424</v>
      </c>
      <c r="G2518">
        <v>0.41037735849056606</v>
      </c>
      <c r="H2518">
        <v>1571</v>
      </c>
      <c r="I2518">
        <v>292727</v>
      </c>
      <c r="J2518">
        <v>2</v>
      </c>
      <c r="K2518" t="s">
        <v>950</v>
      </c>
      <c r="L2518">
        <v>511</v>
      </c>
      <c r="M2518">
        <v>2024</v>
      </c>
      <c r="N2518">
        <v>36</v>
      </c>
      <c r="O2518">
        <f t="shared" si="39"/>
        <v>0.11075747931253978</v>
      </c>
    </row>
    <row r="2519" spans="1:15" x14ac:dyDescent="0.3">
      <c r="A2519">
        <v>89</v>
      </c>
      <c r="B2519">
        <v>98</v>
      </c>
      <c r="C2519" t="s">
        <v>732</v>
      </c>
      <c r="D2519" t="s">
        <v>159</v>
      </c>
      <c r="E2519">
        <v>109</v>
      </c>
      <c r="F2519">
        <v>574</v>
      </c>
      <c r="G2519">
        <v>0.18989547038327526</v>
      </c>
      <c r="H2519">
        <v>1571</v>
      </c>
      <c r="I2519">
        <v>292727</v>
      </c>
      <c r="J2519">
        <v>3</v>
      </c>
      <c r="K2519" t="s">
        <v>953</v>
      </c>
      <c r="L2519">
        <v>758</v>
      </c>
      <c r="M2519">
        <v>2024</v>
      </c>
      <c r="N2519">
        <v>36</v>
      </c>
      <c r="O2519">
        <f t="shared" si="39"/>
        <v>6.9382558879694467E-2</v>
      </c>
    </row>
    <row r="2520" spans="1:15" x14ac:dyDescent="0.3">
      <c r="A2520">
        <v>89</v>
      </c>
      <c r="B2520">
        <v>89</v>
      </c>
      <c r="C2520" t="s">
        <v>732</v>
      </c>
      <c r="D2520" t="s">
        <v>159</v>
      </c>
      <c r="E2520">
        <v>89</v>
      </c>
      <c r="F2520">
        <v>443</v>
      </c>
      <c r="G2520">
        <v>0.20090293453724606</v>
      </c>
      <c r="H2520">
        <v>1571</v>
      </c>
      <c r="I2520">
        <v>292727</v>
      </c>
      <c r="J2520">
        <v>4</v>
      </c>
      <c r="K2520" t="s">
        <v>952</v>
      </c>
      <c r="L2520">
        <v>491</v>
      </c>
      <c r="M2520">
        <v>2024</v>
      </c>
      <c r="N2520">
        <v>36</v>
      </c>
      <c r="O2520">
        <f t="shared" si="39"/>
        <v>5.6651814131126674E-2</v>
      </c>
    </row>
    <row r="2521" spans="1:15" x14ac:dyDescent="0.3">
      <c r="A2521">
        <v>89</v>
      </c>
      <c r="B2521">
        <v>115</v>
      </c>
      <c r="C2521" t="s">
        <v>732</v>
      </c>
      <c r="D2521" t="s">
        <v>159</v>
      </c>
      <c r="E2521">
        <v>71</v>
      </c>
      <c r="F2521">
        <v>844</v>
      </c>
      <c r="G2521">
        <v>8.412322274881516E-2</v>
      </c>
      <c r="H2521">
        <v>1571</v>
      </c>
      <c r="I2521">
        <v>292727</v>
      </c>
      <c r="J2521">
        <v>5</v>
      </c>
      <c r="K2521" t="s">
        <v>957</v>
      </c>
      <c r="L2521">
        <v>1684</v>
      </c>
      <c r="M2521">
        <v>2024</v>
      </c>
      <c r="N2521">
        <v>36</v>
      </c>
      <c r="O2521">
        <f t="shared" si="39"/>
        <v>4.5194143857415658E-2</v>
      </c>
    </row>
    <row r="2522" spans="1:15" x14ac:dyDescent="0.3">
      <c r="A2522">
        <v>89</v>
      </c>
      <c r="B2522">
        <v>82</v>
      </c>
      <c r="C2522" t="s">
        <v>732</v>
      </c>
      <c r="D2522" t="s">
        <v>159</v>
      </c>
      <c r="E2522">
        <v>61</v>
      </c>
      <c r="F2522">
        <v>481</v>
      </c>
      <c r="G2522">
        <v>0.12681912681912683</v>
      </c>
      <c r="H2522">
        <v>1571</v>
      </c>
      <c r="I2522">
        <v>292727</v>
      </c>
      <c r="J2522">
        <v>6</v>
      </c>
      <c r="K2522" t="s">
        <v>2890</v>
      </c>
      <c r="L2522">
        <v>913</v>
      </c>
      <c r="M2522">
        <v>2024</v>
      </c>
      <c r="N2522">
        <v>36</v>
      </c>
      <c r="O2522">
        <f t="shared" si="39"/>
        <v>3.8828771483131762E-2</v>
      </c>
    </row>
    <row r="2523" spans="1:15" x14ac:dyDescent="0.3">
      <c r="A2523">
        <v>89</v>
      </c>
      <c r="B2523">
        <v>113</v>
      </c>
      <c r="C2523" t="s">
        <v>732</v>
      </c>
      <c r="D2523" t="s">
        <v>159</v>
      </c>
      <c r="E2523">
        <v>60</v>
      </c>
      <c r="F2523">
        <v>1314</v>
      </c>
      <c r="G2523">
        <v>4.5662100456621002E-2</v>
      </c>
      <c r="H2523">
        <v>1571</v>
      </c>
      <c r="I2523">
        <v>292727</v>
      </c>
      <c r="J2523">
        <v>7</v>
      </c>
      <c r="K2523" t="s">
        <v>936</v>
      </c>
      <c r="L2523">
        <v>3757</v>
      </c>
      <c r="M2523">
        <v>2024</v>
      </c>
      <c r="N2523">
        <v>36</v>
      </c>
      <c r="O2523">
        <f t="shared" si="39"/>
        <v>3.8192234245703373E-2</v>
      </c>
    </row>
    <row r="2524" spans="1:15" x14ac:dyDescent="0.3">
      <c r="A2524">
        <v>89</v>
      </c>
      <c r="B2524">
        <v>480</v>
      </c>
      <c r="C2524" t="s">
        <v>732</v>
      </c>
      <c r="D2524" t="s">
        <v>159</v>
      </c>
      <c r="E2524">
        <v>59</v>
      </c>
      <c r="F2524">
        <v>239</v>
      </c>
      <c r="G2524">
        <v>0.24686192468619247</v>
      </c>
      <c r="H2524">
        <v>1571</v>
      </c>
      <c r="I2524">
        <v>292727</v>
      </c>
      <c r="J2524">
        <v>8</v>
      </c>
      <c r="K2524" t="s">
        <v>2750</v>
      </c>
      <c r="L2524">
        <v>393</v>
      </c>
      <c r="M2524">
        <v>2024</v>
      </c>
      <c r="N2524">
        <v>36</v>
      </c>
      <c r="O2524">
        <f t="shared" si="39"/>
        <v>3.7555697008274984E-2</v>
      </c>
    </row>
    <row r="2525" spans="1:15" x14ac:dyDescent="0.3">
      <c r="A2525">
        <v>89</v>
      </c>
      <c r="B2525">
        <v>21</v>
      </c>
      <c r="C2525" t="s">
        <v>732</v>
      </c>
      <c r="D2525" t="s">
        <v>159</v>
      </c>
      <c r="E2525">
        <v>55</v>
      </c>
      <c r="F2525">
        <v>3287</v>
      </c>
      <c r="G2525">
        <v>1.6732582902342561E-2</v>
      </c>
      <c r="H2525">
        <v>1571</v>
      </c>
      <c r="I2525">
        <v>292727</v>
      </c>
      <c r="J2525">
        <v>9</v>
      </c>
      <c r="K2525" t="s">
        <v>923</v>
      </c>
      <c r="L2525">
        <v>4020</v>
      </c>
      <c r="M2525">
        <v>2024</v>
      </c>
      <c r="N2525">
        <v>36</v>
      </c>
      <c r="O2525">
        <f t="shared" si="39"/>
        <v>3.5009548058561428E-2</v>
      </c>
    </row>
    <row r="2526" spans="1:15" x14ac:dyDescent="0.3">
      <c r="A2526">
        <v>89</v>
      </c>
      <c r="B2526">
        <v>110</v>
      </c>
      <c r="C2526" t="s">
        <v>732</v>
      </c>
      <c r="D2526" t="s">
        <v>159</v>
      </c>
      <c r="E2526">
        <v>43</v>
      </c>
      <c r="F2526">
        <v>175</v>
      </c>
      <c r="G2526">
        <v>0.24571428571428572</v>
      </c>
      <c r="H2526">
        <v>1571</v>
      </c>
      <c r="I2526">
        <v>292727</v>
      </c>
      <c r="J2526">
        <v>10</v>
      </c>
      <c r="K2526" t="s">
        <v>2237</v>
      </c>
      <c r="L2526">
        <v>299</v>
      </c>
      <c r="M2526">
        <v>2024</v>
      </c>
      <c r="N2526">
        <v>36</v>
      </c>
      <c r="O2526">
        <f t="shared" si="39"/>
        <v>2.737110120942075E-2</v>
      </c>
    </row>
    <row r="2527" spans="1:15" x14ac:dyDescent="0.3">
      <c r="A2527">
        <v>89</v>
      </c>
      <c r="B2527">
        <v>383</v>
      </c>
      <c r="C2527" t="s">
        <v>732</v>
      </c>
      <c r="D2527" t="s">
        <v>159</v>
      </c>
      <c r="E2527">
        <v>33</v>
      </c>
      <c r="F2527">
        <v>2498</v>
      </c>
      <c r="G2527">
        <v>1.3210568454763811E-2</v>
      </c>
      <c r="H2527">
        <v>1571</v>
      </c>
      <c r="I2527">
        <v>292727</v>
      </c>
      <c r="J2527">
        <v>11</v>
      </c>
      <c r="K2527" t="s">
        <v>2875</v>
      </c>
      <c r="L2527">
        <v>8922</v>
      </c>
      <c r="M2527">
        <v>2024</v>
      </c>
      <c r="N2527">
        <v>36</v>
      </c>
      <c r="O2527">
        <f t="shared" si="39"/>
        <v>2.1005728835136857E-2</v>
      </c>
    </row>
    <row r="2528" spans="1:15" x14ac:dyDescent="0.3">
      <c r="A2528">
        <v>89</v>
      </c>
      <c r="B2528">
        <v>681</v>
      </c>
      <c r="C2528" t="s">
        <v>732</v>
      </c>
      <c r="D2528" t="s">
        <v>159</v>
      </c>
      <c r="E2528">
        <v>31</v>
      </c>
      <c r="F2528">
        <v>480</v>
      </c>
      <c r="G2528">
        <v>6.458333333333334E-2</v>
      </c>
      <c r="H2528">
        <v>1571</v>
      </c>
      <c r="I2528">
        <v>292727</v>
      </c>
      <c r="J2528">
        <v>12</v>
      </c>
      <c r="K2528" t="s">
        <v>2218</v>
      </c>
      <c r="L2528">
        <v>684</v>
      </c>
      <c r="M2528">
        <v>2024</v>
      </c>
      <c r="N2528">
        <v>36</v>
      </c>
      <c r="O2528">
        <f t="shared" si="39"/>
        <v>1.9732654360280075E-2</v>
      </c>
    </row>
    <row r="2529" spans="1:15" x14ac:dyDescent="0.3">
      <c r="A2529">
        <v>89</v>
      </c>
      <c r="B2529">
        <v>721</v>
      </c>
      <c r="C2529" t="s">
        <v>732</v>
      </c>
      <c r="D2529" t="s">
        <v>159</v>
      </c>
      <c r="E2529">
        <v>31</v>
      </c>
      <c r="F2529">
        <v>1592</v>
      </c>
      <c r="G2529">
        <v>1.9472361809045227E-2</v>
      </c>
      <c r="H2529">
        <v>1571</v>
      </c>
      <c r="I2529">
        <v>292727</v>
      </c>
      <c r="J2529">
        <v>12</v>
      </c>
      <c r="K2529" t="s">
        <v>925</v>
      </c>
      <c r="L2529">
        <v>3185</v>
      </c>
      <c r="M2529">
        <v>2024</v>
      </c>
      <c r="N2529">
        <v>36</v>
      </c>
      <c r="O2529">
        <f t="shared" si="39"/>
        <v>1.9732654360280075E-2</v>
      </c>
    </row>
    <row r="2530" spans="1:15" x14ac:dyDescent="0.3">
      <c r="A2530">
        <v>89</v>
      </c>
      <c r="B2530">
        <v>97</v>
      </c>
      <c r="C2530" t="s">
        <v>732</v>
      </c>
      <c r="D2530" t="s">
        <v>159</v>
      </c>
      <c r="E2530">
        <v>29</v>
      </c>
      <c r="F2530">
        <v>162</v>
      </c>
      <c r="G2530">
        <v>0.17901234567901234</v>
      </c>
      <c r="H2530">
        <v>1571</v>
      </c>
      <c r="I2530">
        <v>292727</v>
      </c>
      <c r="J2530">
        <v>14</v>
      </c>
      <c r="K2530" t="s">
        <v>2687</v>
      </c>
      <c r="L2530">
        <v>197</v>
      </c>
      <c r="M2530">
        <v>2024</v>
      </c>
      <c r="N2530">
        <v>36</v>
      </c>
      <c r="O2530">
        <f t="shared" si="39"/>
        <v>1.8459579885423297E-2</v>
      </c>
    </row>
    <row r="2531" spans="1:15" x14ac:dyDescent="0.3">
      <c r="A2531">
        <v>89</v>
      </c>
      <c r="B2531">
        <v>254</v>
      </c>
      <c r="C2531" t="s">
        <v>732</v>
      </c>
      <c r="D2531" t="s">
        <v>159</v>
      </c>
      <c r="E2531">
        <v>27</v>
      </c>
      <c r="F2531">
        <v>2885</v>
      </c>
      <c r="G2531">
        <v>9.3587521663778157E-3</v>
      </c>
      <c r="H2531">
        <v>1571</v>
      </c>
      <c r="I2531">
        <v>292727</v>
      </c>
      <c r="J2531">
        <v>15</v>
      </c>
      <c r="K2531" t="s">
        <v>889</v>
      </c>
      <c r="L2531">
        <v>7267</v>
      </c>
      <c r="M2531">
        <v>2024</v>
      </c>
      <c r="N2531">
        <v>36</v>
      </c>
      <c r="O2531">
        <f t="shared" si="39"/>
        <v>1.718650541056652E-2</v>
      </c>
    </row>
    <row r="2532" spans="1:15" x14ac:dyDescent="0.3">
      <c r="A2532">
        <v>89</v>
      </c>
      <c r="B2532">
        <v>404</v>
      </c>
      <c r="C2532" t="s">
        <v>732</v>
      </c>
      <c r="D2532" t="s">
        <v>159</v>
      </c>
      <c r="E2532">
        <v>26</v>
      </c>
      <c r="F2532">
        <v>237</v>
      </c>
      <c r="G2532">
        <v>0.10970464135021098</v>
      </c>
      <c r="H2532">
        <v>1571</v>
      </c>
      <c r="I2532">
        <v>292727</v>
      </c>
      <c r="J2532">
        <v>16</v>
      </c>
      <c r="K2532" t="s">
        <v>2736</v>
      </c>
      <c r="L2532">
        <v>337</v>
      </c>
      <c r="M2532">
        <v>2024</v>
      </c>
      <c r="N2532">
        <v>36</v>
      </c>
      <c r="O2532">
        <f t="shared" si="39"/>
        <v>1.6549968173138127E-2</v>
      </c>
    </row>
    <row r="2533" spans="1:15" x14ac:dyDescent="0.3">
      <c r="A2533">
        <v>91</v>
      </c>
      <c r="B2533">
        <v>640</v>
      </c>
      <c r="C2533" t="s">
        <v>733</v>
      </c>
      <c r="D2533" t="s">
        <v>159</v>
      </c>
      <c r="E2533">
        <v>3355</v>
      </c>
      <c r="F2533">
        <v>24915</v>
      </c>
      <c r="G2533">
        <v>0.13465783664459161</v>
      </c>
      <c r="H2533">
        <v>50666</v>
      </c>
      <c r="I2533">
        <v>292727</v>
      </c>
      <c r="J2533">
        <v>1</v>
      </c>
      <c r="K2533" t="s">
        <v>866</v>
      </c>
      <c r="L2533">
        <v>59576</v>
      </c>
      <c r="M2533">
        <v>2024</v>
      </c>
      <c r="N2533">
        <v>36</v>
      </c>
      <c r="O2533">
        <f t="shared" si="39"/>
        <v>6.621797655232306E-2</v>
      </c>
    </row>
    <row r="2534" spans="1:15" x14ac:dyDescent="0.3">
      <c r="A2534">
        <v>91</v>
      </c>
      <c r="B2534">
        <v>560</v>
      </c>
      <c r="C2534" t="s">
        <v>733</v>
      </c>
      <c r="D2534" t="s">
        <v>159</v>
      </c>
      <c r="E2534">
        <v>2337</v>
      </c>
      <c r="F2534">
        <v>17029</v>
      </c>
      <c r="G2534">
        <v>0.13723647894767749</v>
      </c>
      <c r="H2534">
        <v>50666</v>
      </c>
      <c r="I2534">
        <v>292727</v>
      </c>
      <c r="J2534">
        <v>2</v>
      </c>
      <c r="K2534" t="s">
        <v>868</v>
      </c>
      <c r="L2534">
        <v>40753</v>
      </c>
      <c r="M2534">
        <v>2024</v>
      </c>
      <c r="N2534">
        <v>36</v>
      </c>
      <c r="O2534">
        <f t="shared" si="39"/>
        <v>4.6125606915880475E-2</v>
      </c>
    </row>
    <row r="2535" spans="1:15" x14ac:dyDescent="0.3">
      <c r="A2535">
        <v>91</v>
      </c>
      <c r="B2535">
        <v>720</v>
      </c>
      <c r="C2535" t="s">
        <v>733</v>
      </c>
      <c r="D2535" t="s">
        <v>159</v>
      </c>
      <c r="E2535">
        <v>1684</v>
      </c>
      <c r="F2535">
        <v>10599</v>
      </c>
      <c r="G2535">
        <v>0.15888291348240399</v>
      </c>
      <c r="H2535">
        <v>50666</v>
      </c>
      <c r="I2535">
        <v>292727</v>
      </c>
      <c r="J2535">
        <v>3</v>
      </c>
      <c r="K2535" t="s">
        <v>867</v>
      </c>
      <c r="L2535">
        <v>43807</v>
      </c>
      <c r="M2535">
        <v>2024</v>
      </c>
      <c r="N2535">
        <v>36</v>
      </c>
      <c r="O2535">
        <f t="shared" si="39"/>
        <v>3.3237279437887339E-2</v>
      </c>
    </row>
    <row r="2536" spans="1:15" x14ac:dyDescent="0.3">
      <c r="A2536">
        <v>91</v>
      </c>
      <c r="B2536">
        <v>540</v>
      </c>
      <c r="C2536" t="s">
        <v>733</v>
      </c>
      <c r="D2536" t="s">
        <v>159</v>
      </c>
      <c r="E2536">
        <v>1314</v>
      </c>
      <c r="F2536">
        <v>9618</v>
      </c>
      <c r="G2536">
        <v>0.13661883967560823</v>
      </c>
      <c r="H2536">
        <v>50666</v>
      </c>
      <c r="I2536">
        <v>292727</v>
      </c>
      <c r="J2536">
        <v>4</v>
      </c>
      <c r="K2536" t="s">
        <v>871</v>
      </c>
      <c r="L2536">
        <v>22562</v>
      </c>
      <c r="M2536">
        <v>2024</v>
      </c>
      <c r="N2536">
        <v>36</v>
      </c>
      <c r="O2536">
        <f t="shared" si="39"/>
        <v>2.5934551770418032E-2</v>
      </c>
    </row>
    <row r="2537" spans="1:15" x14ac:dyDescent="0.3">
      <c r="A2537">
        <v>91</v>
      </c>
      <c r="B2537">
        <v>175</v>
      </c>
      <c r="C2537" t="s">
        <v>733</v>
      </c>
      <c r="D2537" t="s">
        <v>159</v>
      </c>
      <c r="E2537">
        <v>1193</v>
      </c>
      <c r="F2537">
        <v>3804</v>
      </c>
      <c r="G2537">
        <v>0.31361724500525762</v>
      </c>
      <c r="H2537">
        <v>50666</v>
      </c>
      <c r="I2537">
        <v>292727</v>
      </c>
      <c r="J2537">
        <v>5</v>
      </c>
      <c r="K2537" t="s">
        <v>2879</v>
      </c>
      <c r="L2537">
        <v>7629</v>
      </c>
      <c r="M2537">
        <v>2024</v>
      </c>
      <c r="N2537">
        <v>36</v>
      </c>
      <c r="O2537">
        <f t="shared" si="39"/>
        <v>2.3546362452137527E-2</v>
      </c>
    </row>
    <row r="2538" spans="1:15" x14ac:dyDescent="0.3">
      <c r="A2538">
        <v>91</v>
      </c>
      <c r="B2538">
        <v>137</v>
      </c>
      <c r="C2538" t="s">
        <v>733</v>
      </c>
      <c r="D2538" t="s">
        <v>159</v>
      </c>
      <c r="E2538">
        <v>981</v>
      </c>
      <c r="F2538">
        <v>5512</v>
      </c>
      <c r="G2538">
        <v>0.17797532656023221</v>
      </c>
      <c r="H2538">
        <v>50666</v>
      </c>
      <c r="I2538">
        <v>292727</v>
      </c>
      <c r="J2538">
        <v>6</v>
      </c>
      <c r="K2538" t="s">
        <v>872</v>
      </c>
      <c r="L2538">
        <v>18935</v>
      </c>
      <c r="M2538">
        <v>2024</v>
      </c>
      <c r="N2538">
        <v>36</v>
      </c>
      <c r="O2538">
        <f t="shared" si="39"/>
        <v>1.9362096869695655E-2</v>
      </c>
    </row>
    <row r="2539" spans="1:15" x14ac:dyDescent="0.3">
      <c r="A2539">
        <v>91</v>
      </c>
      <c r="B2539">
        <v>194</v>
      </c>
      <c r="C2539" t="s">
        <v>733</v>
      </c>
      <c r="D2539" t="s">
        <v>159</v>
      </c>
      <c r="E2539">
        <v>979</v>
      </c>
      <c r="F2539">
        <v>7281</v>
      </c>
      <c r="G2539">
        <v>0.13445955225930503</v>
      </c>
      <c r="H2539">
        <v>50666</v>
      </c>
      <c r="I2539">
        <v>292727</v>
      </c>
      <c r="J2539">
        <v>7</v>
      </c>
      <c r="K2539" t="s">
        <v>873</v>
      </c>
      <c r="L2539">
        <v>26491</v>
      </c>
      <c r="M2539">
        <v>2024</v>
      </c>
      <c r="N2539">
        <v>36</v>
      </c>
      <c r="O2539">
        <f t="shared" si="39"/>
        <v>1.932262266608771E-2</v>
      </c>
    </row>
    <row r="2540" spans="1:15" x14ac:dyDescent="0.3">
      <c r="A2540">
        <v>91</v>
      </c>
      <c r="B2540">
        <v>21</v>
      </c>
      <c r="C2540" t="s">
        <v>733</v>
      </c>
      <c r="D2540" t="s">
        <v>159</v>
      </c>
      <c r="E2540">
        <v>972</v>
      </c>
      <c r="F2540">
        <v>3287</v>
      </c>
      <c r="G2540">
        <v>0.29571037420139945</v>
      </c>
      <c r="H2540">
        <v>50666</v>
      </c>
      <c r="I2540">
        <v>292727</v>
      </c>
      <c r="J2540">
        <v>8</v>
      </c>
      <c r="K2540" t="s">
        <v>923</v>
      </c>
      <c r="L2540">
        <v>4020</v>
      </c>
      <c r="M2540">
        <v>2024</v>
      </c>
      <c r="N2540">
        <v>36</v>
      </c>
      <c r="O2540">
        <f t="shared" si="39"/>
        <v>1.9184462953459915E-2</v>
      </c>
    </row>
    <row r="2541" spans="1:15" x14ac:dyDescent="0.3">
      <c r="A2541">
        <v>91</v>
      </c>
      <c r="B2541">
        <v>696</v>
      </c>
      <c r="C2541" t="s">
        <v>733</v>
      </c>
      <c r="D2541" t="s">
        <v>159</v>
      </c>
      <c r="E2541">
        <v>707</v>
      </c>
      <c r="F2541">
        <v>2149</v>
      </c>
      <c r="G2541">
        <v>0.3289902280130293</v>
      </c>
      <c r="H2541">
        <v>50666</v>
      </c>
      <c r="I2541">
        <v>292727</v>
      </c>
      <c r="J2541">
        <v>9</v>
      </c>
      <c r="K2541" t="s">
        <v>1648</v>
      </c>
      <c r="L2541">
        <v>2404</v>
      </c>
      <c r="M2541">
        <v>2024</v>
      </c>
      <c r="N2541">
        <v>36</v>
      </c>
      <c r="O2541">
        <f t="shared" si="39"/>
        <v>1.3954130975407571E-2</v>
      </c>
    </row>
    <row r="2542" spans="1:15" x14ac:dyDescent="0.3">
      <c r="A2542">
        <v>91</v>
      </c>
      <c r="B2542">
        <v>163</v>
      </c>
      <c r="C2542" t="s">
        <v>733</v>
      </c>
      <c r="D2542" t="s">
        <v>159</v>
      </c>
      <c r="E2542">
        <v>666</v>
      </c>
      <c r="F2542">
        <v>1755</v>
      </c>
      <c r="G2542">
        <v>0.37948717948717947</v>
      </c>
      <c r="H2542">
        <v>50666</v>
      </c>
      <c r="I2542">
        <v>292727</v>
      </c>
      <c r="J2542">
        <v>10</v>
      </c>
      <c r="K2542" t="s">
        <v>2885</v>
      </c>
      <c r="L2542">
        <v>2333</v>
      </c>
      <c r="M2542">
        <v>2024</v>
      </c>
      <c r="N2542">
        <v>36</v>
      </c>
      <c r="O2542">
        <f t="shared" si="39"/>
        <v>1.3144909801444756E-2</v>
      </c>
    </row>
    <row r="2543" spans="1:15" x14ac:dyDescent="0.3">
      <c r="A2543">
        <v>91</v>
      </c>
      <c r="B2543">
        <v>304</v>
      </c>
      <c r="C2543" t="s">
        <v>733</v>
      </c>
      <c r="D2543" t="s">
        <v>159</v>
      </c>
      <c r="E2543">
        <v>614</v>
      </c>
      <c r="F2543">
        <v>3194</v>
      </c>
      <c r="G2543">
        <v>0.19223544145272387</v>
      </c>
      <c r="H2543">
        <v>50666</v>
      </c>
      <c r="I2543">
        <v>292727</v>
      </c>
      <c r="J2543">
        <v>11</v>
      </c>
      <c r="K2543" t="s">
        <v>921</v>
      </c>
      <c r="L2543">
        <v>5398</v>
      </c>
      <c r="M2543">
        <v>2024</v>
      </c>
      <c r="N2543">
        <v>36</v>
      </c>
      <c r="O2543">
        <f t="shared" si="39"/>
        <v>1.2118580507638258E-2</v>
      </c>
    </row>
    <row r="2544" spans="1:15" x14ac:dyDescent="0.3">
      <c r="A2544">
        <v>91</v>
      </c>
      <c r="B2544">
        <v>192</v>
      </c>
      <c r="C2544" t="s">
        <v>733</v>
      </c>
      <c r="D2544" t="s">
        <v>159</v>
      </c>
      <c r="E2544">
        <v>579</v>
      </c>
      <c r="F2544">
        <v>2351</v>
      </c>
      <c r="G2544">
        <v>0.24627817949808592</v>
      </c>
      <c r="H2544">
        <v>50666</v>
      </c>
      <c r="I2544">
        <v>292727</v>
      </c>
      <c r="J2544">
        <v>12</v>
      </c>
      <c r="K2544" t="s">
        <v>2880</v>
      </c>
      <c r="L2544">
        <v>5020</v>
      </c>
      <c r="M2544">
        <v>2024</v>
      </c>
      <c r="N2544">
        <v>36</v>
      </c>
      <c r="O2544">
        <f t="shared" si="39"/>
        <v>1.142778194449927E-2</v>
      </c>
    </row>
    <row r="2545" spans="1:15" x14ac:dyDescent="0.3">
      <c r="A2545">
        <v>91</v>
      </c>
      <c r="B2545">
        <v>139</v>
      </c>
      <c r="C2545" t="s">
        <v>733</v>
      </c>
      <c r="D2545" t="s">
        <v>159</v>
      </c>
      <c r="E2545">
        <v>547</v>
      </c>
      <c r="F2545">
        <v>3692</v>
      </c>
      <c r="G2545">
        <v>0.14815817984832069</v>
      </c>
      <c r="H2545">
        <v>50666</v>
      </c>
      <c r="I2545">
        <v>292727</v>
      </c>
      <c r="J2545">
        <v>13</v>
      </c>
      <c r="K2545" t="s">
        <v>879</v>
      </c>
      <c r="L2545">
        <v>15497</v>
      </c>
      <c r="M2545">
        <v>2024</v>
      </c>
      <c r="N2545">
        <v>36</v>
      </c>
      <c r="O2545">
        <f t="shared" si="39"/>
        <v>1.0796194686772195E-2</v>
      </c>
    </row>
    <row r="2546" spans="1:15" x14ac:dyDescent="0.3">
      <c r="A2546">
        <v>91</v>
      </c>
      <c r="B2546">
        <v>53</v>
      </c>
      <c r="C2546" t="s">
        <v>733</v>
      </c>
      <c r="D2546" t="s">
        <v>159</v>
      </c>
      <c r="E2546">
        <v>541</v>
      </c>
      <c r="F2546">
        <v>2827</v>
      </c>
      <c r="G2546">
        <v>0.19136894234170498</v>
      </c>
      <c r="H2546">
        <v>50666</v>
      </c>
      <c r="I2546">
        <v>292727</v>
      </c>
      <c r="J2546">
        <v>14</v>
      </c>
      <c r="K2546" t="s">
        <v>906</v>
      </c>
      <c r="L2546">
        <v>6415</v>
      </c>
      <c r="M2546">
        <v>2024</v>
      </c>
      <c r="N2546">
        <v>36</v>
      </c>
      <c r="O2546">
        <f t="shared" si="39"/>
        <v>1.0677772075948368E-2</v>
      </c>
    </row>
    <row r="2547" spans="1:15" x14ac:dyDescent="0.3">
      <c r="A2547">
        <v>91</v>
      </c>
      <c r="B2547">
        <v>466</v>
      </c>
      <c r="C2547" t="s">
        <v>733</v>
      </c>
      <c r="D2547" t="s">
        <v>159</v>
      </c>
      <c r="E2547">
        <v>520</v>
      </c>
      <c r="F2547">
        <v>2504</v>
      </c>
      <c r="G2547">
        <v>0.20766773162939298</v>
      </c>
      <c r="H2547">
        <v>50666</v>
      </c>
      <c r="I2547">
        <v>292727</v>
      </c>
      <c r="J2547">
        <v>15</v>
      </c>
      <c r="K2547" t="s">
        <v>2748</v>
      </c>
      <c r="L2547">
        <v>7325</v>
      </c>
      <c r="M2547">
        <v>2024</v>
      </c>
      <c r="N2547">
        <v>36</v>
      </c>
      <c r="O2547">
        <f t="shared" si="39"/>
        <v>1.0263292938064975E-2</v>
      </c>
    </row>
    <row r="2548" spans="1:15" x14ac:dyDescent="0.3">
      <c r="A2548">
        <v>91</v>
      </c>
      <c r="B2548">
        <v>231</v>
      </c>
      <c r="C2548" t="s">
        <v>733</v>
      </c>
      <c r="D2548" t="s">
        <v>159</v>
      </c>
      <c r="E2548">
        <v>517</v>
      </c>
      <c r="F2548">
        <v>2089</v>
      </c>
      <c r="G2548">
        <v>0.24748683580660602</v>
      </c>
      <c r="H2548">
        <v>50666</v>
      </c>
      <c r="I2548">
        <v>292727</v>
      </c>
      <c r="J2548">
        <v>16</v>
      </c>
      <c r="K2548" t="s">
        <v>2220</v>
      </c>
      <c r="L2548">
        <v>4866</v>
      </c>
      <c r="M2548">
        <v>2024</v>
      </c>
      <c r="N2548">
        <v>36</v>
      </c>
      <c r="O2548">
        <f t="shared" si="39"/>
        <v>1.020408163265306E-2</v>
      </c>
    </row>
    <row r="2549" spans="1:15" x14ac:dyDescent="0.3">
      <c r="A2549">
        <v>91</v>
      </c>
      <c r="B2549">
        <v>45</v>
      </c>
      <c r="C2549" t="s">
        <v>733</v>
      </c>
      <c r="D2549" t="s">
        <v>159</v>
      </c>
      <c r="E2549">
        <v>488</v>
      </c>
      <c r="F2549">
        <v>2672</v>
      </c>
      <c r="G2549">
        <v>0.18263473053892215</v>
      </c>
      <c r="H2549">
        <v>50666</v>
      </c>
      <c r="I2549">
        <v>292727</v>
      </c>
      <c r="J2549">
        <v>17</v>
      </c>
      <c r="K2549" t="s">
        <v>883</v>
      </c>
      <c r="L2549">
        <v>9187</v>
      </c>
      <c r="M2549">
        <v>2024</v>
      </c>
      <c r="N2549">
        <v>36</v>
      </c>
      <c r="O2549">
        <f t="shared" si="39"/>
        <v>9.6317056803378997E-3</v>
      </c>
    </row>
    <row r="2550" spans="1:15" x14ac:dyDescent="0.3">
      <c r="A2550">
        <v>91</v>
      </c>
      <c r="B2550">
        <v>24</v>
      </c>
      <c r="C2550" t="s">
        <v>733</v>
      </c>
      <c r="D2550" t="s">
        <v>159</v>
      </c>
      <c r="E2550">
        <v>487</v>
      </c>
      <c r="F2550">
        <v>1889</v>
      </c>
      <c r="G2550">
        <v>0.25780836421386977</v>
      </c>
      <c r="H2550">
        <v>50666</v>
      </c>
      <c r="I2550">
        <v>292727</v>
      </c>
      <c r="J2550">
        <v>18</v>
      </c>
      <c r="K2550" t="s">
        <v>2220</v>
      </c>
      <c r="L2550">
        <v>3887</v>
      </c>
      <c r="M2550">
        <v>2024</v>
      </c>
      <c r="N2550">
        <v>36</v>
      </c>
      <c r="O2550">
        <f t="shared" si="39"/>
        <v>9.6119685785339276E-3</v>
      </c>
    </row>
    <row r="2551" spans="1:15" x14ac:dyDescent="0.3">
      <c r="A2551">
        <v>91</v>
      </c>
      <c r="B2551">
        <v>254</v>
      </c>
      <c r="C2551" t="s">
        <v>733</v>
      </c>
      <c r="D2551" t="s">
        <v>159</v>
      </c>
      <c r="E2551">
        <v>474</v>
      </c>
      <c r="F2551">
        <v>2885</v>
      </c>
      <c r="G2551">
        <v>0.16429809358752168</v>
      </c>
      <c r="H2551">
        <v>50666</v>
      </c>
      <c r="I2551">
        <v>292727</v>
      </c>
      <c r="J2551">
        <v>19</v>
      </c>
      <c r="K2551" t="s">
        <v>889</v>
      </c>
      <c r="L2551">
        <v>7267</v>
      </c>
      <c r="M2551">
        <v>2024</v>
      </c>
      <c r="N2551">
        <v>36</v>
      </c>
      <c r="O2551">
        <f t="shared" si="39"/>
        <v>9.3553862550823045E-3</v>
      </c>
    </row>
    <row r="2552" spans="1:15" x14ac:dyDescent="0.3">
      <c r="A2552">
        <v>91</v>
      </c>
      <c r="B2552">
        <v>201</v>
      </c>
      <c r="C2552" t="s">
        <v>733</v>
      </c>
      <c r="D2552" t="s">
        <v>159</v>
      </c>
      <c r="E2552">
        <v>449</v>
      </c>
      <c r="F2552">
        <v>2876</v>
      </c>
      <c r="G2552">
        <v>0.15611961057023643</v>
      </c>
      <c r="H2552">
        <v>50666</v>
      </c>
      <c r="I2552">
        <v>292727</v>
      </c>
      <c r="J2552">
        <v>20</v>
      </c>
      <c r="K2552" t="s">
        <v>877</v>
      </c>
      <c r="L2552">
        <v>11407</v>
      </c>
      <c r="M2552">
        <v>2024</v>
      </c>
      <c r="N2552">
        <v>36</v>
      </c>
      <c r="O2552">
        <f t="shared" si="39"/>
        <v>8.8619587099830269E-3</v>
      </c>
    </row>
    <row r="2553" spans="1:15" x14ac:dyDescent="0.3">
      <c r="A2553">
        <v>91</v>
      </c>
      <c r="B2553">
        <v>230</v>
      </c>
      <c r="C2553" t="s">
        <v>733</v>
      </c>
      <c r="D2553" t="s">
        <v>159</v>
      </c>
      <c r="E2553">
        <v>435</v>
      </c>
      <c r="F2553">
        <v>1651</v>
      </c>
      <c r="G2553">
        <v>0.26347668079951547</v>
      </c>
      <c r="H2553">
        <v>50666</v>
      </c>
      <c r="I2553">
        <v>292727</v>
      </c>
      <c r="J2553">
        <v>21</v>
      </c>
      <c r="K2553" t="s">
        <v>2224</v>
      </c>
      <c r="L2553">
        <v>3311</v>
      </c>
      <c r="M2553">
        <v>2024</v>
      </c>
      <c r="N2553">
        <v>36</v>
      </c>
      <c r="O2553">
        <f t="shared" si="39"/>
        <v>8.5856392847274299E-3</v>
      </c>
    </row>
    <row r="2554" spans="1:15" x14ac:dyDescent="0.3">
      <c r="A2554">
        <v>91</v>
      </c>
      <c r="B2554">
        <v>121</v>
      </c>
      <c r="C2554" t="s">
        <v>733</v>
      </c>
      <c r="D2554" t="s">
        <v>159</v>
      </c>
      <c r="E2554">
        <v>427</v>
      </c>
      <c r="F2554">
        <v>1713</v>
      </c>
      <c r="G2554">
        <v>0.24927028604786924</v>
      </c>
      <c r="H2554">
        <v>50666</v>
      </c>
      <c r="I2554">
        <v>292727</v>
      </c>
      <c r="J2554">
        <v>22</v>
      </c>
      <c r="K2554" t="s">
        <v>940</v>
      </c>
      <c r="L2554">
        <v>3000</v>
      </c>
      <c r="M2554">
        <v>2024</v>
      </c>
      <c r="N2554">
        <v>36</v>
      </c>
      <c r="O2554">
        <f t="shared" si="39"/>
        <v>8.427742470295662E-3</v>
      </c>
    </row>
    <row r="2555" spans="1:15" x14ac:dyDescent="0.3">
      <c r="A2555">
        <v>91</v>
      </c>
      <c r="B2555">
        <v>950</v>
      </c>
      <c r="C2555" t="s">
        <v>733</v>
      </c>
      <c r="D2555" t="s">
        <v>159</v>
      </c>
      <c r="E2555">
        <v>425</v>
      </c>
      <c r="F2555">
        <v>1278</v>
      </c>
      <c r="G2555">
        <v>0.33255086071987483</v>
      </c>
      <c r="H2555">
        <v>50666</v>
      </c>
      <c r="I2555">
        <v>292727</v>
      </c>
      <c r="J2555">
        <v>23</v>
      </c>
      <c r="K2555" t="s">
        <v>2217</v>
      </c>
      <c r="L2555">
        <v>2149</v>
      </c>
      <c r="M2555">
        <v>2024</v>
      </c>
      <c r="N2555">
        <v>36</v>
      </c>
      <c r="O2555">
        <f t="shared" si="39"/>
        <v>8.3882682666877196E-3</v>
      </c>
    </row>
    <row r="2556" spans="1:15" x14ac:dyDescent="0.3">
      <c r="A2556">
        <v>91</v>
      </c>
      <c r="B2556">
        <v>463</v>
      </c>
      <c r="C2556" t="s">
        <v>733</v>
      </c>
      <c r="D2556" t="s">
        <v>159</v>
      </c>
      <c r="E2556">
        <v>421</v>
      </c>
      <c r="F2556">
        <v>3187</v>
      </c>
      <c r="G2556">
        <v>0.13209915280828366</v>
      </c>
      <c r="H2556">
        <v>50666</v>
      </c>
      <c r="I2556">
        <v>292727</v>
      </c>
      <c r="J2556">
        <v>24</v>
      </c>
      <c r="K2556" t="s">
        <v>880</v>
      </c>
      <c r="L2556">
        <v>12764</v>
      </c>
      <c r="M2556">
        <v>2024</v>
      </c>
      <c r="N2556">
        <v>36</v>
      </c>
      <c r="O2556">
        <f t="shared" si="39"/>
        <v>8.3093198594718348E-3</v>
      </c>
    </row>
    <row r="2557" spans="1:15" x14ac:dyDescent="0.3">
      <c r="A2557">
        <v>91</v>
      </c>
      <c r="B2557">
        <v>383</v>
      </c>
      <c r="C2557" t="s">
        <v>733</v>
      </c>
      <c r="D2557" t="s">
        <v>159</v>
      </c>
      <c r="E2557">
        <v>400</v>
      </c>
      <c r="F2557">
        <v>2498</v>
      </c>
      <c r="G2557">
        <v>0.16012810248198558</v>
      </c>
      <c r="H2557">
        <v>50666</v>
      </c>
      <c r="I2557">
        <v>292727</v>
      </c>
      <c r="J2557">
        <v>25</v>
      </c>
      <c r="K2557" t="s">
        <v>2875</v>
      </c>
      <c r="L2557">
        <v>8922</v>
      </c>
      <c r="M2557">
        <v>2024</v>
      </c>
      <c r="N2557">
        <v>36</v>
      </c>
      <c r="O2557">
        <f t="shared" si="39"/>
        <v>7.894840721588442E-3</v>
      </c>
    </row>
    <row r="2558" spans="1:15" x14ac:dyDescent="0.3">
      <c r="A2558">
        <v>91</v>
      </c>
      <c r="B2558">
        <v>469</v>
      </c>
      <c r="C2558" t="s">
        <v>733</v>
      </c>
      <c r="D2558" t="s">
        <v>159</v>
      </c>
      <c r="E2558">
        <v>378</v>
      </c>
      <c r="F2558">
        <v>2971</v>
      </c>
      <c r="G2558">
        <v>0.12722988892628745</v>
      </c>
      <c r="H2558">
        <v>50666</v>
      </c>
      <c r="I2558">
        <v>292727</v>
      </c>
      <c r="J2558">
        <v>26</v>
      </c>
      <c r="K2558" t="s">
        <v>1605</v>
      </c>
      <c r="L2558">
        <v>10709</v>
      </c>
      <c r="M2558">
        <v>2024</v>
      </c>
      <c r="N2558">
        <v>36</v>
      </c>
      <c r="O2558">
        <f t="shared" si="39"/>
        <v>7.460624481901078E-3</v>
      </c>
    </row>
    <row r="2559" spans="1:15" x14ac:dyDescent="0.3">
      <c r="A2559">
        <v>91</v>
      </c>
      <c r="B2559">
        <v>721</v>
      </c>
      <c r="C2559" t="s">
        <v>733</v>
      </c>
      <c r="D2559" t="s">
        <v>159</v>
      </c>
      <c r="E2559">
        <v>378</v>
      </c>
      <c r="F2559">
        <v>1592</v>
      </c>
      <c r="G2559">
        <v>0.23743718592964824</v>
      </c>
      <c r="H2559">
        <v>50666</v>
      </c>
      <c r="I2559">
        <v>292727</v>
      </c>
      <c r="J2559">
        <v>26</v>
      </c>
      <c r="K2559" t="s">
        <v>925</v>
      </c>
      <c r="L2559">
        <v>3185</v>
      </c>
      <c r="M2559">
        <v>2024</v>
      </c>
      <c r="N2559">
        <v>36</v>
      </c>
      <c r="O2559">
        <f t="shared" si="39"/>
        <v>7.460624481901078E-3</v>
      </c>
    </row>
    <row r="2560" spans="1:15" x14ac:dyDescent="0.3">
      <c r="A2560">
        <v>91</v>
      </c>
      <c r="B2560">
        <v>174</v>
      </c>
      <c r="C2560" t="s">
        <v>733</v>
      </c>
      <c r="D2560" t="s">
        <v>159</v>
      </c>
      <c r="E2560">
        <v>371</v>
      </c>
      <c r="F2560">
        <v>1472</v>
      </c>
      <c r="G2560">
        <v>0.25203804347826086</v>
      </c>
      <c r="H2560">
        <v>50666</v>
      </c>
      <c r="I2560">
        <v>292727</v>
      </c>
      <c r="J2560">
        <v>28</v>
      </c>
      <c r="K2560" t="s">
        <v>2878</v>
      </c>
      <c r="L2560">
        <v>5150</v>
      </c>
      <c r="M2560">
        <v>2024</v>
      </c>
      <c r="N2560">
        <v>36</v>
      </c>
      <c r="O2560">
        <f t="shared" si="39"/>
        <v>7.3224647692732795E-3</v>
      </c>
    </row>
    <row r="2561" spans="1:15" x14ac:dyDescent="0.3">
      <c r="A2561">
        <v>91</v>
      </c>
      <c r="B2561">
        <v>308</v>
      </c>
      <c r="C2561" t="s">
        <v>733</v>
      </c>
      <c r="D2561" t="s">
        <v>159</v>
      </c>
      <c r="E2561">
        <v>355</v>
      </c>
      <c r="F2561">
        <v>1681</v>
      </c>
      <c r="G2561">
        <v>0.21118381915526471</v>
      </c>
      <c r="H2561">
        <v>50666</v>
      </c>
      <c r="I2561">
        <v>292727</v>
      </c>
      <c r="J2561">
        <v>29</v>
      </c>
      <c r="K2561" t="s">
        <v>2211</v>
      </c>
      <c r="L2561">
        <v>5626</v>
      </c>
      <c r="M2561">
        <v>2024</v>
      </c>
      <c r="N2561">
        <v>36</v>
      </c>
      <c r="O2561">
        <f t="shared" si="39"/>
        <v>7.0066711404097419E-3</v>
      </c>
    </row>
    <row r="2562" spans="1:15" x14ac:dyDescent="0.3">
      <c r="A2562">
        <v>91</v>
      </c>
      <c r="B2562">
        <v>249</v>
      </c>
      <c r="C2562" t="s">
        <v>733</v>
      </c>
      <c r="D2562" t="s">
        <v>159</v>
      </c>
      <c r="E2562">
        <v>352</v>
      </c>
      <c r="F2562">
        <v>2399</v>
      </c>
      <c r="G2562">
        <v>0.14672780325135473</v>
      </c>
      <c r="H2562">
        <v>50666</v>
      </c>
      <c r="I2562">
        <v>292727</v>
      </c>
      <c r="J2562">
        <v>30</v>
      </c>
      <c r="K2562" t="s">
        <v>2876</v>
      </c>
      <c r="L2562">
        <v>7387</v>
      </c>
      <c r="M2562">
        <v>2024</v>
      </c>
      <c r="N2562">
        <v>36</v>
      </c>
      <c r="O2562">
        <f t="shared" si="39"/>
        <v>6.9474598349978291E-3</v>
      </c>
    </row>
    <row r="2563" spans="1:15" x14ac:dyDescent="0.3">
      <c r="A2563">
        <v>91</v>
      </c>
      <c r="B2563">
        <v>775</v>
      </c>
      <c r="C2563" t="s">
        <v>733</v>
      </c>
      <c r="D2563" t="s">
        <v>159</v>
      </c>
      <c r="E2563">
        <v>346</v>
      </c>
      <c r="F2563">
        <v>2921</v>
      </c>
      <c r="G2563">
        <v>0.11845258473125642</v>
      </c>
      <c r="H2563">
        <v>50666</v>
      </c>
      <c r="I2563">
        <v>292727</v>
      </c>
      <c r="J2563">
        <v>31</v>
      </c>
      <c r="K2563" t="s">
        <v>881</v>
      </c>
      <c r="L2563">
        <v>9105</v>
      </c>
      <c r="M2563">
        <v>2024</v>
      </c>
      <c r="N2563">
        <v>36</v>
      </c>
      <c r="O2563">
        <f t="shared" ref="O2563:O2626" si="40">E2563/H2563</f>
        <v>6.8290372241740019E-3</v>
      </c>
    </row>
    <row r="2564" spans="1:15" x14ac:dyDescent="0.3">
      <c r="A2564">
        <v>91</v>
      </c>
      <c r="B2564">
        <v>313</v>
      </c>
      <c r="C2564" t="s">
        <v>733</v>
      </c>
      <c r="D2564" t="s">
        <v>159</v>
      </c>
      <c r="E2564">
        <v>323</v>
      </c>
      <c r="F2564">
        <v>1419</v>
      </c>
      <c r="G2564">
        <v>0.22762508809020437</v>
      </c>
      <c r="H2564">
        <v>50666</v>
      </c>
      <c r="I2564">
        <v>292727</v>
      </c>
      <c r="J2564">
        <v>32</v>
      </c>
      <c r="K2564" t="s">
        <v>926</v>
      </c>
      <c r="L2564">
        <v>2940</v>
      </c>
      <c r="M2564">
        <v>2024</v>
      </c>
      <c r="N2564">
        <v>36</v>
      </c>
      <c r="O2564">
        <f t="shared" si="40"/>
        <v>6.3750838826826667E-3</v>
      </c>
    </row>
    <row r="2565" spans="1:15" x14ac:dyDescent="0.3">
      <c r="A2565">
        <v>91</v>
      </c>
      <c r="B2565">
        <v>42</v>
      </c>
      <c r="C2565" t="s">
        <v>733</v>
      </c>
      <c r="D2565" t="s">
        <v>159</v>
      </c>
      <c r="E2565">
        <v>317</v>
      </c>
      <c r="F2565">
        <v>1783</v>
      </c>
      <c r="G2565">
        <v>0.17779024116657319</v>
      </c>
      <c r="H2565">
        <v>50666</v>
      </c>
      <c r="I2565">
        <v>292727</v>
      </c>
      <c r="J2565">
        <v>33</v>
      </c>
      <c r="K2565" t="s">
        <v>914</v>
      </c>
      <c r="L2565">
        <v>5210</v>
      </c>
      <c r="M2565">
        <v>2024</v>
      </c>
      <c r="N2565">
        <v>36</v>
      </c>
      <c r="O2565">
        <f t="shared" si="40"/>
        <v>6.2566612718588403E-3</v>
      </c>
    </row>
    <row r="2566" spans="1:15" x14ac:dyDescent="0.3">
      <c r="A2566">
        <v>91</v>
      </c>
      <c r="B2566">
        <v>710</v>
      </c>
      <c r="C2566" t="s">
        <v>733</v>
      </c>
      <c r="D2566" t="s">
        <v>159</v>
      </c>
      <c r="E2566">
        <v>316</v>
      </c>
      <c r="F2566">
        <v>1638</v>
      </c>
      <c r="G2566">
        <v>0.19291819291819293</v>
      </c>
      <c r="H2566">
        <v>50666</v>
      </c>
      <c r="I2566">
        <v>292727</v>
      </c>
      <c r="J2566">
        <v>34</v>
      </c>
      <c r="K2566" t="s">
        <v>891</v>
      </c>
      <c r="L2566">
        <v>4844</v>
      </c>
      <c r="M2566">
        <v>2024</v>
      </c>
      <c r="N2566">
        <v>36</v>
      </c>
      <c r="O2566">
        <f t="shared" si="40"/>
        <v>6.2369241700548691E-3</v>
      </c>
    </row>
    <row r="2567" spans="1:15" x14ac:dyDescent="0.3">
      <c r="A2567">
        <v>91</v>
      </c>
      <c r="B2567">
        <v>247</v>
      </c>
      <c r="C2567" t="s">
        <v>733</v>
      </c>
      <c r="D2567" t="s">
        <v>159</v>
      </c>
      <c r="E2567">
        <v>311</v>
      </c>
      <c r="F2567">
        <v>1679</v>
      </c>
      <c r="G2567">
        <v>0.18522930315664085</v>
      </c>
      <c r="H2567">
        <v>50666</v>
      </c>
      <c r="I2567">
        <v>292727</v>
      </c>
      <c r="J2567">
        <v>35</v>
      </c>
      <c r="K2567" t="s">
        <v>898</v>
      </c>
      <c r="L2567">
        <v>5393</v>
      </c>
      <c r="M2567">
        <v>2024</v>
      </c>
      <c r="N2567">
        <v>36</v>
      </c>
      <c r="O2567">
        <f t="shared" si="40"/>
        <v>6.1382386610350139E-3</v>
      </c>
    </row>
    <row r="2568" spans="1:15" x14ac:dyDescent="0.3">
      <c r="A2568">
        <v>91</v>
      </c>
      <c r="B2568">
        <v>301</v>
      </c>
      <c r="C2568" t="s">
        <v>733</v>
      </c>
      <c r="D2568" t="s">
        <v>159</v>
      </c>
      <c r="E2568">
        <v>307</v>
      </c>
      <c r="F2568">
        <v>2968</v>
      </c>
      <c r="G2568">
        <v>0.1034366576819407</v>
      </c>
      <c r="H2568">
        <v>50666</v>
      </c>
      <c r="I2568">
        <v>292727</v>
      </c>
      <c r="J2568">
        <v>36</v>
      </c>
      <c r="K2568" t="s">
        <v>2874</v>
      </c>
      <c r="L2568">
        <v>7114</v>
      </c>
      <c r="M2568">
        <v>2024</v>
      </c>
      <c r="N2568">
        <v>36</v>
      </c>
      <c r="O2568">
        <f t="shared" si="40"/>
        <v>6.0592902538191291E-3</v>
      </c>
    </row>
    <row r="2569" spans="1:15" x14ac:dyDescent="0.3">
      <c r="A2569">
        <v>91</v>
      </c>
      <c r="B2569">
        <v>260</v>
      </c>
      <c r="C2569" t="s">
        <v>733</v>
      </c>
      <c r="D2569" t="s">
        <v>159</v>
      </c>
      <c r="E2569">
        <v>301</v>
      </c>
      <c r="F2569">
        <v>824</v>
      </c>
      <c r="G2569">
        <v>0.36529126213592233</v>
      </c>
      <c r="H2569">
        <v>50666</v>
      </c>
      <c r="I2569">
        <v>292727</v>
      </c>
      <c r="J2569">
        <v>37</v>
      </c>
      <c r="K2569" t="s">
        <v>2715</v>
      </c>
      <c r="L2569">
        <v>1014</v>
      </c>
      <c r="M2569">
        <v>2024</v>
      </c>
      <c r="N2569">
        <v>36</v>
      </c>
      <c r="O2569">
        <f t="shared" si="40"/>
        <v>5.9408676429953027E-3</v>
      </c>
    </row>
    <row r="2570" spans="1:15" x14ac:dyDescent="0.3">
      <c r="A2570">
        <v>91</v>
      </c>
      <c r="B2570">
        <v>420</v>
      </c>
      <c r="C2570" t="s">
        <v>733</v>
      </c>
      <c r="D2570" t="s">
        <v>159</v>
      </c>
      <c r="E2570">
        <v>282</v>
      </c>
      <c r="F2570">
        <v>2069</v>
      </c>
      <c r="G2570">
        <v>0.1362977283711938</v>
      </c>
      <c r="H2570">
        <v>50666</v>
      </c>
      <c r="I2570">
        <v>292727</v>
      </c>
      <c r="J2570">
        <v>38</v>
      </c>
      <c r="K2570" t="s">
        <v>894</v>
      </c>
      <c r="L2570">
        <v>7368</v>
      </c>
      <c r="M2570">
        <v>2024</v>
      </c>
      <c r="N2570">
        <v>36</v>
      </c>
      <c r="O2570">
        <f t="shared" si="40"/>
        <v>5.5658627087198514E-3</v>
      </c>
    </row>
    <row r="2571" spans="1:15" x14ac:dyDescent="0.3">
      <c r="A2571">
        <v>91</v>
      </c>
      <c r="B2571">
        <v>58</v>
      </c>
      <c r="C2571" t="s">
        <v>733</v>
      </c>
      <c r="D2571" t="s">
        <v>159</v>
      </c>
      <c r="E2571">
        <v>275</v>
      </c>
      <c r="F2571">
        <v>1334</v>
      </c>
      <c r="G2571">
        <v>0.20614692653673164</v>
      </c>
      <c r="H2571">
        <v>50666</v>
      </c>
      <c r="I2571">
        <v>292727</v>
      </c>
      <c r="J2571">
        <v>39</v>
      </c>
      <c r="K2571" t="s">
        <v>911</v>
      </c>
      <c r="L2571">
        <v>3485</v>
      </c>
      <c r="M2571">
        <v>2024</v>
      </c>
      <c r="N2571">
        <v>36</v>
      </c>
      <c r="O2571">
        <f t="shared" si="40"/>
        <v>5.4277029960920539E-3</v>
      </c>
    </row>
    <row r="2572" spans="1:15" x14ac:dyDescent="0.3">
      <c r="A2572">
        <v>91</v>
      </c>
      <c r="B2572">
        <v>951</v>
      </c>
      <c r="C2572" t="s">
        <v>733</v>
      </c>
      <c r="D2572" t="s">
        <v>159</v>
      </c>
      <c r="E2572">
        <v>275</v>
      </c>
      <c r="F2572">
        <v>1028</v>
      </c>
      <c r="G2572">
        <v>0.26750972762645914</v>
      </c>
      <c r="H2572">
        <v>50666</v>
      </c>
      <c r="I2572">
        <v>292727</v>
      </c>
      <c r="J2572">
        <v>39</v>
      </c>
      <c r="K2572" t="s">
        <v>2810</v>
      </c>
      <c r="L2572">
        <v>2153</v>
      </c>
      <c r="M2572">
        <v>2024</v>
      </c>
      <c r="N2572">
        <v>36</v>
      </c>
      <c r="O2572">
        <f t="shared" si="40"/>
        <v>5.4277029960920539E-3</v>
      </c>
    </row>
    <row r="2573" spans="1:15" x14ac:dyDescent="0.3">
      <c r="A2573">
        <v>91</v>
      </c>
      <c r="B2573">
        <v>140</v>
      </c>
      <c r="C2573" t="s">
        <v>733</v>
      </c>
      <c r="D2573" t="s">
        <v>159</v>
      </c>
      <c r="E2573">
        <v>268</v>
      </c>
      <c r="F2573">
        <v>1993</v>
      </c>
      <c r="G2573">
        <v>0.13447064726542901</v>
      </c>
      <c r="H2573">
        <v>50666</v>
      </c>
      <c r="I2573">
        <v>292727</v>
      </c>
      <c r="J2573">
        <v>41</v>
      </c>
      <c r="K2573" t="s">
        <v>876</v>
      </c>
      <c r="L2573">
        <v>9196</v>
      </c>
      <c r="M2573">
        <v>2024</v>
      </c>
      <c r="N2573">
        <v>36</v>
      </c>
      <c r="O2573">
        <f t="shared" si="40"/>
        <v>5.2895432834642563E-3</v>
      </c>
    </row>
    <row r="2574" spans="1:15" x14ac:dyDescent="0.3">
      <c r="A2574">
        <v>91</v>
      </c>
      <c r="B2574">
        <v>282</v>
      </c>
      <c r="C2574" t="s">
        <v>733</v>
      </c>
      <c r="D2574" t="s">
        <v>159</v>
      </c>
      <c r="E2574">
        <v>264</v>
      </c>
      <c r="F2574">
        <v>1781</v>
      </c>
      <c r="G2574">
        <v>0.14823133071308253</v>
      </c>
      <c r="H2574">
        <v>50666</v>
      </c>
      <c r="I2574">
        <v>292727</v>
      </c>
      <c r="J2574">
        <v>42</v>
      </c>
      <c r="K2574" t="s">
        <v>893</v>
      </c>
      <c r="L2574">
        <v>5536</v>
      </c>
      <c r="M2574">
        <v>2024</v>
      </c>
      <c r="N2574">
        <v>36</v>
      </c>
      <c r="O2574">
        <f t="shared" si="40"/>
        <v>5.2105948762483714E-3</v>
      </c>
    </row>
    <row r="2575" spans="1:15" x14ac:dyDescent="0.3">
      <c r="A2575">
        <v>91</v>
      </c>
      <c r="B2575">
        <v>166</v>
      </c>
      <c r="C2575" t="s">
        <v>733</v>
      </c>
      <c r="D2575" t="s">
        <v>159</v>
      </c>
      <c r="E2575">
        <v>263</v>
      </c>
      <c r="F2575">
        <v>1236</v>
      </c>
      <c r="G2575">
        <v>0.2127831715210356</v>
      </c>
      <c r="H2575">
        <v>50666</v>
      </c>
      <c r="I2575">
        <v>292727</v>
      </c>
      <c r="J2575">
        <v>43</v>
      </c>
      <c r="K2575" t="s">
        <v>2884</v>
      </c>
      <c r="L2575">
        <v>1941</v>
      </c>
      <c r="M2575">
        <v>2024</v>
      </c>
      <c r="N2575">
        <v>36</v>
      </c>
      <c r="O2575">
        <f t="shared" si="40"/>
        <v>5.1908577744444002E-3</v>
      </c>
    </row>
    <row r="2576" spans="1:15" x14ac:dyDescent="0.3">
      <c r="A2576">
        <v>91</v>
      </c>
      <c r="B2576">
        <v>321</v>
      </c>
      <c r="C2576" t="s">
        <v>733</v>
      </c>
      <c r="D2576" t="s">
        <v>159</v>
      </c>
      <c r="E2576">
        <v>255</v>
      </c>
      <c r="F2576">
        <v>1490</v>
      </c>
      <c r="G2576">
        <v>0.17114093959731544</v>
      </c>
      <c r="H2576">
        <v>50666</v>
      </c>
      <c r="I2576">
        <v>292727</v>
      </c>
      <c r="J2576">
        <v>44</v>
      </c>
      <c r="K2576" t="s">
        <v>2725</v>
      </c>
      <c r="L2576">
        <v>2937</v>
      </c>
      <c r="M2576">
        <v>2024</v>
      </c>
      <c r="N2576">
        <v>36</v>
      </c>
      <c r="O2576">
        <f t="shared" si="40"/>
        <v>5.0329609600126314E-3</v>
      </c>
    </row>
    <row r="2577" spans="1:15" x14ac:dyDescent="0.3">
      <c r="A2577">
        <v>91</v>
      </c>
      <c r="B2577">
        <v>711</v>
      </c>
      <c r="C2577" t="s">
        <v>733</v>
      </c>
      <c r="D2577" t="s">
        <v>159</v>
      </c>
      <c r="E2577">
        <v>255</v>
      </c>
      <c r="F2577">
        <v>914</v>
      </c>
      <c r="G2577">
        <v>0.27899343544857769</v>
      </c>
      <c r="H2577">
        <v>50666</v>
      </c>
      <c r="I2577">
        <v>292727</v>
      </c>
      <c r="J2577">
        <v>44</v>
      </c>
      <c r="K2577" t="s">
        <v>2795</v>
      </c>
      <c r="L2577">
        <v>1532</v>
      </c>
      <c r="M2577">
        <v>2024</v>
      </c>
      <c r="N2577">
        <v>36</v>
      </c>
      <c r="O2577">
        <f t="shared" si="40"/>
        <v>5.0329609600126314E-3</v>
      </c>
    </row>
    <row r="2578" spans="1:15" x14ac:dyDescent="0.3">
      <c r="A2578">
        <v>91</v>
      </c>
      <c r="B2578">
        <v>861</v>
      </c>
      <c r="C2578" t="s">
        <v>733</v>
      </c>
      <c r="D2578" t="s">
        <v>159</v>
      </c>
      <c r="E2578">
        <v>254</v>
      </c>
      <c r="F2578">
        <v>1341</v>
      </c>
      <c r="G2578">
        <v>0.18941088739746459</v>
      </c>
      <c r="H2578">
        <v>50666</v>
      </c>
      <c r="I2578">
        <v>292727</v>
      </c>
      <c r="J2578">
        <v>46</v>
      </c>
      <c r="K2578" t="s">
        <v>2802</v>
      </c>
      <c r="L2578">
        <v>2923</v>
      </c>
      <c r="M2578">
        <v>2024</v>
      </c>
      <c r="N2578">
        <v>36</v>
      </c>
      <c r="O2578">
        <f t="shared" si="40"/>
        <v>5.0132238582086611E-3</v>
      </c>
    </row>
    <row r="2579" spans="1:15" x14ac:dyDescent="0.3">
      <c r="A2579">
        <v>91</v>
      </c>
      <c r="B2579">
        <v>143</v>
      </c>
      <c r="C2579" t="s">
        <v>733</v>
      </c>
      <c r="D2579" t="s">
        <v>159</v>
      </c>
      <c r="E2579">
        <v>251</v>
      </c>
      <c r="F2579">
        <v>1061</v>
      </c>
      <c r="G2579">
        <v>0.23656927426955701</v>
      </c>
      <c r="H2579">
        <v>50666</v>
      </c>
      <c r="I2579">
        <v>292727</v>
      </c>
      <c r="J2579">
        <v>47</v>
      </c>
      <c r="K2579" t="s">
        <v>2693</v>
      </c>
      <c r="L2579">
        <v>2493</v>
      </c>
      <c r="M2579">
        <v>2024</v>
      </c>
      <c r="N2579">
        <v>36</v>
      </c>
      <c r="O2579">
        <f t="shared" si="40"/>
        <v>4.9540125527967474E-3</v>
      </c>
    </row>
    <row r="2580" spans="1:15" x14ac:dyDescent="0.3">
      <c r="A2580">
        <v>91</v>
      </c>
      <c r="B2580">
        <v>263</v>
      </c>
      <c r="C2580" t="s">
        <v>733</v>
      </c>
      <c r="D2580" t="s">
        <v>159</v>
      </c>
      <c r="E2580">
        <v>251</v>
      </c>
      <c r="F2580">
        <v>1295</v>
      </c>
      <c r="G2580">
        <v>0.19382239382239383</v>
      </c>
      <c r="H2580">
        <v>50666</v>
      </c>
      <c r="I2580">
        <v>292727</v>
      </c>
      <c r="J2580">
        <v>47</v>
      </c>
      <c r="K2580" t="s">
        <v>2882</v>
      </c>
      <c r="L2580">
        <v>4234</v>
      </c>
      <c r="M2580">
        <v>2024</v>
      </c>
      <c r="N2580">
        <v>36</v>
      </c>
      <c r="O2580">
        <f t="shared" si="40"/>
        <v>4.9540125527967474E-3</v>
      </c>
    </row>
    <row r="2581" spans="1:15" x14ac:dyDescent="0.3">
      <c r="A2581">
        <v>91</v>
      </c>
      <c r="B2581">
        <v>197</v>
      </c>
      <c r="C2581" t="s">
        <v>733</v>
      </c>
      <c r="D2581" t="s">
        <v>159</v>
      </c>
      <c r="E2581">
        <v>247</v>
      </c>
      <c r="F2581">
        <v>1220</v>
      </c>
      <c r="G2581">
        <v>0.20245901639344263</v>
      </c>
      <c r="H2581">
        <v>50666</v>
      </c>
      <c r="I2581">
        <v>292727</v>
      </c>
      <c r="J2581">
        <v>49</v>
      </c>
      <c r="K2581" t="s">
        <v>912</v>
      </c>
      <c r="L2581">
        <v>3175</v>
      </c>
      <c r="M2581">
        <v>2024</v>
      </c>
      <c r="N2581">
        <v>36</v>
      </c>
      <c r="O2581">
        <f t="shared" si="40"/>
        <v>4.8750641455808626E-3</v>
      </c>
    </row>
    <row r="2582" spans="1:15" x14ac:dyDescent="0.3">
      <c r="A2582">
        <v>91</v>
      </c>
      <c r="B2582">
        <v>182</v>
      </c>
      <c r="C2582" t="s">
        <v>733</v>
      </c>
      <c r="D2582" t="s">
        <v>159</v>
      </c>
      <c r="E2582">
        <v>244</v>
      </c>
      <c r="F2582">
        <v>1059</v>
      </c>
      <c r="G2582">
        <v>0.23040604343720492</v>
      </c>
      <c r="H2582">
        <v>50666</v>
      </c>
      <c r="I2582">
        <v>292727</v>
      </c>
      <c r="J2582">
        <v>50</v>
      </c>
      <c r="K2582" t="s">
        <v>2229</v>
      </c>
      <c r="L2582">
        <v>1866</v>
      </c>
      <c r="M2582">
        <v>2024</v>
      </c>
      <c r="N2582">
        <v>36</v>
      </c>
      <c r="O2582">
        <f t="shared" si="40"/>
        <v>4.8158528401689498E-3</v>
      </c>
    </row>
    <row r="2583" spans="1:15" x14ac:dyDescent="0.3">
      <c r="A2583">
        <v>91</v>
      </c>
      <c r="B2583">
        <v>403</v>
      </c>
      <c r="C2583" t="s">
        <v>733</v>
      </c>
      <c r="D2583" t="s">
        <v>159</v>
      </c>
      <c r="E2583">
        <v>244</v>
      </c>
      <c r="F2583">
        <v>1593</v>
      </c>
      <c r="G2583">
        <v>0.15317011927181418</v>
      </c>
      <c r="H2583">
        <v>50666</v>
      </c>
      <c r="I2583">
        <v>292727</v>
      </c>
      <c r="J2583">
        <v>50</v>
      </c>
      <c r="K2583" t="s">
        <v>928</v>
      </c>
      <c r="L2583">
        <v>4475</v>
      </c>
      <c r="M2583">
        <v>2024</v>
      </c>
      <c r="N2583">
        <v>36</v>
      </c>
      <c r="O2583">
        <f t="shared" si="40"/>
        <v>4.8158528401689498E-3</v>
      </c>
    </row>
    <row r="2584" spans="1:15" x14ac:dyDescent="0.3">
      <c r="A2584">
        <v>91</v>
      </c>
      <c r="B2584">
        <v>662</v>
      </c>
      <c r="C2584" t="s">
        <v>733</v>
      </c>
      <c r="D2584" t="s">
        <v>159</v>
      </c>
      <c r="E2584">
        <v>244</v>
      </c>
      <c r="F2584">
        <v>1097</v>
      </c>
      <c r="G2584">
        <v>0.22242479489516864</v>
      </c>
      <c r="H2584">
        <v>50666</v>
      </c>
      <c r="I2584">
        <v>292727</v>
      </c>
      <c r="J2584">
        <v>50</v>
      </c>
      <c r="K2584" t="s">
        <v>935</v>
      </c>
      <c r="L2584">
        <v>1795</v>
      </c>
      <c r="M2584">
        <v>2024</v>
      </c>
      <c r="N2584">
        <v>36</v>
      </c>
      <c r="O2584">
        <f t="shared" si="40"/>
        <v>4.8158528401689498E-3</v>
      </c>
    </row>
    <row r="2585" spans="1:15" x14ac:dyDescent="0.3">
      <c r="A2585">
        <v>91</v>
      </c>
      <c r="B2585">
        <v>691</v>
      </c>
      <c r="C2585" t="s">
        <v>733</v>
      </c>
      <c r="D2585" t="s">
        <v>159</v>
      </c>
      <c r="E2585">
        <v>241</v>
      </c>
      <c r="F2585">
        <v>841</v>
      </c>
      <c r="G2585">
        <v>0.28656361474435194</v>
      </c>
      <c r="H2585">
        <v>50666</v>
      </c>
      <c r="I2585">
        <v>292727</v>
      </c>
      <c r="J2585">
        <v>53</v>
      </c>
      <c r="K2585" t="s">
        <v>943</v>
      </c>
      <c r="L2585">
        <v>1349</v>
      </c>
      <c r="M2585">
        <v>2024</v>
      </c>
      <c r="N2585">
        <v>36</v>
      </c>
      <c r="O2585">
        <f t="shared" si="40"/>
        <v>4.7566415347570362E-3</v>
      </c>
    </row>
    <row r="2586" spans="1:15" x14ac:dyDescent="0.3">
      <c r="A2586">
        <v>91</v>
      </c>
      <c r="B2586">
        <v>284</v>
      </c>
      <c r="C2586" t="s">
        <v>733</v>
      </c>
      <c r="D2586" t="s">
        <v>159</v>
      </c>
      <c r="E2586">
        <v>235</v>
      </c>
      <c r="F2586">
        <v>1436</v>
      </c>
      <c r="G2586">
        <v>0.16364902506963788</v>
      </c>
      <c r="H2586">
        <v>50666</v>
      </c>
      <c r="I2586">
        <v>292727</v>
      </c>
      <c r="J2586">
        <v>54</v>
      </c>
      <c r="K2586" t="s">
        <v>2719</v>
      </c>
      <c r="L2586">
        <v>3580</v>
      </c>
      <c r="M2586">
        <v>2024</v>
      </c>
      <c r="N2586">
        <v>36</v>
      </c>
      <c r="O2586">
        <f t="shared" si="40"/>
        <v>4.6382189239332098E-3</v>
      </c>
    </row>
    <row r="2587" spans="1:15" x14ac:dyDescent="0.3">
      <c r="A2587">
        <v>91</v>
      </c>
      <c r="B2587">
        <v>55</v>
      </c>
      <c r="C2587" t="s">
        <v>733</v>
      </c>
      <c r="D2587" t="s">
        <v>159</v>
      </c>
      <c r="E2587">
        <v>231</v>
      </c>
      <c r="F2587">
        <v>1019</v>
      </c>
      <c r="G2587">
        <v>0.22669283611383709</v>
      </c>
      <c r="H2587">
        <v>50666</v>
      </c>
      <c r="I2587">
        <v>292727</v>
      </c>
      <c r="J2587">
        <v>55</v>
      </c>
      <c r="K2587" t="s">
        <v>938</v>
      </c>
      <c r="L2587">
        <v>2822</v>
      </c>
      <c r="M2587">
        <v>2024</v>
      </c>
      <c r="N2587">
        <v>36</v>
      </c>
      <c r="O2587">
        <f t="shared" si="40"/>
        <v>4.559270516717325E-3</v>
      </c>
    </row>
    <row r="2588" spans="1:15" x14ac:dyDescent="0.3">
      <c r="A2588">
        <v>91</v>
      </c>
      <c r="B2588">
        <v>138</v>
      </c>
      <c r="C2588" t="s">
        <v>733</v>
      </c>
      <c r="D2588" t="s">
        <v>159</v>
      </c>
      <c r="E2588">
        <v>231</v>
      </c>
      <c r="F2588">
        <v>829</v>
      </c>
      <c r="G2588">
        <v>0.27864897466827504</v>
      </c>
      <c r="H2588">
        <v>50666</v>
      </c>
      <c r="I2588">
        <v>292727</v>
      </c>
      <c r="J2588">
        <v>55</v>
      </c>
      <c r="K2588" t="s">
        <v>930</v>
      </c>
      <c r="L2588">
        <v>2288</v>
      </c>
      <c r="M2588">
        <v>2024</v>
      </c>
      <c r="N2588">
        <v>36</v>
      </c>
      <c r="O2588">
        <f t="shared" si="40"/>
        <v>4.559270516717325E-3</v>
      </c>
    </row>
    <row r="2589" spans="1:15" x14ac:dyDescent="0.3">
      <c r="A2589">
        <v>91</v>
      </c>
      <c r="B2589">
        <v>207</v>
      </c>
      <c r="C2589" t="s">
        <v>733</v>
      </c>
      <c r="D2589" t="s">
        <v>159</v>
      </c>
      <c r="E2589">
        <v>231</v>
      </c>
      <c r="F2589">
        <v>1122</v>
      </c>
      <c r="G2589">
        <v>0.20588235294117646</v>
      </c>
      <c r="H2589">
        <v>50666</v>
      </c>
      <c r="I2589">
        <v>292727</v>
      </c>
      <c r="J2589">
        <v>55</v>
      </c>
      <c r="K2589" t="s">
        <v>2231</v>
      </c>
      <c r="L2589">
        <v>3040</v>
      </c>
      <c r="M2589">
        <v>2024</v>
      </c>
      <c r="N2589">
        <v>36</v>
      </c>
      <c r="O2589">
        <f t="shared" si="40"/>
        <v>4.559270516717325E-3</v>
      </c>
    </row>
    <row r="2590" spans="1:15" x14ac:dyDescent="0.3">
      <c r="A2590">
        <v>91</v>
      </c>
      <c r="B2590">
        <v>310</v>
      </c>
      <c r="C2590" t="s">
        <v>733</v>
      </c>
      <c r="D2590" t="s">
        <v>159</v>
      </c>
      <c r="E2590">
        <v>231</v>
      </c>
      <c r="F2590">
        <v>785</v>
      </c>
      <c r="G2590">
        <v>0.29426751592356687</v>
      </c>
      <c r="H2590">
        <v>50666</v>
      </c>
      <c r="I2590">
        <v>292727</v>
      </c>
      <c r="J2590">
        <v>55</v>
      </c>
      <c r="K2590" t="s">
        <v>960</v>
      </c>
      <c r="L2590">
        <v>1431</v>
      </c>
      <c r="M2590">
        <v>2024</v>
      </c>
      <c r="N2590">
        <v>36</v>
      </c>
      <c r="O2590">
        <f t="shared" si="40"/>
        <v>4.559270516717325E-3</v>
      </c>
    </row>
    <row r="2591" spans="1:15" x14ac:dyDescent="0.3">
      <c r="A2591">
        <v>91</v>
      </c>
      <c r="B2591">
        <v>167</v>
      </c>
      <c r="C2591" t="s">
        <v>733</v>
      </c>
      <c r="D2591" t="s">
        <v>159</v>
      </c>
      <c r="E2591">
        <v>230</v>
      </c>
      <c r="F2591">
        <v>913</v>
      </c>
      <c r="G2591">
        <v>0.25191675794085433</v>
      </c>
      <c r="H2591">
        <v>50666</v>
      </c>
      <c r="I2591">
        <v>292727</v>
      </c>
      <c r="J2591">
        <v>59</v>
      </c>
      <c r="K2591" t="s">
        <v>2886</v>
      </c>
      <c r="L2591">
        <v>1229</v>
      </c>
      <c r="M2591">
        <v>2024</v>
      </c>
      <c r="N2591">
        <v>36</v>
      </c>
      <c r="O2591">
        <f t="shared" si="40"/>
        <v>4.5395334149133538E-3</v>
      </c>
    </row>
    <row r="2592" spans="1:15" x14ac:dyDescent="0.3">
      <c r="A2592">
        <v>91</v>
      </c>
      <c r="B2592">
        <v>240</v>
      </c>
      <c r="C2592" t="s">
        <v>733</v>
      </c>
      <c r="D2592" t="s">
        <v>159</v>
      </c>
      <c r="E2592">
        <v>228</v>
      </c>
      <c r="F2592">
        <v>1101</v>
      </c>
      <c r="G2592">
        <v>0.20708446866485014</v>
      </c>
      <c r="H2592">
        <v>50666</v>
      </c>
      <c r="I2592">
        <v>292727</v>
      </c>
      <c r="J2592">
        <v>60</v>
      </c>
      <c r="K2592" t="s">
        <v>942</v>
      </c>
      <c r="L2592">
        <v>2347</v>
      </c>
      <c r="M2592">
        <v>2024</v>
      </c>
      <c r="N2592">
        <v>36</v>
      </c>
      <c r="O2592">
        <f t="shared" si="40"/>
        <v>4.5000592113054122E-3</v>
      </c>
    </row>
    <row r="2593" spans="1:15" x14ac:dyDescent="0.3">
      <c r="A2593">
        <v>91</v>
      </c>
      <c r="B2593">
        <v>320</v>
      </c>
      <c r="C2593" t="s">
        <v>733</v>
      </c>
      <c r="D2593" t="s">
        <v>159</v>
      </c>
      <c r="E2593">
        <v>228</v>
      </c>
      <c r="F2593">
        <v>852</v>
      </c>
      <c r="G2593">
        <v>0.26760563380281688</v>
      </c>
      <c r="H2593">
        <v>50666</v>
      </c>
      <c r="I2593">
        <v>292727</v>
      </c>
      <c r="J2593">
        <v>60</v>
      </c>
      <c r="K2593" t="s">
        <v>961</v>
      </c>
      <c r="L2593">
        <v>1396</v>
      </c>
      <c r="M2593">
        <v>2024</v>
      </c>
      <c r="N2593">
        <v>36</v>
      </c>
      <c r="O2593">
        <f t="shared" si="40"/>
        <v>4.5000592113054122E-3</v>
      </c>
    </row>
    <row r="2594" spans="1:15" x14ac:dyDescent="0.3">
      <c r="A2594">
        <v>91</v>
      </c>
      <c r="B2594">
        <v>113</v>
      </c>
      <c r="C2594" t="s">
        <v>733</v>
      </c>
      <c r="D2594" t="s">
        <v>159</v>
      </c>
      <c r="E2594">
        <v>226</v>
      </c>
      <c r="F2594">
        <v>1314</v>
      </c>
      <c r="G2594">
        <v>0.17199391171993911</v>
      </c>
      <c r="H2594">
        <v>50666</v>
      </c>
      <c r="I2594">
        <v>292727</v>
      </c>
      <c r="J2594">
        <v>62</v>
      </c>
      <c r="K2594" t="s">
        <v>936</v>
      </c>
      <c r="L2594">
        <v>3757</v>
      </c>
      <c r="M2594">
        <v>2024</v>
      </c>
      <c r="N2594">
        <v>36</v>
      </c>
      <c r="O2594">
        <f t="shared" si="40"/>
        <v>4.4605850076974698E-3</v>
      </c>
    </row>
    <row r="2595" spans="1:15" x14ac:dyDescent="0.3">
      <c r="A2595">
        <v>91</v>
      </c>
      <c r="B2595">
        <v>241</v>
      </c>
      <c r="C2595" t="s">
        <v>733</v>
      </c>
      <c r="D2595" t="s">
        <v>159</v>
      </c>
      <c r="E2595">
        <v>226</v>
      </c>
      <c r="F2595">
        <v>1310</v>
      </c>
      <c r="G2595">
        <v>0.17251908396946564</v>
      </c>
      <c r="H2595">
        <v>50666</v>
      </c>
      <c r="I2595">
        <v>292727</v>
      </c>
      <c r="J2595">
        <v>62</v>
      </c>
      <c r="K2595" t="s">
        <v>890</v>
      </c>
      <c r="L2595">
        <v>4374</v>
      </c>
      <c r="M2595">
        <v>2024</v>
      </c>
      <c r="N2595">
        <v>36</v>
      </c>
      <c r="O2595">
        <f t="shared" si="40"/>
        <v>4.4605850076974698E-3</v>
      </c>
    </row>
    <row r="2596" spans="1:15" x14ac:dyDescent="0.3">
      <c r="A2596">
        <v>91</v>
      </c>
      <c r="B2596">
        <v>280</v>
      </c>
      <c r="C2596" t="s">
        <v>733</v>
      </c>
      <c r="D2596" t="s">
        <v>159</v>
      </c>
      <c r="E2596">
        <v>221</v>
      </c>
      <c r="F2596">
        <v>1208</v>
      </c>
      <c r="G2596">
        <v>0.18294701986754966</v>
      </c>
      <c r="H2596">
        <v>50666</v>
      </c>
      <c r="I2596">
        <v>292727</v>
      </c>
      <c r="J2596">
        <v>64</v>
      </c>
      <c r="K2596" t="s">
        <v>948</v>
      </c>
      <c r="L2596">
        <v>4028</v>
      </c>
      <c r="M2596">
        <v>2024</v>
      </c>
      <c r="N2596">
        <v>36</v>
      </c>
      <c r="O2596">
        <f t="shared" si="40"/>
        <v>4.3618994986776138E-3</v>
      </c>
    </row>
    <row r="2597" spans="1:15" x14ac:dyDescent="0.3">
      <c r="A2597">
        <v>91</v>
      </c>
      <c r="B2597">
        <v>171</v>
      </c>
      <c r="C2597" t="s">
        <v>733</v>
      </c>
      <c r="D2597" t="s">
        <v>159</v>
      </c>
      <c r="E2597">
        <v>220</v>
      </c>
      <c r="F2597">
        <v>1018</v>
      </c>
      <c r="G2597">
        <v>0.21611001964636542</v>
      </c>
      <c r="H2597">
        <v>50666</v>
      </c>
      <c r="I2597">
        <v>292727</v>
      </c>
      <c r="J2597">
        <v>65</v>
      </c>
      <c r="K2597" t="s">
        <v>2698</v>
      </c>
      <c r="L2597">
        <v>2558</v>
      </c>
      <c r="M2597">
        <v>2024</v>
      </c>
      <c r="N2597">
        <v>36</v>
      </c>
      <c r="O2597">
        <f t="shared" si="40"/>
        <v>4.3421623968736434E-3</v>
      </c>
    </row>
    <row r="2598" spans="1:15" x14ac:dyDescent="0.3">
      <c r="A2598">
        <v>91</v>
      </c>
      <c r="B2598">
        <v>181</v>
      </c>
      <c r="C2598" t="s">
        <v>733</v>
      </c>
      <c r="D2598" t="s">
        <v>159</v>
      </c>
      <c r="E2598">
        <v>220</v>
      </c>
      <c r="F2598">
        <v>1150</v>
      </c>
      <c r="G2598">
        <v>0.19130434782608696</v>
      </c>
      <c r="H2598">
        <v>50666</v>
      </c>
      <c r="I2598">
        <v>292727</v>
      </c>
      <c r="J2598">
        <v>65</v>
      </c>
      <c r="K2598" t="s">
        <v>2217</v>
      </c>
      <c r="L2598">
        <v>2856</v>
      </c>
      <c r="M2598">
        <v>2024</v>
      </c>
      <c r="N2598">
        <v>36</v>
      </c>
      <c r="O2598">
        <f t="shared" si="40"/>
        <v>4.3421623968736434E-3</v>
      </c>
    </row>
    <row r="2599" spans="1:15" x14ac:dyDescent="0.3">
      <c r="A2599">
        <v>91</v>
      </c>
      <c r="B2599">
        <v>281</v>
      </c>
      <c r="C2599" t="s">
        <v>733</v>
      </c>
      <c r="D2599" t="s">
        <v>159</v>
      </c>
      <c r="E2599">
        <v>213</v>
      </c>
      <c r="F2599">
        <v>902</v>
      </c>
      <c r="G2599">
        <v>0.23614190687361419</v>
      </c>
      <c r="H2599">
        <v>50666</v>
      </c>
      <c r="I2599">
        <v>292727</v>
      </c>
      <c r="J2599">
        <v>67</v>
      </c>
      <c r="K2599" t="s">
        <v>946</v>
      </c>
      <c r="L2599">
        <v>1881</v>
      </c>
      <c r="M2599">
        <v>2024</v>
      </c>
      <c r="N2599">
        <v>36</v>
      </c>
      <c r="O2599">
        <f t="shared" si="40"/>
        <v>4.204002684245845E-3</v>
      </c>
    </row>
    <row r="2600" spans="1:15" x14ac:dyDescent="0.3">
      <c r="A2600">
        <v>91</v>
      </c>
      <c r="B2600">
        <v>141</v>
      </c>
      <c r="C2600" t="s">
        <v>733</v>
      </c>
      <c r="D2600" t="s">
        <v>159</v>
      </c>
      <c r="E2600">
        <v>211</v>
      </c>
      <c r="F2600">
        <v>1303</v>
      </c>
      <c r="G2600">
        <v>0.16193399846508058</v>
      </c>
      <c r="H2600">
        <v>50666</v>
      </c>
      <c r="I2600">
        <v>292727</v>
      </c>
      <c r="J2600">
        <v>68</v>
      </c>
      <c r="K2600" t="s">
        <v>931</v>
      </c>
      <c r="L2600">
        <v>3833</v>
      </c>
      <c r="M2600">
        <v>2024</v>
      </c>
      <c r="N2600">
        <v>36</v>
      </c>
      <c r="O2600">
        <f t="shared" si="40"/>
        <v>4.1645284806379034E-3</v>
      </c>
    </row>
    <row r="2601" spans="1:15" x14ac:dyDescent="0.3">
      <c r="A2601">
        <v>91</v>
      </c>
      <c r="B2601">
        <v>120</v>
      </c>
      <c r="C2601" t="s">
        <v>733</v>
      </c>
      <c r="D2601" t="s">
        <v>159</v>
      </c>
      <c r="E2601">
        <v>206</v>
      </c>
      <c r="F2601">
        <v>768</v>
      </c>
      <c r="G2601">
        <v>0.26822916666666669</v>
      </c>
      <c r="H2601">
        <v>50666</v>
      </c>
      <c r="I2601">
        <v>292727</v>
      </c>
      <c r="J2601">
        <v>69</v>
      </c>
      <c r="K2601" t="s">
        <v>924</v>
      </c>
      <c r="L2601">
        <v>1368</v>
      </c>
      <c r="M2601">
        <v>2024</v>
      </c>
      <c r="N2601">
        <v>36</v>
      </c>
      <c r="O2601">
        <f t="shared" si="40"/>
        <v>4.0658429716180474E-3</v>
      </c>
    </row>
    <row r="2602" spans="1:15" x14ac:dyDescent="0.3">
      <c r="A2602">
        <v>91</v>
      </c>
      <c r="B2602">
        <v>44</v>
      </c>
      <c r="C2602" t="s">
        <v>733</v>
      </c>
      <c r="D2602" t="s">
        <v>159</v>
      </c>
      <c r="E2602">
        <v>203</v>
      </c>
      <c r="F2602">
        <v>871</v>
      </c>
      <c r="G2602">
        <v>0.2330654420206659</v>
      </c>
      <c r="H2602">
        <v>50666</v>
      </c>
      <c r="I2602">
        <v>292727</v>
      </c>
      <c r="J2602">
        <v>70</v>
      </c>
      <c r="K2602" t="s">
        <v>2679</v>
      </c>
      <c r="L2602">
        <v>1846</v>
      </c>
      <c r="M2602">
        <v>2024</v>
      </c>
      <c r="N2602">
        <v>36</v>
      </c>
      <c r="O2602">
        <f t="shared" si="40"/>
        <v>4.0066316662061346E-3</v>
      </c>
    </row>
    <row r="2603" spans="1:15" x14ac:dyDescent="0.3">
      <c r="A2603">
        <v>91</v>
      </c>
      <c r="B2603">
        <v>220</v>
      </c>
      <c r="C2603" t="s">
        <v>733</v>
      </c>
      <c r="D2603" t="s">
        <v>159</v>
      </c>
      <c r="E2603">
        <v>203</v>
      </c>
      <c r="F2603">
        <v>1059</v>
      </c>
      <c r="G2603">
        <v>0.19169027384324835</v>
      </c>
      <c r="H2603">
        <v>50666</v>
      </c>
      <c r="I2603">
        <v>292727</v>
      </c>
      <c r="J2603">
        <v>70</v>
      </c>
      <c r="K2603" t="s">
        <v>941</v>
      </c>
      <c r="L2603">
        <v>1892</v>
      </c>
      <c r="M2603">
        <v>2024</v>
      </c>
      <c r="N2603">
        <v>36</v>
      </c>
      <c r="O2603">
        <f t="shared" si="40"/>
        <v>4.0066316662061346E-3</v>
      </c>
    </row>
    <row r="2604" spans="1:15" x14ac:dyDescent="0.3">
      <c r="A2604">
        <v>91</v>
      </c>
      <c r="B2604">
        <v>813</v>
      </c>
      <c r="C2604" t="s">
        <v>733</v>
      </c>
      <c r="D2604" t="s">
        <v>159</v>
      </c>
      <c r="E2604">
        <v>203</v>
      </c>
      <c r="F2604">
        <v>950</v>
      </c>
      <c r="G2604">
        <v>0.21368421052631578</v>
      </c>
      <c r="H2604">
        <v>50666</v>
      </c>
      <c r="I2604">
        <v>292727</v>
      </c>
      <c r="J2604">
        <v>70</v>
      </c>
      <c r="K2604" t="s">
        <v>2243</v>
      </c>
      <c r="L2604">
        <v>1813</v>
      </c>
      <c r="M2604">
        <v>2024</v>
      </c>
      <c r="N2604">
        <v>36</v>
      </c>
      <c r="O2604">
        <f t="shared" si="40"/>
        <v>4.0066316662061346E-3</v>
      </c>
    </row>
    <row r="2605" spans="1:15" x14ac:dyDescent="0.3">
      <c r="A2605">
        <v>91</v>
      </c>
      <c r="B2605">
        <v>134</v>
      </c>
      <c r="C2605" t="s">
        <v>733</v>
      </c>
      <c r="D2605" t="s">
        <v>159</v>
      </c>
      <c r="E2605">
        <v>202</v>
      </c>
      <c r="F2605">
        <v>1277</v>
      </c>
      <c r="G2605">
        <v>0.1581832419733751</v>
      </c>
      <c r="H2605">
        <v>50666</v>
      </c>
      <c r="I2605">
        <v>292727</v>
      </c>
      <c r="J2605">
        <v>73</v>
      </c>
      <c r="K2605" t="s">
        <v>929</v>
      </c>
      <c r="L2605">
        <v>4163</v>
      </c>
      <c r="M2605">
        <v>2024</v>
      </c>
      <c r="N2605">
        <v>36</v>
      </c>
      <c r="O2605">
        <f t="shared" si="40"/>
        <v>3.9868945644021634E-3</v>
      </c>
    </row>
    <row r="2606" spans="1:15" x14ac:dyDescent="0.3">
      <c r="A2606">
        <v>91</v>
      </c>
      <c r="B2606">
        <v>161</v>
      </c>
      <c r="C2606" t="s">
        <v>733</v>
      </c>
      <c r="D2606" t="s">
        <v>159</v>
      </c>
      <c r="E2606">
        <v>201</v>
      </c>
      <c r="F2606">
        <v>793</v>
      </c>
      <c r="G2606">
        <v>0.25346784363177804</v>
      </c>
      <c r="H2606">
        <v>50666</v>
      </c>
      <c r="I2606">
        <v>292727</v>
      </c>
      <c r="J2606">
        <v>74</v>
      </c>
      <c r="K2606" t="s">
        <v>2694</v>
      </c>
      <c r="L2606">
        <v>1310</v>
      </c>
      <c r="M2606">
        <v>2024</v>
      </c>
      <c r="N2606">
        <v>36</v>
      </c>
      <c r="O2606">
        <f t="shared" si="40"/>
        <v>3.9671574625981922E-3</v>
      </c>
    </row>
    <row r="2607" spans="1:15" x14ac:dyDescent="0.3">
      <c r="A2607">
        <v>91</v>
      </c>
      <c r="B2607">
        <v>244</v>
      </c>
      <c r="C2607" t="s">
        <v>733</v>
      </c>
      <c r="D2607" t="s">
        <v>159</v>
      </c>
      <c r="E2607">
        <v>201</v>
      </c>
      <c r="F2607">
        <v>1402</v>
      </c>
      <c r="G2607">
        <v>0.14336661911554921</v>
      </c>
      <c r="H2607">
        <v>50666</v>
      </c>
      <c r="I2607">
        <v>292727</v>
      </c>
      <c r="J2607">
        <v>74</v>
      </c>
      <c r="K2607" t="s">
        <v>887</v>
      </c>
      <c r="L2607">
        <v>5396</v>
      </c>
      <c r="M2607">
        <v>2024</v>
      </c>
      <c r="N2607">
        <v>36</v>
      </c>
      <c r="O2607">
        <f t="shared" si="40"/>
        <v>3.9671574625981922E-3</v>
      </c>
    </row>
    <row r="2608" spans="1:15" x14ac:dyDescent="0.3">
      <c r="A2608">
        <v>91</v>
      </c>
      <c r="B2608">
        <v>660</v>
      </c>
      <c r="C2608" t="s">
        <v>733</v>
      </c>
      <c r="D2608" t="s">
        <v>159</v>
      </c>
      <c r="E2608">
        <v>200</v>
      </c>
      <c r="F2608">
        <v>1095</v>
      </c>
      <c r="G2608">
        <v>0.18264840182648401</v>
      </c>
      <c r="H2608">
        <v>50666</v>
      </c>
      <c r="I2608">
        <v>292727</v>
      </c>
      <c r="J2608">
        <v>76</v>
      </c>
      <c r="K2608" t="s">
        <v>2790</v>
      </c>
      <c r="L2608">
        <v>2045</v>
      </c>
      <c r="M2608">
        <v>2024</v>
      </c>
      <c r="N2608">
        <v>36</v>
      </c>
      <c r="O2608">
        <f t="shared" si="40"/>
        <v>3.947420360794221E-3</v>
      </c>
    </row>
    <row r="2609" spans="1:15" x14ac:dyDescent="0.3">
      <c r="A2609">
        <v>91</v>
      </c>
      <c r="B2609">
        <v>283</v>
      </c>
      <c r="C2609" t="s">
        <v>733</v>
      </c>
      <c r="D2609" t="s">
        <v>159</v>
      </c>
      <c r="E2609">
        <v>199</v>
      </c>
      <c r="F2609">
        <v>885</v>
      </c>
      <c r="G2609">
        <v>0.22485875706214689</v>
      </c>
      <c r="H2609">
        <v>50666</v>
      </c>
      <c r="I2609">
        <v>292727</v>
      </c>
      <c r="J2609">
        <v>77</v>
      </c>
      <c r="K2609" t="s">
        <v>2244</v>
      </c>
      <c r="L2609">
        <v>2563</v>
      </c>
      <c r="M2609">
        <v>2024</v>
      </c>
      <c r="N2609">
        <v>36</v>
      </c>
      <c r="O2609">
        <f t="shared" si="40"/>
        <v>3.9276832589902498E-3</v>
      </c>
    </row>
    <row r="2610" spans="1:15" x14ac:dyDescent="0.3">
      <c r="A2610">
        <v>91</v>
      </c>
      <c r="B2610">
        <v>191</v>
      </c>
      <c r="C2610" t="s">
        <v>733</v>
      </c>
      <c r="D2610" t="s">
        <v>159</v>
      </c>
      <c r="E2610">
        <v>194</v>
      </c>
      <c r="F2610">
        <v>499</v>
      </c>
      <c r="G2610">
        <v>0.38877755511022044</v>
      </c>
      <c r="H2610">
        <v>50666</v>
      </c>
      <c r="I2610">
        <v>292727</v>
      </c>
      <c r="J2610">
        <v>78</v>
      </c>
      <c r="K2610" t="s">
        <v>2941</v>
      </c>
      <c r="L2610">
        <v>1386</v>
      </c>
      <c r="M2610">
        <v>2024</v>
      </c>
      <c r="N2610">
        <v>36</v>
      </c>
      <c r="O2610">
        <f t="shared" si="40"/>
        <v>3.8289977499703942E-3</v>
      </c>
    </row>
    <row r="2611" spans="1:15" x14ac:dyDescent="0.3">
      <c r="A2611">
        <v>91</v>
      </c>
      <c r="B2611">
        <v>347</v>
      </c>
      <c r="C2611" t="s">
        <v>733</v>
      </c>
      <c r="D2611" t="s">
        <v>159</v>
      </c>
      <c r="E2611">
        <v>192</v>
      </c>
      <c r="F2611">
        <v>1582</v>
      </c>
      <c r="G2611">
        <v>0.1213653603034134</v>
      </c>
      <c r="H2611">
        <v>50666</v>
      </c>
      <c r="I2611">
        <v>292727</v>
      </c>
      <c r="J2611">
        <v>79</v>
      </c>
      <c r="K2611" t="s">
        <v>886</v>
      </c>
      <c r="L2611">
        <v>5736</v>
      </c>
      <c r="M2611">
        <v>2024</v>
      </c>
      <c r="N2611">
        <v>36</v>
      </c>
      <c r="O2611">
        <f t="shared" si="40"/>
        <v>3.7895235463624522E-3</v>
      </c>
    </row>
    <row r="2612" spans="1:15" x14ac:dyDescent="0.3">
      <c r="A2612">
        <v>91</v>
      </c>
      <c r="B2612">
        <v>315</v>
      </c>
      <c r="C2612" t="s">
        <v>733</v>
      </c>
      <c r="D2612" t="s">
        <v>159</v>
      </c>
      <c r="E2612">
        <v>191</v>
      </c>
      <c r="F2612">
        <v>551</v>
      </c>
      <c r="G2612">
        <v>0.34664246823956441</v>
      </c>
      <c r="H2612">
        <v>50666</v>
      </c>
      <c r="I2612">
        <v>292727</v>
      </c>
      <c r="J2612">
        <v>80</v>
      </c>
      <c r="K2612" t="s">
        <v>2943</v>
      </c>
      <c r="L2612">
        <v>1125</v>
      </c>
      <c r="M2612">
        <v>2024</v>
      </c>
      <c r="N2612">
        <v>36</v>
      </c>
      <c r="O2612">
        <f t="shared" si="40"/>
        <v>3.769786444558481E-3</v>
      </c>
    </row>
    <row r="2613" spans="1:15" x14ac:dyDescent="0.3">
      <c r="A2613">
        <v>91</v>
      </c>
      <c r="B2613">
        <v>133</v>
      </c>
      <c r="C2613" t="s">
        <v>733</v>
      </c>
      <c r="D2613" t="s">
        <v>159</v>
      </c>
      <c r="E2613">
        <v>188</v>
      </c>
      <c r="F2613">
        <v>2145</v>
      </c>
      <c r="G2613">
        <v>8.7645687645687642E-2</v>
      </c>
      <c r="H2613">
        <v>50666</v>
      </c>
      <c r="I2613">
        <v>292727</v>
      </c>
      <c r="J2613">
        <v>81</v>
      </c>
      <c r="K2613" t="s">
        <v>2877</v>
      </c>
      <c r="L2613">
        <v>7672</v>
      </c>
      <c r="M2613">
        <v>2024</v>
      </c>
      <c r="N2613">
        <v>36</v>
      </c>
      <c r="O2613">
        <f t="shared" si="40"/>
        <v>3.7105751391465678E-3</v>
      </c>
    </row>
    <row r="2614" spans="1:15" x14ac:dyDescent="0.3">
      <c r="A2614">
        <v>91</v>
      </c>
      <c r="B2614">
        <v>41</v>
      </c>
      <c r="C2614" t="s">
        <v>733</v>
      </c>
      <c r="D2614" t="s">
        <v>159</v>
      </c>
      <c r="E2614">
        <v>186</v>
      </c>
      <c r="F2614">
        <v>638</v>
      </c>
      <c r="G2614">
        <v>0.29153605015673983</v>
      </c>
      <c r="H2614">
        <v>50666</v>
      </c>
      <c r="I2614">
        <v>292727</v>
      </c>
      <c r="J2614">
        <v>82</v>
      </c>
      <c r="K2614" t="s">
        <v>944</v>
      </c>
      <c r="L2614">
        <v>1096</v>
      </c>
      <c r="M2614">
        <v>2024</v>
      </c>
      <c r="N2614">
        <v>36</v>
      </c>
      <c r="O2614">
        <f t="shared" si="40"/>
        <v>3.6711009355386254E-3</v>
      </c>
    </row>
    <row r="2615" spans="1:15" x14ac:dyDescent="0.3">
      <c r="A2615">
        <v>91</v>
      </c>
      <c r="B2615">
        <v>426</v>
      </c>
      <c r="C2615" t="s">
        <v>733</v>
      </c>
      <c r="D2615" t="s">
        <v>159</v>
      </c>
      <c r="E2615">
        <v>184</v>
      </c>
      <c r="F2615">
        <v>1495</v>
      </c>
      <c r="G2615">
        <v>0.12307692307692308</v>
      </c>
      <c r="H2615">
        <v>50666</v>
      </c>
      <c r="I2615">
        <v>292727</v>
      </c>
      <c r="J2615">
        <v>83</v>
      </c>
      <c r="K2615" t="s">
        <v>2215</v>
      </c>
      <c r="L2615">
        <v>4907</v>
      </c>
      <c r="M2615">
        <v>2024</v>
      </c>
      <c r="N2615">
        <v>36</v>
      </c>
      <c r="O2615">
        <f t="shared" si="40"/>
        <v>3.6316267319306834E-3</v>
      </c>
    </row>
    <row r="2616" spans="1:15" x14ac:dyDescent="0.3">
      <c r="A2616">
        <v>91</v>
      </c>
      <c r="B2616">
        <v>245</v>
      </c>
      <c r="C2616" t="s">
        <v>733</v>
      </c>
      <c r="D2616" t="s">
        <v>159</v>
      </c>
      <c r="E2616">
        <v>178</v>
      </c>
      <c r="F2616">
        <v>977</v>
      </c>
      <c r="G2616">
        <v>0.18219037871033777</v>
      </c>
      <c r="H2616">
        <v>50666</v>
      </c>
      <c r="I2616">
        <v>292727</v>
      </c>
      <c r="J2616">
        <v>84</v>
      </c>
      <c r="K2616" t="s">
        <v>2712</v>
      </c>
      <c r="L2616">
        <v>2282</v>
      </c>
      <c r="M2616">
        <v>2024</v>
      </c>
      <c r="N2616">
        <v>36</v>
      </c>
      <c r="O2616">
        <f t="shared" si="40"/>
        <v>3.5132041211068566E-3</v>
      </c>
    </row>
    <row r="2617" spans="1:15" x14ac:dyDescent="0.3">
      <c r="A2617">
        <v>91</v>
      </c>
      <c r="B2617">
        <v>22</v>
      </c>
      <c r="C2617" t="s">
        <v>733</v>
      </c>
      <c r="D2617" t="s">
        <v>159</v>
      </c>
      <c r="E2617">
        <v>177</v>
      </c>
      <c r="F2617">
        <v>412</v>
      </c>
      <c r="G2617">
        <v>0.42961165048543687</v>
      </c>
      <c r="H2617">
        <v>50666</v>
      </c>
      <c r="I2617">
        <v>292727</v>
      </c>
      <c r="J2617">
        <v>85</v>
      </c>
      <c r="K2617" t="s">
        <v>2674</v>
      </c>
      <c r="L2617">
        <v>511</v>
      </c>
      <c r="M2617">
        <v>2024</v>
      </c>
      <c r="N2617">
        <v>36</v>
      </c>
      <c r="O2617">
        <f t="shared" si="40"/>
        <v>3.4934670193028858E-3</v>
      </c>
    </row>
    <row r="2618" spans="1:15" x14ac:dyDescent="0.3">
      <c r="A2618">
        <v>91</v>
      </c>
      <c r="B2618">
        <v>663</v>
      </c>
      <c r="C2618" t="s">
        <v>733</v>
      </c>
      <c r="D2618" t="s">
        <v>159</v>
      </c>
      <c r="E2618">
        <v>176</v>
      </c>
      <c r="F2618">
        <v>1388</v>
      </c>
      <c r="G2618">
        <v>0.12680115273775217</v>
      </c>
      <c r="H2618">
        <v>50666</v>
      </c>
      <c r="I2618">
        <v>292727</v>
      </c>
      <c r="J2618">
        <v>86</v>
      </c>
      <c r="K2618" t="s">
        <v>2791</v>
      </c>
      <c r="L2618">
        <v>4867</v>
      </c>
      <c r="M2618">
        <v>2024</v>
      </c>
      <c r="N2618">
        <v>36</v>
      </c>
      <c r="O2618">
        <f t="shared" si="40"/>
        <v>3.4737299174989146E-3</v>
      </c>
    </row>
    <row r="2619" spans="1:15" x14ac:dyDescent="0.3">
      <c r="A2619">
        <v>91</v>
      </c>
      <c r="B2619">
        <v>248</v>
      </c>
      <c r="C2619" t="s">
        <v>733</v>
      </c>
      <c r="D2619" t="s">
        <v>159</v>
      </c>
      <c r="E2619">
        <v>174</v>
      </c>
      <c r="F2619">
        <v>1123</v>
      </c>
      <c r="G2619">
        <v>0.15494211932324131</v>
      </c>
      <c r="H2619">
        <v>50666</v>
      </c>
      <c r="I2619">
        <v>292727</v>
      </c>
      <c r="J2619">
        <v>87</v>
      </c>
      <c r="K2619" t="s">
        <v>963</v>
      </c>
      <c r="L2619">
        <v>3375</v>
      </c>
      <c r="M2619">
        <v>2024</v>
      </c>
      <c r="N2619">
        <v>36</v>
      </c>
      <c r="O2619">
        <f t="shared" si="40"/>
        <v>3.4342557138909722E-3</v>
      </c>
    </row>
    <row r="2620" spans="1:15" x14ac:dyDescent="0.3">
      <c r="A2620">
        <v>91</v>
      </c>
      <c r="B2620">
        <v>26</v>
      </c>
      <c r="C2620" t="s">
        <v>733</v>
      </c>
      <c r="D2620" t="s">
        <v>159</v>
      </c>
      <c r="E2620">
        <v>172</v>
      </c>
      <c r="F2620">
        <v>357</v>
      </c>
      <c r="G2620">
        <v>0.48179271708683474</v>
      </c>
      <c r="H2620">
        <v>50666</v>
      </c>
      <c r="I2620">
        <v>292727</v>
      </c>
      <c r="J2620">
        <v>88</v>
      </c>
      <c r="K2620" t="s">
        <v>954</v>
      </c>
      <c r="L2620">
        <v>537</v>
      </c>
      <c r="M2620">
        <v>2024</v>
      </c>
      <c r="N2620">
        <v>36</v>
      </c>
      <c r="O2620">
        <f t="shared" si="40"/>
        <v>3.3947815102830302E-3</v>
      </c>
    </row>
    <row r="2621" spans="1:15" x14ac:dyDescent="0.3">
      <c r="A2621">
        <v>91</v>
      </c>
      <c r="B2621">
        <v>566</v>
      </c>
      <c r="C2621" t="s">
        <v>733</v>
      </c>
      <c r="D2621" t="s">
        <v>159</v>
      </c>
      <c r="E2621">
        <v>171</v>
      </c>
      <c r="F2621">
        <v>1309</v>
      </c>
      <c r="G2621">
        <v>0.1306340718105424</v>
      </c>
      <c r="H2621">
        <v>50666</v>
      </c>
      <c r="I2621">
        <v>292727</v>
      </c>
      <c r="J2621">
        <v>89</v>
      </c>
      <c r="K2621" t="s">
        <v>2771</v>
      </c>
      <c r="L2621">
        <v>2624</v>
      </c>
      <c r="M2621">
        <v>2024</v>
      </c>
      <c r="N2621">
        <v>36</v>
      </c>
      <c r="O2621">
        <f t="shared" si="40"/>
        <v>3.375044408479059E-3</v>
      </c>
    </row>
    <row r="2622" spans="1:15" x14ac:dyDescent="0.3">
      <c r="A2622">
        <v>91</v>
      </c>
      <c r="B2622">
        <v>252</v>
      </c>
      <c r="C2622" t="s">
        <v>733</v>
      </c>
      <c r="D2622" t="s">
        <v>159</v>
      </c>
      <c r="E2622">
        <v>169</v>
      </c>
      <c r="F2622">
        <v>747</v>
      </c>
      <c r="G2622">
        <v>0.22623828647925034</v>
      </c>
      <c r="H2622">
        <v>50666</v>
      </c>
      <c r="I2622">
        <v>292727</v>
      </c>
      <c r="J2622">
        <v>90</v>
      </c>
      <c r="K2622" t="s">
        <v>2946</v>
      </c>
      <c r="L2622">
        <v>1540</v>
      </c>
      <c r="M2622">
        <v>2024</v>
      </c>
      <c r="N2622">
        <v>36</v>
      </c>
      <c r="O2622">
        <f t="shared" si="40"/>
        <v>3.3355702048711165E-3</v>
      </c>
    </row>
    <row r="2623" spans="1:15" x14ac:dyDescent="0.3">
      <c r="A2623">
        <v>91</v>
      </c>
      <c r="B2623">
        <v>190</v>
      </c>
      <c r="C2623" t="s">
        <v>733</v>
      </c>
      <c r="D2623" t="s">
        <v>159</v>
      </c>
      <c r="E2623">
        <v>168</v>
      </c>
      <c r="F2623">
        <v>1249</v>
      </c>
      <c r="G2623">
        <v>0.13450760608486789</v>
      </c>
      <c r="H2623">
        <v>50666</v>
      </c>
      <c r="I2623">
        <v>292727</v>
      </c>
      <c r="J2623">
        <v>91</v>
      </c>
      <c r="K2623" t="s">
        <v>904</v>
      </c>
      <c r="L2623">
        <v>5253</v>
      </c>
      <c r="M2623">
        <v>2024</v>
      </c>
      <c r="N2623">
        <v>36</v>
      </c>
      <c r="O2623">
        <f t="shared" si="40"/>
        <v>3.3158331030671458E-3</v>
      </c>
    </row>
    <row r="2624" spans="1:15" x14ac:dyDescent="0.3">
      <c r="A2624">
        <v>91</v>
      </c>
      <c r="B2624">
        <v>351</v>
      </c>
      <c r="C2624" t="s">
        <v>733</v>
      </c>
      <c r="D2624" t="s">
        <v>159</v>
      </c>
      <c r="E2624">
        <v>168</v>
      </c>
      <c r="F2624">
        <v>1453</v>
      </c>
      <c r="G2624">
        <v>0.11562284927735719</v>
      </c>
      <c r="H2624">
        <v>50666</v>
      </c>
      <c r="I2624">
        <v>292727</v>
      </c>
      <c r="J2624">
        <v>91</v>
      </c>
      <c r="K2624" t="s">
        <v>2729</v>
      </c>
      <c r="L2624">
        <v>4749</v>
      </c>
      <c r="M2624">
        <v>2024</v>
      </c>
      <c r="N2624">
        <v>36</v>
      </c>
      <c r="O2624">
        <f t="shared" si="40"/>
        <v>3.3158331030671458E-3</v>
      </c>
    </row>
    <row r="2625" spans="1:15" x14ac:dyDescent="0.3">
      <c r="A2625">
        <v>91</v>
      </c>
      <c r="B2625">
        <v>440</v>
      </c>
      <c r="C2625" t="s">
        <v>733</v>
      </c>
      <c r="D2625" t="s">
        <v>159</v>
      </c>
      <c r="E2625">
        <v>167</v>
      </c>
      <c r="F2625">
        <v>408</v>
      </c>
      <c r="G2625">
        <v>0.40931372549019607</v>
      </c>
      <c r="H2625">
        <v>50666</v>
      </c>
      <c r="I2625">
        <v>292727</v>
      </c>
      <c r="J2625">
        <v>93</v>
      </c>
      <c r="K2625" t="s">
        <v>2739</v>
      </c>
      <c r="L2625">
        <v>589</v>
      </c>
      <c r="M2625">
        <v>2024</v>
      </c>
      <c r="N2625">
        <v>36</v>
      </c>
      <c r="O2625">
        <f t="shared" si="40"/>
        <v>3.2960960012631746E-3</v>
      </c>
    </row>
    <row r="2626" spans="1:15" x14ac:dyDescent="0.3">
      <c r="A2626">
        <v>91</v>
      </c>
      <c r="B2626">
        <v>165</v>
      </c>
      <c r="C2626" t="s">
        <v>733</v>
      </c>
      <c r="D2626" t="s">
        <v>159</v>
      </c>
      <c r="E2626">
        <v>165</v>
      </c>
      <c r="F2626">
        <v>669</v>
      </c>
      <c r="G2626">
        <v>0.24663677130044842</v>
      </c>
      <c r="H2626">
        <v>50666</v>
      </c>
      <c r="I2626">
        <v>292727</v>
      </c>
      <c r="J2626">
        <v>94</v>
      </c>
      <c r="K2626" t="s">
        <v>2892</v>
      </c>
      <c r="L2626">
        <v>1130</v>
      </c>
      <c r="M2626">
        <v>2024</v>
      </c>
      <c r="N2626">
        <v>36</v>
      </c>
      <c r="O2626">
        <f t="shared" si="40"/>
        <v>3.2566217976552321E-3</v>
      </c>
    </row>
    <row r="2627" spans="1:15" x14ac:dyDescent="0.3">
      <c r="A2627">
        <v>91</v>
      </c>
      <c r="B2627">
        <v>421</v>
      </c>
      <c r="C2627" t="s">
        <v>733</v>
      </c>
      <c r="D2627" t="s">
        <v>159</v>
      </c>
      <c r="E2627">
        <v>163</v>
      </c>
      <c r="F2627">
        <v>1053</v>
      </c>
      <c r="G2627">
        <v>0.15479582146248813</v>
      </c>
      <c r="H2627">
        <v>50666</v>
      </c>
      <c r="I2627">
        <v>292727</v>
      </c>
      <c r="J2627">
        <v>95</v>
      </c>
      <c r="K2627" t="s">
        <v>932</v>
      </c>
      <c r="L2627">
        <v>1915</v>
      </c>
      <c r="M2627">
        <v>2024</v>
      </c>
      <c r="N2627">
        <v>36</v>
      </c>
      <c r="O2627">
        <f t="shared" ref="O2627:O2690" si="41">E2627/H2627</f>
        <v>3.2171475940472902E-3</v>
      </c>
    </row>
    <row r="2628" spans="1:15" x14ac:dyDescent="0.3">
      <c r="A2628">
        <v>91</v>
      </c>
      <c r="B2628">
        <v>812</v>
      </c>
      <c r="C2628" t="s">
        <v>733</v>
      </c>
      <c r="D2628" t="s">
        <v>159</v>
      </c>
      <c r="E2628">
        <v>159</v>
      </c>
      <c r="F2628">
        <v>1024</v>
      </c>
      <c r="G2628">
        <v>0.1552734375</v>
      </c>
      <c r="H2628">
        <v>50666</v>
      </c>
      <c r="I2628">
        <v>292727</v>
      </c>
      <c r="J2628">
        <v>96</v>
      </c>
      <c r="K2628" t="s">
        <v>901</v>
      </c>
      <c r="L2628">
        <v>3303</v>
      </c>
      <c r="M2628">
        <v>2024</v>
      </c>
      <c r="N2628">
        <v>36</v>
      </c>
      <c r="O2628">
        <f t="shared" si="41"/>
        <v>3.1381991868314058E-3</v>
      </c>
    </row>
    <row r="2629" spans="1:15" x14ac:dyDescent="0.3">
      <c r="A2629">
        <v>91</v>
      </c>
      <c r="B2629">
        <v>136</v>
      </c>
      <c r="C2629" t="s">
        <v>733</v>
      </c>
      <c r="D2629" t="s">
        <v>159</v>
      </c>
      <c r="E2629">
        <v>156</v>
      </c>
      <c r="F2629">
        <v>813</v>
      </c>
      <c r="G2629">
        <v>0.1918819188191882</v>
      </c>
      <c r="H2629">
        <v>50666</v>
      </c>
      <c r="I2629">
        <v>292727</v>
      </c>
      <c r="J2629">
        <v>97</v>
      </c>
      <c r="K2629" t="s">
        <v>945</v>
      </c>
      <c r="L2629">
        <v>1958</v>
      </c>
      <c r="M2629">
        <v>2024</v>
      </c>
      <c r="N2629">
        <v>36</v>
      </c>
      <c r="O2629">
        <f t="shared" si="41"/>
        <v>3.0789878814194926E-3</v>
      </c>
    </row>
    <row r="2630" spans="1:15" x14ac:dyDescent="0.3">
      <c r="A2630">
        <v>91</v>
      </c>
      <c r="B2630">
        <v>626</v>
      </c>
      <c r="C2630" t="s">
        <v>733</v>
      </c>
      <c r="D2630" t="s">
        <v>159</v>
      </c>
      <c r="E2630">
        <v>151</v>
      </c>
      <c r="F2630">
        <v>940</v>
      </c>
      <c r="G2630">
        <v>0.16063829787234044</v>
      </c>
      <c r="H2630">
        <v>50666</v>
      </c>
      <c r="I2630">
        <v>292727</v>
      </c>
      <c r="J2630">
        <v>98</v>
      </c>
      <c r="K2630" t="s">
        <v>2784</v>
      </c>
      <c r="L2630">
        <v>1978</v>
      </c>
      <c r="M2630">
        <v>2024</v>
      </c>
      <c r="N2630">
        <v>36</v>
      </c>
      <c r="O2630">
        <f t="shared" si="41"/>
        <v>2.9803023723996369E-3</v>
      </c>
    </row>
    <row r="2631" spans="1:15" x14ac:dyDescent="0.3">
      <c r="A2631">
        <v>91</v>
      </c>
      <c r="B2631">
        <v>302</v>
      </c>
      <c r="C2631" t="s">
        <v>733</v>
      </c>
      <c r="D2631" t="s">
        <v>159</v>
      </c>
      <c r="E2631">
        <v>149</v>
      </c>
      <c r="F2631">
        <v>2995</v>
      </c>
      <c r="G2631">
        <v>4.974958263772955E-2</v>
      </c>
      <c r="H2631">
        <v>50666</v>
      </c>
      <c r="I2631">
        <v>292727</v>
      </c>
      <c r="J2631">
        <v>99</v>
      </c>
      <c r="K2631" t="s">
        <v>875</v>
      </c>
      <c r="L2631">
        <v>6312</v>
      </c>
      <c r="M2631">
        <v>2024</v>
      </c>
      <c r="N2631">
        <v>36</v>
      </c>
      <c r="O2631">
        <f t="shared" si="41"/>
        <v>2.9408281687916945E-3</v>
      </c>
    </row>
    <row r="2632" spans="1:15" x14ac:dyDescent="0.3">
      <c r="A2632">
        <v>91</v>
      </c>
      <c r="B2632">
        <v>661</v>
      </c>
      <c r="C2632" t="s">
        <v>733</v>
      </c>
      <c r="D2632" t="s">
        <v>159</v>
      </c>
      <c r="E2632">
        <v>148</v>
      </c>
      <c r="F2632">
        <v>839</v>
      </c>
      <c r="G2632">
        <v>0.17640047675804529</v>
      </c>
      <c r="H2632">
        <v>50666</v>
      </c>
      <c r="I2632">
        <v>292727</v>
      </c>
      <c r="J2632">
        <v>100</v>
      </c>
      <c r="K2632" t="s">
        <v>2235</v>
      </c>
      <c r="L2632">
        <v>2066</v>
      </c>
      <c r="M2632">
        <v>2024</v>
      </c>
      <c r="N2632">
        <v>36</v>
      </c>
      <c r="O2632">
        <f t="shared" si="41"/>
        <v>2.9210910669877233E-3</v>
      </c>
    </row>
    <row r="2633" spans="1:15" x14ac:dyDescent="0.3">
      <c r="A2633">
        <v>91</v>
      </c>
      <c r="B2633">
        <v>7</v>
      </c>
      <c r="C2633" t="s">
        <v>733</v>
      </c>
      <c r="D2633" t="s">
        <v>159</v>
      </c>
      <c r="E2633">
        <v>146</v>
      </c>
      <c r="F2633">
        <v>439</v>
      </c>
      <c r="G2633">
        <v>0.33257403189066059</v>
      </c>
      <c r="H2633">
        <v>50666</v>
      </c>
      <c r="I2633">
        <v>292727</v>
      </c>
      <c r="J2633">
        <v>101</v>
      </c>
      <c r="K2633" t="s">
        <v>2813</v>
      </c>
      <c r="L2633">
        <v>457</v>
      </c>
      <c r="M2633">
        <v>2024</v>
      </c>
      <c r="N2633">
        <v>36</v>
      </c>
      <c r="O2633">
        <f t="shared" si="41"/>
        <v>2.8816168633797813E-3</v>
      </c>
    </row>
    <row r="2634" spans="1:15" x14ac:dyDescent="0.3">
      <c r="A2634">
        <v>91</v>
      </c>
      <c r="B2634">
        <v>227</v>
      </c>
      <c r="C2634" t="s">
        <v>733</v>
      </c>
      <c r="D2634" t="s">
        <v>159</v>
      </c>
      <c r="E2634">
        <v>144</v>
      </c>
      <c r="F2634">
        <v>570</v>
      </c>
      <c r="G2634">
        <v>0.25263157894736843</v>
      </c>
      <c r="H2634">
        <v>50666</v>
      </c>
      <c r="I2634">
        <v>292727</v>
      </c>
      <c r="J2634">
        <v>102</v>
      </c>
      <c r="K2634" t="s">
        <v>2217</v>
      </c>
      <c r="L2634">
        <v>1312</v>
      </c>
      <c r="M2634">
        <v>2024</v>
      </c>
      <c r="N2634">
        <v>36</v>
      </c>
      <c r="O2634">
        <f t="shared" si="41"/>
        <v>2.8421426597718389E-3</v>
      </c>
    </row>
    <row r="2635" spans="1:15" x14ac:dyDescent="0.3">
      <c r="A2635">
        <v>91</v>
      </c>
      <c r="B2635">
        <v>52</v>
      </c>
      <c r="C2635" t="s">
        <v>733</v>
      </c>
      <c r="D2635" t="s">
        <v>159</v>
      </c>
      <c r="E2635">
        <v>143</v>
      </c>
      <c r="F2635">
        <v>974</v>
      </c>
      <c r="G2635">
        <v>0.14681724845995894</v>
      </c>
      <c r="H2635">
        <v>50666</v>
      </c>
      <c r="I2635">
        <v>292727</v>
      </c>
      <c r="J2635">
        <v>103</v>
      </c>
      <c r="K2635" t="s">
        <v>2881</v>
      </c>
      <c r="L2635">
        <v>3600</v>
      </c>
      <c r="M2635">
        <v>2024</v>
      </c>
      <c r="N2635">
        <v>36</v>
      </c>
      <c r="O2635">
        <f t="shared" si="41"/>
        <v>2.8224055579678681E-3</v>
      </c>
    </row>
    <row r="2636" spans="1:15" x14ac:dyDescent="0.3">
      <c r="A2636">
        <v>91</v>
      </c>
      <c r="B2636">
        <v>206</v>
      </c>
      <c r="C2636" t="s">
        <v>733</v>
      </c>
      <c r="D2636" t="s">
        <v>159</v>
      </c>
      <c r="E2636">
        <v>142</v>
      </c>
      <c r="F2636">
        <v>626</v>
      </c>
      <c r="G2636">
        <v>0.2268370607028754</v>
      </c>
      <c r="H2636">
        <v>50666</v>
      </c>
      <c r="I2636">
        <v>292727</v>
      </c>
      <c r="J2636">
        <v>104</v>
      </c>
      <c r="K2636" t="s">
        <v>2705</v>
      </c>
      <c r="L2636">
        <v>1245</v>
      </c>
      <c r="M2636">
        <v>2024</v>
      </c>
      <c r="N2636">
        <v>36</v>
      </c>
      <c r="O2636">
        <f t="shared" si="41"/>
        <v>2.8026684561638969E-3</v>
      </c>
    </row>
    <row r="2637" spans="1:15" x14ac:dyDescent="0.3">
      <c r="A2637">
        <v>91</v>
      </c>
      <c r="B2637">
        <v>279</v>
      </c>
      <c r="C2637" t="s">
        <v>733</v>
      </c>
      <c r="D2637" t="s">
        <v>159</v>
      </c>
      <c r="E2637">
        <v>141</v>
      </c>
      <c r="F2637">
        <v>464</v>
      </c>
      <c r="G2637">
        <v>0.30387931034482757</v>
      </c>
      <c r="H2637">
        <v>50666</v>
      </c>
      <c r="I2637">
        <v>292727</v>
      </c>
      <c r="J2637">
        <v>105</v>
      </c>
      <c r="K2637" t="s">
        <v>2211</v>
      </c>
      <c r="L2637">
        <v>964</v>
      </c>
      <c r="M2637">
        <v>2024</v>
      </c>
      <c r="N2637">
        <v>36</v>
      </c>
      <c r="O2637">
        <f t="shared" si="41"/>
        <v>2.7829313543599257E-3</v>
      </c>
    </row>
    <row r="2638" spans="1:15" x14ac:dyDescent="0.3">
      <c r="A2638">
        <v>91</v>
      </c>
      <c r="B2638">
        <v>135</v>
      </c>
      <c r="C2638" t="s">
        <v>733</v>
      </c>
      <c r="D2638" t="s">
        <v>159</v>
      </c>
      <c r="E2638">
        <v>137</v>
      </c>
      <c r="F2638">
        <v>794</v>
      </c>
      <c r="G2638">
        <v>0.17254408060453399</v>
      </c>
      <c r="H2638">
        <v>50666</v>
      </c>
      <c r="I2638">
        <v>292727</v>
      </c>
      <c r="J2638">
        <v>106</v>
      </c>
      <c r="K2638" t="s">
        <v>964</v>
      </c>
      <c r="L2638">
        <v>2780</v>
      </c>
      <c r="M2638">
        <v>2024</v>
      </c>
      <c r="N2638">
        <v>36</v>
      </c>
      <c r="O2638">
        <f t="shared" si="41"/>
        <v>2.7039829471440413E-3</v>
      </c>
    </row>
    <row r="2639" spans="1:15" x14ac:dyDescent="0.3">
      <c r="A2639">
        <v>91</v>
      </c>
      <c r="B2639">
        <v>344</v>
      </c>
      <c r="C2639" t="s">
        <v>733</v>
      </c>
      <c r="D2639" t="s">
        <v>159</v>
      </c>
      <c r="E2639">
        <v>136</v>
      </c>
      <c r="F2639">
        <v>655</v>
      </c>
      <c r="G2639">
        <v>0.20763358778625954</v>
      </c>
      <c r="H2639">
        <v>50666</v>
      </c>
      <c r="I2639">
        <v>292727</v>
      </c>
      <c r="J2639">
        <v>107</v>
      </c>
      <c r="K2639" t="s">
        <v>2728</v>
      </c>
      <c r="L2639">
        <v>1902</v>
      </c>
      <c r="M2639">
        <v>2024</v>
      </c>
      <c r="N2639">
        <v>36</v>
      </c>
      <c r="O2639">
        <f t="shared" si="41"/>
        <v>2.6842458453400701E-3</v>
      </c>
    </row>
    <row r="2640" spans="1:15" x14ac:dyDescent="0.3">
      <c r="A2640">
        <v>91</v>
      </c>
      <c r="B2640">
        <v>690</v>
      </c>
      <c r="C2640" t="s">
        <v>733</v>
      </c>
      <c r="D2640" t="s">
        <v>159</v>
      </c>
      <c r="E2640">
        <v>135</v>
      </c>
      <c r="F2640">
        <v>522</v>
      </c>
      <c r="G2640">
        <v>0.25862068965517243</v>
      </c>
      <c r="H2640">
        <v>50666</v>
      </c>
      <c r="I2640">
        <v>292727</v>
      </c>
      <c r="J2640">
        <v>108</v>
      </c>
      <c r="K2640" t="s">
        <v>2793</v>
      </c>
      <c r="L2640">
        <v>681</v>
      </c>
      <c r="M2640">
        <v>2024</v>
      </c>
      <c r="N2640">
        <v>36</v>
      </c>
      <c r="O2640">
        <f t="shared" si="41"/>
        <v>2.6645087435360993E-3</v>
      </c>
    </row>
    <row r="2641" spans="1:15" x14ac:dyDescent="0.3">
      <c r="A2641">
        <v>91</v>
      </c>
      <c r="B2641">
        <v>204</v>
      </c>
      <c r="C2641" t="s">
        <v>733</v>
      </c>
      <c r="D2641" t="s">
        <v>159</v>
      </c>
      <c r="E2641">
        <v>134</v>
      </c>
      <c r="F2641">
        <v>970</v>
      </c>
      <c r="G2641">
        <v>0.13814432989690723</v>
      </c>
      <c r="H2641">
        <v>50666</v>
      </c>
      <c r="I2641">
        <v>292727</v>
      </c>
      <c r="J2641">
        <v>109</v>
      </c>
      <c r="K2641" t="s">
        <v>2704</v>
      </c>
      <c r="L2641">
        <v>4075</v>
      </c>
      <c r="M2641">
        <v>2024</v>
      </c>
      <c r="N2641">
        <v>36</v>
      </c>
      <c r="O2641">
        <f t="shared" si="41"/>
        <v>2.6447716417321281E-3</v>
      </c>
    </row>
    <row r="2642" spans="1:15" x14ac:dyDescent="0.3">
      <c r="A2642">
        <v>91</v>
      </c>
      <c r="B2642">
        <v>680</v>
      </c>
      <c r="C2642" t="s">
        <v>733</v>
      </c>
      <c r="D2642" t="s">
        <v>159</v>
      </c>
      <c r="E2642">
        <v>134</v>
      </c>
      <c r="F2642">
        <v>447</v>
      </c>
      <c r="G2642">
        <v>0.29977628635346754</v>
      </c>
      <c r="H2642">
        <v>50666</v>
      </c>
      <c r="I2642">
        <v>292727</v>
      </c>
      <c r="J2642">
        <v>109</v>
      </c>
      <c r="K2642" t="s">
        <v>2792</v>
      </c>
      <c r="L2642">
        <v>626</v>
      </c>
      <c r="M2642">
        <v>2024</v>
      </c>
      <c r="N2642">
        <v>36</v>
      </c>
      <c r="O2642">
        <f t="shared" si="41"/>
        <v>2.6447716417321281E-3</v>
      </c>
    </row>
    <row r="2643" spans="1:15" x14ac:dyDescent="0.3">
      <c r="A2643">
        <v>91</v>
      </c>
      <c r="B2643">
        <v>115</v>
      </c>
      <c r="C2643" t="s">
        <v>733</v>
      </c>
      <c r="D2643" t="s">
        <v>159</v>
      </c>
      <c r="E2643">
        <v>132</v>
      </c>
      <c r="F2643">
        <v>844</v>
      </c>
      <c r="G2643">
        <v>0.15639810426540285</v>
      </c>
      <c r="H2643">
        <v>50666</v>
      </c>
      <c r="I2643">
        <v>292727</v>
      </c>
      <c r="J2643">
        <v>111</v>
      </c>
      <c r="K2643" t="s">
        <v>957</v>
      </c>
      <c r="L2643">
        <v>1684</v>
      </c>
      <c r="M2643">
        <v>2024</v>
      </c>
      <c r="N2643">
        <v>36</v>
      </c>
      <c r="O2643">
        <f t="shared" si="41"/>
        <v>2.6052974381241857E-3</v>
      </c>
    </row>
    <row r="2644" spans="1:15" x14ac:dyDescent="0.3">
      <c r="A2644">
        <v>91</v>
      </c>
      <c r="B2644">
        <v>346</v>
      </c>
      <c r="C2644" t="s">
        <v>733</v>
      </c>
      <c r="D2644" t="s">
        <v>159</v>
      </c>
      <c r="E2644">
        <v>132</v>
      </c>
      <c r="F2644">
        <v>746</v>
      </c>
      <c r="G2644">
        <v>0.17694369973190349</v>
      </c>
      <c r="H2644">
        <v>50666</v>
      </c>
      <c r="I2644">
        <v>292727</v>
      </c>
      <c r="J2644">
        <v>111</v>
      </c>
      <c r="K2644" t="s">
        <v>2214</v>
      </c>
      <c r="L2644">
        <v>1232</v>
      </c>
      <c r="M2644">
        <v>2024</v>
      </c>
      <c r="N2644">
        <v>36</v>
      </c>
      <c r="O2644">
        <f t="shared" si="41"/>
        <v>2.6052974381241857E-3</v>
      </c>
    </row>
    <row r="2645" spans="1:15" x14ac:dyDescent="0.3">
      <c r="A2645">
        <v>91</v>
      </c>
      <c r="B2645">
        <v>169</v>
      </c>
      <c r="C2645" t="s">
        <v>733</v>
      </c>
      <c r="D2645" t="s">
        <v>159</v>
      </c>
      <c r="E2645">
        <v>131</v>
      </c>
      <c r="F2645">
        <v>465</v>
      </c>
      <c r="G2645">
        <v>0.2817204301075269</v>
      </c>
      <c r="H2645">
        <v>50666</v>
      </c>
      <c r="I2645">
        <v>292727</v>
      </c>
      <c r="J2645">
        <v>113</v>
      </c>
      <c r="K2645" t="s">
        <v>2942</v>
      </c>
      <c r="L2645">
        <v>1050</v>
      </c>
      <c r="M2645">
        <v>2024</v>
      </c>
      <c r="N2645">
        <v>36</v>
      </c>
      <c r="O2645">
        <f t="shared" si="41"/>
        <v>2.5855603363202149E-3</v>
      </c>
    </row>
    <row r="2646" spans="1:15" x14ac:dyDescent="0.3">
      <c r="A2646">
        <v>91</v>
      </c>
      <c r="B2646">
        <v>364</v>
      </c>
      <c r="C2646" t="s">
        <v>733</v>
      </c>
      <c r="D2646" t="s">
        <v>159</v>
      </c>
      <c r="E2646">
        <v>131</v>
      </c>
      <c r="F2646">
        <v>651</v>
      </c>
      <c r="G2646">
        <v>0.20122887864823349</v>
      </c>
      <c r="H2646">
        <v>50666</v>
      </c>
      <c r="I2646">
        <v>292727</v>
      </c>
      <c r="J2646">
        <v>113</v>
      </c>
      <c r="K2646" t="s">
        <v>2732</v>
      </c>
      <c r="L2646">
        <v>1626</v>
      </c>
      <c r="M2646">
        <v>2024</v>
      </c>
      <c r="N2646">
        <v>36</v>
      </c>
      <c r="O2646">
        <f t="shared" si="41"/>
        <v>2.5855603363202149E-3</v>
      </c>
    </row>
    <row r="2647" spans="1:15" x14ac:dyDescent="0.3">
      <c r="A2647">
        <v>91</v>
      </c>
      <c r="B2647">
        <v>723</v>
      </c>
      <c r="C2647" t="s">
        <v>733</v>
      </c>
      <c r="D2647" t="s">
        <v>159</v>
      </c>
      <c r="E2647">
        <v>130</v>
      </c>
      <c r="F2647">
        <v>608</v>
      </c>
      <c r="G2647">
        <v>0.21381578947368421</v>
      </c>
      <c r="H2647">
        <v>50666</v>
      </c>
      <c r="I2647">
        <v>292727</v>
      </c>
      <c r="J2647">
        <v>115</v>
      </c>
      <c r="K2647" t="s">
        <v>937</v>
      </c>
      <c r="L2647">
        <v>1212</v>
      </c>
      <c r="M2647">
        <v>2024</v>
      </c>
      <c r="N2647">
        <v>36</v>
      </c>
      <c r="O2647">
        <f t="shared" si="41"/>
        <v>2.5658232345162437E-3</v>
      </c>
    </row>
    <row r="2648" spans="1:15" x14ac:dyDescent="0.3">
      <c r="A2648">
        <v>91</v>
      </c>
      <c r="B2648">
        <v>2</v>
      </c>
      <c r="C2648" t="s">
        <v>733</v>
      </c>
      <c r="D2648" t="s">
        <v>159</v>
      </c>
      <c r="E2648">
        <v>127</v>
      </c>
      <c r="F2648">
        <v>328</v>
      </c>
      <c r="G2648">
        <v>0.38719512195121952</v>
      </c>
      <c r="H2648">
        <v>50666</v>
      </c>
      <c r="I2648">
        <v>292727</v>
      </c>
      <c r="J2648">
        <v>116</v>
      </c>
      <c r="K2648" t="s">
        <v>2671</v>
      </c>
      <c r="L2648">
        <v>328</v>
      </c>
      <c r="M2648">
        <v>2024</v>
      </c>
      <c r="N2648">
        <v>36</v>
      </c>
      <c r="O2648">
        <f t="shared" si="41"/>
        <v>2.5066119291043305E-3</v>
      </c>
    </row>
    <row r="2649" spans="1:15" x14ac:dyDescent="0.3">
      <c r="A2649">
        <v>91</v>
      </c>
      <c r="B2649">
        <v>4</v>
      </c>
      <c r="C2649" t="s">
        <v>733</v>
      </c>
      <c r="D2649" t="s">
        <v>159</v>
      </c>
      <c r="E2649">
        <v>125</v>
      </c>
      <c r="F2649">
        <v>437</v>
      </c>
      <c r="G2649">
        <v>0.28604118993135014</v>
      </c>
      <c r="H2649">
        <v>50666</v>
      </c>
      <c r="I2649">
        <v>292727</v>
      </c>
      <c r="J2649">
        <v>117</v>
      </c>
      <c r="K2649" t="s">
        <v>2948</v>
      </c>
      <c r="L2649">
        <v>649</v>
      </c>
      <c r="M2649">
        <v>2024</v>
      </c>
      <c r="N2649">
        <v>36</v>
      </c>
      <c r="O2649">
        <f t="shared" si="41"/>
        <v>2.4671377254963881E-3</v>
      </c>
    </row>
    <row r="2650" spans="1:15" x14ac:dyDescent="0.3">
      <c r="A2650">
        <v>91</v>
      </c>
      <c r="B2650">
        <v>48</v>
      </c>
      <c r="C2650" t="s">
        <v>733</v>
      </c>
      <c r="D2650" t="s">
        <v>159</v>
      </c>
      <c r="E2650">
        <v>125</v>
      </c>
      <c r="F2650">
        <v>737</v>
      </c>
      <c r="G2650">
        <v>0.16960651289009498</v>
      </c>
      <c r="H2650">
        <v>50666</v>
      </c>
      <c r="I2650">
        <v>292727</v>
      </c>
      <c r="J2650">
        <v>117</v>
      </c>
      <c r="K2650" t="s">
        <v>2681</v>
      </c>
      <c r="L2650">
        <v>1882</v>
      </c>
      <c r="M2650">
        <v>2024</v>
      </c>
      <c r="N2650">
        <v>36</v>
      </c>
      <c r="O2650">
        <f t="shared" si="41"/>
        <v>2.4671377254963881E-3</v>
      </c>
    </row>
    <row r="2651" spans="1:15" x14ac:dyDescent="0.3">
      <c r="A2651">
        <v>91</v>
      </c>
      <c r="B2651">
        <v>82</v>
      </c>
      <c r="C2651" t="s">
        <v>733</v>
      </c>
      <c r="D2651" t="s">
        <v>159</v>
      </c>
      <c r="E2651">
        <v>123</v>
      </c>
      <c r="F2651">
        <v>481</v>
      </c>
      <c r="G2651">
        <v>0.25571725571725573</v>
      </c>
      <c r="H2651">
        <v>50666</v>
      </c>
      <c r="I2651">
        <v>292727</v>
      </c>
      <c r="J2651">
        <v>119</v>
      </c>
      <c r="K2651" t="s">
        <v>2890</v>
      </c>
      <c r="L2651">
        <v>913</v>
      </c>
      <c r="M2651">
        <v>2024</v>
      </c>
      <c r="N2651">
        <v>36</v>
      </c>
      <c r="O2651">
        <f t="shared" si="41"/>
        <v>2.4276635218884457E-3</v>
      </c>
    </row>
    <row r="2652" spans="1:15" x14ac:dyDescent="0.3">
      <c r="A2652">
        <v>91</v>
      </c>
      <c r="B2652">
        <v>639</v>
      </c>
      <c r="C2652" t="s">
        <v>733</v>
      </c>
      <c r="D2652" t="s">
        <v>159</v>
      </c>
      <c r="E2652">
        <v>123</v>
      </c>
      <c r="F2652">
        <v>826</v>
      </c>
      <c r="G2652">
        <v>0.14891041162227603</v>
      </c>
      <c r="H2652">
        <v>50666</v>
      </c>
      <c r="I2652">
        <v>292727</v>
      </c>
      <c r="J2652">
        <v>119</v>
      </c>
      <c r="K2652" t="s">
        <v>2939</v>
      </c>
      <c r="L2652">
        <v>1805</v>
      </c>
      <c r="M2652">
        <v>2024</v>
      </c>
      <c r="N2652">
        <v>36</v>
      </c>
      <c r="O2652">
        <f t="shared" si="41"/>
        <v>2.4276635218884457E-3</v>
      </c>
    </row>
    <row r="2653" spans="1:15" x14ac:dyDescent="0.3">
      <c r="A2653">
        <v>91</v>
      </c>
      <c r="B2653">
        <v>317</v>
      </c>
      <c r="C2653" t="s">
        <v>733</v>
      </c>
      <c r="D2653" t="s">
        <v>159</v>
      </c>
      <c r="E2653">
        <v>122</v>
      </c>
      <c r="F2653">
        <v>417</v>
      </c>
      <c r="G2653">
        <v>0.29256594724220625</v>
      </c>
      <c r="H2653">
        <v>50666</v>
      </c>
      <c r="I2653">
        <v>292727</v>
      </c>
      <c r="J2653">
        <v>121</v>
      </c>
      <c r="K2653" t="s">
        <v>2242</v>
      </c>
      <c r="L2653">
        <v>829</v>
      </c>
      <c r="M2653">
        <v>2024</v>
      </c>
      <c r="N2653">
        <v>36</v>
      </c>
      <c r="O2653">
        <f t="shared" si="41"/>
        <v>2.4079264200844749E-3</v>
      </c>
    </row>
    <row r="2654" spans="1:15" x14ac:dyDescent="0.3">
      <c r="A2654">
        <v>91</v>
      </c>
      <c r="B2654">
        <v>305</v>
      </c>
      <c r="C2654" t="s">
        <v>733</v>
      </c>
      <c r="D2654" t="s">
        <v>159</v>
      </c>
      <c r="E2654">
        <v>121</v>
      </c>
      <c r="F2654">
        <v>534</v>
      </c>
      <c r="G2654">
        <v>0.22659176029962547</v>
      </c>
      <c r="H2654">
        <v>50666</v>
      </c>
      <c r="I2654">
        <v>292727</v>
      </c>
      <c r="J2654">
        <v>122</v>
      </c>
      <c r="K2654" t="s">
        <v>2720</v>
      </c>
      <c r="L2654">
        <v>1350</v>
      </c>
      <c r="M2654">
        <v>2024</v>
      </c>
      <c r="N2654">
        <v>36</v>
      </c>
      <c r="O2654">
        <f t="shared" si="41"/>
        <v>2.3881893182805037E-3</v>
      </c>
    </row>
    <row r="2655" spans="1:15" x14ac:dyDescent="0.3">
      <c r="A2655">
        <v>91</v>
      </c>
      <c r="B2655">
        <v>751</v>
      </c>
      <c r="C2655" t="s">
        <v>733</v>
      </c>
      <c r="D2655" t="s">
        <v>159</v>
      </c>
      <c r="E2655">
        <v>121</v>
      </c>
      <c r="F2655">
        <v>2580</v>
      </c>
      <c r="G2655">
        <v>4.6899224806201553E-2</v>
      </c>
      <c r="H2655">
        <v>50666</v>
      </c>
      <c r="I2655">
        <v>292727</v>
      </c>
      <c r="J2655">
        <v>122</v>
      </c>
      <c r="K2655" t="s">
        <v>870</v>
      </c>
      <c r="L2655">
        <v>7174</v>
      </c>
      <c r="M2655">
        <v>2024</v>
      </c>
      <c r="N2655">
        <v>36</v>
      </c>
      <c r="O2655">
        <f t="shared" si="41"/>
        <v>2.3881893182805037E-3</v>
      </c>
    </row>
    <row r="2656" spans="1:15" x14ac:dyDescent="0.3">
      <c r="A2656">
        <v>91</v>
      </c>
      <c r="B2656">
        <v>162</v>
      </c>
      <c r="C2656" t="s">
        <v>733</v>
      </c>
      <c r="D2656" t="s">
        <v>159</v>
      </c>
      <c r="E2656">
        <v>119</v>
      </c>
      <c r="F2656">
        <v>346</v>
      </c>
      <c r="G2656">
        <v>0.34393063583815031</v>
      </c>
      <c r="H2656">
        <v>50666</v>
      </c>
      <c r="I2656">
        <v>292727</v>
      </c>
      <c r="J2656">
        <v>124</v>
      </c>
      <c r="K2656" t="s">
        <v>2957</v>
      </c>
      <c r="L2656">
        <v>461</v>
      </c>
      <c r="M2656">
        <v>2024</v>
      </c>
      <c r="N2656">
        <v>36</v>
      </c>
      <c r="O2656">
        <f t="shared" si="41"/>
        <v>2.3487151146725613E-3</v>
      </c>
    </row>
    <row r="2657" spans="1:15" x14ac:dyDescent="0.3">
      <c r="A2657">
        <v>91</v>
      </c>
      <c r="B2657">
        <v>322</v>
      </c>
      <c r="C2657" t="s">
        <v>733</v>
      </c>
      <c r="D2657" t="s">
        <v>159</v>
      </c>
      <c r="E2657">
        <v>119</v>
      </c>
      <c r="F2657">
        <v>500</v>
      </c>
      <c r="G2657">
        <v>0.23799999999999999</v>
      </c>
      <c r="H2657">
        <v>50666</v>
      </c>
      <c r="I2657">
        <v>292727</v>
      </c>
      <c r="J2657">
        <v>124</v>
      </c>
      <c r="K2657" t="s">
        <v>1667</v>
      </c>
      <c r="L2657">
        <v>1093</v>
      </c>
      <c r="M2657">
        <v>2024</v>
      </c>
      <c r="N2657">
        <v>36</v>
      </c>
      <c r="O2657">
        <f t="shared" si="41"/>
        <v>2.3487151146725613E-3</v>
      </c>
    </row>
    <row r="2658" spans="1:15" x14ac:dyDescent="0.3">
      <c r="A2658">
        <v>91</v>
      </c>
      <c r="B2658">
        <v>634</v>
      </c>
      <c r="C2658" t="s">
        <v>733</v>
      </c>
      <c r="D2658" t="s">
        <v>159</v>
      </c>
      <c r="E2658">
        <v>119</v>
      </c>
      <c r="F2658">
        <v>816</v>
      </c>
      <c r="G2658">
        <v>0.14583333333333334</v>
      </c>
      <c r="H2658">
        <v>50666</v>
      </c>
      <c r="I2658">
        <v>292727</v>
      </c>
      <c r="J2658">
        <v>124</v>
      </c>
      <c r="K2658" t="s">
        <v>2940</v>
      </c>
      <c r="L2658">
        <v>1483</v>
      </c>
      <c r="M2658">
        <v>2024</v>
      </c>
      <c r="N2658">
        <v>36</v>
      </c>
      <c r="O2658">
        <f t="shared" si="41"/>
        <v>2.3487151146725613E-3</v>
      </c>
    </row>
    <row r="2659" spans="1:15" x14ac:dyDescent="0.3">
      <c r="A2659">
        <v>91</v>
      </c>
      <c r="B2659">
        <v>199</v>
      </c>
      <c r="C2659" t="s">
        <v>733</v>
      </c>
      <c r="D2659" t="s">
        <v>159</v>
      </c>
      <c r="E2659">
        <v>118</v>
      </c>
      <c r="F2659">
        <v>745</v>
      </c>
      <c r="G2659">
        <v>0.15838926174496645</v>
      </c>
      <c r="H2659">
        <v>50666</v>
      </c>
      <c r="I2659">
        <v>292727</v>
      </c>
      <c r="J2659">
        <v>127</v>
      </c>
      <c r="K2659" t="s">
        <v>1667</v>
      </c>
      <c r="L2659">
        <v>2845</v>
      </c>
      <c r="M2659">
        <v>2024</v>
      </c>
      <c r="N2659">
        <v>36</v>
      </c>
      <c r="O2659">
        <f t="shared" si="41"/>
        <v>2.3289780128685905E-3</v>
      </c>
    </row>
    <row r="2660" spans="1:15" x14ac:dyDescent="0.3">
      <c r="A2660">
        <v>91</v>
      </c>
      <c r="B2660">
        <v>243</v>
      </c>
      <c r="C2660" t="s">
        <v>733</v>
      </c>
      <c r="D2660" t="s">
        <v>159</v>
      </c>
      <c r="E2660">
        <v>117</v>
      </c>
      <c r="F2660">
        <v>643</v>
      </c>
      <c r="G2660">
        <v>0.18195956454121306</v>
      </c>
      <c r="H2660">
        <v>50666</v>
      </c>
      <c r="I2660">
        <v>292727</v>
      </c>
      <c r="J2660">
        <v>128</v>
      </c>
      <c r="K2660" t="s">
        <v>2210</v>
      </c>
      <c r="L2660">
        <v>1768</v>
      </c>
      <c r="M2660">
        <v>2024</v>
      </c>
      <c r="N2660">
        <v>36</v>
      </c>
      <c r="O2660">
        <f t="shared" si="41"/>
        <v>2.3092409110646193E-3</v>
      </c>
    </row>
    <row r="2661" spans="1:15" x14ac:dyDescent="0.3">
      <c r="A2661">
        <v>91</v>
      </c>
      <c r="B2661">
        <v>425</v>
      </c>
      <c r="C2661" t="s">
        <v>733</v>
      </c>
      <c r="D2661" t="s">
        <v>159</v>
      </c>
      <c r="E2661">
        <v>117</v>
      </c>
      <c r="F2661">
        <v>992</v>
      </c>
      <c r="G2661">
        <v>0.11794354838709678</v>
      </c>
      <c r="H2661">
        <v>50666</v>
      </c>
      <c r="I2661">
        <v>292727</v>
      </c>
      <c r="J2661">
        <v>128</v>
      </c>
      <c r="K2661" t="s">
        <v>2883</v>
      </c>
      <c r="L2661">
        <v>3296</v>
      </c>
      <c r="M2661">
        <v>2024</v>
      </c>
      <c r="N2661">
        <v>36</v>
      </c>
      <c r="O2661">
        <f t="shared" si="41"/>
        <v>2.3092409110646193E-3</v>
      </c>
    </row>
    <row r="2662" spans="1:15" x14ac:dyDescent="0.3">
      <c r="A2662">
        <v>91</v>
      </c>
      <c r="B2662">
        <v>633</v>
      </c>
      <c r="C2662" t="s">
        <v>733</v>
      </c>
      <c r="D2662" t="s">
        <v>159</v>
      </c>
      <c r="E2662">
        <v>116</v>
      </c>
      <c r="F2662">
        <v>825</v>
      </c>
      <c r="G2662">
        <v>0.1406060606060606</v>
      </c>
      <c r="H2662">
        <v>50666</v>
      </c>
      <c r="I2662">
        <v>292727</v>
      </c>
      <c r="J2662">
        <v>130</v>
      </c>
      <c r="K2662" t="s">
        <v>2786</v>
      </c>
      <c r="L2662">
        <v>1448</v>
      </c>
      <c r="M2662">
        <v>2024</v>
      </c>
      <c r="N2662">
        <v>36</v>
      </c>
      <c r="O2662">
        <f t="shared" si="41"/>
        <v>2.2895038092606481E-3</v>
      </c>
    </row>
    <row r="2663" spans="1:15" x14ac:dyDescent="0.3">
      <c r="A2663">
        <v>91</v>
      </c>
      <c r="B2663">
        <v>842</v>
      </c>
      <c r="C2663" t="s">
        <v>733</v>
      </c>
      <c r="D2663" t="s">
        <v>159</v>
      </c>
      <c r="E2663">
        <v>116</v>
      </c>
      <c r="F2663">
        <v>196</v>
      </c>
      <c r="G2663">
        <v>0.59183673469387754</v>
      </c>
      <c r="H2663">
        <v>50666</v>
      </c>
      <c r="I2663">
        <v>292727</v>
      </c>
      <c r="J2663">
        <v>130</v>
      </c>
      <c r="K2663" t="s">
        <v>2963</v>
      </c>
      <c r="L2663">
        <v>208</v>
      </c>
      <c r="M2663">
        <v>2024</v>
      </c>
      <c r="N2663">
        <v>36</v>
      </c>
      <c r="O2663">
        <f t="shared" si="41"/>
        <v>2.2895038092606481E-3</v>
      </c>
    </row>
    <row r="2664" spans="1:15" x14ac:dyDescent="0.3">
      <c r="A2664">
        <v>91</v>
      </c>
      <c r="B2664">
        <v>342</v>
      </c>
      <c r="C2664" t="s">
        <v>733</v>
      </c>
      <c r="D2664" t="s">
        <v>159</v>
      </c>
      <c r="E2664">
        <v>115</v>
      </c>
      <c r="F2664">
        <v>791</v>
      </c>
      <c r="G2664">
        <v>0.14538558786346398</v>
      </c>
      <c r="H2664">
        <v>50666</v>
      </c>
      <c r="I2664">
        <v>292727</v>
      </c>
      <c r="J2664">
        <v>132</v>
      </c>
      <c r="K2664" t="s">
        <v>2726</v>
      </c>
      <c r="L2664">
        <v>2776</v>
      </c>
      <c r="M2664">
        <v>2024</v>
      </c>
      <c r="N2664">
        <v>36</v>
      </c>
      <c r="O2664">
        <f t="shared" si="41"/>
        <v>2.2697667074566769E-3</v>
      </c>
    </row>
    <row r="2665" spans="1:15" x14ac:dyDescent="0.3">
      <c r="A2665">
        <v>91</v>
      </c>
      <c r="B2665">
        <v>844</v>
      </c>
      <c r="C2665" t="s">
        <v>733</v>
      </c>
      <c r="D2665" t="s">
        <v>159</v>
      </c>
      <c r="E2665">
        <v>115</v>
      </c>
      <c r="F2665">
        <v>250</v>
      </c>
      <c r="G2665">
        <v>0.46</v>
      </c>
      <c r="H2665">
        <v>50666</v>
      </c>
      <c r="I2665">
        <v>292727</v>
      </c>
      <c r="J2665">
        <v>132</v>
      </c>
      <c r="K2665" t="s">
        <v>2891</v>
      </c>
      <c r="L2665">
        <v>298</v>
      </c>
      <c r="M2665">
        <v>2024</v>
      </c>
      <c r="N2665">
        <v>36</v>
      </c>
      <c r="O2665">
        <f t="shared" si="41"/>
        <v>2.2697667074566769E-3</v>
      </c>
    </row>
    <row r="2666" spans="1:15" x14ac:dyDescent="0.3">
      <c r="A2666">
        <v>91</v>
      </c>
      <c r="B2666">
        <v>229</v>
      </c>
      <c r="C2666" t="s">
        <v>733</v>
      </c>
      <c r="D2666" t="s">
        <v>159</v>
      </c>
      <c r="E2666">
        <v>114</v>
      </c>
      <c r="F2666">
        <v>454</v>
      </c>
      <c r="G2666">
        <v>0.25110132158590309</v>
      </c>
      <c r="H2666">
        <v>50666</v>
      </c>
      <c r="I2666">
        <v>292727</v>
      </c>
      <c r="J2666">
        <v>134</v>
      </c>
      <c r="K2666" t="s">
        <v>2230</v>
      </c>
      <c r="L2666">
        <v>853</v>
      </c>
      <c r="M2666">
        <v>2024</v>
      </c>
      <c r="N2666">
        <v>36</v>
      </c>
      <c r="O2666">
        <f t="shared" si="41"/>
        <v>2.2500296056527061E-3</v>
      </c>
    </row>
    <row r="2667" spans="1:15" x14ac:dyDescent="0.3">
      <c r="A2667">
        <v>91</v>
      </c>
      <c r="B2667">
        <v>314</v>
      </c>
      <c r="C2667" t="s">
        <v>733</v>
      </c>
      <c r="D2667" t="s">
        <v>159</v>
      </c>
      <c r="E2667">
        <v>114</v>
      </c>
      <c r="F2667">
        <v>587</v>
      </c>
      <c r="G2667">
        <v>0.19420783645655879</v>
      </c>
      <c r="H2667">
        <v>50666</v>
      </c>
      <c r="I2667">
        <v>292727</v>
      </c>
      <c r="J2667">
        <v>134</v>
      </c>
      <c r="K2667" t="s">
        <v>2852</v>
      </c>
      <c r="L2667">
        <v>1680</v>
      </c>
      <c r="M2667">
        <v>2024</v>
      </c>
      <c r="N2667">
        <v>36</v>
      </c>
      <c r="O2667">
        <f t="shared" si="41"/>
        <v>2.2500296056527061E-3</v>
      </c>
    </row>
    <row r="2668" spans="1:15" x14ac:dyDescent="0.3">
      <c r="A2668">
        <v>91</v>
      </c>
      <c r="B2668">
        <v>681</v>
      </c>
      <c r="C2668" t="s">
        <v>733</v>
      </c>
      <c r="D2668" t="s">
        <v>159</v>
      </c>
      <c r="E2668">
        <v>113</v>
      </c>
      <c r="F2668">
        <v>480</v>
      </c>
      <c r="G2668">
        <v>0.23541666666666666</v>
      </c>
      <c r="H2668">
        <v>50666</v>
      </c>
      <c r="I2668">
        <v>292727</v>
      </c>
      <c r="J2668">
        <v>136</v>
      </c>
      <c r="K2668" t="s">
        <v>2218</v>
      </c>
      <c r="L2668">
        <v>684</v>
      </c>
      <c r="M2668">
        <v>2024</v>
      </c>
      <c r="N2668">
        <v>36</v>
      </c>
      <c r="O2668">
        <f t="shared" si="41"/>
        <v>2.2302925038487349E-3</v>
      </c>
    </row>
    <row r="2669" spans="1:15" x14ac:dyDescent="0.3">
      <c r="A2669">
        <v>91</v>
      </c>
      <c r="B2669">
        <v>724</v>
      </c>
      <c r="C2669" t="s">
        <v>733</v>
      </c>
      <c r="D2669" t="s">
        <v>159</v>
      </c>
      <c r="E2669">
        <v>113</v>
      </c>
      <c r="F2669">
        <v>531</v>
      </c>
      <c r="G2669">
        <v>0.2128060263653484</v>
      </c>
      <c r="H2669">
        <v>50666</v>
      </c>
      <c r="I2669">
        <v>292727</v>
      </c>
      <c r="J2669">
        <v>136</v>
      </c>
      <c r="K2669" t="s">
        <v>2205</v>
      </c>
      <c r="L2669">
        <v>1429</v>
      </c>
      <c r="M2669">
        <v>2024</v>
      </c>
      <c r="N2669">
        <v>36</v>
      </c>
      <c r="O2669">
        <f t="shared" si="41"/>
        <v>2.2302925038487349E-3</v>
      </c>
    </row>
    <row r="2670" spans="1:15" x14ac:dyDescent="0.3">
      <c r="A2670">
        <v>91</v>
      </c>
      <c r="B2670">
        <v>442</v>
      </c>
      <c r="C2670" t="s">
        <v>733</v>
      </c>
      <c r="D2670" t="s">
        <v>159</v>
      </c>
      <c r="E2670">
        <v>108</v>
      </c>
      <c r="F2670">
        <v>479</v>
      </c>
      <c r="G2670">
        <v>0.22546972860125261</v>
      </c>
      <c r="H2670">
        <v>50666</v>
      </c>
      <c r="I2670">
        <v>292727</v>
      </c>
      <c r="J2670">
        <v>138</v>
      </c>
      <c r="K2670" t="s">
        <v>2741</v>
      </c>
      <c r="L2670">
        <v>955</v>
      </c>
      <c r="M2670">
        <v>2024</v>
      </c>
      <c r="N2670">
        <v>36</v>
      </c>
      <c r="O2670">
        <f t="shared" si="41"/>
        <v>2.1316069948288793E-3</v>
      </c>
    </row>
    <row r="2671" spans="1:15" x14ac:dyDescent="0.3">
      <c r="A2671">
        <v>91</v>
      </c>
      <c r="B2671">
        <v>511</v>
      </c>
      <c r="C2671" t="s">
        <v>733</v>
      </c>
      <c r="D2671" t="s">
        <v>159</v>
      </c>
      <c r="E2671">
        <v>108</v>
      </c>
      <c r="F2671">
        <v>354</v>
      </c>
      <c r="G2671">
        <v>0.30508474576271188</v>
      </c>
      <c r="H2671">
        <v>50666</v>
      </c>
      <c r="I2671">
        <v>292727</v>
      </c>
      <c r="J2671">
        <v>138</v>
      </c>
      <c r="K2671" t="s">
        <v>2757</v>
      </c>
      <c r="L2671">
        <v>467</v>
      </c>
      <c r="M2671">
        <v>2024</v>
      </c>
      <c r="N2671">
        <v>36</v>
      </c>
      <c r="O2671">
        <f t="shared" si="41"/>
        <v>2.1316069948288793E-3</v>
      </c>
    </row>
    <row r="2672" spans="1:15" x14ac:dyDescent="0.3">
      <c r="A2672">
        <v>91</v>
      </c>
      <c r="B2672">
        <v>361</v>
      </c>
      <c r="C2672" t="s">
        <v>733</v>
      </c>
      <c r="D2672" t="s">
        <v>159</v>
      </c>
      <c r="E2672">
        <v>107</v>
      </c>
      <c r="F2672">
        <v>317</v>
      </c>
      <c r="G2672">
        <v>0.33753943217665616</v>
      </c>
      <c r="H2672">
        <v>50666</v>
      </c>
      <c r="I2672">
        <v>292727</v>
      </c>
      <c r="J2672">
        <v>140</v>
      </c>
      <c r="K2672" t="s">
        <v>2730</v>
      </c>
      <c r="L2672">
        <v>575</v>
      </c>
      <c r="M2672">
        <v>2024</v>
      </c>
      <c r="N2672">
        <v>36</v>
      </c>
      <c r="O2672">
        <f t="shared" si="41"/>
        <v>2.1118698930249081E-3</v>
      </c>
    </row>
    <row r="2673" spans="1:15" x14ac:dyDescent="0.3">
      <c r="A2673">
        <v>91</v>
      </c>
      <c r="B2673">
        <v>695</v>
      </c>
      <c r="C2673" t="s">
        <v>733</v>
      </c>
      <c r="D2673" t="s">
        <v>159</v>
      </c>
      <c r="E2673">
        <v>107</v>
      </c>
      <c r="F2673">
        <v>522</v>
      </c>
      <c r="G2673">
        <v>0.2049808429118774</v>
      </c>
      <c r="H2673">
        <v>50666</v>
      </c>
      <c r="I2673">
        <v>292727</v>
      </c>
      <c r="J2673">
        <v>140</v>
      </c>
      <c r="K2673" t="s">
        <v>1615</v>
      </c>
      <c r="L2673">
        <v>627</v>
      </c>
      <c r="M2673">
        <v>2024</v>
      </c>
      <c r="N2673">
        <v>36</v>
      </c>
      <c r="O2673">
        <f t="shared" si="41"/>
        <v>2.1118698930249081E-3</v>
      </c>
    </row>
    <row r="2674" spans="1:15" x14ac:dyDescent="0.3">
      <c r="A2674">
        <v>91</v>
      </c>
      <c r="B2674">
        <v>542</v>
      </c>
      <c r="C2674" t="s">
        <v>733</v>
      </c>
      <c r="D2674" t="s">
        <v>159</v>
      </c>
      <c r="E2674">
        <v>106</v>
      </c>
      <c r="F2674">
        <v>758</v>
      </c>
      <c r="G2674">
        <v>0.13984168865435356</v>
      </c>
      <c r="H2674">
        <v>50666</v>
      </c>
      <c r="I2674">
        <v>292727</v>
      </c>
      <c r="J2674">
        <v>142</v>
      </c>
      <c r="K2674" t="s">
        <v>2765</v>
      </c>
      <c r="L2674">
        <v>1607</v>
      </c>
      <c r="M2674">
        <v>2024</v>
      </c>
      <c r="N2674">
        <v>36</v>
      </c>
      <c r="O2674">
        <f t="shared" si="41"/>
        <v>2.0921327912209373E-3</v>
      </c>
    </row>
    <row r="2675" spans="1:15" x14ac:dyDescent="0.3">
      <c r="A2675">
        <v>91</v>
      </c>
      <c r="B2675">
        <v>561</v>
      </c>
      <c r="C2675" t="s">
        <v>733</v>
      </c>
      <c r="D2675" t="s">
        <v>159</v>
      </c>
      <c r="E2675">
        <v>104</v>
      </c>
      <c r="F2675">
        <v>816</v>
      </c>
      <c r="G2675">
        <v>0.12745098039215685</v>
      </c>
      <c r="H2675">
        <v>50666</v>
      </c>
      <c r="I2675">
        <v>292727</v>
      </c>
      <c r="J2675">
        <v>143</v>
      </c>
      <c r="K2675" t="s">
        <v>2769</v>
      </c>
      <c r="L2675">
        <v>1743</v>
      </c>
      <c r="M2675">
        <v>2024</v>
      </c>
      <c r="N2675">
        <v>36</v>
      </c>
      <c r="O2675">
        <f t="shared" si="41"/>
        <v>2.0526585876129949E-3</v>
      </c>
    </row>
    <row r="2676" spans="1:15" x14ac:dyDescent="0.3">
      <c r="A2676">
        <v>91</v>
      </c>
      <c r="B2676">
        <v>753</v>
      </c>
      <c r="C2676" t="s">
        <v>733</v>
      </c>
      <c r="D2676" t="s">
        <v>159</v>
      </c>
      <c r="E2676">
        <v>104</v>
      </c>
      <c r="F2676">
        <v>2698</v>
      </c>
      <c r="G2676">
        <v>3.8547071905114902E-2</v>
      </c>
      <c r="H2676">
        <v>50666</v>
      </c>
      <c r="I2676">
        <v>292727</v>
      </c>
      <c r="J2676">
        <v>143</v>
      </c>
      <c r="K2676" t="s">
        <v>869</v>
      </c>
      <c r="L2676">
        <v>6723</v>
      </c>
      <c r="M2676">
        <v>2024</v>
      </c>
      <c r="N2676">
        <v>36</v>
      </c>
      <c r="O2676">
        <f t="shared" si="41"/>
        <v>2.0526585876129949E-3</v>
      </c>
    </row>
    <row r="2677" spans="1:15" x14ac:dyDescent="0.3">
      <c r="A2677">
        <v>91</v>
      </c>
      <c r="B2677">
        <v>309</v>
      </c>
      <c r="C2677" t="s">
        <v>733</v>
      </c>
      <c r="D2677" t="s">
        <v>159</v>
      </c>
      <c r="E2677">
        <v>103</v>
      </c>
      <c r="F2677">
        <v>567</v>
      </c>
      <c r="G2677">
        <v>0.18165784832451498</v>
      </c>
      <c r="H2677">
        <v>50666</v>
      </c>
      <c r="I2677">
        <v>292727</v>
      </c>
      <c r="J2677">
        <v>145</v>
      </c>
      <c r="K2677" t="s">
        <v>2228</v>
      </c>
      <c r="L2677">
        <v>863</v>
      </c>
      <c r="M2677">
        <v>2024</v>
      </c>
      <c r="N2677">
        <v>36</v>
      </c>
      <c r="O2677">
        <f t="shared" si="41"/>
        <v>2.0329214858090237E-3</v>
      </c>
    </row>
    <row r="2678" spans="1:15" x14ac:dyDescent="0.3">
      <c r="A2678">
        <v>91</v>
      </c>
      <c r="B2678">
        <v>443</v>
      </c>
      <c r="C2678" t="s">
        <v>733</v>
      </c>
      <c r="D2678" t="s">
        <v>159</v>
      </c>
      <c r="E2678">
        <v>103</v>
      </c>
      <c r="F2678">
        <v>534</v>
      </c>
      <c r="G2678">
        <v>0.19288389513108614</v>
      </c>
      <c r="H2678">
        <v>50666</v>
      </c>
      <c r="I2678">
        <v>292727</v>
      </c>
      <c r="J2678">
        <v>145</v>
      </c>
      <c r="K2678" t="s">
        <v>2742</v>
      </c>
      <c r="L2678">
        <v>1064</v>
      </c>
      <c r="M2678">
        <v>2024</v>
      </c>
      <c r="N2678">
        <v>36</v>
      </c>
      <c r="O2678">
        <f t="shared" si="41"/>
        <v>2.0329214858090237E-3</v>
      </c>
    </row>
    <row r="2679" spans="1:15" x14ac:dyDescent="0.3">
      <c r="A2679">
        <v>91</v>
      </c>
      <c r="B2679">
        <v>756</v>
      </c>
      <c r="C2679" t="s">
        <v>733</v>
      </c>
      <c r="D2679" t="s">
        <v>159</v>
      </c>
      <c r="E2679">
        <v>103</v>
      </c>
      <c r="F2679">
        <v>722</v>
      </c>
      <c r="G2679">
        <v>0.14265927977839335</v>
      </c>
      <c r="H2679">
        <v>50666</v>
      </c>
      <c r="I2679">
        <v>292727</v>
      </c>
      <c r="J2679">
        <v>145</v>
      </c>
      <c r="K2679" t="s">
        <v>892</v>
      </c>
      <c r="L2679">
        <v>1555</v>
      </c>
      <c r="M2679">
        <v>2024</v>
      </c>
      <c r="N2679">
        <v>36</v>
      </c>
      <c r="O2679">
        <f t="shared" si="41"/>
        <v>2.0329214858090237E-3</v>
      </c>
    </row>
    <row r="2680" spans="1:15" x14ac:dyDescent="0.3">
      <c r="A2680">
        <v>91</v>
      </c>
      <c r="B2680">
        <v>773</v>
      </c>
      <c r="C2680" t="s">
        <v>733</v>
      </c>
      <c r="D2680" t="s">
        <v>159</v>
      </c>
      <c r="E2680">
        <v>103</v>
      </c>
      <c r="F2680">
        <v>804</v>
      </c>
      <c r="G2680">
        <v>0.12810945273631841</v>
      </c>
      <c r="H2680">
        <v>50666</v>
      </c>
      <c r="I2680">
        <v>292727</v>
      </c>
      <c r="J2680">
        <v>145</v>
      </c>
      <c r="K2680" t="s">
        <v>917</v>
      </c>
      <c r="L2680">
        <v>2034</v>
      </c>
      <c r="M2680">
        <v>2024</v>
      </c>
      <c r="N2680">
        <v>36</v>
      </c>
      <c r="O2680">
        <f t="shared" si="41"/>
        <v>2.0329214858090237E-3</v>
      </c>
    </row>
    <row r="2681" spans="1:15" x14ac:dyDescent="0.3">
      <c r="A2681">
        <v>91</v>
      </c>
      <c r="B2681">
        <v>694</v>
      </c>
      <c r="C2681" t="s">
        <v>733</v>
      </c>
      <c r="D2681" t="s">
        <v>159</v>
      </c>
      <c r="E2681">
        <v>100</v>
      </c>
      <c r="F2681">
        <v>404</v>
      </c>
      <c r="G2681">
        <v>0.24752475247524752</v>
      </c>
      <c r="H2681">
        <v>50666</v>
      </c>
      <c r="I2681">
        <v>292727</v>
      </c>
      <c r="J2681">
        <v>149</v>
      </c>
      <c r="K2681" t="s">
        <v>2956</v>
      </c>
      <c r="L2681">
        <v>793</v>
      </c>
      <c r="M2681">
        <v>2024</v>
      </c>
      <c r="N2681">
        <v>36</v>
      </c>
      <c r="O2681">
        <f t="shared" si="41"/>
        <v>1.9737101803971105E-3</v>
      </c>
    </row>
    <row r="2682" spans="1:15" x14ac:dyDescent="0.3">
      <c r="A2682">
        <v>91</v>
      </c>
      <c r="B2682">
        <v>130</v>
      </c>
      <c r="C2682" t="s">
        <v>733</v>
      </c>
      <c r="D2682" t="s">
        <v>159</v>
      </c>
      <c r="E2682">
        <v>99</v>
      </c>
      <c r="F2682">
        <v>411</v>
      </c>
      <c r="G2682">
        <v>0.24087591240875914</v>
      </c>
      <c r="H2682">
        <v>50666</v>
      </c>
      <c r="I2682">
        <v>292727</v>
      </c>
      <c r="J2682">
        <v>150</v>
      </c>
      <c r="K2682" t="s">
        <v>2691</v>
      </c>
      <c r="L2682">
        <v>926</v>
      </c>
      <c r="M2682">
        <v>2024</v>
      </c>
      <c r="N2682">
        <v>36</v>
      </c>
      <c r="O2682">
        <f t="shared" si="41"/>
        <v>1.9539730785931393E-3</v>
      </c>
    </row>
    <row r="2683" spans="1:15" x14ac:dyDescent="0.3">
      <c r="A2683">
        <v>91</v>
      </c>
      <c r="B2683">
        <v>142</v>
      </c>
      <c r="C2683" t="s">
        <v>733</v>
      </c>
      <c r="D2683" t="s">
        <v>159</v>
      </c>
      <c r="E2683">
        <v>99</v>
      </c>
      <c r="F2683">
        <v>403</v>
      </c>
      <c r="G2683">
        <v>0.24565756823821339</v>
      </c>
      <c r="H2683">
        <v>50666</v>
      </c>
      <c r="I2683">
        <v>292727</v>
      </c>
      <c r="J2683">
        <v>150</v>
      </c>
      <c r="K2683" t="s">
        <v>2949</v>
      </c>
      <c r="L2683">
        <v>1027</v>
      </c>
      <c r="M2683">
        <v>2024</v>
      </c>
      <c r="N2683">
        <v>36</v>
      </c>
      <c r="O2683">
        <f t="shared" si="41"/>
        <v>1.9539730785931393E-3</v>
      </c>
    </row>
    <row r="2684" spans="1:15" x14ac:dyDescent="0.3">
      <c r="A2684">
        <v>91</v>
      </c>
      <c r="B2684">
        <v>793</v>
      </c>
      <c r="C2684" t="s">
        <v>733</v>
      </c>
      <c r="D2684" t="s">
        <v>159</v>
      </c>
      <c r="E2684">
        <v>99</v>
      </c>
      <c r="F2684">
        <v>384</v>
      </c>
      <c r="G2684">
        <v>0.2578125</v>
      </c>
      <c r="H2684">
        <v>50666</v>
      </c>
      <c r="I2684">
        <v>292727</v>
      </c>
      <c r="J2684">
        <v>150</v>
      </c>
      <c r="K2684" t="s">
        <v>2954</v>
      </c>
      <c r="L2684">
        <v>717</v>
      </c>
      <c r="M2684">
        <v>2024</v>
      </c>
      <c r="N2684">
        <v>36</v>
      </c>
      <c r="O2684">
        <f t="shared" si="41"/>
        <v>1.9539730785931393E-3</v>
      </c>
    </row>
    <row r="2685" spans="1:15" x14ac:dyDescent="0.3">
      <c r="A2685">
        <v>91</v>
      </c>
      <c r="B2685">
        <v>198</v>
      </c>
      <c r="C2685" t="s">
        <v>733</v>
      </c>
      <c r="D2685" t="s">
        <v>159</v>
      </c>
      <c r="E2685">
        <v>98</v>
      </c>
      <c r="F2685">
        <v>606</v>
      </c>
      <c r="G2685">
        <v>0.1617161716171617</v>
      </c>
      <c r="H2685">
        <v>50666</v>
      </c>
      <c r="I2685">
        <v>292727</v>
      </c>
      <c r="J2685">
        <v>153</v>
      </c>
      <c r="K2685" t="s">
        <v>2703</v>
      </c>
      <c r="L2685">
        <v>1904</v>
      </c>
      <c r="M2685">
        <v>2024</v>
      </c>
      <c r="N2685">
        <v>36</v>
      </c>
      <c r="O2685">
        <f t="shared" si="41"/>
        <v>1.9342359767891683E-3</v>
      </c>
    </row>
    <row r="2686" spans="1:15" x14ac:dyDescent="0.3">
      <c r="A2686">
        <v>91</v>
      </c>
      <c r="B2686">
        <v>754</v>
      </c>
      <c r="C2686" t="s">
        <v>733</v>
      </c>
      <c r="D2686" t="s">
        <v>159</v>
      </c>
      <c r="E2686">
        <v>95</v>
      </c>
      <c r="F2686">
        <v>1153</v>
      </c>
      <c r="G2686">
        <v>8.2393755420641798E-2</v>
      </c>
      <c r="H2686">
        <v>50666</v>
      </c>
      <c r="I2686">
        <v>292727</v>
      </c>
      <c r="J2686">
        <v>154</v>
      </c>
      <c r="K2686" t="s">
        <v>874</v>
      </c>
      <c r="L2686">
        <v>2634</v>
      </c>
      <c r="M2686">
        <v>2024</v>
      </c>
      <c r="N2686">
        <v>36</v>
      </c>
      <c r="O2686">
        <f t="shared" si="41"/>
        <v>1.8750246713772549E-3</v>
      </c>
    </row>
    <row r="2687" spans="1:15" x14ac:dyDescent="0.3">
      <c r="A2687">
        <v>91</v>
      </c>
      <c r="B2687">
        <v>23</v>
      </c>
      <c r="C2687" t="s">
        <v>733</v>
      </c>
      <c r="D2687" t="s">
        <v>159</v>
      </c>
      <c r="E2687">
        <v>94</v>
      </c>
      <c r="F2687">
        <v>462</v>
      </c>
      <c r="G2687">
        <v>0.20346320346320346</v>
      </c>
      <c r="H2687">
        <v>50666</v>
      </c>
      <c r="I2687">
        <v>292727</v>
      </c>
      <c r="J2687">
        <v>155</v>
      </c>
      <c r="K2687" t="s">
        <v>2675</v>
      </c>
      <c r="L2687">
        <v>731</v>
      </c>
      <c r="M2687">
        <v>2024</v>
      </c>
      <c r="N2687">
        <v>36</v>
      </c>
      <c r="O2687">
        <f t="shared" si="41"/>
        <v>1.8552875695732839E-3</v>
      </c>
    </row>
    <row r="2688" spans="1:15" x14ac:dyDescent="0.3">
      <c r="A2688">
        <v>91</v>
      </c>
      <c r="B2688">
        <v>253</v>
      </c>
      <c r="C2688" t="s">
        <v>733</v>
      </c>
      <c r="D2688" t="s">
        <v>159</v>
      </c>
      <c r="E2688">
        <v>93</v>
      </c>
      <c r="F2688">
        <v>859</v>
      </c>
      <c r="G2688">
        <v>0.10826542491268917</v>
      </c>
      <c r="H2688">
        <v>50666</v>
      </c>
      <c r="I2688">
        <v>292727</v>
      </c>
      <c r="J2688">
        <v>156</v>
      </c>
      <c r="K2688" t="s">
        <v>885</v>
      </c>
      <c r="L2688">
        <v>3191</v>
      </c>
      <c r="M2688">
        <v>2024</v>
      </c>
      <c r="N2688">
        <v>36</v>
      </c>
      <c r="O2688">
        <f t="shared" si="41"/>
        <v>1.8355504677693127E-3</v>
      </c>
    </row>
    <row r="2689" spans="1:15" x14ac:dyDescent="0.3">
      <c r="A2689">
        <v>91</v>
      </c>
      <c r="B2689">
        <v>422</v>
      </c>
      <c r="C2689" t="s">
        <v>733</v>
      </c>
      <c r="D2689" t="s">
        <v>159</v>
      </c>
      <c r="E2689">
        <v>92</v>
      </c>
      <c r="F2689">
        <v>742</v>
      </c>
      <c r="G2689">
        <v>0.12398921832884097</v>
      </c>
      <c r="H2689">
        <v>50666</v>
      </c>
      <c r="I2689">
        <v>292727</v>
      </c>
      <c r="J2689">
        <v>157</v>
      </c>
      <c r="K2689" t="s">
        <v>2852</v>
      </c>
      <c r="L2689">
        <v>2623</v>
      </c>
      <c r="M2689">
        <v>2024</v>
      </c>
      <c r="N2689">
        <v>36</v>
      </c>
      <c r="O2689">
        <f t="shared" si="41"/>
        <v>1.8158133659653417E-3</v>
      </c>
    </row>
    <row r="2690" spans="1:15" x14ac:dyDescent="0.3">
      <c r="A2690">
        <v>91</v>
      </c>
      <c r="B2690">
        <v>541</v>
      </c>
      <c r="C2690" t="s">
        <v>733</v>
      </c>
      <c r="D2690" t="s">
        <v>159</v>
      </c>
      <c r="E2690">
        <v>91</v>
      </c>
      <c r="F2690">
        <v>906</v>
      </c>
      <c r="G2690">
        <v>0.10044150110375276</v>
      </c>
      <c r="H2690">
        <v>50666</v>
      </c>
      <c r="I2690">
        <v>292727</v>
      </c>
      <c r="J2690">
        <v>158</v>
      </c>
      <c r="K2690" t="s">
        <v>927</v>
      </c>
      <c r="L2690">
        <v>1803</v>
      </c>
      <c r="M2690">
        <v>2024</v>
      </c>
      <c r="N2690">
        <v>36</v>
      </c>
      <c r="O2690">
        <f t="shared" si="41"/>
        <v>1.7960762641613705E-3</v>
      </c>
    </row>
    <row r="2691" spans="1:15" x14ac:dyDescent="0.3">
      <c r="A2691">
        <v>91</v>
      </c>
      <c r="B2691">
        <v>316</v>
      </c>
      <c r="C2691" t="s">
        <v>733</v>
      </c>
      <c r="D2691" t="s">
        <v>159</v>
      </c>
      <c r="E2691">
        <v>89</v>
      </c>
      <c r="F2691">
        <v>217</v>
      </c>
      <c r="G2691">
        <v>0.41013824884792627</v>
      </c>
      <c r="H2691">
        <v>50666</v>
      </c>
      <c r="I2691">
        <v>292727</v>
      </c>
      <c r="J2691">
        <v>159</v>
      </c>
      <c r="K2691" t="s">
        <v>2724</v>
      </c>
      <c r="L2691">
        <v>461</v>
      </c>
      <c r="M2691">
        <v>2024</v>
      </c>
      <c r="N2691">
        <v>36</v>
      </c>
      <c r="O2691">
        <f t="shared" ref="O2691:O2754" si="42">E2691/H2691</f>
        <v>1.7566020605534283E-3</v>
      </c>
    </row>
    <row r="2692" spans="1:15" x14ac:dyDescent="0.3">
      <c r="A2692">
        <v>91</v>
      </c>
      <c r="B2692">
        <v>92</v>
      </c>
      <c r="C2692" t="s">
        <v>733</v>
      </c>
      <c r="D2692" t="s">
        <v>159</v>
      </c>
      <c r="E2692">
        <v>88</v>
      </c>
      <c r="F2692">
        <v>464</v>
      </c>
      <c r="G2692">
        <v>0.18965517241379309</v>
      </c>
      <c r="H2692">
        <v>50666</v>
      </c>
      <c r="I2692">
        <v>292727</v>
      </c>
      <c r="J2692">
        <v>160</v>
      </c>
      <c r="K2692" t="s">
        <v>2874</v>
      </c>
      <c r="L2692">
        <v>516</v>
      </c>
      <c r="M2692">
        <v>2024</v>
      </c>
      <c r="N2692">
        <v>36</v>
      </c>
      <c r="O2692">
        <f t="shared" si="42"/>
        <v>1.7368649587494573E-3</v>
      </c>
    </row>
    <row r="2693" spans="1:15" x14ac:dyDescent="0.3">
      <c r="A2693">
        <v>91</v>
      </c>
      <c r="B2693">
        <v>385</v>
      </c>
      <c r="C2693" t="s">
        <v>733</v>
      </c>
      <c r="D2693" t="s">
        <v>159</v>
      </c>
      <c r="E2693">
        <v>88</v>
      </c>
      <c r="F2693">
        <v>466</v>
      </c>
      <c r="G2693">
        <v>0.18884120171673821</v>
      </c>
      <c r="H2693">
        <v>50666</v>
      </c>
      <c r="I2693">
        <v>292727</v>
      </c>
      <c r="J2693">
        <v>160</v>
      </c>
      <c r="K2693" t="s">
        <v>2213</v>
      </c>
      <c r="L2693">
        <v>1069</v>
      </c>
      <c r="M2693">
        <v>2024</v>
      </c>
      <c r="N2693">
        <v>36</v>
      </c>
      <c r="O2693">
        <f t="shared" si="42"/>
        <v>1.7368649587494573E-3</v>
      </c>
    </row>
    <row r="2694" spans="1:15" x14ac:dyDescent="0.3">
      <c r="A2694">
        <v>91</v>
      </c>
      <c r="B2694">
        <v>750</v>
      </c>
      <c r="C2694" t="s">
        <v>733</v>
      </c>
      <c r="D2694" t="s">
        <v>159</v>
      </c>
      <c r="E2694">
        <v>88</v>
      </c>
      <c r="F2694">
        <v>2483</v>
      </c>
      <c r="G2694">
        <v>3.5440998791784133E-2</v>
      </c>
      <c r="H2694">
        <v>50666</v>
      </c>
      <c r="I2694">
        <v>292727</v>
      </c>
      <c r="J2694">
        <v>160</v>
      </c>
      <c r="K2694" t="s">
        <v>884</v>
      </c>
      <c r="L2694">
        <v>5626</v>
      </c>
      <c r="M2694">
        <v>2024</v>
      </c>
      <c r="N2694">
        <v>36</v>
      </c>
      <c r="O2694">
        <f t="shared" si="42"/>
        <v>1.7368649587494573E-3</v>
      </c>
    </row>
    <row r="2695" spans="1:15" x14ac:dyDescent="0.3">
      <c r="A2695">
        <v>91</v>
      </c>
      <c r="B2695">
        <v>850</v>
      </c>
      <c r="C2695" t="s">
        <v>733</v>
      </c>
      <c r="D2695" t="s">
        <v>159</v>
      </c>
      <c r="E2695">
        <v>87</v>
      </c>
      <c r="F2695">
        <v>331</v>
      </c>
      <c r="G2695">
        <v>0.26283987915407853</v>
      </c>
      <c r="H2695">
        <v>50666</v>
      </c>
      <c r="I2695">
        <v>292727</v>
      </c>
      <c r="J2695">
        <v>163</v>
      </c>
      <c r="K2695" t="s">
        <v>2801</v>
      </c>
      <c r="L2695">
        <v>556</v>
      </c>
      <c r="M2695">
        <v>2024</v>
      </c>
      <c r="N2695">
        <v>36</v>
      </c>
      <c r="O2695">
        <f t="shared" si="42"/>
        <v>1.7171278569454861E-3</v>
      </c>
    </row>
    <row r="2696" spans="1:15" x14ac:dyDescent="0.3">
      <c r="A2696">
        <v>91</v>
      </c>
      <c r="B2696">
        <v>98</v>
      </c>
      <c r="C2696" t="s">
        <v>733</v>
      </c>
      <c r="D2696" t="s">
        <v>159</v>
      </c>
      <c r="E2696">
        <v>86</v>
      </c>
      <c r="F2696">
        <v>574</v>
      </c>
      <c r="G2696">
        <v>0.14982578397212543</v>
      </c>
      <c r="H2696">
        <v>50666</v>
      </c>
      <c r="I2696">
        <v>292727</v>
      </c>
      <c r="J2696">
        <v>164</v>
      </c>
      <c r="K2696" t="s">
        <v>953</v>
      </c>
      <c r="L2696">
        <v>758</v>
      </c>
      <c r="M2696">
        <v>2024</v>
      </c>
      <c r="N2696">
        <v>36</v>
      </c>
      <c r="O2696">
        <f t="shared" si="42"/>
        <v>1.6973907551415151E-3</v>
      </c>
    </row>
    <row r="2697" spans="1:15" x14ac:dyDescent="0.3">
      <c r="A2697">
        <v>91</v>
      </c>
      <c r="B2697">
        <v>343</v>
      </c>
      <c r="C2697" t="s">
        <v>733</v>
      </c>
      <c r="D2697" t="s">
        <v>159</v>
      </c>
      <c r="E2697">
        <v>80</v>
      </c>
      <c r="F2697">
        <v>518</v>
      </c>
      <c r="G2697">
        <v>0.15444015444015444</v>
      </c>
      <c r="H2697">
        <v>50666</v>
      </c>
      <c r="I2697">
        <v>292727</v>
      </c>
      <c r="J2697">
        <v>165</v>
      </c>
      <c r="K2697" t="s">
        <v>2727</v>
      </c>
      <c r="L2697">
        <v>979</v>
      </c>
      <c r="M2697">
        <v>2024</v>
      </c>
      <c r="N2697">
        <v>36</v>
      </c>
      <c r="O2697">
        <f t="shared" si="42"/>
        <v>1.5789681443176885E-3</v>
      </c>
    </row>
    <row r="2698" spans="1:15" x14ac:dyDescent="0.3">
      <c r="A2698">
        <v>91</v>
      </c>
      <c r="B2698">
        <v>912</v>
      </c>
      <c r="C2698" t="s">
        <v>733</v>
      </c>
      <c r="D2698" t="s">
        <v>159</v>
      </c>
      <c r="E2698">
        <v>80</v>
      </c>
      <c r="F2698">
        <v>433</v>
      </c>
      <c r="G2698">
        <v>0.18475750577367206</v>
      </c>
      <c r="H2698">
        <v>50666</v>
      </c>
      <c r="I2698">
        <v>292727</v>
      </c>
      <c r="J2698">
        <v>165</v>
      </c>
      <c r="K2698" t="s">
        <v>2808</v>
      </c>
      <c r="L2698">
        <v>960</v>
      </c>
      <c r="M2698">
        <v>2024</v>
      </c>
      <c r="N2698">
        <v>36</v>
      </c>
      <c r="O2698">
        <f t="shared" si="42"/>
        <v>1.5789681443176885E-3</v>
      </c>
    </row>
    <row r="2699" spans="1:15" x14ac:dyDescent="0.3">
      <c r="A2699">
        <v>91</v>
      </c>
      <c r="B2699">
        <v>930</v>
      </c>
      <c r="C2699" t="s">
        <v>733</v>
      </c>
      <c r="D2699" t="s">
        <v>159</v>
      </c>
      <c r="E2699">
        <v>80</v>
      </c>
      <c r="F2699">
        <v>395</v>
      </c>
      <c r="G2699">
        <v>0.20253164556962025</v>
      </c>
      <c r="H2699">
        <v>50666</v>
      </c>
      <c r="I2699">
        <v>292727</v>
      </c>
      <c r="J2699">
        <v>165</v>
      </c>
      <c r="K2699" t="s">
        <v>2809</v>
      </c>
      <c r="L2699">
        <v>1047</v>
      </c>
      <c r="M2699">
        <v>2024</v>
      </c>
      <c r="N2699">
        <v>36</v>
      </c>
      <c r="O2699">
        <f t="shared" si="42"/>
        <v>1.5789681443176885E-3</v>
      </c>
    </row>
    <row r="2700" spans="1:15" x14ac:dyDescent="0.3">
      <c r="A2700">
        <v>91</v>
      </c>
      <c r="B2700">
        <v>952</v>
      </c>
      <c r="C2700" t="s">
        <v>733</v>
      </c>
      <c r="D2700" t="s">
        <v>159</v>
      </c>
      <c r="E2700">
        <v>79</v>
      </c>
      <c r="F2700">
        <v>411</v>
      </c>
      <c r="G2700">
        <v>0.19221411192214111</v>
      </c>
      <c r="H2700">
        <v>50666</v>
      </c>
      <c r="I2700">
        <v>292727</v>
      </c>
      <c r="J2700">
        <v>168</v>
      </c>
      <c r="K2700" t="s">
        <v>2811</v>
      </c>
      <c r="L2700">
        <v>936</v>
      </c>
      <c r="M2700">
        <v>2024</v>
      </c>
      <c r="N2700">
        <v>36</v>
      </c>
      <c r="O2700">
        <f t="shared" si="42"/>
        <v>1.5592310425137173E-3</v>
      </c>
    </row>
    <row r="2701" spans="1:15" x14ac:dyDescent="0.3">
      <c r="A2701">
        <v>91</v>
      </c>
      <c r="B2701">
        <v>513</v>
      </c>
      <c r="C2701" t="s">
        <v>733</v>
      </c>
      <c r="D2701" t="s">
        <v>159</v>
      </c>
      <c r="E2701">
        <v>78</v>
      </c>
      <c r="F2701">
        <v>329</v>
      </c>
      <c r="G2701">
        <v>0.23708206686930092</v>
      </c>
      <c r="H2701">
        <v>50666</v>
      </c>
      <c r="I2701">
        <v>292727</v>
      </c>
      <c r="J2701">
        <v>169</v>
      </c>
      <c r="K2701" t="s">
        <v>2759</v>
      </c>
      <c r="L2701">
        <v>807</v>
      </c>
      <c r="M2701">
        <v>2024</v>
      </c>
      <c r="N2701">
        <v>36</v>
      </c>
      <c r="O2701">
        <f t="shared" si="42"/>
        <v>1.5394939407097463E-3</v>
      </c>
    </row>
    <row r="2702" spans="1:15" x14ac:dyDescent="0.3">
      <c r="A2702">
        <v>91</v>
      </c>
      <c r="B2702">
        <v>5</v>
      </c>
      <c r="C2702" t="s">
        <v>733</v>
      </c>
      <c r="D2702" t="s">
        <v>159</v>
      </c>
      <c r="E2702">
        <v>77</v>
      </c>
      <c r="F2702">
        <v>253</v>
      </c>
      <c r="G2702">
        <v>0.30434782608695654</v>
      </c>
      <c r="H2702">
        <v>50666</v>
      </c>
      <c r="I2702">
        <v>292727</v>
      </c>
      <c r="J2702">
        <v>170</v>
      </c>
      <c r="K2702" t="s">
        <v>2959</v>
      </c>
      <c r="L2702">
        <v>499</v>
      </c>
      <c r="M2702">
        <v>2024</v>
      </c>
      <c r="N2702">
        <v>36</v>
      </c>
      <c r="O2702">
        <f t="shared" si="42"/>
        <v>1.5197568389057751E-3</v>
      </c>
    </row>
    <row r="2703" spans="1:15" x14ac:dyDescent="0.3">
      <c r="A2703">
        <v>91</v>
      </c>
      <c r="B2703">
        <v>862</v>
      </c>
      <c r="C2703" t="s">
        <v>733</v>
      </c>
      <c r="D2703" t="s">
        <v>159</v>
      </c>
      <c r="E2703">
        <v>77</v>
      </c>
      <c r="F2703">
        <v>777</v>
      </c>
      <c r="G2703">
        <v>9.90990990990991E-2</v>
      </c>
      <c r="H2703">
        <v>50666</v>
      </c>
      <c r="I2703">
        <v>292727</v>
      </c>
      <c r="J2703">
        <v>170</v>
      </c>
      <c r="K2703" t="s">
        <v>910</v>
      </c>
      <c r="L2703">
        <v>3335</v>
      </c>
      <c r="M2703">
        <v>2024</v>
      </c>
      <c r="N2703">
        <v>36</v>
      </c>
      <c r="O2703">
        <f t="shared" si="42"/>
        <v>1.5197568389057751E-3</v>
      </c>
    </row>
    <row r="2704" spans="1:15" x14ac:dyDescent="0.3">
      <c r="A2704">
        <v>91</v>
      </c>
      <c r="B2704">
        <v>20</v>
      </c>
      <c r="C2704" t="s">
        <v>733</v>
      </c>
      <c r="D2704" t="s">
        <v>159</v>
      </c>
      <c r="E2704">
        <v>76</v>
      </c>
      <c r="F2704">
        <v>277</v>
      </c>
      <c r="G2704">
        <v>0.27436823104693142</v>
      </c>
      <c r="H2704">
        <v>50666</v>
      </c>
      <c r="I2704">
        <v>292727</v>
      </c>
      <c r="J2704">
        <v>172</v>
      </c>
      <c r="K2704" t="s">
        <v>2673</v>
      </c>
      <c r="L2704">
        <v>508</v>
      </c>
      <c r="M2704">
        <v>2024</v>
      </c>
      <c r="N2704">
        <v>36</v>
      </c>
      <c r="O2704">
        <f t="shared" si="42"/>
        <v>1.5000197371018041E-3</v>
      </c>
    </row>
    <row r="2705" spans="1:15" x14ac:dyDescent="0.3">
      <c r="A2705">
        <v>91</v>
      </c>
      <c r="B2705">
        <v>384</v>
      </c>
      <c r="C2705" t="s">
        <v>733</v>
      </c>
      <c r="D2705" t="s">
        <v>159</v>
      </c>
      <c r="E2705">
        <v>75</v>
      </c>
      <c r="F2705">
        <v>359</v>
      </c>
      <c r="G2705">
        <v>0.20891364902506965</v>
      </c>
      <c r="H2705">
        <v>50666</v>
      </c>
      <c r="I2705">
        <v>292727</v>
      </c>
      <c r="J2705">
        <v>173</v>
      </c>
      <c r="K2705" t="s">
        <v>2735</v>
      </c>
      <c r="L2705">
        <v>1232</v>
      </c>
      <c r="M2705">
        <v>2024</v>
      </c>
      <c r="N2705">
        <v>36</v>
      </c>
      <c r="O2705">
        <f t="shared" si="42"/>
        <v>1.4802826352978329E-3</v>
      </c>
    </row>
    <row r="2706" spans="1:15" x14ac:dyDescent="0.3">
      <c r="A2706">
        <v>91</v>
      </c>
      <c r="B2706">
        <v>303</v>
      </c>
      <c r="C2706" t="s">
        <v>733</v>
      </c>
      <c r="D2706" t="s">
        <v>159</v>
      </c>
      <c r="E2706">
        <v>74</v>
      </c>
      <c r="F2706">
        <v>505</v>
      </c>
      <c r="G2706">
        <v>0.14653465346534653</v>
      </c>
      <c r="H2706">
        <v>50666</v>
      </c>
      <c r="I2706">
        <v>292727</v>
      </c>
      <c r="J2706">
        <v>174</v>
      </c>
      <c r="K2706" t="s">
        <v>933</v>
      </c>
      <c r="L2706">
        <v>556</v>
      </c>
      <c r="M2706">
        <v>2024</v>
      </c>
      <c r="N2706">
        <v>36</v>
      </c>
      <c r="O2706">
        <f t="shared" si="42"/>
        <v>1.4605455334938617E-3</v>
      </c>
    </row>
    <row r="2707" spans="1:15" x14ac:dyDescent="0.3">
      <c r="A2707">
        <v>91</v>
      </c>
      <c r="B2707">
        <v>380</v>
      </c>
      <c r="C2707" t="s">
        <v>733</v>
      </c>
      <c r="D2707" t="s">
        <v>159</v>
      </c>
      <c r="E2707">
        <v>74</v>
      </c>
      <c r="F2707">
        <v>396</v>
      </c>
      <c r="G2707">
        <v>0.18686868686868688</v>
      </c>
      <c r="H2707">
        <v>50666</v>
      </c>
      <c r="I2707">
        <v>292727</v>
      </c>
      <c r="J2707">
        <v>174</v>
      </c>
      <c r="K2707" t="s">
        <v>2733</v>
      </c>
      <c r="L2707">
        <v>1402</v>
      </c>
      <c r="M2707">
        <v>2024</v>
      </c>
      <c r="N2707">
        <v>36</v>
      </c>
      <c r="O2707">
        <f t="shared" si="42"/>
        <v>1.4605455334938617E-3</v>
      </c>
    </row>
    <row r="2708" spans="1:15" x14ac:dyDescent="0.3">
      <c r="A2708">
        <v>91</v>
      </c>
      <c r="B2708">
        <v>1</v>
      </c>
      <c r="C2708" t="s">
        <v>733</v>
      </c>
      <c r="D2708" t="s">
        <v>159</v>
      </c>
      <c r="E2708">
        <v>73</v>
      </c>
      <c r="F2708">
        <v>230</v>
      </c>
      <c r="G2708">
        <v>0.31739130434782609</v>
      </c>
      <c r="H2708">
        <v>50666</v>
      </c>
      <c r="I2708">
        <v>292727</v>
      </c>
      <c r="J2708">
        <v>176</v>
      </c>
      <c r="K2708" t="s">
        <v>2670</v>
      </c>
      <c r="L2708">
        <v>424</v>
      </c>
      <c r="M2708">
        <v>2024</v>
      </c>
      <c r="N2708">
        <v>36</v>
      </c>
      <c r="O2708">
        <f t="shared" si="42"/>
        <v>1.4408084316898907E-3</v>
      </c>
    </row>
    <row r="2709" spans="1:15" x14ac:dyDescent="0.3">
      <c r="A2709">
        <v>91</v>
      </c>
      <c r="B2709">
        <v>465</v>
      </c>
      <c r="C2709" t="s">
        <v>733</v>
      </c>
      <c r="D2709" t="s">
        <v>159</v>
      </c>
      <c r="E2709">
        <v>73</v>
      </c>
      <c r="F2709">
        <v>597</v>
      </c>
      <c r="G2709">
        <v>0.12227805695142378</v>
      </c>
      <c r="H2709">
        <v>50666</v>
      </c>
      <c r="I2709">
        <v>292727</v>
      </c>
      <c r="J2709">
        <v>176</v>
      </c>
      <c r="K2709" t="s">
        <v>2747</v>
      </c>
      <c r="L2709">
        <v>1977</v>
      </c>
      <c r="M2709">
        <v>2024</v>
      </c>
      <c r="N2709">
        <v>36</v>
      </c>
      <c r="O2709">
        <f t="shared" si="42"/>
        <v>1.4408084316898907E-3</v>
      </c>
    </row>
    <row r="2710" spans="1:15" x14ac:dyDescent="0.3">
      <c r="A2710">
        <v>91</v>
      </c>
      <c r="B2710">
        <v>89</v>
      </c>
      <c r="C2710" t="s">
        <v>733</v>
      </c>
      <c r="D2710" t="s">
        <v>159</v>
      </c>
      <c r="E2710">
        <v>71</v>
      </c>
      <c r="F2710">
        <v>443</v>
      </c>
      <c r="G2710">
        <v>0.16027088036117382</v>
      </c>
      <c r="H2710">
        <v>50666</v>
      </c>
      <c r="I2710">
        <v>292727</v>
      </c>
      <c r="J2710">
        <v>178</v>
      </c>
      <c r="K2710" t="s">
        <v>952</v>
      </c>
      <c r="L2710">
        <v>491</v>
      </c>
      <c r="M2710">
        <v>2024</v>
      </c>
      <c r="N2710">
        <v>36</v>
      </c>
      <c r="O2710">
        <f t="shared" si="42"/>
        <v>1.4013342280819485E-3</v>
      </c>
    </row>
    <row r="2711" spans="1:15" x14ac:dyDescent="0.3">
      <c r="A2711">
        <v>91</v>
      </c>
      <c r="B2711">
        <v>43</v>
      </c>
      <c r="C2711" t="s">
        <v>733</v>
      </c>
      <c r="D2711" t="s">
        <v>159</v>
      </c>
      <c r="E2711">
        <v>68</v>
      </c>
      <c r="F2711">
        <v>270</v>
      </c>
      <c r="G2711">
        <v>0.25185185185185183</v>
      </c>
      <c r="H2711">
        <v>50666</v>
      </c>
      <c r="I2711">
        <v>292727</v>
      </c>
      <c r="J2711">
        <v>179</v>
      </c>
      <c r="K2711" t="s">
        <v>2678</v>
      </c>
      <c r="L2711">
        <v>582</v>
      </c>
      <c r="M2711">
        <v>2024</v>
      </c>
      <c r="N2711">
        <v>36</v>
      </c>
      <c r="O2711">
        <f t="shared" si="42"/>
        <v>1.3421229226700351E-3</v>
      </c>
    </row>
    <row r="2712" spans="1:15" x14ac:dyDescent="0.3">
      <c r="A2712">
        <v>91</v>
      </c>
      <c r="B2712">
        <v>424</v>
      </c>
      <c r="C2712" t="s">
        <v>733</v>
      </c>
      <c r="D2712" t="s">
        <v>159</v>
      </c>
      <c r="E2712">
        <v>66</v>
      </c>
      <c r="F2712">
        <v>369</v>
      </c>
      <c r="G2712">
        <v>0.17886178861788618</v>
      </c>
      <c r="H2712">
        <v>50666</v>
      </c>
      <c r="I2712">
        <v>292727</v>
      </c>
      <c r="J2712">
        <v>180</v>
      </c>
      <c r="K2712" t="s">
        <v>919</v>
      </c>
      <c r="L2712">
        <v>777</v>
      </c>
      <c r="M2712">
        <v>2024</v>
      </c>
      <c r="N2712">
        <v>36</v>
      </c>
      <c r="O2712">
        <f t="shared" si="42"/>
        <v>1.3026487190620929E-3</v>
      </c>
    </row>
    <row r="2713" spans="1:15" x14ac:dyDescent="0.3">
      <c r="A2713">
        <v>91</v>
      </c>
      <c r="B2713">
        <v>144</v>
      </c>
      <c r="C2713" t="s">
        <v>733</v>
      </c>
      <c r="D2713" t="s">
        <v>159</v>
      </c>
      <c r="E2713">
        <v>65</v>
      </c>
      <c r="F2713">
        <v>415</v>
      </c>
      <c r="G2713">
        <v>0.15662650602409639</v>
      </c>
      <c r="H2713">
        <v>50666</v>
      </c>
      <c r="I2713">
        <v>292727</v>
      </c>
      <c r="J2713">
        <v>181</v>
      </c>
      <c r="K2713" t="s">
        <v>2226</v>
      </c>
      <c r="L2713">
        <v>1172</v>
      </c>
      <c r="M2713">
        <v>2024</v>
      </c>
      <c r="N2713">
        <v>36</v>
      </c>
      <c r="O2713">
        <f t="shared" si="42"/>
        <v>1.2829116172581219E-3</v>
      </c>
    </row>
    <row r="2714" spans="1:15" x14ac:dyDescent="0.3">
      <c r="A2714">
        <v>91</v>
      </c>
      <c r="B2714">
        <v>792</v>
      </c>
      <c r="C2714" t="s">
        <v>733</v>
      </c>
      <c r="D2714" t="s">
        <v>159</v>
      </c>
      <c r="E2714">
        <v>65</v>
      </c>
      <c r="F2714">
        <v>296</v>
      </c>
      <c r="G2714">
        <v>0.2195945945945946</v>
      </c>
      <c r="H2714">
        <v>50666</v>
      </c>
      <c r="I2714">
        <v>292727</v>
      </c>
      <c r="J2714">
        <v>181</v>
      </c>
      <c r="K2714" t="s">
        <v>2951</v>
      </c>
      <c r="L2714">
        <v>531</v>
      </c>
      <c r="M2714">
        <v>2024</v>
      </c>
      <c r="N2714">
        <v>36</v>
      </c>
      <c r="O2714">
        <f t="shared" si="42"/>
        <v>1.2829116172581219E-3</v>
      </c>
    </row>
    <row r="2715" spans="1:15" x14ac:dyDescent="0.3">
      <c r="A2715">
        <v>91</v>
      </c>
      <c r="B2715">
        <v>519</v>
      </c>
      <c r="C2715" t="s">
        <v>733</v>
      </c>
      <c r="D2715" t="s">
        <v>159</v>
      </c>
      <c r="E2715">
        <v>64</v>
      </c>
      <c r="F2715">
        <v>420</v>
      </c>
      <c r="G2715">
        <v>0.15238095238095239</v>
      </c>
      <c r="H2715">
        <v>50666</v>
      </c>
      <c r="I2715">
        <v>292727</v>
      </c>
      <c r="J2715">
        <v>183</v>
      </c>
      <c r="K2715" t="s">
        <v>2240</v>
      </c>
      <c r="L2715">
        <v>841</v>
      </c>
      <c r="M2715">
        <v>2024</v>
      </c>
      <c r="N2715">
        <v>36</v>
      </c>
      <c r="O2715">
        <f t="shared" si="42"/>
        <v>1.2631745154541507E-3</v>
      </c>
    </row>
    <row r="2716" spans="1:15" x14ac:dyDescent="0.3">
      <c r="A2716">
        <v>91</v>
      </c>
      <c r="B2716">
        <v>468</v>
      </c>
      <c r="C2716" t="s">
        <v>733</v>
      </c>
      <c r="D2716" t="s">
        <v>159</v>
      </c>
      <c r="E2716">
        <v>63</v>
      </c>
      <c r="F2716">
        <v>449</v>
      </c>
      <c r="G2716">
        <v>0.14031180400890869</v>
      </c>
      <c r="H2716">
        <v>50666</v>
      </c>
      <c r="I2716">
        <v>292727</v>
      </c>
      <c r="J2716">
        <v>184</v>
      </c>
      <c r="K2716" t="s">
        <v>2749</v>
      </c>
      <c r="L2716">
        <v>1247</v>
      </c>
      <c r="M2716">
        <v>2024</v>
      </c>
      <c r="N2716">
        <v>36</v>
      </c>
      <c r="O2716">
        <f t="shared" si="42"/>
        <v>1.2434374136501797E-3</v>
      </c>
    </row>
    <row r="2717" spans="1:15" x14ac:dyDescent="0.3">
      <c r="A2717">
        <v>91</v>
      </c>
      <c r="B2717">
        <v>54</v>
      </c>
      <c r="C2717" t="s">
        <v>733</v>
      </c>
      <c r="D2717" t="s">
        <v>159</v>
      </c>
      <c r="E2717">
        <v>62</v>
      </c>
      <c r="F2717">
        <v>382</v>
      </c>
      <c r="G2717">
        <v>0.16230366492146597</v>
      </c>
      <c r="H2717">
        <v>50666</v>
      </c>
      <c r="I2717">
        <v>292727</v>
      </c>
      <c r="J2717">
        <v>185</v>
      </c>
      <c r="K2717" t="s">
        <v>2684</v>
      </c>
      <c r="L2717">
        <v>1063</v>
      </c>
      <c r="M2717">
        <v>2024</v>
      </c>
      <c r="N2717">
        <v>36</v>
      </c>
      <c r="O2717">
        <f t="shared" si="42"/>
        <v>1.2237003118462085E-3</v>
      </c>
    </row>
    <row r="2718" spans="1:15" x14ac:dyDescent="0.3">
      <c r="A2718">
        <v>91</v>
      </c>
      <c r="B2718">
        <v>50</v>
      </c>
      <c r="C2718" t="s">
        <v>733</v>
      </c>
      <c r="D2718" t="s">
        <v>159</v>
      </c>
      <c r="E2718">
        <v>61</v>
      </c>
      <c r="F2718">
        <v>292</v>
      </c>
      <c r="G2718">
        <v>0.2089041095890411</v>
      </c>
      <c r="H2718">
        <v>50666</v>
      </c>
      <c r="I2718">
        <v>292727</v>
      </c>
      <c r="J2718">
        <v>186</v>
      </c>
      <c r="K2718" t="s">
        <v>2682</v>
      </c>
      <c r="L2718">
        <v>570</v>
      </c>
      <c r="M2718">
        <v>2024</v>
      </c>
      <c r="N2718">
        <v>36</v>
      </c>
      <c r="O2718">
        <f t="shared" si="42"/>
        <v>1.2039632100422375E-3</v>
      </c>
    </row>
    <row r="2719" spans="1:15" x14ac:dyDescent="0.3">
      <c r="A2719">
        <v>91</v>
      </c>
      <c r="B2719">
        <v>817</v>
      </c>
      <c r="C2719" t="s">
        <v>733</v>
      </c>
      <c r="D2719" t="s">
        <v>159</v>
      </c>
      <c r="E2719">
        <v>61</v>
      </c>
      <c r="F2719">
        <v>311</v>
      </c>
      <c r="G2719">
        <v>0.19614147909967847</v>
      </c>
      <c r="H2719">
        <v>50666</v>
      </c>
      <c r="I2719">
        <v>292727</v>
      </c>
      <c r="J2719">
        <v>186</v>
      </c>
      <c r="K2719" t="s">
        <v>2945</v>
      </c>
      <c r="L2719">
        <v>1027</v>
      </c>
      <c r="M2719">
        <v>2024</v>
      </c>
      <c r="N2719">
        <v>36</v>
      </c>
      <c r="O2719">
        <f t="shared" si="42"/>
        <v>1.2039632100422375E-3</v>
      </c>
    </row>
    <row r="2720" spans="1:15" x14ac:dyDescent="0.3">
      <c r="A2720">
        <v>91</v>
      </c>
      <c r="B2720">
        <v>470</v>
      </c>
      <c r="C2720" t="s">
        <v>733</v>
      </c>
      <c r="D2720" t="s">
        <v>159</v>
      </c>
      <c r="E2720">
        <v>59</v>
      </c>
      <c r="F2720">
        <v>336</v>
      </c>
      <c r="G2720">
        <v>0.17559523809523808</v>
      </c>
      <c r="H2720">
        <v>50666</v>
      </c>
      <c r="I2720">
        <v>292727</v>
      </c>
      <c r="J2720">
        <v>188</v>
      </c>
      <c r="K2720" t="s">
        <v>2855</v>
      </c>
      <c r="L2720">
        <v>787</v>
      </c>
      <c r="M2720">
        <v>2024</v>
      </c>
      <c r="N2720">
        <v>36</v>
      </c>
      <c r="O2720">
        <f t="shared" si="42"/>
        <v>1.1644890064342953E-3</v>
      </c>
    </row>
    <row r="2721" spans="1:15" x14ac:dyDescent="0.3">
      <c r="A2721">
        <v>91</v>
      </c>
      <c r="B2721">
        <v>131</v>
      </c>
      <c r="C2721" t="s">
        <v>733</v>
      </c>
      <c r="D2721" t="s">
        <v>159</v>
      </c>
      <c r="E2721">
        <v>57</v>
      </c>
      <c r="F2721">
        <v>117</v>
      </c>
      <c r="G2721">
        <v>0.48717948717948717</v>
      </c>
      <c r="H2721">
        <v>50666</v>
      </c>
      <c r="I2721">
        <v>292727</v>
      </c>
      <c r="J2721">
        <v>189</v>
      </c>
      <c r="K2721" t="s">
        <v>2692</v>
      </c>
      <c r="L2721">
        <v>153</v>
      </c>
      <c r="M2721">
        <v>2024</v>
      </c>
      <c r="N2721">
        <v>36</v>
      </c>
      <c r="O2721">
        <f t="shared" si="42"/>
        <v>1.1250148028263531E-3</v>
      </c>
    </row>
    <row r="2722" spans="1:15" x14ac:dyDescent="0.3">
      <c r="A2722">
        <v>91</v>
      </c>
      <c r="B2722">
        <v>441</v>
      </c>
      <c r="C2722" t="s">
        <v>733</v>
      </c>
      <c r="D2722" t="s">
        <v>159</v>
      </c>
      <c r="E2722">
        <v>56</v>
      </c>
      <c r="F2722">
        <v>289</v>
      </c>
      <c r="G2722">
        <v>0.19377162629757785</v>
      </c>
      <c r="H2722">
        <v>50666</v>
      </c>
      <c r="I2722">
        <v>292727</v>
      </c>
      <c r="J2722">
        <v>190</v>
      </c>
      <c r="K2722" t="s">
        <v>2740</v>
      </c>
      <c r="L2722">
        <v>375</v>
      </c>
      <c r="M2722">
        <v>2024</v>
      </c>
      <c r="N2722">
        <v>36</v>
      </c>
      <c r="O2722">
        <f t="shared" si="42"/>
        <v>1.1052777010223818E-3</v>
      </c>
    </row>
    <row r="2723" spans="1:15" x14ac:dyDescent="0.3">
      <c r="A2723">
        <v>91</v>
      </c>
      <c r="B2723">
        <v>234</v>
      </c>
      <c r="C2723" t="s">
        <v>733</v>
      </c>
      <c r="D2723" t="s">
        <v>159</v>
      </c>
      <c r="E2723">
        <v>55</v>
      </c>
      <c r="F2723">
        <v>218</v>
      </c>
      <c r="G2723">
        <v>0.25229357798165136</v>
      </c>
      <c r="H2723">
        <v>50666</v>
      </c>
      <c r="I2723">
        <v>292727</v>
      </c>
      <c r="J2723">
        <v>191</v>
      </c>
      <c r="K2723" t="s">
        <v>2965</v>
      </c>
      <c r="L2723">
        <v>721</v>
      </c>
      <c r="M2723">
        <v>2024</v>
      </c>
      <c r="N2723">
        <v>36</v>
      </c>
      <c r="O2723">
        <f t="shared" si="42"/>
        <v>1.0855405992184109E-3</v>
      </c>
    </row>
    <row r="2724" spans="1:15" x14ac:dyDescent="0.3">
      <c r="A2724">
        <v>91</v>
      </c>
      <c r="B2724">
        <v>446</v>
      </c>
      <c r="C2724" t="s">
        <v>733</v>
      </c>
      <c r="D2724" t="s">
        <v>159</v>
      </c>
      <c r="E2724">
        <v>55</v>
      </c>
      <c r="F2724">
        <v>287</v>
      </c>
      <c r="G2724">
        <v>0.19163763066202091</v>
      </c>
      <c r="H2724">
        <v>50666</v>
      </c>
      <c r="I2724">
        <v>292727</v>
      </c>
      <c r="J2724">
        <v>191</v>
      </c>
      <c r="K2724" t="s">
        <v>2204</v>
      </c>
      <c r="L2724">
        <v>1328</v>
      </c>
      <c r="M2724">
        <v>2024</v>
      </c>
      <c r="N2724">
        <v>36</v>
      </c>
      <c r="O2724">
        <f t="shared" si="42"/>
        <v>1.0855405992184109E-3</v>
      </c>
    </row>
    <row r="2725" spans="1:15" x14ac:dyDescent="0.3">
      <c r="A2725">
        <v>91</v>
      </c>
      <c r="B2725">
        <v>8</v>
      </c>
      <c r="C2725" t="s">
        <v>733</v>
      </c>
      <c r="D2725" t="s">
        <v>159</v>
      </c>
      <c r="E2725">
        <v>54</v>
      </c>
      <c r="F2725">
        <v>286</v>
      </c>
      <c r="G2725">
        <v>0.1888111888111888</v>
      </c>
      <c r="H2725">
        <v>50666</v>
      </c>
      <c r="I2725">
        <v>292727</v>
      </c>
      <c r="J2725">
        <v>193</v>
      </c>
      <c r="K2725" t="s">
        <v>2888</v>
      </c>
      <c r="L2725">
        <v>315</v>
      </c>
      <c r="M2725">
        <v>2024</v>
      </c>
      <c r="N2725">
        <v>36</v>
      </c>
      <c r="O2725">
        <f t="shared" si="42"/>
        <v>1.0658034974144396E-3</v>
      </c>
    </row>
    <row r="2726" spans="1:15" x14ac:dyDescent="0.3">
      <c r="A2726">
        <v>91</v>
      </c>
      <c r="B2726">
        <v>722</v>
      </c>
      <c r="C2726" t="s">
        <v>733</v>
      </c>
      <c r="D2726" t="s">
        <v>159</v>
      </c>
      <c r="E2726">
        <v>54</v>
      </c>
      <c r="F2726">
        <v>304</v>
      </c>
      <c r="G2726">
        <v>0.17763157894736842</v>
      </c>
      <c r="H2726">
        <v>50666</v>
      </c>
      <c r="I2726">
        <v>292727</v>
      </c>
      <c r="J2726">
        <v>193</v>
      </c>
      <c r="K2726" t="s">
        <v>1667</v>
      </c>
      <c r="L2726">
        <v>623</v>
      </c>
      <c r="M2726">
        <v>2024</v>
      </c>
      <c r="N2726">
        <v>36</v>
      </c>
      <c r="O2726">
        <f t="shared" si="42"/>
        <v>1.0658034974144396E-3</v>
      </c>
    </row>
    <row r="2727" spans="1:15" x14ac:dyDescent="0.3">
      <c r="A2727">
        <v>91</v>
      </c>
      <c r="B2727">
        <v>349</v>
      </c>
      <c r="C2727" t="s">
        <v>733</v>
      </c>
      <c r="D2727" t="s">
        <v>159</v>
      </c>
      <c r="E2727">
        <v>53</v>
      </c>
      <c r="F2727">
        <v>304</v>
      </c>
      <c r="G2727">
        <v>0.17434210526315788</v>
      </c>
      <c r="H2727">
        <v>50666</v>
      </c>
      <c r="I2727">
        <v>292727</v>
      </c>
      <c r="J2727">
        <v>195</v>
      </c>
      <c r="K2727" t="s">
        <v>2947</v>
      </c>
      <c r="L2727">
        <v>784</v>
      </c>
      <c r="M2727">
        <v>2024</v>
      </c>
      <c r="N2727">
        <v>36</v>
      </c>
      <c r="O2727">
        <f t="shared" si="42"/>
        <v>1.0460663956104687E-3</v>
      </c>
    </row>
    <row r="2728" spans="1:15" x14ac:dyDescent="0.3">
      <c r="A2728">
        <v>91</v>
      </c>
      <c r="B2728">
        <v>770</v>
      </c>
      <c r="C2728" t="s">
        <v>733</v>
      </c>
      <c r="D2728" t="s">
        <v>159</v>
      </c>
      <c r="E2728">
        <v>52</v>
      </c>
      <c r="F2728">
        <v>685</v>
      </c>
      <c r="G2728">
        <v>7.5912408759124084E-2</v>
      </c>
      <c r="H2728">
        <v>50666</v>
      </c>
      <c r="I2728">
        <v>292727</v>
      </c>
      <c r="J2728">
        <v>196</v>
      </c>
      <c r="K2728" t="s">
        <v>915</v>
      </c>
      <c r="L2728">
        <v>2112</v>
      </c>
      <c r="M2728">
        <v>2024</v>
      </c>
      <c r="N2728">
        <v>36</v>
      </c>
      <c r="O2728">
        <f t="shared" si="42"/>
        <v>1.0263292938064974E-3</v>
      </c>
    </row>
    <row r="2729" spans="1:15" x14ac:dyDescent="0.3">
      <c r="A2729">
        <v>91</v>
      </c>
      <c r="B2729">
        <v>233</v>
      </c>
      <c r="C2729" t="s">
        <v>733</v>
      </c>
      <c r="D2729" t="s">
        <v>159</v>
      </c>
      <c r="E2729">
        <v>50</v>
      </c>
      <c r="F2729">
        <v>268</v>
      </c>
      <c r="G2729">
        <v>0.18656716417910449</v>
      </c>
      <c r="H2729">
        <v>50666</v>
      </c>
      <c r="I2729">
        <v>292727</v>
      </c>
      <c r="J2729">
        <v>197</v>
      </c>
      <c r="K2729" t="s">
        <v>2950</v>
      </c>
      <c r="L2729">
        <v>810</v>
      </c>
      <c r="M2729">
        <v>2024</v>
      </c>
      <c r="N2729">
        <v>36</v>
      </c>
      <c r="O2729">
        <f t="shared" si="42"/>
        <v>9.8685509019855525E-4</v>
      </c>
    </row>
    <row r="2730" spans="1:15" x14ac:dyDescent="0.3">
      <c r="A2730">
        <v>91</v>
      </c>
      <c r="B2730">
        <v>264</v>
      </c>
      <c r="C2730" t="s">
        <v>733</v>
      </c>
      <c r="D2730" t="s">
        <v>159</v>
      </c>
      <c r="E2730">
        <v>50</v>
      </c>
      <c r="F2730">
        <v>174</v>
      </c>
      <c r="G2730">
        <v>0.28735632183908044</v>
      </c>
      <c r="H2730">
        <v>50666</v>
      </c>
      <c r="I2730">
        <v>292727</v>
      </c>
      <c r="J2730">
        <v>197</v>
      </c>
      <c r="K2730" t="s">
        <v>2718</v>
      </c>
      <c r="L2730">
        <v>289</v>
      </c>
      <c r="M2730">
        <v>2024</v>
      </c>
      <c r="N2730">
        <v>36</v>
      </c>
      <c r="O2730">
        <f t="shared" si="42"/>
        <v>9.8685509019855525E-4</v>
      </c>
    </row>
    <row r="2731" spans="1:15" x14ac:dyDescent="0.3">
      <c r="A2731">
        <v>91</v>
      </c>
      <c r="B2731">
        <v>180</v>
      </c>
      <c r="C2731" t="s">
        <v>733</v>
      </c>
      <c r="D2731" t="s">
        <v>159</v>
      </c>
      <c r="E2731">
        <v>49</v>
      </c>
      <c r="F2731">
        <v>223</v>
      </c>
      <c r="G2731">
        <v>0.21973094170403587</v>
      </c>
      <c r="H2731">
        <v>50666</v>
      </c>
      <c r="I2731">
        <v>292727</v>
      </c>
      <c r="J2731">
        <v>199</v>
      </c>
      <c r="K2731" t="s">
        <v>2216</v>
      </c>
      <c r="L2731">
        <v>422</v>
      </c>
      <c r="M2731">
        <v>2024</v>
      </c>
      <c r="N2731">
        <v>36</v>
      </c>
      <c r="O2731">
        <f t="shared" si="42"/>
        <v>9.6711798839458415E-4</v>
      </c>
    </row>
    <row r="2732" spans="1:15" x14ac:dyDescent="0.3">
      <c r="A2732">
        <v>91</v>
      </c>
      <c r="B2732">
        <v>480</v>
      </c>
      <c r="C2732" t="s">
        <v>733</v>
      </c>
      <c r="D2732" t="s">
        <v>159</v>
      </c>
      <c r="E2732">
        <v>48</v>
      </c>
      <c r="F2732">
        <v>239</v>
      </c>
      <c r="G2732">
        <v>0.20083682008368201</v>
      </c>
      <c r="H2732">
        <v>50666</v>
      </c>
      <c r="I2732">
        <v>292727</v>
      </c>
      <c r="J2732">
        <v>200</v>
      </c>
      <c r="K2732" t="s">
        <v>2750</v>
      </c>
      <c r="L2732">
        <v>393</v>
      </c>
      <c r="M2732">
        <v>2024</v>
      </c>
      <c r="N2732">
        <v>36</v>
      </c>
      <c r="O2732">
        <f t="shared" si="42"/>
        <v>9.4738088659061304E-4</v>
      </c>
    </row>
    <row r="2733" spans="1:15" x14ac:dyDescent="0.3">
      <c r="A2733">
        <v>91</v>
      </c>
      <c r="B2733">
        <v>755</v>
      </c>
      <c r="C2733" t="s">
        <v>733</v>
      </c>
      <c r="D2733" t="s">
        <v>159</v>
      </c>
      <c r="E2733">
        <v>48</v>
      </c>
      <c r="F2733">
        <v>825</v>
      </c>
      <c r="G2733">
        <v>5.8181818181818182E-2</v>
      </c>
      <c r="H2733">
        <v>50666</v>
      </c>
      <c r="I2733">
        <v>292727</v>
      </c>
      <c r="J2733">
        <v>200</v>
      </c>
      <c r="K2733" t="s">
        <v>918</v>
      </c>
      <c r="L2733">
        <v>1726</v>
      </c>
      <c r="M2733">
        <v>2024</v>
      </c>
      <c r="N2733">
        <v>36</v>
      </c>
      <c r="O2733">
        <f t="shared" si="42"/>
        <v>9.4738088659061304E-4</v>
      </c>
    </row>
    <row r="2734" spans="1:15" x14ac:dyDescent="0.3">
      <c r="A2734">
        <v>91</v>
      </c>
      <c r="B2734">
        <v>49</v>
      </c>
      <c r="C2734" t="s">
        <v>733</v>
      </c>
      <c r="D2734" t="s">
        <v>159</v>
      </c>
      <c r="E2734">
        <v>45</v>
      </c>
      <c r="F2734">
        <v>224</v>
      </c>
      <c r="G2734">
        <v>0.20089285714285715</v>
      </c>
      <c r="H2734">
        <v>50666</v>
      </c>
      <c r="I2734">
        <v>292727</v>
      </c>
      <c r="J2734">
        <v>202</v>
      </c>
      <c r="K2734" t="s">
        <v>2952</v>
      </c>
      <c r="L2734">
        <v>450</v>
      </c>
      <c r="M2734">
        <v>2024</v>
      </c>
      <c r="N2734">
        <v>36</v>
      </c>
      <c r="O2734">
        <f t="shared" si="42"/>
        <v>8.8816958117869974E-4</v>
      </c>
    </row>
    <row r="2735" spans="1:15" x14ac:dyDescent="0.3">
      <c r="A2735">
        <v>91</v>
      </c>
      <c r="B2735">
        <v>242</v>
      </c>
      <c r="C2735" t="s">
        <v>733</v>
      </c>
      <c r="D2735" t="s">
        <v>159</v>
      </c>
      <c r="E2735">
        <v>43</v>
      </c>
      <c r="F2735">
        <v>233</v>
      </c>
      <c r="G2735">
        <v>0.18454935622317598</v>
      </c>
      <c r="H2735">
        <v>50666</v>
      </c>
      <c r="I2735">
        <v>292727</v>
      </c>
      <c r="J2735">
        <v>203</v>
      </c>
      <c r="K2735" t="s">
        <v>2711</v>
      </c>
      <c r="L2735">
        <v>776</v>
      </c>
      <c r="M2735">
        <v>2024</v>
      </c>
      <c r="N2735">
        <v>36</v>
      </c>
      <c r="O2735">
        <f t="shared" si="42"/>
        <v>8.4869537757075754E-4</v>
      </c>
    </row>
    <row r="2736" spans="1:15" x14ac:dyDescent="0.3">
      <c r="A2736">
        <v>91</v>
      </c>
      <c r="B2736">
        <v>740</v>
      </c>
      <c r="C2736" t="s">
        <v>733</v>
      </c>
      <c r="D2736" t="s">
        <v>159</v>
      </c>
      <c r="E2736">
        <v>43</v>
      </c>
      <c r="F2736">
        <v>226</v>
      </c>
      <c r="G2736">
        <v>0.19026548672566371</v>
      </c>
      <c r="H2736">
        <v>50666</v>
      </c>
      <c r="I2736">
        <v>292727</v>
      </c>
      <c r="J2736">
        <v>203</v>
      </c>
      <c r="K2736" t="s">
        <v>2232</v>
      </c>
      <c r="L2736">
        <v>281</v>
      </c>
      <c r="M2736">
        <v>2024</v>
      </c>
      <c r="N2736">
        <v>36</v>
      </c>
      <c r="O2736">
        <f t="shared" si="42"/>
        <v>8.4869537757075754E-4</v>
      </c>
    </row>
    <row r="2737" spans="1:15" x14ac:dyDescent="0.3">
      <c r="A2737">
        <v>91</v>
      </c>
      <c r="B2737">
        <v>810</v>
      </c>
      <c r="C2737" t="s">
        <v>733</v>
      </c>
      <c r="D2737" t="s">
        <v>159</v>
      </c>
      <c r="E2737">
        <v>43</v>
      </c>
      <c r="F2737">
        <v>231</v>
      </c>
      <c r="G2737">
        <v>0.18614718614718614</v>
      </c>
      <c r="H2737">
        <v>50666</v>
      </c>
      <c r="I2737">
        <v>292727</v>
      </c>
      <c r="J2737">
        <v>203</v>
      </c>
      <c r="K2737" t="s">
        <v>2958</v>
      </c>
      <c r="L2737">
        <v>569</v>
      </c>
      <c r="M2737">
        <v>2024</v>
      </c>
      <c r="N2737">
        <v>36</v>
      </c>
      <c r="O2737">
        <f t="shared" si="42"/>
        <v>8.4869537757075754E-4</v>
      </c>
    </row>
    <row r="2738" spans="1:15" x14ac:dyDescent="0.3">
      <c r="A2738">
        <v>91</v>
      </c>
      <c r="B2738">
        <v>401</v>
      </c>
      <c r="C2738" t="s">
        <v>733</v>
      </c>
      <c r="D2738" t="s">
        <v>159</v>
      </c>
      <c r="E2738">
        <v>42</v>
      </c>
      <c r="F2738">
        <v>169</v>
      </c>
      <c r="G2738">
        <v>0.24852071005917159</v>
      </c>
      <c r="H2738">
        <v>50666</v>
      </c>
      <c r="I2738">
        <v>292727</v>
      </c>
      <c r="J2738">
        <v>206</v>
      </c>
      <c r="K2738" t="s">
        <v>2964</v>
      </c>
      <c r="L2738">
        <v>255</v>
      </c>
      <c r="M2738">
        <v>2024</v>
      </c>
      <c r="N2738">
        <v>36</v>
      </c>
      <c r="O2738">
        <f t="shared" si="42"/>
        <v>8.2895827576678644E-4</v>
      </c>
    </row>
    <row r="2739" spans="1:15" x14ac:dyDescent="0.3">
      <c r="A2739">
        <v>91</v>
      </c>
      <c r="B2739">
        <v>512</v>
      </c>
      <c r="C2739" t="s">
        <v>733</v>
      </c>
      <c r="D2739" t="s">
        <v>159</v>
      </c>
      <c r="E2739">
        <v>42</v>
      </c>
      <c r="F2739">
        <v>197</v>
      </c>
      <c r="G2739">
        <v>0.21319796954314721</v>
      </c>
      <c r="H2739">
        <v>50666</v>
      </c>
      <c r="I2739">
        <v>292727</v>
      </c>
      <c r="J2739">
        <v>206</v>
      </c>
      <c r="K2739" t="s">
        <v>2758</v>
      </c>
      <c r="L2739">
        <v>284</v>
      </c>
      <c r="M2739">
        <v>2024</v>
      </c>
      <c r="N2739">
        <v>36</v>
      </c>
      <c r="O2739">
        <f t="shared" si="42"/>
        <v>8.2895827576678644E-4</v>
      </c>
    </row>
    <row r="2740" spans="1:15" x14ac:dyDescent="0.3">
      <c r="A2740">
        <v>91</v>
      </c>
      <c r="B2740">
        <v>223</v>
      </c>
      <c r="C2740" t="s">
        <v>733</v>
      </c>
      <c r="D2740" t="s">
        <v>159</v>
      </c>
      <c r="E2740">
        <v>41</v>
      </c>
      <c r="F2740">
        <v>217</v>
      </c>
      <c r="G2740">
        <v>0.1889400921658986</v>
      </c>
      <c r="H2740">
        <v>50666</v>
      </c>
      <c r="I2740">
        <v>292727</v>
      </c>
      <c r="J2740">
        <v>208</v>
      </c>
      <c r="K2740" t="s">
        <v>2707</v>
      </c>
      <c r="L2740">
        <v>611</v>
      </c>
      <c r="M2740">
        <v>2024</v>
      </c>
      <c r="N2740">
        <v>36</v>
      </c>
      <c r="O2740">
        <f t="shared" si="42"/>
        <v>8.0922117396281534E-4</v>
      </c>
    </row>
    <row r="2741" spans="1:15" x14ac:dyDescent="0.3">
      <c r="A2741">
        <v>91</v>
      </c>
      <c r="B2741">
        <v>46</v>
      </c>
      <c r="C2741" t="s">
        <v>733</v>
      </c>
      <c r="D2741" t="s">
        <v>159</v>
      </c>
      <c r="E2741">
        <v>40</v>
      </c>
      <c r="F2741">
        <v>164</v>
      </c>
      <c r="G2741">
        <v>0.24390243902439024</v>
      </c>
      <c r="H2741">
        <v>50666</v>
      </c>
      <c r="I2741">
        <v>292727</v>
      </c>
      <c r="J2741">
        <v>209</v>
      </c>
      <c r="K2741" t="s">
        <v>2680</v>
      </c>
      <c r="L2741">
        <v>489</v>
      </c>
      <c r="M2741">
        <v>2024</v>
      </c>
      <c r="N2741">
        <v>36</v>
      </c>
      <c r="O2741">
        <f t="shared" si="42"/>
        <v>7.8948407215884424E-4</v>
      </c>
    </row>
    <row r="2742" spans="1:15" x14ac:dyDescent="0.3">
      <c r="A2742">
        <v>91</v>
      </c>
      <c r="B2742">
        <v>224</v>
      </c>
      <c r="C2742" t="s">
        <v>733</v>
      </c>
      <c r="D2742" t="s">
        <v>159</v>
      </c>
      <c r="E2742">
        <v>40</v>
      </c>
      <c r="F2742">
        <v>305</v>
      </c>
      <c r="G2742">
        <v>0.13114754098360656</v>
      </c>
      <c r="H2742">
        <v>50666</v>
      </c>
      <c r="I2742">
        <v>292727</v>
      </c>
      <c r="J2742">
        <v>209</v>
      </c>
      <c r="K2742" t="s">
        <v>2708</v>
      </c>
      <c r="L2742">
        <v>827</v>
      </c>
      <c r="M2742">
        <v>2024</v>
      </c>
      <c r="N2742">
        <v>36</v>
      </c>
      <c r="O2742">
        <f t="shared" si="42"/>
        <v>7.8948407215884424E-4</v>
      </c>
    </row>
    <row r="2743" spans="1:15" x14ac:dyDescent="0.3">
      <c r="A2743">
        <v>91</v>
      </c>
      <c r="B2743">
        <v>530</v>
      </c>
      <c r="C2743" t="s">
        <v>733</v>
      </c>
      <c r="D2743" t="s">
        <v>159</v>
      </c>
      <c r="E2743">
        <v>40</v>
      </c>
      <c r="F2743">
        <v>272</v>
      </c>
      <c r="G2743">
        <v>0.14705882352941177</v>
      </c>
      <c r="H2743">
        <v>50666</v>
      </c>
      <c r="I2743">
        <v>292727</v>
      </c>
      <c r="J2743">
        <v>209</v>
      </c>
      <c r="K2743" t="s">
        <v>2229</v>
      </c>
      <c r="L2743">
        <v>463</v>
      </c>
      <c r="M2743">
        <v>2024</v>
      </c>
      <c r="N2743">
        <v>36</v>
      </c>
      <c r="O2743">
        <f t="shared" si="42"/>
        <v>7.8948407215884424E-4</v>
      </c>
    </row>
    <row r="2744" spans="1:15" x14ac:dyDescent="0.3">
      <c r="A2744">
        <v>91</v>
      </c>
      <c r="B2744">
        <v>200</v>
      </c>
      <c r="C2744" t="s">
        <v>733</v>
      </c>
      <c r="D2744" t="s">
        <v>159</v>
      </c>
      <c r="E2744">
        <v>39</v>
      </c>
      <c r="F2744">
        <v>239</v>
      </c>
      <c r="G2744">
        <v>0.16317991631799164</v>
      </c>
      <c r="H2744">
        <v>50666</v>
      </c>
      <c r="I2744">
        <v>292727</v>
      </c>
      <c r="J2744">
        <v>212</v>
      </c>
      <c r="K2744" t="s">
        <v>2206</v>
      </c>
      <c r="L2744">
        <v>578</v>
      </c>
      <c r="M2744">
        <v>2024</v>
      </c>
      <c r="N2744">
        <v>36</v>
      </c>
      <c r="O2744">
        <f t="shared" si="42"/>
        <v>7.6974697035487314E-4</v>
      </c>
    </row>
    <row r="2745" spans="1:15" x14ac:dyDescent="0.3">
      <c r="A2745">
        <v>91</v>
      </c>
      <c r="B2745">
        <v>501</v>
      </c>
      <c r="C2745" t="s">
        <v>733</v>
      </c>
      <c r="D2745" t="s">
        <v>159</v>
      </c>
      <c r="E2745">
        <v>39</v>
      </c>
      <c r="F2745">
        <v>249</v>
      </c>
      <c r="G2745">
        <v>0.15662650602409639</v>
      </c>
      <c r="H2745">
        <v>50666</v>
      </c>
      <c r="I2745">
        <v>292727</v>
      </c>
      <c r="J2745">
        <v>212</v>
      </c>
      <c r="K2745" t="s">
        <v>2756</v>
      </c>
      <c r="L2745">
        <v>777</v>
      </c>
      <c r="M2745">
        <v>2024</v>
      </c>
      <c r="N2745">
        <v>36</v>
      </c>
      <c r="O2745">
        <f t="shared" si="42"/>
        <v>7.6974697035487314E-4</v>
      </c>
    </row>
    <row r="2746" spans="1:15" x14ac:dyDescent="0.3">
      <c r="A2746">
        <v>91</v>
      </c>
      <c r="B2746">
        <v>816</v>
      </c>
      <c r="C2746" t="s">
        <v>733</v>
      </c>
      <c r="D2746" t="s">
        <v>159</v>
      </c>
      <c r="E2746">
        <v>39</v>
      </c>
      <c r="F2746">
        <v>264</v>
      </c>
      <c r="G2746">
        <v>0.14772727272727273</v>
      </c>
      <c r="H2746">
        <v>50666</v>
      </c>
      <c r="I2746">
        <v>292727</v>
      </c>
      <c r="J2746">
        <v>212</v>
      </c>
      <c r="K2746" t="s">
        <v>1905</v>
      </c>
      <c r="L2746">
        <v>814</v>
      </c>
      <c r="M2746">
        <v>2024</v>
      </c>
      <c r="N2746">
        <v>36</v>
      </c>
      <c r="O2746">
        <f t="shared" si="42"/>
        <v>7.6974697035487314E-4</v>
      </c>
    </row>
    <row r="2747" spans="1:15" x14ac:dyDescent="0.3">
      <c r="A2747">
        <v>91</v>
      </c>
      <c r="B2747">
        <v>312</v>
      </c>
      <c r="C2747" t="s">
        <v>733</v>
      </c>
      <c r="D2747" t="s">
        <v>159</v>
      </c>
      <c r="E2747">
        <v>38</v>
      </c>
      <c r="F2747">
        <v>120</v>
      </c>
      <c r="G2747">
        <v>0.31666666666666665</v>
      </c>
      <c r="H2747">
        <v>50666</v>
      </c>
      <c r="I2747">
        <v>292727</v>
      </c>
      <c r="J2747">
        <v>215</v>
      </c>
      <c r="K2747" t="s">
        <v>2966</v>
      </c>
      <c r="L2747">
        <v>219</v>
      </c>
      <c r="M2747">
        <v>2024</v>
      </c>
      <c r="N2747">
        <v>36</v>
      </c>
      <c r="O2747">
        <f t="shared" si="42"/>
        <v>7.5000986855090204E-4</v>
      </c>
    </row>
    <row r="2748" spans="1:15" x14ac:dyDescent="0.3">
      <c r="A2748">
        <v>91</v>
      </c>
      <c r="B2748">
        <v>612</v>
      </c>
      <c r="C2748" t="s">
        <v>733</v>
      </c>
      <c r="D2748" t="s">
        <v>159</v>
      </c>
      <c r="E2748">
        <v>37</v>
      </c>
      <c r="F2748">
        <v>246</v>
      </c>
      <c r="G2748">
        <v>0.15040650406504066</v>
      </c>
      <c r="H2748">
        <v>50666</v>
      </c>
      <c r="I2748">
        <v>292727</v>
      </c>
      <c r="J2748">
        <v>216</v>
      </c>
      <c r="K2748" t="s">
        <v>1857</v>
      </c>
      <c r="L2748">
        <v>400</v>
      </c>
      <c r="M2748">
        <v>2024</v>
      </c>
      <c r="N2748">
        <v>36</v>
      </c>
      <c r="O2748">
        <f t="shared" si="42"/>
        <v>7.3027276674693083E-4</v>
      </c>
    </row>
    <row r="2749" spans="1:15" x14ac:dyDescent="0.3">
      <c r="A2749">
        <v>91</v>
      </c>
      <c r="B2749">
        <v>614</v>
      </c>
      <c r="C2749" t="s">
        <v>733</v>
      </c>
      <c r="D2749" t="s">
        <v>159</v>
      </c>
      <c r="E2749">
        <v>36</v>
      </c>
      <c r="F2749">
        <v>224</v>
      </c>
      <c r="G2749">
        <v>0.16071428571428573</v>
      </c>
      <c r="H2749">
        <v>50666</v>
      </c>
      <c r="I2749">
        <v>292727</v>
      </c>
      <c r="J2749">
        <v>217</v>
      </c>
      <c r="K2749" t="s">
        <v>2780</v>
      </c>
      <c r="L2749">
        <v>520</v>
      </c>
      <c r="M2749">
        <v>2024</v>
      </c>
      <c r="N2749">
        <v>36</v>
      </c>
      <c r="O2749">
        <f t="shared" si="42"/>
        <v>7.1053566494295973E-4</v>
      </c>
    </row>
    <row r="2750" spans="1:15" x14ac:dyDescent="0.3">
      <c r="A2750">
        <v>91</v>
      </c>
      <c r="B2750">
        <v>757</v>
      </c>
      <c r="C2750" t="s">
        <v>733</v>
      </c>
      <c r="D2750" t="s">
        <v>159</v>
      </c>
      <c r="E2750">
        <v>36</v>
      </c>
      <c r="F2750">
        <v>298</v>
      </c>
      <c r="G2750">
        <v>0.12080536912751678</v>
      </c>
      <c r="H2750">
        <v>50666</v>
      </c>
      <c r="I2750">
        <v>292727</v>
      </c>
      <c r="J2750">
        <v>217</v>
      </c>
      <c r="K2750" t="s">
        <v>913</v>
      </c>
      <c r="L2750">
        <v>487</v>
      </c>
      <c r="M2750">
        <v>2024</v>
      </c>
      <c r="N2750">
        <v>36</v>
      </c>
      <c r="O2750">
        <f t="shared" si="42"/>
        <v>7.1053566494295973E-4</v>
      </c>
    </row>
    <row r="2751" spans="1:15" x14ac:dyDescent="0.3">
      <c r="A2751">
        <v>91</v>
      </c>
      <c r="B2751">
        <v>811</v>
      </c>
      <c r="C2751" t="s">
        <v>733</v>
      </c>
      <c r="D2751" t="s">
        <v>159</v>
      </c>
      <c r="E2751">
        <v>36</v>
      </c>
      <c r="F2751">
        <v>225</v>
      </c>
      <c r="G2751">
        <v>0.16</v>
      </c>
      <c r="H2751">
        <v>50666</v>
      </c>
      <c r="I2751">
        <v>292727</v>
      </c>
      <c r="J2751">
        <v>217</v>
      </c>
      <c r="K2751" t="s">
        <v>2800</v>
      </c>
      <c r="L2751">
        <v>654</v>
      </c>
      <c r="M2751">
        <v>2024</v>
      </c>
      <c r="N2751">
        <v>36</v>
      </c>
      <c r="O2751">
        <f t="shared" si="42"/>
        <v>7.1053566494295973E-4</v>
      </c>
    </row>
    <row r="2752" spans="1:15" x14ac:dyDescent="0.3">
      <c r="A2752">
        <v>91</v>
      </c>
      <c r="B2752">
        <v>423</v>
      </c>
      <c r="C2752" t="s">
        <v>733</v>
      </c>
      <c r="D2752" t="s">
        <v>159</v>
      </c>
      <c r="E2752">
        <v>35</v>
      </c>
      <c r="F2752">
        <v>178</v>
      </c>
      <c r="G2752">
        <v>0.19662921348314608</v>
      </c>
      <c r="H2752">
        <v>50666</v>
      </c>
      <c r="I2752">
        <v>292727</v>
      </c>
      <c r="J2752">
        <v>220</v>
      </c>
      <c r="K2752" t="s">
        <v>2738</v>
      </c>
      <c r="L2752">
        <v>324</v>
      </c>
      <c r="M2752">
        <v>2024</v>
      </c>
      <c r="N2752">
        <v>36</v>
      </c>
      <c r="O2752">
        <f t="shared" si="42"/>
        <v>6.9079856313898863E-4</v>
      </c>
    </row>
    <row r="2753" spans="1:15" x14ac:dyDescent="0.3">
      <c r="A2753">
        <v>91</v>
      </c>
      <c r="B2753">
        <v>145</v>
      </c>
      <c r="C2753" t="s">
        <v>733</v>
      </c>
      <c r="D2753" t="s">
        <v>159</v>
      </c>
      <c r="E2753">
        <v>34</v>
      </c>
      <c r="F2753">
        <v>224</v>
      </c>
      <c r="G2753">
        <v>0.15178571428571427</v>
      </c>
      <c r="H2753">
        <v>50666</v>
      </c>
      <c r="I2753">
        <v>292727</v>
      </c>
      <c r="J2753">
        <v>221</v>
      </c>
      <c r="K2753" t="s">
        <v>2823</v>
      </c>
      <c r="L2753">
        <v>782</v>
      </c>
      <c r="M2753">
        <v>2024</v>
      </c>
      <c r="N2753">
        <v>36</v>
      </c>
      <c r="O2753">
        <f t="shared" si="42"/>
        <v>6.7106146133501753E-4</v>
      </c>
    </row>
    <row r="2754" spans="1:15" x14ac:dyDescent="0.3">
      <c r="A2754">
        <v>91</v>
      </c>
      <c r="B2754">
        <v>427</v>
      </c>
      <c r="C2754" t="s">
        <v>733</v>
      </c>
      <c r="D2754" t="s">
        <v>159</v>
      </c>
      <c r="E2754">
        <v>34</v>
      </c>
      <c r="F2754">
        <v>181</v>
      </c>
      <c r="G2754">
        <v>0.18784530386740331</v>
      </c>
      <c r="H2754">
        <v>50666</v>
      </c>
      <c r="I2754">
        <v>292727</v>
      </c>
      <c r="J2754">
        <v>221</v>
      </c>
      <c r="K2754" t="s">
        <v>2852</v>
      </c>
      <c r="L2754">
        <v>445</v>
      </c>
      <c r="M2754">
        <v>2024</v>
      </c>
      <c r="N2754">
        <v>36</v>
      </c>
      <c r="O2754">
        <f t="shared" si="42"/>
        <v>6.7106146133501753E-4</v>
      </c>
    </row>
    <row r="2755" spans="1:15" x14ac:dyDescent="0.3">
      <c r="A2755">
        <v>91</v>
      </c>
      <c r="B2755">
        <v>518</v>
      </c>
      <c r="C2755" t="s">
        <v>733</v>
      </c>
      <c r="D2755" t="s">
        <v>159</v>
      </c>
      <c r="E2755">
        <v>33</v>
      </c>
      <c r="F2755">
        <v>143</v>
      </c>
      <c r="G2755">
        <v>0.23076923076923078</v>
      </c>
      <c r="H2755">
        <v>50666</v>
      </c>
      <c r="I2755">
        <v>292727</v>
      </c>
      <c r="J2755">
        <v>223</v>
      </c>
      <c r="K2755" t="s">
        <v>2203</v>
      </c>
      <c r="L2755">
        <v>231</v>
      </c>
      <c r="M2755">
        <v>2024</v>
      </c>
      <c r="N2755">
        <v>36</v>
      </c>
      <c r="O2755">
        <f t="shared" ref="O2755:O2818" si="43">E2755/H2755</f>
        <v>6.5132435953104643E-4</v>
      </c>
    </row>
    <row r="2756" spans="1:15" x14ac:dyDescent="0.3">
      <c r="A2756">
        <v>91</v>
      </c>
      <c r="B2756">
        <v>622</v>
      </c>
      <c r="C2756" t="s">
        <v>733</v>
      </c>
      <c r="D2756" t="s">
        <v>159</v>
      </c>
      <c r="E2756">
        <v>33</v>
      </c>
      <c r="F2756">
        <v>216</v>
      </c>
      <c r="G2756">
        <v>0.15277777777777779</v>
      </c>
      <c r="H2756">
        <v>50666</v>
      </c>
      <c r="I2756">
        <v>292727</v>
      </c>
      <c r="J2756">
        <v>223</v>
      </c>
      <c r="K2756" t="s">
        <v>1863</v>
      </c>
      <c r="L2756">
        <v>345</v>
      </c>
      <c r="M2756">
        <v>2024</v>
      </c>
      <c r="N2756">
        <v>36</v>
      </c>
      <c r="O2756">
        <f t="shared" si="43"/>
        <v>6.5132435953104643E-4</v>
      </c>
    </row>
    <row r="2757" spans="1:15" x14ac:dyDescent="0.3">
      <c r="A2757">
        <v>91</v>
      </c>
      <c r="B2757">
        <v>228</v>
      </c>
      <c r="C2757" t="s">
        <v>733</v>
      </c>
      <c r="D2757" t="s">
        <v>159</v>
      </c>
      <c r="E2757">
        <v>32</v>
      </c>
      <c r="F2757">
        <v>181</v>
      </c>
      <c r="G2757">
        <v>0.17679558011049723</v>
      </c>
      <c r="H2757">
        <v>50666</v>
      </c>
      <c r="I2757">
        <v>292727</v>
      </c>
      <c r="J2757">
        <v>225</v>
      </c>
      <c r="K2757" t="s">
        <v>2669</v>
      </c>
      <c r="L2757">
        <v>547</v>
      </c>
      <c r="M2757">
        <v>2024</v>
      </c>
      <c r="N2757">
        <v>36</v>
      </c>
      <c r="O2757">
        <f t="shared" si="43"/>
        <v>6.3158725772707533E-4</v>
      </c>
    </row>
    <row r="2758" spans="1:15" x14ac:dyDescent="0.3">
      <c r="A2758">
        <v>91</v>
      </c>
      <c r="B2758">
        <v>40</v>
      </c>
      <c r="C2758" t="s">
        <v>733</v>
      </c>
      <c r="D2758" t="s">
        <v>159</v>
      </c>
      <c r="E2758">
        <v>30</v>
      </c>
      <c r="F2758">
        <v>121</v>
      </c>
      <c r="G2758">
        <v>0.24793388429752067</v>
      </c>
      <c r="H2758">
        <v>50666</v>
      </c>
      <c r="I2758">
        <v>292727</v>
      </c>
      <c r="J2758">
        <v>226</v>
      </c>
      <c r="K2758" t="s">
        <v>2676</v>
      </c>
      <c r="L2758">
        <v>281</v>
      </c>
      <c r="M2758">
        <v>2024</v>
      </c>
      <c r="N2758">
        <v>36</v>
      </c>
      <c r="O2758">
        <f t="shared" si="43"/>
        <v>5.9211305411913313E-4</v>
      </c>
    </row>
    <row r="2759" spans="1:15" x14ac:dyDescent="0.3">
      <c r="A2759">
        <v>91</v>
      </c>
      <c r="B2759">
        <v>261</v>
      </c>
      <c r="C2759" t="s">
        <v>733</v>
      </c>
      <c r="D2759" t="s">
        <v>159</v>
      </c>
      <c r="E2759">
        <v>29</v>
      </c>
      <c r="F2759">
        <v>97</v>
      </c>
      <c r="G2759">
        <v>0.29896907216494845</v>
      </c>
      <c r="H2759">
        <v>50666</v>
      </c>
      <c r="I2759">
        <v>292727</v>
      </c>
      <c r="J2759">
        <v>227</v>
      </c>
      <c r="K2759" t="s">
        <v>2716</v>
      </c>
      <c r="L2759">
        <v>145</v>
      </c>
      <c r="M2759">
        <v>2024</v>
      </c>
      <c r="N2759">
        <v>36</v>
      </c>
      <c r="O2759">
        <f t="shared" si="43"/>
        <v>5.7237595231516203E-4</v>
      </c>
    </row>
    <row r="2760" spans="1:15" x14ac:dyDescent="0.3">
      <c r="A2760">
        <v>91</v>
      </c>
      <c r="B2760">
        <v>890</v>
      </c>
      <c r="C2760" t="s">
        <v>733</v>
      </c>
      <c r="D2760" t="s">
        <v>159</v>
      </c>
      <c r="E2760">
        <v>29</v>
      </c>
      <c r="F2760">
        <v>207</v>
      </c>
      <c r="G2760">
        <v>0.14009661835748793</v>
      </c>
      <c r="H2760">
        <v>50666</v>
      </c>
      <c r="I2760">
        <v>292727</v>
      </c>
      <c r="J2760">
        <v>227</v>
      </c>
      <c r="K2760" t="s">
        <v>2229</v>
      </c>
      <c r="L2760">
        <v>442</v>
      </c>
      <c r="M2760">
        <v>2024</v>
      </c>
      <c r="N2760">
        <v>36</v>
      </c>
      <c r="O2760">
        <f t="shared" si="43"/>
        <v>5.7237595231516203E-4</v>
      </c>
    </row>
    <row r="2761" spans="1:15" x14ac:dyDescent="0.3">
      <c r="A2761">
        <v>91</v>
      </c>
      <c r="B2761">
        <v>340</v>
      </c>
      <c r="C2761" t="s">
        <v>733</v>
      </c>
      <c r="D2761" t="s">
        <v>159</v>
      </c>
      <c r="E2761">
        <v>28</v>
      </c>
      <c r="F2761">
        <v>257</v>
      </c>
      <c r="G2761">
        <v>0.10894941634241245</v>
      </c>
      <c r="H2761">
        <v>50666</v>
      </c>
      <c r="I2761">
        <v>292727</v>
      </c>
      <c r="J2761">
        <v>229</v>
      </c>
      <c r="K2761" t="s">
        <v>1627</v>
      </c>
      <c r="L2761">
        <v>901</v>
      </c>
      <c r="M2761">
        <v>2024</v>
      </c>
      <c r="N2761">
        <v>36</v>
      </c>
      <c r="O2761">
        <f t="shared" si="43"/>
        <v>5.5263885051119092E-4</v>
      </c>
    </row>
    <row r="2762" spans="1:15" x14ac:dyDescent="0.3">
      <c r="A2762">
        <v>91</v>
      </c>
      <c r="B2762">
        <v>381</v>
      </c>
      <c r="C2762" t="s">
        <v>733</v>
      </c>
      <c r="D2762" t="s">
        <v>159</v>
      </c>
      <c r="E2762">
        <v>28</v>
      </c>
      <c r="F2762">
        <v>158</v>
      </c>
      <c r="G2762">
        <v>0.17721518987341772</v>
      </c>
      <c r="H2762">
        <v>50666</v>
      </c>
      <c r="I2762">
        <v>292727</v>
      </c>
      <c r="J2762">
        <v>229</v>
      </c>
      <c r="K2762" t="s">
        <v>2734</v>
      </c>
      <c r="L2762">
        <v>278</v>
      </c>
      <c r="M2762">
        <v>2024</v>
      </c>
      <c r="N2762">
        <v>36</v>
      </c>
      <c r="O2762">
        <f t="shared" si="43"/>
        <v>5.5263885051119092E-4</v>
      </c>
    </row>
    <row r="2763" spans="1:15" x14ac:dyDescent="0.3">
      <c r="A2763">
        <v>91</v>
      </c>
      <c r="B2763">
        <v>222</v>
      </c>
      <c r="C2763" t="s">
        <v>733</v>
      </c>
      <c r="D2763" t="s">
        <v>159</v>
      </c>
      <c r="E2763">
        <v>27</v>
      </c>
      <c r="F2763">
        <v>162</v>
      </c>
      <c r="G2763">
        <v>0.16666666666666666</v>
      </c>
      <c r="H2763">
        <v>50666</v>
      </c>
      <c r="I2763">
        <v>292727</v>
      </c>
      <c r="J2763">
        <v>231</v>
      </c>
      <c r="K2763" t="s">
        <v>2706</v>
      </c>
      <c r="L2763">
        <v>323</v>
      </c>
      <c r="M2763">
        <v>2024</v>
      </c>
      <c r="N2763">
        <v>36</v>
      </c>
      <c r="O2763">
        <f t="shared" si="43"/>
        <v>5.3290174870721982E-4</v>
      </c>
    </row>
    <row r="2764" spans="1:15" x14ac:dyDescent="0.3">
      <c r="A2764">
        <v>91</v>
      </c>
      <c r="B2764">
        <v>461</v>
      </c>
      <c r="C2764" t="s">
        <v>733</v>
      </c>
      <c r="D2764" t="s">
        <v>159</v>
      </c>
      <c r="E2764">
        <v>27</v>
      </c>
      <c r="F2764">
        <v>186</v>
      </c>
      <c r="G2764">
        <v>0.14516129032258066</v>
      </c>
      <c r="H2764">
        <v>50666</v>
      </c>
      <c r="I2764">
        <v>292727</v>
      </c>
      <c r="J2764">
        <v>231</v>
      </c>
      <c r="K2764" t="s">
        <v>2746</v>
      </c>
      <c r="L2764">
        <v>433</v>
      </c>
      <c r="M2764">
        <v>2024</v>
      </c>
      <c r="N2764">
        <v>36</v>
      </c>
      <c r="O2764">
        <f t="shared" si="43"/>
        <v>5.3290174870721982E-4</v>
      </c>
    </row>
    <row r="2765" spans="1:15" x14ac:dyDescent="0.3">
      <c r="A2765">
        <v>91</v>
      </c>
      <c r="B2765">
        <v>531</v>
      </c>
      <c r="C2765" t="s">
        <v>733</v>
      </c>
      <c r="D2765" t="s">
        <v>159</v>
      </c>
      <c r="E2765">
        <v>27</v>
      </c>
      <c r="F2765">
        <v>161</v>
      </c>
      <c r="G2765">
        <v>0.16770186335403728</v>
      </c>
      <c r="H2765">
        <v>50666</v>
      </c>
      <c r="I2765">
        <v>292727</v>
      </c>
      <c r="J2765">
        <v>231</v>
      </c>
      <c r="K2765" t="s">
        <v>1648</v>
      </c>
      <c r="L2765">
        <v>373</v>
      </c>
      <c r="M2765">
        <v>2024</v>
      </c>
      <c r="N2765">
        <v>36</v>
      </c>
      <c r="O2765">
        <f t="shared" si="43"/>
        <v>5.3290174870721982E-4</v>
      </c>
    </row>
    <row r="2766" spans="1:15" x14ac:dyDescent="0.3">
      <c r="A2766">
        <v>91</v>
      </c>
      <c r="B2766">
        <v>196</v>
      </c>
      <c r="C2766" t="s">
        <v>733</v>
      </c>
      <c r="D2766" t="s">
        <v>159</v>
      </c>
      <c r="E2766">
        <v>26</v>
      </c>
      <c r="F2766">
        <v>152</v>
      </c>
      <c r="G2766">
        <v>0.17105263157894737</v>
      </c>
      <c r="H2766">
        <v>50666</v>
      </c>
      <c r="I2766">
        <v>292727</v>
      </c>
      <c r="J2766">
        <v>234</v>
      </c>
      <c r="K2766" t="s">
        <v>2944</v>
      </c>
      <c r="L2766">
        <v>458</v>
      </c>
      <c r="M2766">
        <v>2024</v>
      </c>
      <c r="N2766">
        <v>36</v>
      </c>
      <c r="O2766">
        <f t="shared" si="43"/>
        <v>5.1316464690324872E-4</v>
      </c>
    </row>
    <row r="2767" spans="1:15" x14ac:dyDescent="0.3">
      <c r="A2767">
        <v>91</v>
      </c>
      <c r="B2767">
        <v>251</v>
      </c>
      <c r="C2767" t="s">
        <v>733</v>
      </c>
      <c r="D2767" t="s">
        <v>159</v>
      </c>
      <c r="E2767">
        <v>26</v>
      </c>
      <c r="F2767">
        <v>261</v>
      </c>
      <c r="G2767">
        <v>9.9616858237547887E-2</v>
      </c>
      <c r="H2767">
        <v>50666</v>
      </c>
      <c r="I2767">
        <v>292727</v>
      </c>
      <c r="J2767">
        <v>234</v>
      </c>
      <c r="K2767" t="s">
        <v>2714</v>
      </c>
      <c r="L2767">
        <v>781</v>
      </c>
      <c r="M2767">
        <v>2024</v>
      </c>
      <c r="N2767">
        <v>36</v>
      </c>
      <c r="O2767">
        <f t="shared" si="43"/>
        <v>5.1316464690324872E-4</v>
      </c>
    </row>
    <row r="2768" spans="1:15" x14ac:dyDescent="0.3">
      <c r="A2768">
        <v>91</v>
      </c>
      <c r="B2768">
        <v>760</v>
      </c>
      <c r="C2768" t="s">
        <v>733</v>
      </c>
      <c r="D2768" t="s">
        <v>159</v>
      </c>
      <c r="E2768">
        <v>26</v>
      </c>
      <c r="F2768">
        <v>276</v>
      </c>
      <c r="G2768">
        <v>9.420289855072464E-2</v>
      </c>
      <c r="H2768">
        <v>50666</v>
      </c>
      <c r="I2768">
        <v>292727</v>
      </c>
      <c r="J2768">
        <v>234</v>
      </c>
      <c r="K2768" t="s">
        <v>2797</v>
      </c>
      <c r="L2768">
        <v>590</v>
      </c>
      <c r="M2768">
        <v>2024</v>
      </c>
      <c r="N2768">
        <v>36</v>
      </c>
      <c r="O2768">
        <f t="shared" si="43"/>
        <v>5.1316464690324872E-4</v>
      </c>
    </row>
    <row r="2769" spans="1:15" x14ac:dyDescent="0.3">
      <c r="A2769">
        <v>91</v>
      </c>
      <c r="B2769">
        <v>193</v>
      </c>
      <c r="C2769" t="s">
        <v>733</v>
      </c>
      <c r="D2769" t="s">
        <v>159</v>
      </c>
      <c r="E2769">
        <v>25</v>
      </c>
      <c r="F2769">
        <v>116</v>
      </c>
      <c r="G2769">
        <v>0.21551724137931033</v>
      </c>
      <c r="H2769">
        <v>50666</v>
      </c>
      <c r="I2769">
        <v>292727</v>
      </c>
      <c r="J2769">
        <v>237</v>
      </c>
      <c r="K2769" t="s">
        <v>2202</v>
      </c>
      <c r="L2769">
        <v>284</v>
      </c>
      <c r="M2769">
        <v>2024</v>
      </c>
      <c r="N2769">
        <v>36</v>
      </c>
      <c r="O2769">
        <f t="shared" si="43"/>
        <v>4.9342754509927762E-4</v>
      </c>
    </row>
    <row r="2770" spans="1:15" x14ac:dyDescent="0.3">
      <c r="A2770">
        <v>91</v>
      </c>
      <c r="B2770">
        <v>246</v>
      </c>
      <c r="C2770" t="s">
        <v>733</v>
      </c>
      <c r="D2770" t="s">
        <v>159</v>
      </c>
      <c r="E2770">
        <v>25</v>
      </c>
      <c r="F2770">
        <v>208</v>
      </c>
      <c r="G2770">
        <v>0.1201923076923077</v>
      </c>
      <c r="H2770">
        <v>50666</v>
      </c>
      <c r="I2770">
        <v>292727</v>
      </c>
      <c r="J2770">
        <v>237</v>
      </c>
      <c r="K2770" t="s">
        <v>2212</v>
      </c>
      <c r="L2770">
        <v>761</v>
      </c>
      <c r="M2770">
        <v>2024</v>
      </c>
      <c r="N2770">
        <v>36</v>
      </c>
      <c r="O2770">
        <f t="shared" si="43"/>
        <v>4.9342754509927762E-4</v>
      </c>
    </row>
    <row r="2771" spans="1:15" x14ac:dyDescent="0.3">
      <c r="A2771">
        <v>91</v>
      </c>
      <c r="B2771">
        <v>462</v>
      </c>
      <c r="C2771" t="s">
        <v>733</v>
      </c>
      <c r="D2771" t="s">
        <v>159</v>
      </c>
      <c r="E2771">
        <v>25</v>
      </c>
      <c r="F2771">
        <v>150</v>
      </c>
      <c r="G2771">
        <v>0.16666666666666666</v>
      </c>
      <c r="H2771">
        <v>50666</v>
      </c>
      <c r="I2771">
        <v>292727</v>
      </c>
      <c r="J2771">
        <v>237</v>
      </c>
      <c r="K2771" t="s">
        <v>2222</v>
      </c>
      <c r="L2771">
        <v>261</v>
      </c>
      <c r="M2771">
        <v>2024</v>
      </c>
      <c r="N2771">
        <v>36</v>
      </c>
      <c r="O2771">
        <f t="shared" si="43"/>
        <v>4.9342754509927762E-4</v>
      </c>
    </row>
    <row r="2772" spans="1:15" x14ac:dyDescent="0.3">
      <c r="A2772">
        <v>91</v>
      </c>
      <c r="B2772">
        <v>752</v>
      </c>
      <c r="C2772" t="s">
        <v>733</v>
      </c>
      <c r="D2772" t="s">
        <v>159</v>
      </c>
      <c r="E2772">
        <v>25</v>
      </c>
      <c r="F2772">
        <v>131</v>
      </c>
      <c r="G2772">
        <v>0.19083969465648856</v>
      </c>
      <c r="H2772">
        <v>50666</v>
      </c>
      <c r="I2772">
        <v>292727</v>
      </c>
      <c r="J2772">
        <v>237</v>
      </c>
      <c r="K2772" t="s">
        <v>2233</v>
      </c>
      <c r="L2772">
        <v>307</v>
      </c>
      <c r="M2772">
        <v>2024</v>
      </c>
      <c r="N2772">
        <v>36</v>
      </c>
      <c r="O2772">
        <f t="shared" si="43"/>
        <v>4.9342754509927762E-4</v>
      </c>
    </row>
    <row r="2773" spans="1:15" x14ac:dyDescent="0.3">
      <c r="A2773">
        <v>3111</v>
      </c>
      <c r="B2773">
        <v>640</v>
      </c>
      <c r="C2773" t="s">
        <v>2201</v>
      </c>
      <c r="D2773" t="s">
        <v>159</v>
      </c>
      <c r="E2773">
        <v>724</v>
      </c>
      <c r="F2773">
        <v>24915</v>
      </c>
      <c r="G2773">
        <v>2.9058799919727072E-2</v>
      </c>
      <c r="H2773">
        <v>9318</v>
      </c>
      <c r="I2773">
        <v>292727</v>
      </c>
      <c r="J2773">
        <v>1</v>
      </c>
      <c r="K2773" t="s">
        <v>866</v>
      </c>
      <c r="L2773">
        <v>59576</v>
      </c>
      <c r="M2773">
        <v>2024</v>
      </c>
      <c r="N2773">
        <v>36</v>
      </c>
      <c r="O2773">
        <f t="shared" si="43"/>
        <v>7.7699077055162047E-2</v>
      </c>
    </row>
    <row r="2774" spans="1:15" x14ac:dyDescent="0.3">
      <c r="A2774">
        <v>3111</v>
      </c>
      <c r="B2774">
        <v>720</v>
      </c>
      <c r="C2774" t="s">
        <v>2201</v>
      </c>
      <c r="D2774" t="s">
        <v>159</v>
      </c>
      <c r="E2774">
        <v>515</v>
      </c>
      <c r="F2774">
        <v>10599</v>
      </c>
      <c r="G2774">
        <v>4.8589489574488158E-2</v>
      </c>
      <c r="H2774">
        <v>9318</v>
      </c>
      <c r="I2774">
        <v>292727</v>
      </c>
      <c r="J2774">
        <v>2</v>
      </c>
      <c r="K2774" t="s">
        <v>867</v>
      </c>
      <c r="L2774">
        <v>43807</v>
      </c>
      <c r="M2774">
        <v>2024</v>
      </c>
      <c r="N2774">
        <v>36</v>
      </c>
      <c r="O2774">
        <f t="shared" si="43"/>
        <v>5.5269371109680186E-2</v>
      </c>
    </row>
    <row r="2775" spans="1:15" x14ac:dyDescent="0.3">
      <c r="A2775">
        <v>3111</v>
      </c>
      <c r="B2775">
        <v>560</v>
      </c>
      <c r="C2775" t="s">
        <v>2201</v>
      </c>
      <c r="D2775" t="s">
        <v>159</v>
      </c>
      <c r="E2775">
        <v>481</v>
      </c>
      <c r="F2775">
        <v>17029</v>
      </c>
      <c r="G2775">
        <v>2.8245933407716247E-2</v>
      </c>
      <c r="H2775">
        <v>9318</v>
      </c>
      <c r="I2775">
        <v>292727</v>
      </c>
      <c r="J2775">
        <v>3</v>
      </c>
      <c r="K2775" t="s">
        <v>868</v>
      </c>
      <c r="L2775">
        <v>40753</v>
      </c>
      <c r="M2775">
        <v>2024</v>
      </c>
      <c r="N2775">
        <v>36</v>
      </c>
      <c r="O2775">
        <f t="shared" si="43"/>
        <v>5.1620519424769265E-2</v>
      </c>
    </row>
    <row r="2776" spans="1:15" x14ac:dyDescent="0.3">
      <c r="A2776">
        <v>3111</v>
      </c>
      <c r="B2776">
        <v>194</v>
      </c>
      <c r="C2776" t="s">
        <v>2201</v>
      </c>
      <c r="D2776" t="s">
        <v>159</v>
      </c>
      <c r="E2776">
        <v>468</v>
      </c>
      <c r="F2776">
        <v>7281</v>
      </c>
      <c r="G2776">
        <v>6.4276885043263288E-2</v>
      </c>
      <c r="H2776">
        <v>9318</v>
      </c>
      <c r="I2776">
        <v>292727</v>
      </c>
      <c r="J2776">
        <v>4</v>
      </c>
      <c r="K2776" t="s">
        <v>873</v>
      </c>
      <c r="L2776">
        <v>26491</v>
      </c>
      <c r="M2776">
        <v>2024</v>
      </c>
      <c r="N2776">
        <v>36</v>
      </c>
      <c r="O2776">
        <f t="shared" si="43"/>
        <v>5.0225370251126854E-2</v>
      </c>
    </row>
    <row r="2777" spans="1:15" x14ac:dyDescent="0.3">
      <c r="A2777">
        <v>3111</v>
      </c>
      <c r="B2777">
        <v>139</v>
      </c>
      <c r="C2777" t="s">
        <v>2201</v>
      </c>
      <c r="D2777" t="s">
        <v>159</v>
      </c>
      <c r="E2777">
        <v>286</v>
      </c>
      <c r="F2777">
        <v>3692</v>
      </c>
      <c r="G2777">
        <v>7.746478873239436E-2</v>
      </c>
      <c r="H2777">
        <v>9318</v>
      </c>
      <c r="I2777">
        <v>292727</v>
      </c>
      <c r="J2777">
        <v>5</v>
      </c>
      <c r="K2777" t="s">
        <v>879</v>
      </c>
      <c r="L2777">
        <v>15497</v>
      </c>
      <c r="M2777">
        <v>2024</v>
      </c>
      <c r="N2777">
        <v>36</v>
      </c>
      <c r="O2777">
        <f t="shared" si="43"/>
        <v>3.0693281820133075E-2</v>
      </c>
    </row>
    <row r="2778" spans="1:15" x14ac:dyDescent="0.3">
      <c r="A2778">
        <v>3111</v>
      </c>
      <c r="B2778">
        <v>137</v>
      </c>
      <c r="C2778" t="s">
        <v>2201</v>
      </c>
      <c r="D2778" t="s">
        <v>159</v>
      </c>
      <c r="E2778">
        <v>283</v>
      </c>
      <c r="F2778">
        <v>5512</v>
      </c>
      <c r="G2778">
        <v>5.1342525399129174E-2</v>
      </c>
      <c r="H2778">
        <v>9318</v>
      </c>
      <c r="I2778">
        <v>292727</v>
      </c>
      <c r="J2778">
        <v>6</v>
      </c>
      <c r="K2778" t="s">
        <v>872</v>
      </c>
      <c r="L2778">
        <v>18935</v>
      </c>
      <c r="M2778">
        <v>2024</v>
      </c>
      <c r="N2778">
        <v>36</v>
      </c>
      <c r="O2778">
        <f t="shared" si="43"/>
        <v>3.0371324318523289E-2</v>
      </c>
    </row>
    <row r="2779" spans="1:15" x14ac:dyDescent="0.3">
      <c r="A2779">
        <v>3111</v>
      </c>
      <c r="B2779">
        <v>540</v>
      </c>
      <c r="C2779" t="s">
        <v>2201</v>
      </c>
      <c r="D2779" t="s">
        <v>159</v>
      </c>
      <c r="E2779">
        <v>277</v>
      </c>
      <c r="F2779">
        <v>9618</v>
      </c>
      <c r="G2779">
        <v>2.8800166354751508E-2</v>
      </c>
      <c r="H2779">
        <v>9318</v>
      </c>
      <c r="I2779">
        <v>292727</v>
      </c>
      <c r="J2779">
        <v>7</v>
      </c>
      <c r="K2779" t="s">
        <v>871</v>
      </c>
      <c r="L2779">
        <v>22562</v>
      </c>
      <c r="M2779">
        <v>2024</v>
      </c>
      <c r="N2779">
        <v>36</v>
      </c>
      <c r="O2779">
        <f t="shared" si="43"/>
        <v>2.9727409315303713E-2</v>
      </c>
    </row>
    <row r="2780" spans="1:15" x14ac:dyDescent="0.3">
      <c r="A2780">
        <v>3111</v>
      </c>
      <c r="B2780">
        <v>42</v>
      </c>
      <c r="C2780" t="s">
        <v>2201</v>
      </c>
      <c r="D2780" t="s">
        <v>159</v>
      </c>
      <c r="E2780">
        <v>264</v>
      </c>
      <c r="F2780">
        <v>1783</v>
      </c>
      <c r="G2780">
        <v>0.14806505888951205</v>
      </c>
      <c r="H2780">
        <v>9318</v>
      </c>
      <c r="I2780">
        <v>292727</v>
      </c>
      <c r="J2780">
        <v>8</v>
      </c>
      <c r="K2780" t="s">
        <v>914</v>
      </c>
      <c r="L2780">
        <v>5210</v>
      </c>
      <c r="M2780">
        <v>2024</v>
      </c>
      <c r="N2780">
        <v>36</v>
      </c>
      <c r="O2780">
        <f t="shared" si="43"/>
        <v>2.8332260141661302E-2</v>
      </c>
    </row>
    <row r="2781" spans="1:15" x14ac:dyDescent="0.3">
      <c r="A2781">
        <v>3111</v>
      </c>
      <c r="B2781">
        <v>201</v>
      </c>
      <c r="C2781" t="s">
        <v>2201</v>
      </c>
      <c r="D2781" t="s">
        <v>159</v>
      </c>
      <c r="E2781">
        <v>223</v>
      </c>
      <c r="F2781">
        <v>2876</v>
      </c>
      <c r="G2781">
        <v>7.7538247566063978E-2</v>
      </c>
      <c r="H2781">
        <v>9318</v>
      </c>
      <c r="I2781">
        <v>292727</v>
      </c>
      <c r="J2781">
        <v>9</v>
      </c>
      <c r="K2781" t="s">
        <v>877</v>
      </c>
      <c r="L2781">
        <v>11407</v>
      </c>
      <c r="M2781">
        <v>2024</v>
      </c>
      <c r="N2781">
        <v>36</v>
      </c>
      <c r="O2781">
        <f t="shared" si="43"/>
        <v>2.3932174286327539E-2</v>
      </c>
    </row>
    <row r="2782" spans="1:15" x14ac:dyDescent="0.3">
      <c r="A2782">
        <v>3111</v>
      </c>
      <c r="B2782">
        <v>140</v>
      </c>
      <c r="C2782" t="s">
        <v>2201</v>
      </c>
      <c r="D2782" t="s">
        <v>159</v>
      </c>
      <c r="E2782">
        <v>213</v>
      </c>
      <c r="F2782">
        <v>1993</v>
      </c>
      <c r="G2782">
        <v>0.10687405920722529</v>
      </c>
      <c r="H2782">
        <v>9318</v>
      </c>
      <c r="I2782">
        <v>292727</v>
      </c>
      <c r="J2782">
        <v>10</v>
      </c>
      <c r="K2782" t="s">
        <v>876</v>
      </c>
      <c r="L2782">
        <v>9196</v>
      </c>
      <c r="M2782">
        <v>2024</v>
      </c>
      <c r="N2782">
        <v>36</v>
      </c>
      <c r="O2782">
        <f t="shared" si="43"/>
        <v>2.2858982614294913E-2</v>
      </c>
    </row>
    <row r="2783" spans="1:15" x14ac:dyDescent="0.3">
      <c r="A2783">
        <v>3111</v>
      </c>
      <c r="B2783">
        <v>750</v>
      </c>
      <c r="C2783" t="s">
        <v>2201</v>
      </c>
      <c r="D2783" t="s">
        <v>159</v>
      </c>
      <c r="E2783">
        <v>204</v>
      </c>
      <c r="F2783">
        <v>2483</v>
      </c>
      <c r="G2783">
        <v>8.2158679017317757E-2</v>
      </c>
      <c r="H2783">
        <v>9318</v>
      </c>
      <c r="I2783">
        <v>292727</v>
      </c>
      <c r="J2783">
        <v>11</v>
      </c>
      <c r="K2783" t="s">
        <v>884</v>
      </c>
      <c r="L2783">
        <v>5626</v>
      </c>
      <c r="M2783">
        <v>2024</v>
      </c>
      <c r="N2783">
        <v>36</v>
      </c>
      <c r="O2783">
        <f t="shared" si="43"/>
        <v>2.1893110109465552E-2</v>
      </c>
    </row>
    <row r="2784" spans="1:15" x14ac:dyDescent="0.3">
      <c r="A2784">
        <v>3111</v>
      </c>
      <c r="B2784">
        <v>463</v>
      </c>
      <c r="C2784" t="s">
        <v>2201</v>
      </c>
      <c r="D2784" t="s">
        <v>159</v>
      </c>
      <c r="E2784">
        <v>192</v>
      </c>
      <c r="F2784">
        <v>3187</v>
      </c>
      <c r="G2784">
        <v>6.0244744273611546E-2</v>
      </c>
      <c r="H2784">
        <v>9318</v>
      </c>
      <c r="I2784">
        <v>292727</v>
      </c>
      <c r="J2784">
        <v>12</v>
      </c>
      <c r="K2784" t="s">
        <v>880</v>
      </c>
      <c r="L2784">
        <v>12764</v>
      </c>
      <c r="M2784">
        <v>2024</v>
      </c>
      <c r="N2784">
        <v>36</v>
      </c>
      <c r="O2784">
        <f t="shared" si="43"/>
        <v>2.06052801030264E-2</v>
      </c>
    </row>
    <row r="2785" spans="1:15" x14ac:dyDescent="0.3">
      <c r="A2785">
        <v>3111</v>
      </c>
      <c r="B2785">
        <v>469</v>
      </c>
      <c r="C2785" t="s">
        <v>2201</v>
      </c>
      <c r="D2785" t="s">
        <v>159</v>
      </c>
      <c r="E2785">
        <v>192</v>
      </c>
      <c r="F2785">
        <v>2971</v>
      </c>
      <c r="G2785">
        <v>6.4624705486368228E-2</v>
      </c>
      <c r="H2785">
        <v>9318</v>
      </c>
      <c r="I2785">
        <v>292727</v>
      </c>
      <c r="J2785">
        <v>12</v>
      </c>
      <c r="K2785" t="s">
        <v>1605</v>
      </c>
      <c r="L2785">
        <v>10709</v>
      </c>
      <c r="M2785">
        <v>2024</v>
      </c>
      <c r="N2785">
        <v>36</v>
      </c>
      <c r="O2785">
        <f t="shared" si="43"/>
        <v>2.06052801030264E-2</v>
      </c>
    </row>
    <row r="2786" spans="1:15" x14ac:dyDescent="0.3">
      <c r="A2786">
        <v>3111</v>
      </c>
      <c r="B2786">
        <v>753</v>
      </c>
      <c r="C2786" t="s">
        <v>2201</v>
      </c>
      <c r="D2786" t="s">
        <v>159</v>
      </c>
      <c r="E2786">
        <v>168</v>
      </c>
      <c r="F2786">
        <v>2698</v>
      </c>
      <c r="G2786">
        <v>6.2268346923647147E-2</v>
      </c>
      <c r="H2786">
        <v>9318</v>
      </c>
      <c r="I2786">
        <v>292727</v>
      </c>
      <c r="J2786">
        <v>14</v>
      </c>
      <c r="K2786" t="s">
        <v>869</v>
      </c>
      <c r="L2786">
        <v>6723</v>
      </c>
      <c r="M2786">
        <v>2024</v>
      </c>
      <c r="N2786">
        <v>36</v>
      </c>
      <c r="O2786">
        <f t="shared" si="43"/>
        <v>1.80296200901481E-2</v>
      </c>
    </row>
    <row r="2787" spans="1:15" x14ac:dyDescent="0.3">
      <c r="A2787">
        <v>3111</v>
      </c>
      <c r="B2787">
        <v>751</v>
      </c>
      <c r="C2787" t="s">
        <v>2201</v>
      </c>
      <c r="D2787" t="s">
        <v>159</v>
      </c>
      <c r="E2787">
        <v>147</v>
      </c>
      <c r="F2787">
        <v>2580</v>
      </c>
      <c r="G2787">
        <v>5.6976744186046514E-2</v>
      </c>
      <c r="H2787">
        <v>9318</v>
      </c>
      <c r="I2787">
        <v>292727</v>
      </c>
      <c r="J2787">
        <v>15</v>
      </c>
      <c r="K2787" t="s">
        <v>870</v>
      </c>
      <c r="L2787">
        <v>7174</v>
      </c>
      <c r="M2787">
        <v>2024</v>
      </c>
      <c r="N2787">
        <v>36</v>
      </c>
      <c r="O2787">
        <f t="shared" si="43"/>
        <v>1.5775917578879587E-2</v>
      </c>
    </row>
    <row r="2788" spans="1:15" x14ac:dyDescent="0.3">
      <c r="A2788">
        <v>3111</v>
      </c>
      <c r="B2788">
        <v>754</v>
      </c>
      <c r="C2788" t="s">
        <v>2201</v>
      </c>
      <c r="D2788" t="s">
        <v>159</v>
      </c>
      <c r="E2788">
        <v>147</v>
      </c>
      <c r="F2788">
        <v>1153</v>
      </c>
      <c r="G2788">
        <v>0.12749349522983522</v>
      </c>
      <c r="H2788">
        <v>9318</v>
      </c>
      <c r="I2788">
        <v>292727</v>
      </c>
      <c r="J2788">
        <v>15</v>
      </c>
      <c r="K2788" t="s">
        <v>874</v>
      </c>
      <c r="L2788">
        <v>2634</v>
      </c>
      <c r="M2788">
        <v>2024</v>
      </c>
      <c r="N2788">
        <v>36</v>
      </c>
      <c r="O2788">
        <f t="shared" si="43"/>
        <v>1.5775917578879587E-2</v>
      </c>
    </row>
    <row r="2789" spans="1:15" x14ac:dyDescent="0.3">
      <c r="A2789">
        <v>3111</v>
      </c>
      <c r="B2789">
        <v>190</v>
      </c>
      <c r="C2789" t="s">
        <v>2201</v>
      </c>
      <c r="D2789" t="s">
        <v>159</v>
      </c>
      <c r="E2789">
        <v>126</v>
      </c>
      <c r="F2789">
        <v>1249</v>
      </c>
      <c r="G2789">
        <v>0.10088070456365092</v>
      </c>
      <c r="H2789">
        <v>9318</v>
      </c>
      <c r="I2789">
        <v>292727</v>
      </c>
      <c r="J2789">
        <v>17</v>
      </c>
      <c r="K2789" t="s">
        <v>904</v>
      </c>
      <c r="L2789">
        <v>5253</v>
      </c>
      <c r="M2789">
        <v>2024</v>
      </c>
      <c r="N2789">
        <v>36</v>
      </c>
      <c r="O2789">
        <f t="shared" si="43"/>
        <v>1.3522215067611075E-2</v>
      </c>
    </row>
    <row r="2790" spans="1:15" x14ac:dyDescent="0.3">
      <c r="A2790">
        <v>3111</v>
      </c>
      <c r="B2790">
        <v>45</v>
      </c>
      <c r="C2790" t="s">
        <v>2201</v>
      </c>
      <c r="D2790" t="s">
        <v>159</v>
      </c>
      <c r="E2790">
        <v>123</v>
      </c>
      <c r="F2790">
        <v>2672</v>
      </c>
      <c r="G2790">
        <v>4.6032934131736529E-2</v>
      </c>
      <c r="H2790">
        <v>9318</v>
      </c>
      <c r="I2790">
        <v>292727</v>
      </c>
      <c r="J2790">
        <v>18</v>
      </c>
      <c r="K2790" t="s">
        <v>883</v>
      </c>
      <c r="L2790">
        <v>9187</v>
      </c>
      <c r="M2790">
        <v>2024</v>
      </c>
      <c r="N2790">
        <v>36</v>
      </c>
      <c r="O2790">
        <f t="shared" si="43"/>
        <v>1.3200257566001287E-2</v>
      </c>
    </row>
    <row r="2791" spans="1:15" x14ac:dyDescent="0.3">
      <c r="A2791">
        <v>3111</v>
      </c>
      <c r="B2791">
        <v>247</v>
      </c>
      <c r="C2791" t="s">
        <v>2201</v>
      </c>
      <c r="D2791" t="s">
        <v>159</v>
      </c>
      <c r="E2791">
        <v>106</v>
      </c>
      <c r="F2791">
        <v>1679</v>
      </c>
      <c r="G2791">
        <v>6.3132817153067303E-2</v>
      </c>
      <c r="H2791">
        <v>9318</v>
      </c>
      <c r="I2791">
        <v>292727</v>
      </c>
      <c r="J2791">
        <v>19</v>
      </c>
      <c r="K2791" t="s">
        <v>898</v>
      </c>
      <c r="L2791">
        <v>5393</v>
      </c>
      <c r="M2791">
        <v>2024</v>
      </c>
      <c r="N2791">
        <v>36</v>
      </c>
      <c r="O2791">
        <f t="shared" si="43"/>
        <v>1.1375831723545825E-2</v>
      </c>
    </row>
    <row r="2792" spans="1:15" x14ac:dyDescent="0.3">
      <c r="A2792">
        <v>3111</v>
      </c>
      <c r="B2792">
        <v>862</v>
      </c>
      <c r="C2792" t="s">
        <v>2201</v>
      </c>
      <c r="D2792" t="s">
        <v>159</v>
      </c>
      <c r="E2792">
        <v>101</v>
      </c>
      <c r="F2792">
        <v>777</v>
      </c>
      <c r="G2792">
        <v>0.12998712998713</v>
      </c>
      <c r="H2792">
        <v>9318</v>
      </c>
      <c r="I2792">
        <v>292727</v>
      </c>
      <c r="J2792">
        <v>20</v>
      </c>
      <c r="K2792" t="s">
        <v>910</v>
      </c>
      <c r="L2792">
        <v>3335</v>
      </c>
      <c r="M2792">
        <v>2024</v>
      </c>
      <c r="N2792">
        <v>36</v>
      </c>
      <c r="O2792">
        <f t="shared" si="43"/>
        <v>1.0839235887529513E-2</v>
      </c>
    </row>
    <row r="2793" spans="1:15" x14ac:dyDescent="0.3">
      <c r="A2793">
        <v>3111</v>
      </c>
      <c r="B2793">
        <v>383</v>
      </c>
      <c r="C2793" t="s">
        <v>2201</v>
      </c>
      <c r="D2793" t="s">
        <v>159</v>
      </c>
      <c r="E2793">
        <v>93</v>
      </c>
      <c r="F2793">
        <v>2498</v>
      </c>
      <c r="G2793">
        <v>3.7229783827061651E-2</v>
      </c>
      <c r="H2793">
        <v>9318</v>
      </c>
      <c r="I2793">
        <v>292727</v>
      </c>
      <c r="J2793">
        <v>21</v>
      </c>
      <c r="K2793" t="s">
        <v>2875</v>
      </c>
      <c r="L2793">
        <v>8922</v>
      </c>
      <c r="M2793">
        <v>2024</v>
      </c>
      <c r="N2793">
        <v>36</v>
      </c>
      <c r="O2793">
        <f t="shared" si="43"/>
        <v>9.9806825499034121E-3</v>
      </c>
    </row>
    <row r="2794" spans="1:15" x14ac:dyDescent="0.3">
      <c r="A2794">
        <v>3111</v>
      </c>
      <c r="B2794">
        <v>775</v>
      </c>
      <c r="C2794" t="s">
        <v>2201</v>
      </c>
      <c r="D2794" t="s">
        <v>159</v>
      </c>
      <c r="E2794">
        <v>90</v>
      </c>
      <c r="F2794">
        <v>2921</v>
      </c>
      <c r="G2794">
        <v>3.0811365970558027E-2</v>
      </c>
      <c r="H2794">
        <v>9318</v>
      </c>
      <c r="I2794">
        <v>292727</v>
      </c>
      <c r="J2794">
        <v>22</v>
      </c>
      <c r="K2794" t="s">
        <v>881</v>
      </c>
      <c r="L2794">
        <v>9105</v>
      </c>
      <c r="M2794">
        <v>2024</v>
      </c>
      <c r="N2794">
        <v>36</v>
      </c>
      <c r="O2794">
        <f t="shared" si="43"/>
        <v>9.658725048293626E-3</v>
      </c>
    </row>
    <row r="2795" spans="1:15" x14ac:dyDescent="0.3">
      <c r="A2795">
        <v>3111</v>
      </c>
      <c r="B2795">
        <v>282</v>
      </c>
      <c r="C2795" t="s">
        <v>2201</v>
      </c>
      <c r="D2795" t="s">
        <v>159</v>
      </c>
      <c r="E2795">
        <v>87</v>
      </c>
      <c r="F2795">
        <v>1781</v>
      </c>
      <c r="G2795">
        <v>4.8848961257720383E-2</v>
      </c>
      <c r="H2795">
        <v>9318</v>
      </c>
      <c r="I2795">
        <v>292727</v>
      </c>
      <c r="J2795">
        <v>23</v>
      </c>
      <c r="K2795" t="s">
        <v>893</v>
      </c>
      <c r="L2795">
        <v>5536</v>
      </c>
      <c r="M2795">
        <v>2024</v>
      </c>
      <c r="N2795">
        <v>36</v>
      </c>
      <c r="O2795">
        <f t="shared" si="43"/>
        <v>9.3367675466838381E-3</v>
      </c>
    </row>
    <row r="2796" spans="1:15" x14ac:dyDescent="0.3">
      <c r="A2796">
        <v>3111</v>
      </c>
      <c r="B2796">
        <v>351</v>
      </c>
      <c r="C2796" t="s">
        <v>2201</v>
      </c>
      <c r="D2796" t="s">
        <v>159</v>
      </c>
      <c r="E2796">
        <v>86</v>
      </c>
      <c r="F2796">
        <v>1453</v>
      </c>
      <c r="G2796">
        <v>5.9187887130075709E-2</v>
      </c>
      <c r="H2796">
        <v>9318</v>
      </c>
      <c r="I2796">
        <v>292727</v>
      </c>
      <c r="J2796">
        <v>24</v>
      </c>
      <c r="K2796" t="s">
        <v>2729</v>
      </c>
      <c r="L2796">
        <v>4749</v>
      </c>
      <c r="M2796">
        <v>2024</v>
      </c>
      <c r="N2796">
        <v>36</v>
      </c>
      <c r="O2796">
        <f t="shared" si="43"/>
        <v>9.2294483794805749E-3</v>
      </c>
    </row>
    <row r="2797" spans="1:15" x14ac:dyDescent="0.3">
      <c r="A2797">
        <v>3111</v>
      </c>
      <c r="B2797">
        <v>204</v>
      </c>
      <c r="C2797" t="s">
        <v>2201</v>
      </c>
      <c r="D2797" t="s">
        <v>159</v>
      </c>
      <c r="E2797">
        <v>85</v>
      </c>
      <c r="F2797">
        <v>970</v>
      </c>
      <c r="G2797">
        <v>8.7628865979381437E-2</v>
      </c>
      <c r="H2797">
        <v>9318</v>
      </c>
      <c r="I2797">
        <v>292727</v>
      </c>
      <c r="J2797">
        <v>25</v>
      </c>
      <c r="K2797" t="s">
        <v>2704</v>
      </c>
      <c r="L2797">
        <v>4075</v>
      </c>
      <c r="M2797">
        <v>2024</v>
      </c>
      <c r="N2797">
        <v>36</v>
      </c>
      <c r="O2797">
        <f t="shared" si="43"/>
        <v>9.1221292122773134E-3</v>
      </c>
    </row>
    <row r="2798" spans="1:15" x14ac:dyDescent="0.3">
      <c r="A2798">
        <v>3111</v>
      </c>
      <c r="B2798">
        <v>254</v>
      </c>
      <c r="C2798" t="s">
        <v>2201</v>
      </c>
      <c r="D2798" t="s">
        <v>159</v>
      </c>
      <c r="E2798">
        <v>85</v>
      </c>
      <c r="F2798">
        <v>2885</v>
      </c>
      <c r="G2798">
        <v>2.9462738301559793E-2</v>
      </c>
      <c r="H2798">
        <v>9318</v>
      </c>
      <c r="I2798">
        <v>292727</v>
      </c>
      <c r="J2798">
        <v>25</v>
      </c>
      <c r="K2798" t="s">
        <v>889</v>
      </c>
      <c r="L2798">
        <v>7267</v>
      </c>
      <c r="M2798">
        <v>2024</v>
      </c>
      <c r="N2798">
        <v>36</v>
      </c>
      <c r="O2798">
        <f t="shared" si="43"/>
        <v>9.1221292122773134E-3</v>
      </c>
    </row>
    <row r="2799" spans="1:15" x14ac:dyDescent="0.3">
      <c r="A2799">
        <v>3111</v>
      </c>
      <c r="B2799">
        <v>663</v>
      </c>
      <c r="C2799" t="s">
        <v>2201</v>
      </c>
      <c r="D2799" t="s">
        <v>159</v>
      </c>
      <c r="E2799">
        <v>83</v>
      </c>
      <c r="F2799">
        <v>1388</v>
      </c>
      <c r="G2799">
        <v>5.9798270893371759E-2</v>
      </c>
      <c r="H2799">
        <v>9318</v>
      </c>
      <c r="I2799">
        <v>292727</v>
      </c>
      <c r="J2799">
        <v>27</v>
      </c>
      <c r="K2799" t="s">
        <v>2791</v>
      </c>
      <c r="L2799">
        <v>4867</v>
      </c>
      <c r="M2799">
        <v>2024</v>
      </c>
      <c r="N2799">
        <v>36</v>
      </c>
      <c r="O2799">
        <f t="shared" si="43"/>
        <v>8.907490877870787E-3</v>
      </c>
    </row>
    <row r="2800" spans="1:15" x14ac:dyDescent="0.3">
      <c r="A2800">
        <v>3111</v>
      </c>
      <c r="B2800">
        <v>249</v>
      </c>
      <c r="C2800" t="s">
        <v>2201</v>
      </c>
      <c r="D2800" t="s">
        <v>159</v>
      </c>
      <c r="E2800">
        <v>81</v>
      </c>
      <c r="F2800">
        <v>2399</v>
      </c>
      <c r="G2800">
        <v>3.3764068361817424E-2</v>
      </c>
      <c r="H2800">
        <v>9318</v>
      </c>
      <c r="I2800">
        <v>292727</v>
      </c>
      <c r="J2800">
        <v>28</v>
      </c>
      <c r="K2800" t="s">
        <v>2876</v>
      </c>
      <c r="L2800">
        <v>7387</v>
      </c>
      <c r="M2800">
        <v>2024</v>
      </c>
      <c r="N2800">
        <v>36</v>
      </c>
      <c r="O2800">
        <f t="shared" si="43"/>
        <v>8.6928525434642624E-3</v>
      </c>
    </row>
    <row r="2801" spans="1:15" x14ac:dyDescent="0.3">
      <c r="A2801">
        <v>3111</v>
      </c>
      <c r="B2801">
        <v>174</v>
      </c>
      <c r="C2801" t="s">
        <v>2201</v>
      </c>
      <c r="D2801" t="s">
        <v>159</v>
      </c>
      <c r="E2801">
        <v>80</v>
      </c>
      <c r="F2801">
        <v>1472</v>
      </c>
      <c r="G2801">
        <v>5.434782608695652E-2</v>
      </c>
      <c r="H2801">
        <v>9318</v>
      </c>
      <c r="I2801">
        <v>292727</v>
      </c>
      <c r="J2801">
        <v>29</v>
      </c>
      <c r="K2801" t="s">
        <v>2878</v>
      </c>
      <c r="L2801">
        <v>5150</v>
      </c>
      <c r="M2801">
        <v>2024</v>
      </c>
      <c r="N2801">
        <v>36</v>
      </c>
      <c r="O2801">
        <f t="shared" si="43"/>
        <v>8.5855333762610009E-3</v>
      </c>
    </row>
    <row r="2802" spans="1:15" x14ac:dyDescent="0.3">
      <c r="A2802">
        <v>3111</v>
      </c>
      <c r="B2802">
        <v>244</v>
      </c>
      <c r="C2802" t="s">
        <v>2201</v>
      </c>
      <c r="D2802" t="s">
        <v>159</v>
      </c>
      <c r="E2802">
        <v>80</v>
      </c>
      <c r="F2802">
        <v>1402</v>
      </c>
      <c r="G2802">
        <v>5.7061340941512127E-2</v>
      </c>
      <c r="H2802">
        <v>9318</v>
      </c>
      <c r="I2802">
        <v>292727</v>
      </c>
      <c r="J2802">
        <v>29</v>
      </c>
      <c r="K2802" t="s">
        <v>887</v>
      </c>
      <c r="L2802">
        <v>5396</v>
      </c>
      <c r="M2802">
        <v>2024</v>
      </c>
      <c r="N2802">
        <v>36</v>
      </c>
      <c r="O2802">
        <f t="shared" si="43"/>
        <v>8.5855333762610009E-3</v>
      </c>
    </row>
    <row r="2803" spans="1:15" x14ac:dyDescent="0.3">
      <c r="A2803">
        <v>3111</v>
      </c>
      <c r="B2803">
        <v>420</v>
      </c>
      <c r="C2803" t="s">
        <v>2201</v>
      </c>
      <c r="D2803" t="s">
        <v>159</v>
      </c>
      <c r="E2803">
        <v>77</v>
      </c>
      <c r="F2803">
        <v>2069</v>
      </c>
      <c r="G2803">
        <v>3.7216046399226682E-2</v>
      </c>
      <c r="H2803">
        <v>9318</v>
      </c>
      <c r="I2803">
        <v>292727</v>
      </c>
      <c r="J2803">
        <v>31</v>
      </c>
      <c r="K2803" t="s">
        <v>894</v>
      </c>
      <c r="L2803">
        <v>7368</v>
      </c>
      <c r="M2803">
        <v>2024</v>
      </c>
      <c r="N2803">
        <v>36</v>
      </c>
      <c r="O2803">
        <f t="shared" si="43"/>
        <v>8.263575874651213E-3</v>
      </c>
    </row>
    <row r="2804" spans="1:15" x14ac:dyDescent="0.3">
      <c r="A2804">
        <v>3111</v>
      </c>
      <c r="B2804">
        <v>426</v>
      </c>
      <c r="C2804" t="s">
        <v>2201</v>
      </c>
      <c r="D2804" t="s">
        <v>159</v>
      </c>
      <c r="E2804">
        <v>72</v>
      </c>
      <c r="F2804">
        <v>1495</v>
      </c>
      <c r="G2804">
        <v>4.8160535117056855E-2</v>
      </c>
      <c r="H2804">
        <v>9318</v>
      </c>
      <c r="I2804">
        <v>292727</v>
      </c>
      <c r="J2804">
        <v>32</v>
      </c>
      <c r="K2804" t="s">
        <v>2215</v>
      </c>
      <c r="L2804">
        <v>4907</v>
      </c>
      <c r="M2804">
        <v>2024</v>
      </c>
      <c r="N2804">
        <v>36</v>
      </c>
      <c r="O2804">
        <f t="shared" si="43"/>
        <v>7.7269800386349004E-3</v>
      </c>
    </row>
    <row r="2805" spans="1:15" x14ac:dyDescent="0.3">
      <c r="A2805">
        <v>3111</v>
      </c>
      <c r="B2805">
        <v>466</v>
      </c>
      <c r="C2805" t="s">
        <v>2201</v>
      </c>
      <c r="D2805" t="s">
        <v>159</v>
      </c>
      <c r="E2805">
        <v>70</v>
      </c>
      <c r="F2805">
        <v>2504</v>
      </c>
      <c r="G2805">
        <v>2.7955271565495207E-2</v>
      </c>
      <c r="H2805">
        <v>9318</v>
      </c>
      <c r="I2805">
        <v>292727</v>
      </c>
      <c r="J2805">
        <v>33</v>
      </c>
      <c r="K2805" t="s">
        <v>2748</v>
      </c>
      <c r="L2805">
        <v>7325</v>
      </c>
      <c r="M2805">
        <v>2024</v>
      </c>
      <c r="N2805">
        <v>36</v>
      </c>
      <c r="O2805">
        <f t="shared" si="43"/>
        <v>7.5123417042283749E-3</v>
      </c>
    </row>
    <row r="2806" spans="1:15" x14ac:dyDescent="0.3">
      <c r="A2806">
        <v>3111</v>
      </c>
      <c r="B2806">
        <v>308</v>
      </c>
      <c r="C2806" t="s">
        <v>2201</v>
      </c>
      <c r="D2806" t="s">
        <v>159</v>
      </c>
      <c r="E2806">
        <v>65</v>
      </c>
      <c r="F2806">
        <v>1681</v>
      </c>
      <c r="G2806">
        <v>3.8667459845330161E-2</v>
      </c>
      <c r="H2806">
        <v>9318</v>
      </c>
      <c r="I2806">
        <v>292727</v>
      </c>
      <c r="J2806">
        <v>34</v>
      </c>
      <c r="K2806" t="s">
        <v>2211</v>
      </c>
      <c r="L2806">
        <v>5626</v>
      </c>
      <c r="M2806">
        <v>2024</v>
      </c>
      <c r="N2806">
        <v>36</v>
      </c>
      <c r="O2806">
        <f t="shared" si="43"/>
        <v>6.9757458682120623E-3</v>
      </c>
    </row>
    <row r="2807" spans="1:15" x14ac:dyDescent="0.3">
      <c r="A2807">
        <v>3111</v>
      </c>
      <c r="B2807">
        <v>241</v>
      </c>
      <c r="C2807" t="s">
        <v>2201</v>
      </c>
      <c r="D2807" t="s">
        <v>159</v>
      </c>
      <c r="E2807">
        <v>63</v>
      </c>
      <c r="F2807">
        <v>1310</v>
      </c>
      <c r="G2807">
        <v>4.8091603053435114E-2</v>
      </c>
      <c r="H2807">
        <v>9318</v>
      </c>
      <c r="I2807">
        <v>292727</v>
      </c>
      <c r="J2807">
        <v>35</v>
      </c>
      <c r="K2807" t="s">
        <v>890</v>
      </c>
      <c r="L2807">
        <v>4374</v>
      </c>
      <c r="M2807">
        <v>2024</v>
      </c>
      <c r="N2807">
        <v>36</v>
      </c>
      <c r="O2807">
        <f t="shared" si="43"/>
        <v>6.7611075338055377E-3</v>
      </c>
    </row>
    <row r="2808" spans="1:15" x14ac:dyDescent="0.3">
      <c r="A2808">
        <v>3111</v>
      </c>
      <c r="B2808">
        <v>113</v>
      </c>
      <c r="C2808" t="s">
        <v>2201</v>
      </c>
      <c r="D2808" t="s">
        <v>159</v>
      </c>
      <c r="E2808">
        <v>62</v>
      </c>
      <c r="F2808">
        <v>1314</v>
      </c>
      <c r="G2808">
        <v>4.7184170471841702E-2</v>
      </c>
      <c r="H2808">
        <v>9318</v>
      </c>
      <c r="I2808">
        <v>292727</v>
      </c>
      <c r="J2808">
        <v>36</v>
      </c>
      <c r="K2808" t="s">
        <v>936</v>
      </c>
      <c r="L2808">
        <v>3757</v>
      </c>
      <c r="M2808">
        <v>2024</v>
      </c>
      <c r="N2808">
        <v>36</v>
      </c>
      <c r="O2808">
        <f t="shared" si="43"/>
        <v>6.6537883666022753E-3</v>
      </c>
    </row>
    <row r="2809" spans="1:15" x14ac:dyDescent="0.3">
      <c r="A2809">
        <v>3111</v>
      </c>
      <c r="B2809">
        <v>812</v>
      </c>
      <c r="C2809" t="s">
        <v>2201</v>
      </c>
      <c r="D2809" t="s">
        <v>159</v>
      </c>
      <c r="E2809">
        <v>62</v>
      </c>
      <c r="F2809">
        <v>1024</v>
      </c>
      <c r="G2809">
        <v>6.0546875E-2</v>
      </c>
      <c r="H2809">
        <v>9318</v>
      </c>
      <c r="I2809">
        <v>292727</v>
      </c>
      <c r="J2809">
        <v>36</v>
      </c>
      <c r="K2809" t="s">
        <v>901</v>
      </c>
      <c r="L2809">
        <v>3303</v>
      </c>
      <c r="M2809">
        <v>2024</v>
      </c>
      <c r="N2809">
        <v>36</v>
      </c>
      <c r="O2809">
        <f t="shared" si="43"/>
        <v>6.6537883666022753E-3</v>
      </c>
    </row>
    <row r="2810" spans="1:15" x14ac:dyDescent="0.3">
      <c r="A2810">
        <v>3111</v>
      </c>
      <c r="B2810">
        <v>422</v>
      </c>
      <c r="C2810" t="s">
        <v>2201</v>
      </c>
      <c r="D2810" t="s">
        <v>159</v>
      </c>
      <c r="E2810">
        <v>61</v>
      </c>
      <c r="F2810">
        <v>742</v>
      </c>
      <c r="G2810">
        <v>8.2210242587601082E-2</v>
      </c>
      <c r="H2810">
        <v>9318</v>
      </c>
      <c r="I2810">
        <v>292727</v>
      </c>
      <c r="J2810">
        <v>38</v>
      </c>
      <c r="K2810" t="s">
        <v>2852</v>
      </c>
      <c r="L2810">
        <v>2623</v>
      </c>
      <c r="M2810">
        <v>2024</v>
      </c>
      <c r="N2810">
        <v>36</v>
      </c>
      <c r="O2810">
        <f t="shared" si="43"/>
        <v>6.546469199399013E-3</v>
      </c>
    </row>
    <row r="2811" spans="1:15" x14ac:dyDescent="0.3">
      <c r="A2811">
        <v>3111</v>
      </c>
      <c r="B2811">
        <v>253</v>
      </c>
      <c r="C2811" t="s">
        <v>2201</v>
      </c>
      <c r="D2811" t="s">
        <v>159</v>
      </c>
      <c r="E2811">
        <v>59</v>
      </c>
      <c r="F2811">
        <v>859</v>
      </c>
      <c r="G2811">
        <v>6.8684516880093138E-2</v>
      </c>
      <c r="H2811">
        <v>9318</v>
      </c>
      <c r="I2811">
        <v>292727</v>
      </c>
      <c r="J2811">
        <v>39</v>
      </c>
      <c r="K2811" t="s">
        <v>885</v>
      </c>
      <c r="L2811">
        <v>3191</v>
      </c>
      <c r="M2811">
        <v>2024</v>
      </c>
      <c r="N2811">
        <v>36</v>
      </c>
      <c r="O2811">
        <f t="shared" si="43"/>
        <v>6.3318308649924875E-3</v>
      </c>
    </row>
    <row r="2812" spans="1:15" x14ac:dyDescent="0.3">
      <c r="A2812">
        <v>3111</v>
      </c>
      <c r="B2812">
        <v>347</v>
      </c>
      <c r="C2812" t="s">
        <v>2201</v>
      </c>
      <c r="D2812" t="s">
        <v>159</v>
      </c>
      <c r="E2812">
        <v>56</v>
      </c>
      <c r="F2812">
        <v>1582</v>
      </c>
      <c r="G2812">
        <v>3.5398230088495575E-2</v>
      </c>
      <c r="H2812">
        <v>9318</v>
      </c>
      <c r="I2812">
        <v>292727</v>
      </c>
      <c r="J2812">
        <v>40</v>
      </c>
      <c r="K2812" t="s">
        <v>886</v>
      </c>
      <c r="L2812">
        <v>5736</v>
      </c>
      <c r="M2812">
        <v>2024</v>
      </c>
      <c r="N2812">
        <v>36</v>
      </c>
      <c r="O2812">
        <f t="shared" si="43"/>
        <v>6.0098733633827004E-3</v>
      </c>
    </row>
    <row r="2813" spans="1:15" x14ac:dyDescent="0.3">
      <c r="A2813">
        <v>3111</v>
      </c>
      <c r="B2813">
        <v>134</v>
      </c>
      <c r="C2813" t="s">
        <v>2201</v>
      </c>
      <c r="D2813" t="s">
        <v>159</v>
      </c>
      <c r="E2813">
        <v>53</v>
      </c>
      <c r="F2813">
        <v>1277</v>
      </c>
      <c r="G2813">
        <v>4.1503523884103367E-2</v>
      </c>
      <c r="H2813">
        <v>9318</v>
      </c>
      <c r="I2813">
        <v>292727</v>
      </c>
      <c r="J2813">
        <v>41</v>
      </c>
      <c r="K2813" t="s">
        <v>929</v>
      </c>
      <c r="L2813">
        <v>4163</v>
      </c>
      <c r="M2813">
        <v>2024</v>
      </c>
      <c r="N2813">
        <v>36</v>
      </c>
      <c r="O2813">
        <f t="shared" si="43"/>
        <v>5.6879158617729126E-3</v>
      </c>
    </row>
    <row r="2814" spans="1:15" x14ac:dyDescent="0.3">
      <c r="A2814">
        <v>3111</v>
      </c>
      <c r="B2814">
        <v>280</v>
      </c>
      <c r="C2814" t="s">
        <v>2201</v>
      </c>
      <c r="D2814" t="s">
        <v>159</v>
      </c>
      <c r="E2814">
        <v>53</v>
      </c>
      <c r="F2814">
        <v>1208</v>
      </c>
      <c r="G2814">
        <v>4.3874172185430466E-2</v>
      </c>
      <c r="H2814">
        <v>9318</v>
      </c>
      <c r="I2814">
        <v>292727</v>
      </c>
      <c r="J2814">
        <v>41</v>
      </c>
      <c r="K2814" t="s">
        <v>948</v>
      </c>
      <c r="L2814">
        <v>4028</v>
      </c>
      <c r="M2814">
        <v>2024</v>
      </c>
      <c r="N2814">
        <v>36</v>
      </c>
      <c r="O2814">
        <f t="shared" si="43"/>
        <v>5.6879158617729126E-3</v>
      </c>
    </row>
    <row r="2815" spans="1:15" x14ac:dyDescent="0.3">
      <c r="A2815">
        <v>3111</v>
      </c>
      <c r="B2815">
        <v>198</v>
      </c>
      <c r="C2815" t="s">
        <v>2201</v>
      </c>
      <c r="D2815" t="s">
        <v>159</v>
      </c>
      <c r="E2815">
        <v>51</v>
      </c>
      <c r="F2815">
        <v>606</v>
      </c>
      <c r="G2815">
        <v>8.4158415841584164E-2</v>
      </c>
      <c r="H2815">
        <v>9318</v>
      </c>
      <c r="I2815">
        <v>292727</v>
      </c>
      <c r="J2815">
        <v>43</v>
      </c>
      <c r="K2815" t="s">
        <v>2703</v>
      </c>
      <c r="L2815">
        <v>1904</v>
      </c>
      <c r="M2815">
        <v>2024</v>
      </c>
      <c r="N2815">
        <v>36</v>
      </c>
      <c r="O2815">
        <f t="shared" si="43"/>
        <v>5.4732775273663879E-3</v>
      </c>
    </row>
    <row r="2816" spans="1:15" x14ac:dyDescent="0.3">
      <c r="A2816">
        <v>3111</v>
      </c>
      <c r="B2816">
        <v>263</v>
      </c>
      <c r="C2816" t="s">
        <v>2201</v>
      </c>
      <c r="D2816" t="s">
        <v>159</v>
      </c>
      <c r="E2816">
        <v>51</v>
      </c>
      <c r="F2816">
        <v>1295</v>
      </c>
      <c r="G2816">
        <v>3.9382239382239385E-2</v>
      </c>
      <c r="H2816">
        <v>9318</v>
      </c>
      <c r="I2816">
        <v>292727</v>
      </c>
      <c r="J2816">
        <v>43</v>
      </c>
      <c r="K2816" t="s">
        <v>2882</v>
      </c>
      <c r="L2816">
        <v>4234</v>
      </c>
      <c r="M2816">
        <v>2024</v>
      </c>
      <c r="N2816">
        <v>36</v>
      </c>
      <c r="O2816">
        <f t="shared" si="43"/>
        <v>5.4732775273663879E-3</v>
      </c>
    </row>
    <row r="2817" spans="1:15" x14ac:dyDescent="0.3">
      <c r="A2817">
        <v>3111</v>
      </c>
      <c r="B2817">
        <v>133</v>
      </c>
      <c r="C2817" t="s">
        <v>2201</v>
      </c>
      <c r="D2817" t="s">
        <v>159</v>
      </c>
      <c r="E2817">
        <v>50</v>
      </c>
      <c r="F2817">
        <v>2145</v>
      </c>
      <c r="G2817">
        <v>2.3310023310023312E-2</v>
      </c>
      <c r="H2817">
        <v>9318</v>
      </c>
      <c r="I2817">
        <v>292727</v>
      </c>
      <c r="J2817">
        <v>45</v>
      </c>
      <c r="K2817" t="s">
        <v>2877</v>
      </c>
      <c r="L2817">
        <v>7672</v>
      </c>
      <c r="M2817">
        <v>2024</v>
      </c>
      <c r="N2817">
        <v>36</v>
      </c>
      <c r="O2817">
        <f t="shared" si="43"/>
        <v>5.3659583601631256E-3</v>
      </c>
    </row>
    <row r="2818" spans="1:15" x14ac:dyDescent="0.3">
      <c r="A2818">
        <v>3111</v>
      </c>
      <c r="B2818">
        <v>53</v>
      </c>
      <c r="C2818" t="s">
        <v>2201</v>
      </c>
      <c r="D2818" t="s">
        <v>159</v>
      </c>
      <c r="E2818">
        <v>49</v>
      </c>
      <c r="F2818">
        <v>2827</v>
      </c>
      <c r="G2818">
        <v>1.7332861690838343E-2</v>
      </c>
      <c r="H2818">
        <v>9318</v>
      </c>
      <c r="I2818">
        <v>292727</v>
      </c>
      <c r="J2818">
        <v>46</v>
      </c>
      <c r="K2818" t="s">
        <v>906</v>
      </c>
      <c r="L2818">
        <v>6415</v>
      </c>
      <c r="M2818">
        <v>2024</v>
      </c>
      <c r="N2818">
        <v>36</v>
      </c>
      <c r="O2818">
        <f t="shared" si="43"/>
        <v>5.2586391929598623E-3</v>
      </c>
    </row>
    <row r="2819" spans="1:15" x14ac:dyDescent="0.3">
      <c r="A2819">
        <v>3111</v>
      </c>
      <c r="B2819">
        <v>284</v>
      </c>
      <c r="C2819" t="s">
        <v>2201</v>
      </c>
      <c r="D2819" t="s">
        <v>159</v>
      </c>
      <c r="E2819">
        <v>49</v>
      </c>
      <c r="F2819">
        <v>1436</v>
      </c>
      <c r="G2819">
        <v>3.4122562674094706E-2</v>
      </c>
      <c r="H2819">
        <v>9318</v>
      </c>
      <c r="I2819">
        <v>292727</v>
      </c>
      <c r="J2819">
        <v>46</v>
      </c>
      <c r="K2819" t="s">
        <v>2719</v>
      </c>
      <c r="L2819">
        <v>3580</v>
      </c>
      <c r="M2819">
        <v>2024</v>
      </c>
      <c r="N2819">
        <v>36</v>
      </c>
      <c r="O2819">
        <f t="shared" ref="O2819:O2882" si="44">E2819/H2819</f>
        <v>5.2586391929598623E-3</v>
      </c>
    </row>
    <row r="2820" spans="1:15" x14ac:dyDescent="0.3">
      <c r="A2820">
        <v>3111</v>
      </c>
      <c r="B2820">
        <v>321</v>
      </c>
      <c r="C2820" t="s">
        <v>2201</v>
      </c>
      <c r="D2820" t="s">
        <v>159</v>
      </c>
      <c r="E2820">
        <v>48</v>
      </c>
      <c r="F2820">
        <v>1490</v>
      </c>
      <c r="G2820">
        <v>3.2214765100671144E-2</v>
      </c>
      <c r="H2820">
        <v>9318</v>
      </c>
      <c r="I2820">
        <v>292727</v>
      </c>
      <c r="J2820">
        <v>48</v>
      </c>
      <c r="K2820" t="s">
        <v>2725</v>
      </c>
      <c r="L2820">
        <v>2937</v>
      </c>
      <c r="M2820">
        <v>2024</v>
      </c>
      <c r="N2820">
        <v>36</v>
      </c>
      <c r="O2820">
        <f t="shared" si="44"/>
        <v>5.1513200257566E-3</v>
      </c>
    </row>
    <row r="2821" spans="1:15" x14ac:dyDescent="0.3">
      <c r="A2821">
        <v>3111</v>
      </c>
      <c r="B2821">
        <v>425</v>
      </c>
      <c r="C2821" t="s">
        <v>2201</v>
      </c>
      <c r="D2821" t="s">
        <v>159</v>
      </c>
      <c r="E2821">
        <v>48</v>
      </c>
      <c r="F2821">
        <v>992</v>
      </c>
      <c r="G2821">
        <v>4.8387096774193547E-2</v>
      </c>
      <c r="H2821">
        <v>9318</v>
      </c>
      <c r="I2821">
        <v>292727</v>
      </c>
      <c r="J2821">
        <v>48</v>
      </c>
      <c r="K2821" t="s">
        <v>2883</v>
      </c>
      <c r="L2821">
        <v>3296</v>
      </c>
      <c r="M2821">
        <v>2024</v>
      </c>
      <c r="N2821">
        <v>36</v>
      </c>
      <c r="O2821">
        <f t="shared" si="44"/>
        <v>5.1513200257566E-3</v>
      </c>
    </row>
    <row r="2822" spans="1:15" x14ac:dyDescent="0.3">
      <c r="A2822">
        <v>3111</v>
      </c>
      <c r="B2822">
        <v>231</v>
      </c>
      <c r="C2822" t="s">
        <v>2201</v>
      </c>
      <c r="D2822" t="s">
        <v>159</v>
      </c>
      <c r="E2822">
        <v>47</v>
      </c>
      <c r="F2822">
        <v>2089</v>
      </c>
      <c r="G2822">
        <v>2.2498803255146003E-2</v>
      </c>
      <c r="H2822">
        <v>9318</v>
      </c>
      <c r="I2822">
        <v>292727</v>
      </c>
      <c r="J2822">
        <v>50</v>
      </c>
      <c r="K2822" t="s">
        <v>2220</v>
      </c>
      <c r="L2822">
        <v>4866</v>
      </c>
      <c r="M2822">
        <v>2024</v>
      </c>
      <c r="N2822">
        <v>36</v>
      </c>
      <c r="O2822">
        <f t="shared" si="44"/>
        <v>5.0440008585533377E-3</v>
      </c>
    </row>
    <row r="2823" spans="1:15" x14ac:dyDescent="0.3">
      <c r="A2823">
        <v>3111</v>
      </c>
      <c r="B2823">
        <v>207</v>
      </c>
      <c r="C2823" t="s">
        <v>2201</v>
      </c>
      <c r="D2823" t="s">
        <v>159</v>
      </c>
      <c r="E2823">
        <v>45</v>
      </c>
      <c r="F2823">
        <v>1122</v>
      </c>
      <c r="G2823">
        <v>4.0106951871657755E-2</v>
      </c>
      <c r="H2823">
        <v>9318</v>
      </c>
      <c r="I2823">
        <v>292727</v>
      </c>
      <c r="J2823">
        <v>51</v>
      </c>
      <c r="K2823" t="s">
        <v>2231</v>
      </c>
      <c r="L2823">
        <v>3040</v>
      </c>
      <c r="M2823">
        <v>2024</v>
      </c>
      <c r="N2823">
        <v>36</v>
      </c>
      <c r="O2823">
        <f t="shared" si="44"/>
        <v>4.829362524146813E-3</v>
      </c>
    </row>
    <row r="2824" spans="1:15" x14ac:dyDescent="0.3">
      <c r="A2824">
        <v>3111</v>
      </c>
      <c r="B2824">
        <v>199</v>
      </c>
      <c r="C2824" t="s">
        <v>2201</v>
      </c>
      <c r="D2824" t="s">
        <v>159</v>
      </c>
      <c r="E2824">
        <v>41</v>
      </c>
      <c r="F2824">
        <v>745</v>
      </c>
      <c r="G2824">
        <v>5.5033557046979868E-2</v>
      </c>
      <c r="H2824">
        <v>9318</v>
      </c>
      <c r="I2824">
        <v>292727</v>
      </c>
      <c r="J2824">
        <v>52</v>
      </c>
      <c r="K2824" t="s">
        <v>1667</v>
      </c>
      <c r="L2824">
        <v>2845</v>
      </c>
      <c r="M2824">
        <v>2024</v>
      </c>
      <c r="N2824">
        <v>36</v>
      </c>
      <c r="O2824">
        <f t="shared" si="44"/>
        <v>4.4000858553337628E-3</v>
      </c>
    </row>
    <row r="2825" spans="1:15" x14ac:dyDescent="0.3">
      <c r="A2825">
        <v>3111</v>
      </c>
      <c r="B2825">
        <v>192</v>
      </c>
      <c r="C2825" t="s">
        <v>2201</v>
      </c>
      <c r="D2825" t="s">
        <v>159</v>
      </c>
      <c r="E2825">
        <v>40</v>
      </c>
      <c r="F2825">
        <v>2351</v>
      </c>
      <c r="G2825">
        <v>1.7014036580178648E-2</v>
      </c>
      <c r="H2825">
        <v>9318</v>
      </c>
      <c r="I2825">
        <v>292727</v>
      </c>
      <c r="J2825">
        <v>53</v>
      </c>
      <c r="K2825" t="s">
        <v>2880</v>
      </c>
      <c r="L2825">
        <v>5020</v>
      </c>
      <c r="M2825">
        <v>2024</v>
      </c>
      <c r="N2825">
        <v>36</v>
      </c>
      <c r="O2825">
        <f t="shared" si="44"/>
        <v>4.2927666881305004E-3</v>
      </c>
    </row>
    <row r="2826" spans="1:15" x14ac:dyDescent="0.3">
      <c r="A2826">
        <v>3111</v>
      </c>
      <c r="B2826">
        <v>710</v>
      </c>
      <c r="C2826" t="s">
        <v>2201</v>
      </c>
      <c r="D2826" t="s">
        <v>159</v>
      </c>
      <c r="E2826">
        <v>40</v>
      </c>
      <c r="F2826">
        <v>1638</v>
      </c>
      <c r="G2826">
        <v>2.442002442002442E-2</v>
      </c>
      <c r="H2826">
        <v>9318</v>
      </c>
      <c r="I2826">
        <v>292727</v>
      </c>
      <c r="J2826">
        <v>53</v>
      </c>
      <c r="K2826" t="s">
        <v>891</v>
      </c>
      <c r="L2826">
        <v>4844</v>
      </c>
      <c r="M2826">
        <v>2024</v>
      </c>
      <c r="N2826">
        <v>36</v>
      </c>
      <c r="O2826">
        <f t="shared" si="44"/>
        <v>4.2927666881305004E-3</v>
      </c>
    </row>
    <row r="2827" spans="1:15" x14ac:dyDescent="0.3">
      <c r="A2827">
        <v>3111</v>
      </c>
      <c r="B2827">
        <v>380</v>
      </c>
      <c r="C2827" t="s">
        <v>2201</v>
      </c>
      <c r="D2827" t="s">
        <v>159</v>
      </c>
      <c r="E2827">
        <v>38</v>
      </c>
      <c r="F2827">
        <v>396</v>
      </c>
      <c r="G2827">
        <v>9.5959595959595953E-2</v>
      </c>
      <c r="H2827">
        <v>9318</v>
      </c>
      <c r="I2827">
        <v>292727</v>
      </c>
      <c r="J2827">
        <v>55</v>
      </c>
      <c r="K2827" t="s">
        <v>2733</v>
      </c>
      <c r="L2827">
        <v>1402</v>
      </c>
      <c r="M2827">
        <v>2024</v>
      </c>
      <c r="N2827">
        <v>36</v>
      </c>
      <c r="O2827">
        <f t="shared" si="44"/>
        <v>4.0781283537239749E-3</v>
      </c>
    </row>
    <row r="2828" spans="1:15" x14ac:dyDescent="0.3">
      <c r="A2828">
        <v>3111</v>
      </c>
      <c r="B2828">
        <v>301</v>
      </c>
      <c r="C2828" t="s">
        <v>2201</v>
      </c>
      <c r="D2828" t="s">
        <v>159</v>
      </c>
      <c r="E2828">
        <v>37</v>
      </c>
      <c r="F2828">
        <v>2968</v>
      </c>
      <c r="G2828">
        <v>1.2466307277628033E-2</v>
      </c>
      <c r="H2828">
        <v>9318</v>
      </c>
      <c r="I2828">
        <v>292727</v>
      </c>
      <c r="J2828">
        <v>56</v>
      </c>
      <c r="K2828" t="s">
        <v>2874</v>
      </c>
      <c r="L2828">
        <v>7114</v>
      </c>
      <c r="M2828">
        <v>2024</v>
      </c>
      <c r="N2828">
        <v>36</v>
      </c>
      <c r="O2828">
        <f t="shared" si="44"/>
        <v>3.9708091865207126E-3</v>
      </c>
    </row>
    <row r="2829" spans="1:15" x14ac:dyDescent="0.3">
      <c r="A2829">
        <v>3111</v>
      </c>
      <c r="B2829">
        <v>861</v>
      </c>
      <c r="C2829" t="s">
        <v>2201</v>
      </c>
      <c r="D2829" t="s">
        <v>159</v>
      </c>
      <c r="E2829">
        <v>36</v>
      </c>
      <c r="F2829">
        <v>1341</v>
      </c>
      <c r="G2829">
        <v>2.6845637583892617E-2</v>
      </c>
      <c r="H2829">
        <v>9318</v>
      </c>
      <c r="I2829">
        <v>292727</v>
      </c>
      <c r="J2829">
        <v>57</v>
      </c>
      <c r="K2829" t="s">
        <v>2802</v>
      </c>
      <c r="L2829">
        <v>2923</v>
      </c>
      <c r="M2829">
        <v>2024</v>
      </c>
      <c r="N2829">
        <v>36</v>
      </c>
      <c r="O2829">
        <f t="shared" si="44"/>
        <v>3.8634900193174502E-3</v>
      </c>
    </row>
    <row r="2830" spans="1:15" x14ac:dyDescent="0.3">
      <c r="A2830">
        <v>3111</v>
      </c>
      <c r="B2830">
        <v>135</v>
      </c>
      <c r="C2830" t="s">
        <v>2201</v>
      </c>
      <c r="D2830" t="s">
        <v>159</v>
      </c>
      <c r="E2830">
        <v>35</v>
      </c>
      <c r="F2830">
        <v>794</v>
      </c>
      <c r="G2830">
        <v>4.4080604534005037E-2</v>
      </c>
      <c r="H2830">
        <v>9318</v>
      </c>
      <c r="I2830">
        <v>292727</v>
      </c>
      <c r="J2830">
        <v>58</v>
      </c>
      <c r="K2830" t="s">
        <v>964</v>
      </c>
      <c r="L2830">
        <v>2780</v>
      </c>
      <c r="M2830">
        <v>2024</v>
      </c>
      <c r="N2830">
        <v>36</v>
      </c>
      <c r="O2830">
        <f t="shared" si="44"/>
        <v>3.7561708521141875E-3</v>
      </c>
    </row>
    <row r="2831" spans="1:15" x14ac:dyDescent="0.3">
      <c r="A2831">
        <v>3111</v>
      </c>
      <c r="B2831">
        <v>342</v>
      </c>
      <c r="C2831" t="s">
        <v>2201</v>
      </c>
      <c r="D2831" t="s">
        <v>159</v>
      </c>
      <c r="E2831">
        <v>35</v>
      </c>
      <c r="F2831">
        <v>791</v>
      </c>
      <c r="G2831">
        <v>4.4247787610619468E-2</v>
      </c>
      <c r="H2831">
        <v>9318</v>
      </c>
      <c r="I2831">
        <v>292727</v>
      </c>
      <c r="J2831">
        <v>58</v>
      </c>
      <c r="K2831" t="s">
        <v>2726</v>
      </c>
      <c r="L2831">
        <v>2776</v>
      </c>
      <c r="M2831">
        <v>2024</v>
      </c>
      <c r="N2831">
        <v>36</v>
      </c>
      <c r="O2831">
        <f t="shared" si="44"/>
        <v>3.7561708521141875E-3</v>
      </c>
    </row>
    <row r="2832" spans="1:15" x14ac:dyDescent="0.3">
      <c r="A2832">
        <v>3111</v>
      </c>
      <c r="B2832">
        <v>52</v>
      </c>
      <c r="C2832" t="s">
        <v>2201</v>
      </c>
      <c r="D2832" t="s">
        <v>159</v>
      </c>
      <c r="E2832">
        <v>34</v>
      </c>
      <c r="F2832">
        <v>974</v>
      </c>
      <c r="G2832">
        <v>3.4907597535934289E-2</v>
      </c>
      <c r="H2832">
        <v>9318</v>
      </c>
      <c r="I2832">
        <v>292727</v>
      </c>
      <c r="J2832">
        <v>60</v>
      </c>
      <c r="K2832" t="s">
        <v>2881</v>
      </c>
      <c r="L2832">
        <v>3600</v>
      </c>
      <c r="M2832">
        <v>2024</v>
      </c>
      <c r="N2832">
        <v>36</v>
      </c>
      <c r="O2832">
        <f t="shared" si="44"/>
        <v>3.6488516849109251E-3</v>
      </c>
    </row>
    <row r="2833" spans="1:15" x14ac:dyDescent="0.3">
      <c r="A2833">
        <v>3111</v>
      </c>
      <c r="B2833">
        <v>465</v>
      </c>
      <c r="C2833" t="s">
        <v>2201</v>
      </c>
      <c r="D2833" t="s">
        <v>159</v>
      </c>
      <c r="E2833">
        <v>33</v>
      </c>
      <c r="F2833">
        <v>597</v>
      </c>
      <c r="G2833">
        <v>5.5276381909547742E-2</v>
      </c>
      <c r="H2833">
        <v>9318</v>
      </c>
      <c r="I2833">
        <v>292727</v>
      </c>
      <c r="J2833">
        <v>61</v>
      </c>
      <c r="K2833" t="s">
        <v>2747</v>
      </c>
      <c r="L2833">
        <v>1977</v>
      </c>
      <c r="M2833">
        <v>2024</v>
      </c>
      <c r="N2833">
        <v>36</v>
      </c>
      <c r="O2833">
        <f t="shared" si="44"/>
        <v>3.5415325177076628E-3</v>
      </c>
    </row>
    <row r="2834" spans="1:15" x14ac:dyDescent="0.3">
      <c r="A2834">
        <v>3111</v>
      </c>
      <c r="B2834">
        <v>141</v>
      </c>
      <c r="C2834" t="s">
        <v>2201</v>
      </c>
      <c r="D2834" t="s">
        <v>159</v>
      </c>
      <c r="E2834">
        <v>32</v>
      </c>
      <c r="F2834">
        <v>1303</v>
      </c>
      <c r="G2834">
        <v>2.4558710667689946E-2</v>
      </c>
      <c r="H2834">
        <v>9318</v>
      </c>
      <c r="I2834">
        <v>292727</v>
      </c>
      <c r="J2834">
        <v>62</v>
      </c>
      <c r="K2834" t="s">
        <v>931</v>
      </c>
      <c r="L2834">
        <v>3833</v>
      </c>
      <c r="M2834">
        <v>2024</v>
      </c>
      <c r="N2834">
        <v>36</v>
      </c>
      <c r="O2834">
        <f t="shared" si="44"/>
        <v>3.4342133505044E-3</v>
      </c>
    </row>
    <row r="2835" spans="1:15" x14ac:dyDescent="0.3">
      <c r="A2835">
        <v>3111</v>
      </c>
      <c r="B2835">
        <v>755</v>
      </c>
      <c r="C2835" t="s">
        <v>2201</v>
      </c>
      <c r="D2835" t="s">
        <v>159</v>
      </c>
      <c r="E2835">
        <v>31</v>
      </c>
      <c r="F2835">
        <v>825</v>
      </c>
      <c r="G2835">
        <v>3.7575757575757575E-2</v>
      </c>
      <c r="H2835">
        <v>9318</v>
      </c>
      <c r="I2835">
        <v>292727</v>
      </c>
      <c r="J2835">
        <v>63</v>
      </c>
      <c r="K2835" t="s">
        <v>918</v>
      </c>
      <c r="L2835">
        <v>1726</v>
      </c>
      <c r="M2835">
        <v>2024</v>
      </c>
      <c r="N2835">
        <v>36</v>
      </c>
      <c r="O2835">
        <f t="shared" si="44"/>
        <v>3.3268941833011377E-3</v>
      </c>
    </row>
    <row r="2836" spans="1:15" x14ac:dyDescent="0.3">
      <c r="A2836">
        <v>3111</v>
      </c>
      <c r="B2836">
        <v>24</v>
      </c>
      <c r="C2836" t="s">
        <v>2201</v>
      </c>
      <c r="D2836" t="s">
        <v>159</v>
      </c>
      <c r="E2836">
        <v>29</v>
      </c>
      <c r="F2836">
        <v>1889</v>
      </c>
      <c r="G2836">
        <v>1.5352038115404976E-2</v>
      </c>
      <c r="H2836">
        <v>9318</v>
      </c>
      <c r="I2836">
        <v>292727</v>
      </c>
      <c r="J2836">
        <v>64</v>
      </c>
      <c r="K2836" t="s">
        <v>2220</v>
      </c>
      <c r="L2836">
        <v>3887</v>
      </c>
      <c r="M2836">
        <v>2024</v>
      </c>
      <c r="N2836">
        <v>36</v>
      </c>
      <c r="O2836">
        <f t="shared" si="44"/>
        <v>3.1122558488946126E-3</v>
      </c>
    </row>
    <row r="2837" spans="1:15" x14ac:dyDescent="0.3">
      <c r="A2837">
        <v>3111</v>
      </c>
      <c r="B2837">
        <v>756</v>
      </c>
      <c r="C2837" t="s">
        <v>2201</v>
      </c>
      <c r="D2837" t="s">
        <v>159</v>
      </c>
      <c r="E2837">
        <v>28</v>
      </c>
      <c r="F2837">
        <v>722</v>
      </c>
      <c r="G2837">
        <v>3.8781163434903045E-2</v>
      </c>
      <c r="H2837">
        <v>9318</v>
      </c>
      <c r="I2837">
        <v>292727</v>
      </c>
      <c r="J2837">
        <v>65</v>
      </c>
      <c r="K2837" t="s">
        <v>892</v>
      </c>
      <c r="L2837">
        <v>1555</v>
      </c>
      <c r="M2837">
        <v>2024</v>
      </c>
      <c r="N2837">
        <v>36</v>
      </c>
      <c r="O2837">
        <f t="shared" si="44"/>
        <v>3.0049366816913502E-3</v>
      </c>
    </row>
    <row r="2838" spans="1:15" x14ac:dyDescent="0.3">
      <c r="A2838">
        <v>3111</v>
      </c>
      <c r="B2838">
        <v>197</v>
      </c>
      <c r="C2838" t="s">
        <v>2201</v>
      </c>
      <c r="D2838" t="s">
        <v>159</v>
      </c>
      <c r="E2838">
        <v>27</v>
      </c>
      <c r="F2838">
        <v>1220</v>
      </c>
      <c r="G2838">
        <v>2.2131147540983605E-2</v>
      </c>
      <c r="H2838">
        <v>9318</v>
      </c>
      <c r="I2838">
        <v>292727</v>
      </c>
      <c r="J2838">
        <v>66</v>
      </c>
      <c r="K2838" t="s">
        <v>912</v>
      </c>
      <c r="L2838">
        <v>3175</v>
      </c>
      <c r="M2838">
        <v>2024</v>
      </c>
      <c r="N2838">
        <v>36</v>
      </c>
      <c r="O2838">
        <f t="shared" si="44"/>
        <v>2.8976175144880875E-3</v>
      </c>
    </row>
    <row r="2839" spans="1:15" x14ac:dyDescent="0.3">
      <c r="A2839">
        <v>3111</v>
      </c>
      <c r="B2839">
        <v>245</v>
      </c>
      <c r="C2839" t="s">
        <v>2201</v>
      </c>
      <c r="D2839" t="s">
        <v>159</v>
      </c>
      <c r="E2839">
        <v>27</v>
      </c>
      <c r="F2839">
        <v>977</v>
      </c>
      <c r="G2839">
        <v>2.7635619242579325E-2</v>
      </c>
      <c r="H2839">
        <v>9318</v>
      </c>
      <c r="I2839">
        <v>292727</v>
      </c>
      <c r="J2839">
        <v>66</v>
      </c>
      <c r="K2839" t="s">
        <v>2712</v>
      </c>
      <c r="L2839">
        <v>2282</v>
      </c>
      <c r="M2839">
        <v>2024</v>
      </c>
      <c r="N2839">
        <v>36</v>
      </c>
      <c r="O2839">
        <f t="shared" si="44"/>
        <v>2.8976175144880875E-3</v>
      </c>
    </row>
    <row r="2840" spans="1:15" x14ac:dyDescent="0.3">
      <c r="A2840">
        <v>3111</v>
      </c>
      <c r="B2840">
        <v>248</v>
      </c>
      <c r="C2840" t="s">
        <v>2201</v>
      </c>
      <c r="D2840" t="s">
        <v>159</v>
      </c>
      <c r="E2840">
        <v>26</v>
      </c>
      <c r="F2840">
        <v>1123</v>
      </c>
      <c r="G2840">
        <v>2.3152270703472842E-2</v>
      </c>
      <c r="H2840">
        <v>9318</v>
      </c>
      <c r="I2840">
        <v>292727</v>
      </c>
      <c r="J2840">
        <v>68</v>
      </c>
      <c r="K2840" t="s">
        <v>963</v>
      </c>
      <c r="L2840">
        <v>3375</v>
      </c>
      <c r="M2840">
        <v>2024</v>
      </c>
      <c r="N2840">
        <v>36</v>
      </c>
      <c r="O2840">
        <f t="shared" si="44"/>
        <v>2.7902983472848251E-3</v>
      </c>
    </row>
    <row r="2841" spans="1:15" x14ac:dyDescent="0.3">
      <c r="A2841">
        <v>3111</v>
      </c>
      <c r="B2841">
        <v>344</v>
      </c>
      <c r="C2841" t="s">
        <v>2201</v>
      </c>
      <c r="D2841" t="s">
        <v>159</v>
      </c>
      <c r="E2841">
        <v>26</v>
      </c>
      <c r="F2841">
        <v>655</v>
      </c>
      <c r="G2841">
        <v>3.9694656488549619E-2</v>
      </c>
      <c r="H2841">
        <v>9318</v>
      </c>
      <c r="I2841">
        <v>292727</v>
      </c>
      <c r="J2841">
        <v>68</v>
      </c>
      <c r="K2841" t="s">
        <v>2728</v>
      </c>
      <c r="L2841">
        <v>1902</v>
      </c>
      <c r="M2841">
        <v>2024</v>
      </c>
      <c r="N2841">
        <v>36</v>
      </c>
      <c r="O2841">
        <f t="shared" si="44"/>
        <v>2.7902983472848251E-3</v>
      </c>
    </row>
    <row r="2842" spans="1:15" x14ac:dyDescent="0.3">
      <c r="A2842">
        <v>3111</v>
      </c>
      <c r="B2842">
        <v>639</v>
      </c>
      <c r="C2842" t="s">
        <v>2201</v>
      </c>
      <c r="D2842" t="s">
        <v>159</v>
      </c>
      <c r="E2842">
        <v>26</v>
      </c>
      <c r="F2842">
        <v>826</v>
      </c>
      <c r="G2842">
        <v>3.1476997578692496E-2</v>
      </c>
      <c r="H2842">
        <v>9318</v>
      </c>
      <c r="I2842">
        <v>292727</v>
      </c>
      <c r="J2842">
        <v>68</v>
      </c>
      <c r="K2842" t="s">
        <v>2939</v>
      </c>
      <c r="L2842">
        <v>1805</v>
      </c>
      <c r="M2842">
        <v>2024</v>
      </c>
      <c r="N2842">
        <v>36</v>
      </c>
      <c r="O2842">
        <f t="shared" si="44"/>
        <v>2.7902983472848251E-3</v>
      </c>
    </row>
    <row r="2843" spans="1:15" x14ac:dyDescent="0.3">
      <c r="A2843">
        <v>3111</v>
      </c>
      <c r="B2843">
        <v>58</v>
      </c>
      <c r="C2843" t="s">
        <v>2201</v>
      </c>
      <c r="D2843" t="s">
        <v>159</v>
      </c>
      <c r="E2843">
        <v>25</v>
      </c>
      <c r="F2843">
        <v>1334</v>
      </c>
      <c r="G2843">
        <v>1.8740629685157422E-2</v>
      </c>
      <c r="H2843">
        <v>9318</v>
      </c>
      <c r="I2843">
        <v>292727</v>
      </c>
      <c r="J2843">
        <v>71</v>
      </c>
      <c r="K2843" t="s">
        <v>911</v>
      </c>
      <c r="L2843">
        <v>3485</v>
      </c>
      <c r="M2843">
        <v>2024</v>
      </c>
      <c r="N2843">
        <v>36</v>
      </c>
      <c r="O2843">
        <f t="shared" si="44"/>
        <v>2.6829791800815628E-3</v>
      </c>
    </row>
    <row r="2844" spans="1:15" x14ac:dyDescent="0.3">
      <c r="A2844">
        <v>3111</v>
      </c>
      <c r="B2844">
        <v>171</v>
      </c>
      <c r="C2844" t="s">
        <v>2201</v>
      </c>
      <c r="D2844" t="s">
        <v>159</v>
      </c>
      <c r="E2844">
        <v>25</v>
      </c>
      <c r="F2844">
        <v>1018</v>
      </c>
      <c r="G2844">
        <v>2.4557956777996069E-2</v>
      </c>
      <c r="H2844">
        <v>9318</v>
      </c>
      <c r="I2844">
        <v>292727</v>
      </c>
      <c r="J2844">
        <v>71</v>
      </c>
      <c r="K2844" t="s">
        <v>2698</v>
      </c>
      <c r="L2844">
        <v>2558</v>
      </c>
      <c r="M2844">
        <v>2024</v>
      </c>
      <c r="N2844">
        <v>36</v>
      </c>
      <c r="O2844">
        <f t="shared" si="44"/>
        <v>2.6829791800815628E-3</v>
      </c>
    </row>
    <row r="2845" spans="1:15" x14ac:dyDescent="0.3">
      <c r="A2845">
        <v>6547</v>
      </c>
      <c r="B2845">
        <v>640</v>
      </c>
      <c r="C2845" t="s">
        <v>735</v>
      </c>
      <c r="D2845" t="s">
        <v>155</v>
      </c>
      <c r="E2845">
        <v>708</v>
      </c>
      <c r="F2845">
        <v>5583</v>
      </c>
      <c r="G2845">
        <v>0.12681354110693177</v>
      </c>
      <c r="H2845">
        <v>8269</v>
      </c>
      <c r="I2845">
        <v>89817</v>
      </c>
      <c r="J2845">
        <v>1</v>
      </c>
      <c r="K2845" t="s">
        <v>866</v>
      </c>
      <c r="L2845">
        <v>59576</v>
      </c>
      <c r="M2845">
        <v>2024</v>
      </c>
      <c r="N2845">
        <v>36</v>
      </c>
      <c r="O2845">
        <f t="shared" si="44"/>
        <v>8.5620994074253234E-2</v>
      </c>
    </row>
    <row r="2846" spans="1:15" x14ac:dyDescent="0.3">
      <c r="A2846">
        <v>6547</v>
      </c>
      <c r="B2846">
        <v>720</v>
      </c>
      <c r="C2846" t="s">
        <v>735</v>
      </c>
      <c r="D2846" t="s">
        <v>155</v>
      </c>
      <c r="E2846">
        <v>571</v>
      </c>
      <c r="F2846">
        <v>6895</v>
      </c>
      <c r="G2846">
        <v>8.2813633067440176E-2</v>
      </c>
      <c r="H2846">
        <v>8269</v>
      </c>
      <c r="I2846">
        <v>89817</v>
      </c>
      <c r="J2846">
        <v>2</v>
      </c>
      <c r="K2846" t="s">
        <v>867</v>
      </c>
      <c r="L2846">
        <v>43807</v>
      </c>
      <c r="M2846">
        <v>2024</v>
      </c>
      <c r="N2846">
        <v>36</v>
      </c>
      <c r="O2846">
        <f t="shared" si="44"/>
        <v>6.9053089853670341E-2</v>
      </c>
    </row>
    <row r="2847" spans="1:15" x14ac:dyDescent="0.3">
      <c r="A2847">
        <v>6547</v>
      </c>
      <c r="B2847">
        <v>560</v>
      </c>
      <c r="C2847" t="s">
        <v>735</v>
      </c>
      <c r="D2847" t="s">
        <v>155</v>
      </c>
      <c r="E2847">
        <v>533</v>
      </c>
      <c r="F2847">
        <v>4070</v>
      </c>
      <c r="G2847">
        <v>0.13095823095823095</v>
      </c>
      <c r="H2847">
        <v>8269</v>
      </c>
      <c r="I2847">
        <v>89817</v>
      </c>
      <c r="J2847">
        <v>3</v>
      </c>
      <c r="K2847" t="s">
        <v>868</v>
      </c>
      <c r="L2847">
        <v>40753</v>
      </c>
      <c r="M2847">
        <v>2024</v>
      </c>
      <c r="N2847">
        <v>36</v>
      </c>
      <c r="O2847">
        <f t="shared" si="44"/>
        <v>6.4457612770588951E-2</v>
      </c>
    </row>
    <row r="2848" spans="1:15" x14ac:dyDescent="0.3">
      <c r="A2848">
        <v>6547</v>
      </c>
      <c r="B2848">
        <v>194</v>
      </c>
      <c r="C2848" t="s">
        <v>735</v>
      </c>
      <c r="D2848" t="s">
        <v>155</v>
      </c>
      <c r="E2848">
        <v>392</v>
      </c>
      <c r="F2848">
        <v>4055</v>
      </c>
      <c r="G2848">
        <v>9.6670776818742296E-2</v>
      </c>
      <c r="H2848">
        <v>8269</v>
      </c>
      <c r="I2848">
        <v>89817</v>
      </c>
      <c r="J2848">
        <v>4</v>
      </c>
      <c r="K2848" t="s">
        <v>873</v>
      </c>
      <c r="L2848">
        <v>26491</v>
      </c>
      <c r="M2848">
        <v>2024</v>
      </c>
      <c r="N2848">
        <v>36</v>
      </c>
      <c r="O2848">
        <f t="shared" si="44"/>
        <v>4.7405974120208007E-2</v>
      </c>
    </row>
    <row r="2849" spans="1:15" x14ac:dyDescent="0.3">
      <c r="A2849">
        <v>6547</v>
      </c>
      <c r="B2849">
        <v>403</v>
      </c>
      <c r="C2849" t="s">
        <v>735</v>
      </c>
      <c r="D2849" t="s">
        <v>155</v>
      </c>
      <c r="E2849">
        <v>215</v>
      </c>
      <c r="F2849">
        <v>599</v>
      </c>
      <c r="G2849">
        <v>0.35893155258764609</v>
      </c>
      <c r="H2849">
        <v>8269</v>
      </c>
      <c r="I2849">
        <v>89817</v>
      </c>
      <c r="J2849">
        <v>5</v>
      </c>
      <c r="K2849" t="s">
        <v>928</v>
      </c>
      <c r="L2849">
        <v>4475</v>
      </c>
      <c r="M2849">
        <v>2024</v>
      </c>
      <c r="N2849">
        <v>36</v>
      </c>
      <c r="O2849">
        <f t="shared" si="44"/>
        <v>2.6000725601644698E-2</v>
      </c>
    </row>
    <row r="2850" spans="1:15" x14ac:dyDescent="0.3">
      <c r="A2850">
        <v>6547</v>
      </c>
      <c r="B2850">
        <v>540</v>
      </c>
      <c r="C2850" t="s">
        <v>735</v>
      </c>
      <c r="D2850" t="s">
        <v>155</v>
      </c>
      <c r="E2850">
        <v>206</v>
      </c>
      <c r="F2850">
        <v>2163</v>
      </c>
      <c r="G2850">
        <v>9.5238095238095233E-2</v>
      </c>
      <c r="H2850">
        <v>8269</v>
      </c>
      <c r="I2850">
        <v>89817</v>
      </c>
      <c r="J2850">
        <v>6</v>
      </c>
      <c r="K2850" t="s">
        <v>871</v>
      </c>
      <c r="L2850">
        <v>22562</v>
      </c>
      <c r="M2850">
        <v>2024</v>
      </c>
      <c r="N2850">
        <v>36</v>
      </c>
      <c r="O2850">
        <f t="shared" si="44"/>
        <v>2.4912323134599106E-2</v>
      </c>
    </row>
    <row r="2851" spans="1:15" x14ac:dyDescent="0.3">
      <c r="A2851">
        <v>6547</v>
      </c>
      <c r="B2851">
        <v>862</v>
      </c>
      <c r="C2851" t="s">
        <v>735</v>
      </c>
      <c r="D2851" t="s">
        <v>155</v>
      </c>
      <c r="E2851">
        <v>196</v>
      </c>
      <c r="F2851">
        <v>514</v>
      </c>
      <c r="G2851">
        <v>0.38132295719844356</v>
      </c>
      <c r="H2851">
        <v>8269</v>
      </c>
      <c r="I2851">
        <v>89817</v>
      </c>
      <c r="J2851">
        <v>7</v>
      </c>
      <c r="K2851" t="s">
        <v>910</v>
      </c>
      <c r="L2851">
        <v>3335</v>
      </c>
      <c r="M2851">
        <v>2024</v>
      </c>
      <c r="N2851">
        <v>36</v>
      </c>
      <c r="O2851">
        <f t="shared" si="44"/>
        <v>2.3702987060104003E-2</v>
      </c>
    </row>
    <row r="2852" spans="1:15" x14ac:dyDescent="0.3">
      <c r="A2852">
        <v>6547</v>
      </c>
      <c r="B2852">
        <v>139</v>
      </c>
      <c r="C2852" t="s">
        <v>735</v>
      </c>
      <c r="D2852" t="s">
        <v>155</v>
      </c>
      <c r="E2852">
        <v>173</v>
      </c>
      <c r="F2852">
        <v>1731</v>
      </c>
      <c r="G2852">
        <v>9.9942229924898901E-2</v>
      </c>
      <c r="H2852">
        <v>8269</v>
      </c>
      <c r="I2852">
        <v>89817</v>
      </c>
      <c r="J2852">
        <v>8</v>
      </c>
      <c r="K2852" t="s">
        <v>879</v>
      </c>
      <c r="L2852">
        <v>15497</v>
      </c>
      <c r="M2852">
        <v>2024</v>
      </c>
      <c r="N2852">
        <v>36</v>
      </c>
      <c r="O2852">
        <f t="shared" si="44"/>
        <v>2.0921514088765268E-2</v>
      </c>
    </row>
    <row r="2853" spans="1:15" x14ac:dyDescent="0.3">
      <c r="A2853">
        <v>6547</v>
      </c>
      <c r="B2853">
        <v>137</v>
      </c>
      <c r="C2853" t="s">
        <v>735</v>
      </c>
      <c r="D2853" t="s">
        <v>155</v>
      </c>
      <c r="E2853">
        <v>168</v>
      </c>
      <c r="F2853">
        <v>2089</v>
      </c>
      <c r="G2853">
        <v>8.0421254188606989E-2</v>
      </c>
      <c r="H2853">
        <v>8269</v>
      </c>
      <c r="I2853">
        <v>89817</v>
      </c>
      <c r="J2853">
        <v>9</v>
      </c>
      <c r="K2853" t="s">
        <v>872</v>
      </c>
      <c r="L2853">
        <v>18935</v>
      </c>
      <c r="M2853">
        <v>2024</v>
      </c>
      <c r="N2853">
        <v>36</v>
      </c>
      <c r="O2853">
        <f t="shared" si="44"/>
        <v>2.0316846051517717E-2</v>
      </c>
    </row>
    <row r="2854" spans="1:15" x14ac:dyDescent="0.3">
      <c r="A2854">
        <v>6547</v>
      </c>
      <c r="B2854">
        <v>140</v>
      </c>
      <c r="C2854" t="s">
        <v>735</v>
      </c>
      <c r="D2854" t="s">
        <v>155</v>
      </c>
      <c r="E2854">
        <v>167</v>
      </c>
      <c r="F2854">
        <v>1278</v>
      </c>
      <c r="G2854">
        <v>0.13067292644757433</v>
      </c>
      <c r="H2854">
        <v>8269</v>
      </c>
      <c r="I2854">
        <v>89817</v>
      </c>
      <c r="J2854">
        <v>10</v>
      </c>
      <c r="K2854" t="s">
        <v>876</v>
      </c>
      <c r="L2854">
        <v>9196</v>
      </c>
      <c r="M2854">
        <v>2024</v>
      </c>
      <c r="N2854">
        <v>36</v>
      </c>
      <c r="O2854">
        <f t="shared" si="44"/>
        <v>2.0195912444068206E-2</v>
      </c>
    </row>
    <row r="2855" spans="1:15" x14ac:dyDescent="0.3">
      <c r="A2855">
        <v>6547</v>
      </c>
      <c r="B2855">
        <v>201</v>
      </c>
      <c r="C2855" t="s">
        <v>735</v>
      </c>
      <c r="D2855" t="s">
        <v>155</v>
      </c>
      <c r="E2855">
        <v>149</v>
      </c>
      <c r="F2855">
        <v>1378</v>
      </c>
      <c r="G2855">
        <v>0.1081277213352685</v>
      </c>
      <c r="H2855">
        <v>8269</v>
      </c>
      <c r="I2855">
        <v>89817</v>
      </c>
      <c r="J2855">
        <v>11</v>
      </c>
      <c r="K2855" t="s">
        <v>877</v>
      </c>
      <c r="L2855">
        <v>11407</v>
      </c>
      <c r="M2855">
        <v>2024</v>
      </c>
      <c r="N2855">
        <v>36</v>
      </c>
      <c r="O2855">
        <f t="shared" si="44"/>
        <v>1.8019107509977022E-2</v>
      </c>
    </row>
    <row r="2856" spans="1:15" x14ac:dyDescent="0.3">
      <c r="A2856">
        <v>6547</v>
      </c>
      <c r="B2856">
        <v>710</v>
      </c>
      <c r="C2856" t="s">
        <v>735</v>
      </c>
      <c r="D2856" t="s">
        <v>155</v>
      </c>
      <c r="E2856">
        <v>137</v>
      </c>
      <c r="F2856">
        <v>866</v>
      </c>
      <c r="G2856">
        <v>0.15819861431870669</v>
      </c>
      <c r="H2856">
        <v>8269</v>
      </c>
      <c r="I2856">
        <v>89817</v>
      </c>
      <c r="J2856">
        <v>12</v>
      </c>
      <c r="K2856" t="s">
        <v>891</v>
      </c>
      <c r="L2856">
        <v>4844</v>
      </c>
      <c r="M2856">
        <v>2024</v>
      </c>
      <c r="N2856">
        <v>36</v>
      </c>
      <c r="O2856">
        <f t="shared" si="44"/>
        <v>1.6567904220582901E-2</v>
      </c>
    </row>
    <row r="2857" spans="1:15" x14ac:dyDescent="0.3">
      <c r="A2857">
        <v>6547</v>
      </c>
      <c r="B2857">
        <v>58</v>
      </c>
      <c r="C2857" t="s">
        <v>735</v>
      </c>
      <c r="D2857" t="s">
        <v>155</v>
      </c>
      <c r="E2857">
        <v>128</v>
      </c>
      <c r="F2857">
        <v>487</v>
      </c>
      <c r="G2857">
        <v>0.26283367556468173</v>
      </c>
      <c r="H2857">
        <v>8269</v>
      </c>
      <c r="I2857">
        <v>89817</v>
      </c>
      <c r="J2857">
        <v>13</v>
      </c>
      <c r="K2857" t="s">
        <v>911</v>
      </c>
      <c r="L2857">
        <v>3485</v>
      </c>
      <c r="M2857">
        <v>2024</v>
      </c>
      <c r="N2857">
        <v>36</v>
      </c>
      <c r="O2857">
        <f t="shared" si="44"/>
        <v>1.5479501753537309E-2</v>
      </c>
    </row>
    <row r="2858" spans="1:15" x14ac:dyDescent="0.3">
      <c r="A2858">
        <v>6547</v>
      </c>
      <c r="B2858">
        <v>469</v>
      </c>
      <c r="C2858" t="s">
        <v>735</v>
      </c>
      <c r="D2858" t="s">
        <v>155</v>
      </c>
      <c r="E2858">
        <v>128</v>
      </c>
      <c r="F2858">
        <v>1487</v>
      </c>
      <c r="G2858">
        <v>8.6079354404841962E-2</v>
      </c>
      <c r="H2858">
        <v>8269</v>
      </c>
      <c r="I2858">
        <v>89817</v>
      </c>
      <c r="J2858">
        <v>13</v>
      </c>
      <c r="K2858" t="s">
        <v>1605</v>
      </c>
      <c r="L2858">
        <v>10709</v>
      </c>
      <c r="M2858">
        <v>2024</v>
      </c>
      <c r="N2858">
        <v>36</v>
      </c>
      <c r="O2858">
        <f t="shared" si="44"/>
        <v>1.5479501753537309E-2</v>
      </c>
    </row>
    <row r="2859" spans="1:15" x14ac:dyDescent="0.3">
      <c r="A2859">
        <v>6547</v>
      </c>
      <c r="B2859">
        <v>463</v>
      </c>
      <c r="C2859" t="s">
        <v>735</v>
      </c>
      <c r="D2859" t="s">
        <v>155</v>
      </c>
      <c r="E2859">
        <v>125</v>
      </c>
      <c r="F2859">
        <v>1673</v>
      </c>
      <c r="G2859">
        <v>7.4716078900179325E-2</v>
      </c>
      <c r="H2859">
        <v>8269</v>
      </c>
      <c r="I2859">
        <v>89817</v>
      </c>
      <c r="J2859">
        <v>15</v>
      </c>
      <c r="K2859" t="s">
        <v>880</v>
      </c>
      <c r="L2859">
        <v>12764</v>
      </c>
      <c r="M2859">
        <v>2024</v>
      </c>
      <c r="N2859">
        <v>36</v>
      </c>
      <c r="O2859">
        <f t="shared" si="44"/>
        <v>1.5116700931188777E-2</v>
      </c>
    </row>
    <row r="2860" spans="1:15" x14ac:dyDescent="0.3">
      <c r="A2860">
        <v>6547</v>
      </c>
      <c r="B2860">
        <v>190</v>
      </c>
      <c r="C2860" t="s">
        <v>735</v>
      </c>
      <c r="D2860" t="s">
        <v>155</v>
      </c>
      <c r="E2860">
        <v>119</v>
      </c>
      <c r="F2860">
        <v>735</v>
      </c>
      <c r="G2860">
        <v>0.16190476190476191</v>
      </c>
      <c r="H2860">
        <v>8269</v>
      </c>
      <c r="I2860">
        <v>89817</v>
      </c>
      <c r="J2860">
        <v>16</v>
      </c>
      <c r="K2860" t="s">
        <v>904</v>
      </c>
      <c r="L2860">
        <v>5253</v>
      </c>
      <c r="M2860">
        <v>2024</v>
      </c>
      <c r="N2860">
        <v>36</v>
      </c>
      <c r="O2860">
        <f t="shared" si="44"/>
        <v>1.4391099286491717E-2</v>
      </c>
    </row>
    <row r="2861" spans="1:15" x14ac:dyDescent="0.3">
      <c r="A2861">
        <v>6547</v>
      </c>
      <c r="B2861">
        <v>775</v>
      </c>
      <c r="C2861" t="s">
        <v>735</v>
      </c>
      <c r="D2861" t="s">
        <v>155</v>
      </c>
      <c r="E2861">
        <v>119</v>
      </c>
      <c r="F2861">
        <v>1167</v>
      </c>
      <c r="G2861">
        <v>0.10197086546700942</v>
      </c>
      <c r="H2861">
        <v>8269</v>
      </c>
      <c r="I2861">
        <v>89817</v>
      </c>
      <c r="J2861">
        <v>16</v>
      </c>
      <c r="K2861" t="s">
        <v>881</v>
      </c>
      <c r="L2861">
        <v>9105</v>
      </c>
      <c r="M2861">
        <v>2024</v>
      </c>
      <c r="N2861">
        <v>36</v>
      </c>
      <c r="O2861">
        <f t="shared" si="44"/>
        <v>1.4391099286491717E-2</v>
      </c>
    </row>
    <row r="2862" spans="1:15" x14ac:dyDescent="0.3">
      <c r="A2862">
        <v>6547</v>
      </c>
      <c r="B2862">
        <v>231</v>
      </c>
      <c r="C2862" t="s">
        <v>735</v>
      </c>
      <c r="D2862" t="s">
        <v>155</v>
      </c>
      <c r="E2862">
        <v>111</v>
      </c>
      <c r="F2862">
        <v>528</v>
      </c>
      <c r="G2862">
        <v>0.21022727272727273</v>
      </c>
      <c r="H2862">
        <v>8269</v>
      </c>
      <c r="I2862">
        <v>89817</v>
      </c>
      <c r="J2862">
        <v>18</v>
      </c>
      <c r="K2862" t="s">
        <v>2220</v>
      </c>
      <c r="L2862">
        <v>4866</v>
      </c>
      <c r="M2862">
        <v>2024</v>
      </c>
      <c r="N2862">
        <v>36</v>
      </c>
      <c r="O2862">
        <f t="shared" si="44"/>
        <v>1.3423630426895634E-2</v>
      </c>
    </row>
    <row r="2863" spans="1:15" x14ac:dyDescent="0.3">
      <c r="A2863">
        <v>6547</v>
      </c>
      <c r="B2863">
        <v>383</v>
      </c>
      <c r="C2863" t="s">
        <v>735</v>
      </c>
      <c r="D2863" t="s">
        <v>155</v>
      </c>
      <c r="E2863">
        <v>102</v>
      </c>
      <c r="F2863">
        <v>1214</v>
      </c>
      <c r="G2863">
        <v>8.4019769357495888E-2</v>
      </c>
      <c r="H2863">
        <v>8269</v>
      </c>
      <c r="I2863">
        <v>89817</v>
      </c>
      <c r="J2863">
        <v>19</v>
      </c>
      <c r="K2863" t="s">
        <v>2875</v>
      </c>
      <c r="L2863">
        <v>8922</v>
      </c>
      <c r="M2863">
        <v>2024</v>
      </c>
      <c r="N2863">
        <v>36</v>
      </c>
      <c r="O2863">
        <f t="shared" si="44"/>
        <v>1.2335227959850042E-2</v>
      </c>
    </row>
    <row r="2864" spans="1:15" x14ac:dyDescent="0.3">
      <c r="A2864">
        <v>6547</v>
      </c>
      <c r="B2864">
        <v>133</v>
      </c>
      <c r="C2864" t="s">
        <v>735</v>
      </c>
      <c r="D2864" t="s">
        <v>155</v>
      </c>
      <c r="E2864">
        <v>97</v>
      </c>
      <c r="F2864">
        <v>1484</v>
      </c>
      <c r="G2864">
        <v>6.5363881401617252E-2</v>
      </c>
      <c r="H2864">
        <v>8269</v>
      </c>
      <c r="I2864">
        <v>89817</v>
      </c>
      <c r="J2864">
        <v>20</v>
      </c>
      <c r="K2864" t="s">
        <v>2877</v>
      </c>
      <c r="L2864">
        <v>7672</v>
      </c>
      <c r="M2864">
        <v>2024</v>
      </c>
      <c r="N2864">
        <v>36</v>
      </c>
      <c r="O2864">
        <f t="shared" si="44"/>
        <v>1.1730559922602491E-2</v>
      </c>
    </row>
    <row r="2865" spans="1:15" x14ac:dyDescent="0.3">
      <c r="A2865">
        <v>6547</v>
      </c>
      <c r="B2865">
        <v>45</v>
      </c>
      <c r="C2865" t="s">
        <v>735</v>
      </c>
      <c r="D2865" t="s">
        <v>155</v>
      </c>
      <c r="E2865">
        <v>93</v>
      </c>
      <c r="F2865">
        <v>1217</v>
      </c>
      <c r="G2865">
        <v>7.641741988496302E-2</v>
      </c>
      <c r="H2865">
        <v>8269</v>
      </c>
      <c r="I2865">
        <v>89817</v>
      </c>
      <c r="J2865">
        <v>21</v>
      </c>
      <c r="K2865" t="s">
        <v>883</v>
      </c>
      <c r="L2865">
        <v>9187</v>
      </c>
      <c r="M2865">
        <v>2024</v>
      </c>
      <c r="N2865">
        <v>36</v>
      </c>
      <c r="O2865">
        <f t="shared" si="44"/>
        <v>1.124682549280445E-2</v>
      </c>
    </row>
    <row r="2866" spans="1:15" x14ac:dyDescent="0.3">
      <c r="A2866">
        <v>6547</v>
      </c>
      <c r="B2866">
        <v>247</v>
      </c>
      <c r="C2866" t="s">
        <v>735</v>
      </c>
      <c r="D2866" t="s">
        <v>155</v>
      </c>
      <c r="E2866">
        <v>86</v>
      </c>
      <c r="F2866">
        <v>699</v>
      </c>
      <c r="G2866">
        <v>0.12303290414878398</v>
      </c>
      <c r="H2866">
        <v>8269</v>
      </c>
      <c r="I2866">
        <v>89817</v>
      </c>
      <c r="J2866">
        <v>22</v>
      </c>
      <c r="K2866" t="s">
        <v>898</v>
      </c>
      <c r="L2866">
        <v>5393</v>
      </c>
      <c r="M2866">
        <v>2024</v>
      </c>
      <c r="N2866">
        <v>36</v>
      </c>
      <c r="O2866">
        <f t="shared" si="44"/>
        <v>1.0400290240657879E-2</v>
      </c>
    </row>
    <row r="2867" spans="1:15" x14ac:dyDescent="0.3">
      <c r="A2867">
        <v>6547</v>
      </c>
      <c r="B2867">
        <v>121</v>
      </c>
      <c r="C2867" t="s">
        <v>735</v>
      </c>
      <c r="D2867" t="s">
        <v>155</v>
      </c>
      <c r="E2867">
        <v>83</v>
      </c>
      <c r="F2867">
        <v>276</v>
      </c>
      <c r="G2867">
        <v>0.30072463768115942</v>
      </c>
      <c r="H2867">
        <v>8269</v>
      </c>
      <c r="I2867">
        <v>89817</v>
      </c>
      <c r="J2867">
        <v>23</v>
      </c>
      <c r="K2867" t="s">
        <v>940</v>
      </c>
      <c r="L2867">
        <v>3000</v>
      </c>
      <c r="M2867">
        <v>2024</v>
      </c>
      <c r="N2867">
        <v>36</v>
      </c>
      <c r="O2867">
        <f t="shared" si="44"/>
        <v>1.0037489418309347E-2</v>
      </c>
    </row>
    <row r="2868" spans="1:15" x14ac:dyDescent="0.3">
      <c r="A2868">
        <v>6547</v>
      </c>
      <c r="B2868">
        <v>420</v>
      </c>
      <c r="C2868" t="s">
        <v>735</v>
      </c>
      <c r="D2868" t="s">
        <v>155</v>
      </c>
      <c r="E2868">
        <v>79</v>
      </c>
      <c r="F2868">
        <v>1038</v>
      </c>
      <c r="G2868">
        <v>7.6107899807321772E-2</v>
      </c>
      <c r="H2868">
        <v>8269</v>
      </c>
      <c r="I2868">
        <v>89817</v>
      </c>
      <c r="J2868">
        <v>24</v>
      </c>
      <c r="K2868" t="s">
        <v>894</v>
      </c>
      <c r="L2868">
        <v>7368</v>
      </c>
      <c r="M2868">
        <v>2024</v>
      </c>
      <c r="N2868">
        <v>36</v>
      </c>
      <c r="O2868">
        <f t="shared" si="44"/>
        <v>9.5537549885113069E-3</v>
      </c>
    </row>
    <row r="2869" spans="1:15" x14ac:dyDescent="0.3">
      <c r="A2869">
        <v>6547</v>
      </c>
      <c r="B2869">
        <v>230</v>
      </c>
      <c r="C2869" t="s">
        <v>735</v>
      </c>
      <c r="D2869" t="s">
        <v>155</v>
      </c>
      <c r="E2869">
        <v>66</v>
      </c>
      <c r="F2869">
        <v>406</v>
      </c>
      <c r="G2869">
        <v>0.1625615763546798</v>
      </c>
      <c r="H2869">
        <v>8269</v>
      </c>
      <c r="I2869">
        <v>89817</v>
      </c>
      <c r="J2869">
        <v>25</v>
      </c>
      <c r="K2869" t="s">
        <v>2224</v>
      </c>
      <c r="L2869">
        <v>3311</v>
      </c>
      <c r="M2869">
        <v>2024</v>
      </c>
      <c r="N2869">
        <v>36</v>
      </c>
      <c r="O2869">
        <f t="shared" si="44"/>
        <v>7.9816180916676745E-3</v>
      </c>
    </row>
    <row r="2870" spans="1:15" x14ac:dyDescent="0.3">
      <c r="A2870">
        <v>6547</v>
      </c>
      <c r="B2870">
        <v>244</v>
      </c>
      <c r="C2870" t="s">
        <v>735</v>
      </c>
      <c r="D2870" t="s">
        <v>155</v>
      </c>
      <c r="E2870">
        <v>66</v>
      </c>
      <c r="F2870">
        <v>707</v>
      </c>
      <c r="G2870">
        <v>9.3352192362093356E-2</v>
      </c>
      <c r="H2870">
        <v>8269</v>
      </c>
      <c r="I2870">
        <v>89817</v>
      </c>
      <c r="J2870">
        <v>25</v>
      </c>
      <c r="K2870" t="s">
        <v>887</v>
      </c>
      <c r="L2870">
        <v>5396</v>
      </c>
      <c r="M2870">
        <v>2024</v>
      </c>
      <c r="N2870">
        <v>36</v>
      </c>
      <c r="O2870">
        <f t="shared" si="44"/>
        <v>7.9816180916676745E-3</v>
      </c>
    </row>
    <row r="2871" spans="1:15" x14ac:dyDescent="0.3">
      <c r="A2871">
        <v>6547</v>
      </c>
      <c r="B2871">
        <v>314</v>
      </c>
      <c r="C2871" t="s">
        <v>735</v>
      </c>
      <c r="D2871" t="s">
        <v>155</v>
      </c>
      <c r="E2871">
        <v>66</v>
      </c>
      <c r="F2871">
        <v>260</v>
      </c>
      <c r="G2871">
        <v>0.25384615384615383</v>
      </c>
      <c r="H2871">
        <v>8269</v>
      </c>
      <c r="I2871">
        <v>89817</v>
      </c>
      <c r="J2871">
        <v>25</v>
      </c>
      <c r="K2871" t="s">
        <v>2852</v>
      </c>
      <c r="L2871">
        <v>1680</v>
      </c>
      <c r="M2871">
        <v>2024</v>
      </c>
      <c r="N2871">
        <v>36</v>
      </c>
      <c r="O2871">
        <f t="shared" si="44"/>
        <v>7.9816180916676745E-3</v>
      </c>
    </row>
    <row r="2872" spans="1:15" x14ac:dyDescent="0.3">
      <c r="A2872">
        <v>6547</v>
      </c>
      <c r="B2872">
        <v>254</v>
      </c>
      <c r="C2872" t="s">
        <v>735</v>
      </c>
      <c r="D2872" t="s">
        <v>155</v>
      </c>
      <c r="E2872">
        <v>64</v>
      </c>
      <c r="F2872">
        <v>746</v>
      </c>
      <c r="G2872">
        <v>8.5790884718498661E-2</v>
      </c>
      <c r="H2872">
        <v>8269</v>
      </c>
      <c r="I2872">
        <v>89817</v>
      </c>
      <c r="J2872">
        <v>28</v>
      </c>
      <c r="K2872" t="s">
        <v>889</v>
      </c>
      <c r="L2872">
        <v>7267</v>
      </c>
      <c r="M2872">
        <v>2024</v>
      </c>
      <c r="N2872">
        <v>36</v>
      </c>
      <c r="O2872">
        <f t="shared" si="44"/>
        <v>7.7397508767686543E-3</v>
      </c>
    </row>
    <row r="2873" spans="1:15" x14ac:dyDescent="0.3">
      <c r="A2873">
        <v>6547</v>
      </c>
      <c r="B2873">
        <v>134</v>
      </c>
      <c r="C2873" t="s">
        <v>735</v>
      </c>
      <c r="D2873" t="s">
        <v>155</v>
      </c>
      <c r="E2873">
        <v>63</v>
      </c>
      <c r="F2873">
        <v>522</v>
      </c>
      <c r="G2873">
        <v>0.1206896551724138</v>
      </c>
      <c r="H2873">
        <v>8269</v>
      </c>
      <c r="I2873">
        <v>89817</v>
      </c>
      <c r="J2873">
        <v>29</v>
      </c>
      <c r="K2873" t="s">
        <v>929</v>
      </c>
      <c r="L2873">
        <v>4163</v>
      </c>
      <c r="M2873">
        <v>2024</v>
      </c>
      <c r="N2873">
        <v>36</v>
      </c>
      <c r="O2873">
        <f t="shared" si="44"/>
        <v>7.6188172693191442E-3</v>
      </c>
    </row>
    <row r="2874" spans="1:15" x14ac:dyDescent="0.3">
      <c r="A2874">
        <v>6547</v>
      </c>
      <c r="B2874">
        <v>181</v>
      </c>
      <c r="C2874" t="s">
        <v>735</v>
      </c>
      <c r="D2874" t="s">
        <v>155</v>
      </c>
      <c r="E2874">
        <v>63</v>
      </c>
      <c r="F2874">
        <v>452</v>
      </c>
      <c r="G2874">
        <v>0.13938053097345132</v>
      </c>
      <c r="H2874">
        <v>8269</v>
      </c>
      <c r="I2874">
        <v>89817</v>
      </c>
      <c r="J2874">
        <v>29</v>
      </c>
      <c r="K2874" t="s">
        <v>2217</v>
      </c>
      <c r="L2874">
        <v>2856</v>
      </c>
      <c r="M2874">
        <v>2024</v>
      </c>
      <c r="N2874">
        <v>36</v>
      </c>
      <c r="O2874">
        <f t="shared" si="44"/>
        <v>7.6188172693191442E-3</v>
      </c>
    </row>
    <row r="2875" spans="1:15" x14ac:dyDescent="0.3">
      <c r="A2875">
        <v>6547</v>
      </c>
      <c r="B2875">
        <v>282</v>
      </c>
      <c r="C2875" t="s">
        <v>735</v>
      </c>
      <c r="D2875" t="s">
        <v>155</v>
      </c>
      <c r="E2875">
        <v>63</v>
      </c>
      <c r="F2875">
        <v>671</v>
      </c>
      <c r="G2875">
        <v>9.3889716840536513E-2</v>
      </c>
      <c r="H2875">
        <v>8269</v>
      </c>
      <c r="I2875">
        <v>89817</v>
      </c>
      <c r="J2875">
        <v>29</v>
      </c>
      <c r="K2875" t="s">
        <v>893</v>
      </c>
      <c r="L2875">
        <v>5536</v>
      </c>
      <c r="M2875">
        <v>2024</v>
      </c>
      <c r="N2875">
        <v>36</v>
      </c>
      <c r="O2875">
        <f t="shared" si="44"/>
        <v>7.6188172693191442E-3</v>
      </c>
    </row>
    <row r="2876" spans="1:15" x14ac:dyDescent="0.3">
      <c r="A2876">
        <v>6547</v>
      </c>
      <c r="B2876">
        <v>263</v>
      </c>
      <c r="C2876" t="s">
        <v>735</v>
      </c>
      <c r="D2876" t="s">
        <v>155</v>
      </c>
      <c r="E2876">
        <v>62</v>
      </c>
      <c r="F2876">
        <v>532</v>
      </c>
      <c r="G2876">
        <v>0.11654135338345864</v>
      </c>
      <c r="H2876">
        <v>8269</v>
      </c>
      <c r="I2876">
        <v>89817</v>
      </c>
      <c r="J2876">
        <v>32</v>
      </c>
      <c r="K2876" t="s">
        <v>2882</v>
      </c>
      <c r="L2876">
        <v>4234</v>
      </c>
      <c r="M2876">
        <v>2024</v>
      </c>
      <c r="N2876">
        <v>36</v>
      </c>
      <c r="O2876">
        <f t="shared" si="44"/>
        <v>7.4978836618696332E-3</v>
      </c>
    </row>
    <row r="2877" spans="1:15" x14ac:dyDescent="0.3">
      <c r="A2877">
        <v>6547</v>
      </c>
      <c r="B2877">
        <v>241</v>
      </c>
      <c r="C2877" t="s">
        <v>735</v>
      </c>
      <c r="D2877" t="s">
        <v>155</v>
      </c>
      <c r="E2877">
        <v>59</v>
      </c>
      <c r="F2877">
        <v>518</v>
      </c>
      <c r="G2877">
        <v>0.11389961389961389</v>
      </c>
      <c r="H2877">
        <v>8269</v>
      </c>
      <c r="I2877">
        <v>89817</v>
      </c>
      <c r="J2877">
        <v>33</v>
      </c>
      <c r="K2877" t="s">
        <v>890</v>
      </c>
      <c r="L2877">
        <v>4374</v>
      </c>
      <c r="M2877">
        <v>2024</v>
      </c>
      <c r="N2877">
        <v>36</v>
      </c>
      <c r="O2877">
        <f t="shared" si="44"/>
        <v>7.1350828395211029E-3</v>
      </c>
    </row>
    <row r="2878" spans="1:15" x14ac:dyDescent="0.3">
      <c r="A2878">
        <v>6547</v>
      </c>
      <c r="B2878">
        <v>249</v>
      </c>
      <c r="C2878" t="s">
        <v>735</v>
      </c>
      <c r="D2878" t="s">
        <v>155</v>
      </c>
      <c r="E2878">
        <v>59</v>
      </c>
      <c r="F2878">
        <v>710</v>
      </c>
      <c r="G2878">
        <v>8.3098591549295775E-2</v>
      </c>
      <c r="H2878">
        <v>8269</v>
      </c>
      <c r="I2878">
        <v>89817</v>
      </c>
      <c r="J2878">
        <v>33</v>
      </c>
      <c r="K2878" t="s">
        <v>2876</v>
      </c>
      <c r="L2878">
        <v>7387</v>
      </c>
      <c r="M2878">
        <v>2024</v>
      </c>
      <c r="N2878">
        <v>36</v>
      </c>
      <c r="O2878">
        <f t="shared" si="44"/>
        <v>7.1350828395211029E-3</v>
      </c>
    </row>
    <row r="2879" spans="1:15" x14ac:dyDescent="0.3">
      <c r="A2879">
        <v>6547</v>
      </c>
      <c r="B2879">
        <v>308</v>
      </c>
      <c r="C2879" t="s">
        <v>735</v>
      </c>
      <c r="D2879" t="s">
        <v>155</v>
      </c>
      <c r="E2879">
        <v>57</v>
      </c>
      <c r="F2879">
        <v>829</v>
      </c>
      <c r="G2879">
        <v>6.8757539203860074E-2</v>
      </c>
      <c r="H2879">
        <v>8269</v>
      </c>
      <c r="I2879">
        <v>89817</v>
      </c>
      <c r="J2879">
        <v>35</v>
      </c>
      <c r="K2879" t="s">
        <v>2211</v>
      </c>
      <c r="L2879">
        <v>5626</v>
      </c>
      <c r="M2879">
        <v>2024</v>
      </c>
      <c r="N2879">
        <v>36</v>
      </c>
      <c r="O2879">
        <f t="shared" si="44"/>
        <v>6.8932156246220826E-3</v>
      </c>
    </row>
    <row r="2880" spans="1:15" x14ac:dyDescent="0.3">
      <c r="A2880">
        <v>6547</v>
      </c>
      <c r="B2880">
        <v>466</v>
      </c>
      <c r="C2880" t="s">
        <v>735</v>
      </c>
      <c r="D2880" t="s">
        <v>155</v>
      </c>
      <c r="E2880">
        <v>57</v>
      </c>
      <c r="F2880">
        <v>977</v>
      </c>
      <c r="G2880">
        <v>5.8341862845445243E-2</v>
      </c>
      <c r="H2880">
        <v>8269</v>
      </c>
      <c r="I2880">
        <v>89817</v>
      </c>
      <c r="J2880">
        <v>35</v>
      </c>
      <c r="K2880" t="s">
        <v>2748</v>
      </c>
      <c r="L2880">
        <v>7325</v>
      </c>
      <c r="M2880">
        <v>2024</v>
      </c>
      <c r="N2880">
        <v>36</v>
      </c>
      <c r="O2880">
        <f t="shared" si="44"/>
        <v>6.8932156246220826E-3</v>
      </c>
    </row>
    <row r="2881" spans="1:15" x14ac:dyDescent="0.3">
      <c r="A2881">
        <v>6547</v>
      </c>
      <c r="B2881">
        <v>280</v>
      </c>
      <c r="C2881" t="s">
        <v>735</v>
      </c>
      <c r="D2881" t="s">
        <v>155</v>
      </c>
      <c r="E2881">
        <v>56</v>
      </c>
      <c r="F2881">
        <v>532</v>
      </c>
      <c r="G2881">
        <v>0.10526315789473684</v>
      </c>
      <c r="H2881">
        <v>8269</v>
      </c>
      <c r="I2881">
        <v>89817</v>
      </c>
      <c r="J2881">
        <v>37</v>
      </c>
      <c r="K2881" t="s">
        <v>948</v>
      </c>
      <c r="L2881">
        <v>4028</v>
      </c>
      <c r="M2881">
        <v>2024</v>
      </c>
      <c r="N2881">
        <v>36</v>
      </c>
      <c r="O2881">
        <f t="shared" si="44"/>
        <v>6.7722820171725725E-3</v>
      </c>
    </row>
    <row r="2882" spans="1:15" x14ac:dyDescent="0.3">
      <c r="A2882">
        <v>6547</v>
      </c>
      <c r="B2882">
        <v>120</v>
      </c>
      <c r="C2882" t="s">
        <v>735</v>
      </c>
      <c r="D2882" t="s">
        <v>155</v>
      </c>
      <c r="E2882">
        <v>54</v>
      </c>
      <c r="F2882">
        <v>163</v>
      </c>
      <c r="G2882">
        <v>0.33128834355828218</v>
      </c>
      <c r="H2882">
        <v>8269</v>
      </c>
      <c r="I2882">
        <v>89817</v>
      </c>
      <c r="J2882">
        <v>38</v>
      </c>
      <c r="K2882" t="s">
        <v>924</v>
      </c>
      <c r="L2882">
        <v>1368</v>
      </c>
      <c r="M2882">
        <v>2024</v>
      </c>
      <c r="N2882">
        <v>36</v>
      </c>
      <c r="O2882">
        <f t="shared" si="44"/>
        <v>6.5304148022735514E-3</v>
      </c>
    </row>
    <row r="2883" spans="1:15" x14ac:dyDescent="0.3">
      <c r="A2883">
        <v>6547</v>
      </c>
      <c r="B2883">
        <v>283</v>
      </c>
      <c r="C2883" t="s">
        <v>735</v>
      </c>
      <c r="D2883" t="s">
        <v>155</v>
      </c>
      <c r="E2883">
        <v>54</v>
      </c>
      <c r="F2883">
        <v>374</v>
      </c>
      <c r="G2883">
        <v>0.14438502673796791</v>
      </c>
      <c r="H2883">
        <v>8269</v>
      </c>
      <c r="I2883">
        <v>89817</v>
      </c>
      <c r="J2883">
        <v>38</v>
      </c>
      <c r="K2883" t="s">
        <v>2244</v>
      </c>
      <c r="L2883">
        <v>2563</v>
      </c>
      <c r="M2883">
        <v>2024</v>
      </c>
      <c r="N2883">
        <v>36</v>
      </c>
      <c r="O2883">
        <f t="shared" ref="O2883:O2946" si="45">E2883/H2883</f>
        <v>6.5304148022735514E-3</v>
      </c>
    </row>
    <row r="2884" spans="1:15" x14ac:dyDescent="0.3">
      <c r="A2884">
        <v>6547</v>
      </c>
      <c r="B2884">
        <v>351</v>
      </c>
      <c r="C2884" t="s">
        <v>735</v>
      </c>
      <c r="D2884" t="s">
        <v>155</v>
      </c>
      <c r="E2884">
        <v>53</v>
      </c>
      <c r="F2884">
        <v>465</v>
      </c>
      <c r="G2884">
        <v>0.11397849462365592</v>
      </c>
      <c r="H2884">
        <v>8269</v>
      </c>
      <c r="I2884">
        <v>89817</v>
      </c>
      <c r="J2884">
        <v>40</v>
      </c>
      <c r="K2884" t="s">
        <v>2729</v>
      </c>
      <c r="L2884">
        <v>4749</v>
      </c>
      <c r="M2884">
        <v>2024</v>
      </c>
      <c r="N2884">
        <v>36</v>
      </c>
      <c r="O2884">
        <f t="shared" si="45"/>
        <v>6.4094811948240413E-3</v>
      </c>
    </row>
    <row r="2885" spans="1:15" x14ac:dyDescent="0.3">
      <c r="A2885">
        <v>6547</v>
      </c>
      <c r="B2885">
        <v>248</v>
      </c>
      <c r="C2885" t="s">
        <v>735</v>
      </c>
      <c r="D2885" t="s">
        <v>155</v>
      </c>
      <c r="E2885">
        <v>52</v>
      </c>
      <c r="F2885">
        <v>476</v>
      </c>
      <c r="G2885">
        <v>0.1092436974789916</v>
      </c>
      <c r="H2885">
        <v>8269</v>
      </c>
      <c r="I2885">
        <v>89817</v>
      </c>
      <c r="J2885">
        <v>41</v>
      </c>
      <c r="K2885" t="s">
        <v>963</v>
      </c>
      <c r="L2885">
        <v>3375</v>
      </c>
      <c r="M2885">
        <v>2024</v>
      </c>
      <c r="N2885">
        <v>36</v>
      </c>
      <c r="O2885">
        <f t="shared" si="45"/>
        <v>6.2885475873745312E-3</v>
      </c>
    </row>
    <row r="2886" spans="1:15" x14ac:dyDescent="0.3">
      <c r="A2886">
        <v>6547</v>
      </c>
      <c r="B2886">
        <v>253</v>
      </c>
      <c r="C2886" t="s">
        <v>735</v>
      </c>
      <c r="D2886" t="s">
        <v>155</v>
      </c>
      <c r="E2886">
        <v>51</v>
      </c>
      <c r="F2886">
        <v>374</v>
      </c>
      <c r="G2886">
        <v>0.13636363636363635</v>
      </c>
      <c r="H2886">
        <v>8269</v>
      </c>
      <c r="I2886">
        <v>89817</v>
      </c>
      <c r="J2886">
        <v>42</v>
      </c>
      <c r="K2886" t="s">
        <v>885</v>
      </c>
      <c r="L2886">
        <v>3191</v>
      </c>
      <c r="M2886">
        <v>2024</v>
      </c>
      <c r="N2886">
        <v>36</v>
      </c>
      <c r="O2886">
        <f t="shared" si="45"/>
        <v>6.1676139799250211E-3</v>
      </c>
    </row>
    <row r="2887" spans="1:15" x14ac:dyDescent="0.3">
      <c r="A2887">
        <v>6547</v>
      </c>
      <c r="B2887">
        <v>220</v>
      </c>
      <c r="C2887" t="s">
        <v>735</v>
      </c>
      <c r="D2887" t="s">
        <v>155</v>
      </c>
      <c r="E2887">
        <v>47</v>
      </c>
      <c r="F2887">
        <v>206</v>
      </c>
      <c r="G2887">
        <v>0.22815533980582525</v>
      </c>
      <c r="H2887">
        <v>8269</v>
      </c>
      <c r="I2887">
        <v>89817</v>
      </c>
      <c r="J2887">
        <v>43</v>
      </c>
      <c r="K2887" t="s">
        <v>941</v>
      </c>
      <c r="L2887">
        <v>1892</v>
      </c>
      <c r="M2887">
        <v>2024</v>
      </c>
      <c r="N2887">
        <v>36</v>
      </c>
      <c r="O2887">
        <f t="shared" si="45"/>
        <v>5.6838795501269806E-3</v>
      </c>
    </row>
    <row r="2888" spans="1:15" x14ac:dyDescent="0.3">
      <c r="A2888">
        <v>6547</v>
      </c>
      <c r="B2888">
        <v>364</v>
      </c>
      <c r="C2888" t="s">
        <v>735</v>
      </c>
      <c r="D2888" t="s">
        <v>155</v>
      </c>
      <c r="E2888">
        <v>47</v>
      </c>
      <c r="F2888">
        <v>232</v>
      </c>
      <c r="G2888">
        <v>0.20258620689655171</v>
      </c>
      <c r="H2888">
        <v>8269</v>
      </c>
      <c r="I2888">
        <v>89817</v>
      </c>
      <c r="J2888">
        <v>43</v>
      </c>
      <c r="K2888" t="s">
        <v>2732</v>
      </c>
      <c r="L2888">
        <v>1626</v>
      </c>
      <c r="M2888">
        <v>2024</v>
      </c>
      <c r="N2888">
        <v>36</v>
      </c>
      <c r="O2888">
        <f t="shared" si="45"/>
        <v>5.6838795501269806E-3</v>
      </c>
    </row>
    <row r="2889" spans="1:15" x14ac:dyDescent="0.3">
      <c r="A2889">
        <v>6547</v>
      </c>
      <c r="B2889">
        <v>861</v>
      </c>
      <c r="C2889" t="s">
        <v>735</v>
      </c>
      <c r="D2889" t="s">
        <v>155</v>
      </c>
      <c r="E2889">
        <v>47</v>
      </c>
      <c r="F2889">
        <v>251</v>
      </c>
      <c r="G2889">
        <v>0.18725099601593626</v>
      </c>
      <c r="H2889">
        <v>8269</v>
      </c>
      <c r="I2889">
        <v>89817</v>
      </c>
      <c r="J2889">
        <v>43</v>
      </c>
      <c r="K2889" t="s">
        <v>2802</v>
      </c>
      <c r="L2889">
        <v>2923</v>
      </c>
      <c r="M2889">
        <v>2024</v>
      </c>
      <c r="N2889">
        <v>36</v>
      </c>
      <c r="O2889">
        <f t="shared" si="45"/>
        <v>5.6838795501269806E-3</v>
      </c>
    </row>
    <row r="2890" spans="1:15" x14ac:dyDescent="0.3">
      <c r="A2890">
        <v>6547</v>
      </c>
      <c r="B2890">
        <v>113</v>
      </c>
      <c r="C2890" t="s">
        <v>735</v>
      </c>
      <c r="D2890" t="s">
        <v>155</v>
      </c>
      <c r="E2890">
        <v>46</v>
      </c>
      <c r="F2890">
        <v>418</v>
      </c>
      <c r="G2890">
        <v>0.11004784688995216</v>
      </c>
      <c r="H2890">
        <v>8269</v>
      </c>
      <c r="I2890">
        <v>89817</v>
      </c>
      <c r="J2890">
        <v>46</v>
      </c>
      <c r="K2890" t="s">
        <v>936</v>
      </c>
      <c r="L2890">
        <v>3757</v>
      </c>
      <c r="M2890">
        <v>2024</v>
      </c>
      <c r="N2890">
        <v>36</v>
      </c>
      <c r="O2890">
        <f t="shared" si="45"/>
        <v>5.5629459426774705E-3</v>
      </c>
    </row>
    <row r="2891" spans="1:15" x14ac:dyDescent="0.3">
      <c r="A2891">
        <v>6547</v>
      </c>
      <c r="B2891">
        <v>301</v>
      </c>
      <c r="C2891" t="s">
        <v>735</v>
      </c>
      <c r="D2891" t="s">
        <v>155</v>
      </c>
      <c r="E2891">
        <v>46</v>
      </c>
      <c r="F2891">
        <v>633</v>
      </c>
      <c r="G2891">
        <v>7.266982622432859E-2</v>
      </c>
      <c r="H2891">
        <v>8269</v>
      </c>
      <c r="I2891">
        <v>89817</v>
      </c>
      <c r="J2891">
        <v>46</v>
      </c>
      <c r="K2891" t="s">
        <v>2874</v>
      </c>
      <c r="L2891">
        <v>7114</v>
      </c>
      <c r="M2891">
        <v>2024</v>
      </c>
      <c r="N2891">
        <v>36</v>
      </c>
      <c r="O2891">
        <f t="shared" si="45"/>
        <v>5.5629459426774705E-3</v>
      </c>
    </row>
    <row r="2892" spans="1:15" x14ac:dyDescent="0.3">
      <c r="A2892">
        <v>6547</v>
      </c>
      <c r="B2892">
        <v>192</v>
      </c>
      <c r="C2892" t="s">
        <v>735</v>
      </c>
      <c r="D2892" t="s">
        <v>155</v>
      </c>
      <c r="E2892">
        <v>43</v>
      </c>
      <c r="F2892">
        <v>485</v>
      </c>
      <c r="G2892">
        <v>8.8659793814432994E-2</v>
      </c>
      <c r="H2892">
        <v>8269</v>
      </c>
      <c r="I2892">
        <v>89817</v>
      </c>
      <c r="J2892">
        <v>48</v>
      </c>
      <c r="K2892" t="s">
        <v>2880</v>
      </c>
      <c r="L2892">
        <v>5020</v>
      </c>
      <c r="M2892">
        <v>2024</v>
      </c>
      <c r="N2892">
        <v>36</v>
      </c>
      <c r="O2892">
        <f t="shared" si="45"/>
        <v>5.2001451203289393E-3</v>
      </c>
    </row>
    <row r="2893" spans="1:15" x14ac:dyDescent="0.3">
      <c r="A2893">
        <v>6547</v>
      </c>
      <c r="B2893">
        <v>425</v>
      </c>
      <c r="C2893" t="s">
        <v>735</v>
      </c>
      <c r="D2893" t="s">
        <v>155</v>
      </c>
      <c r="E2893">
        <v>43</v>
      </c>
      <c r="F2893">
        <v>522</v>
      </c>
      <c r="G2893">
        <v>8.2375478927203066E-2</v>
      </c>
      <c r="H2893">
        <v>8269</v>
      </c>
      <c r="I2893">
        <v>89817</v>
      </c>
      <c r="J2893">
        <v>48</v>
      </c>
      <c r="K2893" t="s">
        <v>2883</v>
      </c>
      <c r="L2893">
        <v>3296</v>
      </c>
      <c r="M2893">
        <v>2024</v>
      </c>
      <c r="N2893">
        <v>36</v>
      </c>
      <c r="O2893">
        <f t="shared" si="45"/>
        <v>5.2001451203289393E-3</v>
      </c>
    </row>
    <row r="2894" spans="1:15" x14ac:dyDescent="0.3">
      <c r="A2894">
        <v>6547</v>
      </c>
      <c r="B2894">
        <v>171</v>
      </c>
      <c r="C2894" t="s">
        <v>735</v>
      </c>
      <c r="D2894" t="s">
        <v>155</v>
      </c>
      <c r="E2894">
        <v>40</v>
      </c>
      <c r="F2894">
        <v>327</v>
      </c>
      <c r="G2894">
        <v>0.12232415902140673</v>
      </c>
      <c r="H2894">
        <v>8269</v>
      </c>
      <c r="I2894">
        <v>89817</v>
      </c>
      <c r="J2894">
        <v>50</v>
      </c>
      <c r="K2894" t="s">
        <v>2698</v>
      </c>
      <c r="L2894">
        <v>2558</v>
      </c>
      <c r="M2894">
        <v>2024</v>
      </c>
      <c r="N2894">
        <v>36</v>
      </c>
      <c r="O2894">
        <f t="shared" si="45"/>
        <v>4.8373442979804089E-3</v>
      </c>
    </row>
    <row r="2895" spans="1:15" x14ac:dyDescent="0.3">
      <c r="A2895">
        <v>6547</v>
      </c>
      <c r="B2895">
        <v>426</v>
      </c>
      <c r="C2895" t="s">
        <v>735</v>
      </c>
      <c r="D2895" t="s">
        <v>155</v>
      </c>
      <c r="E2895">
        <v>40</v>
      </c>
      <c r="F2895">
        <v>636</v>
      </c>
      <c r="G2895">
        <v>6.2893081761006289E-2</v>
      </c>
      <c r="H2895">
        <v>8269</v>
      </c>
      <c r="I2895">
        <v>89817</v>
      </c>
      <c r="J2895">
        <v>50</v>
      </c>
      <c r="K2895" t="s">
        <v>2215</v>
      </c>
      <c r="L2895">
        <v>4907</v>
      </c>
      <c r="M2895">
        <v>2024</v>
      </c>
      <c r="N2895">
        <v>36</v>
      </c>
      <c r="O2895">
        <f t="shared" si="45"/>
        <v>4.8373442979804089E-3</v>
      </c>
    </row>
    <row r="2896" spans="1:15" x14ac:dyDescent="0.3">
      <c r="A2896">
        <v>6547</v>
      </c>
      <c r="B2896">
        <v>663</v>
      </c>
      <c r="C2896" t="s">
        <v>735</v>
      </c>
      <c r="D2896" t="s">
        <v>155</v>
      </c>
      <c r="E2896">
        <v>40</v>
      </c>
      <c r="F2896">
        <v>639</v>
      </c>
      <c r="G2896">
        <v>6.2597809076682318E-2</v>
      </c>
      <c r="H2896">
        <v>8269</v>
      </c>
      <c r="I2896">
        <v>89817</v>
      </c>
      <c r="J2896">
        <v>50</v>
      </c>
      <c r="K2896" t="s">
        <v>2791</v>
      </c>
      <c r="L2896">
        <v>4867</v>
      </c>
      <c r="M2896">
        <v>2024</v>
      </c>
      <c r="N2896">
        <v>36</v>
      </c>
      <c r="O2896">
        <f t="shared" si="45"/>
        <v>4.8373442979804089E-3</v>
      </c>
    </row>
    <row r="2897" spans="1:15" x14ac:dyDescent="0.3">
      <c r="A2897">
        <v>6547</v>
      </c>
      <c r="B2897">
        <v>204</v>
      </c>
      <c r="C2897" t="s">
        <v>735</v>
      </c>
      <c r="D2897" t="s">
        <v>155</v>
      </c>
      <c r="E2897">
        <v>38</v>
      </c>
      <c r="F2897">
        <v>335</v>
      </c>
      <c r="G2897">
        <v>0.11343283582089553</v>
      </c>
      <c r="H2897">
        <v>8269</v>
      </c>
      <c r="I2897">
        <v>89817</v>
      </c>
      <c r="J2897">
        <v>53</v>
      </c>
      <c r="K2897" t="s">
        <v>2704</v>
      </c>
      <c r="L2897">
        <v>4075</v>
      </c>
      <c r="M2897">
        <v>2024</v>
      </c>
      <c r="N2897">
        <v>36</v>
      </c>
      <c r="O2897">
        <f t="shared" si="45"/>
        <v>4.5954770830813887E-3</v>
      </c>
    </row>
    <row r="2898" spans="1:15" x14ac:dyDescent="0.3">
      <c r="A2898">
        <v>6547</v>
      </c>
      <c r="B2898">
        <v>519</v>
      </c>
      <c r="C2898" t="s">
        <v>735</v>
      </c>
      <c r="D2898" t="s">
        <v>155</v>
      </c>
      <c r="E2898">
        <v>37</v>
      </c>
      <c r="F2898">
        <v>104</v>
      </c>
      <c r="G2898">
        <v>0.35576923076923078</v>
      </c>
      <c r="H2898">
        <v>8269</v>
      </c>
      <c r="I2898">
        <v>89817</v>
      </c>
      <c r="J2898">
        <v>54</v>
      </c>
      <c r="K2898" t="s">
        <v>2240</v>
      </c>
      <c r="L2898">
        <v>841</v>
      </c>
      <c r="M2898">
        <v>2024</v>
      </c>
      <c r="N2898">
        <v>36</v>
      </c>
      <c r="O2898">
        <f t="shared" si="45"/>
        <v>4.4745434756318777E-3</v>
      </c>
    </row>
    <row r="2899" spans="1:15" x14ac:dyDescent="0.3">
      <c r="A2899">
        <v>6547</v>
      </c>
      <c r="B2899">
        <v>141</v>
      </c>
      <c r="C2899" t="s">
        <v>735</v>
      </c>
      <c r="D2899" t="s">
        <v>155</v>
      </c>
      <c r="E2899">
        <v>35</v>
      </c>
      <c r="F2899">
        <v>454</v>
      </c>
      <c r="G2899">
        <v>7.7092511013215861E-2</v>
      </c>
      <c r="H2899">
        <v>8269</v>
      </c>
      <c r="I2899">
        <v>89817</v>
      </c>
      <c r="J2899">
        <v>55</v>
      </c>
      <c r="K2899" t="s">
        <v>931</v>
      </c>
      <c r="L2899">
        <v>3833</v>
      </c>
      <c r="M2899">
        <v>2024</v>
      </c>
      <c r="N2899">
        <v>36</v>
      </c>
      <c r="O2899">
        <f t="shared" si="45"/>
        <v>4.2326762607328575E-3</v>
      </c>
    </row>
    <row r="2900" spans="1:15" x14ac:dyDescent="0.3">
      <c r="A2900">
        <v>6547</v>
      </c>
      <c r="B2900">
        <v>169</v>
      </c>
      <c r="C2900" t="s">
        <v>735</v>
      </c>
      <c r="D2900" t="s">
        <v>155</v>
      </c>
      <c r="E2900">
        <v>35</v>
      </c>
      <c r="F2900">
        <v>149</v>
      </c>
      <c r="G2900">
        <v>0.2348993288590604</v>
      </c>
      <c r="H2900">
        <v>8269</v>
      </c>
      <c r="I2900">
        <v>89817</v>
      </c>
      <c r="J2900">
        <v>55</v>
      </c>
      <c r="K2900" t="s">
        <v>2942</v>
      </c>
      <c r="L2900">
        <v>1050</v>
      </c>
      <c r="M2900">
        <v>2024</v>
      </c>
      <c r="N2900">
        <v>36</v>
      </c>
      <c r="O2900">
        <f t="shared" si="45"/>
        <v>4.2326762607328575E-3</v>
      </c>
    </row>
    <row r="2901" spans="1:15" x14ac:dyDescent="0.3">
      <c r="A2901">
        <v>6547</v>
      </c>
      <c r="B2901">
        <v>52</v>
      </c>
      <c r="C2901" t="s">
        <v>735</v>
      </c>
      <c r="D2901" t="s">
        <v>155</v>
      </c>
      <c r="E2901">
        <v>34</v>
      </c>
      <c r="F2901">
        <v>359</v>
      </c>
      <c r="G2901">
        <v>9.4707520891364902E-2</v>
      </c>
      <c r="H2901">
        <v>8269</v>
      </c>
      <c r="I2901">
        <v>89817</v>
      </c>
      <c r="J2901">
        <v>57</v>
      </c>
      <c r="K2901" t="s">
        <v>2881</v>
      </c>
      <c r="L2901">
        <v>3600</v>
      </c>
      <c r="M2901">
        <v>2024</v>
      </c>
      <c r="N2901">
        <v>36</v>
      </c>
      <c r="O2901">
        <f t="shared" si="45"/>
        <v>4.1117426532833474E-3</v>
      </c>
    </row>
    <row r="2902" spans="1:15" x14ac:dyDescent="0.3">
      <c r="A2902">
        <v>6547</v>
      </c>
      <c r="B2902">
        <v>197</v>
      </c>
      <c r="C2902" t="s">
        <v>735</v>
      </c>
      <c r="D2902" t="s">
        <v>155</v>
      </c>
      <c r="E2902">
        <v>34</v>
      </c>
      <c r="F2902">
        <v>444</v>
      </c>
      <c r="G2902">
        <v>7.6576576576576572E-2</v>
      </c>
      <c r="H2902">
        <v>8269</v>
      </c>
      <c r="I2902">
        <v>89817</v>
      </c>
      <c r="J2902">
        <v>57</v>
      </c>
      <c r="K2902" t="s">
        <v>912</v>
      </c>
      <c r="L2902">
        <v>3175</v>
      </c>
      <c r="M2902">
        <v>2024</v>
      </c>
      <c r="N2902">
        <v>36</v>
      </c>
      <c r="O2902">
        <f t="shared" si="45"/>
        <v>4.1117426532833474E-3</v>
      </c>
    </row>
    <row r="2903" spans="1:15" x14ac:dyDescent="0.3">
      <c r="A2903">
        <v>6547</v>
      </c>
      <c r="B2903">
        <v>773</v>
      </c>
      <c r="C2903" t="s">
        <v>735</v>
      </c>
      <c r="D2903" t="s">
        <v>155</v>
      </c>
      <c r="E2903">
        <v>34</v>
      </c>
      <c r="F2903">
        <v>342</v>
      </c>
      <c r="G2903">
        <v>9.9415204678362568E-2</v>
      </c>
      <c r="H2903">
        <v>8269</v>
      </c>
      <c r="I2903">
        <v>89817</v>
      </c>
      <c r="J2903">
        <v>57</v>
      </c>
      <c r="K2903" t="s">
        <v>917</v>
      </c>
      <c r="L2903">
        <v>2034</v>
      </c>
      <c r="M2903">
        <v>2024</v>
      </c>
      <c r="N2903">
        <v>36</v>
      </c>
      <c r="O2903">
        <f t="shared" si="45"/>
        <v>4.1117426532833474E-3</v>
      </c>
    </row>
    <row r="2904" spans="1:15" x14ac:dyDescent="0.3">
      <c r="A2904">
        <v>6547</v>
      </c>
      <c r="B2904">
        <v>53</v>
      </c>
      <c r="C2904" t="s">
        <v>735</v>
      </c>
      <c r="D2904" t="s">
        <v>155</v>
      </c>
      <c r="E2904">
        <v>33</v>
      </c>
      <c r="F2904">
        <v>770</v>
      </c>
      <c r="G2904">
        <v>4.2857142857142858E-2</v>
      </c>
      <c r="H2904">
        <v>8269</v>
      </c>
      <c r="I2904">
        <v>89817</v>
      </c>
      <c r="J2904">
        <v>60</v>
      </c>
      <c r="K2904" t="s">
        <v>906</v>
      </c>
      <c r="L2904">
        <v>6415</v>
      </c>
      <c r="M2904">
        <v>2024</v>
      </c>
      <c r="N2904">
        <v>36</v>
      </c>
      <c r="O2904">
        <f t="shared" si="45"/>
        <v>3.9908090458338373E-3</v>
      </c>
    </row>
    <row r="2905" spans="1:15" x14ac:dyDescent="0.3">
      <c r="A2905">
        <v>6547</v>
      </c>
      <c r="B2905">
        <v>207</v>
      </c>
      <c r="C2905" t="s">
        <v>735</v>
      </c>
      <c r="D2905" t="s">
        <v>155</v>
      </c>
      <c r="E2905">
        <v>32</v>
      </c>
      <c r="F2905">
        <v>381</v>
      </c>
      <c r="G2905">
        <v>8.3989501312335957E-2</v>
      </c>
      <c r="H2905">
        <v>8269</v>
      </c>
      <c r="I2905">
        <v>89817</v>
      </c>
      <c r="J2905">
        <v>61</v>
      </c>
      <c r="K2905" t="s">
        <v>2231</v>
      </c>
      <c r="L2905">
        <v>3040</v>
      </c>
      <c r="M2905">
        <v>2024</v>
      </c>
      <c r="N2905">
        <v>36</v>
      </c>
      <c r="O2905">
        <f t="shared" si="45"/>
        <v>3.8698754383843272E-3</v>
      </c>
    </row>
    <row r="2906" spans="1:15" x14ac:dyDescent="0.3">
      <c r="A2906">
        <v>6547</v>
      </c>
      <c r="B2906">
        <v>284</v>
      </c>
      <c r="C2906" t="s">
        <v>735</v>
      </c>
      <c r="D2906" t="s">
        <v>155</v>
      </c>
      <c r="E2906">
        <v>30</v>
      </c>
      <c r="F2906">
        <v>375</v>
      </c>
      <c r="G2906">
        <v>0.08</v>
      </c>
      <c r="H2906">
        <v>8269</v>
      </c>
      <c r="I2906">
        <v>89817</v>
      </c>
      <c r="J2906">
        <v>62</v>
      </c>
      <c r="K2906" t="s">
        <v>2719</v>
      </c>
      <c r="L2906">
        <v>3580</v>
      </c>
      <c r="M2906">
        <v>2024</v>
      </c>
      <c r="N2906">
        <v>36</v>
      </c>
      <c r="O2906">
        <f t="shared" si="45"/>
        <v>3.6280082234853065E-3</v>
      </c>
    </row>
    <row r="2907" spans="1:15" x14ac:dyDescent="0.3">
      <c r="A2907">
        <v>6547</v>
      </c>
      <c r="B2907">
        <v>304</v>
      </c>
      <c r="C2907" t="s">
        <v>735</v>
      </c>
      <c r="D2907" t="s">
        <v>155</v>
      </c>
      <c r="E2907">
        <v>29</v>
      </c>
      <c r="F2907">
        <v>276</v>
      </c>
      <c r="G2907">
        <v>0.10507246376811594</v>
      </c>
      <c r="H2907">
        <v>8269</v>
      </c>
      <c r="I2907">
        <v>89817</v>
      </c>
      <c r="J2907">
        <v>63</v>
      </c>
      <c r="K2907" t="s">
        <v>921</v>
      </c>
      <c r="L2907">
        <v>5398</v>
      </c>
      <c r="M2907">
        <v>2024</v>
      </c>
      <c r="N2907">
        <v>36</v>
      </c>
      <c r="O2907">
        <f t="shared" si="45"/>
        <v>3.5070746160357964E-3</v>
      </c>
    </row>
    <row r="2908" spans="1:15" x14ac:dyDescent="0.3">
      <c r="A2908">
        <v>6547</v>
      </c>
      <c r="B2908">
        <v>812</v>
      </c>
      <c r="C2908" t="s">
        <v>735</v>
      </c>
      <c r="D2908" t="s">
        <v>155</v>
      </c>
      <c r="E2908">
        <v>29</v>
      </c>
      <c r="F2908">
        <v>448</v>
      </c>
      <c r="G2908">
        <v>6.4732142857142863E-2</v>
      </c>
      <c r="H2908">
        <v>8269</v>
      </c>
      <c r="I2908">
        <v>89817</v>
      </c>
      <c r="J2908">
        <v>63</v>
      </c>
      <c r="K2908" t="s">
        <v>901</v>
      </c>
      <c r="L2908">
        <v>3303</v>
      </c>
      <c r="M2908">
        <v>2024</v>
      </c>
      <c r="N2908">
        <v>36</v>
      </c>
      <c r="O2908">
        <f t="shared" si="45"/>
        <v>3.5070746160357964E-3</v>
      </c>
    </row>
    <row r="2909" spans="1:15" x14ac:dyDescent="0.3">
      <c r="A2909">
        <v>6547</v>
      </c>
      <c r="B2909">
        <v>24</v>
      </c>
      <c r="C2909" t="s">
        <v>735</v>
      </c>
      <c r="D2909" t="s">
        <v>155</v>
      </c>
      <c r="E2909">
        <v>28</v>
      </c>
      <c r="F2909">
        <v>562</v>
      </c>
      <c r="G2909">
        <v>4.9822064056939501E-2</v>
      </c>
      <c r="H2909">
        <v>8269</v>
      </c>
      <c r="I2909">
        <v>89817</v>
      </c>
      <c r="J2909">
        <v>65</v>
      </c>
      <c r="K2909" t="s">
        <v>2220</v>
      </c>
      <c r="L2909">
        <v>3887</v>
      </c>
      <c r="M2909">
        <v>2024</v>
      </c>
      <c r="N2909">
        <v>36</v>
      </c>
      <c r="O2909">
        <f t="shared" si="45"/>
        <v>3.3861410085862863E-3</v>
      </c>
    </row>
    <row r="2910" spans="1:15" x14ac:dyDescent="0.3">
      <c r="A2910">
        <v>6547</v>
      </c>
      <c r="B2910">
        <v>143</v>
      </c>
      <c r="C2910" t="s">
        <v>735</v>
      </c>
      <c r="D2910" t="s">
        <v>155</v>
      </c>
      <c r="E2910">
        <v>28</v>
      </c>
      <c r="F2910">
        <v>309</v>
      </c>
      <c r="G2910">
        <v>9.0614886731391592E-2</v>
      </c>
      <c r="H2910">
        <v>8269</v>
      </c>
      <c r="I2910">
        <v>89817</v>
      </c>
      <c r="J2910">
        <v>65</v>
      </c>
      <c r="K2910" t="s">
        <v>2693</v>
      </c>
      <c r="L2910">
        <v>2493</v>
      </c>
      <c r="M2910">
        <v>2024</v>
      </c>
      <c r="N2910">
        <v>36</v>
      </c>
      <c r="O2910">
        <f t="shared" si="45"/>
        <v>3.3861410085862863E-3</v>
      </c>
    </row>
    <row r="2911" spans="1:15" x14ac:dyDescent="0.3">
      <c r="A2911">
        <v>6547</v>
      </c>
      <c r="B2911">
        <v>245</v>
      </c>
      <c r="C2911" t="s">
        <v>735</v>
      </c>
      <c r="D2911" t="s">
        <v>155</v>
      </c>
      <c r="E2911">
        <v>27</v>
      </c>
      <c r="F2911">
        <v>192</v>
      </c>
      <c r="G2911">
        <v>0.140625</v>
      </c>
      <c r="H2911">
        <v>8269</v>
      </c>
      <c r="I2911">
        <v>89817</v>
      </c>
      <c r="J2911">
        <v>67</v>
      </c>
      <c r="K2911" t="s">
        <v>2712</v>
      </c>
      <c r="L2911">
        <v>2282</v>
      </c>
      <c r="M2911">
        <v>2024</v>
      </c>
      <c r="N2911">
        <v>36</v>
      </c>
      <c r="O2911">
        <f t="shared" si="45"/>
        <v>3.2652074011367757E-3</v>
      </c>
    </row>
    <row r="2912" spans="1:15" x14ac:dyDescent="0.3">
      <c r="A2912">
        <v>6547</v>
      </c>
      <c r="B2912">
        <v>305</v>
      </c>
      <c r="C2912" t="s">
        <v>735</v>
      </c>
      <c r="D2912" t="s">
        <v>155</v>
      </c>
      <c r="E2912">
        <v>26</v>
      </c>
      <c r="F2912">
        <v>199</v>
      </c>
      <c r="G2912">
        <v>0.1306532663316583</v>
      </c>
      <c r="H2912">
        <v>8269</v>
      </c>
      <c r="I2912">
        <v>89817</v>
      </c>
      <c r="J2912">
        <v>68</v>
      </c>
      <c r="K2912" t="s">
        <v>2720</v>
      </c>
      <c r="L2912">
        <v>1350</v>
      </c>
      <c r="M2912">
        <v>2024</v>
      </c>
      <c r="N2912">
        <v>36</v>
      </c>
      <c r="O2912">
        <f t="shared" si="45"/>
        <v>3.1442737936872656E-3</v>
      </c>
    </row>
    <row r="2913" spans="1:15" x14ac:dyDescent="0.3">
      <c r="A2913">
        <v>6547</v>
      </c>
      <c r="B2913">
        <v>380</v>
      </c>
      <c r="C2913" t="s">
        <v>735</v>
      </c>
      <c r="D2913" t="s">
        <v>155</v>
      </c>
      <c r="E2913">
        <v>25</v>
      </c>
      <c r="F2913">
        <v>220</v>
      </c>
      <c r="G2913">
        <v>0.11363636363636363</v>
      </c>
      <c r="H2913">
        <v>8269</v>
      </c>
      <c r="I2913">
        <v>89817</v>
      </c>
      <c r="J2913">
        <v>69</v>
      </c>
      <c r="K2913" t="s">
        <v>2733</v>
      </c>
      <c r="L2913">
        <v>1402</v>
      </c>
      <c r="M2913">
        <v>2024</v>
      </c>
      <c r="N2913">
        <v>36</v>
      </c>
      <c r="O2913">
        <f t="shared" si="45"/>
        <v>3.0233401862377555E-3</v>
      </c>
    </row>
    <row r="2914" spans="1:15" x14ac:dyDescent="0.3">
      <c r="A2914">
        <v>6547</v>
      </c>
      <c r="B2914">
        <v>951</v>
      </c>
      <c r="C2914" t="s">
        <v>735</v>
      </c>
      <c r="D2914" t="s">
        <v>155</v>
      </c>
      <c r="E2914">
        <v>25</v>
      </c>
      <c r="F2914">
        <v>213</v>
      </c>
      <c r="G2914">
        <v>0.11737089201877934</v>
      </c>
      <c r="H2914">
        <v>8269</v>
      </c>
      <c r="I2914">
        <v>89817</v>
      </c>
      <c r="J2914">
        <v>69</v>
      </c>
      <c r="K2914" t="s">
        <v>2810</v>
      </c>
      <c r="L2914">
        <v>2153</v>
      </c>
      <c r="M2914">
        <v>2024</v>
      </c>
      <c r="N2914">
        <v>36</v>
      </c>
      <c r="O2914">
        <f t="shared" si="45"/>
        <v>3.0233401862377555E-3</v>
      </c>
    </row>
    <row r="2915" spans="1:15" x14ac:dyDescent="0.3">
      <c r="A2915">
        <v>3110</v>
      </c>
      <c r="B2915">
        <v>720</v>
      </c>
      <c r="C2915" t="s">
        <v>736</v>
      </c>
      <c r="D2915" t="s">
        <v>172</v>
      </c>
      <c r="E2915">
        <v>689</v>
      </c>
      <c r="F2915">
        <v>2629</v>
      </c>
      <c r="G2915">
        <v>0.2620768352985926</v>
      </c>
      <c r="H2915">
        <v>7932</v>
      </c>
      <c r="I2915">
        <v>30399</v>
      </c>
      <c r="J2915">
        <v>1</v>
      </c>
      <c r="K2915" t="s">
        <v>867</v>
      </c>
      <c r="L2915">
        <v>43807</v>
      </c>
      <c r="M2915">
        <v>2024</v>
      </c>
      <c r="N2915">
        <v>36</v>
      </c>
      <c r="O2915">
        <f t="shared" si="45"/>
        <v>8.6863338376197682E-2</v>
      </c>
    </row>
    <row r="2916" spans="1:15" x14ac:dyDescent="0.3">
      <c r="A2916">
        <v>3110</v>
      </c>
      <c r="B2916">
        <v>640</v>
      </c>
      <c r="C2916" t="s">
        <v>736</v>
      </c>
      <c r="D2916" t="s">
        <v>172</v>
      </c>
      <c r="E2916">
        <v>552</v>
      </c>
      <c r="F2916">
        <v>2270</v>
      </c>
      <c r="G2916">
        <v>0.24317180616740089</v>
      </c>
      <c r="H2916">
        <v>7932</v>
      </c>
      <c r="I2916">
        <v>30399</v>
      </c>
      <c r="J2916">
        <v>2</v>
      </c>
      <c r="K2916" t="s">
        <v>866</v>
      </c>
      <c r="L2916">
        <v>59576</v>
      </c>
      <c r="M2916">
        <v>2024</v>
      </c>
      <c r="N2916">
        <v>36</v>
      </c>
      <c r="O2916">
        <f t="shared" si="45"/>
        <v>6.9591527987897125E-2</v>
      </c>
    </row>
    <row r="2917" spans="1:15" x14ac:dyDescent="0.3">
      <c r="A2917">
        <v>3110</v>
      </c>
      <c r="B2917">
        <v>560</v>
      </c>
      <c r="C2917" t="s">
        <v>736</v>
      </c>
      <c r="D2917" t="s">
        <v>172</v>
      </c>
      <c r="E2917">
        <v>352</v>
      </c>
      <c r="F2917">
        <v>1506</v>
      </c>
      <c r="G2917">
        <v>0.23373173970783531</v>
      </c>
      <c r="H2917">
        <v>7932</v>
      </c>
      <c r="I2917">
        <v>30399</v>
      </c>
      <c r="J2917">
        <v>3</v>
      </c>
      <c r="K2917" t="s">
        <v>868</v>
      </c>
      <c r="L2917">
        <v>40753</v>
      </c>
      <c r="M2917">
        <v>2024</v>
      </c>
      <c r="N2917">
        <v>36</v>
      </c>
      <c r="O2917">
        <f t="shared" si="45"/>
        <v>4.4377206253151794E-2</v>
      </c>
    </row>
    <row r="2918" spans="1:15" x14ac:dyDescent="0.3">
      <c r="A2918">
        <v>3110</v>
      </c>
      <c r="B2918">
        <v>194</v>
      </c>
      <c r="C2918" t="s">
        <v>736</v>
      </c>
      <c r="D2918" t="s">
        <v>172</v>
      </c>
      <c r="E2918">
        <v>280</v>
      </c>
      <c r="F2918">
        <v>1453</v>
      </c>
      <c r="G2918">
        <v>0.19270474879559532</v>
      </c>
      <c r="H2918">
        <v>7932</v>
      </c>
      <c r="I2918">
        <v>30399</v>
      </c>
      <c r="J2918">
        <v>4</v>
      </c>
      <c r="K2918" t="s">
        <v>873</v>
      </c>
      <c r="L2918">
        <v>26491</v>
      </c>
      <c r="M2918">
        <v>2024</v>
      </c>
      <c r="N2918">
        <v>36</v>
      </c>
      <c r="O2918">
        <f t="shared" si="45"/>
        <v>3.5300050428643467E-2</v>
      </c>
    </row>
    <row r="2919" spans="1:15" x14ac:dyDescent="0.3">
      <c r="A2919">
        <v>3110</v>
      </c>
      <c r="B2919">
        <v>753</v>
      </c>
      <c r="C2919" t="s">
        <v>736</v>
      </c>
      <c r="D2919" t="s">
        <v>172</v>
      </c>
      <c r="E2919">
        <v>269</v>
      </c>
      <c r="F2919">
        <v>393</v>
      </c>
      <c r="G2919">
        <v>0.68447837150127222</v>
      </c>
      <c r="H2919">
        <v>7932</v>
      </c>
      <c r="I2919">
        <v>30399</v>
      </c>
      <c r="J2919">
        <v>5</v>
      </c>
      <c r="K2919" t="s">
        <v>869</v>
      </c>
      <c r="L2919">
        <v>6723</v>
      </c>
      <c r="M2919">
        <v>2024</v>
      </c>
      <c r="N2919">
        <v>36</v>
      </c>
      <c r="O2919">
        <f t="shared" si="45"/>
        <v>3.3913262733232474E-2</v>
      </c>
    </row>
    <row r="2920" spans="1:15" x14ac:dyDescent="0.3">
      <c r="A2920">
        <v>3110</v>
      </c>
      <c r="B2920">
        <v>751</v>
      </c>
      <c r="C2920" t="s">
        <v>736</v>
      </c>
      <c r="D2920" t="s">
        <v>172</v>
      </c>
      <c r="E2920">
        <v>261</v>
      </c>
      <c r="F2920">
        <v>440</v>
      </c>
      <c r="G2920">
        <v>0.59318181818181814</v>
      </c>
      <c r="H2920">
        <v>7932</v>
      </c>
      <c r="I2920">
        <v>30399</v>
      </c>
      <c r="J2920">
        <v>6</v>
      </c>
      <c r="K2920" t="s">
        <v>870</v>
      </c>
      <c r="L2920">
        <v>7174</v>
      </c>
      <c r="M2920">
        <v>2024</v>
      </c>
      <c r="N2920">
        <v>36</v>
      </c>
      <c r="O2920">
        <f t="shared" si="45"/>
        <v>3.2904689863842665E-2</v>
      </c>
    </row>
    <row r="2921" spans="1:15" x14ac:dyDescent="0.3">
      <c r="A2921">
        <v>3110</v>
      </c>
      <c r="B2921">
        <v>540</v>
      </c>
      <c r="C2921" t="s">
        <v>736</v>
      </c>
      <c r="D2921" t="s">
        <v>172</v>
      </c>
      <c r="E2921">
        <v>237</v>
      </c>
      <c r="F2921">
        <v>814</v>
      </c>
      <c r="G2921">
        <v>0.29115479115479115</v>
      </c>
      <c r="H2921">
        <v>7932</v>
      </c>
      <c r="I2921">
        <v>30399</v>
      </c>
      <c r="J2921">
        <v>7</v>
      </c>
      <c r="K2921" t="s">
        <v>871</v>
      </c>
      <c r="L2921">
        <v>22562</v>
      </c>
      <c r="M2921">
        <v>2024</v>
      </c>
      <c r="N2921">
        <v>36</v>
      </c>
      <c r="O2921">
        <f t="shared" si="45"/>
        <v>2.9878971255673223E-2</v>
      </c>
    </row>
    <row r="2922" spans="1:15" x14ac:dyDescent="0.3">
      <c r="A2922">
        <v>3110</v>
      </c>
      <c r="B2922">
        <v>137</v>
      </c>
      <c r="C2922" t="s">
        <v>736</v>
      </c>
      <c r="D2922" t="s">
        <v>172</v>
      </c>
      <c r="E2922">
        <v>226</v>
      </c>
      <c r="F2922">
        <v>1417</v>
      </c>
      <c r="G2922">
        <v>0.15949188426252647</v>
      </c>
      <c r="H2922">
        <v>7932</v>
      </c>
      <c r="I2922">
        <v>30399</v>
      </c>
      <c r="J2922">
        <v>8</v>
      </c>
      <c r="K2922" t="s">
        <v>872</v>
      </c>
      <c r="L2922">
        <v>18935</v>
      </c>
      <c r="M2922">
        <v>2024</v>
      </c>
      <c r="N2922">
        <v>36</v>
      </c>
      <c r="O2922">
        <f t="shared" si="45"/>
        <v>2.849218356026223E-2</v>
      </c>
    </row>
    <row r="2923" spans="1:15" x14ac:dyDescent="0.3">
      <c r="A2923">
        <v>3110</v>
      </c>
      <c r="B2923">
        <v>750</v>
      </c>
      <c r="C2923" t="s">
        <v>736</v>
      </c>
      <c r="D2923" t="s">
        <v>172</v>
      </c>
      <c r="E2923">
        <v>197</v>
      </c>
      <c r="F2923">
        <v>310</v>
      </c>
      <c r="G2923">
        <v>0.63548387096774195</v>
      </c>
      <c r="H2923">
        <v>7932</v>
      </c>
      <c r="I2923">
        <v>30399</v>
      </c>
      <c r="J2923">
        <v>9</v>
      </c>
      <c r="K2923" t="s">
        <v>884</v>
      </c>
      <c r="L2923">
        <v>5626</v>
      </c>
      <c r="M2923">
        <v>2024</v>
      </c>
      <c r="N2923">
        <v>36</v>
      </c>
      <c r="O2923">
        <f t="shared" si="45"/>
        <v>2.4836106908724155E-2</v>
      </c>
    </row>
    <row r="2924" spans="1:15" x14ac:dyDescent="0.3">
      <c r="A2924">
        <v>3110</v>
      </c>
      <c r="B2924">
        <v>201</v>
      </c>
      <c r="C2924" t="s">
        <v>736</v>
      </c>
      <c r="D2924" t="s">
        <v>172</v>
      </c>
      <c r="E2924">
        <v>181</v>
      </c>
      <c r="F2924">
        <v>538</v>
      </c>
      <c r="G2924">
        <v>0.33643122676579923</v>
      </c>
      <c r="H2924">
        <v>7932</v>
      </c>
      <c r="I2924">
        <v>30399</v>
      </c>
      <c r="J2924">
        <v>10</v>
      </c>
      <c r="K2924" t="s">
        <v>877</v>
      </c>
      <c r="L2924">
        <v>11407</v>
      </c>
      <c r="M2924">
        <v>2024</v>
      </c>
      <c r="N2924">
        <v>36</v>
      </c>
      <c r="O2924">
        <f t="shared" si="45"/>
        <v>2.2818961169944529E-2</v>
      </c>
    </row>
    <row r="2925" spans="1:15" x14ac:dyDescent="0.3">
      <c r="A2925">
        <v>3110</v>
      </c>
      <c r="B2925">
        <v>42</v>
      </c>
      <c r="C2925" t="s">
        <v>736</v>
      </c>
      <c r="D2925" t="s">
        <v>172</v>
      </c>
      <c r="E2925">
        <v>146</v>
      </c>
      <c r="F2925">
        <v>252</v>
      </c>
      <c r="G2925">
        <v>0.57936507936507942</v>
      </c>
      <c r="H2925">
        <v>7932</v>
      </c>
      <c r="I2925">
        <v>30399</v>
      </c>
      <c r="J2925">
        <v>11</v>
      </c>
      <c r="K2925" t="s">
        <v>914</v>
      </c>
      <c r="L2925">
        <v>5210</v>
      </c>
      <c r="M2925">
        <v>2024</v>
      </c>
      <c r="N2925">
        <v>36</v>
      </c>
      <c r="O2925">
        <f t="shared" si="45"/>
        <v>1.8406454866364094E-2</v>
      </c>
    </row>
    <row r="2926" spans="1:15" x14ac:dyDescent="0.3">
      <c r="A2926">
        <v>3110</v>
      </c>
      <c r="B2926">
        <v>754</v>
      </c>
      <c r="C2926" t="s">
        <v>736</v>
      </c>
      <c r="D2926" t="s">
        <v>172</v>
      </c>
      <c r="E2926">
        <v>131</v>
      </c>
      <c r="F2926">
        <v>208</v>
      </c>
      <c r="G2926">
        <v>0.62980769230769229</v>
      </c>
      <c r="H2926">
        <v>7932</v>
      </c>
      <c r="I2926">
        <v>30399</v>
      </c>
      <c r="J2926">
        <v>12</v>
      </c>
      <c r="K2926" t="s">
        <v>874</v>
      </c>
      <c r="L2926">
        <v>2634</v>
      </c>
      <c r="M2926">
        <v>2024</v>
      </c>
      <c r="N2926">
        <v>36</v>
      </c>
      <c r="O2926">
        <f t="shared" si="45"/>
        <v>1.6515380736258193E-2</v>
      </c>
    </row>
    <row r="2927" spans="1:15" x14ac:dyDescent="0.3">
      <c r="A2927">
        <v>3110</v>
      </c>
      <c r="B2927">
        <v>133</v>
      </c>
      <c r="C2927" t="s">
        <v>736</v>
      </c>
      <c r="D2927" t="s">
        <v>172</v>
      </c>
      <c r="E2927">
        <v>128</v>
      </c>
      <c r="F2927">
        <v>578</v>
      </c>
      <c r="G2927">
        <v>0.22145328719723184</v>
      </c>
      <c r="H2927">
        <v>7932</v>
      </c>
      <c r="I2927">
        <v>30399</v>
      </c>
      <c r="J2927">
        <v>13</v>
      </c>
      <c r="K2927" t="s">
        <v>2877</v>
      </c>
      <c r="L2927">
        <v>7672</v>
      </c>
      <c r="M2927">
        <v>2024</v>
      </c>
      <c r="N2927">
        <v>36</v>
      </c>
      <c r="O2927">
        <f t="shared" si="45"/>
        <v>1.6137165910237016E-2</v>
      </c>
    </row>
    <row r="2928" spans="1:15" x14ac:dyDescent="0.3">
      <c r="A2928">
        <v>3110</v>
      </c>
      <c r="B2928">
        <v>139</v>
      </c>
      <c r="C2928" t="s">
        <v>736</v>
      </c>
      <c r="D2928" t="s">
        <v>172</v>
      </c>
      <c r="E2928">
        <v>127</v>
      </c>
      <c r="F2928">
        <v>916</v>
      </c>
      <c r="G2928">
        <v>0.13864628820960698</v>
      </c>
      <c r="H2928">
        <v>7932</v>
      </c>
      <c r="I2928">
        <v>30399</v>
      </c>
      <c r="J2928">
        <v>14</v>
      </c>
      <c r="K2928" t="s">
        <v>879</v>
      </c>
      <c r="L2928">
        <v>15497</v>
      </c>
      <c r="M2928">
        <v>2024</v>
      </c>
      <c r="N2928">
        <v>36</v>
      </c>
      <c r="O2928">
        <f t="shared" si="45"/>
        <v>1.6011094301563288E-2</v>
      </c>
    </row>
    <row r="2929" spans="1:15" x14ac:dyDescent="0.3">
      <c r="A2929">
        <v>3110</v>
      </c>
      <c r="B2929">
        <v>469</v>
      </c>
      <c r="C2929" t="s">
        <v>736</v>
      </c>
      <c r="D2929" t="s">
        <v>172</v>
      </c>
      <c r="E2929">
        <v>121</v>
      </c>
      <c r="F2929">
        <v>605</v>
      </c>
      <c r="G2929">
        <v>0.2</v>
      </c>
      <c r="H2929">
        <v>7932</v>
      </c>
      <c r="I2929">
        <v>30399</v>
      </c>
      <c r="J2929">
        <v>15</v>
      </c>
      <c r="K2929" t="s">
        <v>1605</v>
      </c>
      <c r="L2929">
        <v>10709</v>
      </c>
      <c r="M2929">
        <v>2024</v>
      </c>
      <c r="N2929">
        <v>36</v>
      </c>
      <c r="O2929">
        <f t="shared" si="45"/>
        <v>1.5254664649520928E-2</v>
      </c>
    </row>
    <row r="2930" spans="1:15" x14ac:dyDescent="0.3">
      <c r="A2930">
        <v>3110</v>
      </c>
      <c r="B2930">
        <v>463</v>
      </c>
      <c r="C2930" t="s">
        <v>736</v>
      </c>
      <c r="D2930" t="s">
        <v>172</v>
      </c>
      <c r="E2930">
        <v>99</v>
      </c>
      <c r="F2930">
        <v>599</v>
      </c>
      <c r="G2930">
        <v>0.1652754590984975</v>
      </c>
      <c r="H2930">
        <v>7932</v>
      </c>
      <c r="I2930">
        <v>30399</v>
      </c>
      <c r="J2930">
        <v>16</v>
      </c>
      <c r="K2930" t="s">
        <v>880</v>
      </c>
      <c r="L2930">
        <v>12764</v>
      </c>
      <c r="M2930">
        <v>2024</v>
      </c>
      <c r="N2930">
        <v>36</v>
      </c>
      <c r="O2930">
        <f t="shared" si="45"/>
        <v>1.2481089258698942E-2</v>
      </c>
    </row>
    <row r="2931" spans="1:15" x14ac:dyDescent="0.3">
      <c r="A2931">
        <v>3110</v>
      </c>
      <c r="B2931">
        <v>45</v>
      </c>
      <c r="C2931" t="s">
        <v>736</v>
      </c>
      <c r="D2931" t="s">
        <v>172</v>
      </c>
      <c r="E2931">
        <v>97</v>
      </c>
      <c r="F2931">
        <v>426</v>
      </c>
      <c r="G2931">
        <v>0.22769953051643194</v>
      </c>
      <c r="H2931">
        <v>7932</v>
      </c>
      <c r="I2931">
        <v>30399</v>
      </c>
      <c r="J2931">
        <v>17</v>
      </c>
      <c r="K2931" t="s">
        <v>883</v>
      </c>
      <c r="L2931">
        <v>9187</v>
      </c>
      <c r="M2931">
        <v>2024</v>
      </c>
      <c r="N2931">
        <v>36</v>
      </c>
      <c r="O2931">
        <f t="shared" si="45"/>
        <v>1.2228946041351487E-2</v>
      </c>
    </row>
    <row r="2932" spans="1:15" x14ac:dyDescent="0.3">
      <c r="A2932">
        <v>3110</v>
      </c>
      <c r="B2932">
        <v>775</v>
      </c>
      <c r="C2932" t="s">
        <v>736</v>
      </c>
      <c r="D2932" t="s">
        <v>172</v>
      </c>
      <c r="E2932">
        <v>97</v>
      </c>
      <c r="F2932">
        <v>509</v>
      </c>
      <c r="G2932">
        <v>0.19056974459724951</v>
      </c>
      <c r="H2932">
        <v>7932</v>
      </c>
      <c r="I2932">
        <v>30399</v>
      </c>
      <c r="J2932">
        <v>17</v>
      </c>
      <c r="K2932" t="s">
        <v>881</v>
      </c>
      <c r="L2932">
        <v>9105</v>
      </c>
      <c r="M2932">
        <v>2024</v>
      </c>
      <c r="N2932">
        <v>36</v>
      </c>
      <c r="O2932">
        <f t="shared" si="45"/>
        <v>1.2228946041351487E-2</v>
      </c>
    </row>
    <row r="2933" spans="1:15" x14ac:dyDescent="0.3">
      <c r="A2933">
        <v>3110</v>
      </c>
      <c r="B2933">
        <v>466</v>
      </c>
      <c r="C2933" t="s">
        <v>736</v>
      </c>
      <c r="D2933" t="s">
        <v>172</v>
      </c>
      <c r="E2933">
        <v>84</v>
      </c>
      <c r="F2933">
        <v>303</v>
      </c>
      <c r="G2933">
        <v>0.27722772277227725</v>
      </c>
      <c r="H2933">
        <v>7932</v>
      </c>
      <c r="I2933">
        <v>30399</v>
      </c>
      <c r="J2933">
        <v>19</v>
      </c>
      <c r="K2933" t="s">
        <v>2748</v>
      </c>
      <c r="L2933">
        <v>7325</v>
      </c>
      <c r="M2933">
        <v>2024</v>
      </c>
      <c r="N2933">
        <v>36</v>
      </c>
      <c r="O2933">
        <f t="shared" si="45"/>
        <v>1.059001512859304E-2</v>
      </c>
    </row>
    <row r="2934" spans="1:15" x14ac:dyDescent="0.3">
      <c r="A2934">
        <v>3110</v>
      </c>
      <c r="B2934">
        <v>53</v>
      </c>
      <c r="C2934" t="s">
        <v>736</v>
      </c>
      <c r="D2934" t="s">
        <v>172</v>
      </c>
      <c r="E2934">
        <v>83</v>
      </c>
      <c r="F2934">
        <v>274</v>
      </c>
      <c r="G2934">
        <v>0.3029197080291971</v>
      </c>
      <c r="H2934">
        <v>7932</v>
      </c>
      <c r="I2934">
        <v>30399</v>
      </c>
      <c r="J2934">
        <v>20</v>
      </c>
      <c r="K2934" t="s">
        <v>906</v>
      </c>
      <c r="L2934">
        <v>6415</v>
      </c>
      <c r="M2934">
        <v>2024</v>
      </c>
      <c r="N2934">
        <v>36</v>
      </c>
      <c r="O2934">
        <f t="shared" si="45"/>
        <v>1.0463943519919314E-2</v>
      </c>
    </row>
    <row r="2935" spans="1:15" x14ac:dyDescent="0.3">
      <c r="A2935">
        <v>3110</v>
      </c>
      <c r="B2935">
        <v>174</v>
      </c>
      <c r="C2935" t="s">
        <v>736</v>
      </c>
      <c r="D2935" t="s">
        <v>172</v>
      </c>
      <c r="E2935">
        <v>83</v>
      </c>
      <c r="F2935">
        <v>87</v>
      </c>
      <c r="G2935">
        <v>0.95402298850574707</v>
      </c>
      <c r="H2935">
        <v>7932</v>
      </c>
      <c r="I2935">
        <v>30399</v>
      </c>
      <c r="J2935">
        <v>20</v>
      </c>
      <c r="K2935" t="s">
        <v>2878</v>
      </c>
      <c r="L2935">
        <v>5150</v>
      </c>
      <c r="M2935">
        <v>2024</v>
      </c>
      <c r="N2935">
        <v>36</v>
      </c>
      <c r="O2935">
        <f t="shared" si="45"/>
        <v>1.0463943519919314E-2</v>
      </c>
    </row>
    <row r="2936" spans="1:15" x14ac:dyDescent="0.3">
      <c r="A2936">
        <v>3110</v>
      </c>
      <c r="B2936">
        <v>204</v>
      </c>
      <c r="C2936" t="s">
        <v>736</v>
      </c>
      <c r="D2936" t="s">
        <v>172</v>
      </c>
      <c r="E2936">
        <v>79</v>
      </c>
      <c r="F2936">
        <v>193</v>
      </c>
      <c r="G2936">
        <v>0.40932642487046633</v>
      </c>
      <c r="H2936">
        <v>7932</v>
      </c>
      <c r="I2936">
        <v>30399</v>
      </c>
      <c r="J2936">
        <v>22</v>
      </c>
      <c r="K2936" t="s">
        <v>2704</v>
      </c>
      <c r="L2936">
        <v>4075</v>
      </c>
      <c r="M2936">
        <v>2024</v>
      </c>
      <c r="N2936">
        <v>36</v>
      </c>
      <c r="O2936">
        <f t="shared" si="45"/>
        <v>9.9596570852244076E-3</v>
      </c>
    </row>
    <row r="2937" spans="1:15" x14ac:dyDescent="0.3">
      <c r="A2937">
        <v>3110</v>
      </c>
      <c r="B2937">
        <v>351</v>
      </c>
      <c r="C2937" t="s">
        <v>736</v>
      </c>
      <c r="D2937" t="s">
        <v>172</v>
      </c>
      <c r="E2937">
        <v>73</v>
      </c>
      <c r="F2937">
        <v>219</v>
      </c>
      <c r="G2937">
        <v>0.33333333333333331</v>
      </c>
      <c r="H2937">
        <v>7932</v>
      </c>
      <c r="I2937">
        <v>30399</v>
      </c>
      <c r="J2937">
        <v>23</v>
      </c>
      <c r="K2937" t="s">
        <v>2729</v>
      </c>
      <c r="L2937">
        <v>4749</v>
      </c>
      <c r="M2937">
        <v>2024</v>
      </c>
      <c r="N2937">
        <v>36</v>
      </c>
      <c r="O2937">
        <f t="shared" si="45"/>
        <v>9.2032274331820471E-3</v>
      </c>
    </row>
    <row r="2938" spans="1:15" x14ac:dyDescent="0.3">
      <c r="A2938">
        <v>3110</v>
      </c>
      <c r="B2938">
        <v>282</v>
      </c>
      <c r="C2938" t="s">
        <v>736</v>
      </c>
      <c r="D2938" t="s">
        <v>172</v>
      </c>
      <c r="E2938">
        <v>72</v>
      </c>
      <c r="F2938">
        <v>345</v>
      </c>
      <c r="G2938">
        <v>0.20869565217391303</v>
      </c>
      <c r="H2938">
        <v>7932</v>
      </c>
      <c r="I2938">
        <v>30399</v>
      </c>
      <c r="J2938">
        <v>24</v>
      </c>
      <c r="K2938" t="s">
        <v>893</v>
      </c>
      <c r="L2938">
        <v>5536</v>
      </c>
      <c r="M2938">
        <v>2024</v>
      </c>
      <c r="N2938">
        <v>36</v>
      </c>
      <c r="O2938">
        <f t="shared" si="45"/>
        <v>9.0771558245083209E-3</v>
      </c>
    </row>
    <row r="2939" spans="1:15" x14ac:dyDescent="0.3">
      <c r="A2939">
        <v>3110</v>
      </c>
      <c r="B2939">
        <v>190</v>
      </c>
      <c r="C2939" t="s">
        <v>736</v>
      </c>
      <c r="D2939" t="s">
        <v>172</v>
      </c>
      <c r="E2939">
        <v>70</v>
      </c>
      <c r="F2939">
        <v>238</v>
      </c>
      <c r="G2939">
        <v>0.29411764705882354</v>
      </c>
      <c r="H2939">
        <v>7932</v>
      </c>
      <c r="I2939">
        <v>30399</v>
      </c>
      <c r="J2939">
        <v>25</v>
      </c>
      <c r="K2939" t="s">
        <v>904</v>
      </c>
      <c r="L2939">
        <v>5253</v>
      </c>
      <c r="M2939">
        <v>2024</v>
      </c>
      <c r="N2939">
        <v>36</v>
      </c>
      <c r="O2939">
        <f t="shared" si="45"/>
        <v>8.8250126071608669E-3</v>
      </c>
    </row>
    <row r="2940" spans="1:15" x14ac:dyDescent="0.3">
      <c r="A2940">
        <v>3110</v>
      </c>
      <c r="B2940">
        <v>249</v>
      </c>
      <c r="C2940" t="s">
        <v>736</v>
      </c>
      <c r="D2940" t="s">
        <v>172</v>
      </c>
      <c r="E2940">
        <v>70</v>
      </c>
      <c r="F2940">
        <v>295</v>
      </c>
      <c r="G2940">
        <v>0.23728813559322035</v>
      </c>
      <c r="H2940">
        <v>7932</v>
      </c>
      <c r="I2940">
        <v>30399</v>
      </c>
      <c r="J2940">
        <v>25</v>
      </c>
      <c r="K2940" t="s">
        <v>2876</v>
      </c>
      <c r="L2940">
        <v>7387</v>
      </c>
      <c r="M2940">
        <v>2024</v>
      </c>
      <c r="N2940">
        <v>36</v>
      </c>
      <c r="O2940">
        <f t="shared" si="45"/>
        <v>8.8250126071608669E-3</v>
      </c>
    </row>
    <row r="2941" spans="1:15" x14ac:dyDescent="0.3">
      <c r="A2941">
        <v>3110</v>
      </c>
      <c r="B2941">
        <v>383</v>
      </c>
      <c r="C2941" t="s">
        <v>736</v>
      </c>
      <c r="D2941" t="s">
        <v>172</v>
      </c>
      <c r="E2941">
        <v>69</v>
      </c>
      <c r="F2941">
        <v>405</v>
      </c>
      <c r="G2941">
        <v>0.17037037037037037</v>
      </c>
      <c r="H2941">
        <v>7932</v>
      </c>
      <c r="I2941">
        <v>30399</v>
      </c>
      <c r="J2941">
        <v>27</v>
      </c>
      <c r="K2941" t="s">
        <v>2875</v>
      </c>
      <c r="L2941">
        <v>8922</v>
      </c>
      <c r="M2941">
        <v>2024</v>
      </c>
      <c r="N2941">
        <v>36</v>
      </c>
      <c r="O2941">
        <f t="shared" si="45"/>
        <v>8.6989409984871407E-3</v>
      </c>
    </row>
    <row r="2942" spans="1:15" x14ac:dyDescent="0.3">
      <c r="A2942">
        <v>3110</v>
      </c>
      <c r="B2942">
        <v>254</v>
      </c>
      <c r="C2942" t="s">
        <v>736</v>
      </c>
      <c r="D2942" t="s">
        <v>172</v>
      </c>
      <c r="E2942">
        <v>68</v>
      </c>
      <c r="F2942">
        <v>298</v>
      </c>
      <c r="G2942">
        <v>0.22818791946308725</v>
      </c>
      <c r="H2942">
        <v>7932</v>
      </c>
      <c r="I2942">
        <v>30399</v>
      </c>
      <c r="J2942">
        <v>28</v>
      </c>
      <c r="K2942" t="s">
        <v>889</v>
      </c>
      <c r="L2942">
        <v>7267</v>
      </c>
      <c r="M2942">
        <v>2024</v>
      </c>
      <c r="N2942">
        <v>36</v>
      </c>
      <c r="O2942">
        <f t="shared" si="45"/>
        <v>8.5728693898134145E-3</v>
      </c>
    </row>
    <row r="2943" spans="1:15" x14ac:dyDescent="0.3">
      <c r="A2943">
        <v>3110</v>
      </c>
      <c r="B2943">
        <v>241</v>
      </c>
      <c r="C2943" t="s">
        <v>736</v>
      </c>
      <c r="D2943" t="s">
        <v>172</v>
      </c>
      <c r="E2943">
        <v>67</v>
      </c>
      <c r="F2943">
        <v>208</v>
      </c>
      <c r="G2943">
        <v>0.32211538461538464</v>
      </c>
      <c r="H2943">
        <v>7932</v>
      </c>
      <c r="I2943">
        <v>30399</v>
      </c>
      <c r="J2943">
        <v>29</v>
      </c>
      <c r="K2943" t="s">
        <v>890</v>
      </c>
      <c r="L2943">
        <v>4374</v>
      </c>
      <c r="M2943">
        <v>2024</v>
      </c>
      <c r="N2943">
        <v>36</v>
      </c>
      <c r="O2943">
        <f t="shared" si="45"/>
        <v>8.4467977811396866E-3</v>
      </c>
    </row>
    <row r="2944" spans="1:15" x14ac:dyDescent="0.3">
      <c r="A2944">
        <v>3110</v>
      </c>
      <c r="B2944">
        <v>426</v>
      </c>
      <c r="C2944" t="s">
        <v>736</v>
      </c>
      <c r="D2944" t="s">
        <v>172</v>
      </c>
      <c r="E2944">
        <v>65</v>
      </c>
      <c r="F2944">
        <v>277</v>
      </c>
      <c r="G2944">
        <v>0.23465703971119134</v>
      </c>
      <c r="H2944">
        <v>7932</v>
      </c>
      <c r="I2944">
        <v>30399</v>
      </c>
      <c r="J2944">
        <v>30</v>
      </c>
      <c r="K2944" t="s">
        <v>2215</v>
      </c>
      <c r="L2944">
        <v>4907</v>
      </c>
      <c r="M2944">
        <v>2024</v>
      </c>
      <c r="N2944">
        <v>36</v>
      </c>
      <c r="O2944">
        <f t="shared" si="45"/>
        <v>8.1946545637922343E-3</v>
      </c>
    </row>
    <row r="2945" spans="1:15" x14ac:dyDescent="0.3">
      <c r="A2945">
        <v>3110</v>
      </c>
      <c r="B2945">
        <v>263</v>
      </c>
      <c r="C2945" t="s">
        <v>736</v>
      </c>
      <c r="D2945" t="s">
        <v>172</v>
      </c>
      <c r="E2945">
        <v>62</v>
      </c>
      <c r="F2945">
        <v>218</v>
      </c>
      <c r="G2945">
        <v>0.28440366972477066</v>
      </c>
      <c r="H2945">
        <v>7932</v>
      </c>
      <c r="I2945">
        <v>30399</v>
      </c>
      <c r="J2945">
        <v>31</v>
      </c>
      <c r="K2945" t="s">
        <v>2882</v>
      </c>
      <c r="L2945">
        <v>4234</v>
      </c>
      <c r="M2945">
        <v>2024</v>
      </c>
      <c r="N2945">
        <v>36</v>
      </c>
      <c r="O2945">
        <f t="shared" si="45"/>
        <v>7.816439737771054E-3</v>
      </c>
    </row>
    <row r="2946" spans="1:15" x14ac:dyDescent="0.3">
      <c r="A2946">
        <v>3110</v>
      </c>
      <c r="B2946">
        <v>347</v>
      </c>
      <c r="C2946" t="s">
        <v>736</v>
      </c>
      <c r="D2946" t="s">
        <v>172</v>
      </c>
      <c r="E2946">
        <v>61</v>
      </c>
      <c r="F2946">
        <v>218</v>
      </c>
      <c r="G2946">
        <v>0.27981651376146788</v>
      </c>
      <c r="H2946">
        <v>7932</v>
      </c>
      <c r="I2946">
        <v>30399</v>
      </c>
      <c r="J2946">
        <v>32</v>
      </c>
      <c r="K2946" t="s">
        <v>886</v>
      </c>
      <c r="L2946">
        <v>5736</v>
      </c>
      <c r="M2946">
        <v>2024</v>
      </c>
      <c r="N2946">
        <v>36</v>
      </c>
      <c r="O2946">
        <f t="shared" si="45"/>
        <v>7.690368129097327E-3</v>
      </c>
    </row>
    <row r="2947" spans="1:15" x14ac:dyDescent="0.3">
      <c r="A2947">
        <v>3110</v>
      </c>
      <c r="B2947">
        <v>52</v>
      </c>
      <c r="C2947" t="s">
        <v>736</v>
      </c>
      <c r="D2947" t="s">
        <v>172</v>
      </c>
      <c r="E2947">
        <v>59</v>
      </c>
      <c r="F2947">
        <v>204</v>
      </c>
      <c r="G2947">
        <v>0.28921568627450983</v>
      </c>
      <c r="H2947">
        <v>7932</v>
      </c>
      <c r="I2947">
        <v>30399</v>
      </c>
      <c r="J2947">
        <v>33</v>
      </c>
      <c r="K2947" t="s">
        <v>2881</v>
      </c>
      <c r="L2947">
        <v>3600</v>
      </c>
      <c r="M2947">
        <v>2024</v>
      </c>
      <c r="N2947">
        <v>36</v>
      </c>
      <c r="O2947">
        <f t="shared" ref="O2947:O3010" si="46">E2947/H2947</f>
        <v>7.4382249117498737E-3</v>
      </c>
    </row>
    <row r="2948" spans="1:15" x14ac:dyDescent="0.3">
      <c r="A2948">
        <v>3110</v>
      </c>
      <c r="B2948">
        <v>280</v>
      </c>
      <c r="C2948" t="s">
        <v>736</v>
      </c>
      <c r="D2948" t="s">
        <v>172</v>
      </c>
      <c r="E2948">
        <v>59</v>
      </c>
      <c r="F2948">
        <v>269</v>
      </c>
      <c r="G2948">
        <v>0.21933085501858737</v>
      </c>
      <c r="H2948">
        <v>7932</v>
      </c>
      <c r="I2948">
        <v>30399</v>
      </c>
      <c r="J2948">
        <v>33</v>
      </c>
      <c r="K2948" t="s">
        <v>948</v>
      </c>
      <c r="L2948">
        <v>4028</v>
      </c>
      <c r="M2948">
        <v>2024</v>
      </c>
      <c r="N2948">
        <v>36</v>
      </c>
      <c r="O2948">
        <f t="shared" si="46"/>
        <v>7.4382249117498737E-3</v>
      </c>
    </row>
    <row r="2949" spans="1:15" x14ac:dyDescent="0.3">
      <c r="A2949">
        <v>3110</v>
      </c>
      <c r="B2949">
        <v>663</v>
      </c>
      <c r="C2949" t="s">
        <v>736</v>
      </c>
      <c r="D2949" t="s">
        <v>172</v>
      </c>
      <c r="E2949">
        <v>59</v>
      </c>
      <c r="F2949">
        <v>284</v>
      </c>
      <c r="G2949">
        <v>0.20774647887323944</v>
      </c>
      <c r="H2949">
        <v>7932</v>
      </c>
      <c r="I2949">
        <v>30399</v>
      </c>
      <c r="J2949">
        <v>33</v>
      </c>
      <c r="K2949" t="s">
        <v>2791</v>
      </c>
      <c r="L2949">
        <v>4867</v>
      </c>
      <c r="M2949">
        <v>2024</v>
      </c>
      <c r="N2949">
        <v>36</v>
      </c>
      <c r="O2949">
        <f t="shared" si="46"/>
        <v>7.4382249117498737E-3</v>
      </c>
    </row>
    <row r="2950" spans="1:15" x14ac:dyDescent="0.3">
      <c r="A2950">
        <v>3110</v>
      </c>
      <c r="B2950">
        <v>710</v>
      </c>
      <c r="C2950" t="s">
        <v>736</v>
      </c>
      <c r="D2950" t="s">
        <v>172</v>
      </c>
      <c r="E2950">
        <v>55</v>
      </c>
      <c r="F2950">
        <v>164</v>
      </c>
      <c r="G2950">
        <v>0.33536585365853661</v>
      </c>
      <c r="H2950">
        <v>7932</v>
      </c>
      <c r="I2950">
        <v>30399</v>
      </c>
      <c r="J2950">
        <v>36</v>
      </c>
      <c r="K2950" t="s">
        <v>891</v>
      </c>
      <c r="L2950">
        <v>4844</v>
      </c>
      <c r="M2950">
        <v>2024</v>
      </c>
      <c r="N2950">
        <v>36</v>
      </c>
      <c r="O2950">
        <f t="shared" si="46"/>
        <v>6.9339384770549673E-3</v>
      </c>
    </row>
    <row r="2951" spans="1:15" x14ac:dyDescent="0.3">
      <c r="A2951">
        <v>3110</v>
      </c>
      <c r="B2951">
        <v>420</v>
      </c>
      <c r="C2951" t="s">
        <v>736</v>
      </c>
      <c r="D2951" t="s">
        <v>172</v>
      </c>
      <c r="E2951">
        <v>53</v>
      </c>
      <c r="F2951">
        <v>321</v>
      </c>
      <c r="G2951">
        <v>0.16510903426791276</v>
      </c>
      <c r="H2951">
        <v>7932</v>
      </c>
      <c r="I2951">
        <v>30399</v>
      </c>
      <c r="J2951">
        <v>37</v>
      </c>
      <c r="K2951" t="s">
        <v>894</v>
      </c>
      <c r="L2951">
        <v>7368</v>
      </c>
      <c r="M2951">
        <v>2024</v>
      </c>
      <c r="N2951">
        <v>36</v>
      </c>
      <c r="O2951">
        <f t="shared" si="46"/>
        <v>6.6817952597075141E-3</v>
      </c>
    </row>
    <row r="2952" spans="1:15" x14ac:dyDescent="0.3">
      <c r="A2952">
        <v>3110</v>
      </c>
      <c r="B2952">
        <v>244</v>
      </c>
      <c r="C2952" t="s">
        <v>736</v>
      </c>
      <c r="D2952" t="s">
        <v>172</v>
      </c>
      <c r="E2952">
        <v>52</v>
      </c>
      <c r="F2952">
        <v>282</v>
      </c>
      <c r="G2952">
        <v>0.18439716312056736</v>
      </c>
      <c r="H2952">
        <v>7932</v>
      </c>
      <c r="I2952">
        <v>30399</v>
      </c>
      <c r="J2952">
        <v>38</v>
      </c>
      <c r="K2952" t="s">
        <v>887</v>
      </c>
      <c r="L2952">
        <v>5396</v>
      </c>
      <c r="M2952">
        <v>2024</v>
      </c>
      <c r="N2952">
        <v>36</v>
      </c>
      <c r="O2952">
        <f t="shared" si="46"/>
        <v>6.5557236510337871E-3</v>
      </c>
    </row>
    <row r="2953" spans="1:15" x14ac:dyDescent="0.3">
      <c r="A2953">
        <v>3110</v>
      </c>
      <c r="B2953">
        <v>199</v>
      </c>
      <c r="C2953" t="s">
        <v>736</v>
      </c>
      <c r="D2953" t="s">
        <v>172</v>
      </c>
      <c r="E2953">
        <v>51</v>
      </c>
      <c r="F2953">
        <v>126</v>
      </c>
      <c r="G2953">
        <v>0.40476190476190477</v>
      </c>
      <c r="H2953">
        <v>7932</v>
      </c>
      <c r="I2953">
        <v>30399</v>
      </c>
      <c r="J2953">
        <v>39</v>
      </c>
      <c r="K2953" t="s">
        <v>1667</v>
      </c>
      <c r="L2953">
        <v>2845</v>
      </c>
      <c r="M2953">
        <v>2024</v>
      </c>
      <c r="N2953">
        <v>36</v>
      </c>
      <c r="O2953">
        <f t="shared" si="46"/>
        <v>6.4296520423600609E-3</v>
      </c>
    </row>
    <row r="2954" spans="1:15" x14ac:dyDescent="0.3">
      <c r="A2954">
        <v>3110</v>
      </c>
      <c r="B2954">
        <v>207</v>
      </c>
      <c r="C2954" t="s">
        <v>736</v>
      </c>
      <c r="D2954" t="s">
        <v>172</v>
      </c>
      <c r="E2954">
        <v>50</v>
      </c>
      <c r="F2954">
        <v>120</v>
      </c>
      <c r="G2954">
        <v>0.41666666666666669</v>
      </c>
      <c r="H2954">
        <v>7932</v>
      </c>
      <c r="I2954">
        <v>30399</v>
      </c>
      <c r="J2954">
        <v>40</v>
      </c>
      <c r="K2954" t="s">
        <v>2231</v>
      </c>
      <c r="L2954">
        <v>3040</v>
      </c>
      <c r="M2954">
        <v>2024</v>
      </c>
      <c r="N2954">
        <v>36</v>
      </c>
      <c r="O2954">
        <f t="shared" si="46"/>
        <v>6.3035804336863338E-3</v>
      </c>
    </row>
    <row r="2955" spans="1:15" x14ac:dyDescent="0.3">
      <c r="A2955">
        <v>3110</v>
      </c>
      <c r="B2955">
        <v>812</v>
      </c>
      <c r="C2955" t="s">
        <v>736</v>
      </c>
      <c r="D2955" t="s">
        <v>172</v>
      </c>
      <c r="E2955">
        <v>47</v>
      </c>
      <c r="F2955">
        <v>171</v>
      </c>
      <c r="G2955">
        <v>0.27485380116959063</v>
      </c>
      <c r="H2955">
        <v>7932</v>
      </c>
      <c r="I2955">
        <v>30399</v>
      </c>
      <c r="J2955">
        <v>41</v>
      </c>
      <c r="K2955" t="s">
        <v>901</v>
      </c>
      <c r="L2955">
        <v>3303</v>
      </c>
      <c r="M2955">
        <v>2024</v>
      </c>
      <c r="N2955">
        <v>36</v>
      </c>
      <c r="O2955">
        <f t="shared" si="46"/>
        <v>5.9253656076651536E-3</v>
      </c>
    </row>
    <row r="2956" spans="1:15" x14ac:dyDescent="0.3">
      <c r="A2956">
        <v>3110</v>
      </c>
      <c r="B2956">
        <v>192</v>
      </c>
      <c r="C2956" t="s">
        <v>736</v>
      </c>
      <c r="D2956" t="s">
        <v>172</v>
      </c>
      <c r="E2956">
        <v>46</v>
      </c>
      <c r="F2956">
        <v>80</v>
      </c>
      <c r="G2956">
        <v>0.57499999999999996</v>
      </c>
      <c r="H2956">
        <v>7932</v>
      </c>
      <c r="I2956">
        <v>30399</v>
      </c>
      <c r="J2956">
        <v>42</v>
      </c>
      <c r="K2956" t="s">
        <v>2880</v>
      </c>
      <c r="L2956">
        <v>5020</v>
      </c>
      <c r="M2956">
        <v>2024</v>
      </c>
      <c r="N2956">
        <v>36</v>
      </c>
      <c r="O2956">
        <f t="shared" si="46"/>
        <v>5.7992939989914274E-3</v>
      </c>
    </row>
    <row r="2957" spans="1:15" x14ac:dyDescent="0.3">
      <c r="A2957">
        <v>3110</v>
      </c>
      <c r="B2957">
        <v>566</v>
      </c>
      <c r="C2957" t="s">
        <v>736</v>
      </c>
      <c r="D2957" t="s">
        <v>172</v>
      </c>
      <c r="E2957">
        <v>45</v>
      </c>
      <c r="F2957">
        <v>71</v>
      </c>
      <c r="G2957">
        <v>0.63380281690140849</v>
      </c>
      <c r="H2957">
        <v>7932</v>
      </c>
      <c r="I2957">
        <v>30399</v>
      </c>
      <c r="J2957">
        <v>43</v>
      </c>
      <c r="K2957" t="s">
        <v>2771</v>
      </c>
      <c r="L2957">
        <v>2624</v>
      </c>
      <c r="M2957">
        <v>2024</v>
      </c>
      <c r="N2957">
        <v>36</v>
      </c>
      <c r="O2957">
        <f t="shared" si="46"/>
        <v>5.6732223903177004E-3</v>
      </c>
    </row>
    <row r="2958" spans="1:15" x14ac:dyDescent="0.3">
      <c r="A2958">
        <v>3110</v>
      </c>
      <c r="B2958">
        <v>140</v>
      </c>
      <c r="C2958" t="s">
        <v>736</v>
      </c>
      <c r="D2958" t="s">
        <v>172</v>
      </c>
      <c r="E2958">
        <v>44</v>
      </c>
      <c r="F2958">
        <v>458</v>
      </c>
      <c r="G2958">
        <v>9.606986899563319E-2</v>
      </c>
      <c r="H2958">
        <v>7932</v>
      </c>
      <c r="I2958">
        <v>30399</v>
      </c>
      <c r="J2958">
        <v>44</v>
      </c>
      <c r="K2958" t="s">
        <v>876</v>
      </c>
      <c r="L2958">
        <v>9196</v>
      </c>
      <c r="M2958">
        <v>2024</v>
      </c>
      <c r="N2958">
        <v>36</v>
      </c>
      <c r="O2958">
        <f t="shared" si="46"/>
        <v>5.5471507816439742E-3</v>
      </c>
    </row>
    <row r="2959" spans="1:15" x14ac:dyDescent="0.3">
      <c r="A2959">
        <v>3110</v>
      </c>
      <c r="B2959">
        <v>284</v>
      </c>
      <c r="C2959" t="s">
        <v>736</v>
      </c>
      <c r="D2959" t="s">
        <v>172</v>
      </c>
      <c r="E2959">
        <v>43</v>
      </c>
      <c r="F2959">
        <v>167</v>
      </c>
      <c r="G2959">
        <v>0.25748502994011974</v>
      </c>
      <c r="H2959">
        <v>7932</v>
      </c>
      <c r="I2959">
        <v>30399</v>
      </c>
      <c r="J2959">
        <v>45</v>
      </c>
      <c r="K2959" t="s">
        <v>2719</v>
      </c>
      <c r="L2959">
        <v>3580</v>
      </c>
      <c r="M2959">
        <v>2024</v>
      </c>
      <c r="N2959">
        <v>36</v>
      </c>
      <c r="O2959">
        <f t="shared" si="46"/>
        <v>5.4210791729702472E-3</v>
      </c>
    </row>
    <row r="2960" spans="1:15" x14ac:dyDescent="0.3">
      <c r="A2960">
        <v>3110</v>
      </c>
      <c r="B2960">
        <v>134</v>
      </c>
      <c r="C2960" t="s">
        <v>736</v>
      </c>
      <c r="D2960" t="s">
        <v>172</v>
      </c>
      <c r="E2960">
        <v>42</v>
      </c>
      <c r="F2960">
        <v>195</v>
      </c>
      <c r="G2960">
        <v>0.2153846153846154</v>
      </c>
      <c r="H2960">
        <v>7932</v>
      </c>
      <c r="I2960">
        <v>30399</v>
      </c>
      <c r="J2960">
        <v>46</v>
      </c>
      <c r="K2960" t="s">
        <v>929</v>
      </c>
      <c r="L2960">
        <v>4163</v>
      </c>
      <c r="M2960">
        <v>2024</v>
      </c>
      <c r="N2960">
        <v>36</v>
      </c>
      <c r="O2960">
        <f t="shared" si="46"/>
        <v>5.2950075642965201E-3</v>
      </c>
    </row>
    <row r="2961" spans="1:15" x14ac:dyDescent="0.3">
      <c r="A2961">
        <v>3110</v>
      </c>
      <c r="B2961">
        <v>247</v>
      </c>
      <c r="C2961" t="s">
        <v>736</v>
      </c>
      <c r="D2961" t="s">
        <v>172</v>
      </c>
      <c r="E2961">
        <v>42</v>
      </c>
      <c r="F2961">
        <v>339</v>
      </c>
      <c r="G2961">
        <v>0.12389380530973451</v>
      </c>
      <c r="H2961">
        <v>7932</v>
      </c>
      <c r="I2961">
        <v>30399</v>
      </c>
      <c r="J2961">
        <v>46</v>
      </c>
      <c r="K2961" t="s">
        <v>898</v>
      </c>
      <c r="L2961">
        <v>5393</v>
      </c>
      <c r="M2961">
        <v>2024</v>
      </c>
      <c r="N2961">
        <v>36</v>
      </c>
      <c r="O2961">
        <f t="shared" si="46"/>
        <v>5.2950075642965201E-3</v>
      </c>
    </row>
    <row r="2962" spans="1:15" x14ac:dyDescent="0.3">
      <c r="A2962">
        <v>3110</v>
      </c>
      <c r="B2962">
        <v>422</v>
      </c>
      <c r="C2962" t="s">
        <v>736</v>
      </c>
      <c r="D2962" t="s">
        <v>172</v>
      </c>
      <c r="E2962">
        <v>39</v>
      </c>
      <c r="F2962">
        <v>131</v>
      </c>
      <c r="G2962">
        <v>0.29770992366412213</v>
      </c>
      <c r="H2962">
        <v>7932</v>
      </c>
      <c r="I2962">
        <v>30399</v>
      </c>
      <c r="J2962">
        <v>48</v>
      </c>
      <c r="K2962" t="s">
        <v>2852</v>
      </c>
      <c r="L2962">
        <v>2623</v>
      </c>
      <c r="M2962">
        <v>2024</v>
      </c>
      <c r="N2962">
        <v>36</v>
      </c>
      <c r="O2962">
        <f t="shared" si="46"/>
        <v>4.9167927382753407E-3</v>
      </c>
    </row>
    <row r="2963" spans="1:15" x14ac:dyDescent="0.3">
      <c r="A2963">
        <v>3110</v>
      </c>
      <c r="B2963">
        <v>755</v>
      </c>
      <c r="C2963" t="s">
        <v>736</v>
      </c>
      <c r="D2963" t="s">
        <v>172</v>
      </c>
      <c r="E2963">
        <v>39</v>
      </c>
      <c r="F2963">
        <v>51</v>
      </c>
      <c r="G2963">
        <v>0.76470588235294112</v>
      </c>
      <c r="H2963">
        <v>7932</v>
      </c>
      <c r="I2963">
        <v>30399</v>
      </c>
      <c r="J2963">
        <v>48</v>
      </c>
      <c r="K2963" t="s">
        <v>918</v>
      </c>
      <c r="L2963">
        <v>1726</v>
      </c>
      <c r="M2963">
        <v>2024</v>
      </c>
      <c r="N2963">
        <v>36</v>
      </c>
      <c r="O2963">
        <f t="shared" si="46"/>
        <v>4.9167927382753407E-3</v>
      </c>
    </row>
    <row r="2964" spans="1:15" x14ac:dyDescent="0.3">
      <c r="A2964">
        <v>3110</v>
      </c>
      <c r="B2964">
        <v>171</v>
      </c>
      <c r="C2964" t="s">
        <v>736</v>
      </c>
      <c r="D2964" t="s">
        <v>172</v>
      </c>
      <c r="E2964">
        <v>38</v>
      </c>
      <c r="F2964">
        <v>56</v>
      </c>
      <c r="G2964">
        <v>0.6785714285714286</v>
      </c>
      <c r="H2964">
        <v>7932</v>
      </c>
      <c r="I2964">
        <v>30399</v>
      </c>
      <c r="J2964">
        <v>50</v>
      </c>
      <c r="K2964" t="s">
        <v>2698</v>
      </c>
      <c r="L2964">
        <v>2558</v>
      </c>
      <c r="M2964">
        <v>2024</v>
      </c>
      <c r="N2964">
        <v>36</v>
      </c>
      <c r="O2964">
        <f t="shared" si="46"/>
        <v>4.7907211296016137E-3</v>
      </c>
    </row>
    <row r="2965" spans="1:15" x14ac:dyDescent="0.3">
      <c r="A2965">
        <v>3110</v>
      </c>
      <c r="B2965">
        <v>308</v>
      </c>
      <c r="C2965" t="s">
        <v>736</v>
      </c>
      <c r="D2965" t="s">
        <v>172</v>
      </c>
      <c r="E2965">
        <v>38</v>
      </c>
      <c r="F2965">
        <v>256</v>
      </c>
      <c r="G2965">
        <v>0.1484375</v>
      </c>
      <c r="H2965">
        <v>7932</v>
      </c>
      <c r="I2965">
        <v>30399</v>
      </c>
      <c r="J2965">
        <v>50</v>
      </c>
      <c r="K2965" t="s">
        <v>2211</v>
      </c>
      <c r="L2965">
        <v>5626</v>
      </c>
      <c r="M2965">
        <v>2024</v>
      </c>
      <c r="N2965">
        <v>36</v>
      </c>
      <c r="O2965">
        <f t="shared" si="46"/>
        <v>4.7907211296016137E-3</v>
      </c>
    </row>
    <row r="2966" spans="1:15" x14ac:dyDescent="0.3">
      <c r="A2966">
        <v>3110</v>
      </c>
      <c r="B2966">
        <v>47</v>
      </c>
      <c r="C2966" t="s">
        <v>736</v>
      </c>
      <c r="D2966" t="s">
        <v>172</v>
      </c>
      <c r="E2966">
        <v>36</v>
      </c>
      <c r="F2966">
        <v>79</v>
      </c>
      <c r="G2966">
        <v>0.45569620253164556</v>
      </c>
      <c r="H2966">
        <v>7932</v>
      </c>
      <c r="I2966">
        <v>30399</v>
      </c>
      <c r="J2966">
        <v>52</v>
      </c>
      <c r="K2966" t="s">
        <v>947</v>
      </c>
      <c r="L2966">
        <v>1622</v>
      </c>
      <c r="M2966">
        <v>2024</v>
      </c>
      <c r="N2966">
        <v>36</v>
      </c>
      <c r="O2966">
        <f t="shared" si="46"/>
        <v>4.5385779122541605E-3</v>
      </c>
    </row>
    <row r="2967" spans="1:15" x14ac:dyDescent="0.3">
      <c r="A2967">
        <v>3110</v>
      </c>
      <c r="B2967">
        <v>121</v>
      </c>
      <c r="C2967" t="s">
        <v>736</v>
      </c>
      <c r="D2967" t="s">
        <v>172</v>
      </c>
      <c r="E2967">
        <v>36</v>
      </c>
      <c r="F2967">
        <v>131</v>
      </c>
      <c r="G2967">
        <v>0.27480916030534353</v>
      </c>
      <c r="H2967">
        <v>7932</v>
      </c>
      <c r="I2967">
        <v>30399</v>
      </c>
      <c r="J2967">
        <v>52</v>
      </c>
      <c r="K2967" t="s">
        <v>940</v>
      </c>
      <c r="L2967">
        <v>3000</v>
      </c>
      <c r="M2967">
        <v>2024</v>
      </c>
      <c r="N2967">
        <v>36</v>
      </c>
      <c r="O2967">
        <f t="shared" si="46"/>
        <v>4.5385779122541605E-3</v>
      </c>
    </row>
    <row r="2968" spans="1:15" x14ac:dyDescent="0.3">
      <c r="A2968">
        <v>3110</v>
      </c>
      <c r="B2968">
        <v>342</v>
      </c>
      <c r="C2968" t="s">
        <v>736</v>
      </c>
      <c r="D2968" t="s">
        <v>172</v>
      </c>
      <c r="E2968">
        <v>36</v>
      </c>
      <c r="F2968">
        <v>110</v>
      </c>
      <c r="G2968">
        <v>0.32727272727272727</v>
      </c>
      <c r="H2968">
        <v>7932</v>
      </c>
      <c r="I2968">
        <v>30399</v>
      </c>
      <c r="J2968">
        <v>52</v>
      </c>
      <c r="K2968" t="s">
        <v>2726</v>
      </c>
      <c r="L2968">
        <v>2776</v>
      </c>
      <c r="M2968">
        <v>2024</v>
      </c>
      <c r="N2968">
        <v>36</v>
      </c>
      <c r="O2968">
        <f t="shared" si="46"/>
        <v>4.5385779122541605E-3</v>
      </c>
    </row>
    <row r="2969" spans="1:15" x14ac:dyDescent="0.3">
      <c r="A2969">
        <v>3110</v>
      </c>
      <c r="B2969">
        <v>243</v>
      </c>
      <c r="C2969" t="s">
        <v>736</v>
      </c>
      <c r="D2969" t="s">
        <v>172</v>
      </c>
      <c r="E2969">
        <v>34</v>
      </c>
      <c r="F2969">
        <v>75</v>
      </c>
      <c r="G2969">
        <v>0.45333333333333331</v>
      </c>
      <c r="H2969">
        <v>7932</v>
      </c>
      <c r="I2969">
        <v>30399</v>
      </c>
      <c r="J2969">
        <v>55</v>
      </c>
      <c r="K2969" t="s">
        <v>2210</v>
      </c>
      <c r="L2969">
        <v>1768</v>
      </c>
      <c r="M2969">
        <v>2024</v>
      </c>
      <c r="N2969">
        <v>36</v>
      </c>
      <c r="O2969">
        <f t="shared" si="46"/>
        <v>4.2864346949067073E-3</v>
      </c>
    </row>
    <row r="2970" spans="1:15" x14ac:dyDescent="0.3">
      <c r="A2970">
        <v>3110</v>
      </c>
      <c r="B2970">
        <v>113</v>
      </c>
      <c r="C2970" t="s">
        <v>736</v>
      </c>
      <c r="D2970" t="s">
        <v>172</v>
      </c>
      <c r="E2970">
        <v>33</v>
      </c>
      <c r="F2970">
        <v>187</v>
      </c>
      <c r="G2970">
        <v>0.17647058823529413</v>
      </c>
      <c r="H2970">
        <v>7932</v>
      </c>
      <c r="I2970">
        <v>30399</v>
      </c>
      <c r="J2970">
        <v>56</v>
      </c>
      <c r="K2970" t="s">
        <v>936</v>
      </c>
      <c r="L2970">
        <v>3757</v>
      </c>
      <c r="M2970">
        <v>2024</v>
      </c>
      <c r="N2970">
        <v>36</v>
      </c>
      <c r="O2970">
        <f t="shared" si="46"/>
        <v>4.1603630862329802E-3</v>
      </c>
    </row>
    <row r="2971" spans="1:15" x14ac:dyDescent="0.3">
      <c r="A2971">
        <v>3110</v>
      </c>
      <c r="B2971">
        <v>175</v>
      </c>
      <c r="C2971" t="s">
        <v>736</v>
      </c>
      <c r="D2971" t="s">
        <v>172</v>
      </c>
      <c r="E2971">
        <v>33</v>
      </c>
      <c r="F2971">
        <v>34</v>
      </c>
      <c r="G2971">
        <v>0.97058823529411764</v>
      </c>
      <c r="H2971">
        <v>7932</v>
      </c>
      <c r="I2971">
        <v>30399</v>
      </c>
      <c r="J2971">
        <v>56</v>
      </c>
      <c r="K2971" t="s">
        <v>2879</v>
      </c>
      <c r="L2971">
        <v>7629</v>
      </c>
      <c r="M2971">
        <v>2024</v>
      </c>
      <c r="N2971">
        <v>36</v>
      </c>
      <c r="O2971">
        <f t="shared" si="46"/>
        <v>4.1603630862329802E-3</v>
      </c>
    </row>
    <row r="2972" spans="1:15" x14ac:dyDescent="0.3">
      <c r="A2972">
        <v>3110</v>
      </c>
      <c r="B2972">
        <v>141</v>
      </c>
      <c r="C2972" t="s">
        <v>736</v>
      </c>
      <c r="D2972" t="s">
        <v>172</v>
      </c>
      <c r="E2972">
        <v>31</v>
      </c>
      <c r="F2972">
        <v>118</v>
      </c>
      <c r="G2972">
        <v>0.26271186440677968</v>
      </c>
      <c r="H2972">
        <v>7932</v>
      </c>
      <c r="I2972">
        <v>30399</v>
      </c>
      <c r="J2972">
        <v>58</v>
      </c>
      <c r="K2972" t="s">
        <v>931</v>
      </c>
      <c r="L2972">
        <v>3833</v>
      </c>
      <c r="M2972">
        <v>2024</v>
      </c>
      <c r="N2972">
        <v>36</v>
      </c>
      <c r="O2972">
        <f t="shared" si="46"/>
        <v>3.908219868885527E-3</v>
      </c>
    </row>
    <row r="2973" spans="1:15" x14ac:dyDescent="0.3">
      <c r="A2973">
        <v>3110</v>
      </c>
      <c r="B2973">
        <v>301</v>
      </c>
      <c r="C2973" t="s">
        <v>736</v>
      </c>
      <c r="D2973" t="s">
        <v>172</v>
      </c>
      <c r="E2973">
        <v>31</v>
      </c>
      <c r="F2973">
        <v>217</v>
      </c>
      <c r="G2973">
        <v>0.14285714285714285</v>
      </c>
      <c r="H2973">
        <v>7932</v>
      </c>
      <c r="I2973">
        <v>30399</v>
      </c>
      <c r="J2973">
        <v>58</v>
      </c>
      <c r="K2973" t="s">
        <v>2874</v>
      </c>
      <c r="L2973">
        <v>7114</v>
      </c>
      <c r="M2973">
        <v>2024</v>
      </c>
      <c r="N2973">
        <v>36</v>
      </c>
      <c r="O2973">
        <f t="shared" si="46"/>
        <v>3.908219868885527E-3</v>
      </c>
    </row>
    <row r="2974" spans="1:15" x14ac:dyDescent="0.3">
      <c r="A2974">
        <v>3110</v>
      </c>
      <c r="B2974">
        <v>756</v>
      </c>
      <c r="C2974" t="s">
        <v>736</v>
      </c>
      <c r="D2974" t="s">
        <v>172</v>
      </c>
      <c r="E2974">
        <v>31</v>
      </c>
      <c r="F2974">
        <v>42</v>
      </c>
      <c r="G2974">
        <v>0.73809523809523814</v>
      </c>
      <c r="H2974">
        <v>7932</v>
      </c>
      <c r="I2974">
        <v>30399</v>
      </c>
      <c r="J2974">
        <v>58</v>
      </c>
      <c r="K2974" t="s">
        <v>892</v>
      </c>
      <c r="L2974">
        <v>1555</v>
      </c>
      <c r="M2974">
        <v>2024</v>
      </c>
      <c r="N2974">
        <v>36</v>
      </c>
      <c r="O2974">
        <f t="shared" si="46"/>
        <v>3.908219868885527E-3</v>
      </c>
    </row>
    <row r="2975" spans="1:15" x14ac:dyDescent="0.3">
      <c r="A2975">
        <v>3110</v>
      </c>
      <c r="B2975">
        <v>198</v>
      </c>
      <c r="C2975" t="s">
        <v>736</v>
      </c>
      <c r="D2975" t="s">
        <v>172</v>
      </c>
      <c r="E2975">
        <v>30</v>
      </c>
      <c r="F2975">
        <v>81</v>
      </c>
      <c r="G2975">
        <v>0.37037037037037035</v>
      </c>
      <c r="H2975">
        <v>7932</v>
      </c>
      <c r="I2975">
        <v>30399</v>
      </c>
      <c r="J2975">
        <v>61</v>
      </c>
      <c r="K2975" t="s">
        <v>2703</v>
      </c>
      <c r="L2975">
        <v>1904</v>
      </c>
      <c r="M2975">
        <v>2024</v>
      </c>
      <c r="N2975">
        <v>36</v>
      </c>
      <c r="O2975">
        <f t="shared" si="46"/>
        <v>3.7821482602118004E-3</v>
      </c>
    </row>
    <row r="2976" spans="1:15" x14ac:dyDescent="0.3">
      <c r="A2976">
        <v>3110</v>
      </c>
      <c r="B2976">
        <v>304</v>
      </c>
      <c r="C2976" t="s">
        <v>736</v>
      </c>
      <c r="D2976" t="s">
        <v>172</v>
      </c>
      <c r="E2976">
        <v>28</v>
      </c>
      <c r="F2976">
        <v>109</v>
      </c>
      <c r="G2976">
        <v>0.25688073394495414</v>
      </c>
      <c r="H2976">
        <v>7932</v>
      </c>
      <c r="I2976">
        <v>30399</v>
      </c>
      <c r="J2976">
        <v>62</v>
      </c>
      <c r="K2976" t="s">
        <v>921</v>
      </c>
      <c r="L2976">
        <v>5398</v>
      </c>
      <c r="M2976">
        <v>2024</v>
      </c>
      <c r="N2976">
        <v>36</v>
      </c>
      <c r="O2976">
        <f t="shared" si="46"/>
        <v>3.5300050428643467E-3</v>
      </c>
    </row>
    <row r="2977" spans="1:15" x14ac:dyDescent="0.3">
      <c r="A2977">
        <v>3110</v>
      </c>
      <c r="B2977">
        <v>425</v>
      </c>
      <c r="C2977" t="s">
        <v>736</v>
      </c>
      <c r="D2977" t="s">
        <v>172</v>
      </c>
      <c r="E2977">
        <v>28</v>
      </c>
      <c r="F2977">
        <v>136</v>
      </c>
      <c r="G2977">
        <v>0.20588235294117646</v>
      </c>
      <c r="H2977">
        <v>7932</v>
      </c>
      <c r="I2977">
        <v>30399</v>
      </c>
      <c r="J2977">
        <v>62</v>
      </c>
      <c r="K2977" t="s">
        <v>2883</v>
      </c>
      <c r="L2977">
        <v>3296</v>
      </c>
      <c r="M2977">
        <v>2024</v>
      </c>
      <c r="N2977">
        <v>36</v>
      </c>
      <c r="O2977">
        <f t="shared" si="46"/>
        <v>3.5300050428643467E-3</v>
      </c>
    </row>
    <row r="2978" spans="1:15" x14ac:dyDescent="0.3">
      <c r="A2978">
        <v>3110</v>
      </c>
      <c r="B2978">
        <v>197</v>
      </c>
      <c r="C2978" t="s">
        <v>736</v>
      </c>
      <c r="D2978" t="s">
        <v>172</v>
      </c>
      <c r="E2978">
        <v>27</v>
      </c>
      <c r="F2978">
        <v>119</v>
      </c>
      <c r="G2978">
        <v>0.22689075630252101</v>
      </c>
      <c r="H2978">
        <v>7932</v>
      </c>
      <c r="I2978">
        <v>30399</v>
      </c>
      <c r="J2978">
        <v>64</v>
      </c>
      <c r="K2978" t="s">
        <v>912</v>
      </c>
      <c r="L2978">
        <v>3175</v>
      </c>
      <c r="M2978">
        <v>2024</v>
      </c>
      <c r="N2978">
        <v>36</v>
      </c>
      <c r="O2978">
        <f t="shared" si="46"/>
        <v>3.4039334341906201E-3</v>
      </c>
    </row>
    <row r="2979" spans="1:15" x14ac:dyDescent="0.3">
      <c r="A2979">
        <v>3110</v>
      </c>
      <c r="B2979">
        <v>283</v>
      </c>
      <c r="C2979" t="s">
        <v>736</v>
      </c>
      <c r="D2979" t="s">
        <v>172</v>
      </c>
      <c r="E2979">
        <v>27</v>
      </c>
      <c r="F2979">
        <v>119</v>
      </c>
      <c r="G2979">
        <v>0.22689075630252101</v>
      </c>
      <c r="H2979">
        <v>7932</v>
      </c>
      <c r="I2979">
        <v>30399</v>
      </c>
      <c r="J2979">
        <v>64</v>
      </c>
      <c r="K2979" t="s">
        <v>2244</v>
      </c>
      <c r="L2979">
        <v>2563</v>
      </c>
      <c r="M2979">
        <v>2024</v>
      </c>
      <c r="N2979">
        <v>36</v>
      </c>
      <c r="O2979">
        <f t="shared" si="46"/>
        <v>3.4039334341906201E-3</v>
      </c>
    </row>
    <row r="2980" spans="1:15" x14ac:dyDescent="0.3">
      <c r="A2980">
        <v>3110</v>
      </c>
      <c r="B2980">
        <v>770</v>
      </c>
      <c r="C2980" t="s">
        <v>736</v>
      </c>
      <c r="D2980" t="s">
        <v>172</v>
      </c>
      <c r="E2980">
        <v>27</v>
      </c>
      <c r="F2980">
        <v>70</v>
      </c>
      <c r="G2980">
        <v>0.38571428571428573</v>
      </c>
      <c r="H2980">
        <v>7932</v>
      </c>
      <c r="I2980">
        <v>30399</v>
      </c>
      <c r="J2980">
        <v>64</v>
      </c>
      <c r="K2980" t="s">
        <v>915</v>
      </c>
      <c r="L2980">
        <v>2112</v>
      </c>
      <c r="M2980">
        <v>2024</v>
      </c>
      <c r="N2980">
        <v>36</v>
      </c>
      <c r="O2980">
        <f t="shared" si="46"/>
        <v>3.4039334341906201E-3</v>
      </c>
    </row>
    <row r="2981" spans="1:15" x14ac:dyDescent="0.3">
      <c r="A2981">
        <v>3110</v>
      </c>
      <c r="B2981">
        <v>253</v>
      </c>
      <c r="C2981" t="s">
        <v>736</v>
      </c>
      <c r="D2981" t="s">
        <v>172</v>
      </c>
      <c r="E2981">
        <v>26</v>
      </c>
      <c r="F2981">
        <v>181</v>
      </c>
      <c r="G2981">
        <v>0.143646408839779</v>
      </c>
      <c r="H2981">
        <v>7932</v>
      </c>
      <c r="I2981">
        <v>30399</v>
      </c>
      <c r="J2981">
        <v>67</v>
      </c>
      <c r="K2981" t="s">
        <v>885</v>
      </c>
      <c r="L2981">
        <v>3191</v>
      </c>
      <c r="M2981">
        <v>2024</v>
      </c>
      <c r="N2981">
        <v>36</v>
      </c>
      <c r="O2981">
        <f t="shared" si="46"/>
        <v>3.2778618255168935E-3</v>
      </c>
    </row>
    <row r="2982" spans="1:15" x14ac:dyDescent="0.3">
      <c r="A2982">
        <v>3110</v>
      </c>
      <c r="B2982">
        <v>951</v>
      </c>
      <c r="C2982" t="s">
        <v>736</v>
      </c>
      <c r="D2982" t="s">
        <v>172</v>
      </c>
      <c r="E2982">
        <v>26</v>
      </c>
      <c r="F2982">
        <v>46</v>
      </c>
      <c r="G2982">
        <v>0.56521739130434778</v>
      </c>
      <c r="H2982">
        <v>7932</v>
      </c>
      <c r="I2982">
        <v>30399</v>
      </c>
      <c r="J2982">
        <v>67</v>
      </c>
      <c r="K2982" t="s">
        <v>2810</v>
      </c>
      <c r="L2982">
        <v>2153</v>
      </c>
      <c r="M2982">
        <v>2024</v>
      </c>
      <c r="N2982">
        <v>36</v>
      </c>
      <c r="O2982">
        <f t="shared" si="46"/>
        <v>3.2778618255168935E-3</v>
      </c>
    </row>
    <row r="2983" spans="1:15" x14ac:dyDescent="0.3">
      <c r="A2983">
        <v>3110</v>
      </c>
      <c r="B2983">
        <v>861</v>
      </c>
      <c r="C2983" t="s">
        <v>736</v>
      </c>
      <c r="D2983" t="s">
        <v>172</v>
      </c>
      <c r="E2983">
        <v>25</v>
      </c>
      <c r="F2983">
        <v>117</v>
      </c>
      <c r="G2983">
        <v>0.21367521367521367</v>
      </c>
      <c r="H2983">
        <v>7932</v>
      </c>
      <c r="I2983">
        <v>30399</v>
      </c>
      <c r="J2983">
        <v>69</v>
      </c>
      <c r="K2983" t="s">
        <v>2802</v>
      </c>
      <c r="L2983">
        <v>2923</v>
      </c>
      <c r="M2983">
        <v>2024</v>
      </c>
      <c r="N2983">
        <v>36</v>
      </c>
      <c r="O2983">
        <f t="shared" si="46"/>
        <v>3.1517902168431669E-3</v>
      </c>
    </row>
    <row r="2984" spans="1:15" x14ac:dyDescent="0.3">
      <c r="A2984">
        <v>97</v>
      </c>
      <c r="B2984">
        <v>640</v>
      </c>
      <c r="C2984" t="s">
        <v>737</v>
      </c>
      <c r="D2984" t="s">
        <v>172</v>
      </c>
      <c r="E2984">
        <v>1090</v>
      </c>
      <c r="F2984">
        <v>2270</v>
      </c>
      <c r="G2984">
        <v>0.48017621145374451</v>
      </c>
      <c r="H2984">
        <v>10591</v>
      </c>
      <c r="I2984">
        <v>30399</v>
      </c>
      <c r="J2984">
        <v>1</v>
      </c>
      <c r="K2984" t="s">
        <v>866</v>
      </c>
      <c r="L2984">
        <v>59576</v>
      </c>
      <c r="M2984">
        <v>2024</v>
      </c>
      <c r="N2984">
        <v>36</v>
      </c>
      <c r="O2984">
        <f t="shared" si="46"/>
        <v>0.10291757152299122</v>
      </c>
    </row>
    <row r="2985" spans="1:15" x14ac:dyDescent="0.3">
      <c r="A2985">
        <v>97</v>
      </c>
      <c r="B2985">
        <v>720</v>
      </c>
      <c r="C2985" t="s">
        <v>737</v>
      </c>
      <c r="D2985" t="s">
        <v>172</v>
      </c>
      <c r="E2985">
        <v>962</v>
      </c>
      <c r="F2985">
        <v>2629</v>
      </c>
      <c r="G2985">
        <v>0.36591860022822364</v>
      </c>
      <c r="H2985">
        <v>10591</v>
      </c>
      <c r="I2985">
        <v>30399</v>
      </c>
      <c r="J2985">
        <v>2</v>
      </c>
      <c r="K2985" t="s">
        <v>867</v>
      </c>
      <c r="L2985">
        <v>43807</v>
      </c>
      <c r="M2985">
        <v>2024</v>
      </c>
      <c r="N2985">
        <v>36</v>
      </c>
      <c r="O2985">
        <f t="shared" si="46"/>
        <v>9.0831838353318858E-2</v>
      </c>
    </row>
    <row r="2986" spans="1:15" x14ac:dyDescent="0.3">
      <c r="A2986">
        <v>97</v>
      </c>
      <c r="B2986">
        <v>560</v>
      </c>
      <c r="C2986" t="s">
        <v>737</v>
      </c>
      <c r="D2986" t="s">
        <v>172</v>
      </c>
      <c r="E2986">
        <v>729</v>
      </c>
      <c r="F2986">
        <v>1506</v>
      </c>
      <c r="G2986">
        <v>0.48406374501992033</v>
      </c>
      <c r="H2986">
        <v>10591</v>
      </c>
      <c r="I2986">
        <v>30399</v>
      </c>
      <c r="J2986">
        <v>3</v>
      </c>
      <c r="K2986" t="s">
        <v>868</v>
      </c>
      <c r="L2986">
        <v>40753</v>
      </c>
      <c r="M2986">
        <v>2024</v>
      </c>
      <c r="N2986">
        <v>36</v>
      </c>
      <c r="O2986">
        <f t="shared" si="46"/>
        <v>6.8832027192899631E-2</v>
      </c>
    </row>
    <row r="2987" spans="1:15" x14ac:dyDescent="0.3">
      <c r="A2987">
        <v>97</v>
      </c>
      <c r="B2987">
        <v>194</v>
      </c>
      <c r="C2987" t="s">
        <v>737</v>
      </c>
      <c r="D2987" t="s">
        <v>172</v>
      </c>
      <c r="E2987">
        <v>608</v>
      </c>
      <c r="F2987">
        <v>1453</v>
      </c>
      <c r="G2987">
        <v>0.41844459738472128</v>
      </c>
      <c r="H2987">
        <v>10591</v>
      </c>
      <c r="I2987">
        <v>30399</v>
      </c>
      <c r="J2987">
        <v>4</v>
      </c>
      <c r="K2987" t="s">
        <v>873</v>
      </c>
      <c r="L2987">
        <v>26491</v>
      </c>
      <c r="M2987">
        <v>2024</v>
      </c>
      <c r="N2987">
        <v>36</v>
      </c>
      <c r="O2987">
        <f t="shared" si="46"/>
        <v>5.7407232555943724E-2</v>
      </c>
    </row>
    <row r="2988" spans="1:15" x14ac:dyDescent="0.3">
      <c r="A2988">
        <v>97</v>
      </c>
      <c r="B2988">
        <v>137</v>
      </c>
      <c r="C2988" t="s">
        <v>737</v>
      </c>
      <c r="D2988" t="s">
        <v>172</v>
      </c>
      <c r="E2988">
        <v>553</v>
      </c>
      <c r="F2988">
        <v>1417</v>
      </c>
      <c r="G2988">
        <v>0.39026111503175726</v>
      </c>
      <c r="H2988">
        <v>10591</v>
      </c>
      <c r="I2988">
        <v>30399</v>
      </c>
      <c r="J2988">
        <v>5</v>
      </c>
      <c r="K2988" t="s">
        <v>872</v>
      </c>
      <c r="L2988">
        <v>18935</v>
      </c>
      <c r="M2988">
        <v>2024</v>
      </c>
      <c r="N2988">
        <v>36</v>
      </c>
      <c r="O2988">
        <f t="shared" si="46"/>
        <v>5.221414408460013E-2</v>
      </c>
    </row>
    <row r="2989" spans="1:15" x14ac:dyDescent="0.3">
      <c r="A2989">
        <v>97</v>
      </c>
      <c r="B2989">
        <v>139</v>
      </c>
      <c r="C2989" t="s">
        <v>737</v>
      </c>
      <c r="D2989" t="s">
        <v>172</v>
      </c>
      <c r="E2989">
        <v>354</v>
      </c>
      <c r="F2989">
        <v>916</v>
      </c>
      <c r="G2989">
        <v>0.38646288209606988</v>
      </c>
      <c r="H2989">
        <v>10591</v>
      </c>
      <c r="I2989">
        <v>30399</v>
      </c>
      <c r="J2989">
        <v>6</v>
      </c>
      <c r="K2989" t="s">
        <v>879</v>
      </c>
      <c r="L2989">
        <v>15497</v>
      </c>
      <c r="M2989">
        <v>2024</v>
      </c>
      <c r="N2989">
        <v>36</v>
      </c>
      <c r="O2989">
        <f t="shared" si="46"/>
        <v>3.3424605797375127E-2</v>
      </c>
    </row>
    <row r="2990" spans="1:15" x14ac:dyDescent="0.3">
      <c r="A2990">
        <v>97</v>
      </c>
      <c r="B2990">
        <v>540</v>
      </c>
      <c r="C2990" t="s">
        <v>737</v>
      </c>
      <c r="D2990" t="s">
        <v>172</v>
      </c>
      <c r="E2990">
        <v>353</v>
      </c>
      <c r="F2990">
        <v>814</v>
      </c>
      <c r="G2990">
        <v>0.43366093366093367</v>
      </c>
      <c r="H2990">
        <v>10591</v>
      </c>
      <c r="I2990">
        <v>30399</v>
      </c>
      <c r="J2990">
        <v>7</v>
      </c>
      <c r="K2990" t="s">
        <v>871</v>
      </c>
      <c r="L2990">
        <v>22562</v>
      </c>
      <c r="M2990">
        <v>2024</v>
      </c>
      <c r="N2990">
        <v>36</v>
      </c>
      <c r="O2990">
        <f t="shared" si="46"/>
        <v>3.3330186006987061E-2</v>
      </c>
    </row>
    <row r="2991" spans="1:15" x14ac:dyDescent="0.3">
      <c r="A2991">
        <v>97</v>
      </c>
      <c r="B2991">
        <v>133</v>
      </c>
      <c r="C2991" t="s">
        <v>737</v>
      </c>
      <c r="D2991" t="s">
        <v>172</v>
      </c>
      <c r="E2991">
        <v>300</v>
      </c>
      <c r="F2991">
        <v>578</v>
      </c>
      <c r="G2991">
        <v>0.51903114186851207</v>
      </c>
      <c r="H2991">
        <v>10591</v>
      </c>
      <c r="I2991">
        <v>30399</v>
      </c>
      <c r="J2991">
        <v>8</v>
      </c>
      <c r="K2991" t="s">
        <v>2877</v>
      </c>
      <c r="L2991">
        <v>7672</v>
      </c>
      <c r="M2991">
        <v>2024</v>
      </c>
      <c r="N2991">
        <v>36</v>
      </c>
      <c r="O2991">
        <f t="shared" si="46"/>
        <v>2.8325937116419602E-2</v>
      </c>
    </row>
    <row r="2992" spans="1:15" x14ac:dyDescent="0.3">
      <c r="A2992">
        <v>97</v>
      </c>
      <c r="B2992">
        <v>469</v>
      </c>
      <c r="C2992" t="s">
        <v>737</v>
      </c>
      <c r="D2992" t="s">
        <v>172</v>
      </c>
      <c r="E2992">
        <v>211</v>
      </c>
      <c r="F2992">
        <v>605</v>
      </c>
      <c r="G2992">
        <v>0.34876033057851241</v>
      </c>
      <c r="H2992">
        <v>10591</v>
      </c>
      <c r="I2992">
        <v>30399</v>
      </c>
      <c r="J2992">
        <v>9</v>
      </c>
      <c r="K2992" t="s">
        <v>1605</v>
      </c>
      <c r="L2992">
        <v>10709</v>
      </c>
      <c r="M2992">
        <v>2024</v>
      </c>
      <c r="N2992">
        <v>36</v>
      </c>
      <c r="O2992">
        <f t="shared" si="46"/>
        <v>1.9922575771881786E-2</v>
      </c>
    </row>
    <row r="2993" spans="1:15" x14ac:dyDescent="0.3">
      <c r="A2993">
        <v>97</v>
      </c>
      <c r="B2993">
        <v>463</v>
      </c>
      <c r="C2993" t="s">
        <v>737</v>
      </c>
      <c r="D2993" t="s">
        <v>172</v>
      </c>
      <c r="E2993">
        <v>177</v>
      </c>
      <c r="F2993">
        <v>599</v>
      </c>
      <c r="G2993">
        <v>0.29549248747913187</v>
      </c>
      <c r="H2993">
        <v>10591</v>
      </c>
      <c r="I2993">
        <v>30399</v>
      </c>
      <c r="J2993">
        <v>10</v>
      </c>
      <c r="K2993" t="s">
        <v>880</v>
      </c>
      <c r="L2993">
        <v>12764</v>
      </c>
      <c r="M2993">
        <v>2024</v>
      </c>
      <c r="N2993">
        <v>36</v>
      </c>
      <c r="O2993">
        <f t="shared" si="46"/>
        <v>1.6712302898687564E-2</v>
      </c>
    </row>
    <row r="2994" spans="1:15" x14ac:dyDescent="0.3">
      <c r="A2994">
        <v>97</v>
      </c>
      <c r="B2994">
        <v>45</v>
      </c>
      <c r="C2994" t="s">
        <v>737</v>
      </c>
      <c r="D2994" t="s">
        <v>172</v>
      </c>
      <c r="E2994">
        <v>155</v>
      </c>
      <c r="F2994">
        <v>426</v>
      </c>
      <c r="G2994">
        <v>0.36384976525821594</v>
      </c>
      <c r="H2994">
        <v>10591</v>
      </c>
      <c r="I2994">
        <v>30399</v>
      </c>
      <c r="J2994">
        <v>11</v>
      </c>
      <c r="K2994" t="s">
        <v>883</v>
      </c>
      <c r="L2994">
        <v>9187</v>
      </c>
      <c r="M2994">
        <v>2024</v>
      </c>
      <c r="N2994">
        <v>36</v>
      </c>
      <c r="O2994">
        <f t="shared" si="46"/>
        <v>1.4635067510150127E-2</v>
      </c>
    </row>
    <row r="2995" spans="1:15" x14ac:dyDescent="0.3">
      <c r="A2995">
        <v>97</v>
      </c>
      <c r="B2995">
        <v>254</v>
      </c>
      <c r="C2995" t="s">
        <v>737</v>
      </c>
      <c r="D2995" t="s">
        <v>172</v>
      </c>
      <c r="E2995">
        <v>142</v>
      </c>
      <c r="F2995">
        <v>298</v>
      </c>
      <c r="G2995">
        <v>0.47651006711409394</v>
      </c>
      <c r="H2995">
        <v>10591</v>
      </c>
      <c r="I2995">
        <v>30399</v>
      </c>
      <c r="J2995">
        <v>12</v>
      </c>
      <c r="K2995" t="s">
        <v>889</v>
      </c>
      <c r="L2995">
        <v>7267</v>
      </c>
      <c r="M2995">
        <v>2024</v>
      </c>
      <c r="N2995">
        <v>36</v>
      </c>
      <c r="O2995">
        <f t="shared" si="46"/>
        <v>1.3407610235105278E-2</v>
      </c>
    </row>
    <row r="2996" spans="1:15" x14ac:dyDescent="0.3">
      <c r="A2996">
        <v>97</v>
      </c>
      <c r="B2996">
        <v>201</v>
      </c>
      <c r="C2996" t="s">
        <v>737</v>
      </c>
      <c r="D2996" t="s">
        <v>172</v>
      </c>
      <c r="E2996">
        <v>138</v>
      </c>
      <c r="F2996">
        <v>538</v>
      </c>
      <c r="G2996">
        <v>0.25650557620817843</v>
      </c>
      <c r="H2996">
        <v>10591</v>
      </c>
      <c r="I2996">
        <v>30399</v>
      </c>
      <c r="J2996">
        <v>13</v>
      </c>
      <c r="K2996" t="s">
        <v>877</v>
      </c>
      <c r="L2996">
        <v>11407</v>
      </c>
      <c r="M2996">
        <v>2024</v>
      </c>
      <c r="N2996">
        <v>36</v>
      </c>
      <c r="O2996">
        <f t="shared" si="46"/>
        <v>1.3029931073553016E-2</v>
      </c>
    </row>
    <row r="2997" spans="1:15" x14ac:dyDescent="0.3">
      <c r="A2997">
        <v>97</v>
      </c>
      <c r="B2997">
        <v>247</v>
      </c>
      <c r="C2997" t="s">
        <v>737</v>
      </c>
      <c r="D2997" t="s">
        <v>172</v>
      </c>
      <c r="E2997">
        <v>137</v>
      </c>
      <c r="F2997">
        <v>339</v>
      </c>
      <c r="G2997">
        <v>0.40412979351032446</v>
      </c>
      <c r="H2997">
        <v>10591</v>
      </c>
      <c r="I2997">
        <v>30399</v>
      </c>
      <c r="J2997">
        <v>14</v>
      </c>
      <c r="K2997" t="s">
        <v>898</v>
      </c>
      <c r="L2997">
        <v>5393</v>
      </c>
      <c r="M2997">
        <v>2024</v>
      </c>
      <c r="N2997">
        <v>36</v>
      </c>
      <c r="O2997">
        <f t="shared" si="46"/>
        <v>1.2935511283164952E-2</v>
      </c>
    </row>
    <row r="2998" spans="1:15" x14ac:dyDescent="0.3">
      <c r="A2998">
        <v>97</v>
      </c>
      <c r="B2998">
        <v>663</v>
      </c>
      <c r="C2998" t="s">
        <v>737</v>
      </c>
      <c r="D2998" t="s">
        <v>172</v>
      </c>
      <c r="E2998">
        <v>127</v>
      </c>
      <c r="F2998">
        <v>284</v>
      </c>
      <c r="G2998">
        <v>0.44718309859154931</v>
      </c>
      <c r="H2998">
        <v>10591</v>
      </c>
      <c r="I2998">
        <v>30399</v>
      </c>
      <c r="J2998">
        <v>15</v>
      </c>
      <c r="K2998" t="s">
        <v>2791</v>
      </c>
      <c r="L2998">
        <v>4867</v>
      </c>
      <c r="M2998">
        <v>2024</v>
      </c>
      <c r="N2998">
        <v>36</v>
      </c>
      <c r="O2998">
        <f t="shared" si="46"/>
        <v>1.1991313379284298E-2</v>
      </c>
    </row>
    <row r="2999" spans="1:15" x14ac:dyDescent="0.3">
      <c r="A2999">
        <v>97</v>
      </c>
      <c r="B2999">
        <v>420</v>
      </c>
      <c r="C2999" t="s">
        <v>737</v>
      </c>
      <c r="D2999" t="s">
        <v>172</v>
      </c>
      <c r="E2999">
        <v>123</v>
      </c>
      <c r="F2999">
        <v>321</v>
      </c>
      <c r="G2999">
        <v>0.38317757009345793</v>
      </c>
      <c r="H2999">
        <v>10591</v>
      </c>
      <c r="I2999">
        <v>30399</v>
      </c>
      <c r="J2999">
        <v>16</v>
      </c>
      <c r="K2999" t="s">
        <v>894</v>
      </c>
      <c r="L2999">
        <v>7368</v>
      </c>
      <c r="M2999">
        <v>2024</v>
      </c>
      <c r="N2999">
        <v>36</v>
      </c>
      <c r="O2999">
        <f t="shared" si="46"/>
        <v>1.1613634217732037E-2</v>
      </c>
    </row>
    <row r="3000" spans="1:15" x14ac:dyDescent="0.3">
      <c r="A3000">
        <v>97</v>
      </c>
      <c r="B3000">
        <v>383</v>
      </c>
      <c r="C3000" t="s">
        <v>737</v>
      </c>
      <c r="D3000" t="s">
        <v>172</v>
      </c>
      <c r="E3000">
        <v>121</v>
      </c>
      <c r="F3000">
        <v>405</v>
      </c>
      <c r="G3000">
        <v>0.29876543209876544</v>
      </c>
      <c r="H3000">
        <v>10591</v>
      </c>
      <c r="I3000">
        <v>30399</v>
      </c>
      <c r="J3000">
        <v>17</v>
      </c>
      <c r="K3000" t="s">
        <v>2875</v>
      </c>
      <c r="L3000">
        <v>8922</v>
      </c>
      <c r="M3000">
        <v>2024</v>
      </c>
      <c r="N3000">
        <v>36</v>
      </c>
      <c r="O3000">
        <f t="shared" si="46"/>
        <v>1.1424794636955907E-2</v>
      </c>
    </row>
    <row r="3001" spans="1:15" x14ac:dyDescent="0.3">
      <c r="A3001">
        <v>97</v>
      </c>
      <c r="B3001">
        <v>244</v>
      </c>
      <c r="C3001" t="s">
        <v>737</v>
      </c>
      <c r="D3001" t="s">
        <v>172</v>
      </c>
      <c r="E3001">
        <v>113</v>
      </c>
      <c r="F3001">
        <v>282</v>
      </c>
      <c r="G3001">
        <v>0.40070921985815605</v>
      </c>
      <c r="H3001">
        <v>10591</v>
      </c>
      <c r="I3001">
        <v>30399</v>
      </c>
      <c r="J3001">
        <v>18</v>
      </c>
      <c r="K3001" t="s">
        <v>887</v>
      </c>
      <c r="L3001">
        <v>5396</v>
      </c>
      <c r="M3001">
        <v>2024</v>
      </c>
      <c r="N3001">
        <v>36</v>
      </c>
      <c r="O3001">
        <f t="shared" si="46"/>
        <v>1.0669436313851383E-2</v>
      </c>
    </row>
    <row r="3002" spans="1:15" x14ac:dyDescent="0.3">
      <c r="A3002">
        <v>97</v>
      </c>
      <c r="B3002">
        <v>249</v>
      </c>
      <c r="C3002" t="s">
        <v>737</v>
      </c>
      <c r="D3002" t="s">
        <v>172</v>
      </c>
      <c r="E3002">
        <v>108</v>
      </c>
      <c r="F3002">
        <v>295</v>
      </c>
      <c r="G3002">
        <v>0.36610169491525424</v>
      </c>
      <c r="H3002">
        <v>10591</v>
      </c>
      <c r="I3002">
        <v>30399</v>
      </c>
      <c r="J3002">
        <v>19</v>
      </c>
      <c r="K3002" t="s">
        <v>2876</v>
      </c>
      <c r="L3002">
        <v>7387</v>
      </c>
      <c r="M3002">
        <v>2024</v>
      </c>
      <c r="N3002">
        <v>36</v>
      </c>
      <c r="O3002">
        <f t="shared" si="46"/>
        <v>1.0197337361911056E-2</v>
      </c>
    </row>
    <row r="3003" spans="1:15" x14ac:dyDescent="0.3">
      <c r="A3003">
        <v>97</v>
      </c>
      <c r="B3003">
        <v>280</v>
      </c>
      <c r="C3003" t="s">
        <v>737</v>
      </c>
      <c r="D3003" t="s">
        <v>172</v>
      </c>
      <c r="E3003">
        <v>106</v>
      </c>
      <c r="F3003">
        <v>269</v>
      </c>
      <c r="G3003">
        <v>0.39405204460966542</v>
      </c>
      <c r="H3003">
        <v>10591</v>
      </c>
      <c r="I3003">
        <v>30399</v>
      </c>
      <c r="J3003">
        <v>20</v>
      </c>
      <c r="K3003" t="s">
        <v>948</v>
      </c>
      <c r="L3003">
        <v>4028</v>
      </c>
      <c r="M3003">
        <v>2024</v>
      </c>
      <c r="N3003">
        <v>36</v>
      </c>
      <c r="O3003">
        <f t="shared" si="46"/>
        <v>1.0008497781134926E-2</v>
      </c>
    </row>
    <row r="3004" spans="1:15" x14ac:dyDescent="0.3">
      <c r="A3004">
        <v>97</v>
      </c>
      <c r="B3004">
        <v>308</v>
      </c>
      <c r="C3004" t="s">
        <v>737</v>
      </c>
      <c r="D3004" t="s">
        <v>172</v>
      </c>
      <c r="E3004">
        <v>100</v>
      </c>
      <c r="F3004">
        <v>256</v>
      </c>
      <c r="G3004">
        <v>0.390625</v>
      </c>
      <c r="H3004">
        <v>10591</v>
      </c>
      <c r="I3004">
        <v>30399</v>
      </c>
      <c r="J3004">
        <v>21</v>
      </c>
      <c r="K3004" t="s">
        <v>2211</v>
      </c>
      <c r="L3004">
        <v>5626</v>
      </c>
      <c r="M3004">
        <v>2024</v>
      </c>
      <c r="N3004">
        <v>36</v>
      </c>
      <c r="O3004">
        <f t="shared" si="46"/>
        <v>9.441979038806534E-3</v>
      </c>
    </row>
    <row r="3005" spans="1:15" x14ac:dyDescent="0.3">
      <c r="A3005">
        <v>97</v>
      </c>
      <c r="B3005">
        <v>282</v>
      </c>
      <c r="C3005" t="s">
        <v>737</v>
      </c>
      <c r="D3005" t="s">
        <v>172</v>
      </c>
      <c r="E3005">
        <v>98</v>
      </c>
      <c r="F3005">
        <v>345</v>
      </c>
      <c r="G3005">
        <v>0.28405797101449276</v>
      </c>
      <c r="H3005">
        <v>10591</v>
      </c>
      <c r="I3005">
        <v>30399</v>
      </c>
      <c r="J3005">
        <v>22</v>
      </c>
      <c r="K3005" t="s">
        <v>893</v>
      </c>
      <c r="L3005">
        <v>5536</v>
      </c>
      <c r="M3005">
        <v>2024</v>
      </c>
      <c r="N3005">
        <v>36</v>
      </c>
      <c r="O3005">
        <f t="shared" si="46"/>
        <v>9.253139458030404E-3</v>
      </c>
    </row>
    <row r="3006" spans="1:15" x14ac:dyDescent="0.3">
      <c r="A3006">
        <v>97</v>
      </c>
      <c r="B3006">
        <v>140</v>
      </c>
      <c r="C3006" t="s">
        <v>737</v>
      </c>
      <c r="D3006" t="s">
        <v>172</v>
      </c>
      <c r="E3006">
        <v>93</v>
      </c>
      <c r="F3006">
        <v>458</v>
      </c>
      <c r="G3006">
        <v>0.20305676855895197</v>
      </c>
      <c r="H3006">
        <v>10591</v>
      </c>
      <c r="I3006">
        <v>30399</v>
      </c>
      <c r="J3006">
        <v>23</v>
      </c>
      <c r="K3006" t="s">
        <v>876</v>
      </c>
      <c r="L3006">
        <v>9196</v>
      </c>
      <c r="M3006">
        <v>2024</v>
      </c>
      <c r="N3006">
        <v>36</v>
      </c>
      <c r="O3006">
        <f t="shared" si="46"/>
        <v>8.7810405060900765E-3</v>
      </c>
    </row>
    <row r="3007" spans="1:15" x14ac:dyDescent="0.3">
      <c r="A3007">
        <v>97</v>
      </c>
      <c r="B3007">
        <v>775</v>
      </c>
      <c r="C3007" t="s">
        <v>737</v>
      </c>
      <c r="D3007" t="s">
        <v>172</v>
      </c>
      <c r="E3007">
        <v>92</v>
      </c>
      <c r="F3007">
        <v>509</v>
      </c>
      <c r="G3007">
        <v>0.18074656188605109</v>
      </c>
      <c r="H3007">
        <v>10591</v>
      </c>
      <c r="I3007">
        <v>30399</v>
      </c>
      <c r="J3007">
        <v>24</v>
      </c>
      <c r="K3007" t="s">
        <v>881</v>
      </c>
      <c r="L3007">
        <v>9105</v>
      </c>
      <c r="M3007">
        <v>2024</v>
      </c>
      <c r="N3007">
        <v>36</v>
      </c>
      <c r="O3007">
        <f t="shared" si="46"/>
        <v>8.6866207157020106E-3</v>
      </c>
    </row>
    <row r="3008" spans="1:15" x14ac:dyDescent="0.3">
      <c r="A3008">
        <v>97</v>
      </c>
      <c r="B3008">
        <v>263</v>
      </c>
      <c r="C3008" t="s">
        <v>737</v>
      </c>
      <c r="D3008" t="s">
        <v>172</v>
      </c>
      <c r="E3008">
        <v>91</v>
      </c>
      <c r="F3008">
        <v>218</v>
      </c>
      <c r="G3008">
        <v>0.41743119266055045</v>
      </c>
      <c r="H3008">
        <v>10591</v>
      </c>
      <c r="I3008">
        <v>30399</v>
      </c>
      <c r="J3008">
        <v>25</v>
      </c>
      <c r="K3008" t="s">
        <v>2882</v>
      </c>
      <c r="L3008">
        <v>4234</v>
      </c>
      <c r="M3008">
        <v>2024</v>
      </c>
      <c r="N3008">
        <v>36</v>
      </c>
      <c r="O3008">
        <f t="shared" si="46"/>
        <v>8.5922009253139465E-3</v>
      </c>
    </row>
    <row r="3009" spans="1:15" x14ac:dyDescent="0.3">
      <c r="A3009">
        <v>97</v>
      </c>
      <c r="B3009">
        <v>53</v>
      </c>
      <c r="C3009" t="s">
        <v>737</v>
      </c>
      <c r="D3009" t="s">
        <v>172</v>
      </c>
      <c r="E3009">
        <v>88</v>
      </c>
      <c r="F3009">
        <v>274</v>
      </c>
      <c r="G3009">
        <v>0.32116788321167883</v>
      </c>
      <c r="H3009">
        <v>10591</v>
      </c>
      <c r="I3009">
        <v>30399</v>
      </c>
      <c r="J3009">
        <v>26</v>
      </c>
      <c r="K3009" t="s">
        <v>906</v>
      </c>
      <c r="L3009">
        <v>6415</v>
      </c>
      <c r="M3009">
        <v>2024</v>
      </c>
      <c r="N3009">
        <v>36</v>
      </c>
      <c r="O3009">
        <f t="shared" si="46"/>
        <v>8.3089415541497506E-3</v>
      </c>
    </row>
    <row r="3010" spans="1:15" x14ac:dyDescent="0.3">
      <c r="A3010">
        <v>97</v>
      </c>
      <c r="B3010">
        <v>253</v>
      </c>
      <c r="C3010" t="s">
        <v>737</v>
      </c>
      <c r="D3010" t="s">
        <v>172</v>
      </c>
      <c r="E3010">
        <v>88</v>
      </c>
      <c r="F3010">
        <v>181</v>
      </c>
      <c r="G3010">
        <v>0.48618784530386738</v>
      </c>
      <c r="H3010">
        <v>10591</v>
      </c>
      <c r="I3010">
        <v>30399</v>
      </c>
      <c r="J3010">
        <v>26</v>
      </c>
      <c r="K3010" t="s">
        <v>885</v>
      </c>
      <c r="L3010">
        <v>3191</v>
      </c>
      <c r="M3010">
        <v>2024</v>
      </c>
      <c r="N3010">
        <v>36</v>
      </c>
      <c r="O3010">
        <f t="shared" si="46"/>
        <v>8.3089415541497506E-3</v>
      </c>
    </row>
    <row r="3011" spans="1:15" x14ac:dyDescent="0.3">
      <c r="A3011">
        <v>97</v>
      </c>
      <c r="B3011">
        <v>301</v>
      </c>
      <c r="C3011" t="s">
        <v>737</v>
      </c>
      <c r="D3011" t="s">
        <v>172</v>
      </c>
      <c r="E3011">
        <v>87</v>
      </c>
      <c r="F3011">
        <v>217</v>
      </c>
      <c r="G3011">
        <v>0.4009216589861751</v>
      </c>
      <c r="H3011">
        <v>10591</v>
      </c>
      <c r="I3011">
        <v>30399</v>
      </c>
      <c r="J3011">
        <v>28</v>
      </c>
      <c r="K3011" t="s">
        <v>2874</v>
      </c>
      <c r="L3011">
        <v>7114</v>
      </c>
      <c r="M3011">
        <v>2024</v>
      </c>
      <c r="N3011">
        <v>36</v>
      </c>
      <c r="O3011">
        <f t="shared" ref="O3011:O3074" si="47">E3011/H3011</f>
        <v>8.2145217637616848E-3</v>
      </c>
    </row>
    <row r="3012" spans="1:15" x14ac:dyDescent="0.3">
      <c r="A3012">
        <v>97</v>
      </c>
      <c r="B3012">
        <v>190</v>
      </c>
      <c r="C3012" t="s">
        <v>737</v>
      </c>
      <c r="D3012" t="s">
        <v>172</v>
      </c>
      <c r="E3012">
        <v>84</v>
      </c>
      <c r="F3012">
        <v>238</v>
      </c>
      <c r="G3012">
        <v>0.35294117647058826</v>
      </c>
      <c r="H3012">
        <v>10591</v>
      </c>
      <c r="I3012">
        <v>30399</v>
      </c>
      <c r="J3012">
        <v>29</v>
      </c>
      <c r="K3012" t="s">
        <v>904</v>
      </c>
      <c r="L3012">
        <v>5253</v>
      </c>
      <c r="M3012">
        <v>2024</v>
      </c>
      <c r="N3012">
        <v>36</v>
      </c>
      <c r="O3012">
        <f t="shared" si="47"/>
        <v>7.9312623925974889E-3</v>
      </c>
    </row>
    <row r="3013" spans="1:15" x14ac:dyDescent="0.3">
      <c r="A3013">
        <v>97</v>
      </c>
      <c r="B3013">
        <v>248</v>
      </c>
      <c r="C3013" t="s">
        <v>737</v>
      </c>
      <c r="D3013" t="s">
        <v>172</v>
      </c>
      <c r="E3013">
        <v>79</v>
      </c>
      <c r="F3013">
        <v>157</v>
      </c>
      <c r="G3013">
        <v>0.50318471337579618</v>
      </c>
      <c r="H3013">
        <v>10591</v>
      </c>
      <c r="I3013">
        <v>30399</v>
      </c>
      <c r="J3013">
        <v>30</v>
      </c>
      <c r="K3013" t="s">
        <v>963</v>
      </c>
      <c r="L3013">
        <v>3375</v>
      </c>
      <c r="M3013">
        <v>2024</v>
      </c>
      <c r="N3013">
        <v>36</v>
      </c>
      <c r="O3013">
        <f t="shared" si="47"/>
        <v>7.4591634406571614E-3</v>
      </c>
    </row>
    <row r="3014" spans="1:15" x14ac:dyDescent="0.3">
      <c r="A3014">
        <v>97</v>
      </c>
      <c r="B3014">
        <v>426</v>
      </c>
      <c r="C3014" t="s">
        <v>737</v>
      </c>
      <c r="D3014" t="s">
        <v>172</v>
      </c>
      <c r="E3014">
        <v>77</v>
      </c>
      <c r="F3014">
        <v>277</v>
      </c>
      <c r="G3014">
        <v>0.27797833935018051</v>
      </c>
      <c r="H3014">
        <v>10591</v>
      </c>
      <c r="I3014">
        <v>30399</v>
      </c>
      <c r="J3014">
        <v>31</v>
      </c>
      <c r="K3014" t="s">
        <v>2215</v>
      </c>
      <c r="L3014">
        <v>4907</v>
      </c>
      <c r="M3014">
        <v>2024</v>
      </c>
      <c r="N3014">
        <v>36</v>
      </c>
      <c r="O3014">
        <f t="shared" si="47"/>
        <v>7.2703238598810314E-3</v>
      </c>
    </row>
    <row r="3015" spans="1:15" x14ac:dyDescent="0.3">
      <c r="A3015">
        <v>97</v>
      </c>
      <c r="B3015">
        <v>466</v>
      </c>
      <c r="C3015" t="s">
        <v>737</v>
      </c>
      <c r="D3015" t="s">
        <v>172</v>
      </c>
      <c r="E3015">
        <v>74</v>
      </c>
      <c r="F3015">
        <v>303</v>
      </c>
      <c r="G3015">
        <v>0.24422442244224424</v>
      </c>
      <c r="H3015">
        <v>10591</v>
      </c>
      <c r="I3015">
        <v>30399</v>
      </c>
      <c r="J3015">
        <v>32</v>
      </c>
      <c r="K3015" t="s">
        <v>2748</v>
      </c>
      <c r="L3015">
        <v>7325</v>
      </c>
      <c r="M3015">
        <v>2024</v>
      </c>
      <c r="N3015">
        <v>36</v>
      </c>
      <c r="O3015">
        <f t="shared" si="47"/>
        <v>6.9870644887168347E-3</v>
      </c>
    </row>
    <row r="3016" spans="1:15" x14ac:dyDescent="0.3">
      <c r="A3016">
        <v>97</v>
      </c>
      <c r="B3016">
        <v>113</v>
      </c>
      <c r="C3016" t="s">
        <v>737</v>
      </c>
      <c r="D3016" t="s">
        <v>172</v>
      </c>
      <c r="E3016">
        <v>73</v>
      </c>
      <c r="F3016">
        <v>187</v>
      </c>
      <c r="G3016">
        <v>0.39037433155080214</v>
      </c>
      <c r="H3016">
        <v>10591</v>
      </c>
      <c r="I3016">
        <v>30399</v>
      </c>
      <c r="J3016">
        <v>33</v>
      </c>
      <c r="K3016" t="s">
        <v>936</v>
      </c>
      <c r="L3016">
        <v>3757</v>
      </c>
      <c r="M3016">
        <v>2024</v>
      </c>
      <c r="N3016">
        <v>36</v>
      </c>
      <c r="O3016">
        <f t="shared" si="47"/>
        <v>6.8926446983287697E-3</v>
      </c>
    </row>
    <row r="3017" spans="1:15" x14ac:dyDescent="0.3">
      <c r="A3017">
        <v>97</v>
      </c>
      <c r="B3017">
        <v>347</v>
      </c>
      <c r="C3017" t="s">
        <v>737</v>
      </c>
      <c r="D3017" t="s">
        <v>172</v>
      </c>
      <c r="E3017">
        <v>73</v>
      </c>
      <c r="F3017">
        <v>218</v>
      </c>
      <c r="G3017">
        <v>0.33486238532110091</v>
      </c>
      <c r="H3017">
        <v>10591</v>
      </c>
      <c r="I3017">
        <v>30399</v>
      </c>
      <c r="J3017">
        <v>33</v>
      </c>
      <c r="K3017" t="s">
        <v>886</v>
      </c>
      <c r="L3017">
        <v>5736</v>
      </c>
      <c r="M3017">
        <v>2024</v>
      </c>
      <c r="N3017">
        <v>36</v>
      </c>
      <c r="O3017">
        <f t="shared" si="47"/>
        <v>6.8926446983287697E-3</v>
      </c>
    </row>
    <row r="3018" spans="1:15" x14ac:dyDescent="0.3">
      <c r="A3018">
        <v>97</v>
      </c>
      <c r="B3018">
        <v>284</v>
      </c>
      <c r="C3018" t="s">
        <v>737</v>
      </c>
      <c r="D3018" t="s">
        <v>172</v>
      </c>
      <c r="E3018">
        <v>72</v>
      </c>
      <c r="F3018">
        <v>167</v>
      </c>
      <c r="G3018">
        <v>0.43113772455089822</v>
      </c>
      <c r="H3018">
        <v>10591</v>
      </c>
      <c r="I3018">
        <v>30399</v>
      </c>
      <c r="J3018">
        <v>35</v>
      </c>
      <c r="K3018" t="s">
        <v>2719</v>
      </c>
      <c r="L3018">
        <v>3580</v>
      </c>
      <c r="M3018">
        <v>2024</v>
      </c>
      <c r="N3018">
        <v>36</v>
      </c>
      <c r="O3018">
        <f t="shared" si="47"/>
        <v>6.7982249079407047E-3</v>
      </c>
    </row>
    <row r="3019" spans="1:15" x14ac:dyDescent="0.3">
      <c r="A3019">
        <v>97</v>
      </c>
      <c r="B3019">
        <v>134</v>
      </c>
      <c r="C3019" t="s">
        <v>737</v>
      </c>
      <c r="D3019" t="s">
        <v>172</v>
      </c>
      <c r="E3019">
        <v>70</v>
      </c>
      <c r="F3019">
        <v>195</v>
      </c>
      <c r="G3019">
        <v>0.35897435897435898</v>
      </c>
      <c r="H3019">
        <v>10591</v>
      </c>
      <c r="I3019">
        <v>30399</v>
      </c>
      <c r="J3019">
        <v>36</v>
      </c>
      <c r="K3019" t="s">
        <v>929</v>
      </c>
      <c r="L3019">
        <v>4163</v>
      </c>
      <c r="M3019">
        <v>2024</v>
      </c>
      <c r="N3019">
        <v>36</v>
      </c>
      <c r="O3019">
        <f t="shared" si="47"/>
        <v>6.6093853271645738E-3</v>
      </c>
    </row>
    <row r="3020" spans="1:15" x14ac:dyDescent="0.3">
      <c r="A3020">
        <v>97</v>
      </c>
      <c r="B3020">
        <v>52</v>
      </c>
      <c r="C3020" t="s">
        <v>737</v>
      </c>
      <c r="D3020" t="s">
        <v>172</v>
      </c>
      <c r="E3020">
        <v>66</v>
      </c>
      <c r="F3020">
        <v>204</v>
      </c>
      <c r="G3020">
        <v>0.3235294117647059</v>
      </c>
      <c r="H3020">
        <v>10591</v>
      </c>
      <c r="I3020">
        <v>30399</v>
      </c>
      <c r="J3020">
        <v>37</v>
      </c>
      <c r="K3020" t="s">
        <v>2881</v>
      </c>
      <c r="L3020">
        <v>3600</v>
      </c>
      <c r="M3020">
        <v>2024</v>
      </c>
      <c r="N3020">
        <v>36</v>
      </c>
      <c r="O3020">
        <f t="shared" si="47"/>
        <v>6.2317061656123121E-3</v>
      </c>
    </row>
    <row r="3021" spans="1:15" x14ac:dyDescent="0.3">
      <c r="A3021">
        <v>97</v>
      </c>
      <c r="B3021">
        <v>351</v>
      </c>
      <c r="C3021" t="s">
        <v>737</v>
      </c>
      <c r="D3021" t="s">
        <v>172</v>
      </c>
      <c r="E3021">
        <v>65</v>
      </c>
      <c r="F3021">
        <v>219</v>
      </c>
      <c r="G3021">
        <v>0.29680365296803651</v>
      </c>
      <c r="H3021">
        <v>10591</v>
      </c>
      <c r="I3021">
        <v>30399</v>
      </c>
      <c r="J3021">
        <v>38</v>
      </c>
      <c r="K3021" t="s">
        <v>2729</v>
      </c>
      <c r="L3021">
        <v>4749</v>
      </c>
      <c r="M3021">
        <v>2024</v>
      </c>
      <c r="N3021">
        <v>36</v>
      </c>
      <c r="O3021">
        <f t="shared" si="47"/>
        <v>6.1372863752242471E-3</v>
      </c>
    </row>
    <row r="3022" spans="1:15" x14ac:dyDescent="0.3">
      <c r="A3022">
        <v>97</v>
      </c>
      <c r="B3022">
        <v>121</v>
      </c>
      <c r="C3022" t="s">
        <v>737</v>
      </c>
      <c r="D3022" t="s">
        <v>172</v>
      </c>
      <c r="E3022">
        <v>62</v>
      </c>
      <c r="F3022">
        <v>131</v>
      </c>
      <c r="G3022">
        <v>0.47328244274809161</v>
      </c>
      <c r="H3022">
        <v>10591</v>
      </c>
      <c r="I3022">
        <v>30399</v>
      </c>
      <c r="J3022">
        <v>39</v>
      </c>
      <c r="K3022" t="s">
        <v>940</v>
      </c>
      <c r="L3022">
        <v>3000</v>
      </c>
      <c r="M3022">
        <v>2024</v>
      </c>
      <c r="N3022">
        <v>36</v>
      </c>
      <c r="O3022">
        <f t="shared" si="47"/>
        <v>5.8540270040600513E-3</v>
      </c>
    </row>
    <row r="3023" spans="1:15" x14ac:dyDescent="0.3">
      <c r="A3023">
        <v>97</v>
      </c>
      <c r="B3023">
        <v>204</v>
      </c>
      <c r="C3023" t="s">
        <v>737</v>
      </c>
      <c r="D3023" t="s">
        <v>172</v>
      </c>
      <c r="E3023">
        <v>61</v>
      </c>
      <c r="F3023">
        <v>193</v>
      </c>
      <c r="G3023">
        <v>0.31606217616580312</v>
      </c>
      <c r="H3023">
        <v>10591</v>
      </c>
      <c r="I3023">
        <v>30399</v>
      </c>
      <c r="J3023">
        <v>40</v>
      </c>
      <c r="K3023" t="s">
        <v>2704</v>
      </c>
      <c r="L3023">
        <v>4075</v>
      </c>
      <c r="M3023">
        <v>2024</v>
      </c>
      <c r="N3023">
        <v>36</v>
      </c>
      <c r="O3023">
        <f t="shared" si="47"/>
        <v>5.7596072136719854E-3</v>
      </c>
    </row>
    <row r="3024" spans="1:15" x14ac:dyDescent="0.3">
      <c r="A3024">
        <v>97</v>
      </c>
      <c r="B3024">
        <v>241</v>
      </c>
      <c r="C3024" t="s">
        <v>737</v>
      </c>
      <c r="D3024" t="s">
        <v>172</v>
      </c>
      <c r="E3024">
        <v>58</v>
      </c>
      <c r="F3024">
        <v>208</v>
      </c>
      <c r="G3024">
        <v>0.27884615384615385</v>
      </c>
      <c r="H3024">
        <v>10591</v>
      </c>
      <c r="I3024">
        <v>30399</v>
      </c>
      <c r="J3024">
        <v>41</v>
      </c>
      <c r="K3024" t="s">
        <v>890</v>
      </c>
      <c r="L3024">
        <v>4374</v>
      </c>
      <c r="M3024">
        <v>2024</v>
      </c>
      <c r="N3024">
        <v>36</v>
      </c>
      <c r="O3024">
        <f t="shared" si="47"/>
        <v>5.4763478425077896E-3</v>
      </c>
    </row>
    <row r="3025" spans="1:15" x14ac:dyDescent="0.3">
      <c r="A3025">
        <v>97</v>
      </c>
      <c r="B3025">
        <v>812</v>
      </c>
      <c r="C3025" t="s">
        <v>737</v>
      </c>
      <c r="D3025" t="s">
        <v>172</v>
      </c>
      <c r="E3025">
        <v>50</v>
      </c>
      <c r="F3025">
        <v>171</v>
      </c>
      <c r="G3025">
        <v>0.29239766081871343</v>
      </c>
      <c r="H3025">
        <v>10591</v>
      </c>
      <c r="I3025">
        <v>30399</v>
      </c>
      <c r="J3025">
        <v>42</v>
      </c>
      <c r="K3025" t="s">
        <v>901</v>
      </c>
      <c r="L3025">
        <v>3303</v>
      </c>
      <c r="M3025">
        <v>2024</v>
      </c>
      <c r="N3025">
        <v>36</v>
      </c>
      <c r="O3025">
        <f t="shared" si="47"/>
        <v>4.720989519403267E-3</v>
      </c>
    </row>
    <row r="3026" spans="1:15" x14ac:dyDescent="0.3">
      <c r="A3026">
        <v>97</v>
      </c>
      <c r="B3026">
        <v>283</v>
      </c>
      <c r="C3026" t="s">
        <v>737</v>
      </c>
      <c r="D3026" t="s">
        <v>172</v>
      </c>
      <c r="E3026">
        <v>48</v>
      </c>
      <c r="F3026">
        <v>119</v>
      </c>
      <c r="G3026">
        <v>0.40336134453781514</v>
      </c>
      <c r="H3026">
        <v>10591</v>
      </c>
      <c r="I3026">
        <v>30399</v>
      </c>
      <c r="J3026">
        <v>43</v>
      </c>
      <c r="K3026" t="s">
        <v>2244</v>
      </c>
      <c r="L3026">
        <v>2563</v>
      </c>
      <c r="M3026">
        <v>2024</v>
      </c>
      <c r="N3026">
        <v>36</v>
      </c>
      <c r="O3026">
        <f t="shared" si="47"/>
        <v>4.5321499386271362E-3</v>
      </c>
    </row>
    <row r="3027" spans="1:15" x14ac:dyDescent="0.3">
      <c r="A3027">
        <v>97</v>
      </c>
      <c r="B3027">
        <v>710</v>
      </c>
      <c r="C3027" t="s">
        <v>737</v>
      </c>
      <c r="D3027" t="s">
        <v>172</v>
      </c>
      <c r="E3027">
        <v>46</v>
      </c>
      <c r="F3027">
        <v>164</v>
      </c>
      <c r="G3027">
        <v>0.28048780487804881</v>
      </c>
      <c r="H3027">
        <v>10591</v>
      </c>
      <c r="I3027">
        <v>30399</v>
      </c>
      <c r="J3027">
        <v>44</v>
      </c>
      <c r="K3027" t="s">
        <v>891</v>
      </c>
      <c r="L3027">
        <v>4844</v>
      </c>
      <c r="M3027">
        <v>2024</v>
      </c>
      <c r="N3027">
        <v>36</v>
      </c>
      <c r="O3027">
        <f t="shared" si="47"/>
        <v>4.3433103578510053E-3</v>
      </c>
    </row>
    <row r="3028" spans="1:15" x14ac:dyDescent="0.3">
      <c r="A3028">
        <v>97</v>
      </c>
      <c r="B3028">
        <v>861</v>
      </c>
      <c r="C3028" t="s">
        <v>737</v>
      </c>
      <c r="D3028" t="s">
        <v>172</v>
      </c>
      <c r="E3028">
        <v>46</v>
      </c>
      <c r="F3028">
        <v>117</v>
      </c>
      <c r="G3028">
        <v>0.39316239316239315</v>
      </c>
      <c r="H3028">
        <v>10591</v>
      </c>
      <c r="I3028">
        <v>30399</v>
      </c>
      <c r="J3028">
        <v>44</v>
      </c>
      <c r="K3028" t="s">
        <v>2802</v>
      </c>
      <c r="L3028">
        <v>2923</v>
      </c>
      <c r="M3028">
        <v>2024</v>
      </c>
      <c r="N3028">
        <v>36</v>
      </c>
      <c r="O3028">
        <f t="shared" si="47"/>
        <v>4.3433103578510053E-3</v>
      </c>
    </row>
    <row r="3029" spans="1:15" x14ac:dyDescent="0.3">
      <c r="A3029">
        <v>97</v>
      </c>
      <c r="B3029">
        <v>403</v>
      </c>
      <c r="C3029" t="s">
        <v>737</v>
      </c>
      <c r="D3029" t="s">
        <v>172</v>
      </c>
      <c r="E3029">
        <v>42</v>
      </c>
      <c r="F3029">
        <v>43</v>
      </c>
      <c r="G3029">
        <v>0.97674418604651159</v>
      </c>
      <c r="H3029">
        <v>10591</v>
      </c>
      <c r="I3029">
        <v>30399</v>
      </c>
      <c r="J3029">
        <v>46</v>
      </c>
      <c r="K3029" t="s">
        <v>928</v>
      </c>
      <c r="L3029">
        <v>4475</v>
      </c>
      <c r="M3029">
        <v>2024</v>
      </c>
      <c r="N3029">
        <v>36</v>
      </c>
      <c r="O3029">
        <f t="shared" si="47"/>
        <v>3.9656311962987445E-3</v>
      </c>
    </row>
    <row r="3030" spans="1:15" x14ac:dyDescent="0.3">
      <c r="A3030">
        <v>97</v>
      </c>
      <c r="B3030">
        <v>660</v>
      </c>
      <c r="C3030" t="s">
        <v>737</v>
      </c>
      <c r="D3030" t="s">
        <v>172</v>
      </c>
      <c r="E3030">
        <v>42</v>
      </c>
      <c r="F3030">
        <v>76</v>
      </c>
      <c r="G3030">
        <v>0.55263157894736847</v>
      </c>
      <c r="H3030">
        <v>10591</v>
      </c>
      <c r="I3030">
        <v>30399</v>
      </c>
      <c r="J3030">
        <v>46</v>
      </c>
      <c r="K3030" t="s">
        <v>2790</v>
      </c>
      <c r="L3030">
        <v>2045</v>
      </c>
      <c r="M3030">
        <v>2024</v>
      </c>
      <c r="N3030">
        <v>36</v>
      </c>
      <c r="O3030">
        <f t="shared" si="47"/>
        <v>3.9656311962987445E-3</v>
      </c>
    </row>
    <row r="3031" spans="1:15" x14ac:dyDescent="0.3">
      <c r="A3031">
        <v>97</v>
      </c>
      <c r="B3031">
        <v>42</v>
      </c>
      <c r="C3031" t="s">
        <v>737</v>
      </c>
      <c r="D3031" t="s">
        <v>172</v>
      </c>
      <c r="E3031">
        <v>41</v>
      </c>
      <c r="F3031">
        <v>252</v>
      </c>
      <c r="G3031">
        <v>0.1626984126984127</v>
      </c>
      <c r="H3031">
        <v>10591</v>
      </c>
      <c r="I3031">
        <v>30399</v>
      </c>
      <c r="J3031">
        <v>48</v>
      </c>
      <c r="K3031" t="s">
        <v>914</v>
      </c>
      <c r="L3031">
        <v>5210</v>
      </c>
      <c r="M3031">
        <v>2024</v>
      </c>
      <c r="N3031">
        <v>36</v>
      </c>
      <c r="O3031">
        <f t="shared" si="47"/>
        <v>3.871211405910679E-3</v>
      </c>
    </row>
    <row r="3032" spans="1:15" x14ac:dyDescent="0.3">
      <c r="A3032">
        <v>97</v>
      </c>
      <c r="B3032">
        <v>240</v>
      </c>
      <c r="C3032" t="s">
        <v>737</v>
      </c>
      <c r="D3032" t="s">
        <v>172</v>
      </c>
      <c r="E3032">
        <v>41</v>
      </c>
      <c r="F3032">
        <v>87</v>
      </c>
      <c r="G3032">
        <v>0.47126436781609193</v>
      </c>
      <c r="H3032">
        <v>10591</v>
      </c>
      <c r="I3032">
        <v>30399</v>
      </c>
      <c r="J3032">
        <v>48</v>
      </c>
      <c r="K3032" t="s">
        <v>942</v>
      </c>
      <c r="L3032">
        <v>2347</v>
      </c>
      <c r="M3032">
        <v>2024</v>
      </c>
      <c r="N3032">
        <v>36</v>
      </c>
      <c r="O3032">
        <f t="shared" si="47"/>
        <v>3.871211405910679E-3</v>
      </c>
    </row>
    <row r="3033" spans="1:15" x14ac:dyDescent="0.3">
      <c r="A3033">
        <v>97</v>
      </c>
      <c r="B3033">
        <v>136</v>
      </c>
      <c r="C3033" t="s">
        <v>737</v>
      </c>
      <c r="D3033" t="s">
        <v>172</v>
      </c>
      <c r="E3033">
        <v>39</v>
      </c>
      <c r="F3033">
        <v>84</v>
      </c>
      <c r="G3033">
        <v>0.4642857142857143</v>
      </c>
      <c r="H3033">
        <v>10591</v>
      </c>
      <c r="I3033">
        <v>30399</v>
      </c>
      <c r="J3033">
        <v>50</v>
      </c>
      <c r="K3033" t="s">
        <v>945</v>
      </c>
      <c r="L3033">
        <v>1958</v>
      </c>
      <c r="M3033">
        <v>2024</v>
      </c>
      <c r="N3033">
        <v>36</v>
      </c>
      <c r="O3033">
        <f t="shared" si="47"/>
        <v>3.6823718251345482E-3</v>
      </c>
    </row>
    <row r="3034" spans="1:15" x14ac:dyDescent="0.3">
      <c r="A3034">
        <v>97</v>
      </c>
      <c r="B3034">
        <v>425</v>
      </c>
      <c r="C3034" t="s">
        <v>737</v>
      </c>
      <c r="D3034" t="s">
        <v>172</v>
      </c>
      <c r="E3034">
        <v>39</v>
      </c>
      <c r="F3034">
        <v>136</v>
      </c>
      <c r="G3034">
        <v>0.28676470588235292</v>
      </c>
      <c r="H3034">
        <v>10591</v>
      </c>
      <c r="I3034">
        <v>30399</v>
      </c>
      <c r="J3034">
        <v>50</v>
      </c>
      <c r="K3034" t="s">
        <v>2883</v>
      </c>
      <c r="L3034">
        <v>3296</v>
      </c>
      <c r="M3034">
        <v>2024</v>
      </c>
      <c r="N3034">
        <v>36</v>
      </c>
      <c r="O3034">
        <f t="shared" si="47"/>
        <v>3.6823718251345482E-3</v>
      </c>
    </row>
    <row r="3035" spans="1:15" x14ac:dyDescent="0.3">
      <c r="A3035">
        <v>97</v>
      </c>
      <c r="B3035">
        <v>231</v>
      </c>
      <c r="C3035" t="s">
        <v>737</v>
      </c>
      <c r="D3035" t="s">
        <v>172</v>
      </c>
      <c r="E3035">
        <v>38</v>
      </c>
      <c r="F3035">
        <v>102</v>
      </c>
      <c r="G3035">
        <v>0.37254901960784315</v>
      </c>
      <c r="H3035">
        <v>10591</v>
      </c>
      <c r="I3035">
        <v>30399</v>
      </c>
      <c r="J3035">
        <v>52</v>
      </c>
      <c r="K3035" t="s">
        <v>2220</v>
      </c>
      <c r="L3035">
        <v>4866</v>
      </c>
      <c r="M3035">
        <v>2024</v>
      </c>
      <c r="N3035">
        <v>36</v>
      </c>
      <c r="O3035">
        <f t="shared" si="47"/>
        <v>3.5879520347464828E-3</v>
      </c>
    </row>
    <row r="3036" spans="1:15" x14ac:dyDescent="0.3">
      <c r="A3036">
        <v>97</v>
      </c>
      <c r="B3036">
        <v>143</v>
      </c>
      <c r="C3036" t="s">
        <v>737</v>
      </c>
      <c r="D3036" t="s">
        <v>172</v>
      </c>
      <c r="E3036">
        <v>36</v>
      </c>
      <c r="F3036">
        <v>93</v>
      </c>
      <c r="G3036">
        <v>0.38709677419354838</v>
      </c>
      <c r="H3036">
        <v>10591</v>
      </c>
      <c r="I3036">
        <v>30399</v>
      </c>
      <c r="J3036">
        <v>53</v>
      </c>
      <c r="K3036" t="s">
        <v>2693</v>
      </c>
      <c r="L3036">
        <v>2493</v>
      </c>
      <c r="M3036">
        <v>2024</v>
      </c>
      <c r="N3036">
        <v>36</v>
      </c>
      <c r="O3036">
        <f t="shared" si="47"/>
        <v>3.3991124539703523E-3</v>
      </c>
    </row>
    <row r="3037" spans="1:15" x14ac:dyDescent="0.3">
      <c r="A3037">
        <v>97</v>
      </c>
      <c r="B3037">
        <v>199</v>
      </c>
      <c r="C3037" t="s">
        <v>737</v>
      </c>
      <c r="D3037" t="s">
        <v>172</v>
      </c>
      <c r="E3037">
        <v>36</v>
      </c>
      <c r="F3037">
        <v>126</v>
      </c>
      <c r="G3037">
        <v>0.2857142857142857</v>
      </c>
      <c r="H3037">
        <v>10591</v>
      </c>
      <c r="I3037">
        <v>30399</v>
      </c>
      <c r="J3037">
        <v>53</v>
      </c>
      <c r="K3037" t="s">
        <v>1667</v>
      </c>
      <c r="L3037">
        <v>2845</v>
      </c>
      <c r="M3037">
        <v>2024</v>
      </c>
      <c r="N3037">
        <v>36</v>
      </c>
      <c r="O3037">
        <f t="shared" si="47"/>
        <v>3.3991124539703523E-3</v>
      </c>
    </row>
    <row r="3038" spans="1:15" x14ac:dyDescent="0.3">
      <c r="A3038">
        <v>97</v>
      </c>
      <c r="B3038">
        <v>561</v>
      </c>
      <c r="C3038" t="s">
        <v>737</v>
      </c>
      <c r="D3038" t="s">
        <v>172</v>
      </c>
      <c r="E3038">
        <v>36</v>
      </c>
      <c r="F3038">
        <v>67</v>
      </c>
      <c r="G3038">
        <v>0.53731343283582089</v>
      </c>
      <c r="H3038">
        <v>10591</v>
      </c>
      <c r="I3038">
        <v>30399</v>
      </c>
      <c r="J3038">
        <v>53</v>
      </c>
      <c r="K3038" t="s">
        <v>2769</v>
      </c>
      <c r="L3038">
        <v>1743</v>
      </c>
      <c r="M3038">
        <v>2024</v>
      </c>
      <c r="N3038">
        <v>36</v>
      </c>
      <c r="O3038">
        <f t="shared" si="47"/>
        <v>3.3991124539703523E-3</v>
      </c>
    </row>
    <row r="3039" spans="1:15" x14ac:dyDescent="0.3">
      <c r="A3039">
        <v>97</v>
      </c>
      <c r="B3039">
        <v>197</v>
      </c>
      <c r="C3039" t="s">
        <v>737</v>
      </c>
      <c r="D3039" t="s">
        <v>172</v>
      </c>
      <c r="E3039">
        <v>35</v>
      </c>
      <c r="F3039">
        <v>119</v>
      </c>
      <c r="G3039">
        <v>0.29411764705882354</v>
      </c>
      <c r="H3039">
        <v>10591</v>
      </c>
      <c r="I3039">
        <v>30399</v>
      </c>
      <c r="J3039">
        <v>56</v>
      </c>
      <c r="K3039" t="s">
        <v>912</v>
      </c>
      <c r="L3039">
        <v>3175</v>
      </c>
      <c r="M3039">
        <v>2024</v>
      </c>
      <c r="N3039">
        <v>36</v>
      </c>
      <c r="O3039">
        <f t="shared" si="47"/>
        <v>3.3046926635822869E-3</v>
      </c>
    </row>
    <row r="3040" spans="1:15" x14ac:dyDescent="0.3">
      <c r="A3040">
        <v>97</v>
      </c>
      <c r="B3040">
        <v>245</v>
      </c>
      <c r="C3040" t="s">
        <v>737</v>
      </c>
      <c r="D3040" t="s">
        <v>172</v>
      </c>
      <c r="E3040">
        <v>35</v>
      </c>
      <c r="F3040">
        <v>101</v>
      </c>
      <c r="G3040">
        <v>0.34653465346534651</v>
      </c>
      <c r="H3040">
        <v>10591</v>
      </c>
      <c r="I3040">
        <v>30399</v>
      </c>
      <c r="J3040">
        <v>56</v>
      </c>
      <c r="K3040" t="s">
        <v>2712</v>
      </c>
      <c r="L3040">
        <v>2282</v>
      </c>
      <c r="M3040">
        <v>2024</v>
      </c>
      <c r="N3040">
        <v>36</v>
      </c>
      <c r="O3040">
        <f t="shared" si="47"/>
        <v>3.3046926635822869E-3</v>
      </c>
    </row>
    <row r="3041" spans="1:15" x14ac:dyDescent="0.3">
      <c r="A3041">
        <v>97</v>
      </c>
      <c r="B3041">
        <v>302</v>
      </c>
      <c r="C3041" t="s">
        <v>737</v>
      </c>
      <c r="D3041" t="s">
        <v>172</v>
      </c>
      <c r="E3041">
        <v>35</v>
      </c>
      <c r="F3041">
        <v>161</v>
      </c>
      <c r="G3041">
        <v>0.21739130434782608</v>
      </c>
      <c r="H3041">
        <v>10591</v>
      </c>
      <c r="I3041">
        <v>30399</v>
      </c>
      <c r="J3041">
        <v>56</v>
      </c>
      <c r="K3041" t="s">
        <v>875</v>
      </c>
      <c r="L3041">
        <v>6312</v>
      </c>
      <c r="M3041">
        <v>2024</v>
      </c>
      <c r="N3041">
        <v>36</v>
      </c>
      <c r="O3041">
        <f t="shared" si="47"/>
        <v>3.3046926635822869E-3</v>
      </c>
    </row>
    <row r="3042" spans="1:15" x14ac:dyDescent="0.3">
      <c r="A3042">
        <v>97</v>
      </c>
      <c r="B3042">
        <v>661</v>
      </c>
      <c r="C3042" t="s">
        <v>737</v>
      </c>
      <c r="D3042" t="s">
        <v>172</v>
      </c>
      <c r="E3042">
        <v>33</v>
      </c>
      <c r="F3042">
        <v>90</v>
      </c>
      <c r="G3042">
        <v>0.36666666666666664</v>
      </c>
      <c r="H3042">
        <v>10591</v>
      </c>
      <c r="I3042">
        <v>30399</v>
      </c>
      <c r="J3042">
        <v>59</v>
      </c>
      <c r="K3042" t="s">
        <v>2235</v>
      </c>
      <c r="L3042">
        <v>2066</v>
      </c>
      <c r="M3042">
        <v>2024</v>
      </c>
      <c r="N3042">
        <v>36</v>
      </c>
      <c r="O3042">
        <f t="shared" si="47"/>
        <v>3.1158530828061561E-3</v>
      </c>
    </row>
    <row r="3043" spans="1:15" x14ac:dyDescent="0.3">
      <c r="A3043">
        <v>97</v>
      </c>
      <c r="B3043">
        <v>281</v>
      </c>
      <c r="C3043" t="s">
        <v>737</v>
      </c>
      <c r="D3043" t="s">
        <v>172</v>
      </c>
      <c r="E3043">
        <v>32</v>
      </c>
      <c r="F3043">
        <v>75</v>
      </c>
      <c r="G3043">
        <v>0.42666666666666669</v>
      </c>
      <c r="H3043">
        <v>10591</v>
      </c>
      <c r="I3043">
        <v>30399</v>
      </c>
      <c r="J3043">
        <v>60</v>
      </c>
      <c r="K3043" t="s">
        <v>946</v>
      </c>
      <c r="L3043">
        <v>1881</v>
      </c>
      <c r="M3043">
        <v>2024</v>
      </c>
      <c r="N3043">
        <v>36</v>
      </c>
      <c r="O3043">
        <f t="shared" si="47"/>
        <v>3.0214332924180906E-3</v>
      </c>
    </row>
    <row r="3044" spans="1:15" x14ac:dyDescent="0.3">
      <c r="A3044">
        <v>97</v>
      </c>
      <c r="B3044">
        <v>581</v>
      </c>
      <c r="C3044" t="s">
        <v>737</v>
      </c>
      <c r="D3044" t="s">
        <v>172</v>
      </c>
      <c r="E3044">
        <v>32</v>
      </c>
      <c r="F3044">
        <v>78</v>
      </c>
      <c r="G3044">
        <v>0.41025641025641024</v>
      </c>
      <c r="H3044">
        <v>10591</v>
      </c>
      <c r="I3044">
        <v>30399</v>
      </c>
      <c r="J3044">
        <v>60</v>
      </c>
      <c r="K3044" t="s">
        <v>2773</v>
      </c>
      <c r="L3044">
        <v>997</v>
      </c>
      <c r="M3044">
        <v>2024</v>
      </c>
      <c r="N3044">
        <v>36</v>
      </c>
      <c r="O3044">
        <f t="shared" si="47"/>
        <v>3.0214332924180906E-3</v>
      </c>
    </row>
    <row r="3045" spans="1:15" x14ac:dyDescent="0.3">
      <c r="A3045">
        <v>97</v>
      </c>
      <c r="B3045">
        <v>246</v>
      </c>
      <c r="C3045" t="s">
        <v>737</v>
      </c>
      <c r="D3045" t="s">
        <v>172</v>
      </c>
      <c r="E3045">
        <v>31</v>
      </c>
      <c r="F3045">
        <v>62</v>
      </c>
      <c r="G3045">
        <v>0.5</v>
      </c>
      <c r="H3045">
        <v>10591</v>
      </c>
      <c r="I3045">
        <v>30399</v>
      </c>
      <c r="J3045">
        <v>62</v>
      </c>
      <c r="K3045" t="s">
        <v>2212</v>
      </c>
      <c r="L3045">
        <v>761</v>
      </c>
      <c r="M3045">
        <v>2024</v>
      </c>
      <c r="N3045">
        <v>36</v>
      </c>
      <c r="O3045">
        <f t="shared" si="47"/>
        <v>2.9270135020300256E-3</v>
      </c>
    </row>
    <row r="3046" spans="1:15" x14ac:dyDescent="0.3">
      <c r="A3046">
        <v>97</v>
      </c>
      <c r="B3046">
        <v>304</v>
      </c>
      <c r="C3046" t="s">
        <v>737</v>
      </c>
      <c r="D3046" t="s">
        <v>172</v>
      </c>
      <c r="E3046">
        <v>30</v>
      </c>
      <c r="F3046">
        <v>109</v>
      </c>
      <c r="G3046">
        <v>0.27522935779816515</v>
      </c>
      <c r="H3046">
        <v>10591</v>
      </c>
      <c r="I3046">
        <v>30399</v>
      </c>
      <c r="J3046">
        <v>63</v>
      </c>
      <c r="K3046" t="s">
        <v>921</v>
      </c>
      <c r="L3046">
        <v>5398</v>
      </c>
      <c r="M3046">
        <v>2024</v>
      </c>
      <c r="N3046">
        <v>36</v>
      </c>
      <c r="O3046">
        <f t="shared" si="47"/>
        <v>2.8325937116419602E-3</v>
      </c>
    </row>
    <row r="3047" spans="1:15" x14ac:dyDescent="0.3">
      <c r="A3047">
        <v>97</v>
      </c>
      <c r="B3047">
        <v>468</v>
      </c>
      <c r="C3047" t="s">
        <v>737</v>
      </c>
      <c r="D3047" t="s">
        <v>172</v>
      </c>
      <c r="E3047">
        <v>30</v>
      </c>
      <c r="F3047">
        <v>58</v>
      </c>
      <c r="G3047">
        <v>0.51724137931034486</v>
      </c>
      <c r="H3047">
        <v>10591</v>
      </c>
      <c r="I3047">
        <v>30399</v>
      </c>
      <c r="J3047">
        <v>63</v>
      </c>
      <c r="K3047" t="s">
        <v>2749</v>
      </c>
      <c r="L3047">
        <v>1247</v>
      </c>
      <c r="M3047">
        <v>2024</v>
      </c>
      <c r="N3047">
        <v>36</v>
      </c>
      <c r="O3047">
        <f t="shared" si="47"/>
        <v>2.8325937116419602E-3</v>
      </c>
    </row>
    <row r="3048" spans="1:15" x14ac:dyDescent="0.3">
      <c r="A3048">
        <v>97</v>
      </c>
      <c r="B3048">
        <v>141</v>
      </c>
      <c r="C3048" t="s">
        <v>737</v>
      </c>
      <c r="D3048" t="s">
        <v>172</v>
      </c>
      <c r="E3048">
        <v>28</v>
      </c>
      <c r="F3048">
        <v>118</v>
      </c>
      <c r="G3048">
        <v>0.23728813559322035</v>
      </c>
      <c r="H3048">
        <v>10591</v>
      </c>
      <c r="I3048">
        <v>30399</v>
      </c>
      <c r="J3048">
        <v>65</v>
      </c>
      <c r="K3048" t="s">
        <v>931</v>
      </c>
      <c r="L3048">
        <v>3833</v>
      </c>
      <c r="M3048">
        <v>2024</v>
      </c>
      <c r="N3048">
        <v>36</v>
      </c>
      <c r="O3048">
        <f t="shared" si="47"/>
        <v>2.6437541308658294E-3</v>
      </c>
    </row>
    <row r="3049" spans="1:15" x14ac:dyDescent="0.3">
      <c r="A3049">
        <v>97</v>
      </c>
      <c r="B3049">
        <v>207</v>
      </c>
      <c r="C3049" t="s">
        <v>737</v>
      </c>
      <c r="D3049" t="s">
        <v>172</v>
      </c>
      <c r="E3049">
        <v>28</v>
      </c>
      <c r="F3049">
        <v>120</v>
      </c>
      <c r="G3049">
        <v>0.23333333333333334</v>
      </c>
      <c r="H3049">
        <v>10591</v>
      </c>
      <c r="I3049">
        <v>30399</v>
      </c>
      <c r="J3049">
        <v>65</v>
      </c>
      <c r="K3049" t="s">
        <v>2231</v>
      </c>
      <c r="L3049">
        <v>3040</v>
      </c>
      <c r="M3049">
        <v>2024</v>
      </c>
      <c r="N3049">
        <v>36</v>
      </c>
      <c r="O3049">
        <f t="shared" si="47"/>
        <v>2.6437541308658294E-3</v>
      </c>
    </row>
    <row r="3050" spans="1:15" x14ac:dyDescent="0.3">
      <c r="A3050">
        <v>97</v>
      </c>
      <c r="B3050">
        <v>230</v>
      </c>
      <c r="C3050" t="s">
        <v>737</v>
      </c>
      <c r="D3050" t="s">
        <v>172</v>
      </c>
      <c r="E3050">
        <v>28</v>
      </c>
      <c r="F3050">
        <v>71</v>
      </c>
      <c r="G3050">
        <v>0.39436619718309857</v>
      </c>
      <c r="H3050">
        <v>10591</v>
      </c>
      <c r="I3050">
        <v>30399</v>
      </c>
      <c r="J3050">
        <v>65</v>
      </c>
      <c r="K3050" t="s">
        <v>2224</v>
      </c>
      <c r="L3050">
        <v>3311</v>
      </c>
      <c r="M3050">
        <v>2024</v>
      </c>
      <c r="N3050">
        <v>36</v>
      </c>
      <c r="O3050">
        <f t="shared" si="47"/>
        <v>2.6437541308658294E-3</v>
      </c>
    </row>
    <row r="3051" spans="1:15" x14ac:dyDescent="0.3">
      <c r="A3051">
        <v>97</v>
      </c>
      <c r="B3051">
        <v>342</v>
      </c>
      <c r="C3051" t="s">
        <v>737</v>
      </c>
      <c r="D3051" t="s">
        <v>172</v>
      </c>
      <c r="E3051">
        <v>28</v>
      </c>
      <c r="F3051">
        <v>110</v>
      </c>
      <c r="G3051">
        <v>0.25454545454545452</v>
      </c>
      <c r="H3051">
        <v>10591</v>
      </c>
      <c r="I3051">
        <v>30399</v>
      </c>
      <c r="J3051">
        <v>65</v>
      </c>
      <c r="K3051" t="s">
        <v>2726</v>
      </c>
      <c r="L3051">
        <v>2776</v>
      </c>
      <c r="M3051">
        <v>2024</v>
      </c>
      <c r="N3051">
        <v>36</v>
      </c>
      <c r="O3051">
        <f t="shared" si="47"/>
        <v>2.6437541308658294E-3</v>
      </c>
    </row>
    <row r="3052" spans="1:15" x14ac:dyDescent="0.3">
      <c r="A3052">
        <v>97</v>
      </c>
      <c r="B3052">
        <v>58</v>
      </c>
      <c r="C3052" t="s">
        <v>737</v>
      </c>
      <c r="D3052" t="s">
        <v>172</v>
      </c>
      <c r="E3052">
        <v>27</v>
      </c>
      <c r="F3052">
        <v>85</v>
      </c>
      <c r="G3052">
        <v>0.31764705882352939</v>
      </c>
      <c r="H3052">
        <v>10591</v>
      </c>
      <c r="I3052">
        <v>30399</v>
      </c>
      <c r="J3052">
        <v>69</v>
      </c>
      <c r="K3052" t="s">
        <v>911</v>
      </c>
      <c r="L3052">
        <v>3485</v>
      </c>
      <c r="M3052">
        <v>2024</v>
      </c>
      <c r="N3052">
        <v>36</v>
      </c>
      <c r="O3052">
        <f t="shared" si="47"/>
        <v>2.5493343404777639E-3</v>
      </c>
    </row>
    <row r="3053" spans="1:15" x14ac:dyDescent="0.3">
      <c r="A3053">
        <v>97</v>
      </c>
      <c r="B3053">
        <v>120</v>
      </c>
      <c r="C3053" t="s">
        <v>737</v>
      </c>
      <c r="D3053" t="s">
        <v>172</v>
      </c>
      <c r="E3053">
        <v>26</v>
      </c>
      <c r="F3053">
        <v>40</v>
      </c>
      <c r="G3053">
        <v>0.65</v>
      </c>
      <c r="H3053">
        <v>10591</v>
      </c>
      <c r="I3053">
        <v>30399</v>
      </c>
      <c r="J3053">
        <v>70</v>
      </c>
      <c r="K3053" t="s">
        <v>924</v>
      </c>
      <c r="L3053">
        <v>1368</v>
      </c>
      <c r="M3053">
        <v>2024</v>
      </c>
      <c r="N3053">
        <v>36</v>
      </c>
      <c r="O3053">
        <f t="shared" si="47"/>
        <v>2.4549145500896989E-3</v>
      </c>
    </row>
    <row r="3054" spans="1:15" x14ac:dyDescent="0.3">
      <c r="A3054">
        <v>97</v>
      </c>
      <c r="B3054">
        <v>314</v>
      </c>
      <c r="C3054" t="s">
        <v>737</v>
      </c>
      <c r="D3054" t="s">
        <v>172</v>
      </c>
      <c r="E3054">
        <v>26</v>
      </c>
      <c r="F3054">
        <v>69</v>
      </c>
      <c r="G3054">
        <v>0.37681159420289856</v>
      </c>
      <c r="H3054">
        <v>10591</v>
      </c>
      <c r="I3054">
        <v>30399</v>
      </c>
      <c r="J3054">
        <v>70</v>
      </c>
      <c r="K3054" t="s">
        <v>2852</v>
      </c>
      <c r="L3054">
        <v>1680</v>
      </c>
      <c r="M3054">
        <v>2024</v>
      </c>
      <c r="N3054">
        <v>36</v>
      </c>
      <c r="O3054">
        <f t="shared" si="47"/>
        <v>2.4549145500896989E-3</v>
      </c>
    </row>
    <row r="3055" spans="1:15" x14ac:dyDescent="0.3">
      <c r="A3055">
        <v>97</v>
      </c>
      <c r="B3055">
        <v>465</v>
      </c>
      <c r="C3055" t="s">
        <v>737</v>
      </c>
      <c r="D3055" t="s">
        <v>172</v>
      </c>
      <c r="E3055">
        <v>26</v>
      </c>
      <c r="F3055">
        <v>87</v>
      </c>
      <c r="G3055">
        <v>0.2988505747126437</v>
      </c>
      <c r="H3055">
        <v>10591</v>
      </c>
      <c r="I3055">
        <v>30399</v>
      </c>
      <c r="J3055">
        <v>70</v>
      </c>
      <c r="K3055" t="s">
        <v>2747</v>
      </c>
      <c r="L3055">
        <v>1977</v>
      </c>
      <c r="M3055">
        <v>2024</v>
      </c>
      <c r="N3055">
        <v>36</v>
      </c>
      <c r="O3055">
        <f t="shared" si="47"/>
        <v>2.4549145500896989E-3</v>
      </c>
    </row>
    <row r="3056" spans="1:15" x14ac:dyDescent="0.3">
      <c r="A3056">
        <v>99</v>
      </c>
      <c r="B3056">
        <v>720</v>
      </c>
      <c r="C3056" t="s">
        <v>959</v>
      </c>
      <c r="D3056" t="s">
        <v>144</v>
      </c>
      <c r="E3056">
        <v>370</v>
      </c>
      <c r="F3056">
        <v>4217</v>
      </c>
      <c r="G3056">
        <v>8.7740099596869819E-2</v>
      </c>
      <c r="H3056">
        <v>7489</v>
      </c>
      <c r="I3056">
        <v>72831</v>
      </c>
      <c r="J3056">
        <v>1</v>
      </c>
      <c r="K3056" t="s">
        <v>867</v>
      </c>
      <c r="L3056">
        <v>43807</v>
      </c>
      <c r="M3056">
        <v>2024</v>
      </c>
      <c r="N3056">
        <v>36</v>
      </c>
      <c r="O3056">
        <f t="shared" si="47"/>
        <v>4.9405795166243827E-2</v>
      </c>
    </row>
    <row r="3057" spans="1:15" x14ac:dyDescent="0.3">
      <c r="A3057">
        <v>99</v>
      </c>
      <c r="B3057">
        <v>139</v>
      </c>
      <c r="C3057" t="s">
        <v>959</v>
      </c>
      <c r="D3057" t="s">
        <v>144</v>
      </c>
      <c r="E3057">
        <v>330</v>
      </c>
      <c r="F3057">
        <v>1957</v>
      </c>
      <c r="G3057">
        <v>0.16862544711292796</v>
      </c>
      <c r="H3057">
        <v>7489</v>
      </c>
      <c r="I3057">
        <v>72831</v>
      </c>
      <c r="J3057">
        <v>2</v>
      </c>
      <c r="K3057" t="s">
        <v>879</v>
      </c>
      <c r="L3057">
        <v>15497</v>
      </c>
      <c r="M3057">
        <v>2024</v>
      </c>
      <c r="N3057">
        <v>36</v>
      </c>
      <c r="O3057">
        <f t="shared" si="47"/>
        <v>4.4064628121244495E-2</v>
      </c>
    </row>
    <row r="3058" spans="1:15" x14ac:dyDescent="0.3">
      <c r="A3058">
        <v>99</v>
      </c>
      <c r="B3058">
        <v>194</v>
      </c>
      <c r="C3058" t="s">
        <v>959</v>
      </c>
      <c r="D3058" t="s">
        <v>144</v>
      </c>
      <c r="E3058">
        <v>322</v>
      </c>
      <c r="F3058">
        <v>2784</v>
      </c>
      <c r="G3058">
        <v>0.11566091954022989</v>
      </c>
      <c r="H3058">
        <v>7489</v>
      </c>
      <c r="I3058">
        <v>72831</v>
      </c>
      <c r="J3058">
        <v>3</v>
      </c>
      <c r="K3058" t="s">
        <v>873</v>
      </c>
      <c r="L3058">
        <v>26491</v>
      </c>
      <c r="M3058">
        <v>2024</v>
      </c>
      <c r="N3058">
        <v>36</v>
      </c>
      <c r="O3058">
        <f t="shared" si="47"/>
        <v>4.2996394712244625E-2</v>
      </c>
    </row>
    <row r="3059" spans="1:15" x14ac:dyDescent="0.3">
      <c r="A3059">
        <v>99</v>
      </c>
      <c r="B3059">
        <v>137</v>
      </c>
      <c r="C3059" t="s">
        <v>959</v>
      </c>
      <c r="D3059" t="s">
        <v>144</v>
      </c>
      <c r="E3059">
        <v>304</v>
      </c>
      <c r="F3059">
        <v>2383</v>
      </c>
      <c r="G3059">
        <v>0.12757028955098615</v>
      </c>
      <c r="H3059">
        <v>7489</v>
      </c>
      <c r="I3059">
        <v>72831</v>
      </c>
      <c r="J3059">
        <v>4</v>
      </c>
      <c r="K3059" t="s">
        <v>872</v>
      </c>
      <c r="L3059">
        <v>18935</v>
      </c>
      <c r="M3059">
        <v>2024</v>
      </c>
      <c r="N3059">
        <v>36</v>
      </c>
      <c r="O3059">
        <f t="shared" si="47"/>
        <v>4.0592869541994925E-2</v>
      </c>
    </row>
    <row r="3060" spans="1:15" x14ac:dyDescent="0.3">
      <c r="A3060">
        <v>99</v>
      </c>
      <c r="B3060">
        <v>140</v>
      </c>
      <c r="C3060" t="s">
        <v>959</v>
      </c>
      <c r="D3060" t="s">
        <v>144</v>
      </c>
      <c r="E3060">
        <v>283</v>
      </c>
      <c r="F3060">
        <v>1327</v>
      </c>
      <c r="G3060">
        <v>0.2132629992464205</v>
      </c>
      <c r="H3060">
        <v>7489</v>
      </c>
      <c r="I3060">
        <v>72831</v>
      </c>
      <c r="J3060">
        <v>5</v>
      </c>
      <c r="K3060" t="s">
        <v>876</v>
      </c>
      <c r="L3060">
        <v>9196</v>
      </c>
      <c r="M3060">
        <v>2024</v>
      </c>
      <c r="N3060">
        <v>36</v>
      </c>
      <c r="O3060">
        <f t="shared" si="47"/>
        <v>3.7788756843370276E-2</v>
      </c>
    </row>
    <row r="3061" spans="1:15" x14ac:dyDescent="0.3">
      <c r="A3061">
        <v>99</v>
      </c>
      <c r="B3061">
        <v>775</v>
      </c>
      <c r="C3061" t="s">
        <v>959</v>
      </c>
      <c r="D3061" t="s">
        <v>144</v>
      </c>
      <c r="E3061">
        <v>235</v>
      </c>
      <c r="F3061">
        <v>1155</v>
      </c>
      <c r="G3061">
        <v>0.20346320346320346</v>
      </c>
      <c r="H3061">
        <v>7489</v>
      </c>
      <c r="I3061">
        <v>72831</v>
      </c>
      <c r="J3061">
        <v>6</v>
      </c>
      <c r="K3061" t="s">
        <v>881</v>
      </c>
      <c r="L3061">
        <v>9105</v>
      </c>
      <c r="M3061">
        <v>2024</v>
      </c>
      <c r="N3061">
        <v>36</v>
      </c>
      <c r="O3061">
        <f t="shared" si="47"/>
        <v>3.1379356389371074E-2</v>
      </c>
    </row>
    <row r="3062" spans="1:15" x14ac:dyDescent="0.3">
      <c r="A3062">
        <v>99</v>
      </c>
      <c r="B3062">
        <v>463</v>
      </c>
      <c r="C3062" t="s">
        <v>959</v>
      </c>
      <c r="D3062" t="s">
        <v>144</v>
      </c>
      <c r="E3062">
        <v>227</v>
      </c>
      <c r="F3062">
        <v>1964</v>
      </c>
      <c r="G3062">
        <v>0.11558044806517312</v>
      </c>
      <c r="H3062">
        <v>7489</v>
      </c>
      <c r="I3062">
        <v>72831</v>
      </c>
      <c r="J3062">
        <v>7</v>
      </c>
      <c r="K3062" t="s">
        <v>880</v>
      </c>
      <c r="L3062">
        <v>12764</v>
      </c>
      <c r="M3062">
        <v>2024</v>
      </c>
      <c r="N3062">
        <v>36</v>
      </c>
      <c r="O3062">
        <f t="shared" si="47"/>
        <v>3.0311122980371211E-2</v>
      </c>
    </row>
    <row r="3063" spans="1:15" x14ac:dyDescent="0.3">
      <c r="A3063">
        <v>99</v>
      </c>
      <c r="B3063">
        <v>201</v>
      </c>
      <c r="C3063" t="s">
        <v>959</v>
      </c>
      <c r="D3063" t="s">
        <v>144</v>
      </c>
      <c r="E3063">
        <v>182</v>
      </c>
      <c r="F3063">
        <v>1372</v>
      </c>
      <c r="G3063">
        <v>0.1326530612244898</v>
      </c>
      <c r="H3063">
        <v>7489</v>
      </c>
      <c r="I3063">
        <v>72831</v>
      </c>
      <c r="J3063">
        <v>8</v>
      </c>
      <c r="K3063" t="s">
        <v>877</v>
      </c>
      <c r="L3063">
        <v>11407</v>
      </c>
      <c r="M3063">
        <v>2024</v>
      </c>
      <c r="N3063">
        <v>36</v>
      </c>
      <c r="O3063">
        <f t="shared" si="47"/>
        <v>2.4302310054746961E-2</v>
      </c>
    </row>
    <row r="3064" spans="1:15" x14ac:dyDescent="0.3">
      <c r="A3064">
        <v>99</v>
      </c>
      <c r="B3064">
        <v>770</v>
      </c>
      <c r="C3064" t="s">
        <v>959</v>
      </c>
      <c r="D3064" t="s">
        <v>144</v>
      </c>
      <c r="E3064">
        <v>161</v>
      </c>
      <c r="F3064">
        <v>314</v>
      </c>
      <c r="G3064">
        <v>0.51273885350318471</v>
      </c>
      <c r="H3064">
        <v>7489</v>
      </c>
      <c r="I3064">
        <v>72831</v>
      </c>
      <c r="J3064">
        <v>9</v>
      </c>
      <c r="K3064" t="s">
        <v>915</v>
      </c>
      <c r="L3064">
        <v>2112</v>
      </c>
      <c r="M3064">
        <v>2024</v>
      </c>
      <c r="N3064">
        <v>36</v>
      </c>
      <c r="O3064">
        <f t="shared" si="47"/>
        <v>2.1498197356122312E-2</v>
      </c>
    </row>
    <row r="3065" spans="1:15" x14ac:dyDescent="0.3">
      <c r="A3065">
        <v>99</v>
      </c>
      <c r="B3065">
        <v>773</v>
      </c>
      <c r="C3065" t="s">
        <v>959</v>
      </c>
      <c r="D3065" t="s">
        <v>144</v>
      </c>
      <c r="E3065">
        <v>158</v>
      </c>
      <c r="F3065">
        <v>291</v>
      </c>
      <c r="G3065">
        <v>0.54295532646048106</v>
      </c>
      <c r="H3065">
        <v>7489</v>
      </c>
      <c r="I3065">
        <v>72831</v>
      </c>
      <c r="J3065">
        <v>10</v>
      </c>
      <c r="K3065" t="s">
        <v>917</v>
      </c>
      <c r="L3065">
        <v>2034</v>
      </c>
      <c r="M3065">
        <v>2024</v>
      </c>
      <c r="N3065">
        <v>36</v>
      </c>
      <c r="O3065">
        <f t="shared" si="47"/>
        <v>2.1097609827747364E-2</v>
      </c>
    </row>
    <row r="3066" spans="1:15" x14ac:dyDescent="0.3">
      <c r="A3066">
        <v>99</v>
      </c>
      <c r="B3066">
        <v>42</v>
      </c>
      <c r="C3066" t="s">
        <v>959</v>
      </c>
      <c r="D3066" t="s">
        <v>144</v>
      </c>
      <c r="E3066">
        <v>151</v>
      </c>
      <c r="F3066">
        <v>735</v>
      </c>
      <c r="G3066">
        <v>0.20544217687074831</v>
      </c>
      <c r="H3066">
        <v>7489</v>
      </c>
      <c r="I3066">
        <v>72831</v>
      </c>
      <c r="J3066">
        <v>11</v>
      </c>
      <c r="K3066" t="s">
        <v>914</v>
      </c>
      <c r="L3066">
        <v>5210</v>
      </c>
      <c r="M3066">
        <v>2024</v>
      </c>
      <c r="N3066">
        <v>36</v>
      </c>
      <c r="O3066">
        <f t="shared" si="47"/>
        <v>2.0162905594872479E-2</v>
      </c>
    </row>
    <row r="3067" spans="1:15" x14ac:dyDescent="0.3">
      <c r="A3067">
        <v>99</v>
      </c>
      <c r="B3067">
        <v>249</v>
      </c>
      <c r="C3067" t="s">
        <v>959</v>
      </c>
      <c r="D3067" t="s">
        <v>144</v>
      </c>
      <c r="E3067">
        <v>149</v>
      </c>
      <c r="F3067">
        <v>1256</v>
      </c>
      <c r="G3067">
        <v>0.11863057324840764</v>
      </c>
      <c r="H3067">
        <v>7489</v>
      </c>
      <c r="I3067">
        <v>72831</v>
      </c>
      <c r="J3067">
        <v>12</v>
      </c>
      <c r="K3067" t="s">
        <v>2876</v>
      </c>
      <c r="L3067">
        <v>7387</v>
      </c>
      <c r="M3067">
        <v>2024</v>
      </c>
      <c r="N3067">
        <v>36</v>
      </c>
      <c r="O3067">
        <f t="shared" si="47"/>
        <v>1.9895847242622514E-2</v>
      </c>
    </row>
    <row r="3068" spans="1:15" x14ac:dyDescent="0.3">
      <c r="A3068">
        <v>99</v>
      </c>
      <c r="B3068">
        <v>469</v>
      </c>
      <c r="C3068" t="s">
        <v>959</v>
      </c>
      <c r="D3068" t="s">
        <v>144</v>
      </c>
      <c r="E3068">
        <v>147</v>
      </c>
      <c r="F3068">
        <v>1178</v>
      </c>
      <c r="G3068">
        <v>0.12478777589134125</v>
      </c>
      <c r="H3068">
        <v>7489</v>
      </c>
      <c r="I3068">
        <v>72831</v>
      </c>
      <c r="J3068">
        <v>13</v>
      </c>
      <c r="K3068" t="s">
        <v>1605</v>
      </c>
      <c r="L3068">
        <v>10709</v>
      </c>
      <c r="M3068">
        <v>2024</v>
      </c>
      <c r="N3068">
        <v>36</v>
      </c>
      <c r="O3068">
        <f t="shared" si="47"/>
        <v>1.9628788890372548E-2</v>
      </c>
    </row>
    <row r="3069" spans="1:15" x14ac:dyDescent="0.3">
      <c r="A3069">
        <v>99</v>
      </c>
      <c r="B3069">
        <v>204</v>
      </c>
      <c r="C3069" t="s">
        <v>959</v>
      </c>
      <c r="D3069" t="s">
        <v>144</v>
      </c>
      <c r="E3069">
        <v>139</v>
      </c>
      <c r="F3069">
        <v>886</v>
      </c>
      <c r="G3069">
        <v>0.15688487584650113</v>
      </c>
      <c r="H3069">
        <v>7489</v>
      </c>
      <c r="I3069">
        <v>72831</v>
      </c>
      <c r="J3069">
        <v>14</v>
      </c>
      <c r="K3069" t="s">
        <v>2704</v>
      </c>
      <c r="L3069">
        <v>4075</v>
      </c>
      <c r="M3069">
        <v>2024</v>
      </c>
      <c r="N3069">
        <v>36</v>
      </c>
      <c r="O3069">
        <f t="shared" si="47"/>
        <v>1.8560555481372681E-2</v>
      </c>
    </row>
    <row r="3070" spans="1:15" x14ac:dyDescent="0.3">
      <c r="A3070">
        <v>99</v>
      </c>
      <c r="B3070">
        <v>862</v>
      </c>
      <c r="C3070" t="s">
        <v>959</v>
      </c>
      <c r="D3070" t="s">
        <v>144</v>
      </c>
      <c r="E3070">
        <v>130</v>
      </c>
      <c r="F3070">
        <v>359</v>
      </c>
      <c r="G3070">
        <v>0.36211699164345401</v>
      </c>
      <c r="H3070">
        <v>7489</v>
      </c>
      <c r="I3070">
        <v>72831</v>
      </c>
      <c r="J3070">
        <v>15</v>
      </c>
      <c r="K3070" t="s">
        <v>910</v>
      </c>
      <c r="L3070">
        <v>3335</v>
      </c>
      <c r="M3070">
        <v>2024</v>
      </c>
      <c r="N3070">
        <v>36</v>
      </c>
      <c r="O3070">
        <f t="shared" si="47"/>
        <v>1.7358792896247831E-2</v>
      </c>
    </row>
    <row r="3071" spans="1:15" x14ac:dyDescent="0.3">
      <c r="A3071">
        <v>99</v>
      </c>
      <c r="B3071">
        <v>45</v>
      </c>
      <c r="C3071" t="s">
        <v>959</v>
      </c>
      <c r="D3071" t="s">
        <v>144</v>
      </c>
      <c r="E3071">
        <v>120</v>
      </c>
      <c r="F3071">
        <v>1041</v>
      </c>
      <c r="G3071">
        <v>0.11527377521613832</v>
      </c>
      <c r="H3071">
        <v>7489</v>
      </c>
      <c r="I3071">
        <v>72831</v>
      </c>
      <c r="J3071">
        <v>16</v>
      </c>
      <c r="K3071" t="s">
        <v>883</v>
      </c>
      <c r="L3071">
        <v>9187</v>
      </c>
      <c r="M3071">
        <v>2024</v>
      </c>
      <c r="N3071">
        <v>36</v>
      </c>
      <c r="O3071">
        <f t="shared" si="47"/>
        <v>1.6023501134997998E-2</v>
      </c>
    </row>
    <row r="3072" spans="1:15" x14ac:dyDescent="0.3">
      <c r="A3072">
        <v>99</v>
      </c>
      <c r="B3072">
        <v>133</v>
      </c>
      <c r="C3072" t="s">
        <v>959</v>
      </c>
      <c r="D3072" t="s">
        <v>144</v>
      </c>
      <c r="E3072">
        <v>120</v>
      </c>
      <c r="F3072">
        <v>732</v>
      </c>
      <c r="G3072">
        <v>0.16393442622950818</v>
      </c>
      <c r="H3072">
        <v>7489</v>
      </c>
      <c r="I3072">
        <v>72831</v>
      </c>
      <c r="J3072">
        <v>16</v>
      </c>
      <c r="K3072" t="s">
        <v>2877</v>
      </c>
      <c r="L3072">
        <v>7672</v>
      </c>
      <c r="M3072">
        <v>2024</v>
      </c>
      <c r="N3072">
        <v>36</v>
      </c>
      <c r="O3072">
        <f t="shared" si="47"/>
        <v>1.6023501134997998E-2</v>
      </c>
    </row>
    <row r="3073" spans="1:15" x14ac:dyDescent="0.3">
      <c r="A3073">
        <v>99</v>
      </c>
      <c r="B3073">
        <v>282</v>
      </c>
      <c r="C3073" t="s">
        <v>959</v>
      </c>
      <c r="D3073" t="s">
        <v>144</v>
      </c>
      <c r="E3073">
        <v>120</v>
      </c>
      <c r="F3073">
        <v>589</v>
      </c>
      <c r="G3073">
        <v>0.2037351443123939</v>
      </c>
      <c r="H3073">
        <v>7489</v>
      </c>
      <c r="I3073">
        <v>72831</v>
      </c>
      <c r="J3073">
        <v>16</v>
      </c>
      <c r="K3073" t="s">
        <v>893</v>
      </c>
      <c r="L3073">
        <v>5536</v>
      </c>
      <c r="M3073">
        <v>2024</v>
      </c>
      <c r="N3073">
        <v>36</v>
      </c>
      <c r="O3073">
        <f t="shared" si="47"/>
        <v>1.6023501134997998E-2</v>
      </c>
    </row>
    <row r="3074" spans="1:15" x14ac:dyDescent="0.3">
      <c r="A3074">
        <v>99</v>
      </c>
      <c r="B3074">
        <v>420</v>
      </c>
      <c r="C3074" t="s">
        <v>959</v>
      </c>
      <c r="D3074" t="s">
        <v>144</v>
      </c>
      <c r="E3074">
        <v>120</v>
      </c>
      <c r="F3074">
        <v>975</v>
      </c>
      <c r="G3074">
        <v>0.12307692307692308</v>
      </c>
      <c r="H3074">
        <v>7489</v>
      </c>
      <c r="I3074">
        <v>72831</v>
      </c>
      <c r="J3074">
        <v>16</v>
      </c>
      <c r="K3074" t="s">
        <v>894</v>
      </c>
      <c r="L3074">
        <v>7368</v>
      </c>
      <c r="M3074">
        <v>2024</v>
      </c>
      <c r="N3074">
        <v>36</v>
      </c>
      <c r="O3074">
        <f t="shared" si="47"/>
        <v>1.6023501134997998E-2</v>
      </c>
    </row>
    <row r="3075" spans="1:15" x14ac:dyDescent="0.3">
      <c r="A3075">
        <v>99</v>
      </c>
      <c r="B3075">
        <v>383</v>
      </c>
      <c r="C3075" t="s">
        <v>959</v>
      </c>
      <c r="D3075" t="s">
        <v>144</v>
      </c>
      <c r="E3075">
        <v>117</v>
      </c>
      <c r="F3075">
        <v>1122</v>
      </c>
      <c r="G3075">
        <v>0.10427807486631016</v>
      </c>
      <c r="H3075">
        <v>7489</v>
      </c>
      <c r="I3075">
        <v>72831</v>
      </c>
      <c r="J3075">
        <v>20</v>
      </c>
      <c r="K3075" t="s">
        <v>2875</v>
      </c>
      <c r="L3075">
        <v>8922</v>
      </c>
      <c r="M3075">
        <v>2024</v>
      </c>
      <c r="N3075">
        <v>36</v>
      </c>
      <c r="O3075">
        <f t="shared" ref="O3075:O3138" si="48">E3075/H3075</f>
        <v>1.5622913606623047E-2</v>
      </c>
    </row>
    <row r="3076" spans="1:15" x14ac:dyDescent="0.3">
      <c r="A3076">
        <v>99</v>
      </c>
      <c r="B3076">
        <v>302</v>
      </c>
      <c r="C3076" t="s">
        <v>959</v>
      </c>
      <c r="D3076" t="s">
        <v>144</v>
      </c>
      <c r="E3076">
        <v>111</v>
      </c>
      <c r="F3076">
        <v>518</v>
      </c>
      <c r="G3076">
        <v>0.21428571428571427</v>
      </c>
      <c r="H3076">
        <v>7489</v>
      </c>
      <c r="I3076">
        <v>72831</v>
      </c>
      <c r="J3076">
        <v>21</v>
      </c>
      <c r="K3076" t="s">
        <v>875</v>
      </c>
      <c r="L3076">
        <v>6312</v>
      </c>
      <c r="M3076">
        <v>2024</v>
      </c>
      <c r="N3076">
        <v>36</v>
      </c>
      <c r="O3076">
        <f t="shared" si="48"/>
        <v>1.4821738549873148E-2</v>
      </c>
    </row>
    <row r="3077" spans="1:15" x14ac:dyDescent="0.3">
      <c r="A3077">
        <v>99</v>
      </c>
      <c r="B3077">
        <v>301</v>
      </c>
      <c r="C3077" t="s">
        <v>959</v>
      </c>
      <c r="D3077" t="s">
        <v>144</v>
      </c>
      <c r="E3077">
        <v>109</v>
      </c>
      <c r="F3077">
        <v>605</v>
      </c>
      <c r="G3077">
        <v>0.18016528925619835</v>
      </c>
      <c r="H3077">
        <v>7489</v>
      </c>
      <c r="I3077">
        <v>72831</v>
      </c>
      <c r="J3077">
        <v>22</v>
      </c>
      <c r="K3077" t="s">
        <v>2874</v>
      </c>
      <c r="L3077">
        <v>7114</v>
      </c>
      <c r="M3077">
        <v>2024</v>
      </c>
      <c r="N3077">
        <v>36</v>
      </c>
      <c r="O3077">
        <f t="shared" si="48"/>
        <v>1.455468019762318E-2</v>
      </c>
    </row>
    <row r="3078" spans="1:15" x14ac:dyDescent="0.3">
      <c r="A3078">
        <v>99</v>
      </c>
      <c r="B3078">
        <v>351</v>
      </c>
      <c r="C3078" t="s">
        <v>959</v>
      </c>
      <c r="D3078" t="s">
        <v>144</v>
      </c>
      <c r="E3078">
        <v>100</v>
      </c>
      <c r="F3078">
        <v>749</v>
      </c>
      <c r="G3078">
        <v>0.13351134846461948</v>
      </c>
      <c r="H3078">
        <v>7489</v>
      </c>
      <c r="I3078">
        <v>72831</v>
      </c>
      <c r="J3078">
        <v>23</v>
      </c>
      <c r="K3078" t="s">
        <v>2729</v>
      </c>
      <c r="L3078">
        <v>4749</v>
      </c>
      <c r="M3078">
        <v>2024</v>
      </c>
      <c r="N3078">
        <v>36</v>
      </c>
      <c r="O3078">
        <f t="shared" si="48"/>
        <v>1.335291761249833E-2</v>
      </c>
    </row>
    <row r="3079" spans="1:15" x14ac:dyDescent="0.3">
      <c r="A3079">
        <v>99</v>
      </c>
      <c r="B3079">
        <v>347</v>
      </c>
      <c r="C3079" t="s">
        <v>959</v>
      </c>
      <c r="D3079" t="s">
        <v>144</v>
      </c>
      <c r="E3079">
        <v>86</v>
      </c>
      <c r="F3079">
        <v>1033</v>
      </c>
      <c r="G3079">
        <v>8.325266214908035E-2</v>
      </c>
      <c r="H3079">
        <v>7489</v>
      </c>
      <c r="I3079">
        <v>72831</v>
      </c>
      <c r="J3079">
        <v>24</v>
      </c>
      <c r="K3079" t="s">
        <v>886</v>
      </c>
      <c r="L3079">
        <v>5736</v>
      </c>
      <c r="M3079">
        <v>2024</v>
      </c>
      <c r="N3079">
        <v>36</v>
      </c>
      <c r="O3079">
        <f t="shared" si="48"/>
        <v>1.1483509146748564E-2</v>
      </c>
    </row>
    <row r="3080" spans="1:15" x14ac:dyDescent="0.3">
      <c r="A3080">
        <v>99</v>
      </c>
      <c r="B3080">
        <v>53</v>
      </c>
      <c r="C3080" t="s">
        <v>959</v>
      </c>
      <c r="D3080" t="s">
        <v>144</v>
      </c>
      <c r="E3080">
        <v>83</v>
      </c>
      <c r="F3080">
        <v>634</v>
      </c>
      <c r="G3080">
        <v>0.1309148264984227</v>
      </c>
      <c r="H3080">
        <v>7489</v>
      </c>
      <c r="I3080">
        <v>72831</v>
      </c>
      <c r="J3080">
        <v>25</v>
      </c>
      <c r="K3080" t="s">
        <v>906</v>
      </c>
      <c r="L3080">
        <v>6415</v>
      </c>
      <c r="M3080">
        <v>2024</v>
      </c>
      <c r="N3080">
        <v>36</v>
      </c>
      <c r="O3080">
        <f t="shared" si="48"/>
        <v>1.1082921618373615E-2</v>
      </c>
    </row>
    <row r="3081" spans="1:15" x14ac:dyDescent="0.3">
      <c r="A3081">
        <v>99</v>
      </c>
      <c r="B3081">
        <v>52</v>
      </c>
      <c r="C3081" t="s">
        <v>959</v>
      </c>
      <c r="D3081" t="s">
        <v>144</v>
      </c>
      <c r="E3081">
        <v>81</v>
      </c>
      <c r="F3081">
        <v>511</v>
      </c>
      <c r="G3081">
        <v>0.15851272015655576</v>
      </c>
      <c r="H3081">
        <v>7489</v>
      </c>
      <c r="I3081">
        <v>72831</v>
      </c>
      <c r="J3081">
        <v>26</v>
      </c>
      <c r="K3081" t="s">
        <v>2881</v>
      </c>
      <c r="L3081">
        <v>3600</v>
      </c>
      <c r="M3081">
        <v>2024</v>
      </c>
      <c r="N3081">
        <v>36</v>
      </c>
      <c r="O3081">
        <f t="shared" si="48"/>
        <v>1.0815863266123648E-2</v>
      </c>
    </row>
    <row r="3082" spans="1:15" x14ac:dyDescent="0.3">
      <c r="A3082">
        <v>99</v>
      </c>
      <c r="B3082">
        <v>254</v>
      </c>
      <c r="C3082" t="s">
        <v>959</v>
      </c>
      <c r="D3082" t="s">
        <v>144</v>
      </c>
      <c r="E3082">
        <v>74</v>
      </c>
      <c r="F3082">
        <v>917</v>
      </c>
      <c r="G3082">
        <v>8.0697928026172303E-2</v>
      </c>
      <c r="H3082">
        <v>7489</v>
      </c>
      <c r="I3082">
        <v>72831</v>
      </c>
      <c r="J3082">
        <v>27</v>
      </c>
      <c r="K3082" t="s">
        <v>889</v>
      </c>
      <c r="L3082">
        <v>7267</v>
      </c>
      <c r="M3082">
        <v>2024</v>
      </c>
      <c r="N3082">
        <v>36</v>
      </c>
      <c r="O3082">
        <f t="shared" si="48"/>
        <v>9.8811590332487653E-3</v>
      </c>
    </row>
    <row r="3083" spans="1:15" x14ac:dyDescent="0.3">
      <c r="A3083">
        <v>99</v>
      </c>
      <c r="B3083">
        <v>113</v>
      </c>
      <c r="C3083" t="s">
        <v>959</v>
      </c>
      <c r="D3083" t="s">
        <v>144</v>
      </c>
      <c r="E3083">
        <v>73</v>
      </c>
      <c r="F3083">
        <v>435</v>
      </c>
      <c r="G3083">
        <v>0.167816091954023</v>
      </c>
      <c r="H3083">
        <v>7489</v>
      </c>
      <c r="I3083">
        <v>72831</v>
      </c>
      <c r="J3083">
        <v>28</v>
      </c>
      <c r="K3083" t="s">
        <v>936</v>
      </c>
      <c r="L3083">
        <v>3757</v>
      </c>
      <c r="M3083">
        <v>2024</v>
      </c>
      <c r="N3083">
        <v>36</v>
      </c>
      <c r="O3083">
        <f t="shared" si="48"/>
        <v>9.7476298571237824E-3</v>
      </c>
    </row>
    <row r="3084" spans="1:15" x14ac:dyDescent="0.3">
      <c r="A3084">
        <v>99</v>
      </c>
      <c r="B3084">
        <v>263</v>
      </c>
      <c r="C3084" t="s">
        <v>959</v>
      </c>
      <c r="D3084" t="s">
        <v>144</v>
      </c>
      <c r="E3084">
        <v>72</v>
      </c>
      <c r="F3084">
        <v>482</v>
      </c>
      <c r="G3084">
        <v>0.14937759336099585</v>
      </c>
      <c r="H3084">
        <v>7489</v>
      </c>
      <c r="I3084">
        <v>72831</v>
      </c>
      <c r="J3084">
        <v>29</v>
      </c>
      <c r="K3084" t="s">
        <v>2882</v>
      </c>
      <c r="L3084">
        <v>4234</v>
      </c>
      <c r="M3084">
        <v>2024</v>
      </c>
      <c r="N3084">
        <v>36</v>
      </c>
      <c r="O3084">
        <f t="shared" si="48"/>
        <v>9.6141006809987977E-3</v>
      </c>
    </row>
    <row r="3085" spans="1:15" x14ac:dyDescent="0.3">
      <c r="A3085">
        <v>99</v>
      </c>
      <c r="B3085">
        <v>244</v>
      </c>
      <c r="C3085" t="s">
        <v>959</v>
      </c>
      <c r="D3085" t="s">
        <v>144</v>
      </c>
      <c r="E3085">
        <v>71</v>
      </c>
      <c r="F3085">
        <v>694</v>
      </c>
      <c r="G3085">
        <v>0.10230547550432277</v>
      </c>
      <c r="H3085">
        <v>7489</v>
      </c>
      <c r="I3085">
        <v>72831</v>
      </c>
      <c r="J3085">
        <v>30</v>
      </c>
      <c r="K3085" t="s">
        <v>887</v>
      </c>
      <c r="L3085">
        <v>5396</v>
      </c>
      <c r="M3085">
        <v>2024</v>
      </c>
      <c r="N3085">
        <v>36</v>
      </c>
      <c r="O3085">
        <f t="shared" si="48"/>
        <v>9.4805715048738148E-3</v>
      </c>
    </row>
    <row r="3086" spans="1:15" x14ac:dyDescent="0.3">
      <c r="A3086">
        <v>99</v>
      </c>
      <c r="B3086">
        <v>466</v>
      </c>
      <c r="C3086" t="s">
        <v>959</v>
      </c>
      <c r="D3086" t="s">
        <v>144</v>
      </c>
      <c r="E3086">
        <v>71</v>
      </c>
      <c r="F3086">
        <v>749</v>
      </c>
      <c r="G3086">
        <v>9.4793057409879838E-2</v>
      </c>
      <c r="H3086">
        <v>7489</v>
      </c>
      <c r="I3086">
        <v>72831</v>
      </c>
      <c r="J3086">
        <v>30</v>
      </c>
      <c r="K3086" t="s">
        <v>2748</v>
      </c>
      <c r="L3086">
        <v>7325</v>
      </c>
      <c r="M3086">
        <v>2024</v>
      </c>
      <c r="N3086">
        <v>36</v>
      </c>
      <c r="O3086">
        <f t="shared" si="48"/>
        <v>9.4805715048738148E-3</v>
      </c>
    </row>
    <row r="3087" spans="1:15" x14ac:dyDescent="0.3">
      <c r="A3087">
        <v>99</v>
      </c>
      <c r="B3087">
        <v>663</v>
      </c>
      <c r="C3087" t="s">
        <v>959</v>
      </c>
      <c r="D3087" t="s">
        <v>144</v>
      </c>
      <c r="E3087">
        <v>71</v>
      </c>
      <c r="F3087">
        <v>682</v>
      </c>
      <c r="G3087">
        <v>0.10410557184750734</v>
      </c>
      <c r="H3087">
        <v>7489</v>
      </c>
      <c r="I3087">
        <v>72831</v>
      </c>
      <c r="J3087">
        <v>30</v>
      </c>
      <c r="K3087" t="s">
        <v>2791</v>
      </c>
      <c r="L3087">
        <v>4867</v>
      </c>
      <c r="M3087">
        <v>2024</v>
      </c>
      <c r="N3087">
        <v>36</v>
      </c>
      <c r="O3087">
        <f t="shared" si="48"/>
        <v>9.4805715048738148E-3</v>
      </c>
    </row>
    <row r="3088" spans="1:15" x14ac:dyDescent="0.3">
      <c r="A3088">
        <v>99</v>
      </c>
      <c r="B3088">
        <v>253</v>
      </c>
      <c r="C3088" t="s">
        <v>959</v>
      </c>
      <c r="D3088" t="s">
        <v>144</v>
      </c>
      <c r="E3088">
        <v>70</v>
      </c>
      <c r="F3088">
        <v>403</v>
      </c>
      <c r="G3088">
        <v>0.17369727047146402</v>
      </c>
      <c r="H3088">
        <v>7489</v>
      </c>
      <c r="I3088">
        <v>72831</v>
      </c>
      <c r="J3088">
        <v>33</v>
      </c>
      <c r="K3088" t="s">
        <v>885</v>
      </c>
      <c r="L3088">
        <v>3191</v>
      </c>
      <c r="M3088">
        <v>2024</v>
      </c>
      <c r="N3088">
        <v>36</v>
      </c>
      <c r="O3088">
        <f t="shared" si="48"/>
        <v>9.3470423287488318E-3</v>
      </c>
    </row>
    <row r="3089" spans="1:15" x14ac:dyDescent="0.3">
      <c r="A3089">
        <v>99</v>
      </c>
      <c r="B3089">
        <v>426</v>
      </c>
      <c r="C3089" t="s">
        <v>959</v>
      </c>
      <c r="D3089" t="s">
        <v>144</v>
      </c>
      <c r="E3089">
        <v>70</v>
      </c>
      <c r="F3089">
        <v>515</v>
      </c>
      <c r="G3089">
        <v>0.13592233009708737</v>
      </c>
      <c r="H3089">
        <v>7489</v>
      </c>
      <c r="I3089">
        <v>72831</v>
      </c>
      <c r="J3089">
        <v>33</v>
      </c>
      <c r="K3089" t="s">
        <v>2215</v>
      </c>
      <c r="L3089">
        <v>4907</v>
      </c>
      <c r="M3089">
        <v>2024</v>
      </c>
      <c r="N3089">
        <v>36</v>
      </c>
      <c r="O3089">
        <f t="shared" si="48"/>
        <v>9.3470423287488318E-3</v>
      </c>
    </row>
    <row r="3090" spans="1:15" x14ac:dyDescent="0.3">
      <c r="A3090">
        <v>99</v>
      </c>
      <c r="B3090">
        <v>190</v>
      </c>
      <c r="C3090" t="s">
        <v>959</v>
      </c>
      <c r="D3090" t="s">
        <v>144</v>
      </c>
      <c r="E3090">
        <v>61</v>
      </c>
      <c r="F3090">
        <v>611</v>
      </c>
      <c r="G3090">
        <v>9.9836333878887074E-2</v>
      </c>
      <c r="H3090">
        <v>7489</v>
      </c>
      <c r="I3090">
        <v>72831</v>
      </c>
      <c r="J3090">
        <v>35</v>
      </c>
      <c r="K3090" t="s">
        <v>904</v>
      </c>
      <c r="L3090">
        <v>5253</v>
      </c>
      <c r="M3090">
        <v>2024</v>
      </c>
      <c r="N3090">
        <v>36</v>
      </c>
      <c r="O3090">
        <f t="shared" si="48"/>
        <v>8.1452797436239819E-3</v>
      </c>
    </row>
    <row r="3091" spans="1:15" x14ac:dyDescent="0.3">
      <c r="A3091">
        <v>99</v>
      </c>
      <c r="B3091">
        <v>772</v>
      </c>
      <c r="C3091" t="s">
        <v>959</v>
      </c>
      <c r="D3091" t="s">
        <v>144</v>
      </c>
      <c r="E3091">
        <v>59</v>
      </c>
      <c r="F3091">
        <v>59</v>
      </c>
      <c r="G3091">
        <v>1</v>
      </c>
      <c r="H3091">
        <v>7489</v>
      </c>
      <c r="I3091">
        <v>72831</v>
      </c>
      <c r="J3091">
        <v>36</v>
      </c>
      <c r="K3091" t="s">
        <v>916</v>
      </c>
      <c r="L3091">
        <v>1265</v>
      </c>
      <c r="M3091">
        <v>2024</v>
      </c>
      <c r="N3091">
        <v>36</v>
      </c>
      <c r="O3091">
        <f t="shared" si="48"/>
        <v>7.878221391374016E-3</v>
      </c>
    </row>
    <row r="3092" spans="1:15" x14ac:dyDescent="0.3">
      <c r="A3092">
        <v>99</v>
      </c>
      <c r="B3092">
        <v>247</v>
      </c>
      <c r="C3092" t="s">
        <v>959</v>
      </c>
      <c r="D3092" t="s">
        <v>144</v>
      </c>
      <c r="E3092">
        <v>57</v>
      </c>
      <c r="F3092">
        <v>537</v>
      </c>
      <c r="G3092">
        <v>0.10614525139664804</v>
      </c>
      <c r="H3092">
        <v>7489</v>
      </c>
      <c r="I3092">
        <v>72831</v>
      </c>
      <c r="J3092">
        <v>37</v>
      </c>
      <c r="K3092" t="s">
        <v>898</v>
      </c>
      <c r="L3092">
        <v>5393</v>
      </c>
      <c r="M3092">
        <v>2024</v>
      </c>
      <c r="N3092">
        <v>36</v>
      </c>
      <c r="O3092">
        <f t="shared" si="48"/>
        <v>7.6111630391240484E-3</v>
      </c>
    </row>
    <row r="3093" spans="1:15" x14ac:dyDescent="0.3">
      <c r="A3093">
        <v>99</v>
      </c>
      <c r="B3093">
        <v>861</v>
      </c>
      <c r="C3093" t="s">
        <v>959</v>
      </c>
      <c r="D3093" t="s">
        <v>144</v>
      </c>
      <c r="E3093">
        <v>57</v>
      </c>
      <c r="F3093">
        <v>318</v>
      </c>
      <c r="G3093">
        <v>0.17924528301886791</v>
      </c>
      <c r="H3093">
        <v>7489</v>
      </c>
      <c r="I3093">
        <v>72831</v>
      </c>
      <c r="J3093">
        <v>37</v>
      </c>
      <c r="K3093" t="s">
        <v>2802</v>
      </c>
      <c r="L3093">
        <v>2923</v>
      </c>
      <c r="M3093">
        <v>2024</v>
      </c>
      <c r="N3093">
        <v>36</v>
      </c>
      <c r="O3093">
        <f t="shared" si="48"/>
        <v>7.6111630391240484E-3</v>
      </c>
    </row>
    <row r="3094" spans="1:15" x14ac:dyDescent="0.3">
      <c r="A3094">
        <v>99</v>
      </c>
      <c r="B3094">
        <v>141</v>
      </c>
      <c r="C3094" t="s">
        <v>959</v>
      </c>
      <c r="D3094" t="s">
        <v>144</v>
      </c>
      <c r="E3094">
        <v>54</v>
      </c>
      <c r="F3094">
        <v>456</v>
      </c>
      <c r="G3094">
        <v>0.11842105263157894</v>
      </c>
      <c r="H3094">
        <v>7489</v>
      </c>
      <c r="I3094">
        <v>72831</v>
      </c>
      <c r="J3094">
        <v>39</v>
      </c>
      <c r="K3094" t="s">
        <v>931</v>
      </c>
      <c r="L3094">
        <v>3833</v>
      </c>
      <c r="M3094">
        <v>2024</v>
      </c>
      <c r="N3094">
        <v>36</v>
      </c>
      <c r="O3094">
        <f t="shared" si="48"/>
        <v>7.2105755107490987E-3</v>
      </c>
    </row>
    <row r="3095" spans="1:15" x14ac:dyDescent="0.3">
      <c r="A3095">
        <v>99</v>
      </c>
      <c r="B3095">
        <v>280</v>
      </c>
      <c r="C3095" t="s">
        <v>959</v>
      </c>
      <c r="D3095" t="s">
        <v>144</v>
      </c>
      <c r="E3095">
        <v>50</v>
      </c>
      <c r="F3095">
        <v>447</v>
      </c>
      <c r="G3095">
        <v>0.11185682326621924</v>
      </c>
      <c r="H3095">
        <v>7489</v>
      </c>
      <c r="I3095">
        <v>72831</v>
      </c>
      <c r="J3095">
        <v>40</v>
      </c>
      <c r="K3095" t="s">
        <v>948</v>
      </c>
      <c r="L3095">
        <v>4028</v>
      </c>
      <c r="M3095">
        <v>2024</v>
      </c>
      <c r="N3095">
        <v>36</v>
      </c>
      <c r="O3095">
        <f t="shared" si="48"/>
        <v>6.6764588062491652E-3</v>
      </c>
    </row>
    <row r="3096" spans="1:15" x14ac:dyDescent="0.3">
      <c r="A3096">
        <v>99</v>
      </c>
      <c r="B3096">
        <v>422</v>
      </c>
      <c r="C3096" t="s">
        <v>959</v>
      </c>
      <c r="D3096" t="s">
        <v>144</v>
      </c>
      <c r="E3096">
        <v>50</v>
      </c>
      <c r="F3096">
        <v>366</v>
      </c>
      <c r="G3096">
        <v>0.13661202185792351</v>
      </c>
      <c r="H3096">
        <v>7489</v>
      </c>
      <c r="I3096">
        <v>72831</v>
      </c>
      <c r="J3096">
        <v>40</v>
      </c>
      <c r="K3096" t="s">
        <v>2852</v>
      </c>
      <c r="L3096">
        <v>2623</v>
      </c>
      <c r="M3096">
        <v>2024</v>
      </c>
      <c r="N3096">
        <v>36</v>
      </c>
      <c r="O3096">
        <f t="shared" si="48"/>
        <v>6.6764588062491652E-3</v>
      </c>
    </row>
    <row r="3097" spans="1:15" x14ac:dyDescent="0.3">
      <c r="A3097">
        <v>99</v>
      </c>
      <c r="B3097">
        <v>308</v>
      </c>
      <c r="C3097" t="s">
        <v>959</v>
      </c>
      <c r="D3097" t="s">
        <v>144</v>
      </c>
      <c r="E3097">
        <v>49</v>
      </c>
      <c r="F3097">
        <v>533</v>
      </c>
      <c r="G3097">
        <v>9.193245778611632E-2</v>
      </c>
      <c r="H3097">
        <v>7489</v>
      </c>
      <c r="I3097">
        <v>72831</v>
      </c>
      <c r="J3097">
        <v>42</v>
      </c>
      <c r="K3097" t="s">
        <v>2211</v>
      </c>
      <c r="L3097">
        <v>5626</v>
      </c>
      <c r="M3097">
        <v>2024</v>
      </c>
      <c r="N3097">
        <v>36</v>
      </c>
      <c r="O3097">
        <f t="shared" si="48"/>
        <v>6.5429296301241823E-3</v>
      </c>
    </row>
    <row r="3098" spans="1:15" x14ac:dyDescent="0.3">
      <c r="A3098">
        <v>99</v>
      </c>
      <c r="B3098">
        <v>342</v>
      </c>
      <c r="C3098" t="s">
        <v>959</v>
      </c>
      <c r="D3098" t="s">
        <v>144</v>
      </c>
      <c r="E3098">
        <v>49</v>
      </c>
      <c r="F3098">
        <v>485</v>
      </c>
      <c r="G3098">
        <v>0.10103092783505155</v>
      </c>
      <c r="H3098">
        <v>7489</v>
      </c>
      <c r="I3098">
        <v>72831</v>
      </c>
      <c r="J3098">
        <v>42</v>
      </c>
      <c r="K3098" t="s">
        <v>2726</v>
      </c>
      <c r="L3098">
        <v>2776</v>
      </c>
      <c r="M3098">
        <v>2024</v>
      </c>
      <c r="N3098">
        <v>36</v>
      </c>
      <c r="O3098">
        <f t="shared" si="48"/>
        <v>6.5429296301241823E-3</v>
      </c>
    </row>
    <row r="3099" spans="1:15" x14ac:dyDescent="0.3">
      <c r="A3099">
        <v>99</v>
      </c>
      <c r="B3099">
        <v>134</v>
      </c>
      <c r="C3099" t="s">
        <v>959</v>
      </c>
      <c r="D3099" t="s">
        <v>144</v>
      </c>
      <c r="E3099">
        <v>48</v>
      </c>
      <c r="F3099">
        <v>443</v>
      </c>
      <c r="G3099">
        <v>0.10835214446952596</v>
      </c>
      <c r="H3099">
        <v>7489</v>
      </c>
      <c r="I3099">
        <v>72831</v>
      </c>
      <c r="J3099">
        <v>44</v>
      </c>
      <c r="K3099" t="s">
        <v>929</v>
      </c>
      <c r="L3099">
        <v>4163</v>
      </c>
      <c r="M3099">
        <v>2024</v>
      </c>
      <c r="N3099">
        <v>36</v>
      </c>
      <c r="O3099">
        <f t="shared" si="48"/>
        <v>6.4094004539991985E-3</v>
      </c>
    </row>
    <row r="3100" spans="1:15" x14ac:dyDescent="0.3">
      <c r="A3100">
        <v>99</v>
      </c>
      <c r="B3100">
        <v>425</v>
      </c>
      <c r="C3100" t="s">
        <v>959</v>
      </c>
      <c r="D3100" t="s">
        <v>144</v>
      </c>
      <c r="E3100">
        <v>48</v>
      </c>
      <c r="F3100">
        <v>341</v>
      </c>
      <c r="G3100">
        <v>0.14076246334310852</v>
      </c>
      <c r="H3100">
        <v>7489</v>
      </c>
      <c r="I3100">
        <v>72831</v>
      </c>
      <c r="J3100">
        <v>44</v>
      </c>
      <c r="K3100" t="s">
        <v>2883</v>
      </c>
      <c r="L3100">
        <v>3296</v>
      </c>
      <c r="M3100">
        <v>2024</v>
      </c>
      <c r="N3100">
        <v>36</v>
      </c>
      <c r="O3100">
        <f t="shared" si="48"/>
        <v>6.4094004539991985E-3</v>
      </c>
    </row>
    <row r="3101" spans="1:15" x14ac:dyDescent="0.3">
      <c r="A3101">
        <v>99</v>
      </c>
      <c r="B3101">
        <v>47</v>
      </c>
      <c r="C3101" t="s">
        <v>959</v>
      </c>
      <c r="D3101" t="s">
        <v>144</v>
      </c>
      <c r="E3101">
        <v>46</v>
      </c>
      <c r="F3101">
        <v>342</v>
      </c>
      <c r="G3101">
        <v>0.13450292397660818</v>
      </c>
      <c r="H3101">
        <v>7489</v>
      </c>
      <c r="I3101">
        <v>72831</v>
      </c>
      <c r="J3101">
        <v>46</v>
      </c>
      <c r="K3101" t="s">
        <v>947</v>
      </c>
      <c r="L3101">
        <v>1622</v>
      </c>
      <c r="M3101">
        <v>2024</v>
      </c>
      <c r="N3101">
        <v>36</v>
      </c>
      <c r="O3101">
        <f t="shared" si="48"/>
        <v>6.1423421017492326E-3</v>
      </c>
    </row>
    <row r="3102" spans="1:15" x14ac:dyDescent="0.3">
      <c r="A3102">
        <v>99</v>
      </c>
      <c r="B3102">
        <v>248</v>
      </c>
      <c r="C3102" t="s">
        <v>959</v>
      </c>
      <c r="D3102" t="s">
        <v>144</v>
      </c>
      <c r="E3102">
        <v>46</v>
      </c>
      <c r="F3102">
        <v>382</v>
      </c>
      <c r="G3102">
        <v>0.12041884816753927</v>
      </c>
      <c r="H3102">
        <v>7489</v>
      </c>
      <c r="I3102">
        <v>72831</v>
      </c>
      <c r="J3102">
        <v>46</v>
      </c>
      <c r="K3102" t="s">
        <v>963</v>
      </c>
      <c r="L3102">
        <v>3375</v>
      </c>
      <c r="M3102">
        <v>2024</v>
      </c>
      <c r="N3102">
        <v>36</v>
      </c>
      <c r="O3102">
        <f t="shared" si="48"/>
        <v>6.1423421017492326E-3</v>
      </c>
    </row>
    <row r="3103" spans="1:15" x14ac:dyDescent="0.3">
      <c r="A3103">
        <v>99</v>
      </c>
      <c r="B3103">
        <v>465</v>
      </c>
      <c r="C3103" t="s">
        <v>959</v>
      </c>
      <c r="D3103" t="s">
        <v>144</v>
      </c>
      <c r="E3103">
        <v>46</v>
      </c>
      <c r="F3103">
        <v>227</v>
      </c>
      <c r="G3103">
        <v>0.20264317180616739</v>
      </c>
      <c r="H3103">
        <v>7489</v>
      </c>
      <c r="I3103">
        <v>72831</v>
      </c>
      <c r="J3103">
        <v>46</v>
      </c>
      <c r="K3103" t="s">
        <v>2747</v>
      </c>
      <c r="L3103">
        <v>1977</v>
      </c>
      <c r="M3103">
        <v>2024</v>
      </c>
      <c r="N3103">
        <v>36</v>
      </c>
      <c r="O3103">
        <f t="shared" si="48"/>
        <v>6.1423421017492326E-3</v>
      </c>
    </row>
    <row r="3104" spans="1:15" x14ac:dyDescent="0.3">
      <c r="A3104">
        <v>99</v>
      </c>
      <c r="B3104">
        <v>58</v>
      </c>
      <c r="C3104" t="s">
        <v>959</v>
      </c>
      <c r="D3104" t="s">
        <v>144</v>
      </c>
      <c r="E3104">
        <v>44</v>
      </c>
      <c r="F3104">
        <v>375</v>
      </c>
      <c r="G3104">
        <v>0.11733333333333333</v>
      </c>
      <c r="H3104">
        <v>7489</v>
      </c>
      <c r="I3104">
        <v>72831</v>
      </c>
      <c r="J3104">
        <v>49</v>
      </c>
      <c r="K3104" t="s">
        <v>911</v>
      </c>
      <c r="L3104">
        <v>3485</v>
      </c>
      <c r="M3104">
        <v>2024</v>
      </c>
      <c r="N3104">
        <v>36</v>
      </c>
      <c r="O3104">
        <f t="shared" si="48"/>
        <v>5.8752837494992658E-3</v>
      </c>
    </row>
    <row r="3105" spans="1:15" x14ac:dyDescent="0.3">
      <c r="A3105">
        <v>99</v>
      </c>
      <c r="B3105">
        <v>199</v>
      </c>
      <c r="C3105" t="s">
        <v>959</v>
      </c>
      <c r="D3105" t="s">
        <v>144</v>
      </c>
      <c r="E3105">
        <v>43</v>
      </c>
      <c r="F3105">
        <v>394</v>
      </c>
      <c r="G3105">
        <v>0.10913705583756345</v>
      </c>
      <c r="H3105">
        <v>7489</v>
      </c>
      <c r="I3105">
        <v>72831</v>
      </c>
      <c r="J3105">
        <v>50</v>
      </c>
      <c r="K3105" t="s">
        <v>1667</v>
      </c>
      <c r="L3105">
        <v>2845</v>
      </c>
      <c r="M3105">
        <v>2024</v>
      </c>
      <c r="N3105">
        <v>36</v>
      </c>
      <c r="O3105">
        <f t="shared" si="48"/>
        <v>5.741754573374282E-3</v>
      </c>
    </row>
    <row r="3106" spans="1:15" x14ac:dyDescent="0.3">
      <c r="A3106">
        <v>99</v>
      </c>
      <c r="B3106">
        <v>750</v>
      </c>
      <c r="C3106" t="s">
        <v>959</v>
      </c>
      <c r="D3106" t="s">
        <v>144</v>
      </c>
      <c r="E3106">
        <v>43</v>
      </c>
      <c r="F3106">
        <v>81</v>
      </c>
      <c r="G3106">
        <v>0.53086419753086422</v>
      </c>
      <c r="H3106">
        <v>7489</v>
      </c>
      <c r="I3106">
        <v>72831</v>
      </c>
      <c r="J3106">
        <v>50</v>
      </c>
      <c r="K3106" t="s">
        <v>884</v>
      </c>
      <c r="L3106">
        <v>5626</v>
      </c>
      <c r="M3106">
        <v>2024</v>
      </c>
      <c r="N3106">
        <v>36</v>
      </c>
      <c r="O3106">
        <f t="shared" si="48"/>
        <v>5.741754573374282E-3</v>
      </c>
    </row>
    <row r="3107" spans="1:15" x14ac:dyDescent="0.3">
      <c r="A3107">
        <v>99</v>
      </c>
      <c r="B3107">
        <v>283</v>
      </c>
      <c r="C3107" t="s">
        <v>959</v>
      </c>
      <c r="D3107" t="s">
        <v>144</v>
      </c>
      <c r="E3107">
        <v>42</v>
      </c>
      <c r="F3107">
        <v>239</v>
      </c>
      <c r="G3107">
        <v>0.17573221757322174</v>
      </c>
      <c r="H3107">
        <v>7489</v>
      </c>
      <c r="I3107">
        <v>72831</v>
      </c>
      <c r="J3107">
        <v>52</v>
      </c>
      <c r="K3107" t="s">
        <v>2244</v>
      </c>
      <c r="L3107">
        <v>2563</v>
      </c>
      <c r="M3107">
        <v>2024</v>
      </c>
      <c r="N3107">
        <v>36</v>
      </c>
      <c r="O3107">
        <f t="shared" si="48"/>
        <v>5.6082253972492991E-3</v>
      </c>
    </row>
    <row r="3108" spans="1:15" x14ac:dyDescent="0.3">
      <c r="A3108">
        <v>99</v>
      </c>
      <c r="B3108">
        <v>313</v>
      </c>
      <c r="C3108" t="s">
        <v>959</v>
      </c>
      <c r="D3108" t="s">
        <v>144</v>
      </c>
      <c r="E3108">
        <v>41</v>
      </c>
      <c r="F3108">
        <v>248</v>
      </c>
      <c r="G3108">
        <v>0.16532258064516128</v>
      </c>
      <c r="H3108">
        <v>7489</v>
      </c>
      <c r="I3108">
        <v>72831</v>
      </c>
      <c r="J3108">
        <v>53</v>
      </c>
      <c r="K3108" t="s">
        <v>926</v>
      </c>
      <c r="L3108">
        <v>2940</v>
      </c>
      <c r="M3108">
        <v>2024</v>
      </c>
      <c r="N3108">
        <v>36</v>
      </c>
      <c r="O3108">
        <f t="shared" si="48"/>
        <v>5.4746962211243153E-3</v>
      </c>
    </row>
    <row r="3109" spans="1:15" x14ac:dyDescent="0.3">
      <c r="A3109">
        <v>99</v>
      </c>
      <c r="B3109">
        <v>751</v>
      </c>
      <c r="C3109" t="s">
        <v>959</v>
      </c>
      <c r="D3109" t="s">
        <v>144</v>
      </c>
      <c r="E3109">
        <v>41</v>
      </c>
      <c r="F3109">
        <v>111</v>
      </c>
      <c r="G3109">
        <v>0.36936936936936937</v>
      </c>
      <c r="H3109">
        <v>7489</v>
      </c>
      <c r="I3109">
        <v>72831</v>
      </c>
      <c r="J3109">
        <v>53</v>
      </c>
      <c r="K3109" t="s">
        <v>870</v>
      </c>
      <c r="L3109">
        <v>7174</v>
      </c>
      <c r="M3109">
        <v>2024</v>
      </c>
      <c r="N3109">
        <v>36</v>
      </c>
      <c r="O3109">
        <f t="shared" si="48"/>
        <v>5.4746962211243153E-3</v>
      </c>
    </row>
    <row r="3110" spans="1:15" x14ac:dyDescent="0.3">
      <c r="A3110">
        <v>99</v>
      </c>
      <c r="B3110">
        <v>774</v>
      </c>
      <c r="C3110" t="s">
        <v>959</v>
      </c>
      <c r="D3110" t="s">
        <v>144</v>
      </c>
      <c r="E3110">
        <v>41</v>
      </c>
      <c r="F3110">
        <v>85</v>
      </c>
      <c r="G3110">
        <v>0.4823529411764706</v>
      </c>
      <c r="H3110">
        <v>7489</v>
      </c>
      <c r="I3110">
        <v>72831</v>
      </c>
      <c r="J3110">
        <v>53</v>
      </c>
      <c r="K3110" t="s">
        <v>2798</v>
      </c>
      <c r="L3110">
        <v>670</v>
      </c>
      <c r="M3110">
        <v>2024</v>
      </c>
      <c r="N3110">
        <v>36</v>
      </c>
      <c r="O3110">
        <f t="shared" si="48"/>
        <v>5.4746962211243153E-3</v>
      </c>
    </row>
    <row r="3111" spans="1:15" x14ac:dyDescent="0.3">
      <c r="A3111">
        <v>99</v>
      </c>
      <c r="B3111">
        <v>198</v>
      </c>
      <c r="C3111" t="s">
        <v>959</v>
      </c>
      <c r="D3111" t="s">
        <v>144</v>
      </c>
      <c r="E3111">
        <v>40</v>
      </c>
      <c r="F3111">
        <v>257</v>
      </c>
      <c r="G3111">
        <v>0.1556420233463035</v>
      </c>
      <c r="H3111">
        <v>7489</v>
      </c>
      <c r="I3111">
        <v>72831</v>
      </c>
      <c r="J3111">
        <v>56</v>
      </c>
      <c r="K3111" t="s">
        <v>2703</v>
      </c>
      <c r="L3111">
        <v>1904</v>
      </c>
      <c r="M3111">
        <v>2024</v>
      </c>
      <c r="N3111">
        <v>36</v>
      </c>
      <c r="O3111">
        <f t="shared" si="48"/>
        <v>5.3411670449993323E-3</v>
      </c>
    </row>
    <row r="3112" spans="1:15" x14ac:dyDescent="0.3">
      <c r="A3112">
        <v>99</v>
      </c>
      <c r="B3112">
        <v>203</v>
      </c>
      <c r="C3112" t="s">
        <v>959</v>
      </c>
      <c r="D3112" t="s">
        <v>144</v>
      </c>
      <c r="E3112">
        <v>40</v>
      </c>
      <c r="F3112">
        <v>264</v>
      </c>
      <c r="G3112">
        <v>0.15151515151515152</v>
      </c>
      <c r="H3112">
        <v>7489</v>
      </c>
      <c r="I3112">
        <v>72831</v>
      </c>
      <c r="J3112">
        <v>56</v>
      </c>
      <c r="K3112" t="s">
        <v>1735</v>
      </c>
      <c r="L3112">
        <v>1119</v>
      </c>
      <c r="M3112">
        <v>2024</v>
      </c>
      <c r="N3112">
        <v>36</v>
      </c>
      <c r="O3112">
        <f t="shared" si="48"/>
        <v>5.3411670449993323E-3</v>
      </c>
    </row>
    <row r="3113" spans="1:15" x14ac:dyDescent="0.3">
      <c r="A3113">
        <v>99</v>
      </c>
      <c r="B3113">
        <v>753</v>
      </c>
      <c r="C3113" t="s">
        <v>959</v>
      </c>
      <c r="D3113" t="s">
        <v>144</v>
      </c>
      <c r="E3113">
        <v>40</v>
      </c>
      <c r="F3113">
        <v>93</v>
      </c>
      <c r="G3113">
        <v>0.43010752688172044</v>
      </c>
      <c r="H3113">
        <v>7489</v>
      </c>
      <c r="I3113">
        <v>72831</v>
      </c>
      <c r="J3113">
        <v>56</v>
      </c>
      <c r="K3113" t="s">
        <v>869</v>
      </c>
      <c r="L3113">
        <v>6723</v>
      </c>
      <c r="M3113">
        <v>2024</v>
      </c>
      <c r="N3113">
        <v>36</v>
      </c>
      <c r="O3113">
        <f t="shared" si="48"/>
        <v>5.3411670449993323E-3</v>
      </c>
    </row>
    <row r="3114" spans="1:15" x14ac:dyDescent="0.3">
      <c r="A3114">
        <v>99</v>
      </c>
      <c r="B3114">
        <v>241</v>
      </c>
      <c r="C3114" t="s">
        <v>959</v>
      </c>
      <c r="D3114" t="s">
        <v>144</v>
      </c>
      <c r="E3114">
        <v>37</v>
      </c>
      <c r="F3114">
        <v>562</v>
      </c>
      <c r="G3114">
        <v>6.5836298932384338E-2</v>
      </c>
      <c r="H3114">
        <v>7489</v>
      </c>
      <c r="I3114">
        <v>72831</v>
      </c>
      <c r="J3114">
        <v>59</v>
      </c>
      <c r="K3114" t="s">
        <v>890</v>
      </c>
      <c r="L3114">
        <v>4374</v>
      </c>
      <c r="M3114">
        <v>2024</v>
      </c>
      <c r="N3114">
        <v>36</v>
      </c>
      <c r="O3114">
        <f t="shared" si="48"/>
        <v>4.9405795166243827E-3</v>
      </c>
    </row>
    <row r="3115" spans="1:15" x14ac:dyDescent="0.3">
      <c r="A3115">
        <v>99</v>
      </c>
      <c r="B3115">
        <v>812</v>
      </c>
      <c r="C3115" t="s">
        <v>959</v>
      </c>
      <c r="D3115" t="s">
        <v>144</v>
      </c>
      <c r="E3115">
        <v>35</v>
      </c>
      <c r="F3115">
        <v>340</v>
      </c>
      <c r="G3115">
        <v>0.10294117647058823</v>
      </c>
      <c r="H3115">
        <v>7489</v>
      </c>
      <c r="I3115">
        <v>72831</v>
      </c>
      <c r="J3115">
        <v>60</v>
      </c>
      <c r="K3115" t="s">
        <v>901</v>
      </c>
      <c r="L3115">
        <v>3303</v>
      </c>
      <c r="M3115">
        <v>2024</v>
      </c>
      <c r="N3115">
        <v>36</v>
      </c>
      <c r="O3115">
        <f t="shared" si="48"/>
        <v>4.6735211643744159E-3</v>
      </c>
    </row>
    <row r="3116" spans="1:15" x14ac:dyDescent="0.3">
      <c r="A3116">
        <v>99</v>
      </c>
      <c r="B3116">
        <v>197</v>
      </c>
      <c r="C3116" t="s">
        <v>959</v>
      </c>
      <c r="D3116" t="s">
        <v>144</v>
      </c>
      <c r="E3116">
        <v>32</v>
      </c>
      <c r="F3116">
        <v>351</v>
      </c>
      <c r="G3116">
        <v>9.1168091168091173E-2</v>
      </c>
      <c r="H3116">
        <v>7489</v>
      </c>
      <c r="I3116">
        <v>72831</v>
      </c>
      <c r="J3116">
        <v>61</v>
      </c>
      <c r="K3116" t="s">
        <v>912</v>
      </c>
      <c r="L3116">
        <v>3175</v>
      </c>
      <c r="M3116">
        <v>2024</v>
      </c>
      <c r="N3116">
        <v>36</v>
      </c>
      <c r="O3116">
        <f t="shared" si="48"/>
        <v>4.2729336359994662E-3</v>
      </c>
    </row>
    <row r="3117" spans="1:15" x14ac:dyDescent="0.3">
      <c r="A3117">
        <v>99</v>
      </c>
      <c r="B3117">
        <v>380</v>
      </c>
      <c r="C3117" t="s">
        <v>959</v>
      </c>
      <c r="D3117" t="s">
        <v>144</v>
      </c>
      <c r="E3117">
        <v>31</v>
      </c>
      <c r="F3117">
        <v>172</v>
      </c>
      <c r="G3117">
        <v>0.18023255813953487</v>
      </c>
      <c r="H3117">
        <v>7489</v>
      </c>
      <c r="I3117">
        <v>72831</v>
      </c>
      <c r="J3117">
        <v>62</v>
      </c>
      <c r="K3117" t="s">
        <v>2733</v>
      </c>
      <c r="L3117">
        <v>1402</v>
      </c>
      <c r="M3117">
        <v>2024</v>
      </c>
      <c r="N3117">
        <v>36</v>
      </c>
      <c r="O3117">
        <f t="shared" si="48"/>
        <v>4.1394044598744824E-3</v>
      </c>
    </row>
    <row r="3118" spans="1:15" x14ac:dyDescent="0.3">
      <c r="A3118">
        <v>99</v>
      </c>
      <c r="B3118">
        <v>421</v>
      </c>
      <c r="C3118" t="s">
        <v>959</v>
      </c>
      <c r="D3118" t="s">
        <v>144</v>
      </c>
      <c r="E3118">
        <v>31</v>
      </c>
      <c r="F3118">
        <v>144</v>
      </c>
      <c r="G3118">
        <v>0.21527777777777779</v>
      </c>
      <c r="H3118">
        <v>7489</v>
      </c>
      <c r="I3118">
        <v>72831</v>
      </c>
      <c r="J3118">
        <v>62</v>
      </c>
      <c r="K3118" t="s">
        <v>932</v>
      </c>
      <c r="L3118">
        <v>1915</v>
      </c>
      <c r="M3118">
        <v>2024</v>
      </c>
      <c r="N3118">
        <v>36</v>
      </c>
      <c r="O3118">
        <f t="shared" si="48"/>
        <v>4.1394044598744824E-3</v>
      </c>
    </row>
    <row r="3119" spans="1:15" x14ac:dyDescent="0.3">
      <c r="A3119">
        <v>99</v>
      </c>
      <c r="B3119">
        <v>207</v>
      </c>
      <c r="C3119" t="s">
        <v>959</v>
      </c>
      <c r="D3119" t="s">
        <v>144</v>
      </c>
      <c r="E3119">
        <v>30</v>
      </c>
      <c r="F3119">
        <v>347</v>
      </c>
      <c r="G3119">
        <v>8.645533141210375E-2</v>
      </c>
      <c r="H3119">
        <v>7489</v>
      </c>
      <c r="I3119">
        <v>72831</v>
      </c>
      <c r="J3119">
        <v>64</v>
      </c>
      <c r="K3119" t="s">
        <v>2231</v>
      </c>
      <c r="L3119">
        <v>3040</v>
      </c>
      <c r="M3119">
        <v>2024</v>
      </c>
      <c r="N3119">
        <v>36</v>
      </c>
      <c r="O3119">
        <f t="shared" si="48"/>
        <v>4.0058752837494995E-3</v>
      </c>
    </row>
    <row r="3120" spans="1:15" x14ac:dyDescent="0.3">
      <c r="A3120">
        <v>99</v>
      </c>
      <c r="B3120">
        <v>314</v>
      </c>
      <c r="C3120" t="s">
        <v>959</v>
      </c>
      <c r="D3120" t="s">
        <v>144</v>
      </c>
      <c r="E3120">
        <v>29</v>
      </c>
      <c r="F3120">
        <v>196</v>
      </c>
      <c r="G3120">
        <v>0.14795918367346939</v>
      </c>
      <c r="H3120">
        <v>7489</v>
      </c>
      <c r="I3120">
        <v>72831</v>
      </c>
      <c r="J3120">
        <v>65</v>
      </c>
      <c r="K3120" t="s">
        <v>2852</v>
      </c>
      <c r="L3120">
        <v>1680</v>
      </c>
      <c r="M3120">
        <v>2024</v>
      </c>
      <c r="N3120">
        <v>36</v>
      </c>
      <c r="O3120">
        <f t="shared" si="48"/>
        <v>3.8723461076245161E-3</v>
      </c>
    </row>
    <row r="3121" spans="1:15" x14ac:dyDescent="0.3">
      <c r="A3121">
        <v>99</v>
      </c>
      <c r="B3121">
        <v>710</v>
      </c>
      <c r="C3121" t="s">
        <v>959</v>
      </c>
      <c r="D3121" t="s">
        <v>144</v>
      </c>
      <c r="E3121">
        <v>29</v>
      </c>
      <c r="F3121">
        <v>356</v>
      </c>
      <c r="G3121">
        <v>8.1460674157303375E-2</v>
      </c>
      <c r="H3121">
        <v>7489</v>
      </c>
      <c r="I3121">
        <v>72831</v>
      </c>
      <c r="J3121">
        <v>65</v>
      </c>
      <c r="K3121" t="s">
        <v>891</v>
      </c>
      <c r="L3121">
        <v>4844</v>
      </c>
      <c r="M3121">
        <v>2024</v>
      </c>
      <c r="N3121">
        <v>36</v>
      </c>
      <c r="O3121">
        <f t="shared" si="48"/>
        <v>3.8723461076245161E-3</v>
      </c>
    </row>
    <row r="3122" spans="1:15" x14ac:dyDescent="0.3">
      <c r="A3122">
        <v>99</v>
      </c>
      <c r="B3122">
        <v>284</v>
      </c>
      <c r="C3122" t="s">
        <v>959</v>
      </c>
      <c r="D3122" t="s">
        <v>144</v>
      </c>
      <c r="E3122">
        <v>28</v>
      </c>
      <c r="F3122">
        <v>344</v>
      </c>
      <c r="G3122">
        <v>8.1395348837209308E-2</v>
      </c>
      <c r="H3122">
        <v>7489</v>
      </c>
      <c r="I3122">
        <v>72831</v>
      </c>
      <c r="J3122">
        <v>67</v>
      </c>
      <c r="K3122" t="s">
        <v>2719</v>
      </c>
      <c r="L3122">
        <v>3580</v>
      </c>
      <c r="M3122">
        <v>2024</v>
      </c>
      <c r="N3122">
        <v>36</v>
      </c>
      <c r="O3122">
        <f t="shared" si="48"/>
        <v>3.7388169314995327E-3</v>
      </c>
    </row>
    <row r="3123" spans="1:15" x14ac:dyDescent="0.3">
      <c r="A3123">
        <v>99</v>
      </c>
      <c r="B3123">
        <v>48</v>
      </c>
      <c r="C3123" t="s">
        <v>959</v>
      </c>
      <c r="D3123" t="s">
        <v>144</v>
      </c>
      <c r="E3123">
        <v>27</v>
      </c>
      <c r="F3123">
        <v>234</v>
      </c>
      <c r="G3123">
        <v>0.11538461538461539</v>
      </c>
      <c r="H3123">
        <v>7489</v>
      </c>
      <c r="I3123">
        <v>72831</v>
      </c>
      <c r="J3123">
        <v>68</v>
      </c>
      <c r="K3123" t="s">
        <v>2681</v>
      </c>
      <c r="L3123">
        <v>1882</v>
      </c>
      <c r="M3123">
        <v>2024</v>
      </c>
      <c r="N3123">
        <v>36</v>
      </c>
      <c r="O3123">
        <f t="shared" si="48"/>
        <v>3.6052877553745494E-3</v>
      </c>
    </row>
    <row r="3124" spans="1:15" x14ac:dyDescent="0.3">
      <c r="A3124">
        <v>99</v>
      </c>
      <c r="B3124">
        <v>111</v>
      </c>
      <c r="C3124" t="s">
        <v>959</v>
      </c>
      <c r="D3124" t="s">
        <v>144</v>
      </c>
      <c r="E3124">
        <v>26</v>
      </c>
      <c r="F3124">
        <v>238</v>
      </c>
      <c r="G3124">
        <v>0.1092436974789916</v>
      </c>
      <c r="H3124">
        <v>7489</v>
      </c>
      <c r="I3124">
        <v>72831</v>
      </c>
      <c r="J3124">
        <v>69</v>
      </c>
      <c r="K3124" t="s">
        <v>2688</v>
      </c>
      <c r="L3124">
        <v>1172</v>
      </c>
      <c r="M3124">
        <v>2024</v>
      </c>
      <c r="N3124">
        <v>36</v>
      </c>
      <c r="O3124">
        <f t="shared" si="48"/>
        <v>3.471758579249566E-3</v>
      </c>
    </row>
    <row r="3125" spans="1:15" x14ac:dyDescent="0.3">
      <c r="A3125">
        <v>99</v>
      </c>
      <c r="B3125">
        <v>384</v>
      </c>
      <c r="C3125" t="s">
        <v>959</v>
      </c>
      <c r="D3125" t="s">
        <v>144</v>
      </c>
      <c r="E3125">
        <v>25</v>
      </c>
      <c r="F3125">
        <v>159</v>
      </c>
      <c r="G3125">
        <v>0.15723270440251572</v>
      </c>
      <c r="H3125">
        <v>7489</v>
      </c>
      <c r="I3125">
        <v>72831</v>
      </c>
      <c r="J3125">
        <v>70</v>
      </c>
      <c r="K3125" t="s">
        <v>2735</v>
      </c>
      <c r="L3125">
        <v>1232</v>
      </c>
      <c r="M3125">
        <v>2024</v>
      </c>
      <c r="N3125">
        <v>36</v>
      </c>
      <c r="O3125">
        <f t="shared" si="48"/>
        <v>3.3382294031245826E-3</v>
      </c>
    </row>
    <row r="3126" spans="1:15" x14ac:dyDescent="0.3">
      <c r="A3126">
        <v>100</v>
      </c>
      <c r="B3126">
        <v>640</v>
      </c>
      <c r="C3126" t="s">
        <v>739</v>
      </c>
      <c r="D3126" t="s">
        <v>159</v>
      </c>
      <c r="E3126">
        <v>2237</v>
      </c>
      <c r="F3126">
        <v>24915</v>
      </c>
      <c r="G3126">
        <v>8.9785269917720248E-2</v>
      </c>
      <c r="H3126">
        <v>11382</v>
      </c>
      <c r="I3126">
        <v>292727</v>
      </c>
      <c r="J3126">
        <v>1</v>
      </c>
      <c r="K3126" t="s">
        <v>866</v>
      </c>
      <c r="L3126">
        <v>59576</v>
      </c>
      <c r="M3126">
        <v>2024</v>
      </c>
      <c r="N3126">
        <v>36</v>
      </c>
      <c r="O3126">
        <f t="shared" si="48"/>
        <v>0.19653839395536812</v>
      </c>
    </row>
    <row r="3127" spans="1:15" x14ac:dyDescent="0.3">
      <c r="A3127">
        <v>100</v>
      </c>
      <c r="B3127">
        <v>560</v>
      </c>
      <c r="C3127" t="s">
        <v>739</v>
      </c>
      <c r="D3127" t="s">
        <v>159</v>
      </c>
      <c r="E3127">
        <v>1648</v>
      </c>
      <c r="F3127">
        <v>17029</v>
      </c>
      <c r="G3127">
        <v>9.6776087850137998E-2</v>
      </c>
      <c r="H3127">
        <v>11382</v>
      </c>
      <c r="I3127">
        <v>292727</v>
      </c>
      <c r="J3127">
        <v>2</v>
      </c>
      <c r="K3127" t="s">
        <v>868</v>
      </c>
      <c r="L3127">
        <v>40753</v>
      </c>
      <c r="M3127">
        <v>2024</v>
      </c>
      <c r="N3127">
        <v>36</v>
      </c>
      <c r="O3127">
        <f t="shared" si="48"/>
        <v>0.14479001932876473</v>
      </c>
    </row>
    <row r="3128" spans="1:15" x14ac:dyDescent="0.3">
      <c r="A3128">
        <v>100</v>
      </c>
      <c r="B3128">
        <v>540</v>
      </c>
      <c r="C3128" t="s">
        <v>739</v>
      </c>
      <c r="D3128" t="s">
        <v>159</v>
      </c>
      <c r="E3128">
        <v>568</v>
      </c>
      <c r="F3128">
        <v>9618</v>
      </c>
      <c r="G3128">
        <v>5.9055936785194427E-2</v>
      </c>
      <c r="H3128">
        <v>11382</v>
      </c>
      <c r="I3128">
        <v>292727</v>
      </c>
      <c r="J3128">
        <v>3</v>
      </c>
      <c r="K3128" t="s">
        <v>871</v>
      </c>
      <c r="L3128">
        <v>22562</v>
      </c>
      <c r="M3128">
        <v>2024</v>
      </c>
      <c r="N3128">
        <v>36</v>
      </c>
      <c r="O3128">
        <f t="shared" si="48"/>
        <v>4.990335617641891E-2</v>
      </c>
    </row>
    <row r="3129" spans="1:15" x14ac:dyDescent="0.3">
      <c r="A3129">
        <v>100</v>
      </c>
      <c r="B3129">
        <v>720</v>
      </c>
      <c r="C3129" t="s">
        <v>739</v>
      </c>
      <c r="D3129" t="s">
        <v>159</v>
      </c>
      <c r="E3129">
        <v>540</v>
      </c>
      <c r="F3129">
        <v>10599</v>
      </c>
      <c r="G3129">
        <v>5.0948202660628363E-2</v>
      </c>
      <c r="H3129">
        <v>11382</v>
      </c>
      <c r="I3129">
        <v>292727</v>
      </c>
      <c r="J3129">
        <v>4</v>
      </c>
      <c r="K3129" t="s">
        <v>867</v>
      </c>
      <c r="L3129">
        <v>43807</v>
      </c>
      <c r="M3129">
        <v>2024</v>
      </c>
      <c r="N3129">
        <v>36</v>
      </c>
      <c r="O3129">
        <f t="shared" si="48"/>
        <v>4.7443331576172906E-2</v>
      </c>
    </row>
    <row r="3130" spans="1:15" x14ac:dyDescent="0.3">
      <c r="A3130">
        <v>100</v>
      </c>
      <c r="B3130">
        <v>194</v>
      </c>
      <c r="C3130" t="s">
        <v>739</v>
      </c>
      <c r="D3130" t="s">
        <v>159</v>
      </c>
      <c r="E3130">
        <v>334</v>
      </c>
      <c r="F3130">
        <v>7281</v>
      </c>
      <c r="G3130">
        <v>4.5872819667628073E-2</v>
      </c>
      <c r="H3130">
        <v>11382</v>
      </c>
      <c r="I3130">
        <v>292727</v>
      </c>
      <c r="J3130">
        <v>5</v>
      </c>
      <c r="K3130" t="s">
        <v>873</v>
      </c>
      <c r="L3130">
        <v>26491</v>
      </c>
      <c r="M3130">
        <v>2024</v>
      </c>
      <c r="N3130">
        <v>36</v>
      </c>
      <c r="O3130">
        <f t="shared" si="48"/>
        <v>2.9344579160077315E-2</v>
      </c>
    </row>
    <row r="3131" spans="1:15" x14ac:dyDescent="0.3">
      <c r="A3131">
        <v>100</v>
      </c>
      <c r="B3131">
        <v>137</v>
      </c>
      <c r="C3131" t="s">
        <v>739</v>
      </c>
      <c r="D3131" t="s">
        <v>159</v>
      </c>
      <c r="E3131">
        <v>268</v>
      </c>
      <c r="F3131">
        <v>5512</v>
      </c>
      <c r="G3131">
        <v>4.862119013062409E-2</v>
      </c>
      <c r="H3131">
        <v>11382</v>
      </c>
      <c r="I3131">
        <v>292727</v>
      </c>
      <c r="J3131">
        <v>6</v>
      </c>
      <c r="K3131" t="s">
        <v>872</v>
      </c>
      <c r="L3131">
        <v>18935</v>
      </c>
      <c r="M3131">
        <v>2024</v>
      </c>
      <c r="N3131">
        <v>36</v>
      </c>
      <c r="O3131">
        <f t="shared" si="48"/>
        <v>2.3545949745211736E-2</v>
      </c>
    </row>
    <row r="3132" spans="1:15" x14ac:dyDescent="0.3">
      <c r="A3132">
        <v>100</v>
      </c>
      <c r="B3132">
        <v>139</v>
      </c>
      <c r="C3132" t="s">
        <v>739</v>
      </c>
      <c r="D3132" t="s">
        <v>159</v>
      </c>
      <c r="E3132">
        <v>219</v>
      </c>
      <c r="F3132">
        <v>3692</v>
      </c>
      <c r="G3132">
        <v>5.9317443120260022E-2</v>
      </c>
      <c r="H3132">
        <v>11382</v>
      </c>
      <c r="I3132">
        <v>292727</v>
      </c>
      <c r="J3132">
        <v>7</v>
      </c>
      <c r="K3132" t="s">
        <v>879</v>
      </c>
      <c r="L3132">
        <v>15497</v>
      </c>
      <c r="M3132">
        <v>2024</v>
      </c>
      <c r="N3132">
        <v>36</v>
      </c>
      <c r="O3132">
        <f t="shared" si="48"/>
        <v>1.9240906694781235E-2</v>
      </c>
    </row>
    <row r="3133" spans="1:15" x14ac:dyDescent="0.3">
      <c r="A3133">
        <v>100</v>
      </c>
      <c r="B3133">
        <v>463</v>
      </c>
      <c r="C3133" t="s">
        <v>739</v>
      </c>
      <c r="D3133" t="s">
        <v>159</v>
      </c>
      <c r="E3133">
        <v>150</v>
      </c>
      <c r="F3133">
        <v>3187</v>
      </c>
      <c r="G3133">
        <v>4.7066206463759024E-2</v>
      </c>
      <c r="H3133">
        <v>11382</v>
      </c>
      <c r="I3133">
        <v>292727</v>
      </c>
      <c r="J3133">
        <v>8</v>
      </c>
      <c r="K3133" t="s">
        <v>880</v>
      </c>
      <c r="L3133">
        <v>12764</v>
      </c>
      <c r="M3133">
        <v>2024</v>
      </c>
      <c r="N3133">
        <v>36</v>
      </c>
      <c r="O3133">
        <f t="shared" si="48"/>
        <v>1.3178703215603585E-2</v>
      </c>
    </row>
    <row r="3134" spans="1:15" x14ac:dyDescent="0.3">
      <c r="A3134">
        <v>100</v>
      </c>
      <c r="B3134">
        <v>469</v>
      </c>
      <c r="C3134" t="s">
        <v>739</v>
      </c>
      <c r="D3134" t="s">
        <v>159</v>
      </c>
      <c r="E3134">
        <v>146</v>
      </c>
      <c r="F3134">
        <v>2971</v>
      </c>
      <c r="G3134">
        <v>4.9141703130259173E-2</v>
      </c>
      <c r="H3134">
        <v>11382</v>
      </c>
      <c r="I3134">
        <v>292727</v>
      </c>
      <c r="J3134">
        <v>9</v>
      </c>
      <c r="K3134" t="s">
        <v>1605</v>
      </c>
      <c r="L3134">
        <v>10709</v>
      </c>
      <c r="M3134">
        <v>2024</v>
      </c>
      <c r="N3134">
        <v>36</v>
      </c>
      <c r="O3134">
        <f t="shared" si="48"/>
        <v>1.2827271129854156E-2</v>
      </c>
    </row>
    <row r="3135" spans="1:15" x14ac:dyDescent="0.3">
      <c r="A3135">
        <v>100</v>
      </c>
      <c r="B3135">
        <v>201</v>
      </c>
      <c r="C3135" t="s">
        <v>739</v>
      </c>
      <c r="D3135" t="s">
        <v>159</v>
      </c>
      <c r="E3135">
        <v>142</v>
      </c>
      <c r="F3135">
        <v>2876</v>
      </c>
      <c r="G3135">
        <v>4.9374130737134911E-2</v>
      </c>
      <c r="H3135">
        <v>11382</v>
      </c>
      <c r="I3135">
        <v>292727</v>
      </c>
      <c r="J3135">
        <v>10</v>
      </c>
      <c r="K3135" t="s">
        <v>877</v>
      </c>
      <c r="L3135">
        <v>11407</v>
      </c>
      <c r="M3135">
        <v>2024</v>
      </c>
      <c r="N3135">
        <v>36</v>
      </c>
      <c r="O3135">
        <f t="shared" si="48"/>
        <v>1.2475839044104728E-2</v>
      </c>
    </row>
    <row r="3136" spans="1:15" x14ac:dyDescent="0.3">
      <c r="A3136">
        <v>100</v>
      </c>
      <c r="B3136">
        <v>426</v>
      </c>
      <c r="C3136" t="s">
        <v>739</v>
      </c>
      <c r="D3136" t="s">
        <v>159</v>
      </c>
      <c r="E3136">
        <v>137</v>
      </c>
      <c r="F3136">
        <v>1495</v>
      </c>
      <c r="G3136">
        <v>9.1638795986622071E-2</v>
      </c>
      <c r="H3136">
        <v>11382</v>
      </c>
      <c r="I3136">
        <v>292727</v>
      </c>
      <c r="J3136">
        <v>11</v>
      </c>
      <c r="K3136" t="s">
        <v>2215</v>
      </c>
      <c r="L3136">
        <v>4907</v>
      </c>
      <c r="M3136">
        <v>2024</v>
      </c>
      <c r="N3136">
        <v>36</v>
      </c>
      <c r="O3136">
        <f t="shared" si="48"/>
        <v>1.203654893691794E-2</v>
      </c>
    </row>
    <row r="3137" spans="1:15" x14ac:dyDescent="0.3">
      <c r="A3137">
        <v>100</v>
      </c>
      <c r="B3137">
        <v>174</v>
      </c>
      <c r="C3137" t="s">
        <v>739</v>
      </c>
      <c r="D3137" t="s">
        <v>159</v>
      </c>
      <c r="E3137">
        <v>135</v>
      </c>
      <c r="F3137">
        <v>1472</v>
      </c>
      <c r="G3137">
        <v>9.1711956521739135E-2</v>
      </c>
      <c r="H3137">
        <v>11382</v>
      </c>
      <c r="I3137">
        <v>292727</v>
      </c>
      <c r="J3137">
        <v>12</v>
      </c>
      <c r="K3137" t="s">
        <v>2878</v>
      </c>
      <c r="L3137">
        <v>5150</v>
      </c>
      <c r="M3137">
        <v>2024</v>
      </c>
      <c r="N3137">
        <v>36</v>
      </c>
      <c r="O3137">
        <f t="shared" si="48"/>
        <v>1.1860832894043227E-2</v>
      </c>
    </row>
    <row r="3138" spans="1:15" x14ac:dyDescent="0.3">
      <c r="A3138">
        <v>100</v>
      </c>
      <c r="B3138">
        <v>45</v>
      </c>
      <c r="C3138" t="s">
        <v>739</v>
      </c>
      <c r="D3138" t="s">
        <v>159</v>
      </c>
      <c r="E3138">
        <v>123</v>
      </c>
      <c r="F3138">
        <v>2672</v>
      </c>
      <c r="G3138">
        <v>4.6032934131736529E-2</v>
      </c>
      <c r="H3138">
        <v>11382</v>
      </c>
      <c r="I3138">
        <v>292727</v>
      </c>
      <c r="J3138">
        <v>13</v>
      </c>
      <c r="K3138" t="s">
        <v>883</v>
      </c>
      <c r="L3138">
        <v>9187</v>
      </c>
      <c r="M3138">
        <v>2024</v>
      </c>
      <c r="N3138">
        <v>36</v>
      </c>
      <c r="O3138">
        <f t="shared" si="48"/>
        <v>1.080653663679494E-2</v>
      </c>
    </row>
    <row r="3139" spans="1:15" x14ac:dyDescent="0.3">
      <c r="A3139">
        <v>100</v>
      </c>
      <c r="B3139">
        <v>175</v>
      </c>
      <c r="C3139" t="s">
        <v>739</v>
      </c>
      <c r="D3139" t="s">
        <v>159</v>
      </c>
      <c r="E3139">
        <v>122</v>
      </c>
      <c r="F3139">
        <v>3804</v>
      </c>
      <c r="G3139">
        <v>3.207150368033649E-2</v>
      </c>
      <c r="H3139">
        <v>11382</v>
      </c>
      <c r="I3139">
        <v>292727</v>
      </c>
      <c r="J3139">
        <v>14</v>
      </c>
      <c r="K3139" t="s">
        <v>2879</v>
      </c>
      <c r="L3139">
        <v>7629</v>
      </c>
      <c r="M3139">
        <v>2024</v>
      </c>
      <c r="N3139">
        <v>36</v>
      </c>
      <c r="O3139">
        <f t="shared" ref="O3139:O3202" si="49">E3139/H3139</f>
        <v>1.0718678615357581E-2</v>
      </c>
    </row>
    <row r="3140" spans="1:15" x14ac:dyDescent="0.3">
      <c r="A3140">
        <v>100</v>
      </c>
      <c r="B3140">
        <v>140</v>
      </c>
      <c r="C3140" t="s">
        <v>739</v>
      </c>
      <c r="D3140" t="s">
        <v>159</v>
      </c>
      <c r="E3140">
        <v>111</v>
      </c>
      <c r="F3140">
        <v>1993</v>
      </c>
      <c r="G3140">
        <v>5.5694932262920223E-2</v>
      </c>
      <c r="H3140">
        <v>11382</v>
      </c>
      <c r="I3140">
        <v>292727</v>
      </c>
      <c r="J3140">
        <v>15</v>
      </c>
      <c r="K3140" t="s">
        <v>876</v>
      </c>
      <c r="L3140">
        <v>9196</v>
      </c>
      <c r="M3140">
        <v>2024</v>
      </c>
      <c r="N3140">
        <v>36</v>
      </c>
      <c r="O3140">
        <f t="shared" si="49"/>
        <v>9.7522403795466533E-3</v>
      </c>
    </row>
    <row r="3141" spans="1:15" x14ac:dyDescent="0.3">
      <c r="A3141">
        <v>100</v>
      </c>
      <c r="B3141">
        <v>541</v>
      </c>
      <c r="C3141" t="s">
        <v>739</v>
      </c>
      <c r="D3141" t="s">
        <v>159</v>
      </c>
      <c r="E3141">
        <v>101</v>
      </c>
      <c r="F3141">
        <v>906</v>
      </c>
      <c r="G3141">
        <v>0.11147902869757174</v>
      </c>
      <c r="H3141">
        <v>11382</v>
      </c>
      <c r="I3141">
        <v>292727</v>
      </c>
      <c r="J3141">
        <v>16</v>
      </c>
      <c r="K3141" t="s">
        <v>927</v>
      </c>
      <c r="L3141">
        <v>1803</v>
      </c>
      <c r="M3141">
        <v>2024</v>
      </c>
      <c r="N3141">
        <v>36</v>
      </c>
      <c r="O3141">
        <f t="shared" si="49"/>
        <v>8.8736601651730803E-3</v>
      </c>
    </row>
    <row r="3142" spans="1:15" x14ac:dyDescent="0.3">
      <c r="A3142">
        <v>100</v>
      </c>
      <c r="B3142">
        <v>190</v>
      </c>
      <c r="C3142" t="s">
        <v>739</v>
      </c>
      <c r="D3142" t="s">
        <v>159</v>
      </c>
      <c r="E3142">
        <v>98</v>
      </c>
      <c r="F3142">
        <v>1249</v>
      </c>
      <c r="G3142">
        <v>7.8462770216172942E-2</v>
      </c>
      <c r="H3142">
        <v>11382</v>
      </c>
      <c r="I3142">
        <v>292727</v>
      </c>
      <c r="J3142">
        <v>17</v>
      </c>
      <c r="K3142" t="s">
        <v>904</v>
      </c>
      <c r="L3142">
        <v>5253</v>
      </c>
      <c r="M3142">
        <v>2024</v>
      </c>
      <c r="N3142">
        <v>36</v>
      </c>
      <c r="O3142">
        <f t="shared" si="49"/>
        <v>8.6100861008610082E-3</v>
      </c>
    </row>
    <row r="3143" spans="1:15" x14ac:dyDescent="0.3">
      <c r="A3143">
        <v>100</v>
      </c>
      <c r="B3143">
        <v>775</v>
      </c>
      <c r="C3143" t="s">
        <v>739</v>
      </c>
      <c r="D3143" t="s">
        <v>159</v>
      </c>
      <c r="E3143">
        <v>97</v>
      </c>
      <c r="F3143">
        <v>2921</v>
      </c>
      <c r="G3143">
        <v>3.3207805546045875E-2</v>
      </c>
      <c r="H3143">
        <v>11382</v>
      </c>
      <c r="I3143">
        <v>292727</v>
      </c>
      <c r="J3143">
        <v>18</v>
      </c>
      <c r="K3143" t="s">
        <v>881</v>
      </c>
      <c r="L3143">
        <v>9105</v>
      </c>
      <c r="M3143">
        <v>2024</v>
      </c>
      <c r="N3143">
        <v>36</v>
      </c>
      <c r="O3143">
        <f t="shared" si="49"/>
        <v>8.5222280794236514E-3</v>
      </c>
    </row>
    <row r="3144" spans="1:15" x14ac:dyDescent="0.3">
      <c r="A3144">
        <v>100</v>
      </c>
      <c r="B3144">
        <v>301</v>
      </c>
      <c r="C3144" t="s">
        <v>739</v>
      </c>
      <c r="D3144" t="s">
        <v>159</v>
      </c>
      <c r="E3144">
        <v>91</v>
      </c>
      <c r="F3144">
        <v>2968</v>
      </c>
      <c r="G3144">
        <v>3.0660377358490566E-2</v>
      </c>
      <c r="H3144">
        <v>11382</v>
      </c>
      <c r="I3144">
        <v>292727</v>
      </c>
      <c r="J3144">
        <v>19</v>
      </c>
      <c r="K3144" t="s">
        <v>2874</v>
      </c>
      <c r="L3144">
        <v>7114</v>
      </c>
      <c r="M3144">
        <v>2024</v>
      </c>
      <c r="N3144">
        <v>36</v>
      </c>
      <c r="O3144">
        <f t="shared" si="49"/>
        <v>7.9950799507995073E-3</v>
      </c>
    </row>
    <row r="3145" spans="1:15" x14ac:dyDescent="0.3">
      <c r="A3145">
        <v>100</v>
      </c>
      <c r="B3145">
        <v>663</v>
      </c>
      <c r="C3145" t="s">
        <v>739</v>
      </c>
      <c r="D3145" t="s">
        <v>159</v>
      </c>
      <c r="E3145">
        <v>91</v>
      </c>
      <c r="F3145">
        <v>1388</v>
      </c>
      <c r="G3145">
        <v>6.5561959654178673E-2</v>
      </c>
      <c r="H3145">
        <v>11382</v>
      </c>
      <c r="I3145">
        <v>292727</v>
      </c>
      <c r="J3145">
        <v>19</v>
      </c>
      <c r="K3145" t="s">
        <v>2791</v>
      </c>
      <c r="L3145">
        <v>4867</v>
      </c>
      <c r="M3145">
        <v>2024</v>
      </c>
      <c r="N3145">
        <v>36</v>
      </c>
      <c r="O3145">
        <f t="shared" si="49"/>
        <v>7.9950799507995073E-3</v>
      </c>
    </row>
    <row r="3146" spans="1:15" x14ac:dyDescent="0.3">
      <c r="A3146">
        <v>100</v>
      </c>
      <c r="B3146">
        <v>192</v>
      </c>
      <c r="C3146" t="s">
        <v>739</v>
      </c>
      <c r="D3146" t="s">
        <v>159</v>
      </c>
      <c r="E3146">
        <v>86</v>
      </c>
      <c r="F3146">
        <v>2351</v>
      </c>
      <c r="G3146">
        <v>3.6580178647384089E-2</v>
      </c>
      <c r="H3146">
        <v>11382</v>
      </c>
      <c r="I3146">
        <v>292727</v>
      </c>
      <c r="J3146">
        <v>21</v>
      </c>
      <c r="K3146" t="s">
        <v>2880</v>
      </c>
      <c r="L3146">
        <v>5020</v>
      </c>
      <c r="M3146">
        <v>2024</v>
      </c>
      <c r="N3146">
        <v>36</v>
      </c>
      <c r="O3146">
        <f t="shared" si="49"/>
        <v>7.5557898436127216E-3</v>
      </c>
    </row>
    <row r="3147" spans="1:15" x14ac:dyDescent="0.3">
      <c r="A3147">
        <v>100</v>
      </c>
      <c r="B3147">
        <v>751</v>
      </c>
      <c r="C3147" t="s">
        <v>739</v>
      </c>
      <c r="D3147" t="s">
        <v>159</v>
      </c>
      <c r="E3147">
        <v>84</v>
      </c>
      <c r="F3147">
        <v>2580</v>
      </c>
      <c r="G3147">
        <v>3.255813953488372E-2</v>
      </c>
      <c r="H3147">
        <v>11382</v>
      </c>
      <c r="I3147">
        <v>292727</v>
      </c>
      <c r="J3147">
        <v>22</v>
      </c>
      <c r="K3147" t="s">
        <v>870</v>
      </c>
      <c r="L3147">
        <v>7174</v>
      </c>
      <c r="M3147">
        <v>2024</v>
      </c>
      <c r="N3147">
        <v>36</v>
      </c>
      <c r="O3147">
        <f t="shared" si="49"/>
        <v>7.3800738007380072E-3</v>
      </c>
    </row>
    <row r="3148" spans="1:15" x14ac:dyDescent="0.3">
      <c r="A3148">
        <v>100</v>
      </c>
      <c r="B3148">
        <v>466</v>
      </c>
      <c r="C3148" t="s">
        <v>739</v>
      </c>
      <c r="D3148" t="s">
        <v>159</v>
      </c>
      <c r="E3148">
        <v>82</v>
      </c>
      <c r="F3148">
        <v>2504</v>
      </c>
      <c r="G3148">
        <v>3.2747603833865817E-2</v>
      </c>
      <c r="H3148">
        <v>11382</v>
      </c>
      <c r="I3148">
        <v>292727</v>
      </c>
      <c r="J3148">
        <v>23</v>
      </c>
      <c r="K3148" t="s">
        <v>2748</v>
      </c>
      <c r="L3148">
        <v>7325</v>
      </c>
      <c r="M3148">
        <v>2024</v>
      </c>
      <c r="N3148">
        <v>36</v>
      </c>
      <c r="O3148">
        <f t="shared" si="49"/>
        <v>7.2043577578632927E-3</v>
      </c>
    </row>
    <row r="3149" spans="1:15" x14ac:dyDescent="0.3">
      <c r="A3149">
        <v>100</v>
      </c>
      <c r="B3149">
        <v>166</v>
      </c>
      <c r="C3149" t="s">
        <v>739</v>
      </c>
      <c r="D3149" t="s">
        <v>159</v>
      </c>
      <c r="E3149">
        <v>80</v>
      </c>
      <c r="F3149">
        <v>1236</v>
      </c>
      <c r="G3149">
        <v>6.4724919093851127E-2</v>
      </c>
      <c r="H3149">
        <v>11382</v>
      </c>
      <c r="I3149">
        <v>292727</v>
      </c>
      <c r="J3149">
        <v>24</v>
      </c>
      <c r="K3149" t="s">
        <v>2884</v>
      </c>
      <c r="L3149">
        <v>1941</v>
      </c>
      <c r="M3149">
        <v>2024</v>
      </c>
      <c r="N3149">
        <v>36</v>
      </c>
      <c r="O3149">
        <f t="shared" si="49"/>
        <v>7.0286417149885783E-3</v>
      </c>
    </row>
    <row r="3150" spans="1:15" x14ac:dyDescent="0.3">
      <c r="A3150">
        <v>100</v>
      </c>
      <c r="B3150">
        <v>231</v>
      </c>
      <c r="C3150" t="s">
        <v>739</v>
      </c>
      <c r="D3150" t="s">
        <v>159</v>
      </c>
      <c r="E3150">
        <v>79</v>
      </c>
      <c r="F3150">
        <v>2089</v>
      </c>
      <c r="G3150">
        <v>3.7817137386309242E-2</v>
      </c>
      <c r="H3150">
        <v>11382</v>
      </c>
      <c r="I3150">
        <v>292727</v>
      </c>
      <c r="J3150">
        <v>25</v>
      </c>
      <c r="K3150" t="s">
        <v>2220</v>
      </c>
      <c r="L3150">
        <v>4866</v>
      </c>
      <c r="M3150">
        <v>2024</v>
      </c>
      <c r="N3150">
        <v>36</v>
      </c>
      <c r="O3150">
        <f t="shared" si="49"/>
        <v>6.9407836935512215E-3</v>
      </c>
    </row>
    <row r="3151" spans="1:15" x14ac:dyDescent="0.3">
      <c r="A3151">
        <v>100</v>
      </c>
      <c r="B3151">
        <v>244</v>
      </c>
      <c r="C3151" t="s">
        <v>739</v>
      </c>
      <c r="D3151" t="s">
        <v>159</v>
      </c>
      <c r="E3151">
        <v>77</v>
      </c>
      <c r="F3151">
        <v>1402</v>
      </c>
      <c r="G3151">
        <v>5.4921540656205421E-2</v>
      </c>
      <c r="H3151">
        <v>11382</v>
      </c>
      <c r="I3151">
        <v>292727</v>
      </c>
      <c r="J3151">
        <v>26</v>
      </c>
      <c r="K3151" t="s">
        <v>887</v>
      </c>
      <c r="L3151">
        <v>5396</v>
      </c>
      <c r="M3151">
        <v>2024</v>
      </c>
      <c r="N3151">
        <v>36</v>
      </c>
      <c r="O3151">
        <f t="shared" si="49"/>
        <v>6.7650676506765071E-3</v>
      </c>
    </row>
    <row r="3152" spans="1:15" x14ac:dyDescent="0.3">
      <c r="A3152">
        <v>100</v>
      </c>
      <c r="B3152">
        <v>254</v>
      </c>
      <c r="C3152" t="s">
        <v>739</v>
      </c>
      <c r="D3152" t="s">
        <v>159</v>
      </c>
      <c r="E3152">
        <v>76</v>
      </c>
      <c r="F3152">
        <v>2885</v>
      </c>
      <c r="G3152">
        <v>2.6343154246100519E-2</v>
      </c>
      <c r="H3152">
        <v>11382</v>
      </c>
      <c r="I3152">
        <v>292727</v>
      </c>
      <c r="J3152">
        <v>27</v>
      </c>
      <c r="K3152" t="s">
        <v>889</v>
      </c>
      <c r="L3152">
        <v>7267</v>
      </c>
      <c r="M3152">
        <v>2024</v>
      </c>
      <c r="N3152">
        <v>36</v>
      </c>
      <c r="O3152">
        <f t="shared" si="49"/>
        <v>6.6772096292391494E-3</v>
      </c>
    </row>
    <row r="3153" spans="1:15" x14ac:dyDescent="0.3">
      <c r="A3153">
        <v>100</v>
      </c>
      <c r="B3153">
        <v>282</v>
      </c>
      <c r="C3153" t="s">
        <v>739</v>
      </c>
      <c r="D3153" t="s">
        <v>159</v>
      </c>
      <c r="E3153">
        <v>74</v>
      </c>
      <c r="F3153">
        <v>1781</v>
      </c>
      <c r="G3153">
        <v>4.1549691184727684E-2</v>
      </c>
      <c r="H3153">
        <v>11382</v>
      </c>
      <c r="I3153">
        <v>292727</v>
      </c>
      <c r="J3153">
        <v>28</v>
      </c>
      <c r="K3153" t="s">
        <v>893</v>
      </c>
      <c r="L3153">
        <v>5536</v>
      </c>
      <c r="M3153">
        <v>2024</v>
      </c>
      <c r="N3153">
        <v>36</v>
      </c>
      <c r="O3153">
        <f t="shared" si="49"/>
        <v>6.501493586364435E-3</v>
      </c>
    </row>
    <row r="3154" spans="1:15" x14ac:dyDescent="0.3">
      <c r="A3154">
        <v>100</v>
      </c>
      <c r="B3154">
        <v>383</v>
      </c>
      <c r="C3154" t="s">
        <v>739</v>
      </c>
      <c r="D3154" t="s">
        <v>159</v>
      </c>
      <c r="E3154">
        <v>74</v>
      </c>
      <c r="F3154">
        <v>2498</v>
      </c>
      <c r="G3154">
        <v>2.9623698959167333E-2</v>
      </c>
      <c r="H3154">
        <v>11382</v>
      </c>
      <c r="I3154">
        <v>292727</v>
      </c>
      <c r="J3154">
        <v>28</v>
      </c>
      <c r="K3154" t="s">
        <v>2875</v>
      </c>
      <c r="L3154">
        <v>8922</v>
      </c>
      <c r="M3154">
        <v>2024</v>
      </c>
      <c r="N3154">
        <v>36</v>
      </c>
      <c r="O3154">
        <f t="shared" si="49"/>
        <v>6.501493586364435E-3</v>
      </c>
    </row>
    <row r="3155" spans="1:15" x14ac:dyDescent="0.3">
      <c r="A3155">
        <v>100</v>
      </c>
      <c r="B3155">
        <v>626</v>
      </c>
      <c r="C3155" t="s">
        <v>739</v>
      </c>
      <c r="D3155" t="s">
        <v>159</v>
      </c>
      <c r="E3155">
        <v>74</v>
      </c>
      <c r="F3155">
        <v>940</v>
      </c>
      <c r="G3155">
        <v>7.8723404255319152E-2</v>
      </c>
      <c r="H3155">
        <v>11382</v>
      </c>
      <c r="I3155">
        <v>292727</v>
      </c>
      <c r="J3155">
        <v>28</v>
      </c>
      <c r="K3155" t="s">
        <v>2784</v>
      </c>
      <c r="L3155">
        <v>1978</v>
      </c>
      <c r="M3155">
        <v>2024</v>
      </c>
      <c r="N3155">
        <v>36</v>
      </c>
      <c r="O3155">
        <f t="shared" si="49"/>
        <v>6.501493586364435E-3</v>
      </c>
    </row>
    <row r="3156" spans="1:15" x14ac:dyDescent="0.3">
      <c r="A3156">
        <v>100</v>
      </c>
      <c r="B3156">
        <v>241</v>
      </c>
      <c r="C3156" t="s">
        <v>739</v>
      </c>
      <c r="D3156" t="s">
        <v>159</v>
      </c>
      <c r="E3156">
        <v>73</v>
      </c>
      <c r="F3156">
        <v>1310</v>
      </c>
      <c r="G3156">
        <v>5.5725190839694655E-2</v>
      </c>
      <c r="H3156">
        <v>11382</v>
      </c>
      <c r="I3156">
        <v>292727</v>
      </c>
      <c r="J3156">
        <v>31</v>
      </c>
      <c r="K3156" t="s">
        <v>890</v>
      </c>
      <c r="L3156">
        <v>4374</v>
      </c>
      <c r="M3156">
        <v>2024</v>
      </c>
      <c r="N3156">
        <v>36</v>
      </c>
      <c r="O3156">
        <f t="shared" si="49"/>
        <v>6.4136355649270782E-3</v>
      </c>
    </row>
    <row r="3157" spans="1:15" x14ac:dyDescent="0.3">
      <c r="A3157">
        <v>100</v>
      </c>
      <c r="B3157">
        <v>249</v>
      </c>
      <c r="C3157" t="s">
        <v>739</v>
      </c>
      <c r="D3157" t="s">
        <v>159</v>
      </c>
      <c r="E3157">
        <v>72</v>
      </c>
      <c r="F3157">
        <v>2399</v>
      </c>
      <c r="G3157">
        <v>3.0012505210504376E-2</v>
      </c>
      <c r="H3157">
        <v>11382</v>
      </c>
      <c r="I3157">
        <v>292727</v>
      </c>
      <c r="J3157">
        <v>32</v>
      </c>
      <c r="K3157" t="s">
        <v>2876</v>
      </c>
      <c r="L3157">
        <v>7387</v>
      </c>
      <c r="M3157">
        <v>2024</v>
      </c>
      <c r="N3157">
        <v>36</v>
      </c>
      <c r="O3157">
        <f t="shared" si="49"/>
        <v>6.3257775434897206E-3</v>
      </c>
    </row>
    <row r="3158" spans="1:15" x14ac:dyDescent="0.3">
      <c r="A3158">
        <v>100</v>
      </c>
      <c r="B3158">
        <v>253</v>
      </c>
      <c r="C3158" t="s">
        <v>739</v>
      </c>
      <c r="D3158" t="s">
        <v>159</v>
      </c>
      <c r="E3158">
        <v>70</v>
      </c>
      <c r="F3158">
        <v>859</v>
      </c>
      <c r="G3158">
        <v>8.1490104772991845E-2</v>
      </c>
      <c r="H3158">
        <v>11382</v>
      </c>
      <c r="I3158">
        <v>292727</v>
      </c>
      <c r="J3158">
        <v>33</v>
      </c>
      <c r="K3158" t="s">
        <v>885</v>
      </c>
      <c r="L3158">
        <v>3191</v>
      </c>
      <c r="M3158">
        <v>2024</v>
      </c>
      <c r="N3158">
        <v>36</v>
      </c>
      <c r="O3158">
        <f t="shared" si="49"/>
        <v>6.1500615006150061E-3</v>
      </c>
    </row>
    <row r="3159" spans="1:15" x14ac:dyDescent="0.3">
      <c r="A3159">
        <v>100</v>
      </c>
      <c r="B3159">
        <v>42</v>
      </c>
      <c r="C3159" t="s">
        <v>739</v>
      </c>
      <c r="D3159" t="s">
        <v>159</v>
      </c>
      <c r="E3159">
        <v>66</v>
      </c>
      <c r="F3159">
        <v>1783</v>
      </c>
      <c r="G3159">
        <v>3.7016264722378012E-2</v>
      </c>
      <c r="H3159">
        <v>11382</v>
      </c>
      <c r="I3159">
        <v>292727</v>
      </c>
      <c r="J3159">
        <v>34</v>
      </c>
      <c r="K3159" t="s">
        <v>914</v>
      </c>
      <c r="L3159">
        <v>5210</v>
      </c>
      <c r="M3159">
        <v>2024</v>
      </c>
      <c r="N3159">
        <v>36</v>
      </c>
      <c r="O3159">
        <f t="shared" si="49"/>
        <v>5.7986294148655772E-3</v>
      </c>
    </row>
    <row r="3160" spans="1:15" x14ac:dyDescent="0.3">
      <c r="A3160">
        <v>100</v>
      </c>
      <c r="B3160">
        <v>351</v>
      </c>
      <c r="C3160" t="s">
        <v>739</v>
      </c>
      <c r="D3160" t="s">
        <v>159</v>
      </c>
      <c r="E3160">
        <v>66</v>
      </c>
      <c r="F3160">
        <v>1453</v>
      </c>
      <c r="G3160">
        <v>4.5423262216104612E-2</v>
      </c>
      <c r="H3160">
        <v>11382</v>
      </c>
      <c r="I3160">
        <v>292727</v>
      </c>
      <c r="J3160">
        <v>34</v>
      </c>
      <c r="K3160" t="s">
        <v>2729</v>
      </c>
      <c r="L3160">
        <v>4749</v>
      </c>
      <c r="M3160">
        <v>2024</v>
      </c>
      <c r="N3160">
        <v>36</v>
      </c>
      <c r="O3160">
        <f t="shared" si="49"/>
        <v>5.7986294148655772E-3</v>
      </c>
    </row>
    <row r="3161" spans="1:15" x14ac:dyDescent="0.3">
      <c r="A3161">
        <v>100</v>
      </c>
      <c r="B3161">
        <v>420</v>
      </c>
      <c r="C3161" t="s">
        <v>739</v>
      </c>
      <c r="D3161" t="s">
        <v>159</v>
      </c>
      <c r="E3161">
        <v>65</v>
      </c>
      <c r="F3161">
        <v>2069</v>
      </c>
      <c r="G3161">
        <v>3.1416143064282261E-2</v>
      </c>
      <c r="H3161">
        <v>11382</v>
      </c>
      <c r="I3161">
        <v>292727</v>
      </c>
      <c r="J3161">
        <v>36</v>
      </c>
      <c r="K3161" t="s">
        <v>894</v>
      </c>
      <c r="L3161">
        <v>7368</v>
      </c>
      <c r="M3161">
        <v>2024</v>
      </c>
      <c r="N3161">
        <v>36</v>
      </c>
      <c r="O3161">
        <f t="shared" si="49"/>
        <v>5.7107713934282196E-3</v>
      </c>
    </row>
    <row r="3162" spans="1:15" x14ac:dyDescent="0.3">
      <c r="A3162">
        <v>100</v>
      </c>
      <c r="B3162">
        <v>53</v>
      </c>
      <c r="C3162" t="s">
        <v>739</v>
      </c>
      <c r="D3162" t="s">
        <v>159</v>
      </c>
      <c r="E3162">
        <v>64</v>
      </c>
      <c r="F3162">
        <v>2827</v>
      </c>
      <c r="G3162">
        <v>2.2638839759462327E-2</v>
      </c>
      <c r="H3162">
        <v>11382</v>
      </c>
      <c r="I3162">
        <v>292727</v>
      </c>
      <c r="J3162">
        <v>37</v>
      </c>
      <c r="K3162" t="s">
        <v>906</v>
      </c>
      <c r="L3162">
        <v>6415</v>
      </c>
      <c r="M3162">
        <v>2024</v>
      </c>
      <c r="N3162">
        <v>36</v>
      </c>
      <c r="O3162">
        <f t="shared" si="49"/>
        <v>5.6229133719908628E-3</v>
      </c>
    </row>
    <row r="3163" spans="1:15" x14ac:dyDescent="0.3">
      <c r="A3163">
        <v>100</v>
      </c>
      <c r="B3163">
        <v>308</v>
      </c>
      <c r="C3163" t="s">
        <v>739</v>
      </c>
      <c r="D3163" t="s">
        <v>159</v>
      </c>
      <c r="E3163">
        <v>60</v>
      </c>
      <c r="F3163">
        <v>1681</v>
      </c>
      <c r="G3163">
        <v>3.569303985722784E-2</v>
      </c>
      <c r="H3163">
        <v>11382</v>
      </c>
      <c r="I3163">
        <v>292727</v>
      </c>
      <c r="J3163">
        <v>38</v>
      </c>
      <c r="K3163" t="s">
        <v>2211</v>
      </c>
      <c r="L3163">
        <v>5626</v>
      </c>
      <c r="M3163">
        <v>2024</v>
      </c>
      <c r="N3163">
        <v>36</v>
      </c>
      <c r="O3163">
        <f t="shared" si="49"/>
        <v>5.2714812862414339E-3</v>
      </c>
    </row>
    <row r="3164" spans="1:15" x14ac:dyDescent="0.3">
      <c r="A3164">
        <v>100</v>
      </c>
      <c r="B3164">
        <v>247</v>
      </c>
      <c r="C3164" t="s">
        <v>739</v>
      </c>
      <c r="D3164" t="s">
        <v>159</v>
      </c>
      <c r="E3164">
        <v>55</v>
      </c>
      <c r="F3164">
        <v>1679</v>
      </c>
      <c r="G3164">
        <v>3.2757593805836809E-2</v>
      </c>
      <c r="H3164">
        <v>11382</v>
      </c>
      <c r="I3164">
        <v>292727</v>
      </c>
      <c r="J3164">
        <v>39</v>
      </c>
      <c r="K3164" t="s">
        <v>898</v>
      </c>
      <c r="L3164">
        <v>5393</v>
      </c>
      <c r="M3164">
        <v>2024</v>
      </c>
      <c r="N3164">
        <v>36</v>
      </c>
      <c r="O3164">
        <f t="shared" si="49"/>
        <v>4.8321911790546474E-3</v>
      </c>
    </row>
    <row r="3165" spans="1:15" x14ac:dyDescent="0.3">
      <c r="A3165">
        <v>100</v>
      </c>
      <c r="B3165">
        <v>347</v>
      </c>
      <c r="C3165" t="s">
        <v>739</v>
      </c>
      <c r="D3165" t="s">
        <v>159</v>
      </c>
      <c r="E3165">
        <v>55</v>
      </c>
      <c r="F3165">
        <v>1582</v>
      </c>
      <c r="G3165">
        <v>3.47661188369153E-2</v>
      </c>
      <c r="H3165">
        <v>11382</v>
      </c>
      <c r="I3165">
        <v>292727</v>
      </c>
      <c r="J3165">
        <v>39</v>
      </c>
      <c r="K3165" t="s">
        <v>886</v>
      </c>
      <c r="L3165">
        <v>5736</v>
      </c>
      <c r="M3165">
        <v>2024</v>
      </c>
      <c r="N3165">
        <v>36</v>
      </c>
      <c r="O3165">
        <f t="shared" si="49"/>
        <v>4.8321911790546474E-3</v>
      </c>
    </row>
    <row r="3166" spans="1:15" x14ac:dyDescent="0.3">
      <c r="A3166">
        <v>100</v>
      </c>
      <c r="B3166">
        <v>134</v>
      </c>
      <c r="C3166" t="s">
        <v>739</v>
      </c>
      <c r="D3166" t="s">
        <v>159</v>
      </c>
      <c r="E3166">
        <v>51</v>
      </c>
      <c r="F3166">
        <v>1277</v>
      </c>
      <c r="G3166">
        <v>3.9937353171495694E-2</v>
      </c>
      <c r="H3166">
        <v>11382</v>
      </c>
      <c r="I3166">
        <v>292727</v>
      </c>
      <c r="J3166">
        <v>41</v>
      </c>
      <c r="K3166" t="s">
        <v>929</v>
      </c>
      <c r="L3166">
        <v>4163</v>
      </c>
      <c r="M3166">
        <v>2024</v>
      </c>
      <c r="N3166">
        <v>36</v>
      </c>
      <c r="O3166">
        <f t="shared" si="49"/>
        <v>4.4807590933052185E-3</v>
      </c>
    </row>
    <row r="3167" spans="1:15" x14ac:dyDescent="0.3">
      <c r="A3167">
        <v>100</v>
      </c>
      <c r="B3167">
        <v>204</v>
      </c>
      <c r="C3167" t="s">
        <v>739</v>
      </c>
      <c r="D3167" t="s">
        <v>159</v>
      </c>
      <c r="E3167">
        <v>50</v>
      </c>
      <c r="F3167">
        <v>970</v>
      </c>
      <c r="G3167">
        <v>5.1546391752577317E-2</v>
      </c>
      <c r="H3167">
        <v>11382</v>
      </c>
      <c r="I3167">
        <v>292727</v>
      </c>
      <c r="J3167">
        <v>42</v>
      </c>
      <c r="K3167" t="s">
        <v>2704</v>
      </c>
      <c r="L3167">
        <v>4075</v>
      </c>
      <c r="M3167">
        <v>2024</v>
      </c>
      <c r="N3167">
        <v>36</v>
      </c>
      <c r="O3167">
        <f t="shared" si="49"/>
        <v>4.3929010718678618E-3</v>
      </c>
    </row>
    <row r="3168" spans="1:15" x14ac:dyDescent="0.3">
      <c r="A3168">
        <v>100</v>
      </c>
      <c r="B3168">
        <v>284</v>
      </c>
      <c r="C3168" t="s">
        <v>739</v>
      </c>
      <c r="D3168" t="s">
        <v>159</v>
      </c>
      <c r="E3168">
        <v>49</v>
      </c>
      <c r="F3168">
        <v>1436</v>
      </c>
      <c r="G3168">
        <v>3.4122562674094706E-2</v>
      </c>
      <c r="H3168">
        <v>11382</v>
      </c>
      <c r="I3168">
        <v>292727</v>
      </c>
      <c r="J3168">
        <v>43</v>
      </c>
      <c r="K3168" t="s">
        <v>2719</v>
      </c>
      <c r="L3168">
        <v>3580</v>
      </c>
      <c r="M3168">
        <v>2024</v>
      </c>
      <c r="N3168">
        <v>36</v>
      </c>
      <c r="O3168">
        <f t="shared" si="49"/>
        <v>4.3050430504305041E-3</v>
      </c>
    </row>
    <row r="3169" spans="1:15" x14ac:dyDescent="0.3">
      <c r="A3169">
        <v>100</v>
      </c>
      <c r="B3169">
        <v>263</v>
      </c>
      <c r="C3169" t="s">
        <v>739</v>
      </c>
      <c r="D3169" t="s">
        <v>159</v>
      </c>
      <c r="E3169">
        <v>48</v>
      </c>
      <c r="F3169">
        <v>1295</v>
      </c>
      <c r="G3169">
        <v>3.7065637065637064E-2</v>
      </c>
      <c r="H3169">
        <v>11382</v>
      </c>
      <c r="I3169">
        <v>292727</v>
      </c>
      <c r="J3169">
        <v>44</v>
      </c>
      <c r="K3169" t="s">
        <v>2882</v>
      </c>
      <c r="L3169">
        <v>4234</v>
      </c>
      <c r="M3169">
        <v>2024</v>
      </c>
      <c r="N3169">
        <v>36</v>
      </c>
      <c r="O3169">
        <f t="shared" si="49"/>
        <v>4.2171850289931473E-3</v>
      </c>
    </row>
    <row r="3170" spans="1:15" x14ac:dyDescent="0.3">
      <c r="A3170">
        <v>100</v>
      </c>
      <c r="B3170">
        <v>165</v>
      </c>
      <c r="C3170" t="s">
        <v>739</v>
      </c>
      <c r="D3170" t="s">
        <v>159</v>
      </c>
      <c r="E3170">
        <v>47</v>
      </c>
      <c r="F3170">
        <v>669</v>
      </c>
      <c r="G3170">
        <v>7.0254110612855011E-2</v>
      </c>
      <c r="H3170">
        <v>11382</v>
      </c>
      <c r="I3170">
        <v>292727</v>
      </c>
      <c r="J3170">
        <v>45</v>
      </c>
      <c r="K3170" t="s">
        <v>2892</v>
      </c>
      <c r="L3170">
        <v>1130</v>
      </c>
      <c r="M3170">
        <v>2024</v>
      </c>
      <c r="N3170">
        <v>36</v>
      </c>
      <c r="O3170">
        <f t="shared" si="49"/>
        <v>4.1293270075557897E-3</v>
      </c>
    </row>
    <row r="3171" spans="1:15" x14ac:dyDescent="0.3">
      <c r="A3171">
        <v>100</v>
      </c>
      <c r="B3171">
        <v>561</v>
      </c>
      <c r="C3171" t="s">
        <v>739</v>
      </c>
      <c r="D3171" t="s">
        <v>159</v>
      </c>
      <c r="E3171">
        <v>47</v>
      </c>
      <c r="F3171">
        <v>816</v>
      </c>
      <c r="G3171">
        <v>5.7598039215686271E-2</v>
      </c>
      <c r="H3171">
        <v>11382</v>
      </c>
      <c r="I3171">
        <v>292727</v>
      </c>
      <c r="J3171">
        <v>45</v>
      </c>
      <c r="K3171" t="s">
        <v>2769</v>
      </c>
      <c r="L3171">
        <v>1743</v>
      </c>
      <c r="M3171">
        <v>2024</v>
      </c>
      <c r="N3171">
        <v>36</v>
      </c>
      <c r="O3171">
        <f t="shared" si="49"/>
        <v>4.1293270075557897E-3</v>
      </c>
    </row>
    <row r="3172" spans="1:15" x14ac:dyDescent="0.3">
      <c r="A3172">
        <v>100</v>
      </c>
      <c r="B3172">
        <v>248</v>
      </c>
      <c r="C3172" t="s">
        <v>739</v>
      </c>
      <c r="D3172" t="s">
        <v>159</v>
      </c>
      <c r="E3172">
        <v>46</v>
      </c>
      <c r="F3172">
        <v>1123</v>
      </c>
      <c r="G3172">
        <v>4.0961709706144253E-2</v>
      </c>
      <c r="H3172">
        <v>11382</v>
      </c>
      <c r="I3172">
        <v>292727</v>
      </c>
      <c r="J3172">
        <v>47</v>
      </c>
      <c r="K3172" t="s">
        <v>963</v>
      </c>
      <c r="L3172">
        <v>3375</v>
      </c>
      <c r="M3172">
        <v>2024</v>
      </c>
      <c r="N3172">
        <v>36</v>
      </c>
      <c r="O3172">
        <f t="shared" si="49"/>
        <v>4.0414689861184329E-3</v>
      </c>
    </row>
    <row r="3173" spans="1:15" x14ac:dyDescent="0.3">
      <c r="A3173">
        <v>100</v>
      </c>
      <c r="B3173">
        <v>342</v>
      </c>
      <c r="C3173" t="s">
        <v>739</v>
      </c>
      <c r="D3173" t="s">
        <v>159</v>
      </c>
      <c r="E3173">
        <v>45</v>
      </c>
      <c r="F3173">
        <v>791</v>
      </c>
      <c r="G3173">
        <v>5.6890012642225034E-2</v>
      </c>
      <c r="H3173">
        <v>11382</v>
      </c>
      <c r="I3173">
        <v>292727</v>
      </c>
      <c r="J3173">
        <v>48</v>
      </c>
      <c r="K3173" t="s">
        <v>2726</v>
      </c>
      <c r="L3173">
        <v>2776</v>
      </c>
      <c r="M3173">
        <v>2024</v>
      </c>
      <c r="N3173">
        <v>36</v>
      </c>
      <c r="O3173">
        <f t="shared" si="49"/>
        <v>3.9536109646810752E-3</v>
      </c>
    </row>
    <row r="3174" spans="1:15" x14ac:dyDescent="0.3">
      <c r="A3174">
        <v>100</v>
      </c>
      <c r="B3174">
        <v>230</v>
      </c>
      <c r="C3174" t="s">
        <v>739</v>
      </c>
      <c r="D3174" t="s">
        <v>159</v>
      </c>
      <c r="E3174">
        <v>44</v>
      </c>
      <c r="F3174">
        <v>1651</v>
      </c>
      <c r="G3174">
        <v>2.6650514839491216E-2</v>
      </c>
      <c r="H3174">
        <v>11382</v>
      </c>
      <c r="I3174">
        <v>292727</v>
      </c>
      <c r="J3174">
        <v>49</v>
      </c>
      <c r="K3174" t="s">
        <v>2224</v>
      </c>
      <c r="L3174">
        <v>3311</v>
      </c>
      <c r="M3174">
        <v>2024</v>
      </c>
      <c r="N3174">
        <v>36</v>
      </c>
      <c r="O3174">
        <f t="shared" si="49"/>
        <v>3.865752943243718E-3</v>
      </c>
    </row>
    <row r="3175" spans="1:15" x14ac:dyDescent="0.3">
      <c r="A3175">
        <v>100</v>
      </c>
      <c r="B3175">
        <v>304</v>
      </c>
      <c r="C3175" t="s">
        <v>739</v>
      </c>
      <c r="D3175" t="s">
        <v>159</v>
      </c>
      <c r="E3175">
        <v>43</v>
      </c>
      <c r="F3175">
        <v>3194</v>
      </c>
      <c r="G3175">
        <v>1.3462742642454603E-2</v>
      </c>
      <c r="H3175">
        <v>11382</v>
      </c>
      <c r="I3175">
        <v>292727</v>
      </c>
      <c r="J3175">
        <v>50</v>
      </c>
      <c r="K3175" t="s">
        <v>921</v>
      </c>
      <c r="L3175">
        <v>5398</v>
      </c>
      <c r="M3175">
        <v>2024</v>
      </c>
      <c r="N3175">
        <v>36</v>
      </c>
      <c r="O3175">
        <f t="shared" si="49"/>
        <v>3.7778949218063608E-3</v>
      </c>
    </row>
    <row r="3176" spans="1:15" x14ac:dyDescent="0.3">
      <c r="A3176">
        <v>100</v>
      </c>
      <c r="B3176">
        <v>310</v>
      </c>
      <c r="C3176" t="s">
        <v>739</v>
      </c>
      <c r="D3176" t="s">
        <v>159</v>
      </c>
      <c r="E3176">
        <v>43</v>
      </c>
      <c r="F3176">
        <v>785</v>
      </c>
      <c r="G3176">
        <v>5.4777070063694269E-2</v>
      </c>
      <c r="H3176">
        <v>11382</v>
      </c>
      <c r="I3176">
        <v>292727</v>
      </c>
      <c r="J3176">
        <v>50</v>
      </c>
      <c r="K3176" t="s">
        <v>960</v>
      </c>
      <c r="L3176">
        <v>1431</v>
      </c>
      <c r="M3176">
        <v>2024</v>
      </c>
      <c r="N3176">
        <v>36</v>
      </c>
      <c r="O3176">
        <f t="shared" si="49"/>
        <v>3.7778949218063608E-3</v>
      </c>
    </row>
    <row r="3177" spans="1:15" x14ac:dyDescent="0.3">
      <c r="A3177">
        <v>100</v>
      </c>
      <c r="B3177">
        <v>425</v>
      </c>
      <c r="C3177" t="s">
        <v>739</v>
      </c>
      <c r="D3177" t="s">
        <v>159</v>
      </c>
      <c r="E3177">
        <v>42</v>
      </c>
      <c r="F3177">
        <v>992</v>
      </c>
      <c r="G3177">
        <v>4.2338709677419352E-2</v>
      </c>
      <c r="H3177">
        <v>11382</v>
      </c>
      <c r="I3177">
        <v>292727</v>
      </c>
      <c r="J3177">
        <v>52</v>
      </c>
      <c r="K3177" t="s">
        <v>2883</v>
      </c>
      <c r="L3177">
        <v>3296</v>
      </c>
      <c r="M3177">
        <v>2024</v>
      </c>
      <c r="N3177">
        <v>36</v>
      </c>
      <c r="O3177">
        <f t="shared" si="49"/>
        <v>3.6900369003690036E-3</v>
      </c>
    </row>
    <row r="3178" spans="1:15" x14ac:dyDescent="0.3">
      <c r="A3178">
        <v>100</v>
      </c>
      <c r="B3178">
        <v>171</v>
      </c>
      <c r="C3178" t="s">
        <v>739</v>
      </c>
      <c r="D3178" t="s">
        <v>159</v>
      </c>
      <c r="E3178">
        <v>40</v>
      </c>
      <c r="F3178">
        <v>1018</v>
      </c>
      <c r="G3178">
        <v>3.9292730844793712E-2</v>
      </c>
      <c r="H3178">
        <v>11382</v>
      </c>
      <c r="I3178">
        <v>292727</v>
      </c>
      <c r="J3178">
        <v>53</v>
      </c>
      <c r="K3178" t="s">
        <v>2698</v>
      </c>
      <c r="L3178">
        <v>2558</v>
      </c>
      <c r="M3178">
        <v>2024</v>
      </c>
      <c r="N3178">
        <v>36</v>
      </c>
      <c r="O3178">
        <f t="shared" si="49"/>
        <v>3.5143208574942891E-3</v>
      </c>
    </row>
    <row r="3179" spans="1:15" x14ac:dyDescent="0.3">
      <c r="A3179">
        <v>100</v>
      </c>
      <c r="B3179">
        <v>542</v>
      </c>
      <c r="C3179" t="s">
        <v>739</v>
      </c>
      <c r="D3179" t="s">
        <v>159</v>
      </c>
      <c r="E3179">
        <v>40</v>
      </c>
      <c r="F3179">
        <v>758</v>
      </c>
      <c r="G3179">
        <v>5.2770448548812667E-2</v>
      </c>
      <c r="H3179">
        <v>11382</v>
      </c>
      <c r="I3179">
        <v>292727</v>
      </c>
      <c r="J3179">
        <v>53</v>
      </c>
      <c r="K3179" t="s">
        <v>2765</v>
      </c>
      <c r="L3179">
        <v>1607</v>
      </c>
      <c r="M3179">
        <v>2024</v>
      </c>
      <c r="N3179">
        <v>36</v>
      </c>
      <c r="O3179">
        <f t="shared" si="49"/>
        <v>3.5143208574942891E-3</v>
      </c>
    </row>
    <row r="3180" spans="1:15" x14ac:dyDescent="0.3">
      <c r="A3180">
        <v>100</v>
      </c>
      <c r="B3180">
        <v>133</v>
      </c>
      <c r="C3180" t="s">
        <v>739</v>
      </c>
      <c r="D3180" t="s">
        <v>159</v>
      </c>
      <c r="E3180">
        <v>39</v>
      </c>
      <c r="F3180">
        <v>2145</v>
      </c>
      <c r="G3180">
        <v>1.8181818181818181E-2</v>
      </c>
      <c r="H3180">
        <v>11382</v>
      </c>
      <c r="I3180">
        <v>292727</v>
      </c>
      <c r="J3180">
        <v>55</v>
      </c>
      <c r="K3180" t="s">
        <v>2877</v>
      </c>
      <c r="L3180">
        <v>7672</v>
      </c>
      <c r="M3180">
        <v>2024</v>
      </c>
      <c r="N3180">
        <v>36</v>
      </c>
      <c r="O3180">
        <f t="shared" si="49"/>
        <v>3.4264628360569319E-3</v>
      </c>
    </row>
    <row r="3181" spans="1:15" x14ac:dyDescent="0.3">
      <c r="A3181">
        <v>100</v>
      </c>
      <c r="B3181">
        <v>422</v>
      </c>
      <c r="C3181" t="s">
        <v>739</v>
      </c>
      <c r="D3181" t="s">
        <v>159</v>
      </c>
      <c r="E3181">
        <v>38</v>
      </c>
      <c r="F3181">
        <v>742</v>
      </c>
      <c r="G3181">
        <v>5.1212938005390833E-2</v>
      </c>
      <c r="H3181">
        <v>11382</v>
      </c>
      <c r="I3181">
        <v>292727</v>
      </c>
      <c r="J3181">
        <v>56</v>
      </c>
      <c r="K3181" t="s">
        <v>2852</v>
      </c>
      <c r="L3181">
        <v>2623</v>
      </c>
      <c r="M3181">
        <v>2024</v>
      </c>
      <c r="N3181">
        <v>36</v>
      </c>
      <c r="O3181">
        <f t="shared" si="49"/>
        <v>3.3386048146195747E-3</v>
      </c>
    </row>
    <row r="3182" spans="1:15" x14ac:dyDescent="0.3">
      <c r="A3182">
        <v>100</v>
      </c>
      <c r="B3182">
        <v>750</v>
      </c>
      <c r="C3182" t="s">
        <v>739</v>
      </c>
      <c r="D3182" t="s">
        <v>159</v>
      </c>
      <c r="E3182">
        <v>36</v>
      </c>
      <c r="F3182">
        <v>2483</v>
      </c>
      <c r="G3182">
        <v>1.4498590414820781E-2</v>
      </c>
      <c r="H3182">
        <v>11382</v>
      </c>
      <c r="I3182">
        <v>292727</v>
      </c>
      <c r="J3182">
        <v>57</v>
      </c>
      <c r="K3182" t="s">
        <v>884</v>
      </c>
      <c r="L3182">
        <v>5626</v>
      </c>
      <c r="M3182">
        <v>2024</v>
      </c>
      <c r="N3182">
        <v>36</v>
      </c>
      <c r="O3182">
        <f t="shared" si="49"/>
        <v>3.1628887717448603E-3</v>
      </c>
    </row>
    <row r="3183" spans="1:15" x14ac:dyDescent="0.3">
      <c r="A3183">
        <v>100</v>
      </c>
      <c r="B3183">
        <v>753</v>
      </c>
      <c r="C3183" t="s">
        <v>739</v>
      </c>
      <c r="D3183" t="s">
        <v>159</v>
      </c>
      <c r="E3183">
        <v>35</v>
      </c>
      <c r="F3183">
        <v>2698</v>
      </c>
      <c r="G3183">
        <v>1.2972572275759823E-2</v>
      </c>
      <c r="H3183">
        <v>11382</v>
      </c>
      <c r="I3183">
        <v>292727</v>
      </c>
      <c r="J3183">
        <v>58</v>
      </c>
      <c r="K3183" t="s">
        <v>869</v>
      </c>
      <c r="L3183">
        <v>6723</v>
      </c>
      <c r="M3183">
        <v>2024</v>
      </c>
      <c r="N3183">
        <v>36</v>
      </c>
      <c r="O3183">
        <f t="shared" si="49"/>
        <v>3.0750307503075031E-3</v>
      </c>
    </row>
    <row r="3184" spans="1:15" x14ac:dyDescent="0.3">
      <c r="A3184">
        <v>100</v>
      </c>
      <c r="B3184">
        <v>197</v>
      </c>
      <c r="C3184" t="s">
        <v>739</v>
      </c>
      <c r="D3184" t="s">
        <v>159</v>
      </c>
      <c r="E3184">
        <v>33</v>
      </c>
      <c r="F3184">
        <v>1220</v>
      </c>
      <c r="G3184">
        <v>2.7049180327868853E-2</v>
      </c>
      <c r="H3184">
        <v>11382</v>
      </c>
      <c r="I3184">
        <v>292727</v>
      </c>
      <c r="J3184">
        <v>59</v>
      </c>
      <c r="K3184" t="s">
        <v>912</v>
      </c>
      <c r="L3184">
        <v>3175</v>
      </c>
      <c r="M3184">
        <v>2024</v>
      </c>
      <c r="N3184">
        <v>36</v>
      </c>
      <c r="O3184">
        <f t="shared" si="49"/>
        <v>2.8993147074327886E-3</v>
      </c>
    </row>
    <row r="3185" spans="1:15" x14ac:dyDescent="0.3">
      <c r="A3185">
        <v>100</v>
      </c>
      <c r="B3185">
        <v>243</v>
      </c>
      <c r="C3185" t="s">
        <v>739</v>
      </c>
      <c r="D3185" t="s">
        <v>159</v>
      </c>
      <c r="E3185">
        <v>33</v>
      </c>
      <c r="F3185">
        <v>643</v>
      </c>
      <c r="G3185">
        <v>5.1321928460342149E-2</v>
      </c>
      <c r="H3185">
        <v>11382</v>
      </c>
      <c r="I3185">
        <v>292727</v>
      </c>
      <c r="J3185">
        <v>59</v>
      </c>
      <c r="K3185" t="s">
        <v>2210</v>
      </c>
      <c r="L3185">
        <v>1768</v>
      </c>
      <c r="M3185">
        <v>2024</v>
      </c>
      <c r="N3185">
        <v>36</v>
      </c>
      <c r="O3185">
        <f t="shared" si="49"/>
        <v>2.8993147074327886E-3</v>
      </c>
    </row>
    <row r="3186" spans="1:15" x14ac:dyDescent="0.3">
      <c r="A3186">
        <v>100</v>
      </c>
      <c r="B3186">
        <v>113</v>
      </c>
      <c r="C3186" t="s">
        <v>739</v>
      </c>
      <c r="D3186" t="s">
        <v>159</v>
      </c>
      <c r="E3186">
        <v>32</v>
      </c>
      <c r="F3186">
        <v>1314</v>
      </c>
      <c r="G3186">
        <v>2.4353120243531201E-2</v>
      </c>
      <c r="H3186">
        <v>11382</v>
      </c>
      <c r="I3186">
        <v>292727</v>
      </c>
      <c r="J3186">
        <v>61</v>
      </c>
      <c r="K3186" t="s">
        <v>936</v>
      </c>
      <c r="L3186">
        <v>3757</v>
      </c>
      <c r="M3186">
        <v>2024</v>
      </c>
      <c r="N3186">
        <v>36</v>
      </c>
      <c r="O3186">
        <f t="shared" si="49"/>
        <v>2.8114566859954314E-3</v>
      </c>
    </row>
    <row r="3187" spans="1:15" x14ac:dyDescent="0.3">
      <c r="A3187">
        <v>100</v>
      </c>
      <c r="B3187">
        <v>313</v>
      </c>
      <c r="C3187" t="s">
        <v>739</v>
      </c>
      <c r="D3187" t="s">
        <v>159</v>
      </c>
      <c r="E3187">
        <v>32</v>
      </c>
      <c r="F3187">
        <v>1419</v>
      </c>
      <c r="G3187">
        <v>2.255109231853418E-2</v>
      </c>
      <c r="H3187">
        <v>11382</v>
      </c>
      <c r="I3187">
        <v>292727</v>
      </c>
      <c r="J3187">
        <v>61</v>
      </c>
      <c r="K3187" t="s">
        <v>926</v>
      </c>
      <c r="L3187">
        <v>2940</v>
      </c>
      <c r="M3187">
        <v>2024</v>
      </c>
      <c r="N3187">
        <v>36</v>
      </c>
      <c r="O3187">
        <f t="shared" si="49"/>
        <v>2.8114566859954314E-3</v>
      </c>
    </row>
    <row r="3188" spans="1:15" x14ac:dyDescent="0.3">
      <c r="A3188">
        <v>100</v>
      </c>
      <c r="B3188">
        <v>812</v>
      </c>
      <c r="C3188" t="s">
        <v>739</v>
      </c>
      <c r="D3188" t="s">
        <v>159</v>
      </c>
      <c r="E3188">
        <v>32</v>
      </c>
      <c r="F3188">
        <v>1024</v>
      </c>
      <c r="G3188">
        <v>3.125E-2</v>
      </c>
      <c r="H3188">
        <v>11382</v>
      </c>
      <c r="I3188">
        <v>292727</v>
      </c>
      <c r="J3188">
        <v>61</v>
      </c>
      <c r="K3188" t="s">
        <v>901</v>
      </c>
      <c r="L3188">
        <v>3303</v>
      </c>
      <c r="M3188">
        <v>2024</v>
      </c>
      <c r="N3188">
        <v>36</v>
      </c>
      <c r="O3188">
        <f t="shared" si="49"/>
        <v>2.8114566859954314E-3</v>
      </c>
    </row>
    <row r="3189" spans="1:15" x14ac:dyDescent="0.3">
      <c r="A3189">
        <v>100</v>
      </c>
      <c r="B3189">
        <v>47</v>
      </c>
      <c r="C3189" t="s">
        <v>739</v>
      </c>
      <c r="D3189" t="s">
        <v>159</v>
      </c>
      <c r="E3189">
        <v>31</v>
      </c>
      <c r="F3189">
        <v>300</v>
      </c>
      <c r="G3189">
        <v>0.10333333333333333</v>
      </c>
      <c r="H3189">
        <v>11382</v>
      </c>
      <c r="I3189">
        <v>292727</v>
      </c>
      <c r="J3189">
        <v>64</v>
      </c>
      <c r="K3189" t="s">
        <v>947</v>
      </c>
      <c r="L3189">
        <v>1622</v>
      </c>
      <c r="M3189">
        <v>2024</v>
      </c>
      <c r="N3189">
        <v>36</v>
      </c>
      <c r="O3189">
        <f t="shared" si="49"/>
        <v>2.7235986645580742E-3</v>
      </c>
    </row>
    <row r="3190" spans="1:15" x14ac:dyDescent="0.3">
      <c r="A3190">
        <v>100</v>
      </c>
      <c r="B3190">
        <v>710</v>
      </c>
      <c r="C3190" t="s">
        <v>739</v>
      </c>
      <c r="D3190" t="s">
        <v>159</v>
      </c>
      <c r="E3190">
        <v>31</v>
      </c>
      <c r="F3190">
        <v>1638</v>
      </c>
      <c r="G3190">
        <v>1.8925518925518924E-2</v>
      </c>
      <c r="H3190">
        <v>11382</v>
      </c>
      <c r="I3190">
        <v>292727</v>
      </c>
      <c r="J3190">
        <v>64</v>
      </c>
      <c r="K3190" t="s">
        <v>891</v>
      </c>
      <c r="L3190">
        <v>4844</v>
      </c>
      <c r="M3190">
        <v>2024</v>
      </c>
      <c r="N3190">
        <v>36</v>
      </c>
      <c r="O3190">
        <f t="shared" si="49"/>
        <v>2.7235986645580742E-3</v>
      </c>
    </row>
    <row r="3191" spans="1:15" x14ac:dyDescent="0.3">
      <c r="A3191">
        <v>100</v>
      </c>
      <c r="B3191">
        <v>143</v>
      </c>
      <c r="C3191" t="s">
        <v>739</v>
      </c>
      <c r="D3191" t="s">
        <v>159</v>
      </c>
      <c r="E3191">
        <v>30</v>
      </c>
      <c r="F3191">
        <v>1061</v>
      </c>
      <c r="G3191">
        <v>2.827521206409048E-2</v>
      </c>
      <c r="H3191">
        <v>11382</v>
      </c>
      <c r="I3191">
        <v>292727</v>
      </c>
      <c r="J3191">
        <v>66</v>
      </c>
      <c r="K3191" t="s">
        <v>2693</v>
      </c>
      <c r="L3191">
        <v>2493</v>
      </c>
      <c r="M3191">
        <v>2024</v>
      </c>
      <c r="N3191">
        <v>36</v>
      </c>
      <c r="O3191">
        <f t="shared" si="49"/>
        <v>2.635740643120717E-3</v>
      </c>
    </row>
    <row r="3192" spans="1:15" x14ac:dyDescent="0.3">
      <c r="A3192">
        <v>100</v>
      </c>
      <c r="B3192">
        <v>52</v>
      </c>
      <c r="C3192" t="s">
        <v>739</v>
      </c>
      <c r="D3192" t="s">
        <v>159</v>
      </c>
      <c r="E3192">
        <v>29</v>
      </c>
      <c r="F3192">
        <v>974</v>
      </c>
      <c r="G3192">
        <v>2.9774127310061602E-2</v>
      </c>
      <c r="H3192">
        <v>11382</v>
      </c>
      <c r="I3192">
        <v>292727</v>
      </c>
      <c r="J3192">
        <v>67</v>
      </c>
      <c r="K3192" t="s">
        <v>2881</v>
      </c>
      <c r="L3192">
        <v>3600</v>
      </c>
      <c r="M3192">
        <v>2024</v>
      </c>
      <c r="N3192">
        <v>36</v>
      </c>
      <c r="O3192">
        <f t="shared" si="49"/>
        <v>2.5478826216833598E-3</v>
      </c>
    </row>
    <row r="3193" spans="1:15" x14ac:dyDescent="0.3">
      <c r="A3193">
        <v>100</v>
      </c>
      <c r="B3193">
        <v>191</v>
      </c>
      <c r="C3193" t="s">
        <v>739</v>
      </c>
      <c r="D3193" t="s">
        <v>159</v>
      </c>
      <c r="E3193">
        <v>29</v>
      </c>
      <c r="F3193">
        <v>499</v>
      </c>
      <c r="G3193">
        <v>5.8116232464929862E-2</v>
      </c>
      <c r="H3193">
        <v>11382</v>
      </c>
      <c r="I3193">
        <v>292727</v>
      </c>
      <c r="J3193">
        <v>67</v>
      </c>
      <c r="K3193" t="s">
        <v>2941</v>
      </c>
      <c r="L3193">
        <v>1386</v>
      </c>
      <c r="M3193">
        <v>2024</v>
      </c>
      <c r="N3193">
        <v>36</v>
      </c>
      <c r="O3193">
        <f t="shared" si="49"/>
        <v>2.5478826216833598E-3</v>
      </c>
    </row>
    <row r="3194" spans="1:15" x14ac:dyDescent="0.3">
      <c r="A3194">
        <v>100</v>
      </c>
      <c r="B3194">
        <v>163</v>
      </c>
      <c r="C3194" t="s">
        <v>739</v>
      </c>
      <c r="D3194" t="s">
        <v>159</v>
      </c>
      <c r="E3194">
        <v>28</v>
      </c>
      <c r="F3194">
        <v>1755</v>
      </c>
      <c r="G3194">
        <v>1.5954415954415956E-2</v>
      </c>
      <c r="H3194">
        <v>11382</v>
      </c>
      <c r="I3194">
        <v>292727</v>
      </c>
      <c r="J3194">
        <v>69</v>
      </c>
      <c r="K3194" t="s">
        <v>2885</v>
      </c>
      <c r="L3194">
        <v>2333</v>
      </c>
      <c r="M3194">
        <v>2024</v>
      </c>
      <c r="N3194">
        <v>36</v>
      </c>
      <c r="O3194">
        <f t="shared" si="49"/>
        <v>2.4600246002460025E-3</v>
      </c>
    </row>
    <row r="3195" spans="1:15" x14ac:dyDescent="0.3">
      <c r="A3195">
        <v>100</v>
      </c>
      <c r="B3195">
        <v>141</v>
      </c>
      <c r="C3195" t="s">
        <v>739</v>
      </c>
      <c r="D3195" t="s">
        <v>159</v>
      </c>
      <c r="E3195">
        <v>26</v>
      </c>
      <c r="F3195">
        <v>1303</v>
      </c>
      <c r="G3195">
        <v>1.9953952417498082E-2</v>
      </c>
      <c r="H3195">
        <v>11382</v>
      </c>
      <c r="I3195">
        <v>292727</v>
      </c>
      <c r="J3195">
        <v>70</v>
      </c>
      <c r="K3195" t="s">
        <v>931</v>
      </c>
      <c r="L3195">
        <v>3833</v>
      </c>
      <c r="M3195">
        <v>2024</v>
      </c>
      <c r="N3195">
        <v>36</v>
      </c>
      <c r="O3195">
        <f t="shared" si="49"/>
        <v>2.2843085573712881E-3</v>
      </c>
    </row>
    <row r="3196" spans="1:15" x14ac:dyDescent="0.3">
      <c r="A3196">
        <v>100</v>
      </c>
      <c r="B3196">
        <v>199</v>
      </c>
      <c r="C3196" t="s">
        <v>739</v>
      </c>
      <c r="D3196" t="s">
        <v>159</v>
      </c>
      <c r="E3196">
        <v>26</v>
      </c>
      <c r="F3196">
        <v>745</v>
      </c>
      <c r="G3196">
        <v>3.4899328859060399E-2</v>
      </c>
      <c r="H3196">
        <v>11382</v>
      </c>
      <c r="I3196">
        <v>292727</v>
      </c>
      <c r="J3196">
        <v>70</v>
      </c>
      <c r="K3196" t="s">
        <v>1667</v>
      </c>
      <c r="L3196">
        <v>2845</v>
      </c>
      <c r="M3196">
        <v>2024</v>
      </c>
      <c r="N3196">
        <v>36</v>
      </c>
      <c r="O3196">
        <f t="shared" si="49"/>
        <v>2.2843085573712881E-3</v>
      </c>
    </row>
    <row r="3197" spans="1:15" x14ac:dyDescent="0.3">
      <c r="A3197">
        <v>100</v>
      </c>
      <c r="B3197">
        <v>280</v>
      </c>
      <c r="C3197" t="s">
        <v>739</v>
      </c>
      <c r="D3197" t="s">
        <v>159</v>
      </c>
      <c r="E3197">
        <v>25</v>
      </c>
      <c r="F3197">
        <v>1208</v>
      </c>
      <c r="G3197">
        <v>2.0695364238410598E-2</v>
      </c>
      <c r="H3197">
        <v>11382</v>
      </c>
      <c r="I3197">
        <v>292727</v>
      </c>
      <c r="J3197">
        <v>72</v>
      </c>
      <c r="K3197" t="s">
        <v>948</v>
      </c>
      <c r="L3197">
        <v>4028</v>
      </c>
      <c r="M3197">
        <v>2024</v>
      </c>
      <c r="N3197">
        <v>36</v>
      </c>
      <c r="O3197">
        <f t="shared" si="49"/>
        <v>2.1964505359339309E-3</v>
      </c>
    </row>
    <row r="3198" spans="1:15" x14ac:dyDescent="0.3">
      <c r="A3198">
        <v>100</v>
      </c>
      <c r="B3198">
        <v>302</v>
      </c>
      <c r="C3198" t="s">
        <v>739</v>
      </c>
      <c r="D3198" t="s">
        <v>159</v>
      </c>
      <c r="E3198">
        <v>25</v>
      </c>
      <c r="F3198">
        <v>2995</v>
      </c>
      <c r="G3198">
        <v>8.3472454090150246E-3</v>
      </c>
      <c r="H3198">
        <v>11382</v>
      </c>
      <c r="I3198">
        <v>292727</v>
      </c>
      <c r="J3198">
        <v>72</v>
      </c>
      <c r="K3198" t="s">
        <v>875</v>
      </c>
      <c r="L3198">
        <v>6312</v>
      </c>
      <c r="M3198">
        <v>2024</v>
      </c>
      <c r="N3198">
        <v>36</v>
      </c>
      <c r="O3198">
        <f t="shared" si="49"/>
        <v>2.1964505359339309E-3</v>
      </c>
    </row>
    <row r="3199" spans="1:15" x14ac:dyDescent="0.3">
      <c r="A3199">
        <v>100</v>
      </c>
      <c r="B3199">
        <v>639</v>
      </c>
      <c r="C3199" t="s">
        <v>739</v>
      </c>
      <c r="D3199" t="s">
        <v>159</v>
      </c>
      <c r="E3199">
        <v>25</v>
      </c>
      <c r="F3199">
        <v>826</v>
      </c>
      <c r="G3199">
        <v>3.026634382566586E-2</v>
      </c>
      <c r="H3199">
        <v>11382</v>
      </c>
      <c r="I3199">
        <v>292727</v>
      </c>
      <c r="J3199">
        <v>72</v>
      </c>
      <c r="K3199" t="s">
        <v>2939</v>
      </c>
      <c r="L3199">
        <v>1805</v>
      </c>
      <c r="M3199">
        <v>2024</v>
      </c>
      <c r="N3199">
        <v>36</v>
      </c>
      <c r="O3199">
        <f t="shared" si="49"/>
        <v>2.1964505359339309E-3</v>
      </c>
    </row>
    <row r="3200" spans="1:15" x14ac:dyDescent="0.3">
      <c r="A3200">
        <v>101</v>
      </c>
      <c r="B3200">
        <v>640</v>
      </c>
      <c r="C3200" t="s">
        <v>740</v>
      </c>
      <c r="D3200" t="s">
        <v>187</v>
      </c>
      <c r="E3200">
        <v>114</v>
      </c>
      <c r="F3200">
        <v>1207</v>
      </c>
      <c r="G3200">
        <v>9.4449047224523616E-2</v>
      </c>
      <c r="H3200">
        <v>670</v>
      </c>
      <c r="I3200">
        <v>25610</v>
      </c>
      <c r="J3200">
        <v>1</v>
      </c>
      <c r="K3200" t="s">
        <v>866</v>
      </c>
      <c r="L3200">
        <v>59576</v>
      </c>
      <c r="M3200">
        <v>2024</v>
      </c>
      <c r="N3200">
        <v>36</v>
      </c>
      <c r="O3200">
        <f t="shared" si="49"/>
        <v>0.17014925373134329</v>
      </c>
    </row>
    <row r="3201" spans="1:15" x14ac:dyDescent="0.3">
      <c r="A3201">
        <v>101</v>
      </c>
      <c r="B3201">
        <v>560</v>
      </c>
      <c r="C3201" t="s">
        <v>740</v>
      </c>
      <c r="D3201" t="s">
        <v>187</v>
      </c>
      <c r="E3201">
        <v>79</v>
      </c>
      <c r="F3201">
        <v>741</v>
      </c>
      <c r="G3201">
        <v>0.10661268556005399</v>
      </c>
      <c r="H3201">
        <v>670</v>
      </c>
      <c r="I3201">
        <v>25610</v>
      </c>
      <c r="J3201">
        <v>2</v>
      </c>
      <c r="K3201" t="s">
        <v>868</v>
      </c>
      <c r="L3201">
        <v>40753</v>
      </c>
      <c r="M3201">
        <v>2024</v>
      </c>
      <c r="N3201">
        <v>36</v>
      </c>
      <c r="O3201">
        <f t="shared" si="49"/>
        <v>0.11791044776119403</v>
      </c>
    </row>
    <row r="3202" spans="1:15" x14ac:dyDescent="0.3">
      <c r="A3202">
        <v>101</v>
      </c>
      <c r="B3202">
        <v>139</v>
      </c>
      <c r="C3202" t="s">
        <v>740</v>
      </c>
      <c r="D3202" t="s">
        <v>187</v>
      </c>
      <c r="E3202">
        <v>40</v>
      </c>
      <c r="F3202">
        <v>699</v>
      </c>
      <c r="G3202">
        <v>5.7224606580829757E-2</v>
      </c>
      <c r="H3202">
        <v>670</v>
      </c>
      <c r="I3202">
        <v>25610</v>
      </c>
      <c r="J3202">
        <v>3</v>
      </c>
      <c r="K3202" t="s">
        <v>879</v>
      </c>
      <c r="L3202">
        <v>15497</v>
      </c>
      <c r="M3202">
        <v>2024</v>
      </c>
      <c r="N3202">
        <v>36</v>
      </c>
      <c r="O3202">
        <f t="shared" si="49"/>
        <v>5.9701492537313432E-2</v>
      </c>
    </row>
    <row r="3203" spans="1:15" x14ac:dyDescent="0.3">
      <c r="A3203">
        <v>101</v>
      </c>
      <c r="B3203">
        <v>540</v>
      </c>
      <c r="C3203" t="s">
        <v>740</v>
      </c>
      <c r="D3203" t="s">
        <v>187</v>
      </c>
      <c r="E3203">
        <v>38</v>
      </c>
      <c r="F3203">
        <v>409</v>
      </c>
      <c r="G3203">
        <v>9.2909535452322736E-2</v>
      </c>
      <c r="H3203">
        <v>670</v>
      </c>
      <c r="I3203">
        <v>25610</v>
      </c>
      <c r="J3203">
        <v>4</v>
      </c>
      <c r="K3203" t="s">
        <v>871</v>
      </c>
      <c r="L3203">
        <v>22562</v>
      </c>
      <c r="M3203">
        <v>2024</v>
      </c>
      <c r="N3203">
        <v>36</v>
      </c>
      <c r="O3203">
        <f t="shared" ref="O3203:O3266" si="50">E3203/H3203</f>
        <v>5.6716417910447764E-2</v>
      </c>
    </row>
    <row r="3204" spans="1:15" x14ac:dyDescent="0.3">
      <c r="A3204">
        <v>101</v>
      </c>
      <c r="B3204">
        <v>720</v>
      </c>
      <c r="C3204" t="s">
        <v>740</v>
      </c>
      <c r="D3204" t="s">
        <v>187</v>
      </c>
      <c r="E3204">
        <v>27</v>
      </c>
      <c r="F3204">
        <v>3426</v>
      </c>
      <c r="G3204">
        <v>7.8809106830122592E-3</v>
      </c>
      <c r="H3204">
        <v>670</v>
      </c>
      <c r="I3204">
        <v>25610</v>
      </c>
      <c r="J3204">
        <v>5</v>
      </c>
      <c r="K3204" t="s">
        <v>867</v>
      </c>
      <c r="L3204">
        <v>43807</v>
      </c>
      <c r="M3204">
        <v>2024</v>
      </c>
      <c r="N3204">
        <v>36</v>
      </c>
      <c r="O3204">
        <f t="shared" si="50"/>
        <v>4.0298507462686567E-2</v>
      </c>
    </row>
    <row r="3205" spans="1:15" x14ac:dyDescent="0.3">
      <c r="A3205">
        <v>101</v>
      </c>
      <c r="B3205">
        <v>463</v>
      </c>
      <c r="C3205" t="s">
        <v>740</v>
      </c>
      <c r="D3205" t="s">
        <v>187</v>
      </c>
      <c r="E3205">
        <v>25</v>
      </c>
      <c r="F3205">
        <v>660</v>
      </c>
      <c r="G3205">
        <v>3.787878787878788E-2</v>
      </c>
      <c r="H3205">
        <v>670</v>
      </c>
      <c r="I3205">
        <v>25610</v>
      </c>
      <c r="J3205">
        <v>6</v>
      </c>
      <c r="K3205" t="s">
        <v>880</v>
      </c>
      <c r="L3205">
        <v>12764</v>
      </c>
      <c r="M3205">
        <v>2024</v>
      </c>
      <c r="N3205">
        <v>36</v>
      </c>
      <c r="O3205">
        <f t="shared" si="50"/>
        <v>3.7313432835820892E-2</v>
      </c>
    </row>
    <row r="3206" spans="1:15" x14ac:dyDescent="0.3">
      <c r="A3206">
        <v>11467</v>
      </c>
      <c r="B3206">
        <v>194</v>
      </c>
      <c r="C3206" t="s">
        <v>1490</v>
      </c>
      <c r="D3206" t="s">
        <v>149</v>
      </c>
      <c r="E3206">
        <v>92</v>
      </c>
      <c r="F3206">
        <v>5530</v>
      </c>
      <c r="G3206">
        <v>1.6636528028933093E-2</v>
      </c>
      <c r="H3206">
        <v>1596</v>
      </c>
      <c r="I3206">
        <v>137216</v>
      </c>
      <c r="J3206">
        <v>1</v>
      </c>
      <c r="K3206" t="s">
        <v>873</v>
      </c>
      <c r="L3206">
        <v>26491</v>
      </c>
      <c r="M3206">
        <v>2024</v>
      </c>
      <c r="N3206">
        <v>36</v>
      </c>
      <c r="O3206">
        <f t="shared" si="50"/>
        <v>5.764411027568922E-2</v>
      </c>
    </row>
    <row r="3207" spans="1:15" x14ac:dyDescent="0.3">
      <c r="A3207">
        <v>11467</v>
      </c>
      <c r="B3207">
        <v>139</v>
      </c>
      <c r="C3207" t="s">
        <v>1490</v>
      </c>
      <c r="D3207" t="s">
        <v>149</v>
      </c>
      <c r="E3207">
        <v>90</v>
      </c>
      <c r="F3207">
        <v>3353</v>
      </c>
      <c r="G3207">
        <v>2.6841634357291977E-2</v>
      </c>
      <c r="H3207">
        <v>1596</v>
      </c>
      <c r="I3207">
        <v>137216</v>
      </c>
      <c r="J3207">
        <v>2</v>
      </c>
      <c r="K3207" t="s">
        <v>879</v>
      </c>
      <c r="L3207">
        <v>15497</v>
      </c>
      <c r="M3207">
        <v>2024</v>
      </c>
      <c r="N3207">
        <v>36</v>
      </c>
      <c r="O3207">
        <f t="shared" si="50"/>
        <v>5.6390977443609019E-2</v>
      </c>
    </row>
    <row r="3208" spans="1:15" x14ac:dyDescent="0.3">
      <c r="A3208">
        <v>11467</v>
      </c>
      <c r="B3208">
        <v>137</v>
      </c>
      <c r="C3208" t="s">
        <v>1490</v>
      </c>
      <c r="D3208" t="s">
        <v>149</v>
      </c>
      <c r="E3208">
        <v>89</v>
      </c>
      <c r="F3208">
        <v>3805</v>
      </c>
      <c r="G3208">
        <v>2.3390275952693825E-2</v>
      </c>
      <c r="H3208">
        <v>1596</v>
      </c>
      <c r="I3208">
        <v>137216</v>
      </c>
      <c r="J3208">
        <v>3</v>
      </c>
      <c r="K3208" t="s">
        <v>872</v>
      </c>
      <c r="L3208">
        <v>18935</v>
      </c>
      <c r="M3208">
        <v>2024</v>
      </c>
      <c r="N3208">
        <v>36</v>
      </c>
      <c r="O3208">
        <f t="shared" si="50"/>
        <v>5.5764411027568919E-2</v>
      </c>
    </row>
    <row r="3209" spans="1:15" x14ac:dyDescent="0.3">
      <c r="A3209">
        <v>11467</v>
      </c>
      <c r="B3209">
        <v>42</v>
      </c>
      <c r="C3209" t="s">
        <v>1490</v>
      </c>
      <c r="D3209" t="s">
        <v>149</v>
      </c>
      <c r="E3209">
        <v>67</v>
      </c>
      <c r="F3209">
        <v>1040</v>
      </c>
      <c r="G3209">
        <v>6.4423076923076916E-2</v>
      </c>
      <c r="H3209">
        <v>1596</v>
      </c>
      <c r="I3209">
        <v>137216</v>
      </c>
      <c r="J3209">
        <v>4</v>
      </c>
      <c r="K3209" t="s">
        <v>914</v>
      </c>
      <c r="L3209">
        <v>5210</v>
      </c>
      <c r="M3209">
        <v>2024</v>
      </c>
      <c r="N3209">
        <v>36</v>
      </c>
      <c r="O3209">
        <f t="shared" si="50"/>
        <v>4.1979949874686714E-2</v>
      </c>
    </row>
    <row r="3210" spans="1:15" x14ac:dyDescent="0.3">
      <c r="A3210">
        <v>11467</v>
      </c>
      <c r="B3210">
        <v>140</v>
      </c>
      <c r="C3210" t="s">
        <v>1490</v>
      </c>
      <c r="D3210" t="s">
        <v>149</v>
      </c>
      <c r="E3210">
        <v>62</v>
      </c>
      <c r="F3210">
        <v>1703</v>
      </c>
      <c r="G3210">
        <v>3.6406341749853202E-2</v>
      </c>
      <c r="H3210">
        <v>1596</v>
      </c>
      <c r="I3210">
        <v>137216</v>
      </c>
      <c r="J3210">
        <v>5</v>
      </c>
      <c r="K3210" t="s">
        <v>876</v>
      </c>
      <c r="L3210">
        <v>9196</v>
      </c>
      <c r="M3210">
        <v>2024</v>
      </c>
      <c r="N3210">
        <v>36</v>
      </c>
      <c r="O3210">
        <f t="shared" si="50"/>
        <v>3.8847117794486213E-2</v>
      </c>
    </row>
    <row r="3211" spans="1:15" x14ac:dyDescent="0.3">
      <c r="A3211">
        <v>11467</v>
      </c>
      <c r="B3211">
        <v>720</v>
      </c>
      <c r="C3211" t="s">
        <v>1490</v>
      </c>
      <c r="D3211" t="s">
        <v>149</v>
      </c>
      <c r="E3211">
        <v>56</v>
      </c>
      <c r="F3211">
        <v>8887</v>
      </c>
      <c r="G3211">
        <v>6.3013390345448405E-3</v>
      </c>
      <c r="H3211">
        <v>1596</v>
      </c>
      <c r="I3211">
        <v>137216</v>
      </c>
      <c r="J3211">
        <v>6</v>
      </c>
      <c r="K3211" t="s">
        <v>867</v>
      </c>
      <c r="L3211">
        <v>43807</v>
      </c>
      <c r="M3211">
        <v>2024</v>
      </c>
      <c r="N3211">
        <v>36</v>
      </c>
      <c r="O3211">
        <f t="shared" si="50"/>
        <v>3.5087719298245612E-2</v>
      </c>
    </row>
    <row r="3212" spans="1:15" x14ac:dyDescent="0.3">
      <c r="A3212">
        <v>11467</v>
      </c>
      <c r="B3212">
        <v>463</v>
      </c>
      <c r="C3212" t="s">
        <v>1490</v>
      </c>
      <c r="D3212" t="s">
        <v>149</v>
      </c>
      <c r="E3212">
        <v>52</v>
      </c>
      <c r="F3212">
        <v>2621</v>
      </c>
      <c r="G3212">
        <v>1.9839755818389926E-2</v>
      </c>
      <c r="H3212">
        <v>1596</v>
      </c>
      <c r="I3212">
        <v>137216</v>
      </c>
      <c r="J3212">
        <v>7</v>
      </c>
      <c r="K3212" t="s">
        <v>880</v>
      </c>
      <c r="L3212">
        <v>12764</v>
      </c>
      <c r="M3212">
        <v>2024</v>
      </c>
      <c r="N3212">
        <v>36</v>
      </c>
      <c r="O3212">
        <f t="shared" si="50"/>
        <v>3.2581453634085211E-2</v>
      </c>
    </row>
    <row r="3213" spans="1:15" x14ac:dyDescent="0.3">
      <c r="A3213">
        <v>11467</v>
      </c>
      <c r="B3213">
        <v>753</v>
      </c>
      <c r="C3213" t="s">
        <v>1490</v>
      </c>
      <c r="D3213" t="s">
        <v>149</v>
      </c>
      <c r="E3213">
        <v>49</v>
      </c>
      <c r="F3213">
        <v>1665</v>
      </c>
      <c r="G3213">
        <v>2.942942942942943E-2</v>
      </c>
      <c r="H3213">
        <v>1596</v>
      </c>
      <c r="I3213">
        <v>137216</v>
      </c>
      <c r="J3213">
        <v>8</v>
      </c>
      <c r="K3213" t="s">
        <v>869</v>
      </c>
      <c r="L3213">
        <v>6723</v>
      </c>
      <c r="M3213">
        <v>2024</v>
      </c>
      <c r="N3213">
        <v>36</v>
      </c>
      <c r="O3213">
        <f t="shared" si="50"/>
        <v>3.0701754385964911E-2</v>
      </c>
    </row>
    <row r="3214" spans="1:15" x14ac:dyDescent="0.3">
      <c r="A3214">
        <v>11467</v>
      </c>
      <c r="B3214">
        <v>201</v>
      </c>
      <c r="C3214" t="s">
        <v>1490</v>
      </c>
      <c r="D3214" t="s">
        <v>149</v>
      </c>
      <c r="E3214">
        <v>48</v>
      </c>
      <c r="F3214">
        <v>2705</v>
      </c>
      <c r="G3214">
        <v>1.7744916820702401E-2</v>
      </c>
      <c r="H3214">
        <v>1596</v>
      </c>
      <c r="I3214">
        <v>137216</v>
      </c>
      <c r="J3214">
        <v>9</v>
      </c>
      <c r="K3214" t="s">
        <v>877</v>
      </c>
      <c r="L3214">
        <v>11407</v>
      </c>
      <c r="M3214">
        <v>2024</v>
      </c>
      <c r="N3214">
        <v>36</v>
      </c>
      <c r="O3214">
        <f t="shared" si="50"/>
        <v>3.007518796992481E-2</v>
      </c>
    </row>
    <row r="3215" spans="1:15" x14ac:dyDescent="0.3">
      <c r="A3215">
        <v>11467</v>
      </c>
      <c r="B3215">
        <v>751</v>
      </c>
      <c r="C3215" t="s">
        <v>1490</v>
      </c>
      <c r="D3215" t="s">
        <v>149</v>
      </c>
      <c r="E3215">
        <v>45</v>
      </c>
      <c r="F3215">
        <v>1673</v>
      </c>
      <c r="G3215">
        <v>2.6897788404064555E-2</v>
      </c>
      <c r="H3215">
        <v>1596</v>
      </c>
      <c r="I3215">
        <v>137216</v>
      </c>
      <c r="J3215">
        <v>10</v>
      </c>
      <c r="K3215" t="s">
        <v>870</v>
      </c>
      <c r="L3215">
        <v>7174</v>
      </c>
      <c r="M3215">
        <v>2024</v>
      </c>
      <c r="N3215">
        <v>36</v>
      </c>
      <c r="O3215">
        <f t="shared" si="50"/>
        <v>2.819548872180451E-2</v>
      </c>
    </row>
    <row r="3216" spans="1:15" x14ac:dyDescent="0.3">
      <c r="A3216">
        <v>11467</v>
      </c>
      <c r="B3216">
        <v>750</v>
      </c>
      <c r="C3216" t="s">
        <v>1490</v>
      </c>
      <c r="D3216" t="s">
        <v>149</v>
      </c>
      <c r="E3216">
        <v>40</v>
      </c>
      <c r="F3216">
        <v>1089</v>
      </c>
      <c r="G3216">
        <v>3.6730945821854911E-2</v>
      </c>
      <c r="H3216">
        <v>1596</v>
      </c>
      <c r="I3216">
        <v>137216</v>
      </c>
      <c r="J3216">
        <v>11</v>
      </c>
      <c r="K3216" t="s">
        <v>884</v>
      </c>
      <c r="L3216">
        <v>5626</v>
      </c>
      <c r="M3216">
        <v>2024</v>
      </c>
      <c r="N3216">
        <v>36</v>
      </c>
      <c r="O3216">
        <f t="shared" si="50"/>
        <v>2.5062656641604009E-2</v>
      </c>
    </row>
    <row r="3217" spans="1:15" x14ac:dyDescent="0.3">
      <c r="A3217">
        <v>11467</v>
      </c>
      <c r="B3217">
        <v>420</v>
      </c>
      <c r="C3217" t="s">
        <v>1490</v>
      </c>
      <c r="D3217" t="s">
        <v>149</v>
      </c>
      <c r="E3217">
        <v>38</v>
      </c>
      <c r="F3217">
        <v>1430</v>
      </c>
      <c r="G3217">
        <v>2.6573426573426574E-2</v>
      </c>
      <c r="H3217">
        <v>1596</v>
      </c>
      <c r="I3217">
        <v>137216</v>
      </c>
      <c r="J3217">
        <v>12</v>
      </c>
      <c r="K3217" t="s">
        <v>894</v>
      </c>
      <c r="L3217">
        <v>7368</v>
      </c>
      <c r="M3217">
        <v>2024</v>
      </c>
      <c r="N3217">
        <v>36</v>
      </c>
      <c r="O3217">
        <f t="shared" si="50"/>
        <v>2.3809523809523808E-2</v>
      </c>
    </row>
    <row r="3218" spans="1:15" x14ac:dyDescent="0.3">
      <c r="A3218">
        <v>11467</v>
      </c>
      <c r="B3218">
        <v>469</v>
      </c>
      <c r="C3218" t="s">
        <v>1490</v>
      </c>
      <c r="D3218" t="s">
        <v>149</v>
      </c>
      <c r="E3218">
        <v>38</v>
      </c>
      <c r="F3218">
        <v>2196</v>
      </c>
      <c r="G3218">
        <v>1.7304189435336976E-2</v>
      </c>
      <c r="H3218">
        <v>1596</v>
      </c>
      <c r="I3218">
        <v>137216</v>
      </c>
      <c r="J3218">
        <v>12</v>
      </c>
      <c r="K3218" t="s">
        <v>1605</v>
      </c>
      <c r="L3218">
        <v>10709</v>
      </c>
      <c r="M3218">
        <v>2024</v>
      </c>
      <c r="N3218">
        <v>36</v>
      </c>
      <c r="O3218">
        <f t="shared" si="50"/>
        <v>2.3809523809523808E-2</v>
      </c>
    </row>
    <row r="3219" spans="1:15" x14ac:dyDescent="0.3">
      <c r="A3219">
        <v>11467</v>
      </c>
      <c r="B3219">
        <v>301</v>
      </c>
      <c r="C3219" t="s">
        <v>1490</v>
      </c>
      <c r="D3219" t="s">
        <v>149</v>
      </c>
      <c r="E3219">
        <v>32</v>
      </c>
      <c r="F3219">
        <v>1357</v>
      </c>
      <c r="G3219">
        <v>2.3581429624170966E-2</v>
      </c>
      <c r="H3219">
        <v>1596</v>
      </c>
      <c r="I3219">
        <v>137216</v>
      </c>
      <c r="J3219">
        <v>14</v>
      </c>
      <c r="K3219" t="s">
        <v>2874</v>
      </c>
      <c r="L3219">
        <v>7114</v>
      </c>
      <c r="M3219">
        <v>2024</v>
      </c>
      <c r="N3219">
        <v>36</v>
      </c>
      <c r="O3219">
        <f t="shared" si="50"/>
        <v>2.0050125313283207E-2</v>
      </c>
    </row>
    <row r="3220" spans="1:15" x14ac:dyDescent="0.3">
      <c r="A3220">
        <v>11467</v>
      </c>
      <c r="B3220">
        <v>754</v>
      </c>
      <c r="C3220" t="s">
        <v>1490</v>
      </c>
      <c r="D3220" t="s">
        <v>149</v>
      </c>
      <c r="E3220">
        <v>32</v>
      </c>
      <c r="F3220">
        <v>594</v>
      </c>
      <c r="G3220">
        <v>5.387205387205387E-2</v>
      </c>
      <c r="H3220">
        <v>1596</v>
      </c>
      <c r="I3220">
        <v>137216</v>
      </c>
      <c r="J3220">
        <v>14</v>
      </c>
      <c r="K3220" t="s">
        <v>874</v>
      </c>
      <c r="L3220">
        <v>2634</v>
      </c>
      <c r="M3220">
        <v>2024</v>
      </c>
      <c r="N3220">
        <v>36</v>
      </c>
      <c r="O3220">
        <f t="shared" si="50"/>
        <v>2.0050125313283207E-2</v>
      </c>
    </row>
    <row r="3221" spans="1:15" x14ac:dyDescent="0.3">
      <c r="A3221">
        <v>11467</v>
      </c>
      <c r="B3221">
        <v>113</v>
      </c>
      <c r="C3221" t="s">
        <v>1490</v>
      </c>
      <c r="D3221" t="s">
        <v>149</v>
      </c>
      <c r="E3221">
        <v>29</v>
      </c>
      <c r="F3221">
        <v>659</v>
      </c>
      <c r="G3221">
        <v>4.4006069802731411E-2</v>
      </c>
      <c r="H3221">
        <v>1596</v>
      </c>
      <c r="I3221">
        <v>137216</v>
      </c>
      <c r="J3221">
        <v>16</v>
      </c>
      <c r="K3221" t="s">
        <v>936</v>
      </c>
      <c r="L3221">
        <v>3757</v>
      </c>
      <c r="M3221">
        <v>2024</v>
      </c>
      <c r="N3221">
        <v>36</v>
      </c>
      <c r="O3221">
        <f t="shared" si="50"/>
        <v>1.8170426065162906E-2</v>
      </c>
    </row>
    <row r="3222" spans="1:15" x14ac:dyDescent="0.3">
      <c r="A3222">
        <v>11467</v>
      </c>
      <c r="B3222">
        <v>249</v>
      </c>
      <c r="C3222" t="s">
        <v>1490</v>
      </c>
      <c r="D3222" t="s">
        <v>149</v>
      </c>
      <c r="E3222">
        <v>27</v>
      </c>
      <c r="F3222">
        <v>1337</v>
      </c>
      <c r="G3222">
        <v>2.0194465220643231E-2</v>
      </c>
      <c r="H3222">
        <v>1596</v>
      </c>
      <c r="I3222">
        <v>137216</v>
      </c>
      <c r="J3222">
        <v>17</v>
      </c>
      <c r="K3222" t="s">
        <v>2876</v>
      </c>
      <c r="L3222">
        <v>7387</v>
      </c>
      <c r="M3222">
        <v>2024</v>
      </c>
      <c r="N3222">
        <v>36</v>
      </c>
      <c r="O3222">
        <f t="shared" si="50"/>
        <v>1.6917293233082706E-2</v>
      </c>
    </row>
    <row r="3223" spans="1:15" x14ac:dyDescent="0.3">
      <c r="A3223">
        <v>11467</v>
      </c>
      <c r="B3223">
        <v>45</v>
      </c>
      <c r="C3223" t="s">
        <v>1490</v>
      </c>
      <c r="D3223" t="s">
        <v>149</v>
      </c>
      <c r="E3223">
        <v>26</v>
      </c>
      <c r="F3223">
        <v>1869</v>
      </c>
      <c r="G3223">
        <v>1.3911182450508293E-2</v>
      </c>
      <c r="H3223">
        <v>1596</v>
      </c>
      <c r="I3223">
        <v>137216</v>
      </c>
      <c r="J3223">
        <v>18</v>
      </c>
      <c r="K3223" t="s">
        <v>883</v>
      </c>
      <c r="L3223">
        <v>9187</v>
      </c>
      <c r="M3223">
        <v>2024</v>
      </c>
      <c r="N3223">
        <v>36</v>
      </c>
      <c r="O3223">
        <f t="shared" si="50"/>
        <v>1.6290726817042606E-2</v>
      </c>
    </row>
    <row r="3224" spans="1:15" x14ac:dyDescent="0.3">
      <c r="A3224">
        <v>11467</v>
      </c>
      <c r="B3224">
        <v>302</v>
      </c>
      <c r="C3224" t="s">
        <v>1490</v>
      </c>
      <c r="D3224" t="s">
        <v>149</v>
      </c>
      <c r="E3224">
        <v>26</v>
      </c>
      <c r="F3224">
        <v>1073</v>
      </c>
      <c r="G3224">
        <v>2.4231127679403542E-2</v>
      </c>
      <c r="H3224">
        <v>1596</v>
      </c>
      <c r="I3224">
        <v>137216</v>
      </c>
      <c r="J3224">
        <v>18</v>
      </c>
      <c r="K3224" t="s">
        <v>875</v>
      </c>
      <c r="L3224">
        <v>6312</v>
      </c>
      <c r="M3224">
        <v>2024</v>
      </c>
      <c r="N3224">
        <v>36</v>
      </c>
      <c r="O3224">
        <f t="shared" si="50"/>
        <v>1.6290726817042606E-2</v>
      </c>
    </row>
    <row r="3225" spans="1:15" x14ac:dyDescent="0.3">
      <c r="A3225">
        <v>11467</v>
      </c>
      <c r="B3225">
        <v>383</v>
      </c>
      <c r="C3225" t="s">
        <v>1490</v>
      </c>
      <c r="D3225" t="s">
        <v>149</v>
      </c>
      <c r="E3225">
        <v>26</v>
      </c>
      <c r="F3225">
        <v>1806</v>
      </c>
      <c r="G3225">
        <v>1.4396456256921373E-2</v>
      </c>
      <c r="H3225">
        <v>1596</v>
      </c>
      <c r="I3225">
        <v>137216</v>
      </c>
      <c r="J3225">
        <v>18</v>
      </c>
      <c r="K3225" t="s">
        <v>2875</v>
      </c>
      <c r="L3225">
        <v>8922</v>
      </c>
      <c r="M3225">
        <v>2024</v>
      </c>
      <c r="N3225">
        <v>36</v>
      </c>
      <c r="O3225">
        <f t="shared" si="50"/>
        <v>1.6290726817042606E-2</v>
      </c>
    </row>
    <row r="3226" spans="1:15" x14ac:dyDescent="0.3">
      <c r="A3226">
        <v>11467</v>
      </c>
      <c r="B3226">
        <v>663</v>
      </c>
      <c r="C3226" t="s">
        <v>1490</v>
      </c>
      <c r="D3226" t="s">
        <v>149</v>
      </c>
      <c r="E3226">
        <v>25</v>
      </c>
      <c r="F3226">
        <v>903</v>
      </c>
      <c r="G3226">
        <v>2.768549280177187E-2</v>
      </c>
      <c r="H3226">
        <v>1596</v>
      </c>
      <c r="I3226">
        <v>137216</v>
      </c>
      <c r="J3226">
        <v>21</v>
      </c>
      <c r="K3226" t="s">
        <v>2791</v>
      </c>
      <c r="L3226">
        <v>4867</v>
      </c>
      <c r="M3226">
        <v>2024</v>
      </c>
      <c r="N3226">
        <v>36</v>
      </c>
      <c r="O3226">
        <f t="shared" si="50"/>
        <v>1.5664160401002505E-2</v>
      </c>
    </row>
    <row r="3227" spans="1:15" x14ac:dyDescent="0.3">
      <c r="A3227">
        <v>103</v>
      </c>
      <c r="B3227">
        <v>302</v>
      </c>
      <c r="C3227" t="s">
        <v>742</v>
      </c>
      <c r="D3227" t="s">
        <v>159</v>
      </c>
      <c r="E3227">
        <v>1042</v>
      </c>
      <c r="F3227">
        <v>2995</v>
      </c>
      <c r="G3227">
        <v>0.34791318864774623</v>
      </c>
      <c r="H3227">
        <v>3255</v>
      </c>
      <c r="I3227">
        <v>292727</v>
      </c>
      <c r="J3227">
        <v>1</v>
      </c>
      <c r="K3227" t="s">
        <v>875</v>
      </c>
      <c r="L3227">
        <v>6312</v>
      </c>
      <c r="M3227">
        <v>2024</v>
      </c>
      <c r="N3227">
        <v>36</v>
      </c>
      <c r="O3227">
        <f t="shared" si="50"/>
        <v>0.32012288786482335</v>
      </c>
    </row>
    <row r="3228" spans="1:15" x14ac:dyDescent="0.3">
      <c r="A3228">
        <v>103</v>
      </c>
      <c r="B3228">
        <v>301</v>
      </c>
      <c r="C3228" t="s">
        <v>742</v>
      </c>
      <c r="D3228" t="s">
        <v>159</v>
      </c>
      <c r="E3228">
        <v>752</v>
      </c>
      <c r="F3228">
        <v>2968</v>
      </c>
      <c r="G3228">
        <v>0.25336927223719674</v>
      </c>
      <c r="H3228">
        <v>3255</v>
      </c>
      <c r="I3228">
        <v>292727</v>
      </c>
      <c r="J3228">
        <v>2</v>
      </c>
      <c r="K3228" t="s">
        <v>2874</v>
      </c>
      <c r="L3228">
        <v>7114</v>
      </c>
      <c r="M3228">
        <v>2024</v>
      </c>
      <c r="N3228">
        <v>36</v>
      </c>
      <c r="O3228">
        <f t="shared" si="50"/>
        <v>0.23102918586789556</v>
      </c>
    </row>
    <row r="3229" spans="1:15" x14ac:dyDescent="0.3">
      <c r="A3229">
        <v>103</v>
      </c>
      <c r="B3229">
        <v>304</v>
      </c>
      <c r="C3229" t="s">
        <v>742</v>
      </c>
      <c r="D3229" t="s">
        <v>159</v>
      </c>
      <c r="E3229">
        <v>600</v>
      </c>
      <c r="F3229">
        <v>3194</v>
      </c>
      <c r="G3229">
        <v>0.18785222291797118</v>
      </c>
      <c r="H3229">
        <v>3255</v>
      </c>
      <c r="I3229">
        <v>292727</v>
      </c>
      <c r="J3229">
        <v>3</v>
      </c>
      <c r="K3229" t="s">
        <v>921</v>
      </c>
      <c r="L3229">
        <v>5398</v>
      </c>
      <c r="M3229">
        <v>2024</v>
      </c>
      <c r="N3229">
        <v>36</v>
      </c>
      <c r="O3229">
        <f t="shared" si="50"/>
        <v>0.18433179723502305</v>
      </c>
    </row>
    <row r="3230" spans="1:15" x14ac:dyDescent="0.3">
      <c r="A3230">
        <v>103</v>
      </c>
      <c r="B3230">
        <v>321</v>
      </c>
      <c r="C3230" t="s">
        <v>742</v>
      </c>
      <c r="D3230" t="s">
        <v>159</v>
      </c>
      <c r="E3230">
        <v>208</v>
      </c>
      <c r="F3230">
        <v>1490</v>
      </c>
      <c r="G3230">
        <v>0.1395973154362416</v>
      </c>
      <c r="H3230">
        <v>3255</v>
      </c>
      <c r="I3230">
        <v>292727</v>
      </c>
      <c r="J3230">
        <v>4</v>
      </c>
      <c r="K3230" t="s">
        <v>2725</v>
      </c>
      <c r="L3230">
        <v>2937</v>
      </c>
      <c r="M3230">
        <v>2024</v>
      </c>
      <c r="N3230">
        <v>36</v>
      </c>
      <c r="O3230">
        <f t="shared" si="50"/>
        <v>6.3901689708141321E-2</v>
      </c>
    </row>
    <row r="3231" spans="1:15" x14ac:dyDescent="0.3">
      <c r="A3231">
        <v>103</v>
      </c>
      <c r="B3231">
        <v>322</v>
      </c>
      <c r="C3231" t="s">
        <v>742</v>
      </c>
      <c r="D3231" t="s">
        <v>159</v>
      </c>
      <c r="E3231">
        <v>119</v>
      </c>
      <c r="F3231">
        <v>500</v>
      </c>
      <c r="G3231">
        <v>0.23799999999999999</v>
      </c>
      <c r="H3231">
        <v>3255</v>
      </c>
      <c r="I3231">
        <v>292727</v>
      </c>
      <c r="J3231">
        <v>5</v>
      </c>
      <c r="K3231" t="s">
        <v>1667</v>
      </c>
      <c r="L3231">
        <v>1093</v>
      </c>
      <c r="M3231">
        <v>2024</v>
      </c>
      <c r="N3231">
        <v>36</v>
      </c>
      <c r="O3231">
        <f t="shared" si="50"/>
        <v>3.6559139784946237E-2</v>
      </c>
    </row>
    <row r="3232" spans="1:15" x14ac:dyDescent="0.3">
      <c r="A3232">
        <v>103</v>
      </c>
      <c r="B3232">
        <v>303</v>
      </c>
      <c r="C3232" t="s">
        <v>742</v>
      </c>
      <c r="D3232" t="s">
        <v>159</v>
      </c>
      <c r="E3232">
        <v>115</v>
      </c>
      <c r="F3232">
        <v>505</v>
      </c>
      <c r="G3232">
        <v>0.22772277227722773</v>
      </c>
      <c r="H3232">
        <v>3255</v>
      </c>
      <c r="I3232">
        <v>292727</v>
      </c>
      <c r="J3232">
        <v>6</v>
      </c>
      <c r="K3232" t="s">
        <v>933</v>
      </c>
      <c r="L3232">
        <v>556</v>
      </c>
      <c r="M3232">
        <v>2024</v>
      </c>
      <c r="N3232">
        <v>36</v>
      </c>
      <c r="O3232">
        <f t="shared" si="50"/>
        <v>3.5330261136712747E-2</v>
      </c>
    </row>
    <row r="3233" spans="1:15" x14ac:dyDescent="0.3">
      <c r="A3233">
        <v>103</v>
      </c>
      <c r="B3233">
        <v>313</v>
      </c>
      <c r="C3233" t="s">
        <v>742</v>
      </c>
      <c r="D3233" t="s">
        <v>159</v>
      </c>
      <c r="E3233">
        <v>87</v>
      </c>
      <c r="F3233">
        <v>1419</v>
      </c>
      <c r="G3233">
        <v>6.13107822410148E-2</v>
      </c>
      <c r="H3233">
        <v>3255</v>
      </c>
      <c r="I3233">
        <v>292727</v>
      </c>
      <c r="J3233">
        <v>7</v>
      </c>
      <c r="K3233" t="s">
        <v>926</v>
      </c>
      <c r="L3233">
        <v>2940</v>
      </c>
      <c r="M3233">
        <v>2024</v>
      </c>
      <c r="N3233">
        <v>36</v>
      </c>
      <c r="O3233">
        <f t="shared" si="50"/>
        <v>2.6728110599078342E-2</v>
      </c>
    </row>
    <row r="3234" spans="1:15" x14ac:dyDescent="0.3">
      <c r="A3234">
        <v>103</v>
      </c>
      <c r="B3234">
        <v>310</v>
      </c>
      <c r="C3234" t="s">
        <v>742</v>
      </c>
      <c r="D3234" t="s">
        <v>159</v>
      </c>
      <c r="E3234">
        <v>80</v>
      </c>
      <c r="F3234">
        <v>785</v>
      </c>
      <c r="G3234">
        <v>0.10191082802547771</v>
      </c>
      <c r="H3234">
        <v>3255</v>
      </c>
      <c r="I3234">
        <v>292727</v>
      </c>
      <c r="J3234">
        <v>8</v>
      </c>
      <c r="K3234" t="s">
        <v>960</v>
      </c>
      <c r="L3234">
        <v>1431</v>
      </c>
      <c r="M3234">
        <v>2024</v>
      </c>
      <c r="N3234">
        <v>36</v>
      </c>
      <c r="O3234">
        <f t="shared" si="50"/>
        <v>2.4577572964669739E-2</v>
      </c>
    </row>
    <row r="3235" spans="1:15" x14ac:dyDescent="0.3">
      <c r="A3235">
        <v>103</v>
      </c>
      <c r="B3235">
        <v>320</v>
      </c>
      <c r="C3235" t="s">
        <v>742</v>
      </c>
      <c r="D3235" t="s">
        <v>159</v>
      </c>
      <c r="E3235">
        <v>41</v>
      </c>
      <c r="F3235">
        <v>852</v>
      </c>
      <c r="G3235">
        <v>4.8122065727699531E-2</v>
      </c>
      <c r="H3235">
        <v>3255</v>
      </c>
      <c r="I3235">
        <v>292727</v>
      </c>
      <c r="J3235">
        <v>9</v>
      </c>
      <c r="K3235" t="s">
        <v>961</v>
      </c>
      <c r="L3235">
        <v>1396</v>
      </c>
      <c r="M3235">
        <v>2024</v>
      </c>
      <c r="N3235">
        <v>36</v>
      </c>
      <c r="O3235">
        <f t="shared" si="50"/>
        <v>1.2596006144393242E-2</v>
      </c>
    </row>
    <row r="3236" spans="1:15" x14ac:dyDescent="0.3">
      <c r="A3236">
        <v>103</v>
      </c>
      <c r="B3236">
        <v>850</v>
      </c>
      <c r="C3236" t="s">
        <v>742</v>
      </c>
      <c r="D3236" t="s">
        <v>159</v>
      </c>
      <c r="E3236">
        <v>28</v>
      </c>
      <c r="F3236">
        <v>331</v>
      </c>
      <c r="G3236">
        <v>8.4592145015105744E-2</v>
      </c>
      <c r="H3236">
        <v>3255</v>
      </c>
      <c r="I3236">
        <v>292727</v>
      </c>
      <c r="J3236">
        <v>10</v>
      </c>
      <c r="K3236" t="s">
        <v>2801</v>
      </c>
      <c r="L3236">
        <v>556</v>
      </c>
      <c r="M3236">
        <v>2024</v>
      </c>
      <c r="N3236">
        <v>36</v>
      </c>
      <c r="O3236">
        <f t="shared" si="50"/>
        <v>8.6021505376344086E-3</v>
      </c>
    </row>
    <row r="3237" spans="1:15" x14ac:dyDescent="0.3">
      <c r="A3237">
        <v>103</v>
      </c>
      <c r="B3237">
        <v>711</v>
      </c>
      <c r="C3237" t="s">
        <v>742</v>
      </c>
      <c r="D3237" t="s">
        <v>159</v>
      </c>
      <c r="E3237">
        <v>27</v>
      </c>
      <c r="F3237">
        <v>914</v>
      </c>
      <c r="G3237">
        <v>2.9540481400437638E-2</v>
      </c>
      <c r="H3237">
        <v>3255</v>
      </c>
      <c r="I3237">
        <v>292727</v>
      </c>
      <c r="J3237">
        <v>11</v>
      </c>
      <c r="K3237" t="s">
        <v>2795</v>
      </c>
      <c r="L3237">
        <v>1532</v>
      </c>
      <c r="M3237">
        <v>2024</v>
      </c>
      <c r="N3237">
        <v>36</v>
      </c>
      <c r="O3237">
        <f t="shared" si="50"/>
        <v>8.2949308755760377E-3</v>
      </c>
    </row>
    <row r="3238" spans="1:15" x14ac:dyDescent="0.3">
      <c r="A3238">
        <v>103</v>
      </c>
      <c r="B3238">
        <v>309</v>
      </c>
      <c r="C3238" t="s">
        <v>742</v>
      </c>
      <c r="D3238" t="s">
        <v>159</v>
      </c>
      <c r="E3238">
        <v>26</v>
      </c>
      <c r="F3238">
        <v>567</v>
      </c>
      <c r="G3238">
        <v>4.585537918871252E-2</v>
      </c>
      <c r="H3238">
        <v>3255</v>
      </c>
      <c r="I3238">
        <v>292727</v>
      </c>
      <c r="J3238">
        <v>12</v>
      </c>
      <c r="K3238" t="s">
        <v>2228</v>
      </c>
      <c r="L3238">
        <v>863</v>
      </c>
      <c r="M3238">
        <v>2024</v>
      </c>
      <c r="N3238">
        <v>36</v>
      </c>
      <c r="O3238">
        <f t="shared" si="50"/>
        <v>7.9877112135176651E-3</v>
      </c>
    </row>
    <row r="3239" spans="1:15" x14ac:dyDescent="0.3">
      <c r="A3239">
        <v>105</v>
      </c>
      <c r="B3239">
        <v>640</v>
      </c>
      <c r="C3239" t="s">
        <v>743</v>
      </c>
      <c r="D3239" t="s">
        <v>159</v>
      </c>
      <c r="E3239">
        <v>3469</v>
      </c>
      <c r="F3239">
        <v>24915</v>
      </c>
      <c r="G3239">
        <v>0.1392333935380293</v>
      </c>
      <c r="H3239">
        <v>22588</v>
      </c>
      <c r="I3239">
        <v>292727</v>
      </c>
      <c r="J3239">
        <v>1</v>
      </c>
      <c r="K3239" t="s">
        <v>866</v>
      </c>
      <c r="L3239">
        <v>59576</v>
      </c>
      <c r="M3239">
        <v>2024</v>
      </c>
      <c r="N3239">
        <v>36</v>
      </c>
      <c r="O3239">
        <f t="shared" si="50"/>
        <v>0.15357712059500619</v>
      </c>
    </row>
    <row r="3240" spans="1:15" x14ac:dyDescent="0.3">
      <c r="A3240">
        <v>105</v>
      </c>
      <c r="B3240">
        <v>560</v>
      </c>
      <c r="C3240" t="s">
        <v>743</v>
      </c>
      <c r="D3240" t="s">
        <v>159</v>
      </c>
      <c r="E3240">
        <v>2401</v>
      </c>
      <c r="F3240">
        <v>17029</v>
      </c>
      <c r="G3240">
        <v>0.14099477362146925</v>
      </c>
      <c r="H3240">
        <v>22588</v>
      </c>
      <c r="I3240">
        <v>292727</v>
      </c>
      <c r="J3240">
        <v>2</v>
      </c>
      <c r="K3240" t="s">
        <v>868</v>
      </c>
      <c r="L3240">
        <v>40753</v>
      </c>
      <c r="M3240">
        <v>2024</v>
      </c>
      <c r="N3240">
        <v>36</v>
      </c>
      <c r="O3240">
        <f t="shared" si="50"/>
        <v>0.10629537807685496</v>
      </c>
    </row>
    <row r="3241" spans="1:15" x14ac:dyDescent="0.3">
      <c r="A3241">
        <v>105</v>
      </c>
      <c r="B3241">
        <v>540</v>
      </c>
      <c r="C3241" t="s">
        <v>743</v>
      </c>
      <c r="D3241" t="s">
        <v>159</v>
      </c>
      <c r="E3241">
        <v>1198</v>
      </c>
      <c r="F3241">
        <v>9618</v>
      </c>
      <c r="G3241">
        <v>0.12455812019130796</v>
      </c>
      <c r="H3241">
        <v>22588</v>
      </c>
      <c r="I3241">
        <v>292727</v>
      </c>
      <c r="J3241">
        <v>3</v>
      </c>
      <c r="K3241" t="s">
        <v>871</v>
      </c>
      <c r="L3241">
        <v>22562</v>
      </c>
      <c r="M3241">
        <v>2024</v>
      </c>
      <c r="N3241">
        <v>36</v>
      </c>
      <c r="O3241">
        <f t="shared" si="50"/>
        <v>5.3037010802195854E-2</v>
      </c>
    </row>
    <row r="3242" spans="1:15" x14ac:dyDescent="0.3">
      <c r="A3242">
        <v>105</v>
      </c>
      <c r="B3242">
        <v>720</v>
      </c>
      <c r="C3242" t="s">
        <v>743</v>
      </c>
      <c r="D3242" t="s">
        <v>159</v>
      </c>
      <c r="E3242">
        <v>872</v>
      </c>
      <c r="F3242">
        <v>10599</v>
      </c>
      <c r="G3242">
        <v>8.2271912444570244E-2</v>
      </c>
      <c r="H3242">
        <v>22588</v>
      </c>
      <c r="I3242">
        <v>292727</v>
      </c>
      <c r="J3242">
        <v>4</v>
      </c>
      <c r="K3242" t="s">
        <v>867</v>
      </c>
      <c r="L3242">
        <v>43807</v>
      </c>
      <c r="M3242">
        <v>2024</v>
      </c>
      <c r="N3242">
        <v>36</v>
      </c>
      <c r="O3242">
        <f t="shared" si="50"/>
        <v>3.8604568797591644E-2</v>
      </c>
    </row>
    <row r="3243" spans="1:15" x14ac:dyDescent="0.3">
      <c r="A3243">
        <v>105</v>
      </c>
      <c r="B3243">
        <v>194</v>
      </c>
      <c r="C3243" t="s">
        <v>743</v>
      </c>
      <c r="D3243" t="s">
        <v>159</v>
      </c>
      <c r="E3243">
        <v>773</v>
      </c>
      <c r="F3243">
        <v>7281</v>
      </c>
      <c r="G3243">
        <v>0.10616673533855239</v>
      </c>
      <c r="H3243">
        <v>22588</v>
      </c>
      <c r="I3243">
        <v>292727</v>
      </c>
      <c r="J3243">
        <v>5</v>
      </c>
      <c r="K3243" t="s">
        <v>873</v>
      </c>
      <c r="L3243">
        <v>26491</v>
      </c>
      <c r="M3243">
        <v>2024</v>
      </c>
      <c r="N3243">
        <v>36</v>
      </c>
      <c r="O3243">
        <f t="shared" si="50"/>
        <v>3.4221710642819196E-2</v>
      </c>
    </row>
    <row r="3244" spans="1:15" x14ac:dyDescent="0.3">
      <c r="A3244">
        <v>105</v>
      </c>
      <c r="B3244">
        <v>137</v>
      </c>
      <c r="C3244" t="s">
        <v>743</v>
      </c>
      <c r="D3244" t="s">
        <v>159</v>
      </c>
      <c r="E3244">
        <v>599</v>
      </c>
      <c r="F3244">
        <v>5512</v>
      </c>
      <c r="G3244">
        <v>0.10867198838896952</v>
      </c>
      <c r="H3244">
        <v>22588</v>
      </c>
      <c r="I3244">
        <v>292727</v>
      </c>
      <c r="J3244">
        <v>6</v>
      </c>
      <c r="K3244" t="s">
        <v>872</v>
      </c>
      <c r="L3244">
        <v>18935</v>
      </c>
      <c r="M3244">
        <v>2024</v>
      </c>
      <c r="N3244">
        <v>36</v>
      </c>
      <c r="O3244">
        <f t="shared" si="50"/>
        <v>2.6518505401097927E-2</v>
      </c>
    </row>
    <row r="3245" spans="1:15" x14ac:dyDescent="0.3">
      <c r="A3245">
        <v>105</v>
      </c>
      <c r="B3245">
        <v>463</v>
      </c>
      <c r="C3245" t="s">
        <v>743</v>
      </c>
      <c r="D3245" t="s">
        <v>159</v>
      </c>
      <c r="E3245">
        <v>440</v>
      </c>
      <c r="F3245">
        <v>3187</v>
      </c>
      <c r="G3245">
        <v>0.13806087229369313</v>
      </c>
      <c r="H3245">
        <v>22588</v>
      </c>
      <c r="I3245">
        <v>292727</v>
      </c>
      <c r="J3245">
        <v>7</v>
      </c>
      <c r="K3245" t="s">
        <v>880</v>
      </c>
      <c r="L3245">
        <v>12764</v>
      </c>
      <c r="M3245">
        <v>2024</v>
      </c>
      <c r="N3245">
        <v>36</v>
      </c>
      <c r="O3245">
        <f t="shared" si="50"/>
        <v>1.9479369576766426E-2</v>
      </c>
    </row>
    <row r="3246" spans="1:15" x14ac:dyDescent="0.3">
      <c r="A3246">
        <v>105</v>
      </c>
      <c r="B3246">
        <v>139</v>
      </c>
      <c r="C3246" t="s">
        <v>743</v>
      </c>
      <c r="D3246" t="s">
        <v>159</v>
      </c>
      <c r="E3246">
        <v>386</v>
      </c>
      <c r="F3246">
        <v>3692</v>
      </c>
      <c r="G3246">
        <v>0.10455037919826653</v>
      </c>
      <c r="H3246">
        <v>22588</v>
      </c>
      <c r="I3246">
        <v>292727</v>
      </c>
      <c r="J3246">
        <v>8</v>
      </c>
      <c r="K3246" t="s">
        <v>879</v>
      </c>
      <c r="L3246">
        <v>15497</v>
      </c>
      <c r="M3246">
        <v>2024</v>
      </c>
      <c r="N3246">
        <v>36</v>
      </c>
      <c r="O3246">
        <f t="shared" si="50"/>
        <v>1.7088719674163273E-2</v>
      </c>
    </row>
    <row r="3247" spans="1:15" x14ac:dyDescent="0.3">
      <c r="A3247">
        <v>105</v>
      </c>
      <c r="B3247">
        <v>201</v>
      </c>
      <c r="C3247" t="s">
        <v>743</v>
      </c>
      <c r="D3247" t="s">
        <v>159</v>
      </c>
      <c r="E3247">
        <v>356</v>
      </c>
      <c r="F3247">
        <v>2876</v>
      </c>
      <c r="G3247">
        <v>0.12378303198887343</v>
      </c>
      <c r="H3247">
        <v>22588</v>
      </c>
      <c r="I3247">
        <v>292727</v>
      </c>
      <c r="J3247">
        <v>9</v>
      </c>
      <c r="K3247" t="s">
        <v>877</v>
      </c>
      <c r="L3247">
        <v>11407</v>
      </c>
      <c r="M3247">
        <v>2024</v>
      </c>
      <c r="N3247">
        <v>36</v>
      </c>
      <c r="O3247">
        <f t="shared" si="50"/>
        <v>1.5760580839383743E-2</v>
      </c>
    </row>
    <row r="3248" spans="1:15" x14ac:dyDescent="0.3">
      <c r="A3248">
        <v>105</v>
      </c>
      <c r="B3248">
        <v>775</v>
      </c>
      <c r="C3248" t="s">
        <v>743</v>
      </c>
      <c r="D3248" t="s">
        <v>159</v>
      </c>
      <c r="E3248">
        <v>286</v>
      </c>
      <c r="F3248">
        <v>2921</v>
      </c>
      <c r="G3248">
        <v>9.7911674084217734E-2</v>
      </c>
      <c r="H3248">
        <v>22588</v>
      </c>
      <c r="I3248">
        <v>292727</v>
      </c>
      <c r="J3248">
        <v>10</v>
      </c>
      <c r="K3248" t="s">
        <v>881</v>
      </c>
      <c r="L3248">
        <v>9105</v>
      </c>
      <c r="M3248">
        <v>2024</v>
      </c>
      <c r="N3248">
        <v>36</v>
      </c>
      <c r="O3248">
        <f t="shared" si="50"/>
        <v>1.2661590224898177E-2</v>
      </c>
    </row>
    <row r="3249" spans="1:15" x14ac:dyDescent="0.3">
      <c r="A3249">
        <v>105</v>
      </c>
      <c r="B3249">
        <v>466</v>
      </c>
      <c r="C3249" t="s">
        <v>743</v>
      </c>
      <c r="D3249" t="s">
        <v>159</v>
      </c>
      <c r="E3249">
        <v>271</v>
      </c>
      <c r="F3249">
        <v>2504</v>
      </c>
      <c r="G3249">
        <v>0.10822683706070288</v>
      </c>
      <c r="H3249">
        <v>22588</v>
      </c>
      <c r="I3249">
        <v>292727</v>
      </c>
      <c r="J3249">
        <v>11</v>
      </c>
      <c r="K3249" t="s">
        <v>2748</v>
      </c>
      <c r="L3249">
        <v>7325</v>
      </c>
      <c r="M3249">
        <v>2024</v>
      </c>
      <c r="N3249">
        <v>36</v>
      </c>
      <c r="O3249">
        <f t="shared" si="50"/>
        <v>1.1997520807508412E-2</v>
      </c>
    </row>
    <row r="3250" spans="1:15" x14ac:dyDescent="0.3">
      <c r="A3250">
        <v>105</v>
      </c>
      <c r="B3250">
        <v>383</v>
      </c>
      <c r="C3250" t="s">
        <v>743</v>
      </c>
      <c r="D3250" t="s">
        <v>159</v>
      </c>
      <c r="E3250">
        <v>266</v>
      </c>
      <c r="F3250">
        <v>2498</v>
      </c>
      <c r="G3250">
        <v>0.10648518815052041</v>
      </c>
      <c r="H3250">
        <v>22588</v>
      </c>
      <c r="I3250">
        <v>292727</v>
      </c>
      <c r="J3250">
        <v>12</v>
      </c>
      <c r="K3250" t="s">
        <v>2875</v>
      </c>
      <c r="L3250">
        <v>8922</v>
      </c>
      <c r="M3250">
        <v>2024</v>
      </c>
      <c r="N3250">
        <v>36</v>
      </c>
      <c r="O3250">
        <f t="shared" si="50"/>
        <v>1.1776164335045157E-2</v>
      </c>
    </row>
    <row r="3251" spans="1:15" x14ac:dyDescent="0.3">
      <c r="A3251">
        <v>105</v>
      </c>
      <c r="B3251">
        <v>304</v>
      </c>
      <c r="C3251" t="s">
        <v>743</v>
      </c>
      <c r="D3251" t="s">
        <v>159</v>
      </c>
      <c r="E3251">
        <v>252</v>
      </c>
      <c r="F3251">
        <v>3194</v>
      </c>
      <c r="G3251">
        <v>7.8897933625547909E-2</v>
      </c>
      <c r="H3251">
        <v>22588</v>
      </c>
      <c r="I3251">
        <v>292727</v>
      </c>
      <c r="J3251">
        <v>13</v>
      </c>
      <c r="K3251" t="s">
        <v>921</v>
      </c>
      <c r="L3251">
        <v>5398</v>
      </c>
      <c r="M3251">
        <v>2024</v>
      </c>
      <c r="N3251">
        <v>36</v>
      </c>
      <c r="O3251">
        <f t="shared" si="50"/>
        <v>1.1156366212148043E-2</v>
      </c>
    </row>
    <row r="3252" spans="1:15" x14ac:dyDescent="0.3">
      <c r="A3252">
        <v>105</v>
      </c>
      <c r="B3252">
        <v>469</v>
      </c>
      <c r="C3252" t="s">
        <v>743</v>
      </c>
      <c r="D3252" t="s">
        <v>159</v>
      </c>
      <c r="E3252">
        <v>247</v>
      </c>
      <c r="F3252">
        <v>2971</v>
      </c>
      <c r="G3252">
        <v>8.3136990912150793E-2</v>
      </c>
      <c r="H3252">
        <v>22588</v>
      </c>
      <c r="I3252">
        <v>292727</v>
      </c>
      <c r="J3252">
        <v>14</v>
      </c>
      <c r="K3252" t="s">
        <v>1605</v>
      </c>
      <c r="L3252">
        <v>10709</v>
      </c>
      <c r="M3252">
        <v>2024</v>
      </c>
      <c r="N3252">
        <v>36</v>
      </c>
      <c r="O3252">
        <f t="shared" si="50"/>
        <v>1.0935009739684788E-2</v>
      </c>
    </row>
    <row r="3253" spans="1:15" x14ac:dyDescent="0.3">
      <c r="A3253">
        <v>105</v>
      </c>
      <c r="B3253">
        <v>249</v>
      </c>
      <c r="C3253" t="s">
        <v>743</v>
      </c>
      <c r="D3253" t="s">
        <v>159</v>
      </c>
      <c r="E3253">
        <v>246</v>
      </c>
      <c r="F3253">
        <v>2399</v>
      </c>
      <c r="G3253">
        <v>0.10254272613588995</v>
      </c>
      <c r="H3253">
        <v>22588</v>
      </c>
      <c r="I3253">
        <v>292727</v>
      </c>
      <c r="J3253">
        <v>15</v>
      </c>
      <c r="K3253" t="s">
        <v>2876</v>
      </c>
      <c r="L3253">
        <v>7387</v>
      </c>
      <c r="M3253">
        <v>2024</v>
      </c>
      <c r="N3253">
        <v>36</v>
      </c>
      <c r="O3253">
        <f t="shared" si="50"/>
        <v>1.0890738445192137E-2</v>
      </c>
    </row>
    <row r="3254" spans="1:15" x14ac:dyDescent="0.3">
      <c r="A3254">
        <v>105</v>
      </c>
      <c r="B3254">
        <v>301</v>
      </c>
      <c r="C3254" t="s">
        <v>743</v>
      </c>
      <c r="D3254" t="s">
        <v>159</v>
      </c>
      <c r="E3254">
        <v>243</v>
      </c>
      <c r="F3254">
        <v>2968</v>
      </c>
      <c r="G3254">
        <v>8.1873315363881399E-2</v>
      </c>
      <c r="H3254">
        <v>22588</v>
      </c>
      <c r="I3254">
        <v>292727</v>
      </c>
      <c r="J3254">
        <v>16</v>
      </c>
      <c r="K3254" t="s">
        <v>2874</v>
      </c>
      <c r="L3254">
        <v>7114</v>
      </c>
      <c r="M3254">
        <v>2024</v>
      </c>
      <c r="N3254">
        <v>36</v>
      </c>
      <c r="O3254">
        <f t="shared" si="50"/>
        <v>1.0757924561714184E-2</v>
      </c>
    </row>
    <row r="3255" spans="1:15" x14ac:dyDescent="0.3">
      <c r="A3255">
        <v>105</v>
      </c>
      <c r="B3255">
        <v>347</v>
      </c>
      <c r="C3255" t="s">
        <v>743</v>
      </c>
      <c r="D3255" t="s">
        <v>159</v>
      </c>
      <c r="E3255">
        <v>235</v>
      </c>
      <c r="F3255">
        <v>1582</v>
      </c>
      <c r="G3255">
        <v>0.14854614412136535</v>
      </c>
      <c r="H3255">
        <v>22588</v>
      </c>
      <c r="I3255">
        <v>292727</v>
      </c>
      <c r="J3255">
        <v>17</v>
      </c>
      <c r="K3255" t="s">
        <v>886</v>
      </c>
      <c r="L3255">
        <v>5736</v>
      </c>
      <c r="M3255">
        <v>2024</v>
      </c>
      <c r="N3255">
        <v>36</v>
      </c>
      <c r="O3255">
        <f t="shared" si="50"/>
        <v>1.0403754205772976E-2</v>
      </c>
    </row>
    <row r="3256" spans="1:15" x14ac:dyDescent="0.3">
      <c r="A3256">
        <v>105</v>
      </c>
      <c r="B3256">
        <v>751</v>
      </c>
      <c r="C3256" t="s">
        <v>743</v>
      </c>
      <c r="D3256" t="s">
        <v>159</v>
      </c>
      <c r="E3256">
        <v>232</v>
      </c>
      <c r="F3256">
        <v>2580</v>
      </c>
      <c r="G3256">
        <v>8.9922480620155038E-2</v>
      </c>
      <c r="H3256">
        <v>22588</v>
      </c>
      <c r="I3256">
        <v>292727</v>
      </c>
      <c r="J3256">
        <v>18</v>
      </c>
      <c r="K3256" t="s">
        <v>870</v>
      </c>
      <c r="L3256">
        <v>7174</v>
      </c>
      <c r="M3256">
        <v>2024</v>
      </c>
      <c r="N3256">
        <v>36</v>
      </c>
      <c r="O3256">
        <f t="shared" si="50"/>
        <v>1.0270940322295023E-2</v>
      </c>
    </row>
    <row r="3257" spans="1:15" x14ac:dyDescent="0.3">
      <c r="A3257">
        <v>105</v>
      </c>
      <c r="B3257">
        <v>231</v>
      </c>
      <c r="C3257" t="s">
        <v>743</v>
      </c>
      <c r="D3257" t="s">
        <v>159</v>
      </c>
      <c r="E3257">
        <v>218</v>
      </c>
      <c r="F3257">
        <v>2089</v>
      </c>
      <c r="G3257">
        <v>0.10435615126854955</v>
      </c>
      <c r="H3257">
        <v>22588</v>
      </c>
      <c r="I3257">
        <v>292727</v>
      </c>
      <c r="J3257">
        <v>19</v>
      </c>
      <c r="K3257" t="s">
        <v>2220</v>
      </c>
      <c r="L3257">
        <v>4866</v>
      </c>
      <c r="M3257">
        <v>2024</v>
      </c>
      <c r="N3257">
        <v>36</v>
      </c>
      <c r="O3257">
        <f t="shared" si="50"/>
        <v>9.6511421993979111E-3</v>
      </c>
    </row>
    <row r="3258" spans="1:15" x14ac:dyDescent="0.3">
      <c r="A3258">
        <v>105</v>
      </c>
      <c r="B3258">
        <v>302</v>
      </c>
      <c r="C3258" t="s">
        <v>743</v>
      </c>
      <c r="D3258" t="s">
        <v>159</v>
      </c>
      <c r="E3258">
        <v>197</v>
      </c>
      <c r="F3258">
        <v>2995</v>
      </c>
      <c r="G3258">
        <v>6.5776293823038401E-2</v>
      </c>
      <c r="H3258">
        <v>22588</v>
      </c>
      <c r="I3258">
        <v>292727</v>
      </c>
      <c r="J3258">
        <v>20</v>
      </c>
      <c r="K3258" t="s">
        <v>875</v>
      </c>
      <c r="L3258">
        <v>6312</v>
      </c>
      <c r="M3258">
        <v>2024</v>
      </c>
      <c r="N3258">
        <v>36</v>
      </c>
      <c r="O3258">
        <f t="shared" si="50"/>
        <v>8.7214450150522402E-3</v>
      </c>
    </row>
    <row r="3259" spans="1:15" x14ac:dyDescent="0.3">
      <c r="A3259">
        <v>105</v>
      </c>
      <c r="B3259">
        <v>45</v>
      </c>
      <c r="C3259" t="s">
        <v>743</v>
      </c>
      <c r="D3259" t="s">
        <v>159</v>
      </c>
      <c r="E3259">
        <v>196</v>
      </c>
      <c r="F3259">
        <v>2672</v>
      </c>
      <c r="G3259">
        <v>7.3353293413173648E-2</v>
      </c>
      <c r="H3259">
        <v>22588</v>
      </c>
      <c r="I3259">
        <v>292727</v>
      </c>
      <c r="J3259">
        <v>21</v>
      </c>
      <c r="K3259" t="s">
        <v>883</v>
      </c>
      <c r="L3259">
        <v>9187</v>
      </c>
      <c r="M3259">
        <v>2024</v>
      </c>
      <c r="N3259">
        <v>36</v>
      </c>
      <c r="O3259">
        <f t="shared" si="50"/>
        <v>8.6771737205595893E-3</v>
      </c>
    </row>
    <row r="3260" spans="1:15" x14ac:dyDescent="0.3">
      <c r="A3260">
        <v>105</v>
      </c>
      <c r="B3260">
        <v>244</v>
      </c>
      <c r="C3260" t="s">
        <v>743</v>
      </c>
      <c r="D3260" t="s">
        <v>159</v>
      </c>
      <c r="E3260">
        <v>195</v>
      </c>
      <c r="F3260">
        <v>1402</v>
      </c>
      <c r="G3260">
        <v>0.1390870185449358</v>
      </c>
      <c r="H3260">
        <v>22588</v>
      </c>
      <c r="I3260">
        <v>292727</v>
      </c>
      <c r="J3260">
        <v>22</v>
      </c>
      <c r="K3260" t="s">
        <v>887</v>
      </c>
      <c r="L3260">
        <v>5396</v>
      </c>
      <c r="M3260">
        <v>2024</v>
      </c>
      <c r="N3260">
        <v>36</v>
      </c>
      <c r="O3260">
        <f t="shared" si="50"/>
        <v>8.6329024260669383E-3</v>
      </c>
    </row>
    <row r="3261" spans="1:15" x14ac:dyDescent="0.3">
      <c r="A3261">
        <v>105</v>
      </c>
      <c r="B3261">
        <v>254</v>
      </c>
      <c r="C3261" t="s">
        <v>743</v>
      </c>
      <c r="D3261" t="s">
        <v>159</v>
      </c>
      <c r="E3261">
        <v>186</v>
      </c>
      <c r="F3261">
        <v>2885</v>
      </c>
      <c r="G3261">
        <v>6.4471403812824957E-2</v>
      </c>
      <c r="H3261">
        <v>22588</v>
      </c>
      <c r="I3261">
        <v>292727</v>
      </c>
      <c r="J3261">
        <v>23</v>
      </c>
      <c r="K3261" t="s">
        <v>889</v>
      </c>
      <c r="L3261">
        <v>7267</v>
      </c>
      <c r="M3261">
        <v>2024</v>
      </c>
      <c r="N3261">
        <v>36</v>
      </c>
      <c r="O3261">
        <f t="shared" si="50"/>
        <v>8.2344607756330793E-3</v>
      </c>
    </row>
    <row r="3262" spans="1:15" x14ac:dyDescent="0.3">
      <c r="A3262">
        <v>105</v>
      </c>
      <c r="B3262">
        <v>753</v>
      </c>
      <c r="C3262" t="s">
        <v>743</v>
      </c>
      <c r="D3262" t="s">
        <v>159</v>
      </c>
      <c r="E3262">
        <v>185</v>
      </c>
      <c r="F3262">
        <v>2698</v>
      </c>
      <c r="G3262">
        <v>6.8569310600444772E-2</v>
      </c>
      <c r="H3262">
        <v>22588</v>
      </c>
      <c r="I3262">
        <v>292727</v>
      </c>
      <c r="J3262">
        <v>24</v>
      </c>
      <c r="K3262" t="s">
        <v>869</v>
      </c>
      <c r="L3262">
        <v>6723</v>
      </c>
      <c r="M3262">
        <v>2024</v>
      </c>
      <c r="N3262">
        <v>36</v>
      </c>
      <c r="O3262">
        <f t="shared" si="50"/>
        <v>8.1901894811404283E-3</v>
      </c>
    </row>
    <row r="3263" spans="1:15" x14ac:dyDescent="0.3">
      <c r="A3263">
        <v>105</v>
      </c>
      <c r="B3263">
        <v>247</v>
      </c>
      <c r="C3263" t="s">
        <v>743</v>
      </c>
      <c r="D3263" t="s">
        <v>159</v>
      </c>
      <c r="E3263">
        <v>183</v>
      </c>
      <c r="F3263">
        <v>1679</v>
      </c>
      <c r="G3263">
        <v>0.10899344848123883</v>
      </c>
      <c r="H3263">
        <v>22588</v>
      </c>
      <c r="I3263">
        <v>292727</v>
      </c>
      <c r="J3263">
        <v>25</v>
      </c>
      <c r="K3263" t="s">
        <v>898</v>
      </c>
      <c r="L3263">
        <v>5393</v>
      </c>
      <c r="M3263">
        <v>2024</v>
      </c>
      <c r="N3263">
        <v>36</v>
      </c>
      <c r="O3263">
        <f t="shared" si="50"/>
        <v>8.1016468921551264E-3</v>
      </c>
    </row>
    <row r="3264" spans="1:15" x14ac:dyDescent="0.3">
      <c r="A3264">
        <v>105</v>
      </c>
      <c r="B3264">
        <v>426</v>
      </c>
      <c r="C3264" t="s">
        <v>743</v>
      </c>
      <c r="D3264" t="s">
        <v>159</v>
      </c>
      <c r="E3264">
        <v>183</v>
      </c>
      <c r="F3264">
        <v>1495</v>
      </c>
      <c r="G3264">
        <v>0.12240802675585284</v>
      </c>
      <c r="H3264">
        <v>22588</v>
      </c>
      <c r="I3264">
        <v>292727</v>
      </c>
      <c r="J3264">
        <v>25</v>
      </c>
      <c r="K3264" t="s">
        <v>2215</v>
      </c>
      <c r="L3264">
        <v>4907</v>
      </c>
      <c r="M3264">
        <v>2024</v>
      </c>
      <c r="N3264">
        <v>36</v>
      </c>
      <c r="O3264">
        <f t="shared" si="50"/>
        <v>8.1016468921551264E-3</v>
      </c>
    </row>
    <row r="3265" spans="1:15" x14ac:dyDescent="0.3">
      <c r="A3265">
        <v>105</v>
      </c>
      <c r="B3265">
        <v>140</v>
      </c>
      <c r="C3265" t="s">
        <v>743</v>
      </c>
      <c r="D3265" t="s">
        <v>159</v>
      </c>
      <c r="E3265">
        <v>165</v>
      </c>
      <c r="F3265">
        <v>1993</v>
      </c>
      <c r="G3265">
        <v>8.2789764174611133E-2</v>
      </c>
      <c r="H3265">
        <v>22588</v>
      </c>
      <c r="I3265">
        <v>292727</v>
      </c>
      <c r="J3265">
        <v>27</v>
      </c>
      <c r="K3265" t="s">
        <v>876</v>
      </c>
      <c r="L3265">
        <v>9196</v>
      </c>
      <c r="M3265">
        <v>2024</v>
      </c>
      <c r="N3265">
        <v>36</v>
      </c>
      <c r="O3265">
        <f t="shared" si="50"/>
        <v>7.3047635912874094E-3</v>
      </c>
    </row>
    <row r="3266" spans="1:15" x14ac:dyDescent="0.3">
      <c r="A3266">
        <v>105</v>
      </c>
      <c r="B3266">
        <v>403</v>
      </c>
      <c r="C3266" t="s">
        <v>743</v>
      </c>
      <c r="D3266" t="s">
        <v>159</v>
      </c>
      <c r="E3266">
        <v>163</v>
      </c>
      <c r="F3266">
        <v>1593</v>
      </c>
      <c r="G3266">
        <v>0.10232266164469554</v>
      </c>
      <c r="H3266">
        <v>22588</v>
      </c>
      <c r="I3266">
        <v>292727</v>
      </c>
      <c r="J3266">
        <v>28</v>
      </c>
      <c r="K3266" t="s">
        <v>928</v>
      </c>
      <c r="L3266">
        <v>4475</v>
      </c>
      <c r="M3266">
        <v>2024</v>
      </c>
      <c r="N3266">
        <v>36</v>
      </c>
      <c r="O3266">
        <f t="shared" si="50"/>
        <v>7.2162210023021074E-3</v>
      </c>
    </row>
    <row r="3267" spans="1:15" x14ac:dyDescent="0.3">
      <c r="A3267">
        <v>105</v>
      </c>
      <c r="B3267">
        <v>750</v>
      </c>
      <c r="C3267" t="s">
        <v>743</v>
      </c>
      <c r="D3267" t="s">
        <v>159</v>
      </c>
      <c r="E3267">
        <v>143</v>
      </c>
      <c r="F3267">
        <v>2483</v>
      </c>
      <c r="G3267">
        <v>5.7591623036649213E-2</v>
      </c>
      <c r="H3267">
        <v>22588</v>
      </c>
      <c r="I3267">
        <v>292727</v>
      </c>
      <c r="J3267">
        <v>29</v>
      </c>
      <c r="K3267" t="s">
        <v>884</v>
      </c>
      <c r="L3267">
        <v>5626</v>
      </c>
      <c r="M3267">
        <v>2024</v>
      </c>
      <c r="N3267">
        <v>36</v>
      </c>
      <c r="O3267">
        <f t="shared" ref="O3267:O3330" si="51">E3267/H3267</f>
        <v>6.3307951124490884E-3</v>
      </c>
    </row>
    <row r="3268" spans="1:15" x14ac:dyDescent="0.3">
      <c r="A3268">
        <v>105</v>
      </c>
      <c r="B3268">
        <v>42</v>
      </c>
      <c r="C3268" t="s">
        <v>743</v>
      </c>
      <c r="D3268" t="s">
        <v>159</v>
      </c>
      <c r="E3268">
        <v>139</v>
      </c>
      <c r="F3268">
        <v>1783</v>
      </c>
      <c r="G3268">
        <v>7.7958496915311273E-2</v>
      </c>
      <c r="H3268">
        <v>22588</v>
      </c>
      <c r="I3268">
        <v>292727</v>
      </c>
      <c r="J3268">
        <v>30</v>
      </c>
      <c r="K3268" t="s">
        <v>914</v>
      </c>
      <c r="L3268">
        <v>5210</v>
      </c>
      <c r="M3268">
        <v>2024</v>
      </c>
      <c r="N3268">
        <v>36</v>
      </c>
      <c r="O3268">
        <f t="shared" si="51"/>
        <v>6.1537099344784844E-3</v>
      </c>
    </row>
    <row r="3269" spans="1:15" x14ac:dyDescent="0.3">
      <c r="A3269">
        <v>105</v>
      </c>
      <c r="B3269">
        <v>141</v>
      </c>
      <c r="C3269" t="s">
        <v>743</v>
      </c>
      <c r="D3269" t="s">
        <v>159</v>
      </c>
      <c r="E3269">
        <v>138</v>
      </c>
      <c r="F3269">
        <v>1303</v>
      </c>
      <c r="G3269">
        <v>0.10590943975441289</v>
      </c>
      <c r="H3269">
        <v>22588</v>
      </c>
      <c r="I3269">
        <v>292727</v>
      </c>
      <c r="J3269">
        <v>31</v>
      </c>
      <c r="K3269" t="s">
        <v>931</v>
      </c>
      <c r="L3269">
        <v>3833</v>
      </c>
      <c r="M3269">
        <v>2024</v>
      </c>
      <c r="N3269">
        <v>36</v>
      </c>
      <c r="O3269">
        <f t="shared" si="51"/>
        <v>6.1094386399858334E-3</v>
      </c>
    </row>
    <row r="3270" spans="1:15" x14ac:dyDescent="0.3">
      <c r="A3270">
        <v>105</v>
      </c>
      <c r="B3270">
        <v>342</v>
      </c>
      <c r="C3270" t="s">
        <v>743</v>
      </c>
      <c r="D3270" t="s">
        <v>159</v>
      </c>
      <c r="E3270">
        <v>136</v>
      </c>
      <c r="F3270">
        <v>791</v>
      </c>
      <c r="G3270">
        <v>0.17193426042983564</v>
      </c>
      <c r="H3270">
        <v>22588</v>
      </c>
      <c r="I3270">
        <v>292727</v>
      </c>
      <c r="J3270">
        <v>32</v>
      </c>
      <c r="K3270" t="s">
        <v>2726</v>
      </c>
      <c r="L3270">
        <v>2776</v>
      </c>
      <c r="M3270">
        <v>2024</v>
      </c>
      <c r="N3270">
        <v>36</v>
      </c>
      <c r="O3270">
        <f t="shared" si="51"/>
        <v>6.0208960510005315E-3</v>
      </c>
    </row>
    <row r="3271" spans="1:15" x14ac:dyDescent="0.3">
      <c r="A3271">
        <v>105</v>
      </c>
      <c r="B3271">
        <v>351</v>
      </c>
      <c r="C3271" t="s">
        <v>743</v>
      </c>
      <c r="D3271" t="s">
        <v>159</v>
      </c>
      <c r="E3271">
        <v>136</v>
      </c>
      <c r="F3271">
        <v>1453</v>
      </c>
      <c r="G3271">
        <v>9.3599449415003436E-2</v>
      </c>
      <c r="H3271">
        <v>22588</v>
      </c>
      <c r="I3271">
        <v>292727</v>
      </c>
      <c r="J3271">
        <v>32</v>
      </c>
      <c r="K3271" t="s">
        <v>2729</v>
      </c>
      <c r="L3271">
        <v>4749</v>
      </c>
      <c r="M3271">
        <v>2024</v>
      </c>
      <c r="N3271">
        <v>36</v>
      </c>
      <c r="O3271">
        <f t="shared" si="51"/>
        <v>6.0208960510005315E-3</v>
      </c>
    </row>
    <row r="3272" spans="1:15" x14ac:dyDescent="0.3">
      <c r="A3272">
        <v>105</v>
      </c>
      <c r="B3272">
        <v>420</v>
      </c>
      <c r="C3272" t="s">
        <v>743</v>
      </c>
      <c r="D3272" t="s">
        <v>159</v>
      </c>
      <c r="E3272">
        <v>136</v>
      </c>
      <c r="F3272">
        <v>2069</v>
      </c>
      <c r="G3272">
        <v>6.5732237796036735E-2</v>
      </c>
      <c r="H3272">
        <v>22588</v>
      </c>
      <c r="I3272">
        <v>292727</v>
      </c>
      <c r="J3272">
        <v>32</v>
      </c>
      <c r="K3272" t="s">
        <v>894</v>
      </c>
      <c r="L3272">
        <v>7368</v>
      </c>
      <c r="M3272">
        <v>2024</v>
      </c>
      <c r="N3272">
        <v>36</v>
      </c>
      <c r="O3272">
        <f t="shared" si="51"/>
        <v>6.0208960510005315E-3</v>
      </c>
    </row>
    <row r="3273" spans="1:15" x14ac:dyDescent="0.3">
      <c r="A3273">
        <v>105</v>
      </c>
      <c r="B3273">
        <v>138</v>
      </c>
      <c r="C3273" t="s">
        <v>743</v>
      </c>
      <c r="D3273" t="s">
        <v>159</v>
      </c>
      <c r="E3273">
        <v>135</v>
      </c>
      <c r="F3273">
        <v>829</v>
      </c>
      <c r="G3273">
        <v>0.16284680337756333</v>
      </c>
      <c r="H3273">
        <v>22588</v>
      </c>
      <c r="I3273">
        <v>292727</v>
      </c>
      <c r="J3273">
        <v>35</v>
      </c>
      <c r="K3273" t="s">
        <v>930</v>
      </c>
      <c r="L3273">
        <v>2288</v>
      </c>
      <c r="M3273">
        <v>2024</v>
      </c>
      <c r="N3273">
        <v>36</v>
      </c>
      <c r="O3273">
        <f t="shared" si="51"/>
        <v>5.9766247565078805E-3</v>
      </c>
    </row>
    <row r="3274" spans="1:15" x14ac:dyDescent="0.3">
      <c r="A3274">
        <v>105</v>
      </c>
      <c r="B3274">
        <v>263</v>
      </c>
      <c r="C3274" t="s">
        <v>743</v>
      </c>
      <c r="D3274" t="s">
        <v>159</v>
      </c>
      <c r="E3274">
        <v>134</v>
      </c>
      <c r="F3274">
        <v>1295</v>
      </c>
      <c r="G3274">
        <v>0.10347490347490347</v>
      </c>
      <c r="H3274">
        <v>22588</v>
      </c>
      <c r="I3274">
        <v>292727</v>
      </c>
      <c r="J3274">
        <v>36</v>
      </c>
      <c r="K3274" t="s">
        <v>2882</v>
      </c>
      <c r="L3274">
        <v>4234</v>
      </c>
      <c r="M3274">
        <v>2024</v>
      </c>
      <c r="N3274">
        <v>36</v>
      </c>
      <c r="O3274">
        <f t="shared" si="51"/>
        <v>5.9323534620152295E-3</v>
      </c>
    </row>
    <row r="3275" spans="1:15" x14ac:dyDescent="0.3">
      <c r="A3275">
        <v>105</v>
      </c>
      <c r="B3275">
        <v>308</v>
      </c>
      <c r="C3275" t="s">
        <v>743</v>
      </c>
      <c r="D3275" t="s">
        <v>159</v>
      </c>
      <c r="E3275">
        <v>134</v>
      </c>
      <c r="F3275">
        <v>1681</v>
      </c>
      <c r="G3275">
        <v>7.9714455681142174E-2</v>
      </c>
      <c r="H3275">
        <v>22588</v>
      </c>
      <c r="I3275">
        <v>292727</v>
      </c>
      <c r="J3275">
        <v>36</v>
      </c>
      <c r="K3275" t="s">
        <v>2211</v>
      </c>
      <c r="L3275">
        <v>5626</v>
      </c>
      <c r="M3275">
        <v>2024</v>
      </c>
      <c r="N3275">
        <v>36</v>
      </c>
      <c r="O3275">
        <f t="shared" si="51"/>
        <v>5.9323534620152295E-3</v>
      </c>
    </row>
    <row r="3276" spans="1:15" x14ac:dyDescent="0.3">
      <c r="A3276">
        <v>105</v>
      </c>
      <c r="B3276">
        <v>282</v>
      </c>
      <c r="C3276" t="s">
        <v>743</v>
      </c>
      <c r="D3276" t="s">
        <v>159</v>
      </c>
      <c r="E3276">
        <v>130</v>
      </c>
      <c r="F3276">
        <v>1781</v>
      </c>
      <c r="G3276">
        <v>7.2992700729927001E-2</v>
      </c>
      <c r="H3276">
        <v>22588</v>
      </c>
      <c r="I3276">
        <v>292727</v>
      </c>
      <c r="J3276">
        <v>38</v>
      </c>
      <c r="K3276" t="s">
        <v>893</v>
      </c>
      <c r="L3276">
        <v>5536</v>
      </c>
      <c r="M3276">
        <v>2024</v>
      </c>
      <c r="N3276">
        <v>36</v>
      </c>
      <c r="O3276">
        <f t="shared" si="51"/>
        <v>5.7552682840446255E-3</v>
      </c>
    </row>
    <row r="3277" spans="1:15" x14ac:dyDescent="0.3">
      <c r="A3277">
        <v>105</v>
      </c>
      <c r="B3277">
        <v>113</v>
      </c>
      <c r="C3277" t="s">
        <v>743</v>
      </c>
      <c r="D3277" t="s">
        <v>159</v>
      </c>
      <c r="E3277">
        <v>128</v>
      </c>
      <c r="F3277">
        <v>1314</v>
      </c>
      <c r="G3277">
        <v>9.7412480974124804E-2</v>
      </c>
      <c r="H3277">
        <v>22588</v>
      </c>
      <c r="I3277">
        <v>292727</v>
      </c>
      <c r="J3277">
        <v>39</v>
      </c>
      <c r="K3277" t="s">
        <v>936</v>
      </c>
      <c r="L3277">
        <v>3757</v>
      </c>
      <c r="M3277">
        <v>2024</v>
      </c>
      <c r="N3277">
        <v>36</v>
      </c>
      <c r="O3277">
        <f t="shared" si="51"/>
        <v>5.6667256950593235E-3</v>
      </c>
    </row>
    <row r="3278" spans="1:15" x14ac:dyDescent="0.3">
      <c r="A3278">
        <v>105</v>
      </c>
      <c r="B3278">
        <v>542</v>
      </c>
      <c r="C3278" t="s">
        <v>743</v>
      </c>
      <c r="D3278" t="s">
        <v>159</v>
      </c>
      <c r="E3278">
        <v>116</v>
      </c>
      <c r="F3278">
        <v>758</v>
      </c>
      <c r="G3278">
        <v>0.15303430079155672</v>
      </c>
      <c r="H3278">
        <v>22588</v>
      </c>
      <c r="I3278">
        <v>292727</v>
      </c>
      <c r="J3278">
        <v>40</v>
      </c>
      <c r="K3278" t="s">
        <v>2765</v>
      </c>
      <c r="L3278">
        <v>1607</v>
      </c>
      <c r="M3278">
        <v>2024</v>
      </c>
      <c r="N3278">
        <v>36</v>
      </c>
      <c r="O3278">
        <f t="shared" si="51"/>
        <v>5.1354701611475116E-3</v>
      </c>
    </row>
    <row r="3279" spans="1:15" x14ac:dyDescent="0.3">
      <c r="A3279">
        <v>105</v>
      </c>
      <c r="B3279">
        <v>134</v>
      </c>
      <c r="C3279" t="s">
        <v>743</v>
      </c>
      <c r="D3279" t="s">
        <v>159</v>
      </c>
      <c r="E3279">
        <v>115</v>
      </c>
      <c r="F3279">
        <v>1277</v>
      </c>
      <c r="G3279">
        <v>9.0054815974941263E-2</v>
      </c>
      <c r="H3279">
        <v>22588</v>
      </c>
      <c r="I3279">
        <v>292727</v>
      </c>
      <c r="J3279">
        <v>41</v>
      </c>
      <c r="K3279" t="s">
        <v>929</v>
      </c>
      <c r="L3279">
        <v>4163</v>
      </c>
      <c r="M3279">
        <v>2024</v>
      </c>
      <c r="N3279">
        <v>36</v>
      </c>
      <c r="O3279">
        <f t="shared" si="51"/>
        <v>5.0911988666548606E-3</v>
      </c>
    </row>
    <row r="3280" spans="1:15" x14ac:dyDescent="0.3">
      <c r="A3280">
        <v>105</v>
      </c>
      <c r="B3280">
        <v>663</v>
      </c>
      <c r="C3280" t="s">
        <v>743</v>
      </c>
      <c r="D3280" t="s">
        <v>159</v>
      </c>
      <c r="E3280">
        <v>110</v>
      </c>
      <c r="F3280">
        <v>1388</v>
      </c>
      <c r="G3280">
        <v>7.9250720461095103E-2</v>
      </c>
      <c r="H3280">
        <v>22588</v>
      </c>
      <c r="I3280">
        <v>292727</v>
      </c>
      <c r="J3280">
        <v>42</v>
      </c>
      <c r="K3280" t="s">
        <v>2791</v>
      </c>
      <c r="L3280">
        <v>4867</v>
      </c>
      <c r="M3280">
        <v>2024</v>
      </c>
      <c r="N3280">
        <v>36</v>
      </c>
      <c r="O3280">
        <f t="shared" si="51"/>
        <v>4.8698423941916065E-3</v>
      </c>
    </row>
    <row r="3281" spans="1:15" x14ac:dyDescent="0.3">
      <c r="A3281">
        <v>105</v>
      </c>
      <c r="B3281">
        <v>280</v>
      </c>
      <c r="C3281" t="s">
        <v>743</v>
      </c>
      <c r="D3281" t="s">
        <v>159</v>
      </c>
      <c r="E3281">
        <v>109</v>
      </c>
      <c r="F3281">
        <v>1208</v>
      </c>
      <c r="G3281">
        <v>9.0231788079470202E-2</v>
      </c>
      <c r="H3281">
        <v>22588</v>
      </c>
      <c r="I3281">
        <v>292727</v>
      </c>
      <c r="J3281">
        <v>43</v>
      </c>
      <c r="K3281" t="s">
        <v>948</v>
      </c>
      <c r="L3281">
        <v>4028</v>
      </c>
      <c r="M3281">
        <v>2024</v>
      </c>
      <c r="N3281">
        <v>36</v>
      </c>
      <c r="O3281">
        <f t="shared" si="51"/>
        <v>4.8255710996989555E-3</v>
      </c>
    </row>
    <row r="3282" spans="1:15" x14ac:dyDescent="0.3">
      <c r="A3282">
        <v>105</v>
      </c>
      <c r="B3282">
        <v>661</v>
      </c>
      <c r="C3282" t="s">
        <v>743</v>
      </c>
      <c r="D3282" t="s">
        <v>159</v>
      </c>
      <c r="E3282">
        <v>109</v>
      </c>
      <c r="F3282">
        <v>839</v>
      </c>
      <c r="G3282">
        <v>0.12991656734207391</v>
      </c>
      <c r="H3282">
        <v>22588</v>
      </c>
      <c r="I3282">
        <v>292727</v>
      </c>
      <c r="J3282">
        <v>43</v>
      </c>
      <c r="K3282" t="s">
        <v>2235</v>
      </c>
      <c r="L3282">
        <v>2066</v>
      </c>
      <c r="M3282">
        <v>2024</v>
      </c>
      <c r="N3282">
        <v>36</v>
      </c>
      <c r="O3282">
        <f t="shared" si="51"/>
        <v>4.8255710996989555E-3</v>
      </c>
    </row>
    <row r="3283" spans="1:15" x14ac:dyDescent="0.3">
      <c r="A3283">
        <v>105</v>
      </c>
      <c r="B3283">
        <v>284</v>
      </c>
      <c r="C3283" t="s">
        <v>743</v>
      </c>
      <c r="D3283" t="s">
        <v>159</v>
      </c>
      <c r="E3283">
        <v>104</v>
      </c>
      <c r="F3283">
        <v>1436</v>
      </c>
      <c r="G3283">
        <v>7.2423398328690811E-2</v>
      </c>
      <c r="H3283">
        <v>22588</v>
      </c>
      <c r="I3283">
        <v>292727</v>
      </c>
      <c r="J3283">
        <v>45</v>
      </c>
      <c r="K3283" t="s">
        <v>2719</v>
      </c>
      <c r="L3283">
        <v>3580</v>
      </c>
      <c r="M3283">
        <v>2024</v>
      </c>
      <c r="N3283">
        <v>36</v>
      </c>
      <c r="O3283">
        <f t="shared" si="51"/>
        <v>4.6042146272357006E-3</v>
      </c>
    </row>
    <row r="3284" spans="1:15" x14ac:dyDescent="0.3">
      <c r="A3284">
        <v>105</v>
      </c>
      <c r="B3284">
        <v>248</v>
      </c>
      <c r="C3284" t="s">
        <v>743</v>
      </c>
      <c r="D3284" t="s">
        <v>159</v>
      </c>
      <c r="E3284">
        <v>101</v>
      </c>
      <c r="F3284">
        <v>1123</v>
      </c>
      <c r="G3284">
        <v>8.9937666963490648E-2</v>
      </c>
      <c r="H3284">
        <v>22588</v>
      </c>
      <c r="I3284">
        <v>292727</v>
      </c>
      <c r="J3284">
        <v>46</v>
      </c>
      <c r="K3284" t="s">
        <v>963</v>
      </c>
      <c r="L3284">
        <v>3375</v>
      </c>
      <c r="M3284">
        <v>2024</v>
      </c>
      <c r="N3284">
        <v>36</v>
      </c>
      <c r="O3284">
        <f t="shared" si="51"/>
        <v>4.4714007437577476E-3</v>
      </c>
    </row>
    <row r="3285" spans="1:15" x14ac:dyDescent="0.3">
      <c r="A3285">
        <v>105</v>
      </c>
      <c r="B3285">
        <v>541</v>
      </c>
      <c r="C3285" t="s">
        <v>743</v>
      </c>
      <c r="D3285" t="s">
        <v>159</v>
      </c>
      <c r="E3285">
        <v>97</v>
      </c>
      <c r="F3285">
        <v>906</v>
      </c>
      <c r="G3285">
        <v>0.10706401766004416</v>
      </c>
      <c r="H3285">
        <v>22588</v>
      </c>
      <c r="I3285">
        <v>292727</v>
      </c>
      <c r="J3285">
        <v>47</v>
      </c>
      <c r="K3285" t="s">
        <v>927</v>
      </c>
      <c r="L3285">
        <v>1803</v>
      </c>
      <c r="M3285">
        <v>2024</v>
      </c>
      <c r="N3285">
        <v>36</v>
      </c>
      <c r="O3285">
        <f t="shared" si="51"/>
        <v>4.2943155657871436E-3</v>
      </c>
    </row>
    <row r="3286" spans="1:15" x14ac:dyDescent="0.3">
      <c r="A3286">
        <v>105</v>
      </c>
      <c r="B3286">
        <v>53</v>
      </c>
      <c r="C3286" t="s">
        <v>743</v>
      </c>
      <c r="D3286" t="s">
        <v>159</v>
      </c>
      <c r="E3286">
        <v>96</v>
      </c>
      <c r="F3286">
        <v>2827</v>
      </c>
      <c r="G3286">
        <v>3.3958259639193494E-2</v>
      </c>
      <c r="H3286">
        <v>22588</v>
      </c>
      <c r="I3286">
        <v>292727</v>
      </c>
      <c r="J3286">
        <v>48</v>
      </c>
      <c r="K3286" t="s">
        <v>906</v>
      </c>
      <c r="L3286">
        <v>6415</v>
      </c>
      <c r="M3286">
        <v>2024</v>
      </c>
      <c r="N3286">
        <v>36</v>
      </c>
      <c r="O3286">
        <f t="shared" si="51"/>
        <v>4.2500442712944926E-3</v>
      </c>
    </row>
    <row r="3287" spans="1:15" x14ac:dyDescent="0.3">
      <c r="A3287">
        <v>105</v>
      </c>
      <c r="B3287">
        <v>626</v>
      </c>
      <c r="C3287" t="s">
        <v>743</v>
      </c>
      <c r="D3287" t="s">
        <v>159</v>
      </c>
      <c r="E3287">
        <v>95</v>
      </c>
      <c r="F3287">
        <v>940</v>
      </c>
      <c r="G3287">
        <v>0.10106382978723404</v>
      </c>
      <c r="H3287">
        <v>22588</v>
      </c>
      <c r="I3287">
        <v>292727</v>
      </c>
      <c r="J3287">
        <v>49</v>
      </c>
      <c r="K3287" t="s">
        <v>2784</v>
      </c>
      <c r="L3287">
        <v>1978</v>
      </c>
      <c r="M3287">
        <v>2024</v>
      </c>
      <c r="N3287">
        <v>36</v>
      </c>
      <c r="O3287">
        <f t="shared" si="51"/>
        <v>4.2057729768018417E-3</v>
      </c>
    </row>
    <row r="3288" spans="1:15" x14ac:dyDescent="0.3">
      <c r="A3288">
        <v>105</v>
      </c>
      <c r="B3288">
        <v>135</v>
      </c>
      <c r="C3288" t="s">
        <v>743</v>
      </c>
      <c r="D3288" t="s">
        <v>159</v>
      </c>
      <c r="E3288">
        <v>93</v>
      </c>
      <c r="F3288">
        <v>794</v>
      </c>
      <c r="G3288">
        <v>0.11712846347607053</v>
      </c>
      <c r="H3288">
        <v>22588</v>
      </c>
      <c r="I3288">
        <v>292727</v>
      </c>
      <c r="J3288">
        <v>50</v>
      </c>
      <c r="K3288" t="s">
        <v>964</v>
      </c>
      <c r="L3288">
        <v>2780</v>
      </c>
      <c r="M3288">
        <v>2024</v>
      </c>
      <c r="N3288">
        <v>36</v>
      </c>
      <c r="O3288">
        <f t="shared" si="51"/>
        <v>4.1172303878165397E-3</v>
      </c>
    </row>
    <row r="3289" spans="1:15" x14ac:dyDescent="0.3">
      <c r="A3289">
        <v>105</v>
      </c>
      <c r="B3289">
        <v>321</v>
      </c>
      <c r="C3289" t="s">
        <v>743</v>
      </c>
      <c r="D3289" t="s">
        <v>159</v>
      </c>
      <c r="E3289">
        <v>93</v>
      </c>
      <c r="F3289">
        <v>1490</v>
      </c>
      <c r="G3289">
        <v>6.2416107382550337E-2</v>
      </c>
      <c r="H3289">
        <v>22588</v>
      </c>
      <c r="I3289">
        <v>292727</v>
      </c>
      <c r="J3289">
        <v>50</v>
      </c>
      <c r="K3289" t="s">
        <v>2725</v>
      </c>
      <c r="L3289">
        <v>2937</v>
      </c>
      <c r="M3289">
        <v>2024</v>
      </c>
      <c r="N3289">
        <v>36</v>
      </c>
      <c r="O3289">
        <f t="shared" si="51"/>
        <v>4.1172303878165397E-3</v>
      </c>
    </row>
    <row r="3290" spans="1:15" x14ac:dyDescent="0.3">
      <c r="A3290">
        <v>105</v>
      </c>
      <c r="B3290">
        <v>634</v>
      </c>
      <c r="C3290" t="s">
        <v>743</v>
      </c>
      <c r="D3290" t="s">
        <v>159</v>
      </c>
      <c r="E3290">
        <v>92</v>
      </c>
      <c r="F3290">
        <v>816</v>
      </c>
      <c r="G3290">
        <v>0.11274509803921569</v>
      </c>
      <c r="H3290">
        <v>22588</v>
      </c>
      <c r="I3290">
        <v>292727</v>
      </c>
      <c r="J3290">
        <v>52</v>
      </c>
      <c r="K3290" t="s">
        <v>2940</v>
      </c>
      <c r="L3290">
        <v>1483</v>
      </c>
      <c r="M3290">
        <v>2024</v>
      </c>
      <c r="N3290">
        <v>36</v>
      </c>
      <c r="O3290">
        <f t="shared" si="51"/>
        <v>4.0729590933238887E-3</v>
      </c>
    </row>
    <row r="3291" spans="1:15" x14ac:dyDescent="0.3">
      <c r="A3291">
        <v>105</v>
      </c>
      <c r="B3291">
        <v>241</v>
      </c>
      <c r="C3291" t="s">
        <v>743</v>
      </c>
      <c r="D3291" t="s">
        <v>159</v>
      </c>
      <c r="E3291">
        <v>90</v>
      </c>
      <c r="F3291">
        <v>1310</v>
      </c>
      <c r="G3291">
        <v>6.8702290076335881E-2</v>
      </c>
      <c r="H3291">
        <v>22588</v>
      </c>
      <c r="I3291">
        <v>292727</v>
      </c>
      <c r="J3291">
        <v>53</v>
      </c>
      <c r="K3291" t="s">
        <v>890</v>
      </c>
      <c r="L3291">
        <v>4374</v>
      </c>
      <c r="M3291">
        <v>2024</v>
      </c>
      <c r="N3291">
        <v>36</v>
      </c>
      <c r="O3291">
        <f t="shared" si="51"/>
        <v>3.9844165043385867E-3</v>
      </c>
    </row>
    <row r="3292" spans="1:15" x14ac:dyDescent="0.3">
      <c r="A3292">
        <v>105</v>
      </c>
      <c r="B3292">
        <v>639</v>
      </c>
      <c r="C3292" t="s">
        <v>743</v>
      </c>
      <c r="D3292" t="s">
        <v>159</v>
      </c>
      <c r="E3292">
        <v>90</v>
      </c>
      <c r="F3292">
        <v>826</v>
      </c>
      <c r="G3292">
        <v>0.10895883777239709</v>
      </c>
      <c r="H3292">
        <v>22588</v>
      </c>
      <c r="I3292">
        <v>292727</v>
      </c>
      <c r="J3292">
        <v>53</v>
      </c>
      <c r="K3292" t="s">
        <v>2939</v>
      </c>
      <c r="L3292">
        <v>1805</v>
      </c>
      <c r="M3292">
        <v>2024</v>
      </c>
      <c r="N3292">
        <v>36</v>
      </c>
      <c r="O3292">
        <f t="shared" si="51"/>
        <v>3.9844165043385867E-3</v>
      </c>
    </row>
    <row r="3293" spans="1:15" x14ac:dyDescent="0.3">
      <c r="A3293">
        <v>105</v>
      </c>
      <c r="B3293">
        <v>465</v>
      </c>
      <c r="C3293" t="s">
        <v>743</v>
      </c>
      <c r="D3293" t="s">
        <v>159</v>
      </c>
      <c r="E3293">
        <v>86</v>
      </c>
      <c r="F3293">
        <v>597</v>
      </c>
      <c r="G3293">
        <v>0.1440536013400335</v>
      </c>
      <c r="H3293">
        <v>22588</v>
      </c>
      <c r="I3293">
        <v>292727</v>
      </c>
      <c r="J3293">
        <v>55</v>
      </c>
      <c r="K3293" t="s">
        <v>2747</v>
      </c>
      <c r="L3293">
        <v>1977</v>
      </c>
      <c r="M3293">
        <v>2024</v>
      </c>
      <c r="N3293">
        <v>36</v>
      </c>
      <c r="O3293">
        <f t="shared" si="51"/>
        <v>3.8073313263679832E-3</v>
      </c>
    </row>
    <row r="3294" spans="1:15" x14ac:dyDescent="0.3">
      <c r="A3294">
        <v>105</v>
      </c>
      <c r="B3294">
        <v>240</v>
      </c>
      <c r="C3294" t="s">
        <v>743</v>
      </c>
      <c r="D3294" t="s">
        <v>159</v>
      </c>
      <c r="E3294">
        <v>81</v>
      </c>
      <c r="F3294">
        <v>1101</v>
      </c>
      <c r="G3294">
        <v>7.3569482288828342E-2</v>
      </c>
      <c r="H3294">
        <v>22588</v>
      </c>
      <c r="I3294">
        <v>292727</v>
      </c>
      <c r="J3294">
        <v>56</v>
      </c>
      <c r="K3294" t="s">
        <v>942</v>
      </c>
      <c r="L3294">
        <v>2347</v>
      </c>
      <c r="M3294">
        <v>2024</v>
      </c>
      <c r="N3294">
        <v>36</v>
      </c>
      <c r="O3294">
        <f t="shared" si="51"/>
        <v>3.5859748539047282E-3</v>
      </c>
    </row>
    <row r="3295" spans="1:15" x14ac:dyDescent="0.3">
      <c r="A3295">
        <v>105</v>
      </c>
      <c r="B3295">
        <v>422</v>
      </c>
      <c r="C3295" t="s">
        <v>743</v>
      </c>
      <c r="D3295" t="s">
        <v>159</v>
      </c>
      <c r="E3295">
        <v>81</v>
      </c>
      <c r="F3295">
        <v>742</v>
      </c>
      <c r="G3295">
        <v>0.1091644204851752</v>
      </c>
      <c r="H3295">
        <v>22588</v>
      </c>
      <c r="I3295">
        <v>292727</v>
      </c>
      <c r="J3295">
        <v>56</v>
      </c>
      <c r="K3295" t="s">
        <v>2852</v>
      </c>
      <c r="L3295">
        <v>2623</v>
      </c>
      <c r="M3295">
        <v>2024</v>
      </c>
      <c r="N3295">
        <v>36</v>
      </c>
      <c r="O3295">
        <f t="shared" si="51"/>
        <v>3.5859748539047282E-3</v>
      </c>
    </row>
    <row r="3296" spans="1:15" x14ac:dyDescent="0.3">
      <c r="A3296">
        <v>105</v>
      </c>
      <c r="B3296">
        <v>230</v>
      </c>
      <c r="C3296" t="s">
        <v>743</v>
      </c>
      <c r="D3296" t="s">
        <v>159</v>
      </c>
      <c r="E3296">
        <v>78</v>
      </c>
      <c r="F3296">
        <v>1651</v>
      </c>
      <c r="G3296">
        <v>4.7244094488188976E-2</v>
      </c>
      <c r="H3296">
        <v>22588</v>
      </c>
      <c r="I3296">
        <v>292727</v>
      </c>
      <c r="J3296">
        <v>58</v>
      </c>
      <c r="K3296" t="s">
        <v>2224</v>
      </c>
      <c r="L3296">
        <v>3311</v>
      </c>
      <c r="M3296">
        <v>2024</v>
      </c>
      <c r="N3296">
        <v>36</v>
      </c>
      <c r="O3296">
        <f t="shared" si="51"/>
        <v>3.4531609704267752E-3</v>
      </c>
    </row>
    <row r="3297" spans="1:15" x14ac:dyDescent="0.3">
      <c r="A3297">
        <v>105</v>
      </c>
      <c r="B3297">
        <v>204</v>
      </c>
      <c r="C3297" t="s">
        <v>743</v>
      </c>
      <c r="D3297" t="s">
        <v>159</v>
      </c>
      <c r="E3297">
        <v>75</v>
      </c>
      <c r="F3297">
        <v>970</v>
      </c>
      <c r="G3297">
        <v>7.7319587628865982E-2</v>
      </c>
      <c r="H3297">
        <v>22588</v>
      </c>
      <c r="I3297">
        <v>292727</v>
      </c>
      <c r="J3297">
        <v>59</v>
      </c>
      <c r="K3297" t="s">
        <v>2704</v>
      </c>
      <c r="L3297">
        <v>4075</v>
      </c>
      <c r="M3297">
        <v>2024</v>
      </c>
      <c r="N3297">
        <v>36</v>
      </c>
      <c r="O3297">
        <f t="shared" si="51"/>
        <v>3.3203470869488222E-3</v>
      </c>
    </row>
    <row r="3298" spans="1:15" x14ac:dyDescent="0.3">
      <c r="A3298">
        <v>105</v>
      </c>
      <c r="B3298">
        <v>721</v>
      </c>
      <c r="C3298" t="s">
        <v>743</v>
      </c>
      <c r="D3298" t="s">
        <v>159</v>
      </c>
      <c r="E3298">
        <v>75</v>
      </c>
      <c r="F3298">
        <v>1592</v>
      </c>
      <c r="G3298">
        <v>4.7110552763819098E-2</v>
      </c>
      <c r="H3298">
        <v>22588</v>
      </c>
      <c r="I3298">
        <v>292727</v>
      </c>
      <c r="J3298">
        <v>59</v>
      </c>
      <c r="K3298" t="s">
        <v>925</v>
      </c>
      <c r="L3298">
        <v>3185</v>
      </c>
      <c r="M3298">
        <v>2024</v>
      </c>
      <c r="N3298">
        <v>36</v>
      </c>
      <c r="O3298">
        <f t="shared" si="51"/>
        <v>3.3203470869488222E-3</v>
      </c>
    </row>
    <row r="3299" spans="1:15" x14ac:dyDescent="0.3">
      <c r="A3299">
        <v>105</v>
      </c>
      <c r="B3299">
        <v>199</v>
      </c>
      <c r="C3299" t="s">
        <v>743</v>
      </c>
      <c r="D3299" t="s">
        <v>159</v>
      </c>
      <c r="E3299">
        <v>73</v>
      </c>
      <c r="F3299">
        <v>745</v>
      </c>
      <c r="G3299">
        <v>9.7986577181208054E-2</v>
      </c>
      <c r="H3299">
        <v>22588</v>
      </c>
      <c r="I3299">
        <v>292727</v>
      </c>
      <c r="J3299">
        <v>61</v>
      </c>
      <c r="K3299" t="s">
        <v>1667</v>
      </c>
      <c r="L3299">
        <v>2845</v>
      </c>
      <c r="M3299">
        <v>2024</v>
      </c>
      <c r="N3299">
        <v>36</v>
      </c>
      <c r="O3299">
        <f t="shared" si="51"/>
        <v>3.2318044979635203E-3</v>
      </c>
    </row>
    <row r="3300" spans="1:15" x14ac:dyDescent="0.3">
      <c r="A3300">
        <v>105</v>
      </c>
      <c r="B3300">
        <v>190</v>
      </c>
      <c r="C3300" t="s">
        <v>743</v>
      </c>
      <c r="D3300" t="s">
        <v>159</v>
      </c>
      <c r="E3300">
        <v>72</v>
      </c>
      <c r="F3300">
        <v>1249</v>
      </c>
      <c r="G3300">
        <v>5.7646116893514815E-2</v>
      </c>
      <c r="H3300">
        <v>22588</v>
      </c>
      <c r="I3300">
        <v>292727</v>
      </c>
      <c r="J3300">
        <v>62</v>
      </c>
      <c r="K3300" t="s">
        <v>904</v>
      </c>
      <c r="L3300">
        <v>5253</v>
      </c>
      <c r="M3300">
        <v>2024</v>
      </c>
      <c r="N3300">
        <v>36</v>
      </c>
      <c r="O3300">
        <f t="shared" si="51"/>
        <v>3.1875332034708697E-3</v>
      </c>
    </row>
    <row r="3301" spans="1:15" x14ac:dyDescent="0.3">
      <c r="A3301">
        <v>105</v>
      </c>
      <c r="B3301">
        <v>197</v>
      </c>
      <c r="C3301" t="s">
        <v>743</v>
      </c>
      <c r="D3301" t="s">
        <v>159</v>
      </c>
      <c r="E3301">
        <v>72</v>
      </c>
      <c r="F3301">
        <v>1220</v>
      </c>
      <c r="G3301">
        <v>5.9016393442622953E-2</v>
      </c>
      <c r="H3301">
        <v>22588</v>
      </c>
      <c r="I3301">
        <v>292727</v>
      </c>
      <c r="J3301">
        <v>62</v>
      </c>
      <c r="K3301" t="s">
        <v>912</v>
      </c>
      <c r="L3301">
        <v>3175</v>
      </c>
      <c r="M3301">
        <v>2024</v>
      </c>
      <c r="N3301">
        <v>36</v>
      </c>
      <c r="O3301">
        <f t="shared" si="51"/>
        <v>3.1875332034708697E-3</v>
      </c>
    </row>
    <row r="3302" spans="1:15" x14ac:dyDescent="0.3">
      <c r="A3302">
        <v>105</v>
      </c>
      <c r="B3302">
        <v>561</v>
      </c>
      <c r="C3302" t="s">
        <v>743</v>
      </c>
      <c r="D3302" t="s">
        <v>159</v>
      </c>
      <c r="E3302">
        <v>71</v>
      </c>
      <c r="F3302">
        <v>816</v>
      </c>
      <c r="G3302">
        <v>8.7009803921568624E-2</v>
      </c>
      <c r="H3302">
        <v>22588</v>
      </c>
      <c r="I3302">
        <v>292727</v>
      </c>
      <c r="J3302">
        <v>64</v>
      </c>
      <c r="K3302" t="s">
        <v>2769</v>
      </c>
      <c r="L3302">
        <v>1743</v>
      </c>
      <c r="M3302">
        <v>2024</v>
      </c>
      <c r="N3302">
        <v>36</v>
      </c>
      <c r="O3302">
        <f t="shared" si="51"/>
        <v>3.1432619089782187E-3</v>
      </c>
    </row>
    <row r="3303" spans="1:15" x14ac:dyDescent="0.3">
      <c r="A3303">
        <v>105</v>
      </c>
      <c r="B3303">
        <v>710</v>
      </c>
      <c r="C3303" t="s">
        <v>743</v>
      </c>
      <c r="D3303" t="s">
        <v>159</v>
      </c>
      <c r="E3303">
        <v>70</v>
      </c>
      <c r="F3303">
        <v>1638</v>
      </c>
      <c r="G3303">
        <v>4.2735042735042736E-2</v>
      </c>
      <c r="H3303">
        <v>22588</v>
      </c>
      <c r="I3303">
        <v>292727</v>
      </c>
      <c r="J3303">
        <v>65</v>
      </c>
      <c r="K3303" t="s">
        <v>891</v>
      </c>
      <c r="L3303">
        <v>4844</v>
      </c>
      <c r="M3303">
        <v>2024</v>
      </c>
      <c r="N3303">
        <v>36</v>
      </c>
      <c r="O3303">
        <f t="shared" si="51"/>
        <v>3.0989906144855677E-3</v>
      </c>
    </row>
    <row r="3304" spans="1:15" x14ac:dyDescent="0.3">
      <c r="A3304">
        <v>105</v>
      </c>
      <c r="B3304">
        <v>198</v>
      </c>
      <c r="C3304" t="s">
        <v>743</v>
      </c>
      <c r="D3304" t="s">
        <v>159</v>
      </c>
      <c r="E3304">
        <v>69</v>
      </c>
      <c r="F3304">
        <v>606</v>
      </c>
      <c r="G3304">
        <v>0.11386138613861387</v>
      </c>
      <c r="H3304">
        <v>22588</v>
      </c>
      <c r="I3304">
        <v>292727</v>
      </c>
      <c r="J3304">
        <v>66</v>
      </c>
      <c r="K3304" t="s">
        <v>2703</v>
      </c>
      <c r="L3304">
        <v>1904</v>
      </c>
      <c r="M3304">
        <v>2024</v>
      </c>
      <c r="N3304">
        <v>36</v>
      </c>
      <c r="O3304">
        <f t="shared" si="51"/>
        <v>3.0547193199929167E-3</v>
      </c>
    </row>
    <row r="3305" spans="1:15" x14ac:dyDescent="0.3">
      <c r="A3305">
        <v>105</v>
      </c>
      <c r="B3305">
        <v>566</v>
      </c>
      <c r="C3305" t="s">
        <v>743</v>
      </c>
      <c r="D3305" t="s">
        <v>159</v>
      </c>
      <c r="E3305">
        <v>68</v>
      </c>
      <c r="F3305">
        <v>1309</v>
      </c>
      <c r="G3305">
        <v>5.1948051948051951E-2</v>
      </c>
      <c r="H3305">
        <v>22588</v>
      </c>
      <c r="I3305">
        <v>292727</v>
      </c>
      <c r="J3305">
        <v>67</v>
      </c>
      <c r="K3305" t="s">
        <v>2771</v>
      </c>
      <c r="L3305">
        <v>2624</v>
      </c>
      <c r="M3305">
        <v>2024</v>
      </c>
      <c r="N3305">
        <v>36</v>
      </c>
      <c r="O3305">
        <f t="shared" si="51"/>
        <v>3.0104480255002657E-3</v>
      </c>
    </row>
    <row r="3306" spans="1:15" x14ac:dyDescent="0.3">
      <c r="A3306">
        <v>105</v>
      </c>
      <c r="B3306">
        <v>633</v>
      </c>
      <c r="C3306" t="s">
        <v>743</v>
      </c>
      <c r="D3306" t="s">
        <v>159</v>
      </c>
      <c r="E3306">
        <v>67</v>
      </c>
      <c r="F3306">
        <v>825</v>
      </c>
      <c r="G3306">
        <v>8.1212121212121208E-2</v>
      </c>
      <c r="H3306">
        <v>22588</v>
      </c>
      <c r="I3306">
        <v>292727</v>
      </c>
      <c r="J3306">
        <v>68</v>
      </c>
      <c r="K3306" t="s">
        <v>2786</v>
      </c>
      <c r="L3306">
        <v>1448</v>
      </c>
      <c r="M3306">
        <v>2024</v>
      </c>
      <c r="N3306">
        <v>36</v>
      </c>
      <c r="O3306">
        <f t="shared" si="51"/>
        <v>2.9661767310076147E-3</v>
      </c>
    </row>
    <row r="3307" spans="1:15" x14ac:dyDescent="0.3">
      <c r="A3307">
        <v>105</v>
      </c>
      <c r="B3307">
        <v>754</v>
      </c>
      <c r="C3307" t="s">
        <v>743</v>
      </c>
      <c r="D3307" t="s">
        <v>159</v>
      </c>
      <c r="E3307">
        <v>67</v>
      </c>
      <c r="F3307">
        <v>1153</v>
      </c>
      <c r="G3307">
        <v>5.8109280138768434E-2</v>
      </c>
      <c r="H3307">
        <v>22588</v>
      </c>
      <c r="I3307">
        <v>292727</v>
      </c>
      <c r="J3307">
        <v>68</v>
      </c>
      <c r="K3307" t="s">
        <v>874</v>
      </c>
      <c r="L3307">
        <v>2634</v>
      </c>
      <c r="M3307">
        <v>2024</v>
      </c>
      <c r="N3307">
        <v>36</v>
      </c>
      <c r="O3307">
        <f t="shared" si="51"/>
        <v>2.9661767310076147E-3</v>
      </c>
    </row>
    <row r="3308" spans="1:15" x14ac:dyDescent="0.3">
      <c r="A3308">
        <v>105</v>
      </c>
      <c r="B3308">
        <v>171</v>
      </c>
      <c r="C3308" t="s">
        <v>743</v>
      </c>
      <c r="D3308" t="s">
        <v>159</v>
      </c>
      <c r="E3308">
        <v>66</v>
      </c>
      <c r="F3308">
        <v>1018</v>
      </c>
      <c r="G3308">
        <v>6.4833005893909626E-2</v>
      </c>
      <c r="H3308">
        <v>22588</v>
      </c>
      <c r="I3308">
        <v>292727</v>
      </c>
      <c r="J3308">
        <v>70</v>
      </c>
      <c r="K3308" t="s">
        <v>2698</v>
      </c>
      <c r="L3308">
        <v>2558</v>
      </c>
      <c r="M3308">
        <v>2024</v>
      </c>
      <c r="N3308">
        <v>36</v>
      </c>
      <c r="O3308">
        <f t="shared" si="51"/>
        <v>2.9219054365149637E-3</v>
      </c>
    </row>
    <row r="3309" spans="1:15" x14ac:dyDescent="0.3">
      <c r="A3309">
        <v>105</v>
      </c>
      <c r="B3309">
        <v>723</v>
      </c>
      <c r="C3309" t="s">
        <v>743</v>
      </c>
      <c r="D3309" t="s">
        <v>159</v>
      </c>
      <c r="E3309">
        <v>66</v>
      </c>
      <c r="F3309">
        <v>608</v>
      </c>
      <c r="G3309">
        <v>0.10855263157894737</v>
      </c>
      <c r="H3309">
        <v>22588</v>
      </c>
      <c r="I3309">
        <v>292727</v>
      </c>
      <c r="J3309">
        <v>70</v>
      </c>
      <c r="K3309" t="s">
        <v>937</v>
      </c>
      <c r="L3309">
        <v>1212</v>
      </c>
      <c r="M3309">
        <v>2024</v>
      </c>
      <c r="N3309">
        <v>36</v>
      </c>
      <c r="O3309">
        <f t="shared" si="51"/>
        <v>2.9219054365149637E-3</v>
      </c>
    </row>
    <row r="3310" spans="1:15" x14ac:dyDescent="0.3">
      <c r="A3310">
        <v>105</v>
      </c>
      <c r="B3310">
        <v>861</v>
      </c>
      <c r="C3310" t="s">
        <v>743</v>
      </c>
      <c r="D3310" t="s">
        <v>159</v>
      </c>
      <c r="E3310">
        <v>66</v>
      </c>
      <c r="F3310">
        <v>1341</v>
      </c>
      <c r="G3310">
        <v>4.9217002237136466E-2</v>
      </c>
      <c r="H3310">
        <v>22588</v>
      </c>
      <c r="I3310">
        <v>292727</v>
      </c>
      <c r="J3310">
        <v>70</v>
      </c>
      <c r="K3310" t="s">
        <v>2802</v>
      </c>
      <c r="L3310">
        <v>2923</v>
      </c>
      <c r="M3310">
        <v>2024</v>
      </c>
      <c r="N3310">
        <v>36</v>
      </c>
      <c r="O3310">
        <f t="shared" si="51"/>
        <v>2.9219054365149637E-3</v>
      </c>
    </row>
    <row r="3311" spans="1:15" x14ac:dyDescent="0.3">
      <c r="A3311">
        <v>105</v>
      </c>
      <c r="B3311">
        <v>425</v>
      </c>
      <c r="C3311" t="s">
        <v>743</v>
      </c>
      <c r="D3311" t="s">
        <v>159</v>
      </c>
      <c r="E3311">
        <v>65</v>
      </c>
      <c r="F3311">
        <v>992</v>
      </c>
      <c r="G3311">
        <v>6.5524193548387094E-2</v>
      </c>
      <c r="H3311">
        <v>22588</v>
      </c>
      <c r="I3311">
        <v>292727</v>
      </c>
      <c r="J3311">
        <v>73</v>
      </c>
      <c r="K3311" t="s">
        <v>2883</v>
      </c>
      <c r="L3311">
        <v>3296</v>
      </c>
      <c r="M3311">
        <v>2024</v>
      </c>
      <c r="N3311">
        <v>36</v>
      </c>
      <c r="O3311">
        <f t="shared" si="51"/>
        <v>2.8776341420223128E-3</v>
      </c>
    </row>
    <row r="3312" spans="1:15" x14ac:dyDescent="0.3">
      <c r="A3312">
        <v>105</v>
      </c>
      <c r="B3312">
        <v>207</v>
      </c>
      <c r="C3312" t="s">
        <v>743</v>
      </c>
      <c r="D3312" t="s">
        <v>159</v>
      </c>
      <c r="E3312">
        <v>63</v>
      </c>
      <c r="F3312">
        <v>1122</v>
      </c>
      <c r="G3312">
        <v>5.6149732620320858E-2</v>
      </c>
      <c r="H3312">
        <v>22588</v>
      </c>
      <c r="I3312">
        <v>292727</v>
      </c>
      <c r="J3312">
        <v>74</v>
      </c>
      <c r="K3312" t="s">
        <v>2231</v>
      </c>
      <c r="L3312">
        <v>3040</v>
      </c>
      <c r="M3312">
        <v>2024</v>
      </c>
      <c r="N3312">
        <v>36</v>
      </c>
      <c r="O3312">
        <f t="shared" si="51"/>
        <v>2.7890915530370108E-3</v>
      </c>
    </row>
    <row r="3313" spans="1:15" x14ac:dyDescent="0.3">
      <c r="A3313">
        <v>105</v>
      </c>
      <c r="B3313">
        <v>58</v>
      </c>
      <c r="C3313" t="s">
        <v>743</v>
      </c>
      <c r="D3313" t="s">
        <v>159</v>
      </c>
      <c r="E3313">
        <v>62</v>
      </c>
      <c r="F3313">
        <v>1334</v>
      </c>
      <c r="G3313">
        <v>4.6476761619190406E-2</v>
      </c>
      <c r="H3313">
        <v>22588</v>
      </c>
      <c r="I3313">
        <v>292727</v>
      </c>
      <c r="J3313">
        <v>75</v>
      </c>
      <c r="K3313" t="s">
        <v>911</v>
      </c>
      <c r="L3313">
        <v>3485</v>
      </c>
      <c r="M3313">
        <v>2024</v>
      </c>
      <c r="N3313">
        <v>36</v>
      </c>
      <c r="O3313">
        <f t="shared" si="51"/>
        <v>2.7448202585443598E-3</v>
      </c>
    </row>
    <row r="3314" spans="1:15" x14ac:dyDescent="0.3">
      <c r="A3314">
        <v>105</v>
      </c>
      <c r="B3314">
        <v>220</v>
      </c>
      <c r="C3314" t="s">
        <v>743</v>
      </c>
      <c r="D3314" t="s">
        <v>159</v>
      </c>
      <c r="E3314">
        <v>62</v>
      </c>
      <c r="F3314">
        <v>1059</v>
      </c>
      <c r="G3314">
        <v>5.8545797922568463E-2</v>
      </c>
      <c r="H3314">
        <v>22588</v>
      </c>
      <c r="I3314">
        <v>292727</v>
      </c>
      <c r="J3314">
        <v>75</v>
      </c>
      <c r="K3314" t="s">
        <v>941</v>
      </c>
      <c r="L3314">
        <v>1892</v>
      </c>
      <c r="M3314">
        <v>2024</v>
      </c>
      <c r="N3314">
        <v>36</v>
      </c>
      <c r="O3314">
        <f t="shared" si="51"/>
        <v>2.7448202585443598E-3</v>
      </c>
    </row>
    <row r="3315" spans="1:15" x14ac:dyDescent="0.3">
      <c r="A3315">
        <v>105</v>
      </c>
      <c r="B3315">
        <v>812</v>
      </c>
      <c r="C3315" t="s">
        <v>743</v>
      </c>
      <c r="D3315" t="s">
        <v>159</v>
      </c>
      <c r="E3315">
        <v>59</v>
      </c>
      <c r="F3315">
        <v>1024</v>
      </c>
      <c r="G3315">
        <v>5.76171875E-2</v>
      </c>
      <c r="H3315">
        <v>22588</v>
      </c>
      <c r="I3315">
        <v>292727</v>
      </c>
      <c r="J3315">
        <v>77</v>
      </c>
      <c r="K3315" t="s">
        <v>901</v>
      </c>
      <c r="L3315">
        <v>3303</v>
      </c>
      <c r="M3315">
        <v>2024</v>
      </c>
      <c r="N3315">
        <v>36</v>
      </c>
      <c r="O3315">
        <f t="shared" si="51"/>
        <v>2.6120063750664068E-3</v>
      </c>
    </row>
    <row r="3316" spans="1:15" x14ac:dyDescent="0.3">
      <c r="A3316">
        <v>105</v>
      </c>
      <c r="B3316">
        <v>245</v>
      </c>
      <c r="C3316" t="s">
        <v>743</v>
      </c>
      <c r="D3316" t="s">
        <v>159</v>
      </c>
      <c r="E3316">
        <v>58</v>
      </c>
      <c r="F3316">
        <v>977</v>
      </c>
      <c r="G3316">
        <v>5.9365404298874103E-2</v>
      </c>
      <c r="H3316">
        <v>22588</v>
      </c>
      <c r="I3316">
        <v>292727</v>
      </c>
      <c r="J3316">
        <v>78</v>
      </c>
      <c r="K3316" t="s">
        <v>2712</v>
      </c>
      <c r="L3316">
        <v>2282</v>
      </c>
      <c r="M3316">
        <v>2024</v>
      </c>
      <c r="N3316">
        <v>36</v>
      </c>
      <c r="O3316">
        <f t="shared" si="51"/>
        <v>2.5677350805737558E-3</v>
      </c>
    </row>
    <row r="3317" spans="1:15" x14ac:dyDescent="0.3">
      <c r="A3317">
        <v>105</v>
      </c>
      <c r="B3317">
        <v>283</v>
      </c>
      <c r="C3317" t="s">
        <v>743</v>
      </c>
      <c r="D3317" t="s">
        <v>159</v>
      </c>
      <c r="E3317">
        <v>55</v>
      </c>
      <c r="F3317">
        <v>885</v>
      </c>
      <c r="G3317">
        <v>6.2146892655367235E-2</v>
      </c>
      <c r="H3317">
        <v>22588</v>
      </c>
      <c r="I3317">
        <v>292727</v>
      </c>
      <c r="J3317">
        <v>79</v>
      </c>
      <c r="K3317" t="s">
        <v>2244</v>
      </c>
      <c r="L3317">
        <v>2563</v>
      </c>
      <c r="M3317">
        <v>2024</v>
      </c>
      <c r="N3317">
        <v>36</v>
      </c>
      <c r="O3317">
        <f t="shared" si="51"/>
        <v>2.4349211970958033E-3</v>
      </c>
    </row>
    <row r="3318" spans="1:15" x14ac:dyDescent="0.3">
      <c r="A3318">
        <v>105</v>
      </c>
      <c r="B3318">
        <v>724</v>
      </c>
      <c r="C3318" t="s">
        <v>743</v>
      </c>
      <c r="D3318" t="s">
        <v>159</v>
      </c>
      <c r="E3318">
        <v>53</v>
      </c>
      <c r="F3318">
        <v>531</v>
      </c>
      <c r="G3318">
        <v>9.9811676082862524E-2</v>
      </c>
      <c r="H3318">
        <v>22588</v>
      </c>
      <c r="I3318">
        <v>292727</v>
      </c>
      <c r="J3318">
        <v>80</v>
      </c>
      <c r="K3318" t="s">
        <v>2205</v>
      </c>
      <c r="L3318">
        <v>1429</v>
      </c>
      <c r="M3318">
        <v>2024</v>
      </c>
      <c r="N3318">
        <v>36</v>
      </c>
      <c r="O3318">
        <f t="shared" si="51"/>
        <v>2.3463786081105013E-3</v>
      </c>
    </row>
    <row r="3319" spans="1:15" x14ac:dyDescent="0.3">
      <c r="A3319">
        <v>105</v>
      </c>
      <c r="B3319">
        <v>253</v>
      </c>
      <c r="C3319" t="s">
        <v>743</v>
      </c>
      <c r="D3319" t="s">
        <v>159</v>
      </c>
      <c r="E3319">
        <v>52</v>
      </c>
      <c r="F3319">
        <v>859</v>
      </c>
      <c r="G3319">
        <v>6.0535506402793947E-2</v>
      </c>
      <c r="H3319">
        <v>22588</v>
      </c>
      <c r="I3319">
        <v>292727</v>
      </c>
      <c r="J3319">
        <v>81</v>
      </c>
      <c r="K3319" t="s">
        <v>885</v>
      </c>
      <c r="L3319">
        <v>3191</v>
      </c>
      <c r="M3319">
        <v>2024</v>
      </c>
      <c r="N3319">
        <v>36</v>
      </c>
      <c r="O3319">
        <f t="shared" si="51"/>
        <v>2.3021073136178503E-3</v>
      </c>
    </row>
    <row r="3320" spans="1:15" x14ac:dyDescent="0.3">
      <c r="A3320">
        <v>105</v>
      </c>
      <c r="B3320">
        <v>756</v>
      </c>
      <c r="C3320" t="s">
        <v>743</v>
      </c>
      <c r="D3320" t="s">
        <v>159</v>
      </c>
      <c r="E3320">
        <v>52</v>
      </c>
      <c r="F3320">
        <v>722</v>
      </c>
      <c r="G3320">
        <v>7.2022160664819951E-2</v>
      </c>
      <c r="H3320">
        <v>22588</v>
      </c>
      <c r="I3320">
        <v>292727</v>
      </c>
      <c r="J3320">
        <v>81</v>
      </c>
      <c r="K3320" t="s">
        <v>892</v>
      </c>
      <c r="L3320">
        <v>1555</v>
      </c>
      <c r="M3320">
        <v>2024</v>
      </c>
      <c r="N3320">
        <v>36</v>
      </c>
      <c r="O3320">
        <f t="shared" si="51"/>
        <v>2.3021073136178503E-3</v>
      </c>
    </row>
    <row r="3321" spans="1:15" x14ac:dyDescent="0.3">
      <c r="A3321">
        <v>105</v>
      </c>
      <c r="B3321">
        <v>48</v>
      </c>
      <c r="C3321" t="s">
        <v>743</v>
      </c>
      <c r="D3321" t="s">
        <v>159</v>
      </c>
      <c r="E3321">
        <v>51</v>
      </c>
      <c r="F3321">
        <v>737</v>
      </c>
      <c r="G3321">
        <v>6.9199457259158756E-2</v>
      </c>
      <c r="H3321">
        <v>22588</v>
      </c>
      <c r="I3321">
        <v>292727</v>
      </c>
      <c r="J3321">
        <v>83</v>
      </c>
      <c r="K3321" t="s">
        <v>2681</v>
      </c>
      <c r="L3321">
        <v>1882</v>
      </c>
      <c r="M3321">
        <v>2024</v>
      </c>
      <c r="N3321">
        <v>36</v>
      </c>
      <c r="O3321">
        <f t="shared" si="51"/>
        <v>2.2578360191251993E-3</v>
      </c>
    </row>
    <row r="3322" spans="1:15" x14ac:dyDescent="0.3">
      <c r="A3322">
        <v>105</v>
      </c>
      <c r="B3322">
        <v>52</v>
      </c>
      <c r="C3322" t="s">
        <v>743</v>
      </c>
      <c r="D3322" t="s">
        <v>159</v>
      </c>
      <c r="E3322">
        <v>51</v>
      </c>
      <c r="F3322">
        <v>974</v>
      </c>
      <c r="G3322">
        <v>5.2361396303901436E-2</v>
      </c>
      <c r="H3322">
        <v>22588</v>
      </c>
      <c r="I3322">
        <v>292727</v>
      </c>
      <c r="J3322">
        <v>83</v>
      </c>
      <c r="K3322" t="s">
        <v>2881</v>
      </c>
      <c r="L3322">
        <v>3600</v>
      </c>
      <c r="M3322">
        <v>2024</v>
      </c>
      <c r="N3322">
        <v>36</v>
      </c>
      <c r="O3322">
        <f t="shared" si="51"/>
        <v>2.2578360191251993E-3</v>
      </c>
    </row>
    <row r="3323" spans="1:15" x14ac:dyDescent="0.3">
      <c r="A3323">
        <v>105</v>
      </c>
      <c r="B3323">
        <v>421</v>
      </c>
      <c r="C3323" t="s">
        <v>743</v>
      </c>
      <c r="D3323" t="s">
        <v>159</v>
      </c>
      <c r="E3323">
        <v>51</v>
      </c>
      <c r="F3323">
        <v>1053</v>
      </c>
      <c r="G3323">
        <v>4.843304843304843E-2</v>
      </c>
      <c r="H3323">
        <v>22588</v>
      </c>
      <c r="I3323">
        <v>292727</v>
      </c>
      <c r="J3323">
        <v>83</v>
      </c>
      <c r="K3323" t="s">
        <v>932</v>
      </c>
      <c r="L3323">
        <v>1915</v>
      </c>
      <c r="M3323">
        <v>2024</v>
      </c>
      <c r="N3323">
        <v>36</v>
      </c>
      <c r="O3323">
        <f t="shared" si="51"/>
        <v>2.2578360191251993E-3</v>
      </c>
    </row>
    <row r="3324" spans="1:15" x14ac:dyDescent="0.3">
      <c r="A3324">
        <v>105</v>
      </c>
      <c r="B3324">
        <v>813</v>
      </c>
      <c r="C3324" t="s">
        <v>743</v>
      </c>
      <c r="D3324" t="s">
        <v>159</v>
      </c>
      <c r="E3324">
        <v>51</v>
      </c>
      <c r="F3324">
        <v>950</v>
      </c>
      <c r="G3324">
        <v>5.3684210526315793E-2</v>
      </c>
      <c r="H3324">
        <v>22588</v>
      </c>
      <c r="I3324">
        <v>292727</v>
      </c>
      <c r="J3324">
        <v>83</v>
      </c>
      <c r="K3324" t="s">
        <v>2243</v>
      </c>
      <c r="L3324">
        <v>1813</v>
      </c>
      <c r="M3324">
        <v>2024</v>
      </c>
      <c r="N3324">
        <v>36</v>
      </c>
      <c r="O3324">
        <f t="shared" si="51"/>
        <v>2.2578360191251993E-3</v>
      </c>
    </row>
    <row r="3325" spans="1:15" x14ac:dyDescent="0.3">
      <c r="A3325">
        <v>105</v>
      </c>
      <c r="B3325">
        <v>133</v>
      </c>
      <c r="C3325" t="s">
        <v>743</v>
      </c>
      <c r="D3325" t="s">
        <v>159</v>
      </c>
      <c r="E3325">
        <v>50</v>
      </c>
      <c r="F3325">
        <v>2145</v>
      </c>
      <c r="G3325">
        <v>2.3310023310023312E-2</v>
      </c>
      <c r="H3325">
        <v>22588</v>
      </c>
      <c r="I3325">
        <v>292727</v>
      </c>
      <c r="J3325">
        <v>87</v>
      </c>
      <c r="K3325" t="s">
        <v>2877</v>
      </c>
      <c r="L3325">
        <v>7672</v>
      </c>
      <c r="M3325">
        <v>2024</v>
      </c>
      <c r="N3325">
        <v>36</v>
      </c>
      <c r="O3325">
        <f t="shared" si="51"/>
        <v>2.2135647246325483E-3</v>
      </c>
    </row>
    <row r="3326" spans="1:15" x14ac:dyDescent="0.3">
      <c r="A3326">
        <v>105</v>
      </c>
      <c r="B3326">
        <v>24</v>
      </c>
      <c r="C3326" t="s">
        <v>743</v>
      </c>
      <c r="D3326" t="s">
        <v>159</v>
      </c>
      <c r="E3326">
        <v>48</v>
      </c>
      <c r="F3326">
        <v>1889</v>
      </c>
      <c r="G3326">
        <v>2.5410269984118581E-2</v>
      </c>
      <c r="H3326">
        <v>22588</v>
      </c>
      <c r="I3326">
        <v>292727</v>
      </c>
      <c r="J3326">
        <v>88</v>
      </c>
      <c r="K3326" t="s">
        <v>2220</v>
      </c>
      <c r="L3326">
        <v>3887</v>
      </c>
      <c r="M3326">
        <v>2024</v>
      </c>
      <c r="N3326">
        <v>36</v>
      </c>
      <c r="O3326">
        <f t="shared" si="51"/>
        <v>2.1250221356472463E-3</v>
      </c>
    </row>
    <row r="3327" spans="1:15" x14ac:dyDescent="0.3">
      <c r="A3327">
        <v>105</v>
      </c>
      <c r="B3327">
        <v>310</v>
      </c>
      <c r="C3327" t="s">
        <v>743</v>
      </c>
      <c r="D3327" t="s">
        <v>159</v>
      </c>
      <c r="E3327">
        <v>47</v>
      </c>
      <c r="F3327">
        <v>785</v>
      </c>
      <c r="G3327">
        <v>5.9872611464968153E-2</v>
      </c>
      <c r="H3327">
        <v>22588</v>
      </c>
      <c r="I3327">
        <v>292727</v>
      </c>
      <c r="J3327">
        <v>89</v>
      </c>
      <c r="K3327" t="s">
        <v>960</v>
      </c>
      <c r="L3327">
        <v>1431</v>
      </c>
      <c r="M3327">
        <v>2024</v>
      </c>
      <c r="N3327">
        <v>36</v>
      </c>
      <c r="O3327">
        <f t="shared" si="51"/>
        <v>2.0807508411545953E-3</v>
      </c>
    </row>
    <row r="3328" spans="1:15" x14ac:dyDescent="0.3">
      <c r="A3328">
        <v>105</v>
      </c>
      <c r="B3328">
        <v>121</v>
      </c>
      <c r="C3328" t="s">
        <v>743</v>
      </c>
      <c r="D3328" t="s">
        <v>159</v>
      </c>
      <c r="E3328">
        <v>46</v>
      </c>
      <c r="F3328">
        <v>1713</v>
      </c>
      <c r="G3328">
        <v>2.6853473438412143E-2</v>
      </c>
      <c r="H3328">
        <v>22588</v>
      </c>
      <c r="I3328">
        <v>292727</v>
      </c>
      <c r="J3328">
        <v>90</v>
      </c>
      <c r="K3328" t="s">
        <v>940</v>
      </c>
      <c r="L3328">
        <v>3000</v>
      </c>
      <c r="M3328">
        <v>2024</v>
      </c>
      <c r="N3328">
        <v>36</v>
      </c>
      <c r="O3328">
        <f t="shared" si="51"/>
        <v>2.0364795466619443E-3</v>
      </c>
    </row>
    <row r="3329" spans="1:15" x14ac:dyDescent="0.3">
      <c r="A3329">
        <v>105</v>
      </c>
      <c r="B3329">
        <v>143</v>
      </c>
      <c r="C3329" t="s">
        <v>743</v>
      </c>
      <c r="D3329" t="s">
        <v>159</v>
      </c>
      <c r="E3329">
        <v>45</v>
      </c>
      <c r="F3329">
        <v>1061</v>
      </c>
      <c r="G3329">
        <v>4.2412818096135722E-2</v>
      </c>
      <c r="H3329">
        <v>22588</v>
      </c>
      <c r="I3329">
        <v>292727</v>
      </c>
      <c r="J3329">
        <v>91</v>
      </c>
      <c r="K3329" t="s">
        <v>2693</v>
      </c>
      <c r="L3329">
        <v>2493</v>
      </c>
      <c r="M3329">
        <v>2024</v>
      </c>
      <c r="N3329">
        <v>36</v>
      </c>
      <c r="O3329">
        <f t="shared" si="51"/>
        <v>1.9922082521692933E-3</v>
      </c>
    </row>
    <row r="3330" spans="1:15" x14ac:dyDescent="0.3">
      <c r="A3330">
        <v>105</v>
      </c>
      <c r="B3330">
        <v>757</v>
      </c>
      <c r="C3330" t="s">
        <v>743</v>
      </c>
      <c r="D3330" t="s">
        <v>159</v>
      </c>
      <c r="E3330">
        <v>45</v>
      </c>
      <c r="F3330">
        <v>298</v>
      </c>
      <c r="G3330">
        <v>0.15100671140939598</v>
      </c>
      <c r="H3330">
        <v>22588</v>
      </c>
      <c r="I3330">
        <v>292727</v>
      </c>
      <c r="J3330">
        <v>91</v>
      </c>
      <c r="K3330" t="s">
        <v>913</v>
      </c>
      <c r="L3330">
        <v>487</v>
      </c>
      <c r="M3330">
        <v>2024</v>
      </c>
      <c r="N3330">
        <v>36</v>
      </c>
      <c r="O3330">
        <f t="shared" si="51"/>
        <v>1.9922082521692933E-3</v>
      </c>
    </row>
    <row r="3331" spans="1:15" x14ac:dyDescent="0.3">
      <c r="A3331">
        <v>105</v>
      </c>
      <c r="B3331">
        <v>446</v>
      </c>
      <c r="C3331" t="s">
        <v>743</v>
      </c>
      <c r="D3331" t="s">
        <v>159</v>
      </c>
      <c r="E3331">
        <v>44</v>
      </c>
      <c r="F3331">
        <v>287</v>
      </c>
      <c r="G3331">
        <v>0.15331010452961671</v>
      </c>
      <c r="H3331">
        <v>22588</v>
      </c>
      <c r="I3331">
        <v>292727</v>
      </c>
      <c r="J3331">
        <v>93</v>
      </c>
      <c r="K3331" t="s">
        <v>2204</v>
      </c>
      <c r="L3331">
        <v>1328</v>
      </c>
      <c r="M3331">
        <v>2024</v>
      </c>
      <c r="N3331">
        <v>36</v>
      </c>
      <c r="O3331">
        <f t="shared" ref="O3331:O3394" si="52">E3331/H3331</f>
        <v>1.9479369576766426E-3</v>
      </c>
    </row>
    <row r="3332" spans="1:15" x14ac:dyDescent="0.3">
      <c r="A3332">
        <v>105</v>
      </c>
      <c r="B3332">
        <v>115</v>
      </c>
      <c r="C3332" t="s">
        <v>743</v>
      </c>
      <c r="D3332" t="s">
        <v>159</v>
      </c>
      <c r="E3332">
        <v>43</v>
      </c>
      <c r="F3332">
        <v>844</v>
      </c>
      <c r="G3332">
        <v>5.0947867298578198E-2</v>
      </c>
      <c r="H3332">
        <v>22588</v>
      </c>
      <c r="I3332">
        <v>292727</v>
      </c>
      <c r="J3332">
        <v>94</v>
      </c>
      <c r="K3332" t="s">
        <v>957</v>
      </c>
      <c r="L3332">
        <v>1684</v>
      </c>
      <c r="M3332">
        <v>2024</v>
      </c>
      <c r="N3332">
        <v>36</v>
      </c>
      <c r="O3332">
        <f t="shared" si="52"/>
        <v>1.9036656631839916E-3</v>
      </c>
    </row>
    <row r="3333" spans="1:15" x14ac:dyDescent="0.3">
      <c r="A3333">
        <v>105</v>
      </c>
      <c r="B3333">
        <v>281</v>
      </c>
      <c r="C3333" t="s">
        <v>743</v>
      </c>
      <c r="D3333" t="s">
        <v>159</v>
      </c>
      <c r="E3333">
        <v>42</v>
      </c>
      <c r="F3333">
        <v>902</v>
      </c>
      <c r="G3333">
        <v>4.6563192904656318E-2</v>
      </c>
      <c r="H3333">
        <v>22588</v>
      </c>
      <c r="I3333">
        <v>292727</v>
      </c>
      <c r="J3333">
        <v>95</v>
      </c>
      <c r="K3333" t="s">
        <v>946</v>
      </c>
      <c r="L3333">
        <v>1881</v>
      </c>
      <c r="M3333">
        <v>2024</v>
      </c>
      <c r="N3333">
        <v>36</v>
      </c>
      <c r="O3333">
        <f t="shared" si="52"/>
        <v>1.8593943686913406E-3</v>
      </c>
    </row>
    <row r="3334" spans="1:15" x14ac:dyDescent="0.3">
      <c r="A3334">
        <v>105</v>
      </c>
      <c r="B3334">
        <v>346</v>
      </c>
      <c r="C3334" t="s">
        <v>743</v>
      </c>
      <c r="D3334" t="s">
        <v>159</v>
      </c>
      <c r="E3334">
        <v>42</v>
      </c>
      <c r="F3334">
        <v>746</v>
      </c>
      <c r="G3334">
        <v>5.6300268096514748E-2</v>
      </c>
      <c r="H3334">
        <v>22588</v>
      </c>
      <c r="I3334">
        <v>292727</v>
      </c>
      <c r="J3334">
        <v>95</v>
      </c>
      <c r="K3334" t="s">
        <v>2214</v>
      </c>
      <c r="L3334">
        <v>1232</v>
      </c>
      <c r="M3334">
        <v>2024</v>
      </c>
      <c r="N3334">
        <v>36</v>
      </c>
      <c r="O3334">
        <f t="shared" si="52"/>
        <v>1.8593943686913406E-3</v>
      </c>
    </row>
    <row r="3335" spans="1:15" x14ac:dyDescent="0.3">
      <c r="A3335">
        <v>105</v>
      </c>
      <c r="B3335">
        <v>468</v>
      </c>
      <c r="C3335" t="s">
        <v>743</v>
      </c>
      <c r="D3335" t="s">
        <v>159</v>
      </c>
      <c r="E3335">
        <v>42</v>
      </c>
      <c r="F3335">
        <v>449</v>
      </c>
      <c r="G3335">
        <v>9.3541202672605794E-2</v>
      </c>
      <c r="H3335">
        <v>22588</v>
      </c>
      <c r="I3335">
        <v>292727</v>
      </c>
      <c r="J3335">
        <v>95</v>
      </c>
      <c r="K3335" t="s">
        <v>2749</v>
      </c>
      <c r="L3335">
        <v>1247</v>
      </c>
      <c r="M3335">
        <v>2024</v>
      </c>
      <c r="N3335">
        <v>36</v>
      </c>
      <c r="O3335">
        <f t="shared" si="52"/>
        <v>1.8593943686913406E-3</v>
      </c>
    </row>
    <row r="3336" spans="1:15" x14ac:dyDescent="0.3">
      <c r="A3336">
        <v>105</v>
      </c>
      <c r="B3336">
        <v>136</v>
      </c>
      <c r="C3336" t="s">
        <v>743</v>
      </c>
      <c r="D3336" t="s">
        <v>159</v>
      </c>
      <c r="E3336">
        <v>40</v>
      </c>
      <c r="F3336">
        <v>813</v>
      </c>
      <c r="G3336">
        <v>4.9200492004920049E-2</v>
      </c>
      <c r="H3336">
        <v>22588</v>
      </c>
      <c r="I3336">
        <v>292727</v>
      </c>
      <c r="J3336">
        <v>98</v>
      </c>
      <c r="K3336" t="s">
        <v>945</v>
      </c>
      <c r="L3336">
        <v>1958</v>
      </c>
      <c r="M3336">
        <v>2024</v>
      </c>
      <c r="N3336">
        <v>36</v>
      </c>
      <c r="O3336">
        <f t="shared" si="52"/>
        <v>1.7708517797060386E-3</v>
      </c>
    </row>
    <row r="3337" spans="1:15" x14ac:dyDescent="0.3">
      <c r="A3337">
        <v>105</v>
      </c>
      <c r="B3337">
        <v>224</v>
      </c>
      <c r="C3337" t="s">
        <v>743</v>
      </c>
      <c r="D3337" t="s">
        <v>159</v>
      </c>
      <c r="E3337">
        <v>40</v>
      </c>
      <c r="F3337">
        <v>305</v>
      </c>
      <c r="G3337">
        <v>0.13114754098360656</v>
      </c>
      <c r="H3337">
        <v>22588</v>
      </c>
      <c r="I3337">
        <v>292727</v>
      </c>
      <c r="J3337">
        <v>98</v>
      </c>
      <c r="K3337" t="s">
        <v>2708</v>
      </c>
      <c r="L3337">
        <v>827</v>
      </c>
      <c r="M3337">
        <v>2024</v>
      </c>
      <c r="N3337">
        <v>36</v>
      </c>
      <c r="O3337">
        <f t="shared" si="52"/>
        <v>1.7708517797060386E-3</v>
      </c>
    </row>
    <row r="3338" spans="1:15" x14ac:dyDescent="0.3">
      <c r="A3338">
        <v>105</v>
      </c>
      <c r="B3338">
        <v>243</v>
      </c>
      <c r="C3338" t="s">
        <v>743</v>
      </c>
      <c r="D3338" t="s">
        <v>159</v>
      </c>
      <c r="E3338">
        <v>40</v>
      </c>
      <c r="F3338">
        <v>643</v>
      </c>
      <c r="G3338">
        <v>6.2208398133748059E-2</v>
      </c>
      <c r="H3338">
        <v>22588</v>
      </c>
      <c r="I3338">
        <v>292727</v>
      </c>
      <c r="J3338">
        <v>98</v>
      </c>
      <c r="K3338" t="s">
        <v>2210</v>
      </c>
      <c r="L3338">
        <v>1768</v>
      </c>
      <c r="M3338">
        <v>2024</v>
      </c>
      <c r="N3338">
        <v>36</v>
      </c>
      <c r="O3338">
        <f t="shared" si="52"/>
        <v>1.7708517797060386E-3</v>
      </c>
    </row>
    <row r="3339" spans="1:15" x14ac:dyDescent="0.3">
      <c r="A3339">
        <v>105</v>
      </c>
      <c r="B3339">
        <v>581</v>
      </c>
      <c r="C3339" t="s">
        <v>743</v>
      </c>
      <c r="D3339" t="s">
        <v>159</v>
      </c>
      <c r="E3339">
        <v>39</v>
      </c>
      <c r="F3339">
        <v>390</v>
      </c>
      <c r="G3339">
        <v>0.1</v>
      </c>
      <c r="H3339">
        <v>22588</v>
      </c>
      <c r="I3339">
        <v>292727</v>
      </c>
      <c r="J3339">
        <v>101</v>
      </c>
      <c r="K3339" t="s">
        <v>2773</v>
      </c>
      <c r="L3339">
        <v>997</v>
      </c>
      <c r="M3339">
        <v>2024</v>
      </c>
      <c r="N3339">
        <v>36</v>
      </c>
      <c r="O3339">
        <f t="shared" si="52"/>
        <v>1.7265804852133876E-3</v>
      </c>
    </row>
    <row r="3340" spans="1:15" x14ac:dyDescent="0.3">
      <c r="A3340">
        <v>105</v>
      </c>
      <c r="B3340">
        <v>384</v>
      </c>
      <c r="C3340" t="s">
        <v>743</v>
      </c>
      <c r="D3340" t="s">
        <v>159</v>
      </c>
      <c r="E3340">
        <v>38</v>
      </c>
      <c r="F3340">
        <v>359</v>
      </c>
      <c r="G3340">
        <v>0.10584958217270195</v>
      </c>
      <c r="H3340">
        <v>22588</v>
      </c>
      <c r="I3340">
        <v>292727</v>
      </c>
      <c r="J3340">
        <v>102</v>
      </c>
      <c r="K3340" t="s">
        <v>2735</v>
      </c>
      <c r="L3340">
        <v>1232</v>
      </c>
      <c r="M3340">
        <v>2024</v>
      </c>
      <c r="N3340">
        <v>36</v>
      </c>
      <c r="O3340">
        <f t="shared" si="52"/>
        <v>1.6823091907207366E-3</v>
      </c>
    </row>
    <row r="3341" spans="1:15" x14ac:dyDescent="0.3">
      <c r="A3341">
        <v>105</v>
      </c>
      <c r="B3341">
        <v>111</v>
      </c>
      <c r="C3341" t="s">
        <v>743</v>
      </c>
      <c r="D3341" t="s">
        <v>159</v>
      </c>
      <c r="E3341">
        <v>37</v>
      </c>
      <c r="F3341">
        <v>265</v>
      </c>
      <c r="G3341">
        <v>0.13962264150943396</v>
      </c>
      <c r="H3341">
        <v>22588</v>
      </c>
      <c r="I3341">
        <v>292727</v>
      </c>
      <c r="J3341">
        <v>103</v>
      </c>
      <c r="K3341" t="s">
        <v>2688</v>
      </c>
      <c r="L3341">
        <v>1172</v>
      </c>
      <c r="M3341">
        <v>2024</v>
      </c>
      <c r="N3341">
        <v>36</v>
      </c>
      <c r="O3341">
        <f t="shared" si="52"/>
        <v>1.6380378962280856E-3</v>
      </c>
    </row>
    <row r="3342" spans="1:15" x14ac:dyDescent="0.3">
      <c r="A3342">
        <v>105</v>
      </c>
      <c r="B3342">
        <v>144</v>
      </c>
      <c r="C3342" t="s">
        <v>743</v>
      </c>
      <c r="D3342" t="s">
        <v>159</v>
      </c>
      <c r="E3342">
        <v>37</v>
      </c>
      <c r="F3342">
        <v>415</v>
      </c>
      <c r="G3342">
        <v>8.91566265060241E-2</v>
      </c>
      <c r="H3342">
        <v>22588</v>
      </c>
      <c r="I3342">
        <v>292727</v>
      </c>
      <c r="J3342">
        <v>103</v>
      </c>
      <c r="K3342" t="s">
        <v>2226</v>
      </c>
      <c r="L3342">
        <v>1172</v>
      </c>
      <c r="M3342">
        <v>2024</v>
      </c>
      <c r="N3342">
        <v>36</v>
      </c>
      <c r="O3342">
        <f t="shared" si="52"/>
        <v>1.6380378962280856E-3</v>
      </c>
    </row>
    <row r="3343" spans="1:15" x14ac:dyDescent="0.3">
      <c r="A3343">
        <v>105</v>
      </c>
      <c r="B3343">
        <v>233</v>
      </c>
      <c r="C3343" t="s">
        <v>743</v>
      </c>
      <c r="D3343" t="s">
        <v>159</v>
      </c>
      <c r="E3343">
        <v>37</v>
      </c>
      <c r="F3343">
        <v>268</v>
      </c>
      <c r="G3343">
        <v>0.13805970149253732</v>
      </c>
      <c r="H3343">
        <v>22588</v>
      </c>
      <c r="I3343">
        <v>292727</v>
      </c>
      <c r="J3343">
        <v>103</v>
      </c>
      <c r="K3343" t="s">
        <v>2950</v>
      </c>
      <c r="L3343">
        <v>810</v>
      </c>
      <c r="M3343">
        <v>2024</v>
      </c>
      <c r="N3343">
        <v>36</v>
      </c>
      <c r="O3343">
        <f t="shared" si="52"/>
        <v>1.6380378962280856E-3</v>
      </c>
    </row>
    <row r="3344" spans="1:15" x14ac:dyDescent="0.3">
      <c r="A3344">
        <v>105</v>
      </c>
      <c r="B3344">
        <v>759</v>
      </c>
      <c r="C3344" t="s">
        <v>743</v>
      </c>
      <c r="D3344" t="s">
        <v>159</v>
      </c>
      <c r="E3344">
        <v>37</v>
      </c>
      <c r="F3344">
        <v>158</v>
      </c>
      <c r="G3344">
        <v>0.23417721518987342</v>
      </c>
      <c r="H3344">
        <v>22588</v>
      </c>
      <c r="I3344">
        <v>292727</v>
      </c>
      <c r="J3344">
        <v>103</v>
      </c>
      <c r="K3344" t="s">
        <v>2208</v>
      </c>
      <c r="L3344">
        <v>255</v>
      </c>
      <c r="M3344">
        <v>2024</v>
      </c>
      <c r="N3344">
        <v>36</v>
      </c>
      <c r="O3344">
        <f t="shared" si="52"/>
        <v>1.6380378962280856E-3</v>
      </c>
    </row>
    <row r="3345" spans="1:15" x14ac:dyDescent="0.3">
      <c r="A3345">
        <v>105</v>
      </c>
      <c r="B3345">
        <v>773</v>
      </c>
      <c r="C3345" t="s">
        <v>743</v>
      </c>
      <c r="D3345" t="s">
        <v>159</v>
      </c>
      <c r="E3345">
        <v>37</v>
      </c>
      <c r="F3345">
        <v>804</v>
      </c>
      <c r="G3345">
        <v>4.6019900497512436E-2</v>
      </c>
      <c r="H3345">
        <v>22588</v>
      </c>
      <c r="I3345">
        <v>292727</v>
      </c>
      <c r="J3345">
        <v>103</v>
      </c>
      <c r="K3345" t="s">
        <v>917</v>
      </c>
      <c r="L3345">
        <v>2034</v>
      </c>
      <c r="M3345">
        <v>2024</v>
      </c>
      <c r="N3345">
        <v>36</v>
      </c>
      <c r="O3345">
        <f t="shared" si="52"/>
        <v>1.6380378962280856E-3</v>
      </c>
    </row>
    <row r="3346" spans="1:15" x14ac:dyDescent="0.3">
      <c r="A3346">
        <v>105</v>
      </c>
      <c r="B3346">
        <v>142</v>
      </c>
      <c r="C3346" t="s">
        <v>743</v>
      </c>
      <c r="D3346" t="s">
        <v>159</v>
      </c>
      <c r="E3346">
        <v>35</v>
      </c>
      <c r="F3346">
        <v>403</v>
      </c>
      <c r="G3346">
        <v>8.6848635235732011E-2</v>
      </c>
      <c r="H3346">
        <v>22588</v>
      </c>
      <c r="I3346">
        <v>292727</v>
      </c>
      <c r="J3346">
        <v>108</v>
      </c>
      <c r="K3346" t="s">
        <v>2949</v>
      </c>
      <c r="L3346">
        <v>1027</v>
      </c>
      <c r="M3346">
        <v>2024</v>
      </c>
      <c r="N3346">
        <v>36</v>
      </c>
      <c r="O3346">
        <f t="shared" si="52"/>
        <v>1.5494953072427839E-3</v>
      </c>
    </row>
    <row r="3347" spans="1:15" x14ac:dyDescent="0.3">
      <c r="A3347">
        <v>105</v>
      </c>
      <c r="B3347">
        <v>660</v>
      </c>
      <c r="C3347" t="s">
        <v>743</v>
      </c>
      <c r="D3347" t="s">
        <v>159</v>
      </c>
      <c r="E3347">
        <v>35</v>
      </c>
      <c r="F3347">
        <v>1095</v>
      </c>
      <c r="G3347">
        <v>3.1963470319634701E-2</v>
      </c>
      <c r="H3347">
        <v>22588</v>
      </c>
      <c r="I3347">
        <v>292727</v>
      </c>
      <c r="J3347">
        <v>108</v>
      </c>
      <c r="K3347" t="s">
        <v>2790</v>
      </c>
      <c r="L3347">
        <v>2045</v>
      </c>
      <c r="M3347">
        <v>2024</v>
      </c>
      <c r="N3347">
        <v>36</v>
      </c>
      <c r="O3347">
        <f t="shared" si="52"/>
        <v>1.5494953072427839E-3</v>
      </c>
    </row>
    <row r="3348" spans="1:15" x14ac:dyDescent="0.3">
      <c r="A3348">
        <v>105</v>
      </c>
      <c r="B3348">
        <v>950</v>
      </c>
      <c r="C3348" t="s">
        <v>743</v>
      </c>
      <c r="D3348" t="s">
        <v>159</v>
      </c>
      <c r="E3348">
        <v>35</v>
      </c>
      <c r="F3348">
        <v>1278</v>
      </c>
      <c r="G3348">
        <v>2.7386541471048513E-2</v>
      </c>
      <c r="H3348">
        <v>22588</v>
      </c>
      <c r="I3348">
        <v>292727</v>
      </c>
      <c r="J3348">
        <v>108</v>
      </c>
      <c r="K3348" t="s">
        <v>2217</v>
      </c>
      <c r="L3348">
        <v>2149</v>
      </c>
      <c r="M3348">
        <v>2024</v>
      </c>
      <c r="N3348">
        <v>36</v>
      </c>
      <c r="O3348">
        <f t="shared" si="52"/>
        <v>1.5494953072427839E-3</v>
      </c>
    </row>
    <row r="3349" spans="1:15" x14ac:dyDescent="0.3">
      <c r="A3349">
        <v>105</v>
      </c>
      <c r="B3349">
        <v>181</v>
      </c>
      <c r="C3349" t="s">
        <v>743</v>
      </c>
      <c r="D3349" t="s">
        <v>159</v>
      </c>
      <c r="E3349">
        <v>34</v>
      </c>
      <c r="F3349">
        <v>1150</v>
      </c>
      <c r="G3349">
        <v>2.9565217391304348E-2</v>
      </c>
      <c r="H3349">
        <v>22588</v>
      </c>
      <c r="I3349">
        <v>292727</v>
      </c>
      <c r="J3349">
        <v>111</v>
      </c>
      <c r="K3349" t="s">
        <v>2217</v>
      </c>
      <c r="L3349">
        <v>2856</v>
      </c>
      <c r="M3349">
        <v>2024</v>
      </c>
      <c r="N3349">
        <v>36</v>
      </c>
      <c r="O3349">
        <f t="shared" si="52"/>
        <v>1.5052240127501329E-3</v>
      </c>
    </row>
    <row r="3350" spans="1:15" x14ac:dyDescent="0.3">
      <c r="A3350">
        <v>105</v>
      </c>
      <c r="B3350">
        <v>252</v>
      </c>
      <c r="C3350" t="s">
        <v>743</v>
      </c>
      <c r="D3350" t="s">
        <v>159</v>
      </c>
      <c r="E3350">
        <v>34</v>
      </c>
      <c r="F3350">
        <v>747</v>
      </c>
      <c r="G3350">
        <v>4.5515394912985271E-2</v>
      </c>
      <c r="H3350">
        <v>22588</v>
      </c>
      <c r="I3350">
        <v>292727</v>
      </c>
      <c r="J3350">
        <v>111</v>
      </c>
      <c r="K3350" t="s">
        <v>2946</v>
      </c>
      <c r="L3350">
        <v>1540</v>
      </c>
      <c r="M3350">
        <v>2024</v>
      </c>
      <c r="N3350">
        <v>36</v>
      </c>
      <c r="O3350">
        <f t="shared" si="52"/>
        <v>1.5052240127501329E-3</v>
      </c>
    </row>
    <row r="3351" spans="1:15" x14ac:dyDescent="0.3">
      <c r="A3351">
        <v>105</v>
      </c>
      <c r="B3351">
        <v>340</v>
      </c>
      <c r="C3351" t="s">
        <v>743</v>
      </c>
      <c r="D3351" t="s">
        <v>159</v>
      </c>
      <c r="E3351">
        <v>34</v>
      </c>
      <c r="F3351">
        <v>257</v>
      </c>
      <c r="G3351">
        <v>0.13229571984435798</v>
      </c>
      <c r="H3351">
        <v>22588</v>
      </c>
      <c r="I3351">
        <v>292727</v>
      </c>
      <c r="J3351">
        <v>111</v>
      </c>
      <c r="K3351" t="s">
        <v>1627</v>
      </c>
      <c r="L3351">
        <v>901</v>
      </c>
      <c r="M3351">
        <v>2024</v>
      </c>
      <c r="N3351">
        <v>36</v>
      </c>
      <c r="O3351">
        <f t="shared" si="52"/>
        <v>1.5052240127501329E-3</v>
      </c>
    </row>
    <row r="3352" spans="1:15" x14ac:dyDescent="0.3">
      <c r="A3352">
        <v>105</v>
      </c>
      <c r="B3352">
        <v>760</v>
      </c>
      <c r="C3352" t="s">
        <v>743</v>
      </c>
      <c r="D3352" t="s">
        <v>159</v>
      </c>
      <c r="E3352">
        <v>34</v>
      </c>
      <c r="F3352">
        <v>276</v>
      </c>
      <c r="G3352">
        <v>0.12318840579710146</v>
      </c>
      <c r="H3352">
        <v>22588</v>
      </c>
      <c r="I3352">
        <v>292727</v>
      </c>
      <c r="J3352">
        <v>111</v>
      </c>
      <c r="K3352" t="s">
        <v>2797</v>
      </c>
      <c r="L3352">
        <v>590</v>
      </c>
      <c r="M3352">
        <v>2024</v>
      </c>
      <c r="N3352">
        <v>36</v>
      </c>
      <c r="O3352">
        <f t="shared" si="52"/>
        <v>1.5052240127501329E-3</v>
      </c>
    </row>
    <row r="3353" spans="1:15" x14ac:dyDescent="0.3">
      <c r="A3353">
        <v>105</v>
      </c>
      <c r="B3353">
        <v>755</v>
      </c>
      <c r="C3353" t="s">
        <v>743</v>
      </c>
      <c r="D3353" t="s">
        <v>159</v>
      </c>
      <c r="E3353">
        <v>33</v>
      </c>
      <c r="F3353">
        <v>825</v>
      </c>
      <c r="G3353">
        <v>0.04</v>
      </c>
      <c r="H3353">
        <v>22588</v>
      </c>
      <c r="I3353">
        <v>292727</v>
      </c>
      <c r="J3353">
        <v>115</v>
      </c>
      <c r="K3353" t="s">
        <v>918</v>
      </c>
      <c r="L3353">
        <v>1726</v>
      </c>
      <c r="M3353">
        <v>2024</v>
      </c>
      <c r="N3353">
        <v>36</v>
      </c>
      <c r="O3353">
        <f t="shared" si="52"/>
        <v>1.4609527182574819E-3</v>
      </c>
    </row>
    <row r="3354" spans="1:15" x14ac:dyDescent="0.3">
      <c r="A3354">
        <v>105</v>
      </c>
      <c r="B3354">
        <v>320</v>
      </c>
      <c r="C3354" t="s">
        <v>743</v>
      </c>
      <c r="D3354" t="s">
        <v>159</v>
      </c>
      <c r="E3354">
        <v>32</v>
      </c>
      <c r="F3354">
        <v>852</v>
      </c>
      <c r="G3354">
        <v>3.7558685446009391E-2</v>
      </c>
      <c r="H3354">
        <v>22588</v>
      </c>
      <c r="I3354">
        <v>292727</v>
      </c>
      <c r="J3354">
        <v>116</v>
      </c>
      <c r="K3354" t="s">
        <v>961</v>
      </c>
      <c r="L3354">
        <v>1396</v>
      </c>
      <c r="M3354">
        <v>2024</v>
      </c>
      <c r="N3354">
        <v>36</v>
      </c>
      <c r="O3354">
        <f t="shared" si="52"/>
        <v>1.4166814237648309E-3</v>
      </c>
    </row>
    <row r="3355" spans="1:15" x14ac:dyDescent="0.3">
      <c r="A3355">
        <v>105</v>
      </c>
      <c r="B3355">
        <v>711</v>
      </c>
      <c r="C3355" t="s">
        <v>743</v>
      </c>
      <c r="D3355" t="s">
        <v>159</v>
      </c>
      <c r="E3355">
        <v>32</v>
      </c>
      <c r="F3355">
        <v>914</v>
      </c>
      <c r="G3355">
        <v>3.5010940919037198E-2</v>
      </c>
      <c r="H3355">
        <v>22588</v>
      </c>
      <c r="I3355">
        <v>292727</v>
      </c>
      <c r="J3355">
        <v>116</v>
      </c>
      <c r="K3355" t="s">
        <v>2795</v>
      </c>
      <c r="L3355">
        <v>1532</v>
      </c>
      <c r="M3355">
        <v>2024</v>
      </c>
      <c r="N3355">
        <v>36</v>
      </c>
      <c r="O3355">
        <f t="shared" si="52"/>
        <v>1.4166814237648309E-3</v>
      </c>
    </row>
    <row r="3356" spans="1:15" x14ac:dyDescent="0.3">
      <c r="A3356">
        <v>105</v>
      </c>
      <c r="B3356">
        <v>246</v>
      </c>
      <c r="C3356" t="s">
        <v>743</v>
      </c>
      <c r="D3356" t="s">
        <v>159</v>
      </c>
      <c r="E3356">
        <v>31</v>
      </c>
      <c r="F3356">
        <v>208</v>
      </c>
      <c r="G3356">
        <v>0.14903846153846154</v>
      </c>
      <c r="H3356">
        <v>22588</v>
      </c>
      <c r="I3356">
        <v>292727</v>
      </c>
      <c r="J3356">
        <v>118</v>
      </c>
      <c r="K3356" t="s">
        <v>2212</v>
      </c>
      <c r="L3356">
        <v>761</v>
      </c>
      <c r="M3356">
        <v>2024</v>
      </c>
      <c r="N3356">
        <v>36</v>
      </c>
      <c r="O3356">
        <f t="shared" si="52"/>
        <v>1.3724101292721799E-3</v>
      </c>
    </row>
    <row r="3357" spans="1:15" x14ac:dyDescent="0.3">
      <c r="A3357">
        <v>105</v>
      </c>
      <c r="B3357">
        <v>227</v>
      </c>
      <c r="C3357" t="s">
        <v>743</v>
      </c>
      <c r="D3357" t="s">
        <v>159</v>
      </c>
      <c r="E3357">
        <v>30</v>
      </c>
      <c r="F3357">
        <v>570</v>
      </c>
      <c r="G3357">
        <v>5.2631578947368418E-2</v>
      </c>
      <c r="H3357">
        <v>22588</v>
      </c>
      <c r="I3357">
        <v>292727</v>
      </c>
      <c r="J3357">
        <v>119</v>
      </c>
      <c r="K3357" t="s">
        <v>2217</v>
      </c>
      <c r="L3357">
        <v>1312</v>
      </c>
      <c r="M3357">
        <v>2024</v>
      </c>
      <c r="N3357">
        <v>36</v>
      </c>
      <c r="O3357">
        <f t="shared" si="52"/>
        <v>1.3281388347795289E-3</v>
      </c>
    </row>
    <row r="3358" spans="1:15" x14ac:dyDescent="0.3">
      <c r="A3358">
        <v>105</v>
      </c>
      <c r="B3358">
        <v>313</v>
      </c>
      <c r="C3358" t="s">
        <v>743</v>
      </c>
      <c r="D3358" t="s">
        <v>159</v>
      </c>
      <c r="E3358">
        <v>29</v>
      </c>
      <c r="F3358">
        <v>1419</v>
      </c>
      <c r="G3358">
        <v>2.0436927413671601E-2</v>
      </c>
      <c r="H3358">
        <v>22588</v>
      </c>
      <c r="I3358">
        <v>292727</v>
      </c>
      <c r="J3358">
        <v>120</v>
      </c>
      <c r="K3358" t="s">
        <v>926</v>
      </c>
      <c r="L3358">
        <v>2940</v>
      </c>
      <c r="M3358">
        <v>2024</v>
      </c>
      <c r="N3358">
        <v>36</v>
      </c>
      <c r="O3358">
        <f t="shared" si="52"/>
        <v>1.2838675402868779E-3</v>
      </c>
    </row>
    <row r="3359" spans="1:15" x14ac:dyDescent="0.3">
      <c r="A3359">
        <v>105</v>
      </c>
      <c r="B3359">
        <v>951</v>
      </c>
      <c r="C3359" t="s">
        <v>743</v>
      </c>
      <c r="D3359" t="s">
        <v>159</v>
      </c>
      <c r="E3359">
        <v>29</v>
      </c>
      <c r="F3359">
        <v>1028</v>
      </c>
      <c r="G3359">
        <v>2.821011673151751E-2</v>
      </c>
      <c r="H3359">
        <v>22588</v>
      </c>
      <c r="I3359">
        <v>292727</v>
      </c>
      <c r="J3359">
        <v>120</v>
      </c>
      <c r="K3359" t="s">
        <v>2810</v>
      </c>
      <c r="L3359">
        <v>2153</v>
      </c>
      <c r="M3359">
        <v>2024</v>
      </c>
      <c r="N3359">
        <v>36</v>
      </c>
      <c r="O3359">
        <f t="shared" si="52"/>
        <v>1.2838675402868779E-3</v>
      </c>
    </row>
    <row r="3360" spans="1:15" x14ac:dyDescent="0.3">
      <c r="A3360">
        <v>105</v>
      </c>
      <c r="B3360">
        <v>120</v>
      </c>
      <c r="C3360" t="s">
        <v>743</v>
      </c>
      <c r="D3360" t="s">
        <v>159</v>
      </c>
      <c r="E3360">
        <v>28</v>
      </c>
      <c r="F3360">
        <v>768</v>
      </c>
      <c r="G3360">
        <v>3.6458333333333336E-2</v>
      </c>
      <c r="H3360">
        <v>22588</v>
      </c>
      <c r="I3360">
        <v>292727</v>
      </c>
      <c r="J3360">
        <v>122</v>
      </c>
      <c r="K3360" t="s">
        <v>924</v>
      </c>
      <c r="L3360">
        <v>1368</v>
      </c>
      <c r="M3360">
        <v>2024</v>
      </c>
      <c r="N3360">
        <v>36</v>
      </c>
      <c r="O3360">
        <f t="shared" si="52"/>
        <v>1.2395962457942271E-3</v>
      </c>
    </row>
    <row r="3361" spans="1:15" x14ac:dyDescent="0.3">
      <c r="A3361">
        <v>105</v>
      </c>
      <c r="B3361">
        <v>501</v>
      </c>
      <c r="C3361" t="s">
        <v>743</v>
      </c>
      <c r="D3361" t="s">
        <v>159</v>
      </c>
      <c r="E3361">
        <v>28</v>
      </c>
      <c r="F3361">
        <v>249</v>
      </c>
      <c r="G3361">
        <v>0.11244979919678715</v>
      </c>
      <c r="H3361">
        <v>22588</v>
      </c>
      <c r="I3361">
        <v>292727</v>
      </c>
      <c r="J3361">
        <v>122</v>
      </c>
      <c r="K3361" t="s">
        <v>2756</v>
      </c>
      <c r="L3361">
        <v>777</v>
      </c>
      <c r="M3361">
        <v>2024</v>
      </c>
      <c r="N3361">
        <v>36</v>
      </c>
      <c r="O3361">
        <f t="shared" si="52"/>
        <v>1.2395962457942271E-3</v>
      </c>
    </row>
    <row r="3362" spans="1:15" x14ac:dyDescent="0.3">
      <c r="A3362">
        <v>105</v>
      </c>
      <c r="B3362">
        <v>55</v>
      </c>
      <c r="C3362" t="s">
        <v>743</v>
      </c>
      <c r="D3362" t="s">
        <v>159</v>
      </c>
      <c r="E3362">
        <v>27</v>
      </c>
      <c r="F3362">
        <v>1019</v>
      </c>
      <c r="G3362">
        <v>2.649656526005888E-2</v>
      </c>
      <c r="H3362">
        <v>22588</v>
      </c>
      <c r="I3362">
        <v>292727</v>
      </c>
      <c r="J3362">
        <v>124</v>
      </c>
      <c r="K3362" t="s">
        <v>938</v>
      </c>
      <c r="L3362">
        <v>2822</v>
      </c>
      <c r="M3362">
        <v>2024</v>
      </c>
      <c r="N3362">
        <v>36</v>
      </c>
      <c r="O3362">
        <f t="shared" si="52"/>
        <v>1.1953249513015761E-3</v>
      </c>
    </row>
    <row r="3363" spans="1:15" x14ac:dyDescent="0.3">
      <c r="A3363">
        <v>105</v>
      </c>
      <c r="B3363">
        <v>314</v>
      </c>
      <c r="C3363" t="s">
        <v>743</v>
      </c>
      <c r="D3363" t="s">
        <v>159</v>
      </c>
      <c r="E3363">
        <v>27</v>
      </c>
      <c r="F3363">
        <v>587</v>
      </c>
      <c r="G3363">
        <v>4.5996592844974447E-2</v>
      </c>
      <c r="H3363">
        <v>22588</v>
      </c>
      <c r="I3363">
        <v>292727</v>
      </c>
      <c r="J3363">
        <v>124</v>
      </c>
      <c r="K3363" t="s">
        <v>2852</v>
      </c>
      <c r="L3363">
        <v>1680</v>
      </c>
      <c r="M3363">
        <v>2024</v>
      </c>
      <c r="N3363">
        <v>36</v>
      </c>
      <c r="O3363">
        <f t="shared" si="52"/>
        <v>1.1953249513015761E-3</v>
      </c>
    </row>
    <row r="3364" spans="1:15" x14ac:dyDescent="0.3">
      <c r="A3364">
        <v>105</v>
      </c>
      <c r="B3364">
        <v>343</v>
      </c>
      <c r="C3364" t="s">
        <v>743</v>
      </c>
      <c r="D3364" t="s">
        <v>159</v>
      </c>
      <c r="E3364">
        <v>27</v>
      </c>
      <c r="F3364">
        <v>518</v>
      </c>
      <c r="G3364">
        <v>5.2123552123552123E-2</v>
      </c>
      <c r="H3364">
        <v>22588</v>
      </c>
      <c r="I3364">
        <v>292727</v>
      </c>
      <c r="J3364">
        <v>124</v>
      </c>
      <c r="K3364" t="s">
        <v>2727</v>
      </c>
      <c r="L3364">
        <v>979</v>
      </c>
      <c r="M3364">
        <v>2024</v>
      </c>
      <c r="N3364">
        <v>36</v>
      </c>
      <c r="O3364">
        <f t="shared" si="52"/>
        <v>1.1953249513015761E-3</v>
      </c>
    </row>
    <row r="3365" spans="1:15" x14ac:dyDescent="0.3">
      <c r="A3365">
        <v>105</v>
      </c>
      <c r="B3365">
        <v>322</v>
      </c>
      <c r="C3365" t="s">
        <v>743</v>
      </c>
      <c r="D3365" t="s">
        <v>159</v>
      </c>
      <c r="E3365">
        <v>26</v>
      </c>
      <c r="F3365">
        <v>500</v>
      </c>
      <c r="G3365">
        <v>5.1999999999999998E-2</v>
      </c>
      <c r="H3365">
        <v>22588</v>
      </c>
      <c r="I3365">
        <v>292727</v>
      </c>
      <c r="J3365">
        <v>127</v>
      </c>
      <c r="K3365" t="s">
        <v>1667</v>
      </c>
      <c r="L3365">
        <v>1093</v>
      </c>
      <c r="M3365">
        <v>2024</v>
      </c>
      <c r="N3365">
        <v>36</v>
      </c>
      <c r="O3365">
        <f t="shared" si="52"/>
        <v>1.1510536568089251E-3</v>
      </c>
    </row>
    <row r="3366" spans="1:15" x14ac:dyDescent="0.3">
      <c r="A3366">
        <v>105</v>
      </c>
      <c r="B3366">
        <v>341</v>
      </c>
      <c r="C3366" t="s">
        <v>743</v>
      </c>
      <c r="D3366" t="s">
        <v>159</v>
      </c>
      <c r="E3366">
        <v>26</v>
      </c>
      <c r="F3366">
        <v>193</v>
      </c>
      <c r="G3366">
        <v>0.13471502590673576</v>
      </c>
      <c r="H3366">
        <v>22588</v>
      </c>
      <c r="I3366">
        <v>292727</v>
      </c>
      <c r="J3366">
        <v>127</v>
      </c>
      <c r="K3366" t="s">
        <v>1628</v>
      </c>
      <c r="L3366">
        <v>778</v>
      </c>
      <c r="M3366">
        <v>2024</v>
      </c>
      <c r="N3366">
        <v>36</v>
      </c>
      <c r="O3366">
        <f t="shared" si="52"/>
        <v>1.1510536568089251E-3</v>
      </c>
    </row>
    <row r="3367" spans="1:15" x14ac:dyDescent="0.3">
      <c r="A3367">
        <v>105</v>
      </c>
      <c r="B3367">
        <v>380</v>
      </c>
      <c r="C3367" t="s">
        <v>743</v>
      </c>
      <c r="D3367" t="s">
        <v>159</v>
      </c>
      <c r="E3367">
        <v>26</v>
      </c>
      <c r="F3367">
        <v>396</v>
      </c>
      <c r="G3367">
        <v>6.5656565656565663E-2</v>
      </c>
      <c r="H3367">
        <v>22588</v>
      </c>
      <c r="I3367">
        <v>292727</v>
      </c>
      <c r="J3367">
        <v>127</v>
      </c>
      <c r="K3367" t="s">
        <v>2733</v>
      </c>
      <c r="L3367">
        <v>1402</v>
      </c>
      <c r="M3367">
        <v>2024</v>
      </c>
      <c r="N3367">
        <v>36</v>
      </c>
      <c r="O3367">
        <f t="shared" si="52"/>
        <v>1.1510536568089251E-3</v>
      </c>
    </row>
    <row r="3368" spans="1:15" x14ac:dyDescent="0.3">
      <c r="A3368">
        <v>105</v>
      </c>
      <c r="B3368">
        <v>443</v>
      </c>
      <c r="C3368" t="s">
        <v>743</v>
      </c>
      <c r="D3368" t="s">
        <v>159</v>
      </c>
      <c r="E3368">
        <v>26</v>
      </c>
      <c r="F3368">
        <v>534</v>
      </c>
      <c r="G3368">
        <v>4.8689138576779027E-2</v>
      </c>
      <c r="H3368">
        <v>22588</v>
      </c>
      <c r="I3368">
        <v>292727</v>
      </c>
      <c r="J3368">
        <v>127</v>
      </c>
      <c r="K3368" t="s">
        <v>2742</v>
      </c>
      <c r="L3368">
        <v>1064</v>
      </c>
      <c r="M3368">
        <v>2024</v>
      </c>
      <c r="N3368">
        <v>36</v>
      </c>
      <c r="O3368">
        <f t="shared" si="52"/>
        <v>1.1510536568089251E-3</v>
      </c>
    </row>
    <row r="3369" spans="1:15" x14ac:dyDescent="0.3">
      <c r="A3369">
        <v>105</v>
      </c>
      <c r="B3369">
        <v>817</v>
      </c>
      <c r="C3369" t="s">
        <v>743</v>
      </c>
      <c r="D3369" t="s">
        <v>159</v>
      </c>
      <c r="E3369">
        <v>26</v>
      </c>
      <c r="F3369">
        <v>311</v>
      </c>
      <c r="G3369">
        <v>8.3601286173633438E-2</v>
      </c>
      <c r="H3369">
        <v>22588</v>
      </c>
      <c r="I3369">
        <v>292727</v>
      </c>
      <c r="J3369">
        <v>127</v>
      </c>
      <c r="K3369" t="s">
        <v>2945</v>
      </c>
      <c r="L3369">
        <v>1027</v>
      </c>
      <c r="M3369">
        <v>2024</v>
      </c>
      <c r="N3369">
        <v>36</v>
      </c>
      <c r="O3369">
        <f t="shared" si="52"/>
        <v>1.1510536568089251E-3</v>
      </c>
    </row>
    <row r="3370" spans="1:15" x14ac:dyDescent="0.3">
      <c r="A3370">
        <v>105</v>
      </c>
      <c r="B3370">
        <v>850</v>
      </c>
      <c r="C3370" t="s">
        <v>743</v>
      </c>
      <c r="D3370" t="s">
        <v>159</v>
      </c>
      <c r="E3370">
        <v>26</v>
      </c>
      <c r="F3370">
        <v>331</v>
      </c>
      <c r="G3370">
        <v>7.8549848942598186E-2</v>
      </c>
      <c r="H3370">
        <v>22588</v>
      </c>
      <c r="I3370">
        <v>292727</v>
      </c>
      <c r="J3370">
        <v>127</v>
      </c>
      <c r="K3370" t="s">
        <v>2801</v>
      </c>
      <c r="L3370">
        <v>556</v>
      </c>
      <c r="M3370">
        <v>2024</v>
      </c>
      <c r="N3370">
        <v>36</v>
      </c>
      <c r="O3370">
        <f t="shared" si="52"/>
        <v>1.1510536568089251E-3</v>
      </c>
    </row>
    <row r="3371" spans="1:15" x14ac:dyDescent="0.3">
      <c r="A3371">
        <v>105</v>
      </c>
      <c r="B3371">
        <v>364</v>
      </c>
      <c r="C3371" t="s">
        <v>743</v>
      </c>
      <c r="D3371" t="s">
        <v>159</v>
      </c>
      <c r="E3371">
        <v>25</v>
      </c>
      <c r="F3371">
        <v>651</v>
      </c>
      <c r="G3371">
        <v>3.840245775729647E-2</v>
      </c>
      <c r="H3371">
        <v>22588</v>
      </c>
      <c r="I3371">
        <v>292727</v>
      </c>
      <c r="J3371">
        <v>133</v>
      </c>
      <c r="K3371" t="s">
        <v>2732</v>
      </c>
      <c r="L3371">
        <v>1626</v>
      </c>
      <c r="M3371">
        <v>2024</v>
      </c>
      <c r="N3371">
        <v>36</v>
      </c>
      <c r="O3371">
        <f t="shared" si="52"/>
        <v>1.1067823623162742E-3</v>
      </c>
    </row>
    <row r="3372" spans="1:15" x14ac:dyDescent="0.3">
      <c r="A3372">
        <v>21965</v>
      </c>
      <c r="B3372">
        <v>720</v>
      </c>
      <c r="C3372" t="s">
        <v>2906</v>
      </c>
      <c r="D3372" t="s">
        <v>155</v>
      </c>
      <c r="E3372">
        <v>44</v>
      </c>
      <c r="F3372">
        <v>6895</v>
      </c>
      <c r="G3372">
        <v>6.3814358230601881E-3</v>
      </c>
      <c r="H3372">
        <v>196</v>
      </c>
      <c r="I3372">
        <v>89817</v>
      </c>
      <c r="J3372">
        <v>1</v>
      </c>
      <c r="K3372" t="s">
        <v>867</v>
      </c>
      <c r="L3372">
        <v>43807</v>
      </c>
      <c r="M3372">
        <v>2024</v>
      </c>
      <c r="N3372">
        <v>36</v>
      </c>
      <c r="O3372">
        <f t="shared" si="52"/>
        <v>0.22448979591836735</v>
      </c>
    </row>
    <row r="3373" spans="1:15" x14ac:dyDescent="0.3">
      <c r="A3373">
        <v>345</v>
      </c>
      <c r="B3373">
        <v>640</v>
      </c>
      <c r="C3373" t="s">
        <v>744</v>
      </c>
      <c r="D3373" t="s">
        <v>149</v>
      </c>
      <c r="E3373">
        <v>1311</v>
      </c>
      <c r="F3373">
        <v>11128</v>
      </c>
      <c r="G3373">
        <v>0.11781092739036664</v>
      </c>
      <c r="H3373">
        <v>20923</v>
      </c>
      <c r="I3373">
        <v>137216</v>
      </c>
      <c r="J3373">
        <v>1</v>
      </c>
      <c r="K3373" t="s">
        <v>866</v>
      </c>
      <c r="L3373">
        <v>59576</v>
      </c>
      <c r="M3373">
        <v>2024</v>
      </c>
      <c r="N3373">
        <v>36</v>
      </c>
      <c r="O3373">
        <f t="shared" si="52"/>
        <v>6.2658318596759549E-2</v>
      </c>
    </row>
    <row r="3374" spans="1:15" x14ac:dyDescent="0.3">
      <c r="A3374">
        <v>345</v>
      </c>
      <c r="B3374">
        <v>720</v>
      </c>
      <c r="C3374" t="s">
        <v>744</v>
      </c>
      <c r="D3374" t="s">
        <v>149</v>
      </c>
      <c r="E3374">
        <v>1221</v>
      </c>
      <c r="F3374">
        <v>8887</v>
      </c>
      <c r="G3374">
        <v>0.13739169573534377</v>
      </c>
      <c r="H3374">
        <v>20923</v>
      </c>
      <c r="I3374">
        <v>137216</v>
      </c>
      <c r="J3374">
        <v>2</v>
      </c>
      <c r="K3374" t="s">
        <v>867</v>
      </c>
      <c r="L3374">
        <v>43807</v>
      </c>
      <c r="M3374">
        <v>2024</v>
      </c>
      <c r="N3374">
        <v>36</v>
      </c>
      <c r="O3374">
        <f t="shared" si="52"/>
        <v>5.8356832194236007E-2</v>
      </c>
    </row>
    <row r="3375" spans="1:15" x14ac:dyDescent="0.3">
      <c r="A3375">
        <v>345</v>
      </c>
      <c r="B3375">
        <v>194</v>
      </c>
      <c r="C3375" t="s">
        <v>744</v>
      </c>
      <c r="D3375" t="s">
        <v>149</v>
      </c>
      <c r="E3375">
        <v>913</v>
      </c>
      <c r="F3375">
        <v>5530</v>
      </c>
      <c r="G3375">
        <v>0.16509945750452079</v>
      </c>
      <c r="H3375">
        <v>20923</v>
      </c>
      <c r="I3375">
        <v>137216</v>
      </c>
      <c r="J3375">
        <v>3</v>
      </c>
      <c r="K3375" t="s">
        <v>873</v>
      </c>
      <c r="L3375">
        <v>26491</v>
      </c>
      <c r="M3375">
        <v>2024</v>
      </c>
      <c r="N3375">
        <v>36</v>
      </c>
      <c r="O3375">
        <f t="shared" si="52"/>
        <v>4.3636189838933234E-2</v>
      </c>
    </row>
    <row r="3376" spans="1:15" x14ac:dyDescent="0.3">
      <c r="A3376">
        <v>345</v>
      </c>
      <c r="B3376">
        <v>560</v>
      </c>
      <c r="C3376" t="s">
        <v>744</v>
      </c>
      <c r="D3376" t="s">
        <v>149</v>
      </c>
      <c r="E3376">
        <v>876</v>
      </c>
      <c r="F3376">
        <v>7491</v>
      </c>
      <c r="G3376">
        <v>0.11694032839407288</v>
      </c>
      <c r="H3376">
        <v>20923</v>
      </c>
      <c r="I3376">
        <v>137216</v>
      </c>
      <c r="J3376">
        <v>4</v>
      </c>
      <c r="K3376" t="s">
        <v>868</v>
      </c>
      <c r="L3376">
        <v>40753</v>
      </c>
      <c r="M3376">
        <v>2024</v>
      </c>
      <c r="N3376">
        <v>36</v>
      </c>
      <c r="O3376">
        <f t="shared" si="52"/>
        <v>4.1867800984562442E-2</v>
      </c>
    </row>
    <row r="3377" spans="1:15" x14ac:dyDescent="0.3">
      <c r="A3377">
        <v>345</v>
      </c>
      <c r="B3377">
        <v>137</v>
      </c>
      <c r="C3377" t="s">
        <v>744</v>
      </c>
      <c r="D3377" t="s">
        <v>149</v>
      </c>
      <c r="E3377">
        <v>760</v>
      </c>
      <c r="F3377">
        <v>3805</v>
      </c>
      <c r="G3377">
        <v>0.19973718791064388</v>
      </c>
      <c r="H3377">
        <v>20923</v>
      </c>
      <c r="I3377">
        <v>137216</v>
      </c>
      <c r="J3377">
        <v>5</v>
      </c>
      <c r="K3377" t="s">
        <v>872</v>
      </c>
      <c r="L3377">
        <v>18935</v>
      </c>
      <c r="M3377">
        <v>2024</v>
      </c>
      <c r="N3377">
        <v>36</v>
      </c>
      <c r="O3377">
        <f t="shared" si="52"/>
        <v>3.6323662954643218E-2</v>
      </c>
    </row>
    <row r="3378" spans="1:15" x14ac:dyDescent="0.3">
      <c r="A3378">
        <v>345</v>
      </c>
      <c r="B3378">
        <v>751</v>
      </c>
      <c r="C3378" t="s">
        <v>744</v>
      </c>
      <c r="D3378" t="s">
        <v>149</v>
      </c>
      <c r="E3378">
        <v>613</v>
      </c>
      <c r="F3378">
        <v>1673</v>
      </c>
      <c r="G3378">
        <v>0.36640765092647937</v>
      </c>
      <c r="H3378">
        <v>20923</v>
      </c>
      <c r="I3378">
        <v>137216</v>
      </c>
      <c r="J3378">
        <v>6</v>
      </c>
      <c r="K3378" t="s">
        <v>870</v>
      </c>
      <c r="L3378">
        <v>7174</v>
      </c>
      <c r="M3378">
        <v>2024</v>
      </c>
      <c r="N3378">
        <v>36</v>
      </c>
      <c r="O3378">
        <f t="shared" si="52"/>
        <v>2.9297901830521434E-2</v>
      </c>
    </row>
    <row r="3379" spans="1:15" x14ac:dyDescent="0.3">
      <c r="A3379">
        <v>345</v>
      </c>
      <c r="B3379">
        <v>753</v>
      </c>
      <c r="C3379" t="s">
        <v>744</v>
      </c>
      <c r="D3379" t="s">
        <v>149</v>
      </c>
      <c r="E3379">
        <v>528</v>
      </c>
      <c r="F3379">
        <v>1665</v>
      </c>
      <c r="G3379">
        <v>0.3171171171171171</v>
      </c>
      <c r="H3379">
        <v>20923</v>
      </c>
      <c r="I3379">
        <v>137216</v>
      </c>
      <c r="J3379">
        <v>7</v>
      </c>
      <c r="K3379" t="s">
        <v>869</v>
      </c>
      <c r="L3379">
        <v>6723</v>
      </c>
      <c r="M3379">
        <v>2024</v>
      </c>
      <c r="N3379">
        <v>36</v>
      </c>
      <c r="O3379">
        <f t="shared" si="52"/>
        <v>2.523538689480476E-2</v>
      </c>
    </row>
    <row r="3380" spans="1:15" x14ac:dyDescent="0.3">
      <c r="A3380">
        <v>345</v>
      </c>
      <c r="B3380">
        <v>463</v>
      </c>
      <c r="C3380" t="s">
        <v>744</v>
      </c>
      <c r="D3380" t="s">
        <v>149</v>
      </c>
      <c r="E3380">
        <v>471</v>
      </c>
      <c r="F3380">
        <v>2621</v>
      </c>
      <c r="G3380">
        <v>0.17970240366272416</v>
      </c>
      <c r="H3380">
        <v>20923</v>
      </c>
      <c r="I3380">
        <v>137216</v>
      </c>
      <c r="J3380">
        <v>8</v>
      </c>
      <c r="K3380" t="s">
        <v>880</v>
      </c>
      <c r="L3380">
        <v>12764</v>
      </c>
      <c r="M3380">
        <v>2024</v>
      </c>
      <c r="N3380">
        <v>36</v>
      </c>
      <c r="O3380">
        <f t="shared" si="52"/>
        <v>2.2511112173206518E-2</v>
      </c>
    </row>
    <row r="3381" spans="1:15" x14ac:dyDescent="0.3">
      <c r="A3381">
        <v>345</v>
      </c>
      <c r="B3381">
        <v>775</v>
      </c>
      <c r="C3381" t="s">
        <v>744</v>
      </c>
      <c r="D3381" t="s">
        <v>149</v>
      </c>
      <c r="E3381">
        <v>458</v>
      </c>
      <c r="F3381">
        <v>1629</v>
      </c>
      <c r="G3381">
        <v>0.28115408225905464</v>
      </c>
      <c r="H3381">
        <v>20923</v>
      </c>
      <c r="I3381">
        <v>137216</v>
      </c>
      <c r="J3381">
        <v>9</v>
      </c>
      <c r="K3381" t="s">
        <v>881</v>
      </c>
      <c r="L3381">
        <v>9105</v>
      </c>
      <c r="M3381">
        <v>2024</v>
      </c>
      <c r="N3381">
        <v>36</v>
      </c>
      <c r="O3381">
        <f t="shared" si="52"/>
        <v>2.1889786359508674E-2</v>
      </c>
    </row>
    <row r="3382" spans="1:15" x14ac:dyDescent="0.3">
      <c r="A3382">
        <v>345</v>
      </c>
      <c r="B3382">
        <v>540</v>
      </c>
      <c r="C3382" t="s">
        <v>744</v>
      </c>
      <c r="D3382" t="s">
        <v>149</v>
      </c>
      <c r="E3382">
        <v>457</v>
      </c>
      <c r="F3382">
        <v>4015</v>
      </c>
      <c r="G3382">
        <v>0.11382316313823163</v>
      </c>
      <c r="H3382">
        <v>20923</v>
      </c>
      <c r="I3382">
        <v>137216</v>
      </c>
      <c r="J3382">
        <v>10</v>
      </c>
      <c r="K3382" t="s">
        <v>871</v>
      </c>
      <c r="L3382">
        <v>22562</v>
      </c>
      <c r="M3382">
        <v>2024</v>
      </c>
      <c r="N3382">
        <v>36</v>
      </c>
      <c r="O3382">
        <f t="shared" si="52"/>
        <v>2.18419920661473E-2</v>
      </c>
    </row>
    <row r="3383" spans="1:15" x14ac:dyDescent="0.3">
      <c r="A3383">
        <v>345</v>
      </c>
      <c r="B3383">
        <v>750</v>
      </c>
      <c r="C3383" t="s">
        <v>744</v>
      </c>
      <c r="D3383" t="s">
        <v>149</v>
      </c>
      <c r="E3383">
        <v>376</v>
      </c>
      <c r="F3383">
        <v>1089</v>
      </c>
      <c r="G3383">
        <v>0.34527089072543615</v>
      </c>
      <c r="H3383">
        <v>20923</v>
      </c>
      <c r="I3383">
        <v>137216</v>
      </c>
      <c r="J3383">
        <v>11</v>
      </c>
      <c r="K3383" t="s">
        <v>884</v>
      </c>
      <c r="L3383">
        <v>5626</v>
      </c>
      <c r="M3383">
        <v>2024</v>
      </c>
      <c r="N3383">
        <v>36</v>
      </c>
      <c r="O3383">
        <f t="shared" si="52"/>
        <v>1.7970654303876118E-2</v>
      </c>
    </row>
    <row r="3384" spans="1:15" x14ac:dyDescent="0.3">
      <c r="A3384">
        <v>345</v>
      </c>
      <c r="B3384">
        <v>383</v>
      </c>
      <c r="C3384" t="s">
        <v>744</v>
      </c>
      <c r="D3384" t="s">
        <v>149</v>
      </c>
      <c r="E3384">
        <v>372</v>
      </c>
      <c r="F3384">
        <v>1806</v>
      </c>
      <c r="G3384">
        <v>0.20598006644518271</v>
      </c>
      <c r="H3384">
        <v>20923</v>
      </c>
      <c r="I3384">
        <v>137216</v>
      </c>
      <c r="J3384">
        <v>12</v>
      </c>
      <c r="K3384" t="s">
        <v>2875</v>
      </c>
      <c r="L3384">
        <v>8922</v>
      </c>
      <c r="M3384">
        <v>2024</v>
      </c>
      <c r="N3384">
        <v>36</v>
      </c>
      <c r="O3384">
        <f t="shared" si="52"/>
        <v>1.7779477130430626E-2</v>
      </c>
    </row>
    <row r="3385" spans="1:15" x14ac:dyDescent="0.3">
      <c r="A3385">
        <v>345</v>
      </c>
      <c r="B3385">
        <v>201</v>
      </c>
      <c r="C3385" t="s">
        <v>744</v>
      </c>
      <c r="D3385" t="s">
        <v>149</v>
      </c>
      <c r="E3385">
        <v>364</v>
      </c>
      <c r="F3385">
        <v>2705</v>
      </c>
      <c r="G3385">
        <v>0.13456561922365989</v>
      </c>
      <c r="H3385">
        <v>20923</v>
      </c>
      <c r="I3385">
        <v>137216</v>
      </c>
      <c r="J3385">
        <v>13</v>
      </c>
      <c r="K3385" t="s">
        <v>877</v>
      </c>
      <c r="L3385">
        <v>11407</v>
      </c>
      <c r="M3385">
        <v>2024</v>
      </c>
      <c r="N3385">
        <v>36</v>
      </c>
      <c r="O3385">
        <f t="shared" si="52"/>
        <v>1.7397122783539644E-2</v>
      </c>
    </row>
    <row r="3386" spans="1:15" x14ac:dyDescent="0.3">
      <c r="A3386">
        <v>345</v>
      </c>
      <c r="B3386">
        <v>469</v>
      </c>
      <c r="C3386" t="s">
        <v>744</v>
      </c>
      <c r="D3386" t="s">
        <v>149</v>
      </c>
      <c r="E3386">
        <v>362</v>
      </c>
      <c r="F3386">
        <v>2196</v>
      </c>
      <c r="G3386">
        <v>0.16484517304189436</v>
      </c>
      <c r="H3386">
        <v>20923</v>
      </c>
      <c r="I3386">
        <v>137216</v>
      </c>
      <c r="J3386">
        <v>14</v>
      </c>
      <c r="K3386" t="s">
        <v>1605</v>
      </c>
      <c r="L3386">
        <v>10709</v>
      </c>
      <c r="M3386">
        <v>2024</v>
      </c>
      <c r="N3386">
        <v>36</v>
      </c>
      <c r="O3386">
        <f t="shared" si="52"/>
        <v>1.73015341968169E-2</v>
      </c>
    </row>
    <row r="3387" spans="1:15" x14ac:dyDescent="0.3">
      <c r="A3387">
        <v>345</v>
      </c>
      <c r="B3387">
        <v>139</v>
      </c>
      <c r="C3387" t="s">
        <v>744</v>
      </c>
      <c r="D3387" t="s">
        <v>149</v>
      </c>
      <c r="E3387">
        <v>345</v>
      </c>
      <c r="F3387">
        <v>3353</v>
      </c>
      <c r="G3387">
        <v>0.10289293170295258</v>
      </c>
      <c r="H3387">
        <v>20923</v>
      </c>
      <c r="I3387">
        <v>137216</v>
      </c>
      <c r="J3387">
        <v>15</v>
      </c>
      <c r="K3387" t="s">
        <v>879</v>
      </c>
      <c r="L3387">
        <v>15497</v>
      </c>
      <c r="M3387">
        <v>2024</v>
      </c>
      <c r="N3387">
        <v>36</v>
      </c>
      <c r="O3387">
        <f t="shared" si="52"/>
        <v>1.6489031209673564E-2</v>
      </c>
    </row>
    <row r="3388" spans="1:15" x14ac:dyDescent="0.3">
      <c r="A3388">
        <v>345</v>
      </c>
      <c r="B3388">
        <v>140</v>
      </c>
      <c r="C3388" t="s">
        <v>744</v>
      </c>
      <c r="D3388" t="s">
        <v>149</v>
      </c>
      <c r="E3388">
        <v>297</v>
      </c>
      <c r="F3388">
        <v>1703</v>
      </c>
      <c r="G3388">
        <v>0.17439812096300647</v>
      </c>
      <c r="H3388">
        <v>20923</v>
      </c>
      <c r="I3388">
        <v>137216</v>
      </c>
      <c r="J3388">
        <v>16</v>
      </c>
      <c r="K3388" t="s">
        <v>876</v>
      </c>
      <c r="L3388">
        <v>9196</v>
      </c>
      <c r="M3388">
        <v>2024</v>
      </c>
      <c r="N3388">
        <v>36</v>
      </c>
      <c r="O3388">
        <f t="shared" si="52"/>
        <v>1.4194905128327677E-2</v>
      </c>
    </row>
    <row r="3389" spans="1:15" x14ac:dyDescent="0.3">
      <c r="A3389">
        <v>345</v>
      </c>
      <c r="B3389">
        <v>420</v>
      </c>
      <c r="C3389" t="s">
        <v>744</v>
      </c>
      <c r="D3389" t="s">
        <v>149</v>
      </c>
      <c r="E3389">
        <v>277</v>
      </c>
      <c r="F3389">
        <v>1430</v>
      </c>
      <c r="G3389">
        <v>0.19370629370629372</v>
      </c>
      <c r="H3389">
        <v>20923</v>
      </c>
      <c r="I3389">
        <v>137216</v>
      </c>
      <c r="J3389">
        <v>17</v>
      </c>
      <c r="K3389" t="s">
        <v>894</v>
      </c>
      <c r="L3389">
        <v>7368</v>
      </c>
      <c r="M3389">
        <v>2024</v>
      </c>
      <c r="N3389">
        <v>36</v>
      </c>
      <c r="O3389">
        <f t="shared" si="52"/>
        <v>1.3239019261100224E-2</v>
      </c>
    </row>
    <row r="3390" spans="1:15" x14ac:dyDescent="0.3">
      <c r="A3390">
        <v>345</v>
      </c>
      <c r="B3390">
        <v>466</v>
      </c>
      <c r="C3390" t="s">
        <v>744</v>
      </c>
      <c r="D3390" t="s">
        <v>149</v>
      </c>
      <c r="E3390">
        <v>271</v>
      </c>
      <c r="F3390">
        <v>1506</v>
      </c>
      <c r="G3390">
        <v>0.17994687915006641</v>
      </c>
      <c r="H3390">
        <v>20923</v>
      </c>
      <c r="I3390">
        <v>137216</v>
      </c>
      <c r="J3390">
        <v>18</v>
      </c>
      <c r="K3390" t="s">
        <v>2748</v>
      </c>
      <c r="L3390">
        <v>7325</v>
      </c>
      <c r="M3390">
        <v>2024</v>
      </c>
      <c r="N3390">
        <v>36</v>
      </c>
      <c r="O3390">
        <f t="shared" si="52"/>
        <v>1.2952253500931989E-2</v>
      </c>
    </row>
    <row r="3391" spans="1:15" x14ac:dyDescent="0.3">
      <c r="A3391">
        <v>345</v>
      </c>
      <c r="B3391">
        <v>249</v>
      </c>
      <c r="C3391" t="s">
        <v>744</v>
      </c>
      <c r="D3391" t="s">
        <v>149</v>
      </c>
      <c r="E3391">
        <v>234</v>
      </c>
      <c r="F3391">
        <v>1337</v>
      </c>
      <c r="G3391">
        <v>0.17501869857890801</v>
      </c>
      <c r="H3391">
        <v>20923</v>
      </c>
      <c r="I3391">
        <v>137216</v>
      </c>
      <c r="J3391">
        <v>19</v>
      </c>
      <c r="K3391" t="s">
        <v>2876</v>
      </c>
      <c r="L3391">
        <v>7387</v>
      </c>
      <c r="M3391">
        <v>2024</v>
      </c>
      <c r="N3391">
        <v>36</v>
      </c>
      <c r="O3391">
        <f t="shared" si="52"/>
        <v>1.11838646465612E-2</v>
      </c>
    </row>
    <row r="3392" spans="1:15" x14ac:dyDescent="0.3">
      <c r="A3392">
        <v>345</v>
      </c>
      <c r="B3392">
        <v>45</v>
      </c>
      <c r="C3392" t="s">
        <v>744</v>
      </c>
      <c r="D3392" t="s">
        <v>149</v>
      </c>
      <c r="E3392">
        <v>233</v>
      </c>
      <c r="F3392">
        <v>1869</v>
      </c>
      <c r="G3392">
        <v>0.12466559657570893</v>
      </c>
      <c r="H3392">
        <v>20923</v>
      </c>
      <c r="I3392">
        <v>137216</v>
      </c>
      <c r="J3392">
        <v>20</v>
      </c>
      <c r="K3392" t="s">
        <v>883</v>
      </c>
      <c r="L3392">
        <v>9187</v>
      </c>
      <c r="M3392">
        <v>2024</v>
      </c>
      <c r="N3392">
        <v>36</v>
      </c>
      <c r="O3392">
        <f t="shared" si="52"/>
        <v>1.1136070353199828E-2</v>
      </c>
    </row>
    <row r="3393" spans="1:15" x14ac:dyDescent="0.3">
      <c r="A3393">
        <v>345</v>
      </c>
      <c r="B3393">
        <v>347</v>
      </c>
      <c r="C3393" t="s">
        <v>744</v>
      </c>
      <c r="D3393" t="s">
        <v>149</v>
      </c>
      <c r="E3393">
        <v>224</v>
      </c>
      <c r="F3393">
        <v>1322</v>
      </c>
      <c r="G3393">
        <v>0.16944024205748864</v>
      </c>
      <c r="H3393">
        <v>20923</v>
      </c>
      <c r="I3393">
        <v>137216</v>
      </c>
      <c r="J3393">
        <v>21</v>
      </c>
      <c r="K3393" t="s">
        <v>886</v>
      </c>
      <c r="L3393">
        <v>5736</v>
      </c>
      <c r="M3393">
        <v>2024</v>
      </c>
      <c r="N3393">
        <v>36</v>
      </c>
      <c r="O3393">
        <f t="shared" si="52"/>
        <v>1.0705921712947474E-2</v>
      </c>
    </row>
    <row r="3394" spans="1:15" x14ac:dyDescent="0.3">
      <c r="A3394">
        <v>345</v>
      </c>
      <c r="B3394">
        <v>42</v>
      </c>
      <c r="C3394" t="s">
        <v>744</v>
      </c>
      <c r="D3394" t="s">
        <v>149</v>
      </c>
      <c r="E3394">
        <v>219</v>
      </c>
      <c r="F3394">
        <v>1040</v>
      </c>
      <c r="G3394">
        <v>0.21057692307692308</v>
      </c>
      <c r="H3394">
        <v>20923</v>
      </c>
      <c r="I3394">
        <v>137216</v>
      </c>
      <c r="J3394">
        <v>22</v>
      </c>
      <c r="K3394" t="s">
        <v>914</v>
      </c>
      <c r="L3394">
        <v>5210</v>
      </c>
      <c r="M3394">
        <v>2024</v>
      </c>
      <c r="N3394">
        <v>36</v>
      </c>
      <c r="O3394">
        <f t="shared" si="52"/>
        <v>1.0466950246140611E-2</v>
      </c>
    </row>
    <row r="3395" spans="1:15" x14ac:dyDescent="0.3">
      <c r="A3395">
        <v>345</v>
      </c>
      <c r="B3395">
        <v>254</v>
      </c>
      <c r="C3395" t="s">
        <v>744</v>
      </c>
      <c r="D3395" t="s">
        <v>149</v>
      </c>
      <c r="E3395">
        <v>209</v>
      </c>
      <c r="F3395">
        <v>1193</v>
      </c>
      <c r="G3395">
        <v>0.17518860016764459</v>
      </c>
      <c r="H3395">
        <v>20923</v>
      </c>
      <c r="I3395">
        <v>137216</v>
      </c>
      <c r="J3395">
        <v>23</v>
      </c>
      <c r="K3395" t="s">
        <v>889</v>
      </c>
      <c r="L3395">
        <v>7267</v>
      </c>
      <c r="M3395">
        <v>2024</v>
      </c>
      <c r="N3395">
        <v>36</v>
      </c>
      <c r="O3395">
        <f t="shared" ref="O3395:O3458" si="53">E3395/H3395</f>
        <v>9.989007312526884E-3</v>
      </c>
    </row>
    <row r="3396" spans="1:15" x14ac:dyDescent="0.3">
      <c r="A3396">
        <v>345</v>
      </c>
      <c r="B3396">
        <v>755</v>
      </c>
      <c r="C3396" t="s">
        <v>744</v>
      </c>
      <c r="D3396" t="s">
        <v>149</v>
      </c>
      <c r="E3396">
        <v>204</v>
      </c>
      <c r="F3396">
        <v>466</v>
      </c>
      <c r="G3396">
        <v>0.43776824034334766</v>
      </c>
      <c r="H3396">
        <v>20923</v>
      </c>
      <c r="I3396">
        <v>137216</v>
      </c>
      <c r="J3396">
        <v>24</v>
      </c>
      <c r="K3396" t="s">
        <v>918</v>
      </c>
      <c r="L3396">
        <v>1726</v>
      </c>
      <c r="M3396">
        <v>2024</v>
      </c>
      <c r="N3396">
        <v>36</v>
      </c>
      <c r="O3396">
        <f t="shared" si="53"/>
        <v>9.7500358457200207E-3</v>
      </c>
    </row>
    <row r="3397" spans="1:15" x14ac:dyDescent="0.3">
      <c r="A3397">
        <v>345</v>
      </c>
      <c r="B3397">
        <v>754</v>
      </c>
      <c r="C3397" t="s">
        <v>744</v>
      </c>
      <c r="D3397" t="s">
        <v>149</v>
      </c>
      <c r="E3397">
        <v>190</v>
      </c>
      <c r="F3397">
        <v>594</v>
      </c>
      <c r="G3397">
        <v>0.31986531986531985</v>
      </c>
      <c r="H3397">
        <v>20923</v>
      </c>
      <c r="I3397">
        <v>137216</v>
      </c>
      <c r="J3397">
        <v>25</v>
      </c>
      <c r="K3397" t="s">
        <v>874</v>
      </c>
      <c r="L3397">
        <v>2634</v>
      </c>
      <c r="M3397">
        <v>2024</v>
      </c>
      <c r="N3397">
        <v>36</v>
      </c>
      <c r="O3397">
        <f t="shared" si="53"/>
        <v>9.0809157386608046E-3</v>
      </c>
    </row>
    <row r="3398" spans="1:15" x14ac:dyDescent="0.3">
      <c r="A3398">
        <v>345</v>
      </c>
      <c r="B3398">
        <v>133</v>
      </c>
      <c r="C3398" t="s">
        <v>744</v>
      </c>
      <c r="D3398" t="s">
        <v>149</v>
      </c>
      <c r="E3398">
        <v>178</v>
      </c>
      <c r="F3398">
        <v>1165</v>
      </c>
      <c r="G3398">
        <v>0.15278969957081545</v>
      </c>
      <c r="H3398">
        <v>20923</v>
      </c>
      <c r="I3398">
        <v>137216</v>
      </c>
      <c r="J3398">
        <v>26</v>
      </c>
      <c r="K3398" t="s">
        <v>2877</v>
      </c>
      <c r="L3398">
        <v>7672</v>
      </c>
      <c r="M3398">
        <v>2024</v>
      </c>
      <c r="N3398">
        <v>36</v>
      </c>
      <c r="O3398">
        <f t="shared" si="53"/>
        <v>8.5073842183243324E-3</v>
      </c>
    </row>
    <row r="3399" spans="1:15" x14ac:dyDescent="0.3">
      <c r="A3399">
        <v>345</v>
      </c>
      <c r="B3399">
        <v>204</v>
      </c>
      <c r="C3399" t="s">
        <v>744</v>
      </c>
      <c r="D3399" t="s">
        <v>149</v>
      </c>
      <c r="E3399">
        <v>178</v>
      </c>
      <c r="F3399">
        <v>930</v>
      </c>
      <c r="G3399">
        <v>0.1913978494623656</v>
      </c>
      <c r="H3399">
        <v>20923</v>
      </c>
      <c r="I3399">
        <v>137216</v>
      </c>
      <c r="J3399">
        <v>26</v>
      </c>
      <c r="K3399" t="s">
        <v>2704</v>
      </c>
      <c r="L3399">
        <v>4075</v>
      </c>
      <c r="M3399">
        <v>2024</v>
      </c>
      <c r="N3399">
        <v>36</v>
      </c>
      <c r="O3399">
        <f t="shared" si="53"/>
        <v>8.5073842183243324E-3</v>
      </c>
    </row>
    <row r="3400" spans="1:15" x14ac:dyDescent="0.3">
      <c r="A3400">
        <v>345</v>
      </c>
      <c r="B3400">
        <v>263</v>
      </c>
      <c r="C3400" t="s">
        <v>744</v>
      </c>
      <c r="D3400" t="s">
        <v>149</v>
      </c>
      <c r="E3400">
        <v>170</v>
      </c>
      <c r="F3400">
        <v>852</v>
      </c>
      <c r="G3400">
        <v>0.19953051643192488</v>
      </c>
      <c r="H3400">
        <v>20923</v>
      </c>
      <c r="I3400">
        <v>137216</v>
      </c>
      <c r="J3400">
        <v>28</v>
      </c>
      <c r="K3400" t="s">
        <v>2882</v>
      </c>
      <c r="L3400">
        <v>4234</v>
      </c>
      <c r="M3400">
        <v>2024</v>
      </c>
      <c r="N3400">
        <v>36</v>
      </c>
      <c r="O3400">
        <f t="shared" si="53"/>
        <v>8.1250298714333515E-3</v>
      </c>
    </row>
    <row r="3401" spans="1:15" x14ac:dyDescent="0.3">
      <c r="A3401">
        <v>345</v>
      </c>
      <c r="B3401">
        <v>342</v>
      </c>
      <c r="C3401" t="s">
        <v>744</v>
      </c>
      <c r="D3401" t="s">
        <v>149</v>
      </c>
      <c r="E3401">
        <v>161</v>
      </c>
      <c r="F3401">
        <v>748</v>
      </c>
      <c r="G3401">
        <v>0.21524064171122995</v>
      </c>
      <c r="H3401">
        <v>20923</v>
      </c>
      <c r="I3401">
        <v>137216</v>
      </c>
      <c r="J3401">
        <v>29</v>
      </c>
      <c r="K3401" t="s">
        <v>2726</v>
      </c>
      <c r="L3401">
        <v>2776</v>
      </c>
      <c r="M3401">
        <v>2024</v>
      </c>
      <c r="N3401">
        <v>36</v>
      </c>
      <c r="O3401">
        <f t="shared" si="53"/>
        <v>7.6948812311809969E-3</v>
      </c>
    </row>
    <row r="3402" spans="1:15" x14ac:dyDescent="0.3">
      <c r="A3402">
        <v>345</v>
      </c>
      <c r="B3402">
        <v>351</v>
      </c>
      <c r="C3402" t="s">
        <v>744</v>
      </c>
      <c r="D3402" t="s">
        <v>149</v>
      </c>
      <c r="E3402">
        <v>156</v>
      </c>
      <c r="F3402">
        <v>999</v>
      </c>
      <c r="G3402">
        <v>0.15615615615615616</v>
      </c>
      <c r="H3402">
        <v>20923</v>
      </c>
      <c r="I3402">
        <v>137216</v>
      </c>
      <c r="J3402">
        <v>30</v>
      </c>
      <c r="K3402" t="s">
        <v>2729</v>
      </c>
      <c r="L3402">
        <v>4749</v>
      </c>
      <c r="M3402">
        <v>2024</v>
      </c>
      <c r="N3402">
        <v>36</v>
      </c>
      <c r="O3402">
        <f t="shared" si="53"/>
        <v>7.4559097643741336E-3</v>
      </c>
    </row>
    <row r="3403" spans="1:15" x14ac:dyDescent="0.3">
      <c r="A3403">
        <v>345</v>
      </c>
      <c r="B3403">
        <v>192</v>
      </c>
      <c r="C3403" t="s">
        <v>744</v>
      </c>
      <c r="D3403" t="s">
        <v>149</v>
      </c>
      <c r="E3403">
        <v>155</v>
      </c>
      <c r="F3403">
        <v>750</v>
      </c>
      <c r="G3403">
        <v>0.20666666666666667</v>
      </c>
      <c r="H3403">
        <v>20923</v>
      </c>
      <c r="I3403">
        <v>137216</v>
      </c>
      <c r="J3403">
        <v>31</v>
      </c>
      <c r="K3403" t="s">
        <v>2880</v>
      </c>
      <c r="L3403">
        <v>5020</v>
      </c>
      <c r="M3403">
        <v>2024</v>
      </c>
      <c r="N3403">
        <v>36</v>
      </c>
      <c r="O3403">
        <f t="shared" si="53"/>
        <v>7.4081154710127608E-3</v>
      </c>
    </row>
    <row r="3404" spans="1:15" x14ac:dyDescent="0.3">
      <c r="A3404">
        <v>345</v>
      </c>
      <c r="B3404">
        <v>301</v>
      </c>
      <c r="C3404" t="s">
        <v>744</v>
      </c>
      <c r="D3404" t="s">
        <v>149</v>
      </c>
      <c r="E3404">
        <v>153</v>
      </c>
      <c r="F3404">
        <v>1357</v>
      </c>
      <c r="G3404">
        <v>0.11274871039056743</v>
      </c>
      <c r="H3404">
        <v>20923</v>
      </c>
      <c r="I3404">
        <v>137216</v>
      </c>
      <c r="J3404">
        <v>32</v>
      </c>
      <c r="K3404" t="s">
        <v>2874</v>
      </c>
      <c r="L3404">
        <v>7114</v>
      </c>
      <c r="M3404">
        <v>2024</v>
      </c>
      <c r="N3404">
        <v>36</v>
      </c>
      <c r="O3404">
        <f t="shared" si="53"/>
        <v>7.312526884290016E-3</v>
      </c>
    </row>
    <row r="3405" spans="1:15" x14ac:dyDescent="0.3">
      <c r="A3405">
        <v>345</v>
      </c>
      <c r="B3405">
        <v>661</v>
      </c>
      <c r="C3405" t="s">
        <v>744</v>
      </c>
      <c r="D3405" t="s">
        <v>149</v>
      </c>
      <c r="E3405">
        <v>153</v>
      </c>
      <c r="F3405">
        <v>433</v>
      </c>
      <c r="G3405">
        <v>0.35334872979214782</v>
      </c>
      <c r="H3405">
        <v>20923</v>
      </c>
      <c r="I3405">
        <v>137216</v>
      </c>
      <c r="J3405">
        <v>32</v>
      </c>
      <c r="K3405" t="s">
        <v>2235</v>
      </c>
      <c r="L3405">
        <v>2066</v>
      </c>
      <c r="M3405">
        <v>2024</v>
      </c>
      <c r="N3405">
        <v>36</v>
      </c>
      <c r="O3405">
        <f t="shared" si="53"/>
        <v>7.312526884290016E-3</v>
      </c>
    </row>
    <row r="3406" spans="1:15" x14ac:dyDescent="0.3">
      <c r="A3406">
        <v>345</v>
      </c>
      <c r="B3406">
        <v>244</v>
      </c>
      <c r="C3406" t="s">
        <v>744</v>
      </c>
      <c r="D3406" t="s">
        <v>149</v>
      </c>
      <c r="E3406">
        <v>152</v>
      </c>
      <c r="F3406">
        <v>1122</v>
      </c>
      <c r="G3406">
        <v>0.13547237076648841</v>
      </c>
      <c r="H3406">
        <v>20923</v>
      </c>
      <c r="I3406">
        <v>137216</v>
      </c>
      <c r="J3406">
        <v>34</v>
      </c>
      <c r="K3406" t="s">
        <v>887</v>
      </c>
      <c r="L3406">
        <v>5396</v>
      </c>
      <c r="M3406">
        <v>2024</v>
      </c>
      <c r="N3406">
        <v>36</v>
      </c>
      <c r="O3406">
        <f t="shared" si="53"/>
        <v>7.2647325909286431E-3</v>
      </c>
    </row>
    <row r="3407" spans="1:15" x14ac:dyDescent="0.3">
      <c r="A3407">
        <v>345</v>
      </c>
      <c r="B3407">
        <v>282</v>
      </c>
      <c r="C3407" t="s">
        <v>744</v>
      </c>
      <c r="D3407" t="s">
        <v>149</v>
      </c>
      <c r="E3407">
        <v>146</v>
      </c>
      <c r="F3407">
        <v>994</v>
      </c>
      <c r="G3407">
        <v>0.14688128772635814</v>
      </c>
      <c r="H3407">
        <v>20923</v>
      </c>
      <c r="I3407">
        <v>137216</v>
      </c>
      <c r="J3407">
        <v>35</v>
      </c>
      <c r="K3407" t="s">
        <v>893</v>
      </c>
      <c r="L3407">
        <v>5536</v>
      </c>
      <c r="M3407">
        <v>2024</v>
      </c>
      <c r="N3407">
        <v>36</v>
      </c>
      <c r="O3407">
        <f t="shared" si="53"/>
        <v>6.977966830760407E-3</v>
      </c>
    </row>
    <row r="3408" spans="1:15" x14ac:dyDescent="0.3">
      <c r="A3408">
        <v>345</v>
      </c>
      <c r="B3408">
        <v>426</v>
      </c>
      <c r="C3408" t="s">
        <v>744</v>
      </c>
      <c r="D3408" t="s">
        <v>149</v>
      </c>
      <c r="E3408">
        <v>143</v>
      </c>
      <c r="F3408">
        <v>938</v>
      </c>
      <c r="G3408">
        <v>0.15245202558635396</v>
      </c>
      <c r="H3408">
        <v>20923</v>
      </c>
      <c r="I3408">
        <v>137216</v>
      </c>
      <c r="J3408">
        <v>36</v>
      </c>
      <c r="K3408" t="s">
        <v>2215</v>
      </c>
      <c r="L3408">
        <v>4907</v>
      </c>
      <c r="M3408">
        <v>2024</v>
      </c>
      <c r="N3408">
        <v>36</v>
      </c>
      <c r="O3408">
        <f t="shared" si="53"/>
        <v>6.8345839506762894E-3</v>
      </c>
    </row>
    <row r="3409" spans="1:15" x14ac:dyDescent="0.3">
      <c r="A3409">
        <v>345</v>
      </c>
      <c r="B3409">
        <v>663</v>
      </c>
      <c r="C3409" t="s">
        <v>744</v>
      </c>
      <c r="D3409" t="s">
        <v>149</v>
      </c>
      <c r="E3409">
        <v>143</v>
      </c>
      <c r="F3409">
        <v>903</v>
      </c>
      <c r="G3409">
        <v>0.1583610188261351</v>
      </c>
      <c r="H3409">
        <v>20923</v>
      </c>
      <c r="I3409">
        <v>137216</v>
      </c>
      <c r="J3409">
        <v>36</v>
      </c>
      <c r="K3409" t="s">
        <v>2791</v>
      </c>
      <c r="L3409">
        <v>4867</v>
      </c>
      <c r="M3409">
        <v>2024</v>
      </c>
      <c r="N3409">
        <v>36</v>
      </c>
      <c r="O3409">
        <f t="shared" si="53"/>
        <v>6.8345839506762894E-3</v>
      </c>
    </row>
    <row r="3410" spans="1:15" x14ac:dyDescent="0.3">
      <c r="A3410">
        <v>345</v>
      </c>
      <c r="B3410">
        <v>190</v>
      </c>
      <c r="C3410" t="s">
        <v>744</v>
      </c>
      <c r="D3410" t="s">
        <v>149</v>
      </c>
      <c r="E3410">
        <v>140</v>
      </c>
      <c r="F3410">
        <v>1140</v>
      </c>
      <c r="G3410">
        <v>0.12280701754385964</v>
      </c>
      <c r="H3410">
        <v>20923</v>
      </c>
      <c r="I3410">
        <v>137216</v>
      </c>
      <c r="J3410">
        <v>38</v>
      </c>
      <c r="K3410" t="s">
        <v>904</v>
      </c>
      <c r="L3410">
        <v>5253</v>
      </c>
      <c r="M3410">
        <v>2024</v>
      </c>
      <c r="N3410">
        <v>36</v>
      </c>
      <c r="O3410">
        <f t="shared" si="53"/>
        <v>6.6912010705921709E-3</v>
      </c>
    </row>
    <row r="3411" spans="1:15" x14ac:dyDescent="0.3">
      <c r="A3411">
        <v>345</v>
      </c>
      <c r="B3411">
        <v>241</v>
      </c>
      <c r="C3411" t="s">
        <v>744</v>
      </c>
      <c r="D3411" t="s">
        <v>149</v>
      </c>
      <c r="E3411">
        <v>136</v>
      </c>
      <c r="F3411">
        <v>874</v>
      </c>
      <c r="G3411">
        <v>0.15560640732265446</v>
      </c>
      <c r="H3411">
        <v>20923</v>
      </c>
      <c r="I3411">
        <v>137216</v>
      </c>
      <c r="J3411">
        <v>39</v>
      </c>
      <c r="K3411" t="s">
        <v>890</v>
      </c>
      <c r="L3411">
        <v>4374</v>
      </c>
      <c r="M3411">
        <v>2024</v>
      </c>
      <c r="N3411">
        <v>36</v>
      </c>
      <c r="O3411">
        <f t="shared" si="53"/>
        <v>6.5000238971466805E-3</v>
      </c>
    </row>
    <row r="3412" spans="1:15" x14ac:dyDescent="0.3">
      <c r="A3412">
        <v>345</v>
      </c>
      <c r="B3412">
        <v>199</v>
      </c>
      <c r="C3412" t="s">
        <v>744</v>
      </c>
      <c r="D3412" t="s">
        <v>149</v>
      </c>
      <c r="E3412">
        <v>135</v>
      </c>
      <c r="F3412">
        <v>635</v>
      </c>
      <c r="G3412">
        <v>0.2125984251968504</v>
      </c>
      <c r="H3412">
        <v>20923</v>
      </c>
      <c r="I3412">
        <v>137216</v>
      </c>
      <c r="J3412">
        <v>40</v>
      </c>
      <c r="K3412" t="s">
        <v>1667</v>
      </c>
      <c r="L3412">
        <v>2845</v>
      </c>
      <c r="M3412">
        <v>2024</v>
      </c>
      <c r="N3412">
        <v>36</v>
      </c>
      <c r="O3412">
        <f t="shared" si="53"/>
        <v>6.4522296037853076E-3</v>
      </c>
    </row>
    <row r="3413" spans="1:15" x14ac:dyDescent="0.3">
      <c r="A3413">
        <v>345</v>
      </c>
      <c r="B3413">
        <v>231</v>
      </c>
      <c r="C3413" t="s">
        <v>744</v>
      </c>
      <c r="D3413" t="s">
        <v>149</v>
      </c>
      <c r="E3413">
        <v>131</v>
      </c>
      <c r="F3413">
        <v>898</v>
      </c>
      <c r="G3413">
        <v>0.14587973273942093</v>
      </c>
      <c r="H3413">
        <v>20923</v>
      </c>
      <c r="I3413">
        <v>137216</v>
      </c>
      <c r="J3413">
        <v>41</v>
      </c>
      <c r="K3413" t="s">
        <v>2220</v>
      </c>
      <c r="L3413">
        <v>4866</v>
      </c>
      <c r="M3413">
        <v>2024</v>
      </c>
      <c r="N3413">
        <v>36</v>
      </c>
      <c r="O3413">
        <f t="shared" si="53"/>
        <v>6.2610524303398172E-3</v>
      </c>
    </row>
    <row r="3414" spans="1:15" x14ac:dyDescent="0.3">
      <c r="A3414">
        <v>345</v>
      </c>
      <c r="B3414">
        <v>280</v>
      </c>
      <c r="C3414" t="s">
        <v>744</v>
      </c>
      <c r="D3414" t="s">
        <v>149</v>
      </c>
      <c r="E3414">
        <v>127</v>
      </c>
      <c r="F3414">
        <v>723</v>
      </c>
      <c r="G3414">
        <v>0.17565698478561548</v>
      </c>
      <c r="H3414">
        <v>20923</v>
      </c>
      <c r="I3414">
        <v>137216</v>
      </c>
      <c r="J3414">
        <v>42</v>
      </c>
      <c r="K3414" t="s">
        <v>948</v>
      </c>
      <c r="L3414">
        <v>4028</v>
      </c>
      <c r="M3414">
        <v>2024</v>
      </c>
      <c r="N3414">
        <v>36</v>
      </c>
      <c r="O3414">
        <f t="shared" si="53"/>
        <v>6.0698752568943267E-3</v>
      </c>
    </row>
    <row r="3415" spans="1:15" x14ac:dyDescent="0.3">
      <c r="A3415">
        <v>345</v>
      </c>
      <c r="B3415">
        <v>308</v>
      </c>
      <c r="C3415" t="s">
        <v>744</v>
      </c>
      <c r="D3415" t="s">
        <v>149</v>
      </c>
      <c r="E3415">
        <v>127</v>
      </c>
      <c r="F3415">
        <v>1067</v>
      </c>
      <c r="G3415">
        <v>0.1190253045923149</v>
      </c>
      <c r="H3415">
        <v>20923</v>
      </c>
      <c r="I3415">
        <v>137216</v>
      </c>
      <c r="J3415">
        <v>42</v>
      </c>
      <c r="K3415" t="s">
        <v>2211</v>
      </c>
      <c r="L3415">
        <v>5626</v>
      </c>
      <c r="M3415">
        <v>2024</v>
      </c>
      <c r="N3415">
        <v>36</v>
      </c>
      <c r="O3415">
        <f t="shared" si="53"/>
        <v>6.0698752568943267E-3</v>
      </c>
    </row>
    <row r="3416" spans="1:15" x14ac:dyDescent="0.3">
      <c r="A3416">
        <v>345</v>
      </c>
      <c r="B3416">
        <v>812</v>
      </c>
      <c r="C3416" t="s">
        <v>744</v>
      </c>
      <c r="D3416" t="s">
        <v>149</v>
      </c>
      <c r="E3416">
        <v>123</v>
      </c>
      <c r="F3416">
        <v>604</v>
      </c>
      <c r="G3416">
        <v>0.20364238410596028</v>
      </c>
      <c r="H3416">
        <v>20923</v>
      </c>
      <c r="I3416">
        <v>137216</v>
      </c>
      <c r="J3416">
        <v>44</v>
      </c>
      <c r="K3416" t="s">
        <v>901</v>
      </c>
      <c r="L3416">
        <v>3303</v>
      </c>
      <c r="M3416">
        <v>2024</v>
      </c>
      <c r="N3416">
        <v>36</v>
      </c>
      <c r="O3416">
        <f t="shared" si="53"/>
        <v>5.8786980834488363E-3</v>
      </c>
    </row>
    <row r="3417" spans="1:15" x14ac:dyDescent="0.3">
      <c r="A3417">
        <v>345</v>
      </c>
      <c r="B3417">
        <v>135</v>
      </c>
      <c r="C3417" t="s">
        <v>744</v>
      </c>
      <c r="D3417" t="s">
        <v>149</v>
      </c>
      <c r="E3417">
        <v>113</v>
      </c>
      <c r="F3417">
        <v>503</v>
      </c>
      <c r="G3417">
        <v>0.22465208747514911</v>
      </c>
      <c r="H3417">
        <v>20923</v>
      </c>
      <c r="I3417">
        <v>137216</v>
      </c>
      <c r="J3417">
        <v>45</v>
      </c>
      <c r="K3417" t="s">
        <v>964</v>
      </c>
      <c r="L3417">
        <v>2780</v>
      </c>
      <c r="M3417">
        <v>2024</v>
      </c>
      <c r="N3417">
        <v>36</v>
      </c>
      <c r="O3417">
        <f t="shared" si="53"/>
        <v>5.4007551498351097E-3</v>
      </c>
    </row>
    <row r="3418" spans="1:15" x14ac:dyDescent="0.3">
      <c r="A3418">
        <v>345</v>
      </c>
      <c r="B3418">
        <v>134</v>
      </c>
      <c r="C3418" t="s">
        <v>744</v>
      </c>
      <c r="D3418" t="s">
        <v>149</v>
      </c>
      <c r="E3418">
        <v>111</v>
      </c>
      <c r="F3418">
        <v>797</v>
      </c>
      <c r="G3418">
        <v>0.13927227101631118</v>
      </c>
      <c r="H3418">
        <v>20923</v>
      </c>
      <c r="I3418">
        <v>137216</v>
      </c>
      <c r="J3418">
        <v>46</v>
      </c>
      <c r="K3418" t="s">
        <v>929</v>
      </c>
      <c r="L3418">
        <v>4163</v>
      </c>
      <c r="M3418">
        <v>2024</v>
      </c>
      <c r="N3418">
        <v>36</v>
      </c>
      <c r="O3418">
        <f t="shared" si="53"/>
        <v>5.3051665631123641E-3</v>
      </c>
    </row>
    <row r="3419" spans="1:15" x14ac:dyDescent="0.3">
      <c r="A3419">
        <v>345</v>
      </c>
      <c r="B3419">
        <v>52</v>
      </c>
      <c r="C3419" t="s">
        <v>744</v>
      </c>
      <c r="D3419" t="s">
        <v>149</v>
      </c>
      <c r="E3419">
        <v>110</v>
      </c>
      <c r="F3419">
        <v>773</v>
      </c>
      <c r="G3419">
        <v>0.14230271668822769</v>
      </c>
      <c r="H3419">
        <v>20923</v>
      </c>
      <c r="I3419">
        <v>137216</v>
      </c>
      <c r="J3419">
        <v>47</v>
      </c>
      <c r="K3419" t="s">
        <v>2881</v>
      </c>
      <c r="L3419">
        <v>3600</v>
      </c>
      <c r="M3419">
        <v>2024</v>
      </c>
      <c r="N3419">
        <v>36</v>
      </c>
      <c r="O3419">
        <f t="shared" si="53"/>
        <v>5.2573722697509921E-3</v>
      </c>
    </row>
    <row r="3420" spans="1:15" x14ac:dyDescent="0.3">
      <c r="A3420">
        <v>345</v>
      </c>
      <c r="B3420">
        <v>403</v>
      </c>
      <c r="C3420" t="s">
        <v>744</v>
      </c>
      <c r="D3420" t="s">
        <v>149</v>
      </c>
      <c r="E3420">
        <v>109</v>
      </c>
      <c r="F3420">
        <v>1224</v>
      </c>
      <c r="G3420">
        <v>8.9052287581699349E-2</v>
      </c>
      <c r="H3420">
        <v>20923</v>
      </c>
      <c r="I3420">
        <v>137216</v>
      </c>
      <c r="J3420">
        <v>48</v>
      </c>
      <c r="K3420" t="s">
        <v>928</v>
      </c>
      <c r="L3420">
        <v>4475</v>
      </c>
      <c r="M3420">
        <v>2024</v>
      </c>
      <c r="N3420">
        <v>36</v>
      </c>
      <c r="O3420">
        <f t="shared" si="53"/>
        <v>5.2095779763896193E-3</v>
      </c>
    </row>
    <row r="3421" spans="1:15" x14ac:dyDescent="0.3">
      <c r="A3421">
        <v>345</v>
      </c>
      <c r="B3421">
        <v>53</v>
      </c>
      <c r="C3421" t="s">
        <v>744</v>
      </c>
      <c r="D3421" t="s">
        <v>149</v>
      </c>
      <c r="E3421">
        <v>107</v>
      </c>
      <c r="F3421">
        <v>921</v>
      </c>
      <c r="G3421">
        <v>0.11617806731813246</v>
      </c>
      <c r="H3421">
        <v>20923</v>
      </c>
      <c r="I3421">
        <v>137216</v>
      </c>
      <c r="J3421">
        <v>49</v>
      </c>
      <c r="K3421" t="s">
        <v>906</v>
      </c>
      <c r="L3421">
        <v>6415</v>
      </c>
      <c r="M3421">
        <v>2024</v>
      </c>
      <c r="N3421">
        <v>36</v>
      </c>
      <c r="O3421">
        <f t="shared" si="53"/>
        <v>5.1139893896668736E-3</v>
      </c>
    </row>
    <row r="3422" spans="1:15" x14ac:dyDescent="0.3">
      <c r="A3422">
        <v>345</v>
      </c>
      <c r="B3422">
        <v>141</v>
      </c>
      <c r="C3422" t="s">
        <v>744</v>
      </c>
      <c r="D3422" t="s">
        <v>149</v>
      </c>
      <c r="E3422">
        <v>107</v>
      </c>
      <c r="F3422">
        <v>765</v>
      </c>
      <c r="G3422">
        <v>0.13986928104575164</v>
      </c>
      <c r="H3422">
        <v>20923</v>
      </c>
      <c r="I3422">
        <v>137216</v>
      </c>
      <c r="J3422">
        <v>49</v>
      </c>
      <c r="K3422" t="s">
        <v>931</v>
      </c>
      <c r="L3422">
        <v>3833</v>
      </c>
      <c r="M3422">
        <v>2024</v>
      </c>
      <c r="N3422">
        <v>36</v>
      </c>
      <c r="O3422">
        <f t="shared" si="53"/>
        <v>5.1139893896668736E-3</v>
      </c>
    </row>
    <row r="3423" spans="1:15" x14ac:dyDescent="0.3">
      <c r="A3423">
        <v>345</v>
      </c>
      <c r="B3423">
        <v>247</v>
      </c>
      <c r="C3423" t="s">
        <v>744</v>
      </c>
      <c r="D3423" t="s">
        <v>149</v>
      </c>
      <c r="E3423">
        <v>105</v>
      </c>
      <c r="F3423">
        <v>1087</v>
      </c>
      <c r="G3423">
        <v>9.6596136154553813E-2</v>
      </c>
      <c r="H3423">
        <v>20923</v>
      </c>
      <c r="I3423">
        <v>137216</v>
      </c>
      <c r="J3423">
        <v>51</v>
      </c>
      <c r="K3423" t="s">
        <v>898</v>
      </c>
      <c r="L3423">
        <v>5393</v>
      </c>
      <c r="M3423">
        <v>2024</v>
      </c>
      <c r="N3423">
        <v>36</v>
      </c>
      <c r="O3423">
        <f t="shared" si="53"/>
        <v>5.0184008029441288E-3</v>
      </c>
    </row>
    <row r="3424" spans="1:15" x14ac:dyDescent="0.3">
      <c r="A3424">
        <v>345</v>
      </c>
      <c r="B3424">
        <v>773</v>
      </c>
      <c r="C3424" t="s">
        <v>744</v>
      </c>
      <c r="D3424" t="s">
        <v>149</v>
      </c>
      <c r="E3424">
        <v>105</v>
      </c>
      <c r="F3424">
        <v>274</v>
      </c>
      <c r="G3424">
        <v>0.38321167883211676</v>
      </c>
      <c r="H3424">
        <v>20923</v>
      </c>
      <c r="I3424">
        <v>137216</v>
      </c>
      <c r="J3424">
        <v>51</v>
      </c>
      <c r="K3424" t="s">
        <v>917</v>
      </c>
      <c r="L3424">
        <v>2034</v>
      </c>
      <c r="M3424">
        <v>2024</v>
      </c>
      <c r="N3424">
        <v>36</v>
      </c>
      <c r="O3424">
        <f t="shared" si="53"/>
        <v>5.0184008029441288E-3</v>
      </c>
    </row>
    <row r="3425" spans="1:15" x14ac:dyDescent="0.3">
      <c r="A3425">
        <v>345</v>
      </c>
      <c r="B3425">
        <v>113</v>
      </c>
      <c r="C3425" t="s">
        <v>744</v>
      </c>
      <c r="D3425" t="s">
        <v>149</v>
      </c>
      <c r="E3425">
        <v>103</v>
      </c>
      <c r="F3425">
        <v>659</v>
      </c>
      <c r="G3425">
        <v>0.15629742033383914</v>
      </c>
      <c r="H3425">
        <v>20923</v>
      </c>
      <c r="I3425">
        <v>137216</v>
      </c>
      <c r="J3425">
        <v>53</v>
      </c>
      <c r="K3425" t="s">
        <v>936</v>
      </c>
      <c r="L3425">
        <v>3757</v>
      </c>
      <c r="M3425">
        <v>2024</v>
      </c>
      <c r="N3425">
        <v>36</v>
      </c>
      <c r="O3425">
        <f t="shared" si="53"/>
        <v>4.9228122162213832E-3</v>
      </c>
    </row>
    <row r="3426" spans="1:15" x14ac:dyDescent="0.3">
      <c r="A3426">
        <v>345</v>
      </c>
      <c r="B3426">
        <v>58</v>
      </c>
      <c r="C3426" t="s">
        <v>744</v>
      </c>
      <c r="D3426" t="s">
        <v>149</v>
      </c>
      <c r="E3426">
        <v>102</v>
      </c>
      <c r="F3426">
        <v>584</v>
      </c>
      <c r="G3426">
        <v>0.17465753424657535</v>
      </c>
      <c r="H3426">
        <v>20923</v>
      </c>
      <c r="I3426">
        <v>137216</v>
      </c>
      <c r="J3426">
        <v>54</v>
      </c>
      <c r="K3426" t="s">
        <v>911</v>
      </c>
      <c r="L3426">
        <v>3485</v>
      </c>
      <c r="M3426">
        <v>2024</v>
      </c>
      <c r="N3426">
        <v>36</v>
      </c>
      <c r="O3426">
        <f t="shared" si="53"/>
        <v>4.8750179228600104E-3</v>
      </c>
    </row>
    <row r="3427" spans="1:15" x14ac:dyDescent="0.3">
      <c r="A3427">
        <v>345</v>
      </c>
      <c r="B3427">
        <v>174</v>
      </c>
      <c r="C3427" t="s">
        <v>744</v>
      </c>
      <c r="D3427" t="s">
        <v>149</v>
      </c>
      <c r="E3427">
        <v>100</v>
      </c>
      <c r="F3427">
        <v>915</v>
      </c>
      <c r="G3427">
        <v>0.10928961748633879</v>
      </c>
      <c r="H3427">
        <v>20923</v>
      </c>
      <c r="I3427">
        <v>137216</v>
      </c>
      <c r="J3427">
        <v>55</v>
      </c>
      <c r="K3427" t="s">
        <v>2878</v>
      </c>
      <c r="L3427">
        <v>5150</v>
      </c>
      <c r="M3427">
        <v>2024</v>
      </c>
      <c r="N3427">
        <v>36</v>
      </c>
      <c r="O3427">
        <f t="shared" si="53"/>
        <v>4.7794293361372656E-3</v>
      </c>
    </row>
    <row r="3428" spans="1:15" x14ac:dyDescent="0.3">
      <c r="A3428">
        <v>345</v>
      </c>
      <c r="B3428">
        <v>284</v>
      </c>
      <c r="C3428" t="s">
        <v>744</v>
      </c>
      <c r="D3428" t="s">
        <v>149</v>
      </c>
      <c r="E3428">
        <v>98</v>
      </c>
      <c r="F3428">
        <v>654</v>
      </c>
      <c r="G3428">
        <v>0.14984709480122324</v>
      </c>
      <c r="H3428">
        <v>20923</v>
      </c>
      <c r="I3428">
        <v>137216</v>
      </c>
      <c r="J3428">
        <v>56</v>
      </c>
      <c r="K3428" t="s">
        <v>2719</v>
      </c>
      <c r="L3428">
        <v>3580</v>
      </c>
      <c r="M3428">
        <v>2024</v>
      </c>
      <c r="N3428">
        <v>36</v>
      </c>
      <c r="O3428">
        <f t="shared" si="53"/>
        <v>4.6838407494145199E-3</v>
      </c>
    </row>
    <row r="3429" spans="1:15" x14ac:dyDescent="0.3">
      <c r="A3429">
        <v>345</v>
      </c>
      <c r="B3429">
        <v>302</v>
      </c>
      <c r="C3429" t="s">
        <v>744</v>
      </c>
      <c r="D3429" t="s">
        <v>149</v>
      </c>
      <c r="E3429">
        <v>97</v>
      </c>
      <c r="F3429">
        <v>1073</v>
      </c>
      <c r="G3429">
        <v>9.0400745573159372E-2</v>
      </c>
      <c r="H3429">
        <v>20923</v>
      </c>
      <c r="I3429">
        <v>137216</v>
      </c>
      <c r="J3429">
        <v>57</v>
      </c>
      <c r="K3429" t="s">
        <v>875</v>
      </c>
      <c r="L3429">
        <v>6312</v>
      </c>
      <c r="M3429">
        <v>2024</v>
      </c>
      <c r="N3429">
        <v>36</v>
      </c>
      <c r="O3429">
        <f t="shared" si="53"/>
        <v>4.6360464560531471E-3</v>
      </c>
    </row>
    <row r="3430" spans="1:15" x14ac:dyDescent="0.3">
      <c r="A3430">
        <v>345</v>
      </c>
      <c r="B3430">
        <v>710</v>
      </c>
      <c r="C3430" t="s">
        <v>744</v>
      </c>
      <c r="D3430" t="s">
        <v>149</v>
      </c>
      <c r="E3430">
        <v>94</v>
      </c>
      <c r="F3430">
        <v>723</v>
      </c>
      <c r="G3430">
        <v>0.13001383125864455</v>
      </c>
      <c r="H3430">
        <v>20923</v>
      </c>
      <c r="I3430">
        <v>137216</v>
      </c>
      <c r="J3430">
        <v>58</v>
      </c>
      <c r="K3430" t="s">
        <v>891</v>
      </c>
      <c r="L3430">
        <v>4844</v>
      </c>
      <c r="M3430">
        <v>2024</v>
      </c>
      <c r="N3430">
        <v>36</v>
      </c>
      <c r="O3430">
        <f t="shared" si="53"/>
        <v>4.4926635759690295E-3</v>
      </c>
    </row>
    <row r="3431" spans="1:15" x14ac:dyDescent="0.3">
      <c r="A3431">
        <v>345</v>
      </c>
      <c r="B3431">
        <v>207</v>
      </c>
      <c r="C3431" t="s">
        <v>744</v>
      </c>
      <c r="D3431" t="s">
        <v>149</v>
      </c>
      <c r="E3431">
        <v>87</v>
      </c>
      <c r="F3431">
        <v>591</v>
      </c>
      <c r="G3431">
        <v>0.14720812182741116</v>
      </c>
      <c r="H3431">
        <v>20923</v>
      </c>
      <c r="I3431">
        <v>137216</v>
      </c>
      <c r="J3431">
        <v>59</v>
      </c>
      <c r="K3431" t="s">
        <v>2231</v>
      </c>
      <c r="L3431">
        <v>3040</v>
      </c>
      <c r="M3431">
        <v>2024</v>
      </c>
      <c r="N3431">
        <v>36</v>
      </c>
      <c r="O3431">
        <f t="shared" si="53"/>
        <v>4.1581035224394205E-3</v>
      </c>
    </row>
    <row r="3432" spans="1:15" x14ac:dyDescent="0.3">
      <c r="A3432">
        <v>345</v>
      </c>
      <c r="B3432">
        <v>191</v>
      </c>
      <c r="C3432" t="s">
        <v>744</v>
      </c>
      <c r="D3432" t="s">
        <v>149</v>
      </c>
      <c r="E3432">
        <v>86</v>
      </c>
      <c r="F3432">
        <v>313</v>
      </c>
      <c r="G3432">
        <v>0.27476038338658149</v>
      </c>
      <c r="H3432">
        <v>20923</v>
      </c>
      <c r="I3432">
        <v>137216</v>
      </c>
      <c r="J3432">
        <v>60</v>
      </c>
      <c r="K3432" t="s">
        <v>2941</v>
      </c>
      <c r="L3432">
        <v>1386</v>
      </c>
      <c r="M3432">
        <v>2024</v>
      </c>
      <c r="N3432">
        <v>36</v>
      </c>
      <c r="O3432">
        <f t="shared" si="53"/>
        <v>4.1103092290780477E-3</v>
      </c>
    </row>
    <row r="3433" spans="1:15" x14ac:dyDescent="0.3">
      <c r="A3433">
        <v>345</v>
      </c>
      <c r="B3433">
        <v>197</v>
      </c>
      <c r="C3433" t="s">
        <v>744</v>
      </c>
      <c r="D3433" t="s">
        <v>149</v>
      </c>
      <c r="E3433">
        <v>84</v>
      </c>
      <c r="F3433">
        <v>511</v>
      </c>
      <c r="G3433">
        <v>0.16438356164383561</v>
      </c>
      <c r="H3433">
        <v>20923</v>
      </c>
      <c r="I3433">
        <v>137216</v>
      </c>
      <c r="J3433">
        <v>61</v>
      </c>
      <c r="K3433" t="s">
        <v>912</v>
      </c>
      <c r="L3433">
        <v>3175</v>
      </c>
      <c r="M3433">
        <v>2024</v>
      </c>
      <c r="N3433">
        <v>36</v>
      </c>
      <c r="O3433">
        <f t="shared" si="53"/>
        <v>4.0147206423553029E-3</v>
      </c>
    </row>
    <row r="3434" spans="1:15" x14ac:dyDescent="0.3">
      <c r="A3434">
        <v>345</v>
      </c>
      <c r="B3434">
        <v>283</v>
      </c>
      <c r="C3434" t="s">
        <v>744</v>
      </c>
      <c r="D3434" t="s">
        <v>149</v>
      </c>
      <c r="E3434">
        <v>84</v>
      </c>
      <c r="F3434">
        <v>415</v>
      </c>
      <c r="G3434">
        <v>0.20240963855421687</v>
      </c>
      <c r="H3434">
        <v>20923</v>
      </c>
      <c r="I3434">
        <v>137216</v>
      </c>
      <c r="J3434">
        <v>61</v>
      </c>
      <c r="K3434" t="s">
        <v>2244</v>
      </c>
      <c r="L3434">
        <v>2563</v>
      </c>
      <c r="M3434">
        <v>2024</v>
      </c>
      <c r="N3434">
        <v>36</v>
      </c>
      <c r="O3434">
        <f t="shared" si="53"/>
        <v>4.0147206423553029E-3</v>
      </c>
    </row>
    <row r="3435" spans="1:15" x14ac:dyDescent="0.3">
      <c r="A3435">
        <v>345</v>
      </c>
      <c r="B3435">
        <v>344</v>
      </c>
      <c r="C3435" t="s">
        <v>744</v>
      </c>
      <c r="D3435" t="s">
        <v>149</v>
      </c>
      <c r="E3435">
        <v>84</v>
      </c>
      <c r="F3435">
        <v>388</v>
      </c>
      <c r="G3435">
        <v>0.21649484536082475</v>
      </c>
      <c r="H3435">
        <v>20923</v>
      </c>
      <c r="I3435">
        <v>137216</v>
      </c>
      <c r="J3435">
        <v>61</v>
      </c>
      <c r="K3435" t="s">
        <v>2728</v>
      </c>
      <c r="L3435">
        <v>1902</v>
      </c>
      <c r="M3435">
        <v>2024</v>
      </c>
      <c r="N3435">
        <v>36</v>
      </c>
      <c r="O3435">
        <f t="shared" si="53"/>
        <v>4.0147206423553029E-3</v>
      </c>
    </row>
    <row r="3436" spans="1:15" x14ac:dyDescent="0.3">
      <c r="A3436">
        <v>345</v>
      </c>
      <c r="B3436">
        <v>422</v>
      </c>
      <c r="C3436" t="s">
        <v>744</v>
      </c>
      <c r="D3436" t="s">
        <v>149</v>
      </c>
      <c r="E3436">
        <v>83</v>
      </c>
      <c r="F3436">
        <v>617</v>
      </c>
      <c r="G3436">
        <v>0.13452188006482982</v>
      </c>
      <c r="H3436">
        <v>20923</v>
      </c>
      <c r="I3436">
        <v>137216</v>
      </c>
      <c r="J3436">
        <v>64</v>
      </c>
      <c r="K3436" t="s">
        <v>2852</v>
      </c>
      <c r="L3436">
        <v>2623</v>
      </c>
      <c r="M3436">
        <v>2024</v>
      </c>
      <c r="N3436">
        <v>36</v>
      </c>
      <c r="O3436">
        <f t="shared" si="53"/>
        <v>3.9669263489939301E-3</v>
      </c>
    </row>
    <row r="3437" spans="1:15" x14ac:dyDescent="0.3">
      <c r="A3437">
        <v>345</v>
      </c>
      <c r="B3437">
        <v>425</v>
      </c>
      <c r="C3437" t="s">
        <v>744</v>
      </c>
      <c r="D3437" t="s">
        <v>149</v>
      </c>
      <c r="E3437">
        <v>83</v>
      </c>
      <c r="F3437">
        <v>589</v>
      </c>
      <c r="G3437">
        <v>0.14091680814940577</v>
      </c>
      <c r="H3437">
        <v>20923</v>
      </c>
      <c r="I3437">
        <v>137216</v>
      </c>
      <c r="J3437">
        <v>64</v>
      </c>
      <c r="K3437" t="s">
        <v>2883</v>
      </c>
      <c r="L3437">
        <v>3296</v>
      </c>
      <c r="M3437">
        <v>2024</v>
      </c>
      <c r="N3437">
        <v>36</v>
      </c>
      <c r="O3437">
        <f t="shared" si="53"/>
        <v>3.9669263489939301E-3</v>
      </c>
    </row>
    <row r="3438" spans="1:15" x14ac:dyDescent="0.3">
      <c r="A3438">
        <v>345</v>
      </c>
      <c r="B3438">
        <v>756</v>
      </c>
      <c r="C3438" t="s">
        <v>744</v>
      </c>
      <c r="D3438" t="s">
        <v>149</v>
      </c>
      <c r="E3438">
        <v>77</v>
      </c>
      <c r="F3438">
        <v>352</v>
      </c>
      <c r="G3438">
        <v>0.21875</v>
      </c>
      <c r="H3438">
        <v>20923</v>
      </c>
      <c r="I3438">
        <v>137216</v>
      </c>
      <c r="J3438">
        <v>66</v>
      </c>
      <c r="K3438" t="s">
        <v>892</v>
      </c>
      <c r="L3438">
        <v>1555</v>
      </c>
      <c r="M3438">
        <v>2024</v>
      </c>
      <c r="N3438">
        <v>36</v>
      </c>
      <c r="O3438">
        <f t="shared" si="53"/>
        <v>3.6801605888256944E-3</v>
      </c>
    </row>
    <row r="3439" spans="1:15" x14ac:dyDescent="0.3">
      <c r="A3439">
        <v>345</v>
      </c>
      <c r="B3439">
        <v>861</v>
      </c>
      <c r="C3439" t="s">
        <v>744</v>
      </c>
      <c r="D3439" t="s">
        <v>149</v>
      </c>
      <c r="E3439">
        <v>77</v>
      </c>
      <c r="F3439">
        <v>439</v>
      </c>
      <c r="G3439">
        <v>0.17539863325740318</v>
      </c>
      <c r="H3439">
        <v>20923</v>
      </c>
      <c r="I3439">
        <v>137216</v>
      </c>
      <c r="J3439">
        <v>66</v>
      </c>
      <c r="K3439" t="s">
        <v>2802</v>
      </c>
      <c r="L3439">
        <v>2923</v>
      </c>
      <c r="M3439">
        <v>2024</v>
      </c>
      <c r="N3439">
        <v>36</v>
      </c>
      <c r="O3439">
        <f t="shared" si="53"/>
        <v>3.6801605888256944E-3</v>
      </c>
    </row>
    <row r="3440" spans="1:15" x14ac:dyDescent="0.3">
      <c r="A3440">
        <v>345</v>
      </c>
      <c r="B3440">
        <v>248</v>
      </c>
      <c r="C3440" t="s">
        <v>744</v>
      </c>
      <c r="D3440" t="s">
        <v>149</v>
      </c>
      <c r="E3440">
        <v>76</v>
      </c>
      <c r="F3440">
        <v>559</v>
      </c>
      <c r="G3440">
        <v>0.13595706618962433</v>
      </c>
      <c r="H3440">
        <v>20923</v>
      </c>
      <c r="I3440">
        <v>137216</v>
      </c>
      <c r="J3440">
        <v>68</v>
      </c>
      <c r="K3440" t="s">
        <v>963</v>
      </c>
      <c r="L3440">
        <v>3375</v>
      </c>
      <c r="M3440">
        <v>2024</v>
      </c>
      <c r="N3440">
        <v>36</v>
      </c>
      <c r="O3440">
        <f t="shared" si="53"/>
        <v>3.6323662954643216E-3</v>
      </c>
    </row>
    <row r="3441" spans="1:15" x14ac:dyDescent="0.3">
      <c r="A3441">
        <v>345</v>
      </c>
      <c r="B3441">
        <v>48</v>
      </c>
      <c r="C3441" t="s">
        <v>744</v>
      </c>
      <c r="D3441" t="s">
        <v>149</v>
      </c>
      <c r="E3441">
        <v>74</v>
      </c>
      <c r="F3441">
        <v>301</v>
      </c>
      <c r="G3441">
        <v>0.24584717607973422</v>
      </c>
      <c r="H3441">
        <v>20923</v>
      </c>
      <c r="I3441">
        <v>137216</v>
      </c>
      <c r="J3441">
        <v>69</v>
      </c>
      <c r="K3441" t="s">
        <v>2681</v>
      </c>
      <c r="L3441">
        <v>1882</v>
      </c>
      <c r="M3441">
        <v>2024</v>
      </c>
      <c r="N3441">
        <v>36</v>
      </c>
      <c r="O3441">
        <f t="shared" si="53"/>
        <v>3.5367777087415763E-3</v>
      </c>
    </row>
    <row r="3442" spans="1:15" x14ac:dyDescent="0.3">
      <c r="A3442">
        <v>345</v>
      </c>
      <c r="B3442">
        <v>253</v>
      </c>
      <c r="C3442" t="s">
        <v>744</v>
      </c>
      <c r="D3442" t="s">
        <v>149</v>
      </c>
      <c r="E3442">
        <v>73</v>
      </c>
      <c r="F3442">
        <v>658</v>
      </c>
      <c r="G3442">
        <v>0.11094224924012158</v>
      </c>
      <c r="H3442">
        <v>20923</v>
      </c>
      <c r="I3442">
        <v>137216</v>
      </c>
      <c r="J3442">
        <v>70</v>
      </c>
      <c r="K3442" t="s">
        <v>885</v>
      </c>
      <c r="L3442">
        <v>3191</v>
      </c>
      <c r="M3442">
        <v>2024</v>
      </c>
      <c r="N3442">
        <v>36</v>
      </c>
      <c r="O3442">
        <f t="shared" si="53"/>
        <v>3.4889834153802035E-3</v>
      </c>
    </row>
    <row r="3443" spans="1:15" x14ac:dyDescent="0.3">
      <c r="A3443">
        <v>345</v>
      </c>
      <c r="B3443">
        <v>171</v>
      </c>
      <c r="C3443" t="s">
        <v>744</v>
      </c>
      <c r="D3443" t="s">
        <v>149</v>
      </c>
      <c r="E3443">
        <v>71</v>
      </c>
      <c r="F3443">
        <v>416</v>
      </c>
      <c r="G3443">
        <v>0.17067307692307693</v>
      </c>
      <c r="H3443">
        <v>20923</v>
      </c>
      <c r="I3443">
        <v>137216</v>
      </c>
      <c r="J3443">
        <v>71</v>
      </c>
      <c r="K3443" t="s">
        <v>2698</v>
      </c>
      <c r="L3443">
        <v>2558</v>
      </c>
      <c r="M3443">
        <v>2024</v>
      </c>
      <c r="N3443">
        <v>36</v>
      </c>
      <c r="O3443">
        <f t="shared" si="53"/>
        <v>3.3933948286574583E-3</v>
      </c>
    </row>
    <row r="3444" spans="1:15" x14ac:dyDescent="0.3">
      <c r="A3444">
        <v>345</v>
      </c>
      <c r="B3444">
        <v>304</v>
      </c>
      <c r="C3444" t="s">
        <v>744</v>
      </c>
      <c r="D3444" t="s">
        <v>149</v>
      </c>
      <c r="E3444">
        <v>71</v>
      </c>
      <c r="F3444">
        <v>734</v>
      </c>
      <c r="G3444">
        <v>9.6730245231607628E-2</v>
      </c>
      <c r="H3444">
        <v>20923</v>
      </c>
      <c r="I3444">
        <v>137216</v>
      </c>
      <c r="J3444">
        <v>71</v>
      </c>
      <c r="K3444" t="s">
        <v>921</v>
      </c>
      <c r="L3444">
        <v>5398</v>
      </c>
      <c r="M3444">
        <v>2024</v>
      </c>
      <c r="N3444">
        <v>36</v>
      </c>
      <c r="O3444">
        <f t="shared" si="53"/>
        <v>3.3933948286574583E-3</v>
      </c>
    </row>
    <row r="3445" spans="1:15" x14ac:dyDescent="0.3">
      <c r="A3445">
        <v>345</v>
      </c>
      <c r="B3445">
        <v>243</v>
      </c>
      <c r="C3445" t="s">
        <v>744</v>
      </c>
      <c r="D3445" t="s">
        <v>149</v>
      </c>
      <c r="E3445">
        <v>69</v>
      </c>
      <c r="F3445">
        <v>330</v>
      </c>
      <c r="G3445">
        <v>0.20909090909090908</v>
      </c>
      <c r="H3445">
        <v>20923</v>
      </c>
      <c r="I3445">
        <v>137216</v>
      </c>
      <c r="J3445">
        <v>73</v>
      </c>
      <c r="K3445" t="s">
        <v>2210</v>
      </c>
      <c r="L3445">
        <v>1768</v>
      </c>
      <c r="M3445">
        <v>2024</v>
      </c>
      <c r="N3445">
        <v>36</v>
      </c>
      <c r="O3445">
        <f t="shared" si="53"/>
        <v>3.2978062419347131E-3</v>
      </c>
    </row>
    <row r="3446" spans="1:15" x14ac:dyDescent="0.3">
      <c r="A3446">
        <v>345</v>
      </c>
      <c r="B3446">
        <v>465</v>
      </c>
      <c r="C3446" t="s">
        <v>744</v>
      </c>
      <c r="D3446" t="s">
        <v>149</v>
      </c>
      <c r="E3446">
        <v>67</v>
      </c>
      <c r="F3446">
        <v>501</v>
      </c>
      <c r="G3446">
        <v>0.13373253493013973</v>
      </c>
      <c r="H3446">
        <v>20923</v>
      </c>
      <c r="I3446">
        <v>137216</v>
      </c>
      <c r="J3446">
        <v>74</v>
      </c>
      <c r="K3446" t="s">
        <v>2747</v>
      </c>
      <c r="L3446">
        <v>1977</v>
      </c>
      <c r="M3446">
        <v>2024</v>
      </c>
      <c r="N3446">
        <v>36</v>
      </c>
      <c r="O3446">
        <f t="shared" si="53"/>
        <v>3.2022176552119678E-3</v>
      </c>
    </row>
    <row r="3447" spans="1:15" x14ac:dyDescent="0.3">
      <c r="A3447">
        <v>345</v>
      </c>
      <c r="B3447">
        <v>175</v>
      </c>
      <c r="C3447" t="s">
        <v>744</v>
      </c>
      <c r="D3447" t="s">
        <v>149</v>
      </c>
      <c r="E3447">
        <v>64</v>
      </c>
      <c r="F3447">
        <v>886</v>
      </c>
      <c r="G3447">
        <v>7.2234762979683967E-2</v>
      </c>
      <c r="H3447">
        <v>20923</v>
      </c>
      <c r="I3447">
        <v>137216</v>
      </c>
      <c r="J3447">
        <v>75</v>
      </c>
      <c r="K3447" t="s">
        <v>2879</v>
      </c>
      <c r="L3447">
        <v>7629</v>
      </c>
      <c r="M3447">
        <v>2024</v>
      </c>
      <c r="N3447">
        <v>36</v>
      </c>
      <c r="O3447">
        <f t="shared" si="53"/>
        <v>3.0588347751278498E-3</v>
      </c>
    </row>
    <row r="3448" spans="1:15" x14ac:dyDescent="0.3">
      <c r="A3448">
        <v>345</v>
      </c>
      <c r="B3448">
        <v>721</v>
      </c>
      <c r="C3448" t="s">
        <v>744</v>
      </c>
      <c r="D3448" t="s">
        <v>149</v>
      </c>
      <c r="E3448">
        <v>60</v>
      </c>
      <c r="F3448">
        <v>429</v>
      </c>
      <c r="G3448">
        <v>0.13986013986013987</v>
      </c>
      <c r="H3448">
        <v>20923</v>
      </c>
      <c r="I3448">
        <v>137216</v>
      </c>
      <c r="J3448">
        <v>76</v>
      </c>
      <c r="K3448" t="s">
        <v>925</v>
      </c>
      <c r="L3448">
        <v>3185</v>
      </c>
      <c r="M3448">
        <v>2024</v>
      </c>
      <c r="N3448">
        <v>36</v>
      </c>
      <c r="O3448">
        <f t="shared" si="53"/>
        <v>2.8676576016823593E-3</v>
      </c>
    </row>
    <row r="3449" spans="1:15" x14ac:dyDescent="0.3">
      <c r="A3449">
        <v>345</v>
      </c>
      <c r="B3449">
        <v>198</v>
      </c>
      <c r="C3449" t="s">
        <v>744</v>
      </c>
      <c r="D3449" t="s">
        <v>149</v>
      </c>
      <c r="E3449">
        <v>59</v>
      </c>
      <c r="F3449">
        <v>448</v>
      </c>
      <c r="G3449">
        <v>0.13169642857142858</v>
      </c>
      <c r="H3449">
        <v>20923</v>
      </c>
      <c r="I3449">
        <v>137216</v>
      </c>
      <c r="J3449">
        <v>77</v>
      </c>
      <c r="K3449" t="s">
        <v>2703</v>
      </c>
      <c r="L3449">
        <v>1904</v>
      </c>
      <c r="M3449">
        <v>2024</v>
      </c>
      <c r="N3449">
        <v>36</v>
      </c>
      <c r="O3449">
        <f t="shared" si="53"/>
        <v>2.8198633083209865E-3</v>
      </c>
    </row>
    <row r="3450" spans="1:15" x14ac:dyDescent="0.3">
      <c r="A3450">
        <v>345</v>
      </c>
      <c r="B3450">
        <v>230</v>
      </c>
      <c r="C3450" t="s">
        <v>744</v>
      </c>
      <c r="D3450" t="s">
        <v>149</v>
      </c>
      <c r="E3450">
        <v>58</v>
      </c>
      <c r="F3450">
        <v>548</v>
      </c>
      <c r="G3450">
        <v>0.10583941605839416</v>
      </c>
      <c r="H3450">
        <v>20923</v>
      </c>
      <c r="I3450">
        <v>137216</v>
      </c>
      <c r="J3450">
        <v>78</v>
      </c>
      <c r="K3450" t="s">
        <v>2224</v>
      </c>
      <c r="L3450">
        <v>3311</v>
      </c>
      <c r="M3450">
        <v>2024</v>
      </c>
      <c r="N3450">
        <v>36</v>
      </c>
      <c r="O3450">
        <f t="shared" si="53"/>
        <v>2.7720690149596137E-3</v>
      </c>
    </row>
    <row r="3451" spans="1:15" x14ac:dyDescent="0.3">
      <c r="A3451">
        <v>345</v>
      </c>
      <c r="B3451">
        <v>384</v>
      </c>
      <c r="C3451" t="s">
        <v>744</v>
      </c>
      <c r="D3451" t="s">
        <v>149</v>
      </c>
      <c r="E3451">
        <v>58</v>
      </c>
      <c r="F3451">
        <v>300</v>
      </c>
      <c r="G3451">
        <v>0.19333333333333333</v>
      </c>
      <c r="H3451">
        <v>20923</v>
      </c>
      <c r="I3451">
        <v>137216</v>
      </c>
      <c r="J3451">
        <v>78</v>
      </c>
      <c r="K3451" t="s">
        <v>2735</v>
      </c>
      <c r="L3451">
        <v>1232</v>
      </c>
      <c r="M3451">
        <v>2024</v>
      </c>
      <c r="N3451">
        <v>36</v>
      </c>
      <c r="O3451">
        <f t="shared" si="53"/>
        <v>2.7720690149596137E-3</v>
      </c>
    </row>
    <row r="3452" spans="1:15" x14ac:dyDescent="0.3">
      <c r="A3452">
        <v>345</v>
      </c>
      <c r="B3452">
        <v>240</v>
      </c>
      <c r="C3452" t="s">
        <v>744</v>
      </c>
      <c r="D3452" t="s">
        <v>149</v>
      </c>
      <c r="E3452">
        <v>56</v>
      </c>
      <c r="F3452">
        <v>391</v>
      </c>
      <c r="G3452">
        <v>0.14322250639386189</v>
      </c>
      <c r="H3452">
        <v>20923</v>
      </c>
      <c r="I3452">
        <v>137216</v>
      </c>
      <c r="J3452">
        <v>80</v>
      </c>
      <c r="K3452" t="s">
        <v>942</v>
      </c>
      <c r="L3452">
        <v>2347</v>
      </c>
      <c r="M3452">
        <v>2024</v>
      </c>
      <c r="N3452">
        <v>36</v>
      </c>
      <c r="O3452">
        <f t="shared" si="53"/>
        <v>2.6764804282368685E-3</v>
      </c>
    </row>
    <row r="3453" spans="1:15" x14ac:dyDescent="0.3">
      <c r="A3453">
        <v>345</v>
      </c>
      <c r="B3453">
        <v>111</v>
      </c>
      <c r="C3453" t="s">
        <v>744</v>
      </c>
      <c r="D3453" t="s">
        <v>149</v>
      </c>
      <c r="E3453">
        <v>54</v>
      </c>
      <c r="F3453">
        <v>308</v>
      </c>
      <c r="G3453">
        <v>0.17532467532467533</v>
      </c>
      <c r="H3453">
        <v>20923</v>
      </c>
      <c r="I3453">
        <v>137216</v>
      </c>
      <c r="J3453">
        <v>81</v>
      </c>
      <c r="K3453" t="s">
        <v>2688</v>
      </c>
      <c r="L3453">
        <v>1172</v>
      </c>
      <c r="M3453">
        <v>2024</v>
      </c>
      <c r="N3453">
        <v>36</v>
      </c>
      <c r="O3453">
        <f t="shared" si="53"/>
        <v>2.5808918415141232E-3</v>
      </c>
    </row>
    <row r="3454" spans="1:15" x14ac:dyDescent="0.3">
      <c r="A3454">
        <v>345</v>
      </c>
      <c r="B3454">
        <v>136</v>
      </c>
      <c r="C3454" t="s">
        <v>744</v>
      </c>
      <c r="D3454" t="s">
        <v>149</v>
      </c>
      <c r="E3454">
        <v>54</v>
      </c>
      <c r="F3454">
        <v>314</v>
      </c>
      <c r="G3454">
        <v>0.17197452229299362</v>
      </c>
      <c r="H3454">
        <v>20923</v>
      </c>
      <c r="I3454">
        <v>137216</v>
      </c>
      <c r="J3454">
        <v>81</v>
      </c>
      <c r="K3454" t="s">
        <v>945</v>
      </c>
      <c r="L3454">
        <v>1958</v>
      </c>
      <c r="M3454">
        <v>2024</v>
      </c>
      <c r="N3454">
        <v>36</v>
      </c>
      <c r="O3454">
        <f t="shared" si="53"/>
        <v>2.5808918415141232E-3</v>
      </c>
    </row>
    <row r="3455" spans="1:15" x14ac:dyDescent="0.3">
      <c r="A3455">
        <v>345</v>
      </c>
      <c r="B3455">
        <v>770</v>
      </c>
      <c r="C3455" t="s">
        <v>744</v>
      </c>
      <c r="D3455" t="s">
        <v>149</v>
      </c>
      <c r="E3455">
        <v>52</v>
      </c>
      <c r="F3455">
        <v>262</v>
      </c>
      <c r="G3455">
        <v>0.19847328244274809</v>
      </c>
      <c r="H3455">
        <v>20923</v>
      </c>
      <c r="I3455">
        <v>137216</v>
      </c>
      <c r="J3455">
        <v>83</v>
      </c>
      <c r="K3455" t="s">
        <v>915</v>
      </c>
      <c r="L3455">
        <v>2112</v>
      </c>
      <c r="M3455">
        <v>2024</v>
      </c>
      <c r="N3455">
        <v>36</v>
      </c>
      <c r="O3455">
        <f t="shared" si="53"/>
        <v>2.485303254791378E-3</v>
      </c>
    </row>
    <row r="3456" spans="1:15" x14ac:dyDescent="0.3">
      <c r="A3456">
        <v>345</v>
      </c>
      <c r="B3456">
        <v>121</v>
      </c>
      <c r="C3456" t="s">
        <v>744</v>
      </c>
      <c r="D3456" t="s">
        <v>149</v>
      </c>
      <c r="E3456">
        <v>51</v>
      </c>
      <c r="F3456">
        <v>247</v>
      </c>
      <c r="G3456">
        <v>0.20647773279352227</v>
      </c>
      <c r="H3456">
        <v>20923</v>
      </c>
      <c r="I3456">
        <v>137216</v>
      </c>
      <c r="J3456">
        <v>84</v>
      </c>
      <c r="K3456" t="s">
        <v>940</v>
      </c>
      <c r="L3456">
        <v>3000</v>
      </c>
      <c r="M3456">
        <v>2024</v>
      </c>
      <c r="N3456">
        <v>36</v>
      </c>
      <c r="O3456">
        <f t="shared" si="53"/>
        <v>2.4375089614300052E-3</v>
      </c>
    </row>
    <row r="3457" spans="1:15" x14ac:dyDescent="0.3">
      <c r="A3457">
        <v>345</v>
      </c>
      <c r="B3457">
        <v>142</v>
      </c>
      <c r="C3457" t="s">
        <v>744</v>
      </c>
      <c r="D3457" t="s">
        <v>149</v>
      </c>
      <c r="E3457">
        <v>51</v>
      </c>
      <c r="F3457">
        <v>226</v>
      </c>
      <c r="G3457">
        <v>0.22566371681415928</v>
      </c>
      <c r="H3457">
        <v>20923</v>
      </c>
      <c r="I3457">
        <v>137216</v>
      </c>
      <c r="J3457">
        <v>84</v>
      </c>
      <c r="K3457" t="s">
        <v>2949</v>
      </c>
      <c r="L3457">
        <v>1027</v>
      </c>
      <c r="M3457">
        <v>2024</v>
      </c>
      <c r="N3457">
        <v>36</v>
      </c>
      <c r="O3457">
        <f t="shared" si="53"/>
        <v>2.4375089614300052E-3</v>
      </c>
    </row>
    <row r="3458" spans="1:15" x14ac:dyDescent="0.3">
      <c r="A3458">
        <v>345</v>
      </c>
      <c r="B3458">
        <v>757</v>
      </c>
      <c r="C3458" t="s">
        <v>744</v>
      </c>
      <c r="D3458" t="s">
        <v>149</v>
      </c>
      <c r="E3458">
        <v>50</v>
      </c>
      <c r="F3458">
        <v>94</v>
      </c>
      <c r="G3458">
        <v>0.53191489361702127</v>
      </c>
      <c r="H3458">
        <v>20923</v>
      </c>
      <c r="I3458">
        <v>137216</v>
      </c>
      <c r="J3458">
        <v>86</v>
      </c>
      <c r="K3458" t="s">
        <v>913</v>
      </c>
      <c r="L3458">
        <v>487</v>
      </c>
      <c r="M3458">
        <v>2024</v>
      </c>
      <c r="N3458">
        <v>36</v>
      </c>
      <c r="O3458">
        <f t="shared" si="53"/>
        <v>2.3897146680686328E-3</v>
      </c>
    </row>
    <row r="3459" spans="1:15" x14ac:dyDescent="0.3">
      <c r="A3459">
        <v>345</v>
      </c>
      <c r="B3459">
        <v>245</v>
      </c>
      <c r="C3459" t="s">
        <v>744</v>
      </c>
      <c r="D3459" t="s">
        <v>149</v>
      </c>
      <c r="E3459">
        <v>47</v>
      </c>
      <c r="F3459">
        <v>371</v>
      </c>
      <c r="G3459">
        <v>0.12668463611859837</v>
      </c>
      <c r="H3459">
        <v>20923</v>
      </c>
      <c r="I3459">
        <v>137216</v>
      </c>
      <c r="J3459">
        <v>87</v>
      </c>
      <c r="K3459" t="s">
        <v>2712</v>
      </c>
      <c r="L3459">
        <v>2282</v>
      </c>
      <c r="M3459">
        <v>2024</v>
      </c>
      <c r="N3459">
        <v>36</v>
      </c>
      <c r="O3459">
        <f t="shared" ref="O3459:O3522" si="54">E3459/H3459</f>
        <v>2.2463317879845147E-3</v>
      </c>
    </row>
    <row r="3460" spans="1:15" x14ac:dyDescent="0.3">
      <c r="A3460">
        <v>345</v>
      </c>
      <c r="B3460">
        <v>421</v>
      </c>
      <c r="C3460" t="s">
        <v>744</v>
      </c>
      <c r="D3460" t="s">
        <v>149</v>
      </c>
      <c r="E3460">
        <v>47</v>
      </c>
      <c r="F3460">
        <v>280</v>
      </c>
      <c r="G3460">
        <v>0.16785714285714284</v>
      </c>
      <c r="H3460">
        <v>20923</v>
      </c>
      <c r="I3460">
        <v>137216</v>
      </c>
      <c r="J3460">
        <v>87</v>
      </c>
      <c r="K3460" t="s">
        <v>932</v>
      </c>
      <c r="L3460">
        <v>1915</v>
      </c>
      <c r="M3460">
        <v>2024</v>
      </c>
      <c r="N3460">
        <v>36</v>
      </c>
      <c r="O3460">
        <f t="shared" si="54"/>
        <v>2.2463317879845147E-3</v>
      </c>
    </row>
    <row r="3461" spans="1:15" x14ac:dyDescent="0.3">
      <c r="A3461">
        <v>345</v>
      </c>
      <c r="B3461">
        <v>542</v>
      </c>
      <c r="C3461" t="s">
        <v>744</v>
      </c>
      <c r="D3461" t="s">
        <v>149</v>
      </c>
      <c r="E3461">
        <v>47</v>
      </c>
      <c r="F3461">
        <v>306</v>
      </c>
      <c r="G3461">
        <v>0.15359477124183007</v>
      </c>
      <c r="H3461">
        <v>20923</v>
      </c>
      <c r="I3461">
        <v>137216</v>
      </c>
      <c r="J3461">
        <v>87</v>
      </c>
      <c r="K3461" t="s">
        <v>2765</v>
      </c>
      <c r="L3461">
        <v>1607</v>
      </c>
      <c r="M3461">
        <v>2024</v>
      </c>
      <c r="N3461">
        <v>36</v>
      </c>
      <c r="O3461">
        <f t="shared" si="54"/>
        <v>2.2463317879845147E-3</v>
      </c>
    </row>
    <row r="3462" spans="1:15" x14ac:dyDescent="0.3">
      <c r="A3462">
        <v>345</v>
      </c>
      <c r="B3462">
        <v>566</v>
      </c>
      <c r="C3462" t="s">
        <v>744</v>
      </c>
      <c r="D3462" t="s">
        <v>149</v>
      </c>
      <c r="E3462">
        <v>46</v>
      </c>
      <c r="F3462">
        <v>349</v>
      </c>
      <c r="G3462">
        <v>0.1318051575931232</v>
      </c>
      <c r="H3462">
        <v>20923</v>
      </c>
      <c r="I3462">
        <v>137216</v>
      </c>
      <c r="J3462">
        <v>90</v>
      </c>
      <c r="K3462" t="s">
        <v>2771</v>
      </c>
      <c r="L3462">
        <v>2624</v>
      </c>
      <c r="M3462">
        <v>2024</v>
      </c>
      <c r="N3462">
        <v>36</v>
      </c>
      <c r="O3462">
        <f t="shared" si="54"/>
        <v>2.1985374946231419E-3</v>
      </c>
    </row>
    <row r="3463" spans="1:15" x14ac:dyDescent="0.3">
      <c r="A3463">
        <v>345</v>
      </c>
      <c r="B3463">
        <v>47</v>
      </c>
      <c r="C3463" t="s">
        <v>744</v>
      </c>
      <c r="D3463" t="s">
        <v>149</v>
      </c>
      <c r="E3463">
        <v>44</v>
      </c>
      <c r="F3463">
        <v>461</v>
      </c>
      <c r="G3463">
        <v>9.5444685466377438E-2</v>
      </c>
      <c r="H3463">
        <v>20923</v>
      </c>
      <c r="I3463">
        <v>137216</v>
      </c>
      <c r="J3463">
        <v>91</v>
      </c>
      <c r="K3463" t="s">
        <v>947</v>
      </c>
      <c r="L3463">
        <v>1622</v>
      </c>
      <c r="M3463">
        <v>2024</v>
      </c>
      <c r="N3463">
        <v>36</v>
      </c>
      <c r="O3463">
        <f t="shared" si="54"/>
        <v>2.1029489079003967E-3</v>
      </c>
    </row>
    <row r="3464" spans="1:15" x14ac:dyDescent="0.3">
      <c r="A3464">
        <v>345</v>
      </c>
      <c r="B3464">
        <v>55</v>
      </c>
      <c r="C3464" t="s">
        <v>744</v>
      </c>
      <c r="D3464" t="s">
        <v>149</v>
      </c>
      <c r="E3464">
        <v>44</v>
      </c>
      <c r="F3464">
        <v>583</v>
      </c>
      <c r="G3464">
        <v>7.5471698113207544E-2</v>
      </c>
      <c r="H3464">
        <v>20923</v>
      </c>
      <c r="I3464">
        <v>137216</v>
      </c>
      <c r="J3464">
        <v>91</v>
      </c>
      <c r="K3464" t="s">
        <v>938</v>
      </c>
      <c r="L3464">
        <v>2822</v>
      </c>
      <c r="M3464">
        <v>2024</v>
      </c>
      <c r="N3464">
        <v>36</v>
      </c>
      <c r="O3464">
        <f t="shared" si="54"/>
        <v>2.1029489079003967E-3</v>
      </c>
    </row>
    <row r="3465" spans="1:15" x14ac:dyDescent="0.3">
      <c r="A3465">
        <v>345</v>
      </c>
      <c r="B3465">
        <v>115</v>
      </c>
      <c r="C3465" t="s">
        <v>744</v>
      </c>
      <c r="D3465" t="s">
        <v>149</v>
      </c>
      <c r="E3465">
        <v>44</v>
      </c>
      <c r="F3465">
        <v>283</v>
      </c>
      <c r="G3465">
        <v>0.15547703180212014</v>
      </c>
      <c r="H3465">
        <v>20923</v>
      </c>
      <c r="I3465">
        <v>137216</v>
      </c>
      <c r="J3465">
        <v>91</v>
      </c>
      <c r="K3465" t="s">
        <v>957</v>
      </c>
      <c r="L3465">
        <v>1684</v>
      </c>
      <c r="M3465">
        <v>2024</v>
      </c>
      <c r="N3465">
        <v>36</v>
      </c>
      <c r="O3465">
        <f t="shared" si="54"/>
        <v>2.1029489079003967E-3</v>
      </c>
    </row>
    <row r="3466" spans="1:15" x14ac:dyDescent="0.3">
      <c r="A3466">
        <v>345</v>
      </c>
      <c r="B3466">
        <v>181</v>
      </c>
      <c r="C3466" t="s">
        <v>744</v>
      </c>
      <c r="D3466" t="s">
        <v>149</v>
      </c>
      <c r="E3466">
        <v>44</v>
      </c>
      <c r="F3466">
        <v>297</v>
      </c>
      <c r="G3466">
        <v>0.14814814814814814</v>
      </c>
      <c r="H3466">
        <v>20923</v>
      </c>
      <c r="I3466">
        <v>137216</v>
      </c>
      <c r="J3466">
        <v>91</v>
      </c>
      <c r="K3466" t="s">
        <v>2217</v>
      </c>
      <c r="L3466">
        <v>2856</v>
      </c>
      <c r="M3466">
        <v>2024</v>
      </c>
      <c r="N3466">
        <v>36</v>
      </c>
      <c r="O3466">
        <f t="shared" si="54"/>
        <v>2.1029489079003967E-3</v>
      </c>
    </row>
    <row r="3467" spans="1:15" x14ac:dyDescent="0.3">
      <c r="A3467">
        <v>345</v>
      </c>
      <c r="B3467">
        <v>227</v>
      </c>
      <c r="C3467" t="s">
        <v>744</v>
      </c>
      <c r="D3467" t="s">
        <v>149</v>
      </c>
      <c r="E3467">
        <v>44</v>
      </c>
      <c r="F3467">
        <v>283</v>
      </c>
      <c r="G3467">
        <v>0.15547703180212014</v>
      </c>
      <c r="H3467">
        <v>20923</v>
      </c>
      <c r="I3467">
        <v>137216</v>
      </c>
      <c r="J3467">
        <v>91</v>
      </c>
      <c r="K3467" t="s">
        <v>2217</v>
      </c>
      <c r="L3467">
        <v>1312</v>
      </c>
      <c r="M3467">
        <v>2024</v>
      </c>
      <c r="N3467">
        <v>36</v>
      </c>
      <c r="O3467">
        <f t="shared" si="54"/>
        <v>2.1029489079003967E-3</v>
      </c>
    </row>
    <row r="3468" spans="1:15" x14ac:dyDescent="0.3">
      <c r="A3468">
        <v>345</v>
      </c>
      <c r="B3468">
        <v>760</v>
      </c>
      <c r="C3468" t="s">
        <v>744</v>
      </c>
      <c r="D3468" t="s">
        <v>149</v>
      </c>
      <c r="E3468">
        <v>44</v>
      </c>
      <c r="F3468">
        <v>118</v>
      </c>
      <c r="G3468">
        <v>0.3728813559322034</v>
      </c>
      <c r="H3468">
        <v>20923</v>
      </c>
      <c r="I3468">
        <v>137216</v>
      </c>
      <c r="J3468">
        <v>91</v>
      </c>
      <c r="K3468" t="s">
        <v>2797</v>
      </c>
      <c r="L3468">
        <v>590</v>
      </c>
      <c r="M3468">
        <v>2024</v>
      </c>
      <c r="N3468">
        <v>36</v>
      </c>
      <c r="O3468">
        <f t="shared" si="54"/>
        <v>2.1029489079003967E-3</v>
      </c>
    </row>
    <row r="3469" spans="1:15" x14ac:dyDescent="0.3">
      <c r="A3469">
        <v>345</v>
      </c>
      <c r="B3469">
        <v>322</v>
      </c>
      <c r="C3469" t="s">
        <v>744</v>
      </c>
      <c r="D3469" t="s">
        <v>149</v>
      </c>
      <c r="E3469">
        <v>43</v>
      </c>
      <c r="F3469">
        <v>285</v>
      </c>
      <c r="G3469">
        <v>0.15087719298245614</v>
      </c>
      <c r="H3469">
        <v>20923</v>
      </c>
      <c r="I3469">
        <v>137216</v>
      </c>
      <c r="J3469">
        <v>97</v>
      </c>
      <c r="K3469" t="s">
        <v>1667</v>
      </c>
      <c r="L3469">
        <v>1093</v>
      </c>
      <c r="M3469">
        <v>2024</v>
      </c>
      <c r="N3469">
        <v>36</v>
      </c>
      <c r="O3469">
        <f t="shared" si="54"/>
        <v>2.0551546145390238E-3</v>
      </c>
    </row>
    <row r="3470" spans="1:15" x14ac:dyDescent="0.3">
      <c r="A3470">
        <v>345</v>
      </c>
      <c r="B3470">
        <v>313</v>
      </c>
      <c r="C3470" t="s">
        <v>744</v>
      </c>
      <c r="D3470" t="s">
        <v>149</v>
      </c>
      <c r="E3470">
        <v>42</v>
      </c>
      <c r="F3470">
        <v>308</v>
      </c>
      <c r="G3470">
        <v>0.13636363636363635</v>
      </c>
      <c r="H3470">
        <v>20923</v>
      </c>
      <c r="I3470">
        <v>137216</v>
      </c>
      <c r="J3470">
        <v>98</v>
      </c>
      <c r="K3470" t="s">
        <v>926</v>
      </c>
      <c r="L3470">
        <v>2940</v>
      </c>
      <c r="M3470">
        <v>2024</v>
      </c>
      <c r="N3470">
        <v>36</v>
      </c>
      <c r="O3470">
        <f t="shared" si="54"/>
        <v>2.0073603211776514E-3</v>
      </c>
    </row>
    <row r="3471" spans="1:15" x14ac:dyDescent="0.3">
      <c r="A3471">
        <v>345</v>
      </c>
      <c r="B3471">
        <v>24</v>
      </c>
      <c r="C3471" t="s">
        <v>744</v>
      </c>
      <c r="D3471" t="s">
        <v>149</v>
      </c>
      <c r="E3471">
        <v>41</v>
      </c>
      <c r="F3471">
        <v>334</v>
      </c>
      <c r="G3471">
        <v>0.12275449101796407</v>
      </c>
      <c r="H3471">
        <v>20923</v>
      </c>
      <c r="I3471">
        <v>137216</v>
      </c>
      <c r="J3471">
        <v>99</v>
      </c>
      <c r="K3471" t="s">
        <v>2220</v>
      </c>
      <c r="L3471">
        <v>3887</v>
      </c>
      <c r="M3471">
        <v>2024</v>
      </c>
      <c r="N3471">
        <v>36</v>
      </c>
      <c r="O3471">
        <f t="shared" si="54"/>
        <v>1.9595660278162786E-3</v>
      </c>
    </row>
    <row r="3472" spans="1:15" x14ac:dyDescent="0.3">
      <c r="A3472">
        <v>345</v>
      </c>
      <c r="B3472">
        <v>143</v>
      </c>
      <c r="C3472" t="s">
        <v>744</v>
      </c>
      <c r="D3472" t="s">
        <v>149</v>
      </c>
      <c r="E3472">
        <v>41</v>
      </c>
      <c r="F3472">
        <v>403</v>
      </c>
      <c r="G3472">
        <v>0.10173697270471464</v>
      </c>
      <c r="H3472">
        <v>20923</v>
      </c>
      <c r="I3472">
        <v>137216</v>
      </c>
      <c r="J3472">
        <v>99</v>
      </c>
      <c r="K3472" t="s">
        <v>2693</v>
      </c>
      <c r="L3472">
        <v>2493</v>
      </c>
      <c r="M3472">
        <v>2024</v>
      </c>
      <c r="N3472">
        <v>36</v>
      </c>
      <c r="O3472">
        <f t="shared" si="54"/>
        <v>1.9595660278162786E-3</v>
      </c>
    </row>
    <row r="3473" spans="1:15" x14ac:dyDescent="0.3">
      <c r="A3473">
        <v>345</v>
      </c>
      <c r="B3473">
        <v>203</v>
      </c>
      <c r="C3473" t="s">
        <v>744</v>
      </c>
      <c r="D3473" t="s">
        <v>149</v>
      </c>
      <c r="E3473">
        <v>41</v>
      </c>
      <c r="F3473">
        <v>321</v>
      </c>
      <c r="G3473">
        <v>0.1277258566978193</v>
      </c>
      <c r="H3473">
        <v>20923</v>
      </c>
      <c r="I3473">
        <v>137216</v>
      </c>
      <c r="J3473">
        <v>99</v>
      </c>
      <c r="K3473" t="s">
        <v>1735</v>
      </c>
      <c r="L3473">
        <v>1119</v>
      </c>
      <c r="M3473">
        <v>2024</v>
      </c>
      <c r="N3473">
        <v>36</v>
      </c>
      <c r="O3473">
        <f t="shared" si="54"/>
        <v>1.9595660278162786E-3</v>
      </c>
    </row>
    <row r="3474" spans="1:15" x14ac:dyDescent="0.3">
      <c r="A3474">
        <v>345</v>
      </c>
      <c r="B3474">
        <v>321</v>
      </c>
      <c r="C3474" t="s">
        <v>744</v>
      </c>
      <c r="D3474" t="s">
        <v>149</v>
      </c>
      <c r="E3474">
        <v>41</v>
      </c>
      <c r="F3474">
        <v>516</v>
      </c>
      <c r="G3474">
        <v>7.9457364341085274E-2</v>
      </c>
      <c r="H3474">
        <v>20923</v>
      </c>
      <c r="I3474">
        <v>137216</v>
      </c>
      <c r="J3474">
        <v>99</v>
      </c>
      <c r="K3474" t="s">
        <v>2725</v>
      </c>
      <c r="L3474">
        <v>2937</v>
      </c>
      <c r="M3474">
        <v>2024</v>
      </c>
      <c r="N3474">
        <v>36</v>
      </c>
      <c r="O3474">
        <f t="shared" si="54"/>
        <v>1.9595660278162786E-3</v>
      </c>
    </row>
    <row r="3475" spans="1:15" x14ac:dyDescent="0.3">
      <c r="A3475">
        <v>345</v>
      </c>
      <c r="B3475">
        <v>446</v>
      </c>
      <c r="C3475" t="s">
        <v>744</v>
      </c>
      <c r="D3475" t="s">
        <v>149</v>
      </c>
      <c r="E3475">
        <v>41</v>
      </c>
      <c r="F3475">
        <v>299</v>
      </c>
      <c r="G3475">
        <v>0.13712374581939799</v>
      </c>
      <c r="H3475">
        <v>20923</v>
      </c>
      <c r="I3475">
        <v>137216</v>
      </c>
      <c r="J3475">
        <v>99</v>
      </c>
      <c r="K3475" t="s">
        <v>2204</v>
      </c>
      <c r="L3475">
        <v>1328</v>
      </c>
      <c r="M3475">
        <v>2024</v>
      </c>
      <c r="N3475">
        <v>36</v>
      </c>
      <c r="O3475">
        <f t="shared" si="54"/>
        <v>1.9595660278162786E-3</v>
      </c>
    </row>
    <row r="3476" spans="1:15" x14ac:dyDescent="0.3">
      <c r="A3476">
        <v>345</v>
      </c>
      <c r="B3476">
        <v>380</v>
      </c>
      <c r="C3476" t="s">
        <v>744</v>
      </c>
      <c r="D3476" t="s">
        <v>149</v>
      </c>
      <c r="E3476">
        <v>40</v>
      </c>
      <c r="F3476">
        <v>293</v>
      </c>
      <c r="G3476">
        <v>0.13651877133105803</v>
      </c>
      <c r="H3476">
        <v>20923</v>
      </c>
      <c r="I3476">
        <v>137216</v>
      </c>
      <c r="J3476">
        <v>104</v>
      </c>
      <c r="K3476" t="s">
        <v>2733</v>
      </c>
      <c r="L3476">
        <v>1402</v>
      </c>
      <c r="M3476">
        <v>2024</v>
      </c>
      <c r="N3476">
        <v>36</v>
      </c>
      <c r="O3476">
        <f t="shared" si="54"/>
        <v>1.911771734454906E-3</v>
      </c>
    </row>
    <row r="3477" spans="1:15" x14ac:dyDescent="0.3">
      <c r="A3477">
        <v>345</v>
      </c>
      <c r="B3477">
        <v>385</v>
      </c>
      <c r="C3477" t="s">
        <v>744</v>
      </c>
      <c r="D3477" t="s">
        <v>149</v>
      </c>
      <c r="E3477">
        <v>40</v>
      </c>
      <c r="F3477">
        <v>167</v>
      </c>
      <c r="G3477">
        <v>0.23952095808383234</v>
      </c>
      <c r="H3477">
        <v>20923</v>
      </c>
      <c r="I3477">
        <v>137216</v>
      </c>
      <c r="J3477">
        <v>104</v>
      </c>
      <c r="K3477" t="s">
        <v>2213</v>
      </c>
      <c r="L3477">
        <v>1069</v>
      </c>
      <c r="M3477">
        <v>2024</v>
      </c>
      <c r="N3477">
        <v>36</v>
      </c>
      <c r="O3477">
        <f t="shared" si="54"/>
        <v>1.911771734454906E-3</v>
      </c>
    </row>
    <row r="3478" spans="1:15" x14ac:dyDescent="0.3">
      <c r="A3478">
        <v>345</v>
      </c>
      <c r="B3478">
        <v>723</v>
      </c>
      <c r="C3478" t="s">
        <v>744</v>
      </c>
      <c r="D3478" t="s">
        <v>149</v>
      </c>
      <c r="E3478">
        <v>40</v>
      </c>
      <c r="F3478">
        <v>196</v>
      </c>
      <c r="G3478">
        <v>0.20408163265306123</v>
      </c>
      <c r="H3478">
        <v>20923</v>
      </c>
      <c r="I3478">
        <v>137216</v>
      </c>
      <c r="J3478">
        <v>104</v>
      </c>
      <c r="K3478" t="s">
        <v>937</v>
      </c>
      <c r="L3478">
        <v>1212</v>
      </c>
      <c r="M3478">
        <v>2024</v>
      </c>
      <c r="N3478">
        <v>36</v>
      </c>
      <c r="O3478">
        <f t="shared" si="54"/>
        <v>1.911771734454906E-3</v>
      </c>
    </row>
    <row r="3479" spans="1:15" x14ac:dyDescent="0.3">
      <c r="A3479">
        <v>345</v>
      </c>
      <c r="B3479">
        <v>813</v>
      </c>
      <c r="C3479" t="s">
        <v>744</v>
      </c>
      <c r="D3479" t="s">
        <v>149</v>
      </c>
      <c r="E3479">
        <v>39</v>
      </c>
      <c r="F3479">
        <v>255</v>
      </c>
      <c r="G3479">
        <v>0.15294117647058825</v>
      </c>
      <c r="H3479">
        <v>20923</v>
      </c>
      <c r="I3479">
        <v>137216</v>
      </c>
      <c r="J3479">
        <v>107</v>
      </c>
      <c r="K3479" t="s">
        <v>2243</v>
      </c>
      <c r="L3479">
        <v>1813</v>
      </c>
      <c r="M3479">
        <v>2024</v>
      </c>
      <c r="N3479">
        <v>36</v>
      </c>
      <c r="O3479">
        <f t="shared" si="54"/>
        <v>1.8639774410935334E-3</v>
      </c>
    </row>
    <row r="3480" spans="1:15" x14ac:dyDescent="0.3">
      <c r="A3480">
        <v>345</v>
      </c>
      <c r="B3480">
        <v>281</v>
      </c>
      <c r="C3480" t="s">
        <v>744</v>
      </c>
      <c r="D3480" t="s">
        <v>149</v>
      </c>
      <c r="E3480">
        <v>37</v>
      </c>
      <c r="F3480">
        <v>270</v>
      </c>
      <c r="G3480">
        <v>0.13703703703703704</v>
      </c>
      <c r="H3480">
        <v>20923</v>
      </c>
      <c r="I3480">
        <v>137216</v>
      </c>
      <c r="J3480">
        <v>108</v>
      </c>
      <c r="K3480" t="s">
        <v>946</v>
      </c>
      <c r="L3480">
        <v>1881</v>
      </c>
      <c r="M3480">
        <v>2024</v>
      </c>
      <c r="N3480">
        <v>36</v>
      </c>
      <c r="O3480">
        <f t="shared" si="54"/>
        <v>1.7683888543707882E-3</v>
      </c>
    </row>
    <row r="3481" spans="1:15" x14ac:dyDescent="0.3">
      <c r="A3481">
        <v>345</v>
      </c>
      <c r="B3481">
        <v>541</v>
      </c>
      <c r="C3481" t="s">
        <v>744</v>
      </c>
      <c r="D3481" t="s">
        <v>149</v>
      </c>
      <c r="E3481">
        <v>37</v>
      </c>
      <c r="F3481">
        <v>359</v>
      </c>
      <c r="G3481">
        <v>0.10306406685236769</v>
      </c>
      <c r="H3481">
        <v>20923</v>
      </c>
      <c r="I3481">
        <v>137216</v>
      </c>
      <c r="J3481">
        <v>108</v>
      </c>
      <c r="K3481" t="s">
        <v>927</v>
      </c>
      <c r="L3481">
        <v>1803</v>
      </c>
      <c r="M3481">
        <v>2024</v>
      </c>
      <c r="N3481">
        <v>36</v>
      </c>
      <c r="O3481">
        <f t="shared" si="54"/>
        <v>1.7683888543707882E-3</v>
      </c>
    </row>
    <row r="3482" spans="1:15" x14ac:dyDescent="0.3">
      <c r="A3482">
        <v>345</v>
      </c>
      <c r="B3482">
        <v>145</v>
      </c>
      <c r="C3482" t="s">
        <v>744</v>
      </c>
      <c r="D3482" t="s">
        <v>149</v>
      </c>
      <c r="E3482">
        <v>36</v>
      </c>
      <c r="F3482">
        <v>192</v>
      </c>
      <c r="G3482">
        <v>0.1875</v>
      </c>
      <c r="H3482">
        <v>20923</v>
      </c>
      <c r="I3482">
        <v>137216</v>
      </c>
      <c r="J3482">
        <v>110</v>
      </c>
      <c r="K3482" t="s">
        <v>2823</v>
      </c>
      <c r="L3482">
        <v>782</v>
      </c>
      <c r="M3482">
        <v>2024</v>
      </c>
      <c r="N3482">
        <v>36</v>
      </c>
      <c r="O3482">
        <f t="shared" si="54"/>
        <v>1.7205945610094156E-3</v>
      </c>
    </row>
    <row r="3483" spans="1:15" x14ac:dyDescent="0.3">
      <c r="A3483">
        <v>345</v>
      </c>
      <c r="B3483">
        <v>660</v>
      </c>
      <c r="C3483" t="s">
        <v>744</v>
      </c>
      <c r="D3483" t="s">
        <v>149</v>
      </c>
      <c r="E3483">
        <v>36</v>
      </c>
      <c r="F3483">
        <v>246</v>
      </c>
      <c r="G3483">
        <v>0.14634146341463414</v>
      </c>
      <c r="H3483">
        <v>20923</v>
      </c>
      <c r="I3483">
        <v>137216</v>
      </c>
      <c r="J3483">
        <v>110</v>
      </c>
      <c r="K3483" t="s">
        <v>2790</v>
      </c>
      <c r="L3483">
        <v>2045</v>
      </c>
      <c r="M3483">
        <v>2024</v>
      </c>
      <c r="N3483">
        <v>36</v>
      </c>
      <c r="O3483">
        <f t="shared" si="54"/>
        <v>1.7205945610094156E-3</v>
      </c>
    </row>
    <row r="3484" spans="1:15" x14ac:dyDescent="0.3">
      <c r="A3484">
        <v>345</v>
      </c>
      <c r="B3484">
        <v>711</v>
      </c>
      <c r="C3484" t="s">
        <v>744</v>
      </c>
      <c r="D3484" t="s">
        <v>149</v>
      </c>
      <c r="E3484">
        <v>35</v>
      </c>
      <c r="F3484">
        <v>197</v>
      </c>
      <c r="G3484">
        <v>0.17766497461928935</v>
      </c>
      <c r="H3484">
        <v>20923</v>
      </c>
      <c r="I3484">
        <v>137216</v>
      </c>
      <c r="J3484">
        <v>112</v>
      </c>
      <c r="K3484" t="s">
        <v>2795</v>
      </c>
      <c r="L3484">
        <v>1532</v>
      </c>
      <c r="M3484">
        <v>2024</v>
      </c>
      <c r="N3484">
        <v>36</v>
      </c>
      <c r="O3484">
        <f t="shared" si="54"/>
        <v>1.6728002676480427E-3</v>
      </c>
    </row>
    <row r="3485" spans="1:15" x14ac:dyDescent="0.3">
      <c r="A3485">
        <v>345</v>
      </c>
      <c r="B3485">
        <v>951</v>
      </c>
      <c r="C3485" t="s">
        <v>744</v>
      </c>
      <c r="D3485" t="s">
        <v>149</v>
      </c>
      <c r="E3485">
        <v>34</v>
      </c>
      <c r="F3485">
        <v>293</v>
      </c>
      <c r="G3485">
        <v>0.11604095563139932</v>
      </c>
      <c r="H3485">
        <v>20923</v>
      </c>
      <c r="I3485">
        <v>137216</v>
      </c>
      <c r="J3485">
        <v>113</v>
      </c>
      <c r="K3485" t="s">
        <v>2810</v>
      </c>
      <c r="L3485">
        <v>2153</v>
      </c>
      <c r="M3485">
        <v>2024</v>
      </c>
      <c r="N3485">
        <v>36</v>
      </c>
      <c r="O3485">
        <f t="shared" si="54"/>
        <v>1.6250059742866701E-3</v>
      </c>
    </row>
    <row r="3486" spans="1:15" x14ac:dyDescent="0.3">
      <c r="A3486">
        <v>345</v>
      </c>
      <c r="B3486">
        <v>340</v>
      </c>
      <c r="C3486" t="s">
        <v>744</v>
      </c>
      <c r="D3486" t="s">
        <v>149</v>
      </c>
      <c r="E3486">
        <v>33</v>
      </c>
      <c r="F3486">
        <v>208</v>
      </c>
      <c r="G3486">
        <v>0.15865384615384615</v>
      </c>
      <c r="H3486">
        <v>20923</v>
      </c>
      <c r="I3486">
        <v>137216</v>
      </c>
      <c r="J3486">
        <v>114</v>
      </c>
      <c r="K3486" t="s">
        <v>1627</v>
      </c>
      <c r="L3486">
        <v>901</v>
      </c>
      <c r="M3486">
        <v>2024</v>
      </c>
      <c r="N3486">
        <v>36</v>
      </c>
      <c r="O3486">
        <f t="shared" si="54"/>
        <v>1.5772116809252975E-3</v>
      </c>
    </row>
    <row r="3487" spans="1:15" x14ac:dyDescent="0.3">
      <c r="A3487">
        <v>345</v>
      </c>
      <c r="B3487">
        <v>144</v>
      </c>
      <c r="C3487" t="s">
        <v>744</v>
      </c>
      <c r="D3487" t="s">
        <v>149</v>
      </c>
      <c r="E3487">
        <v>32</v>
      </c>
      <c r="F3487">
        <v>207</v>
      </c>
      <c r="G3487">
        <v>0.15458937198067632</v>
      </c>
      <c r="H3487">
        <v>20923</v>
      </c>
      <c r="I3487">
        <v>137216</v>
      </c>
      <c r="J3487">
        <v>115</v>
      </c>
      <c r="K3487" t="s">
        <v>2226</v>
      </c>
      <c r="L3487">
        <v>1172</v>
      </c>
      <c r="M3487">
        <v>2024</v>
      </c>
      <c r="N3487">
        <v>36</v>
      </c>
      <c r="O3487">
        <f t="shared" si="54"/>
        <v>1.5294173875639249E-3</v>
      </c>
    </row>
    <row r="3488" spans="1:15" x14ac:dyDescent="0.3">
      <c r="A3488">
        <v>345</v>
      </c>
      <c r="B3488">
        <v>246</v>
      </c>
      <c r="C3488" t="s">
        <v>744</v>
      </c>
      <c r="D3488" t="s">
        <v>149</v>
      </c>
      <c r="E3488">
        <v>32</v>
      </c>
      <c r="F3488">
        <v>196</v>
      </c>
      <c r="G3488">
        <v>0.16326530612244897</v>
      </c>
      <c r="H3488">
        <v>20923</v>
      </c>
      <c r="I3488">
        <v>137216</v>
      </c>
      <c r="J3488">
        <v>115</v>
      </c>
      <c r="K3488" t="s">
        <v>2212</v>
      </c>
      <c r="L3488">
        <v>761</v>
      </c>
      <c r="M3488">
        <v>2024</v>
      </c>
      <c r="N3488">
        <v>36</v>
      </c>
      <c r="O3488">
        <f t="shared" si="54"/>
        <v>1.5294173875639249E-3</v>
      </c>
    </row>
    <row r="3489" spans="1:15" x14ac:dyDescent="0.3">
      <c r="A3489">
        <v>345</v>
      </c>
      <c r="B3489">
        <v>468</v>
      </c>
      <c r="C3489" t="s">
        <v>744</v>
      </c>
      <c r="D3489" t="s">
        <v>149</v>
      </c>
      <c r="E3489">
        <v>31</v>
      </c>
      <c r="F3489">
        <v>253</v>
      </c>
      <c r="G3489">
        <v>0.1225296442687747</v>
      </c>
      <c r="H3489">
        <v>20923</v>
      </c>
      <c r="I3489">
        <v>137216</v>
      </c>
      <c r="J3489">
        <v>117</v>
      </c>
      <c r="K3489" t="s">
        <v>2749</v>
      </c>
      <c r="L3489">
        <v>1247</v>
      </c>
      <c r="M3489">
        <v>2024</v>
      </c>
      <c r="N3489">
        <v>36</v>
      </c>
      <c r="O3489">
        <f t="shared" si="54"/>
        <v>1.4816230942025523E-3</v>
      </c>
    </row>
    <row r="3490" spans="1:15" x14ac:dyDescent="0.3">
      <c r="A3490">
        <v>345</v>
      </c>
      <c r="B3490">
        <v>54</v>
      </c>
      <c r="C3490" t="s">
        <v>744</v>
      </c>
      <c r="D3490" t="s">
        <v>149</v>
      </c>
      <c r="E3490">
        <v>30</v>
      </c>
      <c r="F3490">
        <v>217</v>
      </c>
      <c r="G3490">
        <v>0.13824884792626729</v>
      </c>
      <c r="H3490">
        <v>20923</v>
      </c>
      <c r="I3490">
        <v>137216</v>
      </c>
      <c r="J3490">
        <v>118</v>
      </c>
      <c r="K3490" t="s">
        <v>2684</v>
      </c>
      <c r="L3490">
        <v>1063</v>
      </c>
      <c r="M3490">
        <v>2024</v>
      </c>
      <c r="N3490">
        <v>36</v>
      </c>
      <c r="O3490">
        <f t="shared" si="54"/>
        <v>1.4338288008411797E-3</v>
      </c>
    </row>
    <row r="3491" spans="1:15" x14ac:dyDescent="0.3">
      <c r="A3491">
        <v>345</v>
      </c>
      <c r="B3491">
        <v>349</v>
      </c>
      <c r="C3491" t="s">
        <v>744</v>
      </c>
      <c r="D3491" t="s">
        <v>149</v>
      </c>
      <c r="E3491">
        <v>30</v>
      </c>
      <c r="F3491">
        <v>138</v>
      </c>
      <c r="G3491">
        <v>0.21739130434782608</v>
      </c>
      <c r="H3491">
        <v>20923</v>
      </c>
      <c r="I3491">
        <v>137216</v>
      </c>
      <c r="J3491">
        <v>118</v>
      </c>
      <c r="K3491" t="s">
        <v>2947</v>
      </c>
      <c r="L3491">
        <v>784</v>
      </c>
      <c r="M3491">
        <v>2024</v>
      </c>
      <c r="N3491">
        <v>36</v>
      </c>
      <c r="O3491">
        <f t="shared" si="54"/>
        <v>1.4338288008411797E-3</v>
      </c>
    </row>
    <row r="3492" spans="1:15" x14ac:dyDescent="0.3">
      <c r="A3492">
        <v>345</v>
      </c>
      <c r="B3492">
        <v>501</v>
      </c>
      <c r="C3492" t="s">
        <v>744</v>
      </c>
      <c r="D3492" t="s">
        <v>149</v>
      </c>
      <c r="E3492">
        <v>29</v>
      </c>
      <c r="F3492">
        <v>137</v>
      </c>
      <c r="G3492">
        <v>0.21167883211678831</v>
      </c>
      <c r="H3492">
        <v>20923</v>
      </c>
      <c r="I3492">
        <v>137216</v>
      </c>
      <c r="J3492">
        <v>120</v>
      </c>
      <c r="K3492" t="s">
        <v>2756</v>
      </c>
      <c r="L3492">
        <v>777</v>
      </c>
      <c r="M3492">
        <v>2024</v>
      </c>
      <c r="N3492">
        <v>36</v>
      </c>
      <c r="O3492">
        <f t="shared" si="54"/>
        <v>1.3860345074798068E-3</v>
      </c>
    </row>
    <row r="3493" spans="1:15" x14ac:dyDescent="0.3">
      <c r="A3493">
        <v>345</v>
      </c>
      <c r="B3493">
        <v>581</v>
      </c>
      <c r="C3493" t="s">
        <v>744</v>
      </c>
      <c r="D3493" t="s">
        <v>149</v>
      </c>
      <c r="E3493">
        <v>29</v>
      </c>
      <c r="F3493">
        <v>246</v>
      </c>
      <c r="G3493">
        <v>0.11788617886178862</v>
      </c>
      <c r="H3493">
        <v>20923</v>
      </c>
      <c r="I3493">
        <v>137216</v>
      </c>
      <c r="J3493">
        <v>120</v>
      </c>
      <c r="K3493" t="s">
        <v>2773</v>
      </c>
      <c r="L3493">
        <v>997</v>
      </c>
      <c r="M3493">
        <v>2024</v>
      </c>
      <c r="N3493">
        <v>36</v>
      </c>
      <c r="O3493">
        <f t="shared" si="54"/>
        <v>1.3860345074798068E-3</v>
      </c>
    </row>
    <row r="3494" spans="1:15" x14ac:dyDescent="0.3">
      <c r="A3494">
        <v>345</v>
      </c>
      <c r="B3494">
        <v>220</v>
      </c>
      <c r="C3494" t="s">
        <v>744</v>
      </c>
      <c r="D3494" t="s">
        <v>149</v>
      </c>
      <c r="E3494">
        <v>28</v>
      </c>
      <c r="F3494">
        <v>249</v>
      </c>
      <c r="G3494">
        <v>0.11244979919678715</v>
      </c>
      <c r="H3494">
        <v>20923</v>
      </c>
      <c r="I3494">
        <v>137216</v>
      </c>
      <c r="J3494">
        <v>122</v>
      </c>
      <c r="K3494" t="s">
        <v>941</v>
      </c>
      <c r="L3494">
        <v>1892</v>
      </c>
      <c r="M3494">
        <v>2024</v>
      </c>
      <c r="N3494">
        <v>36</v>
      </c>
      <c r="O3494">
        <f t="shared" si="54"/>
        <v>1.3382402141184342E-3</v>
      </c>
    </row>
    <row r="3495" spans="1:15" x14ac:dyDescent="0.3">
      <c r="A3495">
        <v>345</v>
      </c>
      <c r="B3495">
        <v>774</v>
      </c>
      <c r="C3495" t="s">
        <v>744</v>
      </c>
      <c r="D3495" t="s">
        <v>149</v>
      </c>
      <c r="E3495">
        <v>28</v>
      </c>
      <c r="F3495">
        <v>90</v>
      </c>
      <c r="G3495">
        <v>0.31111111111111112</v>
      </c>
      <c r="H3495">
        <v>20923</v>
      </c>
      <c r="I3495">
        <v>137216</v>
      </c>
      <c r="J3495">
        <v>122</v>
      </c>
      <c r="K3495" t="s">
        <v>2798</v>
      </c>
      <c r="L3495">
        <v>670</v>
      </c>
      <c r="M3495">
        <v>2024</v>
      </c>
      <c r="N3495">
        <v>36</v>
      </c>
      <c r="O3495">
        <f t="shared" si="54"/>
        <v>1.3382402141184342E-3</v>
      </c>
    </row>
    <row r="3496" spans="1:15" x14ac:dyDescent="0.3">
      <c r="A3496">
        <v>345</v>
      </c>
      <c r="B3496">
        <v>776</v>
      </c>
      <c r="C3496" t="s">
        <v>744</v>
      </c>
      <c r="D3496" t="s">
        <v>149</v>
      </c>
      <c r="E3496">
        <v>28</v>
      </c>
      <c r="F3496">
        <v>74</v>
      </c>
      <c r="G3496">
        <v>0.3783783783783784</v>
      </c>
      <c r="H3496">
        <v>20923</v>
      </c>
      <c r="I3496">
        <v>137216</v>
      </c>
      <c r="J3496">
        <v>122</v>
      </c>
      <c r="K3496" t="s">
        <v>2799</v>
      </c>
      <c r="L3496">
        <v>402</v>
      </c>
      <c r="M3496">
        <v>2024</v>
      </c>
      <c r="N3496">
        <v>36</v>
      </c>
      <c r="O3496">
        <f t="shared" si="54"/>
        <v>1.3382402141184342E-3</v>
      </c>
    </row>
    <row r="3497" spans="1:15" x14ac:dyDescent="0.3">
      <c r="A3497">
        <v>345</v>
      </c>
      <c r="B3497">
        <v>817</v>
      </c>
      <c r="C3497" t="s">
        <v>744</v>
      </c>
      <c r="D3497" t="s">
        <v>149</v>
      </c>
      <c r="E3497">
        <v>28</v>
      </c>
      <c r="F3497">
        <v>169</v>
      </c>
      <c r="G3497">
        <v>0.16568047337278108</v>
      </c>
      <c r="H3497">
        <v>20923</v>
      </c>
      <c r="I3497">
        <v>137216</v>
      </c>
      <c r="J3497">
        <v>122</v>
      </c>
      <c r="K3497" t="s">
        <v>2945</v>
      </c>
      <c r="L3497">
        <v>1027</v>
      </c>
      <c r="M3497">
        <v>2024</v>
      </c>
      <c r="N3497">
        <v>36</v>
      </c>
      <c r="O3497">
        <f t="shared" si="54"/>
        <v>1.3382402141184342E-3</v>
      </c>
    </row>
    <row r="3498" spans="1:15" x14ac:dyDescent="0.3">
      <c r="A3498">
        <v>345</v>
      </c>
      <c r="B3498">
        <v>310</v>
      </c>
      <c r="C3498" t="s">
        <v>744</v>
      </c>
      <c r="D3498" t="s">
        <v>149</v>
      </c>
      <c r="E3498">
        <v>27</v>
      </c>
      <c r="F3498">
        <v>273</v>
      </c>
      <c r="G3498">
        <v>9.8901098901098897E-2</v>
      </c>
      <c r="H3498">
        <v>20923</v>
      </c>
      <c r="I3498">
        <v>137216</v>
      </c>
      <c r="J3498">
        <v>126</v>
      </c>
      <c r="K3498" t="s">
        <v>960</v>
      </c>
      <c r="L3498">
        <v>1431</v>
      </c>
      <c r="M3498">
        <v>2024</v>
      </c>
      <c r="N3498">
        <v>36</v>
      </c>
      <c r="O3498">
        <f t="shared" si="54"/>
        <v>1.2904459207570616E-3</v>
      </c>
    </row>
    <row r="3499" spans="1:15" x14ac:dyDescent="0.3">
      <c r="A3499">
        <v>345</v>
      </c>
      <c r="B3499">
        <v>320</v>
      </c>
      <c r="C3499" t="s">
        <v>744</v>
      </c>
      <c r="D3499" t="s">
        <v>149</v>
      </c>
      <c r="E3499">
        <v>27</v>
      </c>
      <c r="F3499">
        <v>148</v>
      </c>
      <c r="G3499">
        <v>0.18243243243243243</v>
      </c>
      <c r="H3499">
        <v>20923</v>
      </c>
      <c r="I3499">
        <v>137216</v>
      </c>
      <c r="J3499">
        <v>126</v>
      </c>
      <c r="K3499" t="s">
        <v>961</v>
      </c>
      <c r="L3499">
        <v>1396</v>
      </c>
      <c r="M3499">
        <v>2024</v>
      </c>
      <c r="N3499">
        <v>36</v>
      </c>
      <c r="O3499">
        <f t="shared" si="54"/>
        <v>1.2904459207570616E-3</v>
      </c>
    </row>
    <row r="3500" spans="1:15" x14ac:dyDescent="0.3">
      <c r="A3500">
        <v>345</v>
      </c>
      <c r="B3500">
        <v>626</v>
      </c>
      <c r="C3500" t="s">
        <v>744</v>
      </c>
      <c r="D3500" t="s">
        <v>149</v>
      </c>
      <c r="E3500">
        <v>27</v>
      </c>
      <c r="F3500">
        <v>327</v>
      </c>
      <c r="G3500">
        <v>8.2568807339449546E-2</v>
      </c>
      <c r="H3500">
        <v>20923</v>
      </c>
      <c r="I3500">
        <v>137216</v>
      </c>
      <c r="J3500">
        <v>126</v>
      </c>
      <c r="K3500" t="s">
        <v>2784</v>
      </c>
      <c r="L3500">
        <v>1978</v>
      </c>
      <c r="M3500">
        <v>2024</v>
      </c>
      <c r="N3500">
        <v>36</v>
      </c>
      <c r="O3500">
        <f t="shared" si="54"/>
        <v>1.2904459207570616E-3</v>
      </c>
    </row>
    <row r="3501" spans="1:15" x14ac:dyDescent="0.3">
      <c r="A3501">
        <v>345</v>
      </c>
      <c r="B3501">
        <v>252</v>
      </c>
      <c r="C3501" t="s">
        <v>744</v>
      </c>
      <c r="D3501" t="s">
        <v>149</v>
      </c>
      <c r="E3501">
        <v>26</v>
      </c>
      <c r="F3501">
        <v>275</v>
      </c>
      <c r="G3501">
        <v>9.4545454545454544E-2</v>
      </c>
      <c r="H3501">
        <v>20923</v>
      </c>
      <c r="I3501">
        <v>137216</v>
      </c>
      <c r="J3501">
        <v>129</v>
      </c>
      <c r="K3501" t="s">
        <v>2946</v>
      </c>
      <c r="L3501">
        <v>1540</v>
      </c>
      <c r="M3501">
        <v>2024</v>
      </c>
      <c r="N3501">
        <v>36</v>
      </c>
      <c r="O3501">
        <f t="shared" si="54"/>
        <v>1.242651627395689E-3</v>
      </c>
    </row>
    <row r="3502" spans="1:15" x14ac:dyDescent="0.3">
      <c r="A3502">
        <v>345</v>
      </c>
      <c r="B3502">
        <v>639</v>
      </c>
      <c r="C3502" t="s">
        <v>744</v>
      </c>
      <c r="D3502" t="s">
        <v>149</v>
      </c>
      <c r="E3502">
        <v>26</v>
      </c>
      <c r="F3502">
        <v>294</v>
      </c>
      <c r="G3502">
        <v>8.8435374149659865E-2</v>
      </c>
      <c r="H3502">
        <v>20923</v>
      </c>
      <c r="I3502">
        <v>137216</v>
      </c>
      <c r="J3502">
        <v>129</v>
      </c>
      <c r="K3502" t="s">
        <v>2939</v>
      </c>
      <c r="L3502">
        <v>1805</v>
      </c>
      <c r="M3502">
        <v>2024</v>
      </c>
      <c r="N3502">
        <v>36</v>
      </c>
      <c r="O3502">
        <f t="shared" si="54"/>
        <v>1.242651627395689E-3</v>
      </c>
    </row>
    <row r="3503" spans="1:15" x14ac:dyDescent="0.3">
      <c r="A3503">
        <v>345</v>
      </c>
      <c r="B3503">
        <v>758</v>
      </c>
      <c r="C3503" t="s">
        <v>744</v>
      </c>
      <c r="D3503" t="s">
        <v>149</v>
      </c>
      <c r="E3503">
        <v>26</v>
      </c>
      <c r="F3503">
        <v>51</v>
      </c>
      <c r="G3503">
        <v>0.50980392156862742</v>
      </c>
      <c r="H3503">
        <v>20923</v>
      </c>
      <c r="I3503">
        <v>137216</v>
      </c>
      <c r="J3503">
        <v>129</v>
      </c>
      <c r="K3503" t="s">
        <v>2887</v>
      </c>
      <c r="L3503">
        <v>430</v>
      </c>
      <c r="M3503">
        <v>2024</v>
      </c>
      <c r="N3503">
        <v>36</v>
      </c>
      <c r="O3503">
        <f t="shared" si="54"/>
        <v>1.242651627395689E-3</v>
      </c>
    </row>
    <row r="3504" spans="1:15" x14ac:dyDescent="0.3">
      <c r="A3504">
        <v>345</v>
      </c>
      <c r="B3504">
        <v>138</v>
      </c>
      <c r="C3504" t="s">
        <v>744</v>
      </c>
      <c r="D3504" t="s">
        <v>149</v>
      </c>
      <c r="E3504">
        <v>25</v>
      </c>
      <c r="F3504">
        <v>363</v>
      </c>
      <c r="G3504">
        <v>6.8870523415977963E-2</v>
      </c>
      <c r="H3504">
        <v>20923</v>
      </c>
      <c r="I3504">
        <v>137216</v>
      </c>
      <c r="J3504">
        <v>132</v>
      </c>
      <c r="K3504" t="s">
        <v>930</v>
      </c>
      <c r="L3504">
        <v>2288</v>
      </c>
      <c r="M3504">
        <v>2024</v>
      </c>
      <c r="N3504">
        <v>36</v>
      </c>
      <c r="O3504">
        <f t="shared" si="54"/>
        <v>1.1948573340343164E-3</v>
      </c>
    </row>
    <row r="3505" spans="1:15" x14ac:dyDescent="0.3">
      <c r="A3505">
        <v>345</v>
      </c>
      <c r="B3505">
        <v>482</v>
      </c>
      <c r="C3505" t="s">
        <v>744</v>
      </c>
      <c r="D3505" t="s">
        <v>149</v>
      </c>
      <c r="E3505">
        <v>25</v>
      </c>
      <c r="F3505">
        <v>74</v>
      </c>
      <c r="G3505">
        <v>0.33783783783783783</v>
      </c>
      <c r="H3505">
        <v>20923</v>
      </c>
      <c r="I3505">
        <v>137216</v>
      </c>
      <c r="J3505">
        <v>132</v>
      </c>
      <c r="K3505" t="s">
        <v>2752</v>
      </c>
      <c r="L3505">
        <v>296</v>
      </c>
      <c r="M3505">
        <v>2024</v>
      </c>
      <c r="N3505">
        <v>36</v>
      </c>
      <c r="O3505">
        <f t="shared" si="54"/>
        <v>1.1948573340343164E-3</v>
      </c>
    </row>
    <row r="3506" spans="1:15" x14ac:dyDescent="0.3">
      <c r="A3506">
        <v>345</v>
      </c>
      <c r="B3506">
        <v>484</v>
      </c>
      <c r="C3506" t="s">
        <v>744</v>
      </c>
      <c r="D3506" t="s">
        <v>149</v>
      </c>
      <c r="E3506">
        <v>25</v>
      </c>
      <c r="F3506">
        <v>73</v>
      </c>
      <c r="G3506">
        <v>0.34246575342465752</v>
      </c>
      <c r="H3506">
        <v>20923</v>
      </c>
      <c r="I3506">
        <v>137216</v>
      </c>
      <c r="J3506">
        <v>132</v>
      </c>
      <c r="K3506" t="s">
        <v>2754</v>
      </c>
      <c r="L3506">
        <v>338</v>
      </c>
      <c r="M3506">
        <v>2024</v>
      </c>
      <c r="N3506">
        <v>36</v>
      </c>
      <c r="O3506">
        <f t="shared" si="54"/>
        <v>1.1948573340343164E-3</v>
      </c>
    </row>
    <row r="3507" spans="1:15" x14ac:dyDescent="0.3">
      <c r="A3507">
        <v>3112</v>
      </c>
      <c r="B3507">
        <v>640</v>
      </c>
      <c r="C3507" t="s">
        <v>745</v>
      </c>
      <c r="D3507" t="s">
        <v>149</v>
      </c>
      <c r="E3507">
        <v>1820</v>
      </c>
      <c r="F3507">
        <v>11128</v>
      </c>
      <c r="G3507">
        <v>0.16355140186915887</v>
      </c>
      <c r="H3507">
        <v>20043</v>
      </c>
      <c r="I3507">
        <v>137216</v>
      </c>
      <c r="J3507">
        <v>1</v>
      </c>
      <c r="K3507" t="s">
        <v>866</v>
      </c>
      <c r="L3507">
        <v>59576</v>
      </c>
      <c r="M3507">
        <v>2024</v>
      </c>
      <c r="N3507">
        <v>36</v>
      </c>
      <c r="O3507">
        <f t="shared" si="54"/>
        <v>9.0804769745048142E-2</v>
      </c>
    </row>
    <row r="3508" spans="1:15" x14ac:dyDescent="0.3">
      <c r="A3508">
        <v>3112</v>
      </c>
      <c r="B3508">
        <v>560</v>
      </c>
      <c r="C3508" t="s">
        <v>745</v>
      </c>
      <c r="D3508" t="s">
        <v>149</v>
      </c>
      <c r="E3508">
        <v>1280</v>
      </c>
      <c r="F3508">
        <v>7491</v>
      </c>
      <c r="G3508">
        <v>0.17087171272193299</v>
      </c>
      <c r="H3508">
        <v>20043</v>
      </c>
      <c r="I3508">
        <v>137216</v>
      </c>
      <c r="J3508">
        <v>2</v>
      </c>
      <c r="K3508" t="s">
        <v>868</v>
      </c>
      <c r="L3508">
        <v>40753</v>
      </c>
      <c r="M3508">
        <v>2024</v>
      </c>
      <c r="N3508">
        <v>36</v>
      </c>
      <c r="O3508">
        <f t="shared" si="54"/>
        <v>6.3862695205308587E-2</v>
      </c>
    </row>
    <row r="3509" spans="1:15" x14ac:dyDescent="0.3">
      <c r="A3509">
        <v>3112</v>
      </c>
      <c r="B3509">
        <v>720</v>
      </c>
      <c r="C3509" t="s">
        <v>745</v>
      </c>
      <c r="D3509" t="s">
        <v>149</v>
      </c>
      <c r="E3509">
        <v>1208</v>
      </c>
      <c r="F3509">
        <v>8887</v>
      </c>
      <c r="G3509">
        <v>0.1359288848880387</v>
      </c>
      <c r="H3509">
        <v>20043</v>
      </c>
      <c r="I3509">
        <v>137216</v>
      </c>
      <c r="J3509">
        <v>3</v>
      </c>
      <c r="K3509" t="s">
        <v>867</v>
      </c>
      <c r="L3509">
        <v>43807</v>
      </c>
      <c r="M3509">
        <v>2024</v>
      </c>
      <c r="N3509">
        <v>36</v>
      </c>
      <c r="O3509">
        <f t="shared" si="54"/>
        <v>6.0270418600009978E-2</v>
      </c>
    </row>
    <row r="3510" spans="1:15" x14ac:dyDescent="0.3">
      <c r="A3510">
        <v>3112</v>
      </c>
      <c r="B3510">
        <v>194</v>
      </c>
      <c r="C3510" t="s">
        <v>745</v>
      </c>
      <c r="D3510" t="s">
        <v>149</v>
      </c>
      <c r="E3510">
        <v>705</v>
      </c>
      <c r="F3510">
        <v>5530</v>
      </c>
      <c r="G3510">
        <v>0.12748643761301989</v>
      </c>
      <c r="H3510">
        <v>20043</v>
      </c>
      <c r="I3510">
        <v>137216</v>
      </c>
      <c r="J3510">
        <v>4</v>
      </c>
      <c r="K3510" t="s">
        <v>873</v>
      </c>
      <c r="L3510">
        <v>26491</v>
      </c>
      <c r="M3510">
        <v>2024</v>
      </c>
      <c r="N3510">
        <v>36</v>
      </c>
      <c r="O3510">
        <f t="shared" si="54"/>
        <v>3.5174375093548871E-2</v>
      </c>
    </row>
    <row r="3511" spans="1:15" x14ac:dyDescent="0.3">
      <c r="A3511">
        <v>3112</v>
      </c>
      <c r="B3511">
        <v>540</v>
      </c>
      <c r="C3511" t="s">
        <v>745</v>
      </c>
      <c r="D3511" t="s">
        <v>149</v>
      </c>
      <c r="E3511">
        <v>585</v>
      </c>
      <c r="F3511">
        <v>4015</v>
      </c>
      <c r="G3511">
        <v>0.14570361145703611</v>
      </c>
      <c r="H3511">
        <v>20043</v>
      </c>
      <c r="I3511">
        <v>137216</v>
      </c>
      <c r="J3511">
        <v>5</v>
      </c>
      <c r="K3511" t="s">
        <v>871</v>
      </c>
      <c r="L3511">
        <v>22562</v>
      </c>
      <c r="M3511">
        <v>2024</v>
      </c>
      <c r="N3511">
        <v>36</v>
      </c>
      <c r="O3511">
        <f t="shared" si="54"/>
        <v>2.918724741805119E-2</v>
      </c>
    </row>
    <row r="3512" spans="1:15" x14ac:dyDescent="0.3">
      <c r="A3512">
        <v>3112</v>
      </c>
      <c r="B3512">
        <v>139</v>
      </c>
      <c r="C3512" t="s">
        <v>745</v>
      </c>
      <c r="D3512" t="s">
        <v>149</v>
      </c>
      <c r="E3512">
        <v>535</v>
      </c>
      <c r="F3512">
        <v>3353</v>
      </c>
      <c r="G3512">
        <v>0.15955860423501342</v>
      </c>
      <c r="H3512">
        <v>20043</v>
      </c>
      <c r="I3512">
        <v>137216</v>
      </c>
      <c r="J3512">
        <v>6</v>
      </c>
      <c r="K3512" t="s">
        <v>879</v>
      </c>
      <c r="L3512">
        <v>15497</v>
      </c>
      <c r="M3512">
        <v>2024</v>
      </c>
      <c r="N3512">
        <v>36</v>
      </c>
      <c r="O3512">
        <f t="shared" si="54"/>
        <v>2.6692610886593825E-2</v>
      </c>
    </row>
    <row r="3513" spans="1:15" x14ac:dyDescent="0.3">
      <c r="A3513">
        <v>3112</v>
      </c>
      <c r="B3513">
        <v>137</v>
      </c>
      <c r="C3513" t="s">
        <v>745</v>
      </c>
      <c r="D3513" t="s">
        <v>149</v>
      </c>
      <c r="E3513">
        <v>525</v>
      </c>
      <c r="F3513">
        <v>3805</v>
      </c>
      <c r="G3513">
        <v>0.13797634691195795</v>
      </c>
      <c r="H3513">
        <v>20043</v>
      </c>
      <c r="I3513">
        <v>137216</v>
      </c>
      <c r="J3513">
        <v>7</v>
      </c>
      <c r="K3513" t="s">
        <v>872</v>
      </c>
      <c r="L3513">
        <v>18935</v>
      </c>
      <c r="M3513">
        <v>2024</v>
      </c>
      <c r="N3513">
        <v>36</v>
      </c>
      <c r="O3513">
        <f t="shared" si="54"/>
        <v>2.619368358030235E-2</v>
      </c>
    </row>
    <row r="3514" spans="1:15" x14ac:dyDescent="0.3">
      <c r="A3514">
        <v>3112</v>
      </c>
      <c r="B3514">
        <v>753</v>
      </c>
      <c r="C3514" t="s">
        <v>745</v>
      </c>
      <c r="D3514" t="s">
        <v>149</v>
      </c>
      <c r="E3514">
        <v>473</v>
      </c>
      <c r="F3514">
        <v>1665</v>
      </c>
      <c r="G3514">
        <v>0.28408408408408409</v>
      </c>
      <c r="H3514">
        <v>20043</v>
      </c>
      <c r="I3514">
        <v>137216</v>
      </c>
      <c r="J3514">
        <v>8</v>
      </c>
      <c r="K3514" t="s">
        <v>869</v>
      </c>
      <c r="L3514">
        <v>6723</v>
      </c>
      <c r="M3514">
        <v>2024</v>
      </c>
      <c r="N3514">
        <v>36</v>
      </c>
      <c r="O3514">
        <f t="shared" si="54"/>
        <v>2.3599261587586687E-2</v>
      </c>
    </row>
    <row r="3515" spans="1:15" x14ac:dyDescent="0.3">
      <c r="A3515">
        <v>3112</v>
      </c>
      <c r="B3515">
        <v>751</v>
      </c>
      <c r="C3515" t="s">
        <v>745</v>
      </c>
      <c r="D3515" t="s">
        <v>149</v>
      </c>
      <c r="E3515">
        <v>434</v>
      </c>
      <c r="F3515">
        <v>1673</v>
      </c>
      <c r="G3515">
        <v>0.2594142259414226</v>
      </c>
      <c r="H3515">
        <v>20043</v>
      </c>
      <c r="I3515">
        <v>137216</v>
      </c>
      <c r="J3515">
        <v>9</v>
      </c>
      <c r="K3515" t="s">
        <v>870</v>
      </c>
      <c r="L3515">
        <v>7174</v>
      </c>
      <c r="M3515">
        <v>2024</v>
      </c>
      <c r="N3515">
        <v>36</v>
      </c>
      <c r="O3515">
        <f t="shared" si="54"/>
        <v>2.1653445093049943E-2</v>
      </c>
    </row>
    <row r="3516" spans="1:15" x14ac:dyDescent="0.3">
      <c r="A3516">
        <v>3112</v>
      </c>
      <c r="B3516">
        <v>201</v>
      </c>
      <c r="C3516" t="s">
        <v>745</v>
      </c>
      <c r="D3516" t="s">
        <v>149</v>
      </c>
      <c r="E3516">
        <v>377</v>
      </c>
      <c r="F3516">
        <v>2705</v>
      </c>
      <c r="G3516">
        <v>0.13937153419593346</v>
      </c>
      <c r="H3516">
        <v>20043</v>
      </c>
      <c r="I3516">
        <v>137216</v>
      </c>
      <c r="J3516">
        <v>10</v>
      </c>
      <c r="K3516" t="s">
        <v>877</v>
      </c>
      <c r="L3516">
        <v>11407</v>
      </c>
      <c r="M3516">
        <v>2024</v>
      </c>
      <c r="N3516">
        <v>36</v>
      </c>
      <c r="O3516">
        <f t="shared" si="54"/>
        <v>1.8809559447188543E-2</v>
      </c>
    </row>
    <row r="3517" spans="1:15" x14ac:dyDescent="0.3">
      <c r="A3517">
        <v>3112</v>
      </c>
      <c r="B3517">
        <v>469</v>
      </c>
      <c r="C3517" t="s">
        <v>745</v>
      </c>
      <c r="D3517" t="s">
        <v>149</v>
      </c>
      <c r="E3517">
        <v>345</v>
      </c>
      <c r="F3517">
        <v>2196</v>
      </c>
      <c r="G3517">
        <v>0.15710382513661203</v>
      </c>
      <c r="H3517">
        <v>20043</v>
      </c>
      <c r="I3517">
        <v>137216</v>
      </c>
      <c r="J3517">
        <v>11</v>
      </c>
      <c r="K3517" t="s">
        <v>1605</v>
      </c>
      <c r="L3517">
        <v>10709</v>
      </c>
      <c r="M3517">
        <v>2024</v>
      </c>
      <c r="N3517">
        <v>36</v>
      </c>
      <c r="O3517">
        <f t="shared" si="54"/>
        <v>1.721299206705583E-2</v>
      </c>
    </row>
    <row r="3518" spans="1:15" x14ac:dyDescent="0.3">
      <c r="A3518">
        <v>3112</v>
      </c>
      <c r="B3518">
        <v>463</v>
      </c>
      <c r="C3518" t="s">
        <v>745</v>
      </c>
      <c r="D3518" t="s">
        <v>149</v>
      </c>
      <c r="E3518">
        <v>343</v>
      </c>
      <c r="F3518">
        <v>2621</v>
      </c>
      <c r="G3518">
        <v>0.13086608164822586</v>
      </c>
      <c r="H3518">
        <v>20043</v>
      </c>
      <c r="I3518">
        <v>137216</v>
      </c>
      <c r="J3518">
        <v>12</v>
      </c>
      <c r="K3518" t="s">
        <v>880</v>
      </c>
      <c r="L3518">
        <v>12764</v>
      </c>
      <c r="M3518">
        <v>2024</v>
      </c>
      <c r="N3518">
        <v>36</v>
      </c>
      <c r="O3518">
        <f t="shared" si="54"/>
        <v>1.7113206605797536E-2</v>
      </c>
    </row>
    <row r="3519" spans="1:15" x14ac:dyDescent="0.3">
      <c r="A3519">
        <v>3112</v>
      </c>
      <c r="B3519">
        <v>301</v>
      </c>
      <c r="C3519" t="s">
        <v>745</v>
      </c>
      <c r="D3519" t="s">
        <v>149</v>
      </c>
      <c r="E3519">
        <v>341</v>
      </c>
      <c r="F3519">
        <v>1357</v>
      </c>
      <c r="G3519">
        <v>0.25128960943257184</v>
      </c>
      <c r="H3519">
        <v>20043</v>
      </c>
      <c r="I3519">
        <v>137216</v>
      </c>
      <c r="J3519">
        <v>13</v>
      </c>
      <c r="K3519" t="s">
        <v>2874</v>
      </c>
      <c r="L3519">
        <v>7114</v>
      </c>
      <c r="M3519">
        <v>2024</v>
      </c>
      <c r="N3519">
        <v>36</v>
      </c>
      <c r="O3519">
        <f t="shared" si="54"/>
        <v>1.7013421144539239E-2</v>
      </c>
    </row>
    <row r="3520" spans="1:15" x14ac:dyDescent="0.3">
      <c r="A3520">
        <v>3112</v>
      </c>
      <c r="B3520">
        <v>302</v>
      </c>
      <c r="C3520" t="s">
        <v>745</v>
      </c>
      <c r="D3520" t="s">
        <v>149</v>
      </c>
      <c r="E3520">
        <v>339</v>
      </c>
      <c r="F3520">
        <v>1073</v>
      </c>
      <c r="G3520">
        <v>0.31593662628145386</v>
      </c>
      <c r="H3520">
        <v>20043</v>
      </c>
      <c r="I3520">
        <v>137216</v>
      </c>
      <c r="J3520">
        <v>14</v>
      </c>
      <c r="K3520" t="s">
        <v>875</v>
      </c>
      <c r="L3520">
        <v>6312</v>
      </c>
      <c r="M3520">
        <v>2024</v>
      </c>
      <c r="N3520">
        <v>36</v>
      </c>
      <c r="O3520">
        <f t="shared" si="54"/>
        <v>1.6913635683280945E-2</v>
      </c>
    </row>
    <row r="3521" spans="1:15" x14ac:dyDescent="0.3">
      <c r="A3521">
        <v>3112</v>
      </c>
      <c r="B3521">
        <v>383</v>
      </c>
      <c r="C3521" t="s">
        <v>745</v>
      </c>
      <c r="D3521" t="s">
        <v>149</v>
      </c>
      <c r="E3521">
        <v>286</v>
      </c>
      <c r="F3521">
        <v>1806</v>
      </c>
      <c r="G3521">
        <v>0.1583610188261351</v>
      </c>
      <c r="H3521">
        <v>20043</v>
      </c>
      <c r="I3521">
        <v>137216</v>
      </c>
      <c r="J3521">
        <v>15</v>
      </c>
      <c r="K3521" t="s">
        <v>2875</v>
      </c>
      <c r="L3521">
        <v>8922</v>
      </c>
      <c r="M3521">
        <v>2024</v>
      </c>
      <c r="N3521">
        <v>36</v>
      </c>
      <c r="O3521">
        <f t="shared" si="54"/>
        <v>1.4269320959936138E-2</v>
      </c>
    </row>
    <row r="3522" spans="1:15" x14ac:dyDescent="0.3">
      <c r="A3522">
        <v>3112</v>
      </c>
      <c r="B3522">
        <v>750</v>
      </c>
      <c r="C3522" t="s">
        <v>745</v>
      </c>
      <c r="D3522" t="s">
        <v>149</v>
      </c>
      <c r="E3522">
        <v>270</v>
      </c>
      <c r="F3522">
        <v>1089</v>
      </c>
      <c r="G3522">
        <v>0.24793388429752067</v>
      </c>
      <c r="H3522">
        <v>20043</v>
      </c>
      <c r="I3522">
        <v>137216</v>
      </c>
      <c r="J3522">
        <v>16</v>
      </c>
      <c r="K3522" t="s">
        <v>884</v>
      </c>
      <c r="L3522">
        <v>5626</v>
      </c>
      <c r="M3522">
        <v>2024</v>
      </c>
      <c r="N3522">
        <v>36</v>
      </c>
      <c r="O3522">
        <f t="shared" si="54"/>
        <v>1.3471037269869779E-2</v>
      </c>
    </row>
    <row r="3523" spans="1:15" x14ac:dyDescent="0.3">
      <c r="A3523">
        <v>3112</v>
      </c>
      <c r="B3523">
        <v>42</v>
      </c>
      <c r="C3523" t="s">
        <v>745</v>
      </c>
      <c r="D3523" t="s">
        <v>149</v>
      </c>
      <c r="E3523">
        <v>261</v>
      </c>
      <c r="F3523">
        <v>1040</v>
      </c>
      <c r="G3523">
        <v>0.25096153846153846</v>
      </c>
      <c r="H3523">
        <v>20043</v>
      </c>
      <c r="I3523">
        <v>137216</v>
      </c>
      <c r="J3523">
        <v>17</v>
      </c>
      <c r="K3523" t="s">
        <v>914</v>
      </c>
      <c r="L3523">
        <v>5210</v>
      </c>
      <c r="M3523">
        <v>2024</v>
      </c>
      <c r="N3523">
        <v>36</v>
      </c>
      <c r="O3523">
        <f t="shared" ref="O3523:O3586" si="55">E3523/H3523</f>
        <v>1.3022002694207453E-2</v>
      </c>
    </row>
    <row r="3524" spans="1:15" x14ac:dyDescent="0.3">
      <c r="A3524">
        <v>3112</v>
      </c>
      <c r="B3524">
        <v>45</v>
      </c>
      <c r="C3524" t="s">
        <v>745</v>
      </c>
      <c r="D3524" t="s">
        <v>149</v>
      </c>
      <c r="E3524">
        <v>250</v>
      </c>
      <c r="F3524">
        <v>1869</v>
      </c>
      <c r="G3524">
        <v>0.13376136971642591</v>
      </c>
      <c r="H3524">
        <v>20043</v>
      </c>
      <c r="I3524">
        <v>137216</v>
      </c>
      <c r="J3524">
        <v>18</v>
      </c>
      <c r="K3524" t="s">
        <v>883</v>
      </c>
      <c r="L3524">
        <v>9187</v>
      </c>
      <c r="M3524">
        <v>2024</v>
      </c>
      <c r="N3524">
        <v>36</v>
      </c>
      <c r="O3524">
        <f t="shared" si="55"/>
        <v>1.2473182657286834E-2</v>
      </c>
    </row>
    <row r="3525" spans="1:15" x14ac:dyDescent="0.3">
      <c r="A3525">
        <v>3112</v>
      </c>
      <c r="B3525">
        <v>204</v>
      </c>
      <c r="C3525" t="s">
        <v>745</v>
      </c>
      <c r="D3525" t="s">
        <v>149</v>
      </c>
      <c r="E3525">
        <v>231</v>
      </c>
      <c r="F3525">
        <v>930</v>
      </c>
      <c r="G3525">
        <v>0.24838709677419354</v>
      </c>
      <c r="H3525">
        <v>20043</v>
      </c>
      <c r="I3525">
        <v>137216</v>
      </c>
      <c r="J3525">
        <v>19</v>
      </c>
      <c r="K3525" t="s">
        <v>2704</v>
      </c>
      <c r="L3525">
        <v>4075</v>
      </c>
      <c r="M3525">
        <v>2024</v>
      </c>
      <c r="N3525">
        <v>36</v>
      </c>
      <c r="O3525">
        <f t="shared" si="55"/>
        <v>1.1525220775333035E-2</v>
      </c>
    </row>
    <row r="3526" spans="1:15" x14ac:dyDescent="0.3">
      <c r="A3526">
        <v>3112</v>
      </c>
      <c r="B3526">
        <v>133</v>
      </c>
      <c r="C3526" t="s">
        <v>745</v>
      </c>
      <c r="D3526" t="s">
        <v>149</v>
      </c>
      <c r="E3526">
        <v>214</v>
      </c>
      <c r="F3526">
        <v>1165</v>
      </c>
      <c r="G3526">
        <v>0.18369098712446352</v>
      </c>
      <c r="H3526">
        <v>20043</v>
      </c>
      <c r="I3526">
        <v>137216</v>
      </c>
      <c r="J3526">
        <v>20</v>
      </c>
      <c r="K3526" t="s">
        <v>2877</v>
      </c>
      <c r="L3526">
        <v>7672</v>
      </c>
      <c r="M3526">
        <v>2024</v>
      </c>
      <c r="N3526">
        <v>36</v>
      </c>
      <c r="O3526">
        <f t="shared" si="55"/>
        <v>1.067704435463753E-2</v>
      </c>
    </row>
    <row r="3527" spans="1:15" x14ac:dyDescent="0.3">
      <c r="A3527">
        <v>3112</v>
      </c>
      <c r="B3527">
        <v>775</v>
      </c>
      <c r="C3527" t="s">
        <v>745</v>
      </c>
      <c r="D3527" t="s">
        <v>149</v>
      </c>
      <c r="E3527">
        <v>208</v>
      </c>
      <c r="F3527">
        <v>1629</v>
      </c>
      <c r="G3527">
        <v>0.12768569674647023</v>
      </c>
      <c r="H3527">
        <v>20043</v>
      </c>
      <c r="I3527">
        <v>137216</v>
      </c>
      <c r="J3527">
        <v>21</v>
      </c>
      <c r="K3527" t="s">
        <v>881</v>
      </c>
      <c r="L3527">
        <v>9105</v>
      </c>
      <c r="M3527">
        <v>2024</v>
      </c>
      <c r="N3527">
        <v>36</v>
      </c>
      <c r="O3527">
        <f t="shared" si="55"/>
        <v>1.0377687970862646E-2</v>
      </c>
    </row>
    <row r="3528" spans="1:15" x14ac:dyDescent="0.3">
      <c r="A3528">
        <v>3112</v>
      </c>
      <c r="B3528">
        <v>466</v>
      </c>
      <c r="C3528" t="s">
        <v>745</v>
      </c>
      <c r="D3528" t="s">
        <v>149</v>
      </c>
      <c r="E3528">
        <v>196</v>
      </c>
      <c r="F3528">
        <v>1506</v>
      </c>
      <c r="G3528">
        <v>0.13014608233731739</v>
      </c>
      <c r="H3528">
        <v>20043</v>
      </c>
      <c r="I3528">
        <v>137216</v>
      </c>
      <c r="J3528">
        <v>22</v>
      </c>
      <c r="K3528" t="s">
        <v>2748</v>
      </c>
      <c r="L3528">
        <v>7325</v>
      </c>
      <c r="M3528">
        <v>2024</v>
      </c>
      <c r="N3528">
        <v>36</v>
      </c>
      <c r="O3528">
        <f t="shared" si="55"/>
        <v>9.7789752033128775E-3</v>
      </c>
    </row>
    <row r="3529" spans="1:15" x14ac:dyDescent="0.3">
      <c r="A3529">
        <v>3112</v>
      </c>
      <c r="B3529">
        <v>249</v>
      </c>
      <c r="C3529" t="s">
        <v>745</v>
      </c>
      <c r="D3529" t="s">
        <v>149</v>
      </c>
      <c r="E3529">
        <v>190</v>
      </c>
      <c r="F3529">
        <v>1337</v>
      </c>
      <c r="G3529">
        <v>0.14210919970082272</v>
      </c>
      <c r="H3529">
        <v>20043</v>
      </c>
      <c r="I3529">
        <v>137216</v>
      </c>
      <c r="J3529">
        <v>23</v>
      </c>
      <c r="K3529" t="s">
        <v>2876</v>
      </c>
      <c r="L3529">
        <v>7387</v>
      </c>
      <c r="M3529">
        <v>2024</v>
      </c>
      <c r="N3529">
        <v>36</v>
      </c>
      <c r="O3529">
        <f t="shared" si="55"/>
        <v>9.4796188195379934E-3</v>
      </c>
    </row>
    <row r="3530" spans="1:15" x14ac:dyDescent="0.3">
      <c r="A3530">
        <v>3112</v>
      </c>
      <c r="B3530">
        <v>351</v>
      </c>
      <c r="C3530" t="s">
        <v>745</v>
      </c>
      <c r="D3530" t="s">
        <v>149</v>
      </c>
      <c r="E3530">
        <v>178</v>
      </c>
      <c r="F3530">
        <v>999</v>
      </c>
      <c r="G3530">
        <v>0.17817817817817819</v>
      </c>
      <c r="H3530">
        <v>20043</v>
      </c>
      <c r="I3530">
        <v>137216</v>
      </c>
      <c r="J3530">
        <v>24</v>
      </c>
      <c r="K3530" t="s">
        <v>2729</v>
      </c>
      <c r="L3530">
        <v>4749</v>
      </c>
      <c r="M3530">
        <v>2024</v>
      </c>
      <c r="N3530">
        <v>36</v>
      </c>
      <c r="O3530">
        <f t="shared" si="55"/>
        <v>8.8809060519882254E-3</v>
      </c>
    </row>
    <row r="3531" spans="1:15" x14ac:dyDescent="0.3">
      <c r="A3531">
        <v>3112</v>
      </c>
      <c r="B3531">
        <v>420</v>
      </c>
      <c r="C3531" t="s">
        <v>745</v>
      </c>
      <c r="D3531" t="s">
        <v>149</v>
      </c>
      <c r="E3531">
        <v>178</v>
      </c>
      <c r="F3531">
        <v>1430</v>
      </c>
      <c r="G3531">
        <v>0.12447552447552447</v>
      </c>
      <c r="H3531">
        <v>20043</v>
      </c>
      <c r="I3531">
        <v>137216</v>
      </c>
      <c r="J3531">
        <v>24</v>
      </c>
      <c r="K3531" t="s">
        <v>894</v>
      </c>
      <c r="L3531">
        <v>7368</v>
      </c>
      <c r="M3531">
        <v>2024</v>
      </c>
      <c r="N3531">
        <v>36</v>
      </c>
      <c r="O3531">
        <f t="shared" si="55"/>
        <v>8.8809060519882254E-3</v>
      </c>
    </row>
    <row r="3532" spans="1:15" x14ac:dyDescent="0.3">
      <c r="A3532">
        <v>3112</v>
      </c>
      <c r="B3532">
        <v>190</v>
      </c>
      <c r="C3532" t="s">
        <v>745</v>
      </c>
      <c r="D3532" t="s">
        <v>149</v>
      </c>
      <c r="E3532">
        <v>174</v>
      </c>
      <c r="F3532">
        <v>1140</v>
      </c>
      <c r="G3532">
        <v>0.15263157894736842</v>
      </c>
      <c r="H3532">
        <v>20043</v>
      </c>
      <c r="I3532">
        <v>137216</v>
      </c>
      <c r="J3532">
        <v>26</v>
      </c>
      <c r="K3532" t="s">
        <v>904</v>
      </c>
      <c r="L3532">
        <v>5253</v>
      </c>
      <c r="M3532">
        <v>2024</v>
      </c>
      <c r="N3532">
        <v>36</v>
      </c>
      <c r="O3532">
        <f t="shared" si="55"/>
        <v>8.6813351294716366E-3</v>
      </c>
    </row>
    <row r="3533" spans="1:15" x14ac:dyDescent="0.3">
      <c r="A3533">
        <v>3112</v>
      </c>
      <c r="B3533">
        <v>347</v>
      </c>
      <c r="C3533" t="s">
        <v>745</v>
      </c>
      <c r="D3533" t="s">
        <v>149</v>
      </c>
      <c r="E3533">
        <v>167</v>
      </c>
      <c r="F3533">
        <v>1322</v>
      </c>
      <c r="G3533">
        <v>0.12632375189107414</v>
      </c>
      <c r="H3533">
        <v>20043</v>
      </c>
      <c r="I3533">
        <v>137216</v>
      </c>
      <c r="J3533">
        <v>27</v>
      </c>
      <c r="K3533" t="s">
        <v>886</v>
      </c>
      <c r="L3533">
        <v>5736</v>
      </c>
      <c r="M3533">
        <v>2024</v>
      </c>
      <c r="N3533">
        <v>36</v>
      </c>
      <c r="O3533">
        <f t="shared" si="55"/>
        <v>8.3320860150676041E-3</v>
      </c>
    </row>
    <row r="3534" spans="1:15" x14ac:dyDescent="0.3">
      <c r="A3534">
        <v>3112</v>
      </c>
      <c r="B3534">
        <v>308</v>
      </c>
      <c r="C3534" t="s">
        <v>745</v>
      </c>
      <c r="D3534" t="s">
        <v>149</v>
      </c>
      <c r="E3534">
        <v>166</v>
      </c>
      <c r="F3534">
        <v>1067</v>
      </c>
      <c r="G3534">
        <v>0.15557638238050608</v>
      </c>
      <c r="H3534">
        <v>20043</v>
      </c>
      <c r="I3534">
        <v>137216</v>
      </c>
      <c r="J3534">
        <v>28</v>
      </c>
      <c r="K3534" t="s">
        <v>2211</v>
      </c>
      <c r="L3534">
        <v>5626</v>
      </c>
      <c r="M3534">
        <v>2024</v>
      </c>
      <c r="N3534">
        <v>36</v>
      </c>
      <c r="O3534">
        <f t="shared" si="55"/>
        <v>8.2821932844384574E-3</v>
      </c>
    </row>
    <row r="3535" spans="1:15" x14ac:dyDescent="0.3">
      <c r="A3535">
        <v>3112</v>
      </c>
      <c r="B3535">
        <v>140</v>
      </c>
      <c r="C3535" t="s">
        <v>745</v>
      </c>
      <c r="D3535" t="s">
        <v>149</v>
      </c>
      <c r="E3535">
        <v>164</v>
      </c>
      <c r="F3535">
        <v>1703</v>
      </c>
      <c r="G3535">
        <v>9.6300645918966532E-2</v>
      </c>
      <c r="H3535">
        <v>20043</v>
      </c>
      <c r="I3535">
        <v>137216</v>
      </c>
      <c r="J3535">
        <v>29</v>
      </c>
      <c r="K3535" t="s">
        <v>876</v>
      </c>
      <c r="L3535">
        <v>9196</v>
      </c>
      <c r="M3535">
        <v>2024</v>
      </c>
      <c r="N3535">
        <v>36</v>
      </c>
      <c r="O3535">
        <f t="shared" si="55"/>
        <v>8.1824078231801621E-3</v>
      </c>
    </row>
    <row r="3536" spans="1:15" x14ac:dyDescent="0.3">
      <c r="A3536">
        <v>3112</v>
      </c>
      <c r="B3536">
        <v>254</v>
      </c>
      <c r="C3536" t="s">
        <v>745</v>
      </c>
      <c r="D3536" t="s">
        <v>149</v>
      </c>
      <c r="E3536">
        <v>156</v>
      </c>
      <c r="F3536">
        <v>1193</v>
      </c>
      <c r="G3536">
        <v>0.13076278290025148</v>
      </c>
      <c r="H3536">
        <v>20043</v>
      </c>
      <c r="I3536">
        <v>137216</v>
      </c>
      <c r="J3536">
        <v>30</v>
      </c>
      <c r="K3536" t="s">
        <v>889</v>
      </c>
      <c r="L3536">
        <v>7267</v>
      </c>
      <c r="M3536">
        <v>2024</v>
      </c>
      <c r="N3536">
        <v>36</v>
      </c>
      <c r="O3536">
        <f t="shared" si="55"/>
        <v>7.7832659781469837E-3</v>
      </c>
    </row>
    <row r="3537" spans="1:15" x14ac:dyDescent="0.3">
      <c r="A3537">
        <v>3112</v>
      </c>
      <c r="B3537">
        <v>754</v>
      </c>
      <c r="C3537" t="s">
        <v>745</v>
      </c>
      <c r="D3537" t="s">
        <v>149</v>
      </c>
      <c r="E3537">
        <v>142</v>
      </c>
      <c r="F3537">
        <v>594</v>
      </c>
      <c r="G3537">
        <v>0.23905723905723905</v>
      </c>
      <c r="H3537">
        <v>20043</v>
      </c>
      <c r="I3537">
        <v>137216</v>
      </c>
      <c r="J3537">
        <v>31</v>
      </c>
      <c r="K3537" t="s">
        <v>874</v>
      </c>
      <c r="L3537">
        <v>2634</v>
      </c>
      <c r="M3537">
        <v>2024</v>
      </c>
      <c r="N3537">
        <v>36</v>
      </c>
      <c r="O3537">
        <f t="shared" si="55"/>
        <v>7.0847677493389213E-3</v>
      </c>
    </row>
    <row r="3538" spans="1:15" x14ac:dyDescent="0.3">
      <c r="A3538">
        <v>3112</v>
      </c>
      <c r="B3538">
        <v>756</v>
      </c>
      <c r="C3538" t="s">
        <v>745</v>
      </c>
      <c r="D3538" t="s">
        <v>149</v>
      </c>
      <c r="E3538">
        <v>138</v>
      </c>
      <c r="F3538">
        <v>352</v>
      </c>
      <c r="G3538">
        <v>0.39204545454545453</v>
      </c>
      <c r="H3538">
        <v>20043</v>
      </c>
      <c r="I3538">
        <v>137216</v>
      </c>
      <c r="J3538">
        <v>32</v>
      </c>
      <c r="K3538" t="s">
        <v>892</v>
      </c>
      <c r="L3538">
        <v>1555</v>
      </c>
      <c r="M3538">
        <v>2024</v>
      </c>
      <c r="N3538">
        <v>36</v>
      </c>
      <c r="O3538">
        <f t="shared" si="55"/>
        <v>6.8851968268223316E-3</v>
      </c>
    </row>
    <row r="3539" spans="1:15" x14ac:dyDescent="0.3">
      <c r="A3539">
        <v>3112</v>
      </c>
      <c r="B3539">
        <v>199</v>
      </c>
      <c r="C3539" t="s">
        <v>745</v>
      </c>
      <c r="D3539" t="s">
        <v>149</v>
      </c>
      <c r="E3539">
        <v>135</v>
      </c>
      <c r="F3539">
        <v>635</v>
      </c>
      <c r="G3539">
        <v>0.2125984251968504</v>
      </c>
      <c r="H3539">
        <v>20043</v>
      </c>
      <c r="I3539">
        <v>137216</v>
      </c>
      <c r="J3539">
        <v>33</v>
      </c>
      <c r="K3539" t="s">
        <v>1667</v>
      </c>
      <c r="L3539">
        <v>2845</v>
      </c>
      <c r="M3539">
        <v>2024</v>
      </c>
      <c r="N3539">
        <v>36</v>
      </c>
      <c r="O3539">
        <f t="shared" si="55"/>
        <v>6.7355186349348896E-3</v>
      </c>
    </row>
    <row r="3540" spans="1:15" x14ac:dyDescent="0.3">
      <c r="A3540">
        <v>3112</v>
      </c>
      <c r="B3540">
        <v>53</v>
      </c>
      <c r="C3540" t="s">
        <v>745</v>
      </c>
      <c r="D3540" t="s">
        <v>149</v>
      </c>
      <c r="E3540">
        <v>134</v>
      </c>
      <c r="F3540">
        <v>921</v>
      </c>
      <c r="G3540">
        <v>0.14549402823018459</v>
      </c>
      <c r="H3540">
        <v>20043</v>
      </c>
      <c r="I3540">
        <v>137216</v>
      </c>
      <c r="J3540">
        <v>34</v>
      </c>
      <c r="K3540" t="s">
        <v>906</v>
      </c>
      <c r="L3540">
        <v>6415</v>
      </c>
      <c r="M3540">
        <v>2024</v>
      </c>
      <c r="N3540">
        <v>36</v>
      </c>
      <c r="O3540">
        <f t="shared" si="55"/>
        <v>6.6856259043057429E-3</v>
      </c>
    </row>
    <row r="3541" spans="1:15" x14ac:dyDescent="0.3">
      <c r="A3541">
        <v>3112</v>
      </c>
      <c r="B3541">
        <v>247</v>
      </c>
      <c r="C3541" t="s">
        <v>745</v>
      </c>
      <c r="D3541" t="s">
        <v>149</v>
      </c>
      <c r="E3541">
        <v>132</v>
      </c>
      <c r="F3541">
        <v>1087</v>
      </c>
      <c r="G3541">
        <v>0.12143514259429623</v>
      </c>
      <c r="H3541">
        <v>20043</v>
      </c>
      <c r="I3541">
        <v>137216</v>
      </c>
      <c r="J3541">
        <v>35</v>
      </c>
      <c r="K3541" t="s">
        <v>898</v>
      </c>
      <c r="L3541">
        <v>5393</v>
      </c>
      <c r="M3541">
        <v>2024</v>
      </c>
      <c r="N3541">
        <v>36</v>
      </c>
      <c r="O3541">
        <f t="shared" si="55"/>
        <v>6.5858404430474476E-3</v>
      </c>
    </row>
    <row r="3542" spans="1:15" x14ac:dyDescent="0.3">
      <c r="A3542">
        <v>3112</v>
      </c>
      <c r="B3542">
        <v>244</v>
      </c>
      <c r="C3542" t="s">
        <v>745</v>
      </c>
      <c r="D3542" t="s">
        <v>149</v>
      </c>
      <c r="E3542">
        <v>130</v>
      </c>
      <c r="F3542">
        <v>1122</v>
      </c>
      <c r="G3542">
        <v>0.11586452762923351</v>
      </c>
      <c r="H3542">
        <v>20043</v>
      </c>
      <c r="I3542">
        <v>137216</v>
      </c>
      <c r="J3542">
        <v>36</v>
      </c>
      <c r="K3542" t="s">
        <v>887</v>
      </c>
      <c r="L3542">
        <v>5396</v>
      </c>
      <c r="M3542">
        <v>2024</v>
      </c>
      <c r="N3542">
        <v>36</v>
      </c>
      <c r="O3542">
        <f t="shared" si="55"/>
        <v>6.4860549817891532E-3</v>
      </c>
    </row>
    <row r="3543" spans="1:15" x14ac:dyDescent="0.3">
      <c r="A3543">
        <v>3112</v>
      </c>
      <c r="B3543">
        <v>282</v>
      </c>
      <c r="C3543" t="s">
        <v>745</v>
      </c>
      <c r="D3543" t="s">
        <v>149</v>
      </c>
      <c r="E3543">
        <v>128</v>
      </c>
      <c r="F3543">
        <v>994</v>
      </c>
      <c r="G3543">
        <v>0.12877263581488935</v>
      </c>
      <c r="H3543">
        <v>20043</v>
      </c>
      <c r="I3543">
        <v>137216</v>
      </c>
      <c r="J3543">
        <v>37</v>
      </c>
      <c r="K3543" t="s">
        <v>893</v>
      </c>
      <c r="L3543">
        <v>5536</v>
      </c>
      <c r="M3543">
        <v>2024</v>
      </c>
      <c r="N3543">
        <v>36</v>
      </c>
      <c r="O3543">
        <f t="shared" si="55"/>
        <v>6.3862695205308588E-3</v>
      </c>
    </row>
    <row r="3544" spans="1:15" x14ac:dyDescent="0.3">
      <c r="A3544">
        <v>3112</v>
      </c>
      <c r="B3544">
        <v>426</v>
      </c>
      <c r="C3544" t="s">
        <v>745</v>
      </c>
      <c r="D3544" t="s">
        <v>149</v>
      </c>
      <c r="E3544">
        <v>125</v>
      </c>
      <c r="F3544">
        <v>938</v>
      </c>
      <c r="G3544">
        <v>0.13326226012793177</v>
      </c>
      <c r="H3544">
        <v>20043</v>
      </c>
      <c r="I3544">
        <v>137216</v>
      </c>
      <c r="J3544">
        <v>38</v>
      </c>
      <c r="K3544" t="s">
        <v>2215</v>
      </c>
      <c r="L3544">
        <v>4907</v>
      </c>
      <c r="M3544">
        <v>2024</v>
      </c>
      <c r="N3544">
        <v>36</v>
      </c>
      <c r="O3544">
        <f t="shared" si="55"/>
        <v>6.2365913286434168E-3</v>
      </c>
    </row>
    <row r="3545" spans="1:15" x14ac:dyDescent="0.3">
      <c r="A3545">
        <v>3112</v>
      </c>
      <c r="B3545">
        <v>141</v>
      </c>
      <c r="C3545" t="s">
        <v>745</v>
      </c>
      <c r="D3545" t="s">
        <v>149</v>
      </c>
      <c r="E3545">
        <v>122</v>
      </c>
      <c r="F3545">
        <v>765</v>
      </c>
      <c r="G3545">
        <v>0.15947712418300652</v>
      </c>
      <c r="H3545">
        <v>20043</v>
      </c>
      <c r="I3545">
        <v>137216</v>
      </c>
      <c r="J3545">
        <v>39</v>
      </c>
      <c r="K3545" t="s">
        <v>931</v>
      </c>
      <c r="L3545">
        <v>3833</v>
      </c>
      <c r="M3545">
        <v>2024</v>
      </c>
      <c r="N3545">
        <v>36</v>
      </c>
      <c r="O3545">
        <f t="shared" si="55"/>
        <v>6.0869131367559748E-3</v>
      </c>
    </row>
    <row r="3546" spans="1:15" x14ac:dyDescent="0.3">
      <c r="A3546">
        <v>3112</v>
      </c>
      <c r="B3546">
        <v>342</v>
      </c>
      <c r="C3546" t="s">
        <v>745</v>
      </c>
      <c r="D3546" t="s">
        <v>149</v>
      </c>
      <c r="E3546">
        <v>120</v>
      </c>
      <c r="F3546">
        <v>748</v>
      </c>
      <c r="G3546">
        <v>0.16042780748663102</v>
      </c>
      <c r="H3546">
        <v>20043</v>
      </c>
      <c r="I3546">
        <v>137216</v>
      </c>
      <c r="J3546">
        <v>40</v>
      </c>
      <c r="K3546" t="s">
        <v>2726</v>
      </c>
      <c r="L3546">
        <v>2776</v>
      </c>
      <c r="M3546">
        <v>2024</v>
      </c>
      <c r="N3546">
        <v>36</v>
      </c>
      <c r="O3546">
        <f t="shared" si="55"/>
        <v>5.9871276754976796E-3</v>
      </c>
    </row>
    <row r="3547" spans="1:15" x14ac:dyDescent="0.3">
      <c r="A3547">
        <v>3112</v>
      </c>
      <c r="B3547">
        <v>755</v>
      </c>
      <c r="C3547" t="s">
        <v>745</v>
      </c>
      <c r="D3547" t="s">
        <v>149</v>
      </c>
      <c r="E3547">
        <v>119</v>
      </c>
      <c r="F3547">
        <v>466</v>
      </c>
      <c r="G3547">
        <v>0.25536480686695279</v>
      </c>
      <c r="H3547">
        <v>20043</v>
      </c>
      <c r="I3547">
        <v>137216</v>
      </c>
      <c r="J3547">
        <v>41</v>
      </c>
      <c r="K3547" t="s">
        <v>918</v>
      </c>
      <c r="L3547">
        <v>1726</v>
      </c>
      <c r="M3547">
        <v>2024</v>
      </c>
      <c r="N3547">
        <v>36</v>
      </c>
      <c r="O3547">
        <f t="shared" si="55"/>
        <v>5.9372349448685328E-3</v>
      </c>
    </row>
    <row r="3548" spans="1:15" x14ac:dyDescent="0.3">
      <c r="A3548">
        <v>3112</v>
      </c>
      <c r="B3548">
        <v>241</v>
      </c>
      <c r="C3548" t="s">
        <v>745</v>
      </c>
      <c r="D3548" t="s">
        <v>149</v>
      </c>
      <c r="E3548">
        <v>116</v>
      </c>
      <c r="F3548">
        <v>874</v>
      </c>
      <c r="G3548">
        <v>0.13272311212814644</v>
      </c>
      <c r="H3548">
        <v>20043</v>
      </c>
      <c r="I3548">
        <v>137216</v>
      </c>
      <c r="J3548">
        <v>42</v>
      </c>
      <c r="K3548" t="s">
        <v>890</v>
      </c>
      <c r="L3548">
        <v>4374</v>
      </c>
      <c r="M3548">
        <v>2024</v>
      </c>
      <c r="N3548">
        <v>36</v>
      </c>
      <c r="O3548">
        <f t="shared" si="55"/>
        <v>5.7875567529810908E-3</v>
      </c>
    </row>
    <row r="3549" spans="1:15" x14ac:dyDescent="0.3">
      <c r="A3549">
        <v>3112</v>
      </c>
      <c r="B3549">
        <v>52</v>
      </c>
      <c r="C3549" t="s">
        <v>745</v>
      </c>
      <c r="D3549" t="s">
        <v>149</v>
      </c>
      <c r="E3549">
        <v>114</v>
      </c>
      <c r="F3549">
        <v>773</v>
      </c>
      <c r="G3549">
        <v>0.14747736093143596</v>
      </c>
      <c r="H3549">
        <v>20043</v>
      </c>
      <c r="I3549">
        <v>137216</v>
      </c>
      <c r="J3549">
        <v>43</v>
      </c>
      <c r="K3549" t="s">
        <v>2881</v>
      </c>
      <c r="L3549">
        <v>3600</v>
      </c>
      <c r="M3549">
        <v>2024</v>
      </c>
      <c r="N3549">
        <v>36</v>
      </c>
      <c r="O3549">
        <f t="shared" si="55"/>
        <v>5.6877712917227964E-3</v>
      </c>
    </row>
    <row r="3550" spans="1:15" x14ac:dyDescent="0.3">
      <c r="A3550">
        <v>3112</v>
      </c>
      <c r="B3550">
        <v>322</v>
      </c>
      <c r="C3550" t="s">
        <v>745</v>
      </c>
      <c r="D3550" t="s">
        <v>149</v>
      </c>
      <c r="E3550">
        <v>114</v>
      </c>
      <c r="F3550">
        <v>285</v>
      </c>
      <c r="G3550">
        <v>0.4</v>
      </c>
      <c r="H3550">
        <v>20043</v>
      </c>
      <c r="I3550">
        <v>137216</v>
      </c>
      <c r="J3550">
        <v>43</v>
      </c>
      <c r="K3550" t="s">
        <v>1667</v>
      </c>
      <c r="L3550">
        <v>1093</v>
      </c>
      <c r="M3550">
        <v>2024</v>
      </c>
      <c r="N3550">
        <v>36</v>
      </c>
      <c r="O3550">
        <f t="shared" si="55"/>
        <v>5.6877712917227964E-3</v>
      </c>
    </row>
    <row r="3551" spans="1:15" x14ac:dyDescent="0.3">
      <c r="A3551">
        <v>3112</v>
      </c>
      <c r="B3551">
        <v>663</v>
      </c>
      <c r="C3551" t="s">
        <v>745</v>
      </c>
      <c r="D3551" t="s">
        <v>149</v>
      </c>
      <c r="E3551">
        <v>110</v>
      </c>
      <c r="F3551">
        <v>903</v>
      </c>
      <c r="G3551">
        <v>0.12181616832779624</v>
      </c>
      <c r="H3551">
        <v>20043</v>
      </c>
      <c r="I3551">
        <v>137216</v>
      </c>
      <c r="J3551">
        <v>45</v>
      </c>
      <c r="K3551" t="s">
        <v>2791</v>
      </c>
      <c r="L3551">
        <v>4867</v>
      </c>
      <c r="M3551">
        <v>2024</v>
      </c>
      <c r="N3551">
        <v>36</v>
      </c>
      <c r="O3551">
        <f t="shared" si="55"/>
        <v>5.4882003692062068E-3</v>
      </c>
    </row>
    <row r="3552" spans="1:15" x14ac:dyDescent="0.3">
      <c r="A3552">
        <v>3112</v>
      </c>
      <c r="B3552">
        <v>207</v>
      </c>
      <c r="C3552" t="s">
        <v>745</v>
      </c>
      <c r="D3552" t="s">
        <v>149</v>
      </c>
      <c r="E3552">
        <v>107</v>
      </c>
      <c r="F3552">
        <v>591</v>
      </c>
      <c r="G3552">
        <v>0.18104906937394247</v>
      </c>
      <c r="H3552">
        <v>20043</v>
      </c>
      <c r="I3552">
        <v>137216</v>
      </c>
      <c r="J3552">
        <v>46</v>
      </c>
      <c r="K3552" t="s">
        <v>2231</v>
      </c>
      <c r="L3552">
        <v>3040</v>
      </c>
      <c r="M3552">
        <v>2024</v>
      </c>
      <c r="N3552">
        <v>36</v>
      </c>
      <c r="O3552">
        <f t="shared" si="55"/>
        <v>5.3385221773187648E-3</v>
      </c>
    </row>
    <row r="3553" spans="1:15" x14ac:dyDescent="0.3">
      <c r="A3553">
        <v>3112</v>
      </c>
      <c r="B3553">
        <v>280</v>
      </c>
      <c r="C3553" t="s">
        <v>745</v>
      </c>
      <c r="D3553" t="s">
        <v>149</v>
      </c>
      <c r="E3553">
        <v>107</v>
      </c>
      <c r="F3553">
        <v>723</v>
      </c>
      <c r="G3553">
        <v>0.14799446749654219</v>
      </c>
      <c r="H3553">
        <v>20043</v>
      </c>
      <c r="I3553">
        <v>137216</v>
      </c>
      <c r="J3553">
        <v>46</v>
      </c>
      <c r="K3553" t="s">
        <v>948</v>
      </c>
      <c r="L3553">
        <v>4028</v>
      </c>
      <c r="M3553">
        <v>2024</v>
      </c>
      <c r="N3553">
        <v>36</v>
      </c>
      <c r="O3553">
        <f t="shared" si="55"/>
        <v>5.3385221773187648E-3</v>
      </c>
    </row>
    <row r="3554" spans="1:15" x14ac:dyDescent="0.3">
      <c r="A3554">
        <v>3112</v>
      </c>
      <c r="B3554">
        <v>174</v>
      </c>
      <c r="C3554" t="s">
        <v>745</v>
      </c>
      <c r="D3554" t="s">
        <v>149</v>
      </c>
      <c r="E3554">
        <v>105</v>
      </c>
      <c r="F3554">
        <v>915</v>
      </c>
      <c r="G3554">
        <v>0.11475409836065574</v>
      </c>
      <c r="H3554">
        <v>20043</v>
      </c>
      <c r="I3554">
        <v>137216</v>
      </c>
      <c r="J3554">
        <v>48</v>
      </c>
      <c r="K3554" t="s">
        <v>2878</v>
      </c>
      <c r="L3554">
        <v>5150</v>
      </c>
      <c r="M3554">
        <v>2024</v>
      </c>
      <c r="N3554">
        <v>36</v>
      </c>
      <c r="O3554">
        <f t="shared" si="55"/>
        <v>5.2387367160604704E-3</v>
      </c>
    </row>
    <row r="3555" spans="1:15" x14ac:dyDescent="0.3">
      <c r="A3555">
        <v>3112</v>
      </c>
      <c r="B3555">
        <v>284</v>
      </c>
      <c r="C3555" t="s">
        <v>745</v>
      </c>
      <c r="D3555" t="s">
        <v>149</v>
      </c>
      <c r="E3555">
        <v>101</v>
      </c>
      <c r="F3555">
        <v>654</v>
      </c>
      <c r="G3555">
        <v>0.15443425076452599</v>
      </c>
      <c r="H3555">
        <v>20043</v>
      </c>
      <c r="I3555">
        <v>137216</v>
      </c>
      <c r="J3555">
        <v>49</v>
      </c>
      <c r="K3555" t="s">
        <v>2719</v>
      </c>
      <c r="L3555">
        <v>3580</v>
      </c>
      <c r="M3555">
        <v>2024</v>
      </c>
      <c r="N3555">
        <v>36</v>
      </c>
      <c r="O3555">
        <f t="shared" si="55"/>
        <v>5.0391657935438807E-3</v>
      </c>
    </row>
    <row r="3556" spans="1:15" x14ac:dyDescent="0.3">
      <c r="A3556">
        <v>3112</v>
      </c>
      <c r="B3556">
        <v>113</v>
      </c>
      <c r="C3556" t="s">
        <v>745</v>
      </c>
      <c r="D3556" t="s">
        <v>149</v>
      </c>
      <c r="E3556">
        <v>100</v>
      </c>
      <c r="F3556">
        <v>659</v>
      </c>
      <c r="G3556">
        <v>0.15174506828528073</v>
      </c>
      <c r="H3556">
        <v>20043</v>
      </c>
      <c r="I3556">
        <v>137216</v>
      </c>
      <c r="J3556">
        <v>50</v>
      </c>
      <c r="K3556" t="s">
        <v>936</v>
      </c>
      <c r="L3556">
        <v>3757</v>
      </c>
      <c r="M3556">
        <v>2024</v>
      </c>
      <c r="N3556">
        <v>36</v>
      </c>
      <c r="O3556">
        <f t="shared" si="55"/>
        <v>4.9892730629147331E-3</v>
      </c>
    </row>
    <row r="3557" spans="1:15" x14ac:dyDescent="0.3">
      <c r="A3557">
        <v>3112</v>
      </c>
      <c r="B3557">
        <v>263</v>
      </c>
      <c r="C3557" t="s">
        <v>745</v>
      </c>
      <c r="D3557" t="s">
        <v>149</v>
      </c>
      <c r="E3557">
        <v>96</v>
      </c>
      <c r="F3557">
        <v>852</v>
      </c>
      <c r="G3557">
        <v>0.11267605633802817</v>
      </c>
      <c r="H3557">
        <v>20043</v>
      </c>
      <c r="I3557">
        <v>137216</v>
      </c>
      <c r="J3557">
        <v>51</v>
      </c>
      <c r="K3557" t="s">
        <v>2882</v>
      </c>
      <c r="L3557">
        <v>4234</v>
      </c>
      <c r="M3557">
        <v>2024</v>
      </c>
      <c r="N3557">
        <v>36</v>
      </c>
      <c r="O3557">
        <f t="shared" si="55"/>
        <v>4.7897021403981443E-3</v>
      </c>
    </row>
    <row r="3558" spans="1:15" x14ac:dyDescent="0.3">
      <c r="A3558">
        <v>3112</v>
      </c>
      <c r="B3558">
        <v>47</v>
      </c>
      <c r="C3558" t="s">
        <v>745</v>
      </c>
      <c r="D3558" t="s">
        <v>149</v>
      </c>
      <c r="E3558">
        <v>95</v>
      </c>
      <c r="F3558">
        <v>461</v>
      </c>
      <c r="G3558">
        <v>0.20607375271149675</v>
      </c>
      <c r="H3558">
        <v>20043</v>
      </c>
      <c r="I3558">
        <v>137216</v>
      </c>
      <c r="J3558">
        <v>52</v>
      </c>
      <c r="K3558" t="s">
        <v>947</v>
      </c>
      <c r="L3558">
        <v>1622</v>
      </c>
      <c r="M3558">
        <v>2024</v>
      </c>
      <c r="N3558">
        <v>36</v>
      </c>
      <c r="O3558">
        <f t="shared" si="55"/>
        <v>4.7398094097689967E-3</v>
      </c>
    </row>
    <row r="3559" spans="1:15" x14ac:dyDescent="0.3">
      <c r="A3559">
        <v>3112</v>
      </c>
      <c r="B3559">
        <v>198</v>
      </c>
      <c r="C3559" t="s">
        <v>745</v>
      </c>
      <c r="D3559" t="s">
        <v>149</v>
      </c>
      <c r="E3559">
        <v>95</v>
      </c>
      <c r="F3559">
        <v>448</v>
      </c>
      <c r="G3559">
        <v>0.21205357142857142</v>
      </c>
      <c r="H3559">
        <v>20043</v>
      </c>
      <c r="I3559">
        <v>137216</v>
      </c>
      <c r="J3559">
        <v>52</v>
      </c>
      <c r="K3559" t="s">
        <v>2703</v>
      </c>
      <c r="L3559">
        <v>1904</v>
      </c>
      <c r="M3559">
        <v>2024</v>
      </c>
      <c r="N3559">
        <v>36</v>
      </c>
      <c r="O3559">
        <f t="shared" si="55"/>
        <v>4.7398094097689967E-3</v>
      </c>
    </row>
    <row r="3560" spans="1:15" x14ac:dyDescent="0.3">
      <c r="A3560">
        <v>3112</v>
      </c>
      <c r="B3560">
        <v>422</v>
      </c>
      <c r="C3560" t="s">
        <v>745</v>
      </c>
      <c r="D3560" t="s">
        <v>149</v>
      </c>
      <c r="E3560">
        <v>94</v>
      </c>
      <c r="F3560">
        <v>617</v>
      </c>
      <c r="G3560">
        <v>0.15235008103727715</v>
      </c>
      <c r="H3560">
        <v>20043</v>
      </c>
      <c r="I3560">
        <v>137216</v>
      </c>
      <c r="J3560">
        <v>54</v>
      </c>
      <c r="K3560" t="s">
        <v>2852</v>
      </c>
      <c r="L3560">
        <v>2623</v>
      </c>
      <c r="M3560">
        <v>2024</v>
      </c>
      <c r="N3560">
        <v>36</v>
      </c>
      <c r="O3560">
        <f t="shared" si="55"/>
        <v>4.6899166791398491E-3</v>
      </c>
    </row>
    <row r="3561" spans="1:15" x14ac:dyDescent="0.3">
      <c r="A3561">
        <v>3112</v>
      </c>
      <c r="B3561">
        <v>134</v>
      </c>
      <c r="C3561" t="s">
        <v>745</v>
      </c>
      <c r="D3561" t="s">
        <v>149</v>
      </c>
      <c r="E3561">
        <v>92</v>
      </c>
      <c r="F3561">
        <v>797</v>
      </c>
      <c r="G3561">
        <v>0.11543287327478043</v>
      </c>
      <c r="H3561">
        <v>20043</v>
      </c>
      <c r="I3561">
        <v>137216</v>
      </c>
      <c r="J3561">
        <v>55</v>
      </c>
      <c r="K3561" t="s">
        <v>929</v>
      </c>
      <c r="L3561">
        <v>4163</v>
      </c>
      <c r="M3561">
        <v>2024</v>
      </c>
      <c r="N3561">
        <v>36</v>
      </c>
      <c r="O3561">
        <f t="shared" si="55"/>
        <v>4.5901312178815547E-3</v>
      </c>
    </row>
    <row r="3562" spans="1:15" x14ac:dyDescent="0.3">
      <c r="A3562">
        <v>3112</v>
      </c>
      <c r="B3562">
        <v>661</v>
      </c>
      <c r="C3562" t="s">
        <v>745</v>
      </c>
      <c r="D3562" t="s">
        <v>149</v>
      </c>
      <c r="E3562">
        <v>91</v>
      </c>
      <c r="F3562">
        <v>433</v>
      </c>
      <c r="G3562">
        <v>0.21016166281755197</v>
      </c>
      <c r="H3562">
        <v>20043</v>
      </c>
      <c r="I3562">
        <v>137216</v>
      </c>
      <c r="J3562">
        <v>56</v>
      </c>
      <c r="K3562" t="s">
        <v>2235</v>
      </c>
      <c r="L3562">
        <v>2066</v>
      </c>
      <c r="M3562">
        <v>2024</v>
      </c>
      <c r="N3562">
        <v>36</v>
      </c>
      <c r="O3562">
        <f t="shared" si="55"/>
        <v>4.5402384872524071E-3</v>
      </c>
    </row>
    <row r="3563" spans="1:15" x14ac:dyDescent="0.3">
      <c r="A3563">
        <v>3112</v>
      </c>
      <c r="B3563">
        <v>465</v>
      </c>
      <c r="C3563" t="s">
        <v>745</v>
      </c>
      <c r="D3563" t="s">
        <v>149</v>
      </c>
      <c r="E3563">
        <v>89</v>
      </c>
      <c r="F3563">
        <v>501</v>
      </c>
      <c r="G3563">
        <v>0.17764471057884232</v>
      </c>
      <c r="H3563">
        <v>20043</v>
      </c>
      <c r="I3563">
        <v>137216</v>
      </c>
      <c r="J3563">
        <v>57</v>
      </c>
      <c r="K3563" t="s">
        <v>2747</v>
      </c>
      <c r="L3563">
        <v>1977</v>
      </c>
      <c r="M3563">
        <v>2024</v>
      </c>
      <c r="N3563">
        <v>36</v>
      </c>
      <c r="O3563">
        <f t="shared" si="55"/>
        <v>4.4404530259941127E-3</v>
      </c>
    </row>
    <row r="3564" spans="1:15" x14ac:dyDescent="0.3">
      <c r="A3564">
        <v>3112</v>
      </c>
      <c r="B3564">
        <v>192</v>
      </c>
      <c r="C3564" t="s">
        <v>745</v>
      </c>
      <c r="D3564" t="s">
        <v>149</v>
      </c>
      <c r="E3564">
        <v>88</v>
      </c>
      <c r="F3564">
        <v>750</v>
      </c>
      <c r="G3564">
        <v>0.11733333333333333</v>
      </c>
      <c r="H3564">
        <v>20043</v>
      </c>
      <c r="I3564">
        <v>137216</v>
      </c>
      <c r="J3564">
        <v>58</v>
      </c>
      <c r="K3564" t="s">
        <v>2880</v>
      </c>
      <c r="L3564">
        <v>5020</v>
      </c>
      <c r="M3564">
        <v>2024</v>
      </c>
      <c r="N3564">
        <v>36</v>
      </c>
      <c r="O3564">
        <f t="shared" si="55"/>
        <v>4.3905602953649651E-3</v>
      </c>
    </row>
    <row r="3565" spans="1:15" x14ac:dyDescent="0.3">
      <c r="A3565">
        <v>3112</v>
      </c>
      <c r="B3565">
        <v>710</v>
      </c>
      <c r="C3565" t="s">
        <v>745</v>
      </c>
      <c r="D3565" t="s">
        <v>149</v>
      </c>
      <c r="E3565">
        <v>85</v>
      </c>
      <c r="F3565">
        <v>723</v>
      </c>
      <c r="G3565">
        <v>0.11756569847856155</v>
      </c>
      <c r="H3565">
        <v>20043</v>
      </c>
      <c r="I3565">
        <v>137216</v>
      </c>
      <c r="J3565">
        <v>59</v>
      </c>
      <c r="K3565" t="s">
        <v>891</v>
      </c>
      <c r="L3565">
        <v>4844</v>
      </c>
      <c r="M3565">
        <v>2024</v>
      </c>
      <c r="N3565">
        <v>36</v>
      </c>
      <c r="O3565">
        <f t="shared" si="55"/>
        <v>4.2408821034775231E-3</v>
      </c>
    </row>
    <row r="3566" spans="1:15" x14ac:dyDescent="0.3">
      <c r="A3566">
        <v>3112</v>
      </c>
      <c r="B3566">
        <v>862</v>
      </c>
      <c r="C3566" t="s">
        <v>745</v>
      </c>
      <c r="D3566" t="s">
        <v>149</v>
      </c>
      <c r="E3566">
        <v>81</v>
      </c>
      <c r="F3566">
        <v>465</v>
      </c>
      <c r="G3566">
        <v>0.17419354838709677</v>
      </c>
      <c r="H3566">
        <v>20043</v>
      </c>
      <c r="I3566">
        <v>137216</v>
      </c>
      <c r="J3566">
        <v>60</v>
      </c>
      <c r="K3566" t="s">
        <v>910</v>
      </c>
      <c r="L3566">
        <v>3335</v>
      </c>
      <c r="M3566">
        <v>2024</v>
      </c>
      <c r="N3566">
        <v>36</v>
      </c>
      <c r="O3566">
        <f t="shared" si="55"/>
        <v>4.0413111809609343E-3</v>
      </c>
    </row>
    <row r="3567" spans="1:15" x14ac:dyDescent="0.3">
      <c r="A3567">
        <v>3112</v>
      </c>
      <c r="B3567">
        <v>138</v>
      </c>
      <c r="C3567" t="s">
        <v>745</v>
      </c>
      <c r="D3567" t="s">
        <v>149</v>
      </c>
      <c r="E3567">
        <v>79</v>
      </c>
      <c r="F3567">
        <v>363</v>
      </c>
      <c r="G3567">
        <v>0.21763085399449036</v>
      </c>
      <c r="H3567">
        <v>20043</v>
      </c>
      <c r="I3567">
        <v>137216</v>
      </c>
      <c r="J3567">
        <v>61</v>
      </c>
      <c r="K3567" t="s">
        <v>930</v>
      </c>
      <c r="L3567">
        <v>2288</v>
      </c>
      <c r="M3567">
        <v>2024</v>
      </c>
      <c r="N3567">
        <v>36</v>
      </c>
      <c r="O3567">
        <f t="shared" si="55"/>
        <v>3.941525719702639E-3</v>
      </c>
    </row>
    <row r="3568" spans="1:15" x14ac:dyDescent="0.3">
      <c r="A3568">
        <v>3112</v>
      </c>
      <c r="B3568">
        <v>248</v>
      </c>
      <c r="C3568" t="s">
        <v>745</v>
      </c>
      <c r="D3568" t="s">
        <v>149</v>
      </c>
      <c r="E3568">
        <v>79</v>
      </c>
      <c r="F3568">
        <v>559</v>
      </c>
      <c r="G3568">
        <v>0.14132379248658319</v>
      </c>
      <c r="H3568">
        <v>20043</v>
      </c>
      <c r="I3568">
        <v>137216</v>
      </c>
      <c r="J3568">
        <v>61</v>
      </c>
      <c r="K3568" t="s">
        <v>963</v>
      </c>
      <c r="L3568">
        <v>3375</v>
      </c>
      <c r="M3568">
        <v>2024</v>
      </c>
      <c r="N3568">
        <v>36</v>
      </c>
      <c r="O3568">
        <f t="shared" si="55"/>
        <v>3.941525719702639E-3</v>
      </c>
    </row>
    <row r="3569" spans="1:15" x14ac:dyDescent="0.3">
      <c r="A3569">
        <v>3112</v>
      </c>
      <c r="B3569">
        <v>812</v>
      </c>
      <c r="C3569" t="s">
        <v>745</v>
      </c>
      <c r="D3569" t="s">
        <v>149</v>
      </c>
      <c r="E3569">
        <v>79</v>
      </c>
      <c r="F3569">
        <v>604</v>
      </c>
      <c r="G3569">
        <v>0.13079470198675497</v>
      </c>
      <c r="H3569">
        <v>20043</v>
      </c>
      <c r="I3569">
        <v>137216</v>
      </c>
      <c r="J3569">
        <v>61</v>
      </c>
      <c r="K3569" t="s">
        <v>901</v>
      </c>
      <c r="L3569">
        <v>3303</v>
      </c>
      <c r="M3569">
        <v>2024</v>
      </c>
      <c r="N3569">
        <v>36</v>
      </c>
      <c r="O3569">
        <f t="shared" si="55"/>
        <v>3.941525719702639E-3</v>
      </c>
    </row>
    <row r="3570" spans="1:15" x14ac:dyDescent="0.3">
      <c r="A3570">
        <v>3112</v>
      </c>
      <c r="B3570">
        <v>541</v>
      </c>
      <c r="C3570" t="s">
        <v>745</v>
      </c>
      <c r="D3570" t="s">
        <v>149</v>
      </c>
      <c r="E3570">
        <v>78</v>
      </c>
      <c r="F3570">
        <v>359</v>
      </c>
      <c r="G3570">
        <v>0.21727019498607242</v>
      </c>
      <c r="H3570">
        <v>20043</v>
      </c>
      <c r="I3570">
        <v>137216</v>
      </c>
      <c r="J3570">
        <v>64</v>
      </c>
      <c r="K3570" t="s">
        <v>927</v>
      </c>
      <c r="L3570">
        <v>1803</v>
      </c>
      <c r="M3570">
        <v>2024</v>
      </c>
      <c r="N3570">
        <v>36</v>
      </c>
      <c r="O3570">
        <f t="shared" si="55"/>
        <v>3.8916329890734918E-3</v>
      </c>
    </row>
    <row r="3571" spans="1:15" x14ac:dyDescent="0.3">
      <c r="A3571">
        <v>3112</v>
      </c>
      <c r="B3571">
        <v>231</v>
      </c>
      <c r="C3571" t="s">
        <v>745</v>
      </c>
      <c r="D3571" t="s">
        <v>149</v>
      </c>
      <c r="E3571">
        <v>75</v>
      </c>
      <c r="F3571">
        <v>898</v>
      </c>
      <c r="G3571">
        <v>8.3518930957683743E-2</v>
      </c>
      <c r="H3571">
        <v>20043</v>
      </c>
      <c r="I3571">
        <v>137216</v>
      </c>
      <c r="J3571">
        <v>65</v>
      </c>
      <c r="K3571" t="s">
        <v>2220</v>
      </c>
      <c r="L3571">
        <v>4866</v>
      </c>
      <c r="M3571">
        <v>2024</v>
      </c>
      <c r="N3571">
        <v>36</v>
      </c>
      <c r="O3571">
        <f t="shared" si="55"/>
        <v>3.7419547971860498E-3</v>
      </c>
    </row>
    <row r="3572" spans="1:15" x14ac:dyDescent="0.3">
      <c r="A3572">
        <v>3112</v>
      </c>
      <c r="B3572">
        <v>197</v>
      </c>
      <c r="C3572" t="s">
        <v>745</v>
      </c>
      <c r="D3572" t="s">
        <v>149</v>
      </c>
      <c r="E3572">
        <v>72</v>
      </c>
      <c r="F3572">
        <v>511</v>
      </c>
      <c r="G3572">
        <v>0.14090019569471623</v>
      </c>
      <c r="H3572">
        <v>20043</v>
      </c>
      <c r="I3572">
        <v>137216</v>
      </c>
      <c r="J3572">
        <v>66</v>
      </c>
      <c r="K3572" t="s">
        <v>912</v>
      </c>
      <c r="L3572">
        <v>3175</v>
      </c>
      <c r="M3572">
        <v>2024</v>
      </c>
      <c r="N3572">
        <v>36</v>
      </c>
      <c r="O3572">
        <f t="shared" si="55"/>
        <v>3.5922766052986078E-3</v>
      </c>
    </row>
    <row r="3573" spans="1:15" x14ac:dyDescent="0.3">
      <c r="A3573">
        <v>3112</v>
      </c>
      <c r="B3573">
        <v>861</v>
      </c>
      <c r="C3573" t="s">
        <v>745</v>
      </c>
      <c r="D3573" t="s">
        <v>149</v>
      </c>
      <c r="E3573">
        <v>71</v>
      </c>
      <c r="F3573">
        <v>439</v>
      </c>
      <c r="G3573">
        <v>0.16173120728929385</v>
      </c>
      <c r="H3573">
        <v>20043</v>
      </c>
      <c r="I3573">
        <v>137216</v>
      </c>
      <c r="J3573">
        <v>67</v>
      </c>
      <c r="K3573" t="s">
        <v>2802</v>
      </c>
      <c r="L3573">
        <v>2923</v>
      </c>
      <c r="M3573">
        <v>2024</v>
      </c>
      <c r="N3573">
        <v>36</v>
      </c>
      <c r="O3573">
        <f t="shared" si="55"/>
        <v>3.5423838746694606E-3</v>
      </c>
    </row>
    <row r="3574" spans="1:15" x14ac:dyDescent="0.3">
      <c r="A3574">
        <v>3112</v>
      </c>
      <c r="B3574">
        <v>58</v>
      </c>
      <c r="C3574" t="s">
        <v>745</v>
      </c>
      <c r="D3574" t="s">
        <v>149</v>
      </c>
      <c r="E3574">
        <v>70</v>
      </c>
      <c r="F3574">
        <v>584</v>
      </c>
      <c r="G3574">
        <v>0.11986301369863013</v>
      </c>
      <c r="H3574">
        <v>20043</v>
      </c>
      <c r="I3574">
        <v>137216</v>
      </c>
      <c r="J3574">
        <v>68</v>
      </c>
      <c r="K3574" t="s">
        <v>911</v>
      </c>
      <c r="L3574">
        <v>3485</v>
      </c>
      <c r="M3574">
        <v>2024</v>
      </c>
      <c r="N3574">
        <v>36</v>
      </c>
      <c r="O3574">
        <f t="shared" si="55"/>
        <v>3.4924911440403134E-3</v>
      </c>
    </row>
    <row r="3575" spans="1:15" x14ac:dyDescent="0.3">
      <c r="A3575">
        <v>3112</v>
      </c>
      <c r="B3575">
        <v>253</v>
      </c>
      <c r="C3575" t="s">
        <v>745</v>
      </c>
      <c r="D3575" t="s">
        <v>149</v>
      </c>
      <c r="E3575">
        <v>70</v>
      </c>
      <c r="F3575">
        <v>658</v>
      </c>
      <c r="G3575">
        <v>0.10638297872340426</v>
      </c>
      <c r="H3575">
        <v>20043</v>
      </c>
      <c r="I3575">
        <v>137216</v>
      </c>
      <c r="J3575">
        <v>68</v>
      </c>
      <c r="K3575" t="s">
        <v>885</v>
      </c>
      <c r="L3575">
        <v>3191</v>
      </c>
      <c r="M3575">
        <v>2024</v>
      </c>
      <c r="N3575">
        <v>36</v>
      </c>
      <c r="O3575">
        <f t="shared" si="55"/>
        <v>3.4924911440403134E-3</v>
      </c>
    </row>
    <row r="3576" spans="1:15" x14ac:dyDescent="0.3">
      <c r="A3576">
        <v>3112</v>
      </c>
      <c r="B3576">
        <v>425</v>
      </c>
      <c r="C3576" t="s">
        <v>745</v>
      </c>
      <c r="D3576" t="s">
        <v>149</v>
      </c>
      <c r="E3576">
        <v>70</v>
      </c>
      <c r="F3576">
        <v>589</v>
      </c>
      <c r="G3576">
        <v>0.11884550084889643</v>
      </c>
      <c r="H3576">
        <v>20043</v>
      </c>
      <c r="I3576">
        <v>137216</v>
      </c>
      <c r="J3576">
        <v>68</v>
      </c>
      <c r="K3576" t="s">
        <v>2883</v>
      </c>
      <c r="L3576">
        <v>3296</v>
      </c>
      <c r="M3576">
        <v>2024</v>
      </c>
      <c r="N3576">
        <v>36</v>
      </c>
      <c r="O3576">
        <f t="shared" si="55"/>
        <v>3.4924911440403134E-3</v>
      </c>
    </row>
    <row r="3577" spans="1:15" x14ac:dyDescent="0.3">
      <c r="A3577">
        <v>3112</v>
      </c>
      <c r="B3577">
        <v>191</v>
      </c>
      <c r="C3577" t="s">
        <v>745</v>
      </c>
      <c r="D3577" t="s">
        <v>149</v>
      </c>
      <c r="E3577">
        <v>67</v>
      </c>
      <c r="F3577">
        <v>313</v>
      </c>
      <c r="G3577">
        <v>0.21405750798722045</v>
      </c>
      <c r="H3577">
        <v>20043</v>
      </c>
      <c r="I3577">
        <v>137216</v>
      </c>
      <c r="J3577">
        <v>71</v>
      </c>
      <c r="K3577" t="s">
        <v>2941</v>
      </c>
      <c r="L3577">
        <v>1386</v>
      </c>
      <c r="M3577">
        <v>2024</v>
      </c>
      <c r="N3577">
        <v>36</v>
      </c>
      <c r="O3577">
        <f t="shared" si="55"/>
        <v>3.3428129521528714E-3</v>
      </c>
    </row>
    <row r="3578" spans="1:15" x14ac:dyDescent="0.3">
      <c r="A3578">
        <v>3112</v>
      </c>
      <c r="B3578">
        <v>203</v>
      </c>
      <c r="C3578" t="s">
        <v>745</v>
      </c>
      <c r="D3578" t="s">
        <v>149</v>
      </c>
      <c r="E3578">
        <v>67</v>
      </c>
      <c r="F3578">
        <v>321</v>
      </c>
      <c r="G3578">
        <v>0.2087227414330218</v>
      </c>
      <c r="H3578">
        <v>20043</v>
      </c>
      <c r="I3578">
        <v>137216</v>
      </c>
      <c r="J3578">
        <v>71</v>
      </c>
      <c r="K3578" t="s">
        <v>1735</v>
      </c>
      <c r="L3578">
        <v>1119</v>
      </c>
      <c r="M3578">
        <v>2024</v>
      </c>
      <c r="N3578">
        <v>36</v>
      </c>
      <c r="O3578">
        <f t="shared" si="55"/>
        <v>3.3428129521528714E-3</v>
      </c>
    </row>
    <row r="3579" spans="1:15" x14ac:dyDescent="0.3">
      <c r="A3579">
        <v>3112</v>
      </c>
      <c r="B3579">
        <v>639</v>
      </c>
      <c r="C3579" t="s">
        <v>745</v>
      </c>
      <c r="D3579" t="s">
        <v>149</v>
      </c>
      <c r="E3579">
        <v>65</v>
      </c>
      <c r="F3579">
        <v>294</v>
      </c>
      <c r="G3579">
        <v>0.22108843537414966</v>
      </c>
      <c r="H3579">
        <v>20043</v>
      </c>
      <c r="I3579">
        <v>137216</v>
      </c>
      <c r="J3579">
        <v>73</v>
      </c>
      <c r="K3579" t="s">
        <v>2939</v>
      </c>
      <c r="L3579">
        <v>1805</v>
      </c>
      <c r="M3579">
        <v>2024</v>
      </c>
      <c r="N3579">
        <v>36</v>
      </c>
      <c r="O3579">
        <f t="shared" si="55"/>
        <v>3.2430274908945766E-3</v>
      </c>
    </row>
    <row r="3580" spans="1:15" x14ac:dyDescent="0.3">
      <c r="A3580">
        <v>3112</v>
      </c>
      <c r="B3580">
        <v>566</v>
      </c>
      <c r="C3580" t="s">
        <v>745</v>
      </c>
      <c r="D3580" t="s">
        <v>149</v>
      </c>
      <c r="E3580">
        <v>63</v>
      </c>
      <c r="F3580">
        <v>349</v>
      </c>
      <c r="G3580">
        <v>0.18051575931232092</v>
      </c>
      <c r="H3580">
        <v>20043</v>
      </c>
      <c r="I3580">
        <v>137216</v>
      </c>
      <c r="J3580">
        <v>74</v>
      </c>
      <c r="K3580" t="s">
        <v>2771</v>
      </c>
      <c r="L3580">
        <v>2624</v>
      </c>
      <c r="M3580">
        <v>2024</v>
      </c>
      <c r="N3580">
        <v>36</v>
      </c>
      <c r="O3580">
        <f t="shared" si="55"/>
        <v>3.1432420296362818E-3</v>
      </c>
    </row>
    <row r="3581" spans="1:15" x14ac:dyDescent="0.3">
      <c r="A3581">
        <v>3112</v>
      </c>
      <c r="B3581">
        <v>111</v>
      </c>
      <c r="C3581" t="s">
        <v>745</v>
      </c>
      <c r="D3581" t="s">
        <v>149</v>
      </c>
      <c r="E3581">
        <v>62</v>
      </c>
      <c r="F3581">
        <v>308</v>
      </c>
      <c r="G3581">
        <v>0.20129870129870131</v>
      </c>
      <c r="H3581">
        <v>20043</v>
      </c>
      <c r="I3581">
        <v>137216</v>
      </c>
      <c r="J3581">
        <v>75</v>
      </c>
      <c r="K3581" t="s">
        <v>2688</v>
      </c>
      <c r="L3581">
        <v>1172</v>
      </c>
      <c r="M3581">
        <v>2024</v>
      </c>
      <c r="N3581">
        <v>36</v>
      </c>
      <c r="O3581">
        <f t="shared" si="55"/>
        <v>3.0933492990071346E-3</v>
      </c>
    </row>
    <row r="3582" spans="1:15" x14ac:dyDescent="0.3">
      <c r="A3582">
        <v>3112</v>
      </c>
      <c r="B3582">
        <v>135</v>
      </c>
      <c r="C3582" t="s">
        <v>745</v>
      </c>
      <c r="D3582" t="s">
        <v>149</v>
      </c>
      <c r="E3582">
        <v>62</v>
      </c>
      <c r="F3582">
        <v>503</v>
      </c>
      <c r="G3582">
        <v>0.12326043737574553</v>
      </c>
      <c r="H3582">
        <v>20043</v>
      </c>
      <c r="I3582">
        <v>137216</v>
      </c>
      <c r="J3582">
        <v>75</v>
      </c>
      <c r="K3582" t="s">
        <v>964</v>
      </c>
      <c r="L3582">
        <v>2780</v>
      </c>
      <c r="M3582">
        <v>2024</v>
      </c>
      <c r="N3582">
        <v>36</v>
      </c>
      <c r="O3582">
        <f t="shared" si="55"/>
        <v>3.0933492990071346E-3</v>
      </c>
    </row>
    <row r="3583" spans="1:15" x14ac:dyDescent="0.3">
      <c r="A3583">
        <v>3112</v>
      </c>
      <c r="B3583">
        <v>304</v>
      </c>
      <c r="C3583" t="s">
        <v>745</v>
      </c>
      <c r="D3583" t="s">
        <v>149</v>
      </c>
      <c r="E3583">
        <v>61</v>
      </c>
      <c r="F3583">
        <v>734</v>
      </c>
      <c r="G3583">
        <v>8.3106267029972758E-2</v>
      </c>
      <c r="H3583">
        <v>20043</v>
      </c>
      <c r="I3583">
        <v>137216</v>
      </c>
      <c r="J3583">
        <v>77</v>
      </c>
      <c r="K3583" t="s">
        <v>921</v>
      </c>
      <c r="L3583">
        <v>5398</v>
      </c>
      <c r="M3583">
        <v>2024</v>
      </c>
      <c r="N3583">
        <v>36</v>
      </c>
      <c r="O3583">
        <f t="shared" si="55"/>
        <v>3.0434565683779874E-3</v>
      </c>
    </row>
    <row r="3584" spans="1:15" x14ac:dyDescent="0.3">
      <c r="A3584">
        <v>3112</v>
      </c>
      <c r="B3584">
        <v>240</v>
      </c>
      <c r="C3584" t="s">
        <v>745</v>
      </c>
      <c r="D3584" t="s">
        <v>149</v>
      </c>
      <c r="E3584">
        <v>60</v>
      </c>
      <c r="F3584">
        <v>391</v>
      </c>
      <c r="G3584">
        <v>0.15345268542199489</v>
      </c>
      <c r="H3584">
        <v>20043</v>
      </c>
      <c r="I3584">
        <v>137216</v>
      </c>
      <c r="J3584">
        <v>78</v>
      </c>
      <c r="K3584" t="s">
        <v>942</v>
      </c>
      <c r="L3584">
        <v>2347</v>
      </c>
      <c r="M3584">
        <v>2024</v>
      </c>
      <c r="N3584">
        <v>36</v>
      </c>
      <c r="O3584">
        <f t="shared" si="55"/>
        <v>2.9935638377488398E-3</v>
      </c>
    </row>
    <row r="3585" spans="1:15" x14ac:dyDescent="0.3">
      <c r="A3585">
        <v>3112</v>
      </c>
      <c r="B3585">
        <v>175</v>
      </c>
      <c r="C3585" t="s">
        <v>745</v>
      </c>
      <c r="D3585" t="s">
        <v>149</v>
      </c>
      <c r="E3585">
        <v>59</v>
      </c>
      <c r="F3585">
        <v>886</v>
      </c>
      <c r="G3585">
        <v>6.6591422121896157E-2</v>
      </c>
      <c r="H3585">
        <v>20043</v>
      </c>
      <c r="I3585">
        <v>137216</v>
      </c>
      <c r="J3585">
        <v>79</v>
      </c>
      <c r="K3585" t="s">
        <v>2879</v>
      </c>
      <c r="L3585">
        <v>7629</v>
      </c>
      <c r="M3585">
        <v>2024</v>
      </c>
      <c r="N3585">
        <v>36</v>
      </c>
      <c r="O3585">
        <f t="shared" si="55"/>
        <v>2.9436711071196926E-3</v>
      </c>
    </row>
    <row r="3586" spans="1:15" x14ac:dyDescent="0.3">
      <c r="A3586">
        <v>3112</v>
      </c>
      <c r="B3586">
        <v>310</v>
      </c>
      <c r="C3586" t="s">
        <v>745</v>
      </c>
      <c r="D3586" t="s">
        <v>149</v>
      </c>
      <c r="E3586">
        <v>57</v>
      </c>
      <c r="F3586">
        <v>273</v>
      </c>
      <c r="G3586">
        <v>0.2087912087912088</v>
      </c>
      <c r="H3586">
        <v>20043</v>
      </c>
      <c r="I3586">
        <v>137216</v>
      </c>
      <c r="J3586">
        <v>80</v>
      </c>
      <c r="K3586" t="s">
        <v>960</v>
      </c>
      <c r="L3586">
        <v>1431</v>
      </c>
      <c r="M3586">
        <v>2024</v>
      </c>
      <c r="N3586">
        <v>36</v>
      </c>
      <c r="O3586">
        <f t="shared" si="55"/>
        <v>2.8438856458613982E-3</v>
      </c>
    </row>
    <row r="3587" spans="1:15" x14ac:dyDescent="0.3">
      <c r="A3587">
        <v>3112</v>
      </c>
      <c r="B3587">
        <v>344</v>
      </c>
      <c r="C3587" t="s">
        <v>745</v>
      </c>
      <c r="D3587" t="s">
        <v>149</v>
      </c>
      <c r="E3587">
        <v>57</v>
      </c>
      <c r="F3587">
        <v>388</v>
      </c>
      <c r="G3587">
        <v>0.14690721649484537</v>
      </c>
      <c r="H3587">
        <v>20043</v>
      </c>
      <c r="I3587">
        <v>137216</v>
      </c>
      <c r="J3587">
        <v>80</v>
      </c>
      <c r="K3587" t="s">
        <v>2728</v>
      </c>
      <c r="L3587">
        <v>1902</v>
      </c>
      <c r="M3587">
        <v>2024</v>
      </c>
      <c r="N3587">
        <v>36</v>
      </c>
      <c r="O3587">
        <f t="shared" ref="O3587:O3650" si="56">E3587/H3587</f>
        <v>2.8438856458613982E-3</v>
      </c>
    </row>
    <row r="3588" spans="1:15" x14ac:dyDescent="0.3">
      <c r="A3588">
        <v>3112</v>
      </c>
      <c r="B3588">
        <v>243</v>
      </c>
      <c r="C3588" t="s">
        <v>745</v>
      </c>
      <c r="D3588" t="s">
        <v>149</v>
      </c>
      <c r="E3588">
        <v>54</v>
      </c>
      <c r="F3588">
        <v>330</v>
      </c>
      <c r="G3588">
        <v>0.16363636363636364</v>
      </c>
      <c r="H3588">
        <v>20043</v>
      </c>
      <c r="I3588">
        <v>137216</v>
      </c>
      <c r="J3588">
        <v>82</v>
      </c>
      <c r="K3588" t="s">
        <v>2210</v>
      </c>
      <c r="L3588">
        <v>1768</v>
      </c>
      <c r="M3588">
        <v>2024</v>
      </c>
      <c r="N3588">
        <v>36</v>
      </c>
      <c r="O3588">
        <f t="shared" si="56"/>
        <v>2.6942074539739562E-3</v>
      </c>
    </row>
    <row r="3589" spans="1:15" x14ac:dyDescent="0.3">
      <c r="A3589">
        <v>3112</v>
      </c>
      <c r="B3589">
        <v>760</v>
      </c>
      <c r="C3589" t="s">
        <v>745</v>
      </c>
      <c r="D3589" t="s">
        <v>149</v>
      </c>
      <c r="E3589">
        <v>53</v>
      </c>
      <c r="F3589">
        <v>118</v>
      </c>
      <c r="G3589">
        <v>0.44915254237288138</v>
      </c>
      <c r="H3589">
        <v>20043</v>
      </c>
      <c r="I3589">
        <v>137216</v>
      </c>
      <c r="J3589">
        <v>83</v>
      </c>
      <c r="K3589" t="s">
        <v>2797</v>
      </c>
      <c r="L3589">
        <v>590</v>
      </c>
      <c r="M3589">
        <v>2024</v>
      </c>
      <c r="N3589">
        <v>36</v>
      </c>
      <c r="O3589">
        <f t="shared" si="56"/>
        <v>2.6443147233448086E-3</v>
      </c>
    </row>
    <row r="3590" spans="1:15" x14ac:dyDescent="0.3">
      <c r="A3590">
        <v>3112</v>
      </c>
      <c r="B3590">
        <v>143</v>
      </c>
      <c r="C3590" t="s">
        <v>745</v>
      </c>
      <c r="D3590" t="s">
        <v>149</v>
      </c>
      <c r="E3590">
        <v>52</v>
      </c>
      <c r="F3590">
        <v>403</v>
      </c>
      <c r="G3590">
        <v>0.12903225806451613</v>
      </c>
      <c r="H3590">
        <v>20043</v>
      </c>
      <c r="I3590">
        <v>137216</v>
      </c>
      <c r="J3590">
        <v>84</v>
      </c>
      <c r="K3590" t="s">
        <v>2693</v>
      </c>
      <c r="L3590">
        <v>2493</v>
      </c>
      <c r="M3590">
        <v>2024</v>
      </c>
      <c r="N3590">
        <v>36</v>
      </c>
      <c r="O3590">
        <f t="shared" si="56"/>
        <v>2.5944219927156614E-3</v>
      </c>
    </row>
    <row r="3591" spans="1:15" x14ac:dyDescent="0.3">
      <c r="A3591">
        <v>3112</v>
      </c>
      <c r="B3591">
        <v>721</v>
      </c>
      <c r="C3591" t="s">
        <v>745</v>
      </c>
      <c r="D3591" t="s">
        <v>149</v>
      </c>
      <c r="E3591">
        <v>48</v>
      </c>
      <c r="F3591">
        <v>429</v>
      </c>
      <c r="G3591">
        <v>0.11188811188811189</v>
      </c>
      <c r="H3591">
        <v>20043</v>
      </c>
      <c r="I3591">
        <v>137216</v>
      </c>
      <c r="J3591">
        <v>85</v>
      </c>
      <c r="K3591" t="s">
        <v>925</v>
      </c>
      <c r="L3591">
        <v>3185</v>
      </c>
      <c r="M3591">
        <v>2024</v>
      </c>
      <c r="N3591">
        <v>36</v>
      </c>
      <c r="O3591">
        <f t="shared" si="56"/>
        <v>2.3948510701990722E-3</v>
      </c>
    </row>
    <row r="3592" spans="1:15" x14ac:dyDescent="0.3">
      <c r="A3592">
        <v>3112</v>
      </c>
      <c r="B3592">
        <v>542</v>
      </c>
      <c r="C3592" t="s">
        <v>745</v>
      </c>
      <c r="D3592" t="s">
        <v>149</v>
      </c>
      <c r="E3592">
        <v>47</v>
      </c>
      <c r="F3592">
        <v>306</v>
      </c>
      <c r="G3592">
        <v>0.15359477124183007</v>
      </c>
      <c r="H3592">
        <v>20043</v>
      </c>
      <c r="I3592">
        <v>137216</v>
      </c>
      <c r="J3592">
        <v>86</v>
      </c>
      <c r="K3592" t="s">
        <v>2765</v>
      </c>
      <c r="L3592">
        <v>1607</v>
      </c>
      <c r="M3592">
        <v>2024</v>
      </c>
      <c r="N3592">
        <v>36</v>
      </c>
      <c r="O3592">
        <f t="shared" si="56"/>
        <v>2.3449583395699245E-3</v>
      </c>
    </row>
    <row r="3593" spans="1:15" x14ac:dyDescent="0.3">
      <c r="A3593">
        <v>3112</v>
      </c>
      <c r="B3593">
        <v>752</v>
      </c>
      <c r="C3593" t="s">
        <v>745</v>
      </c>
      <c r="D3593" t="s">
        <v>149</v>
      </c>
      <c r="E3593">
        <v>45</v>
      </c>
      <c r="F3593">
        <v>83</v>
      </c>
      <c r="G3593">
        <v>0.54216867469879515</v>
      </c>
      <c r="H3593">
        <v>20043</v>
      </c>
      <c r="I3593">
        <v>137216</v>
      </c>
      <c r="J3593">
        <v>87</v>
      </c>
      <c r="K3593" t="s">
        <v>2233</v>
      </c>
      <c r="L3593">
        <v>307</v>
      </c>
      <c r="M3593">
        <v>2024</v>
      </c>
      <c r="N3593">
        <v>36</v>
      </c>
      <c r="O3593">
        <f t="shared" si="56"/>
        <v>2.2451728783116302E-3</v>
      </c>
    </row>
    <row r="3594" spans="1:15" x14ac:dyDescent="0.3">
      <c r="A3594">
        <v>3112</v>
      </c>
      <c r="B3594">
        <v>48</v>
      </c>
      <c r="C3594" t="s">
        <v>745</v>
      </c>
      <c r="D3594" t="s">
        <v>149</v>
      </c>
      <c r="E3594">
        <v>44</v>
      </c>
      <c r="F3594">
        <v>301</v>
      </c>
      <c r="G3594">
        <v>0.1461794019933555</v>
      </c>
      <c r="H3594">
        <v>20043</v>
      </c>
      <c r="I3594">
        <v>137216</v>
      </c>
      <c r="J3594">
        <v>88</v>
      </c>
      <c r="K3594" t="s">
        <v>2681</v>
      </c>
      <c r="L3594">
        <v>1882</v>
      </c>
      <c r="M3594">
        <v>2024</v>
      </c>
      <c r="N3594">
        <v>36</v>
      </c>
      <c r="O3594">
        <f t="shared" si="56"/>
        <v>2.1952801476824825E-3</v>
      </c>
    </row>
    <row r="3595" spans="1:15" x14ac:dyDescent="0.3">
      <c r="A3595">
        <v>3112</v>
      </c>
      <c r="B3595">
        <v>136</v>
      </c>
      <c r="C3595" t="s">
        <v>745</v>
      </c>
      <c r="D3595" t="s">
        <v>149</v>
      </c>
      <c r="E3595">
        <v>44</v>
      </c>
      <c r="F3595">
        <v>314</v>
      </c>
      <c r="G3595">
        <v>0.14012738853503184</v>
      </c>
      <c r="H3595">
        <v>20043</v>
      </c>
      <c r="I3595">
        <v>137216</v>
      </c>
      <c r="J3595">
        <v>88</v>
      </c>
      <c r="K3595" t="s">
        <v>945</v>
      </c>
      <c r="L3595">
        <v>1958</v>
      </c>
      <c r="M3595">
        <v>2024</v>
      </c>
      <c r="N3595">
        <v>36</v>
      </c>
      <c r="O3595">
        <f t="shared" si="56"/>
        <v>2.1952801476824825E-3</v>
      </c>
    </row>
    <row r="3596" spans="1:15" x14ac:dyDescent="0.3">
      <c r="A3596">
        <v>3112</v>
      </c>
      <c r="B3596">
        <v>773</v>
      </c>
      <c r="C3596" t="s">
        <v>745</v>
      </c>
      <c r="D3596" t="s">
        <v>149</v>
      </c>
      <c r="E3596">
        <v>43</v>
      </c>
      <c r="F3596">
        <v>274</v>
      </c>
      <c r="G3596">
        <v>0.15693430656934307</v>
      </c>
      <c r="H3596">
        <v>20043</v>
      </c>
      <c r="I3596">
        <v>137216</v>
      </c>
      <c r="J3596">
        <v>90</v>
      </c>
      <c r="K3596" t="s">
        <v>917</v>
      </c>
      <c r="L3596">
        <v>2034</v>
      </c>
      <c r="M3596">
        <v>2024</v>
      </c>
      <c r="N3596">
        <v>36</v>
      </c>
      <c r="O3596">
        <f t="shared" si="56"/>
        <v>2.1453874170533353E-3</v>
      </c>
    </row>
    <row r="3597" spans="1:15" x14ac:dyDescent="0.3">
      <c r="A3597">
        <v>3112</v>
      </c>
      <c r="B3597">
        <v>171</v>
      </c>
      <c r="C3597" t="s">
        <v>745</v>
      </c>
      <c r="D3597" t="s">
        <v>149</v>
      </c>
      <c r="E3597">
        <v>42</v>
      </c>
      <c r="F3597">
        <v>416</v>
      </c>
      <c r="G3597">
        <v>0.10096153846153846</v>
      </c>
      <c r="H3597">
        <v>20043</v>
      </c>
      <c r="I3597">
        <v>137216</v>
      </c>
      <c r="J3597">
        <v>91</v>
      </c>
      <c r="K3597" t="s">
        <v>2698</v>
      </c>
      <c r="L3597">
        <v>2558</v>
      </c>
      <c r="M3597">
        <v>2024</v>
      </c>
      <c r="N3597">
        <v>36</v>
      </c>
      <c r="O3597">
        <f t="shared" si="56"/>
        <v>2.0954946864241882E-3</v>
      </c>
    </row>
    <row r="3598" spans="1:15" x14ac:dyDescent="0.3">
      <c r="A3598">
        <v>3112</v>
      </c>
      <c r="B3598">
        <v>384</v>
      </c>
      <c r="C3598" t="s">
        <v>745</v>
      </c>
      <c r="D3598" t="s">
        <v>149</v>
      </c>
      <c r="E3598">
        <v>42</v>
      </c>
      <c r="F3598">
        <v>300</v>
      </c>
      <c r="G3598">
        <v>0.14000000000000001</v>
      </c>
      <c r="H3598">
        <v>20043</v>
      </c>
      <c r="I3598">
        <v>137216</v>
      </c>
      <c r="J3598">
        <v>91</v>
      </c>
      <c r="K3598" t="s">
        <v>2735</v>
      </c>
      <c r="L3598">
        <v>1232</v>
      </c>
      <c r="M3598">
        <v>2024</v>
      </c>
      <c r="N3598">
        <v>36</v>
      </c>
      <c r="O3598">
        <f t="shared" si="56"/>
        <v>2.0954946864241882E-3</v>
      </c>
    </row>
    <row r="3599" spans="1:15" x14ac:dyDescent="0.3">
      <c r="A3599">
        <v>3112</v>
      </c>
      <c r="B3599">
        <v>380</v>
      </c>
      <c r="C3599" t="s">
        <v>745</v>
      </c>
      <c r="D3599" t="s">
        <v>149</v>
      </c>
      <c r="E3599">
        <v>41</v>
      </c>
      <c r="F3599">
        <v>293</v>
      </c>
      <c r="G3599">
        <v>0.13993174061433447</v>
      </c>
      <c r="H3599">
        <v>20043</v>
      </c>
      <c r="I3599">
        <v>137216</v>
      </c>
      <c r="J3599">
        <v>93</v>
      </c>
      <c r="K3599" t="s">
        <v>2733</v>
      </c>
      <c r="L3599">
        <v>1402</v>
      </c>
      <c r="M3599">
        <v>2024</v>
      </c>
      <c r="N3599">
        <v>36</v>
      </c>
      <c r="O3599">
        <f t="shared" si="56"/>
        <v>2.0456019557950405E-3</v>
      </c>
    </row>
    <row r="3600" spans="1:15" x14ac:dyDescent="0.3">
      <c r="A3600">
        <v>3112</v>
      </c>
      <c r="B3600">
        <v>142</v>
      </c>
      <c r="C3600" t="s">
        <v>745</v>
      </c>
      <c r="D3600" t="s">
        <v>149</v>
      </c>
      <c r="E3600">
        <v>40</v>
      </c>
      <c r="F3600">
        <v>226</v>
      </c>
      <c r="G3600">
        <v>0.17699115044247787</v>
      </c>
      <c r="H3600">
        <v>20043</v>
      </c>
      <c r="I3600">
        <v>137216</v>
      </c>
      <c r="J3600">
        <v>94</v>
      </c>
      <c r="K3600" t="s">
        <v>2949</v>
      </c>
      <c r="L3600">
        <v>1027</v>
      </c>
      <c r="M3600">
        <v>2024</v>
      </c>
      <c r="N3600">
        <v>36</v>
      </c>
      <c r="O3600">
        <f t="shared" si="56"/>
        <v>1.9957092251658933E-3</v>
      </c>
    </row>
    <row r="3601" spans="1:15" x14ac:dyDescent="0.3">
      <c r="A3601">
        <v>3112</v>
      </c>
      <c r="B3601">
        <v>144</v>
      </c>
      <c r="C3601" t="s">
        <v>745</v>
      </c>
      <c r="D3601" t="s">
        <v>149</v>
      </c>
      <c r="E3601">
        <v>39</v>
      </c>
      <c r="F3601">
        <v>207</v>
      </c>
      <c r="G3601">
        <v>0.18840579710144928</v>
      </c>
      <c r="H3601">
        <v>20043</v>
      </c>
      <c r="I3601">
        <v>137216</v>
      </c>
      <c r="J3601">
        <v>95</v>
      </c>
      <c r="K3601" t="s">
        <v>2226</v>
      </c>
      <c r="L3601">
        <v>1172</v>
      </c>
      <c r="M3601">
        <v>2024</v>
      </c>
      <c r="N3601">
        <v>36</v>
      </c>
      <c r="O3601">
        <f t="shared" si="56"/>
        <v>1.9458164945367459E-3</v>
      </c>
    </row>
    <row r="3602" spans="1:15" x14ac:dyDescent="0.3">
      <c r="A3602">
        <v>3112</v>
      </c>
      <c r="B3602">
        <v>561</v>
      </c>
      <c r="C3602" t="s">
        <v>745</v>
      </c>
      <c r="D3602" t="s">
        <v>149</v>
      </c>
      <c r="E3602">
        <v>39</v>
      </c>
      <c r="F3602">
        <v>243</v>
      </c>
      <c r="G3602">
        <v>0.16049382716049382</v>
      </c>
      <c r="H3602">
        <v>20043</v>
      </c>
      <c r="I3602">
        <v>137216</v>
      </c>
      <c r="J3602">
        <v>95</v>
      </c>
      <c r="K3602" t="s">
        <v>2769</v>
      </c>
      <c r="L3602">
        <v>1743</v>
      </c>
      <c r="M3602">
        <v>2024</v>
      </c>
      <c r="N3602">
        <v>36</v>
      </c>
      <c r="O3602">
        <f t="shared" si="56"/>
        <v>1.9458164945367459E-3</v>
      </c>
    </row>
    <row r="3603" spans="1:15" x14ac:dyDescent="0.3">
      <c r="A3603">
        <v>3112</v>
      </c>
      <c r="B3603">
        <v>421</v>
      </c>
      <c r="C3603" t="s">
        <v>745</v>
      </c>
      <c r="D3603" t="s">
        <v>149</v>
      </c>
      <c r="E3603">
        <v>38</v>
      </c>
      <c r="F3603">
        <v>280</v>
      </c>
      <c r="G3603">
        <v>0.1357142857142857</v>
      </c>
      <c r="H3603">
        <v>20043</v>
      </c>
      <c r="I3603">
        <v>137216</v>
      </c>
      <c r="J3603">
        <v>97</v>
      </c>
      <c r="K3603" t="s">
        <v>932</v>
      </c>
      <c r="L3603">
        <v>1915</v>
      </c>
      <c r="M3603">
        <v>2024</v>
      </c>
      <c r="N3603">
        <v>36</v>
      </c>
      <c r="O3603">
        <f t="shared" si="56"/>
        <v>1.8959237639075987E-3</v>
      </c>
    </row>
    <row r="3604" spans="1:15" x14ac:dyDescent="0.3">
      <c r="A3604">
        <v>3112</v>
      </c>
      <c r="B3604">
        <v>446</v>
      </c>
      <c r="C3604" t="s">
        <v>745</v>
      </c>
      <c r="D3604" t="s">
        <v>149</v>
      </c>
      <c r="E3604">
        <v>38</v>
      </c>
      <c r="F3604">
        <v>299</v>
      </c>
      <c r="G3604">
        <v>0.12709030100334448</v>
      </c>
      <c r="H3604">
        <v>20043</v>
      </c>
      <c r="I3604">
        <v>137216</v>
      </c>
      <c r="J3604">
        <v>97</v>
      </c>
      <c r="K3604" t="s">
        <v>2204</v>
      </c>
      <c r="L3604">
        <v>1328</v>
      </c>
      <c r="M3604">
        <v>2024</v>
      </c>
      <c r="N3604">
        <v>36</v>
      </c>
      <c r="O3604">
        <f t="shared" si="56"/>
        <v>1.8959237639075987E-3</v>
      </c>
    </row>
    <row r="3605" spans="1:15" x14ac:dyDescent="0.3">
      <c r="A3605">
        <v>3112</v>
      </c>
      <c r="B3605">
        <v>246</v>
      </c>
      <c r="C3605" t="s">
        <v>745</v>
      </c>
      <c r="D3605" t="s">
        <v>149</v>
      </c>
      <c r="E3605">
        <v>37</v>
      </c>
      <c r="F3605">
        <v>196</v>
      </c>
      <c r="G3605">
        <v>0.18877551020408162</v>
      </c>
      <c r="H3605">
        <v>20043</v>
      </c>
      <c r="I3605">
        <v>137216</v>
      </c>
      <c r="J3605">
        <v>99</v>
      </c>
      <c r="K3605" t="s">
        <v>2212</v>
      </c>
      <c r="L3605">
        <v>761</v>
      </c>
      <c r="M3605">
        <v>2024</v>
      </c>
      <c r="N3605">
        <v>36</v>
      </c>
      <c r="O3605">
        <f t="shared" si="56"/>
        <v>1.8460310332784513E-3</v>
      </c>
    </row>
    <row r="3606" spans="1:15" x14ac:dyDescent="0.3">
      <c r="A3606">
        <v>3112</v>
      </c>
      <c r="B3606">
        <v>314</v>
      </c>
      <c r="C3606" t="s">
        <v>745</v>
      </c>
      <c r="D3606" t="s">
        <v>149</v>
      </c>
      <c r="E3606">
        <v>37</v>
      </c>
      <c r="F3606">
        <v>245</v>
      </c>
      <c r="G3606">
        <v>0.15102040816326531</v>
      </c>
      <c r="H3606">
        <v>20043</v>
      </c>
      <c r="I3606">
        <v>137216</v>
      </c>
      <c r="J3606">
        <v>99</v>
      </c>
      <c r="K3606" t="s">
        <v>2852</v>
      </c>
      <c r="L3606">
        <v>1680</v>
      </c>
      <c r="M3606">
        <v>2024</v>
      </c>
      <c r="N3606">
        <v>36</v>
      </c>
      <c r="O3606">
        <f t="shared" si="56"/>
        <v>1.8460310332784513E-3</v>
      </c>
    </row>
    <row r="3607" spans="1:15" x14ac:dyDescent="0.3">
      <c r="A3607">
        <v>3112</v>
      </c>
      <c r="B3607">
        <v>340</v>
      </c>
      <c r="C3607" t="s">
        <v>745</v>
      </c>
      <c r="D3607" t="s">
        <v>149</v>
      </c>
      <c r="E3607">
        <v>36</v>
      </c>
      <c r="F3607">
        <v>208</v>
      </c>
      <c r="G3607">
        <v>0.17307692307692307</v>
      </c>
      <c r="H3607">
        <v>20043</v>
      </c>
      <c r="I3607">
        <v>137216</v>
      </c>
      <c r="J3607">
        <v>101</v>
      </c>
      <c r="K3607" t="s">
        <v>1627</v>
      </c>
      <c r="L3607">
        <v>901</v>
      </c>
      <c r="M3607">
        <v>2024</v>
      </c>
      <c r="N3607">
        <v>36</v>
      </c>
      <c r="O3607">
        <f t="shared" si="56"/>
        <v>1.7961383026493039E-3</v>
      </c>
    </row>
    <row r="3608" spans="1:15" x14ac:dyDescent="0.3">
      <c r="A3608">
        <v>3112</v>
      </c>
      <c r="B3608">
        <v>626</v>
      </c>
      <c r="C3608" t="s">
        <v>745</v>
      </c>
      <c r="D3608" t="s">
        <v>149</v>
      </c>
      <c r="E3608">
        <v>35</v>
      </c>
      <c r="F3608">
        <v>327</v>
      </c>
      <c r="G3608">
        <v>0.10703363914373089</v>
      </c>
      <c r="H3608">
        <v>20043</v>
      </c>
      <c r="I3608">
        <v>137216</v>
      </c>
      <c r="J3608">
        <v>102</v>
      </c>
      <c r="K3608" t="s">
        <v>2784</v>
      </c>
      <c r="L3608">
        <v>1978</v>
      </c>
      <c r="M3608">
        <v>2024</v>
      </c>
      <c r="N3608">
        <v>36</v>
      </c>
      <c r="O3608">
        <f t="shared" si="56"/>
        <v>1.7462455720201567E-3</v>
      </c>
    </row>
    <row r="3609" spans="1:15" x14ac:dyDescent="0.3">
      <c r="A3609">
        <v>3112</v>
      </c>
      <c r="B3609">
        <v>54</v>
      </c>
      <c r="C3609" t="s">
        <v>745</v>
      </c>
      <c r="D3609" t="s">
        <v>149</v>
      </c>
      <c r="E3609">
        <v>34</v>
      </c>
      <c r="F3609">
        <v>217</v>
      </c>
      <c r="G3609">
        <v>0.15668202764976957</v>
      </c>
      <c r="H3609">
        <v>20043</v>
      </c>
      <c r="I3609">
        <v>137216</v>
      </c>
      <c r="J3609">
        <v>103</v>
      </c>
      <c r="K3609" t="s">
        <v>2684</v>
      </c>
      <c r="L3609">
        <v>1063</v>
      </c>
      <c r="M3609">
        <v>2024</v>
      </c>
      <c r="N3609">
        <v>36</v>
      </c>
      <c r="O3609">
        <f t="shared" si="56"/>
        <v>1.6963528413910093E-3</v>
      </c>
    </row>
    <row r="3610" spans="1:15" x14ac:dyDescent="0.3">
      <c r="A3610">
        <v>3112</v>
      </c>
      <c r="B3610">
        <v>581</v>
      </c>
      <c r="C3610" t="s">
        <v>745</v>
      </c>
      <c r="D3610" t="s">
        <v>149</v>
      </c>
      <c r="E3610">
        <v>34</v>
      </c>
      <c r="F3610">
        <v>246</v>
      </c>
      <c r="G3610">
        <v>0.13821138211382114</v>
      </c>
      <c r="H3610">
        <v>20043</v>
      </c>
      <c r="I3610">
        <v>137216</v>
      </c>
      <c r="J3610">
        <v>103</v>
      </c>
      <c r="K3610" t="s">
        <v>2773</v>
      </c>
      <c r="L3610">
        <v>997</v>
      </c>
      <c r="M3610">
        <v>2024</v>
      </c>
      <c r="N3610">
        <v>36</v>
      </c>
      <c r="O3610">
        <f t="shared" si="56"/>
        <v>1.6963528413910093E-3</v>
      </c>
    </row>
    <row r="3611" spans="1:15" x14ac:dyDescent="0.3">
      <c r="A3611">
        <v>3112</v>
      </c>
      <c r="B3611">
        <v>245</v>
      </c>
      <c r="C3611" t="s">
        <v>745</v>
      </c>
      <c r="D3611" t="s">
        <v>149</v>
      </c>
      <c r="E3611">
        <v>33</v>
      </c>
      <c r="F3611">
        <v>371</v>
      </c>
      <c r="G3611">
        <v>8.8948787061994605E-2</v>
      </c>
      <c r="H3611">
        <v>20043</v>
      </c>
      <c r="I3611">
        <v>137216</v>
      </c>
      <c r="J3611">
        <v>105</v>
      </c>
      <c r="K3611" t="s">
        <v>2712</v>
      </c>
      <c r="L3611">
        <v>2282</v>
      </c>
      <c r="M3611">
        <v>2024</v>
      </c>
      <c r="N3611">
        <v>36</v>
      </c>
      <c r="O3611">
        <f t="shared" si="56"/>
        <v>1.6464601107618619E-3</v>
      </c>
    </row>
    <row r="3612" spans="1:15" x14ac:dyDescent="0.3">
      <c r="A3612">
        <v>3112</v>
      </c>
      <c r="B3612">
        <v>468</v>
      </c>
      <c r="C3612" t="s">
        <v>745</v>
      </c>
      <c r="D3612" t="s">
        <v>149</v>
      </c>
      <c r="E3612">
        <v>33</v>
      </c>
      <c r="F3612">
        <v>253</v>
      </c>
      <c r="G3612">
        <v>0.13043478260869565</v>
      </c>
      <c r="H3612">
        <v>20043</v>
      </c>
      <c r="I3612">
        <v>137216</v>
      </c>
      <c r="J3612">
        <v>105</v>
      </c>
      <c r="K3612" t="s">
        <v>2749</v>
      </c>
      <c r="L3612">
        <v>1247</v>
      </c>
      <c r="M3612">
        <v>2024</v>
      </c>
      <c r="N3612">
        <v>36</v>
      </c>
      <c r="O3612">
        <f t="shared" si="56"/>
        <v>1.6464601107618619E-3</v>
      </c>
    </row>
    <row r="3613" spans="1:15" x14ac:dyDescent="0.3">
      <c r="A3613">
        <v>3112</v>
      </c>
      <c r="B3613">
        <v>321</v>
      </c>
      <c r="C3613" t="s">
        <v>745</v>
      </c>
      <c r="D3613" t="s">
        <v>149</v>
      </c>
      <c r="E3613">
        <v>32</v>
      </c>
      <c r="F3613">
        <v>516</v>
      </c>
      <c r="G3613">
        <v>6.2015503875968991E-2</v>
      </c>
      <c r="H3613">
        <v>20043</v>
      </c>
      <c r="I3613">
        <v>137216</v>
      </c>
      <c r="J3613">
        <v>107</v>
      </c>
      <c r="K3613" t="s">
        <v>2725</v>
      </c>
      <c r="L3613">
        <v>2937</v>
      </c>
      <c r="M3613">
        <v>2024</v>
      </c>
      <c r="N3613">
        <v>36</v>
      </c>
      <c r="O3613">
        <f t="shared" si="56"/>
        <v>1.5965673801327147E-3</v>
      </c>
    </row>
    <row r="3614" spans="1:15" x14ac:dyDescent="0.3">
      <c r="A3614">
        <v>3112</v>
      </c>
      <c r="B3614">
        <v>343</v>
      </c>
      <c r="C3614" t="s">
        <v>745</v>
      </c>
      <c r="D3614" t="s">
        <v>149</v>
      </c>
      <c r="E3614">
        <v>32</v>
      </c>
      <c r="F3614">
        <v>155</v>
      </c>
      <c r="G3614">
        <v>0.20645161290322581</v>
      </c>
      <c r="H3614">
        <v>20043</v>
      </c>
      <c r="I3614">
        <v>137216</v>
      </c>
      <c r="J3614">
        <v>107</v>
      </c>
      <c r="K3614" t="s">
        <v>2727</v>
      </c>
      <c r="L3614">
        <v>979</v>
      </c>
      <c r="M3614">
        <v>2024</v>
      </c>
      <c r="N3614">
        <v>36</v>
      </c>
      <c r="O3614">
        <f t="shared" si="56"/>
        <v>1.5965673801327147E-3</v>
      </c>
    </row>
    <row r="3615" spans="1:15" x14ac:dyDescent="0.3">
      <c r="A3615">
        <v>3112</v>
      </c>
      <c r="B3615">
        <v>634</v>
      </c>
      <c r="C3615" t="s">
        <v>745</v>
      </c>
      <c r="D3615" t="s">
        <v>149</v>
      </c>
      <c r="E3615">
        <v>32</v>
      </c>
      <c r="F3615">
        <v>224</v>
      </c>
      <c r="G3615">
        <v>0.14285714285714285</v>
      </c>
      <c r="H3615">
        <v>20043</v>
      </c>
      <c r="I3615">
        <v>137216</v>
      </c>
      <c r="J3615">
        <v>107</v>
      </c>
      <c r="K3615" t="s">
        <v>2940</v>
      </c>
      <c r="L3615">
        <v>1483</v>
      </c>
      <c r="M3615">
        <v>2024</v>
      </c>
      <c r="N3615">
        <v>36</v>
      </c>
      <c r="O3615">
        <f t="shared" si="56"/>
        <v>1.5965673801327147E-3</v>
      </c>
    </row>
    <row r="3616" spans="1:15" x14ac:dyDescent="0.3">
      <c r="A3616">
        <v>3112</v>
      </c>
      <c r="B3616">
        <v>660</v>
      </c>
      <c r="C3616" t="s">
        <v>745</v>
      </c>
      <c r="D3616" t="s">
        <v>149</v>
      </c>
      <c r="E3616">
        <v>32</v>
      </c>
      <c r="F3616">
        <v>246</v>
      </c>
      <c r="G3616">
        <v>0.13008130081300814</v>
      </c>
      <c r="H3616">
        <v>20043</v>
      </c>
      <c r="I3616">
        <v>137216</v>
      </c>
      <c r="J3616">
        <v>107</v>
      </c>
      <c r="K3616" t="s">
        <v>2790</v>
      </c>
      <c r="L3616">
        <v>2045</v>
      </c>
      <c r="M3616">
        <v>2024</v>
      </c>
      <c r="N3616">
        <v>36</v>
      </c>
      <c r="O3616">
        <f t="shared" si="56"/>
        <v>1.5965673801327147E-3</v>
      </c>
    </row>
    <row r="3617" spans="1:15" x14ac:dyDescent="0.3">
      <c r="A3617">
        <v>3112</v>
      </c>
      <c r="B3617">
        <v>723</v>
      </c>
      <c r="C3617" t="s">
        <v>745</v>
      </c>
      <c r="D3617" t="s">
        <v>149</v>
      </c>
      <c r="E3617">
        <v>32</v>
      </c>
      <c r="F3617">
        <v>196</v>
      </c>
      <c r="G3617">
        <v>0.16326530612244897</v>
      </c>
      <c r="H3617">
        <v>20043</v>
      </c>
      <c r="I3617">
        <v>137216</v>
      </c>
      <c r="J3617">
        <v>107</v>
      </c>
      <c r="K3617" t="s">
        <v>937</v>
      </c>
      <c r="L3617">
        <v>1212</v>
      </c>
      <c r="M3617">
        <v>2024</v>
      </c>
      <c r="N3617">
        <v>36</v>
      </c>
      <c r="O3617">
        <f t="shared" si="56"/>
        <v>1.5965673801327147E-3</v>
      </c>
    </row>
    <row r="3618" spans="1:15" x14ac:dyDescent="0.3">
      <c r="A3618">
        <v>3112</v>
      </c>
      <c r="B3618">
        <v>55</v>
      </c>
      <c r="C3618" t="s">
        <v>745</v>
      </c>
      <c r="D3618" t="s">
        <v>149</v>
      </c>
      <c r="E3618">
        <v>31</v>
      </c>
      <c r="F3618">
        <v>583</v>
      </c>
      <c r="G3618">
        <v>5.3173241852487133E-2</v>
      </c>
      <c r="H3618">
        <v>20043</v>
      </c>
      <c r="I3618">
        <v>137216</v>
      </c>
      <c r="J3618">
        <v>112</v>
      </c>
      <c r="K3618" t="s">
        <v>938</v>
      </c>
      <c r="L3618">
        <v>2822</v>
      </c>
      <c r="M3618">
        <v>2024</v>
      </c>
      <c r="N3618">
        <v>36</v>
      </c>
      <c r="O3618">
        <f t="shared" si="56"/>
        <v>1.5466746495035673E-3</v>
      </c>
    </row>
    <row r="3619" spans="1:15" x14ac:dyDescent="0.3">
      <c r="A3619">
        <v>3112</v>
      </c>
      <c r="B3619">
        <v>115</v>
      </c>
      <c r="C3619" t="s">
        <v>745</v>
      </c>
      <c r="D3619" t="s">
        <v>149</v>
      </c>
      <c r="E3619">
        <v>31</v>
      </c>
      <c r="F3619">
        <v>283</v>
      </c>
      <c r="G3619">
        <v>0.10954063604240283</v>
      </c>
      <c r="H3619">
        <v>20043</v>
      </c>
      <c r="I3619">
        <v>137216</v>
      </c>
      <c r="J3619">
        <v>112</v>
      </c>
      <c r="K3619" t="s">
        <v>957</v>
      </c>
      <c r="L3619">
        <v>1684</v>
      </c>
      <c r="M3619">
        <v>2024</v>
      </c>
      <c r="N3619">
        <v>36</v>
      </c>
      <c r="O3619">
        <f t="shared" si="56"/>
        <v>1.5466746495035673E-3</v>
      </c>
    </row>
    <row r="3620" spans="1:15" x14ac:dyDescent="0.3">
      <c r="A3620">
        <v>3112</v>
      </c>
      <c r="B3620">
        <v>230</v>
      </c>
      <c r="C3620" t="s">
        <v>745</v>
      </c>
      <c r="D3620" t="s">
        <v>149</v>
      </c>
      <c r="E3620">
        <v>31</v>
      </c>
      <c r="F3620">
        <v>548</v>
      </c>
      <c r="G3620">
        <v>5.6569343065693431E-2</v>
      </c>
      <c r="H3620">
        <v>20043</v>
      </c>
      <c r="I3620">
        <v>137216</v>
      </c>
      <c r="J3620">
        <v>112</v>
      </c>
      <c r="K3620" t="s">
        <v>2224</v>
      </c>
      <c r="L3620">
        <v>3311</v>
      </c>
      <c r="M3620">
        <v>2024</v>
      </c>
      <c r="N3620">
        <v>36</v>
      </c>
      <c r="O3620">
        <f t="shared" si="56"/>
        <v>1.5466746495035673E-3</v>
      </c>
    </row>
    <row r="3621" spans="1:15" x14ac:dyDescent="0.3">
      <c r="A3621">
        <v>3112</v>
      </c>
      <c r="B3621">
        <v>283</v>
      </c>
      <c r="C3621" t="s">
        <v>745</v>
      </c>
      <c r="D3621" t="s">
        <v>149</v>
      </c>
      <c r="E3621">
        <v>31</v>
      </c>
      <c r="F3621">
        <v>415</v>
      </c>
      <c r="G3621">
        <v>7.4698795180722893E-2</v>
      </c>
      <c r="H3621">
        <v>20043</v>
      </c>
      <c r="I3621">
        <v>137216</v>
      </c>
      <c r="J3621">
        <v>112</v>
      </c>
      <c r="K3621" t="s">
        <v>2244</v>
      </c>
      <c r="L3621">
        <v>2563</v>
      </c>
      <c r="M3621">
        <v>2024</v>
      </c>
      <c r="N3621">
        <v>36</v>
      </c>
      <c r="O3621">
        <f t="shared" si="56"/>
        <v>1.5466746495035673E-3</v>
      </c>
    </row>
    <row r="3622" spans="1:15" x14ac:dyDescent="0.3">
      <c r="A3622">
        <v>3112</v>
      </c>
      <c r="B3622">
        <v>341</v>
      </c>
      <c r="C3622" t="s">
        <v>745</v>
      </c>
      <c r="D3622" t="s">
        <v>149</v>
      </c>
      <c r="E3622">
        <v>31</v>
      </c>
      <c r="F3622">
        <v>185</v>
      </c>
      <c r="G3622">
        <v>0.16756756756756758</v>
      </c>
      <c r="H3622">
        <v>20043</v>
      </c>
      <c r="I3622">
        <v>137216</v>
      </c>
      <c r="J3622">
        <v>112</v>
      </c>
      <c r="K3622" t="s">
        <v>1628</v>
      </c>
      <c r="L3622">
        <v>778</v>
      </c>
      <c r="M3622">
        <v>2024</v>
      </c>
      <c r="N3622">
        <v>36</v>
      </c>
      <c r="O3622">
        <f t="shared" si="56"/>
        <v>1.5466746495035673E-3</v>
      </c>
    </row>
    <row r="3623" spans="1:15" x14ac:dyDescent="0.3">
      <c r="A3623">
        <v>3112</v>
      </c>
      <c r="B3623">
        <v>313</v>
      </c>
      <c r="C3623" t="s">
        <v>745</v>
      </c>
      <c r="D3623" t="s">
        <v>149</v>
      </c>
      <c r="E3623">
        <v>30</v>
      </c>
      <c r="F3623">
        <v>308</v>
      </c>
      <c r="G3623">
        <v>9.7402597402597407E-2</v>
      </c>
      <c r="H3623">
        <v>20043</v>
      </c>
      <c r="I3623">
        <v>137216</v>
      </c>
      <c r="J3623">
        <v>117</v>
      </c>
      <c r="K3623" t="s">
        <v>926</v>
      </c>
      <c r="L3623">
        <v>2940</v>
      </c>
      <c r="M3623">
        <v>2024</v>
      </c>
      <c r="N3623">
        <v>36</v>
      </c>
      <c r="O3623">
        <f t="shared" si="56"/>
        <v>1.4967819188744199E-3</v>
      </c>
    </row>
    <row r="3624" spans="1:15" x14ac:dyDescent="0.3">
      <c r="A3624">
        <v>3112</v>
      </c>
      <c r="B3624">
        <v>305</v>
      </c>
      <c r="C3624" t="s">
        <v>745</v>
      </c>
      <c r="D3624" t="s">
        <v>149</v>
      </c>
      <c r="E3624">
        <v>29</v>
      </c>
      <c r="F3624">
        <v>149</v>
      </c>
      <c r="G3624">
        <v>0.19463087248322147</v>
      </c>
      <c r="H3624">
        <v>20043</v>
      </c>
      <c r="I3624">
        <v>137216</v>
      </c>
      <c r="J3624">
        <v>118</v>
      </c>
      <c r="K3624" t="s">
        <v>2720</v>
      </c>
      <c r="L3624">
        <v>1350</v>
      </c>
      <c r="M3624">
        <v>2024</v>
      </c>
      <c r="N3624">
        <v>36</v>
      </c>
      <c r="O3624">
        <f t="shared" si="56"/>
        <v>1.4468891882452727E-3</v>
      </c>
    </row>
    <row r="3625" spans="1:15" x14ac:dyDescent="0.3">
      <c r="A3625">
        <v>3112</v>
      </c>
      <c r="B3625">
        <v>206</v>
      </c>
      <c r="C3625" t="s">
        <v>745</v>
      </c>
      <c r="D3625" t="s">
        <v>149</v>
      </c>
      <c r="E3625">
        <v>28</v>
      </c>
      <c r="F3625">
        <v>195</v>
      </c>
      <c r="G3625">
        <v>0.14358974358974358</v>
      </c>
      <c r="H3625">
        <v>20043</v>
      </c>
      <c r="I3625">
        <v>137216</v>
      </c>
      <c r="J3625">
        <v>119</v>
      </c>
      <c r="K3625" t="s">
        <v>2705</v>
      </c>
      <c r="L3625">
        <v>1245</v>
      </c>
      <c r="M3625">
        <v>2024</v>
      </c>
      <c r="N3625">
        <v>36</v>
      </c>
      <c r="O3625">
        <f t="shared" si="56"/>
        <v>1.3969964576161253E-3</v>
      </c>
    </row>
    <row r="3626" spans="1:15" x14ac:dyDescent="0.3">
      <c r="A3626">
        <v>3112</v>
      </c>
      <c r="B3626">
        <v>633</v>
      </c>
      <c r="C3626" t="s">
        <v>745</v>
      </c>
      <c r="D3626" t="s">
        <v>149</v>
      </c>
      <c r="E3626">
        <v>27</v>
      </c>
      <c r="F3626">
        <v>168</v>
      </c>
      <c r="G3626">
        <v>0.16071428571428573</v>
      </c>
      <c r="H3626">
        <v>20043</v>
      </c>
      <c r="I3626">
        <v>137216</v>
      </c>
      <c r="J3626">
        <v>120</v>
      </c>
      <c r="K3626" t="s">
        <v>2786</v>
      </c>
      <c r="L3626">
        <v>1448</v>
      </c>
      <c r="M3626">
        <v>2024</v>
      </c>
      <c r="N3626">
        <v>36</v>
      </c>
      <c r="O3626">
        <f t="shared" si="56"/>
        <v>1.3471037269869781E-3</v>
      </c>
    </row>
    <row r="3627" spans="1:15" x14ac:dyDescent="0.3">
      <c r="A3627">
        <v>3112</v>
      </c>
      <c r="B3627">
        <v>951</v>
      </c>
      <c r="C3627" t="s">
        <v>745</v>
      </c>
      <c r="D3627" t="s">
        <v>149</v>
      </c>
      <c r="E3627">
        <v>27</v>
      </c>
      <c r="F3627">
        <v>293</v>
      </c>
      <c r="G3627">
        <v>9.2150170648464161E-2</v>
      </c>
      <c r="H3627">
        <v>20043</v>
      </c>
      <c r="I3627">
        <v>137216</v>
      </c>
      <c r="J3627">
        <v>120</v>
      </c>
      <c r="K3627" t="s">
        <v>2810</v>
      </c>
      <c r="L3627">
        <v>2153</v>
      </c>
      <c r="M3627">
        <v>2024</v>
      </c>
      <c r="N3627">
        <v>36</v>
      </c>
      <c r="O3627">
        <f t="shared" si="56"/>
        <v>1.3471037269869781E-3</v>
      </c>
    </row>
    <row r="3628" spans="1:15" x14ac:dyDescent="0.3">
      <c r="A3628">
        <v>3112</v>
      </c>
      <c r="B3628">
        <v>770</v>
      </c>
      <c r="C3628" t="s">
        <v>745</v>
      </c>
      <c r="D3628" t="s">
        <v>149</v>
      </c>
      <c r="E3628">
        <v>26</v>
      </c>
      <c r="F3628">
        <v>262</v>
      </c>
      <c r="G3628">
        <v>9.9236641221374045E-2</v>
      </c>
      <c r="H3628">
        <v>20043</v>
      </c>
      <c r="I3628">
        <v>137216</v>
      </c>
      <c r="J3628">
        <v>122</v>
      </c>
      <c r="K3628" t="s">
        <v>915</v>
      </c>
      <c r="L3628">
        <v>2112</v>
      </c>
      <c r="M3628">
        <v>2024</v>
      </c>
      <c r="N3628">
        <v>36</v>
      </c>
      <c r="O3628">
        <f t="shared" si="56"/>
        <v>1.2972109963578307E-3</v>
      </c>
    </row>
    <row r="3629" spans="1:15" x14ac:dyDescent="0.3">
      <c r="A3629">
        <v>3112</v>
      </c>
      <c r="B3629">
        <v>252</v>
      </c>
      <c r="C3629" t="s">
        <v>745</v>
      </c>
      <c r="D3629" t="s">
        <v>149</v>
      </c>
      <c r="E3629">
        <v>25</v>
      </c>
      <c r="F3629">
        <v>275</v>
      </c>
      <c r="G3629">
        <v>9.0909090909090912E-2</v>
      </c>
      <c r="H3629">
        <v>20043</v>
      </c>
      <c r="I3629">
        <v>137216</v>
      </c>
      <c r="J3629">
        <v>123</v>
      </c>
      <c r="K3629" t="s">
        <v>2946</v>
      </c>
      <c r="L3629">
        <v>1540</v>
      </c>
      <c r="M3629">
        <v>2024</v>
      </c>
      <c r="N3629">
        <v>36</v>
      </c>
      <c r="O3629">
        <f t="shared" si="56"/>
        <v>1.2473182657286833E-3</v>
      </c>
    </row>
    <row r="3630" spans="1:15" x14ac:dyDescent="0.3">
      <c r="A3630">
        <v>127</v>
      </c>
      <c r="B3630">
        <v>640</v>
      </c>
      <c r="C3630" t="s">
        <v>746</v>
      </c>
      <c r="D3630" t="s">
        <v>168</v>
      </c>
      <c r="E3630">
        <v>1450</v>
      </c>
      <c r="F3630">
        <v>6233</v>
      </c>
      <c r="G3630">
        <v>0.2326327611102198</v>
      </c>
      <c r="H3630">
        <v>14890</v>
      </c>
      <c r="I3630">
        <v>74901</v>
      </c>
      <c r="J3630">
        <v>1</v>
      </c>
      <c r="K3630" t="s">
        <v>866</v>
      </c>
      <c r="L3630">
        <v>59576</v>
      </c>
      <c r="M3630">
        <v>2024</v>
      </c>
      <c r="N3630">
        <v>36</v>
      </c>
      <c r="O3630">
        <f t="shared" si="56"/>
        <v>9.7380792478173273E-2</v>
      </c>
    </row>
    <row r="3631" spans="1:15" x14ac:dyDescent="0.3">
      <c r="A3631">
        <v>127</v>
      </c>
      <c r="B3631">
        <v>720</v>
      </c>
      <c r="C3631" t="s">
        <v>746</v>
      </c>
      <c r="D3631" t="s">
        <v>168</v>
      </c>
      <c r="E3631">
        <v>1040</v>
      </c>
      <c r="F3631">
        <v>4973</v>
      </c>
      <c r="G3631">
        <v>0.20912929821033582</v>
      </c>
      <c r="H3631">
        <v>14890</v>
      </c>
      <c r="I3631">
        <v>74901</v>
      </c>
      <c r="J3631">
        <v>2</v>
      </c>
      <c r="K3631" t="s">
        <v>867</v>
      </c>
      <c r="L3631">
        <v>43807</v>
      </c>
      <c r="M3631">
        <v>2024</v>
      </c>
      <c r="N3631">
        <v>36</v>
      </c>
      <c r="O3631">
        <f t="shared" si="56"/>
        <v>6.9845533915379454E-2</v>
      </c>
    </row>
    <row r="3632" spans="1:15" x14ac:dyDescent="0.3">
      <c r="A3632">
        <v>127</v>
      </c>
      <c r="B3632">
        <v>560</v>
      </c>
      <c r="C3632" t="s">
        <v>746</v>
      </c>
      <c r="D3632" t="s">
        <v>168</v>
      </c>
      <c r="E3632">
        <v>948</v>
      </c>
      <c r="F3632">
        <v>4299</v>
      </c>
      <c r="G3632">
        <v>0.22051639916259597</v>
      </c>
      <c r="H3632">
        <v>14890</v>
      </c>
      <c r="I3632">
        <v>74901</v>
      </c>
      <c r="J3632">
        <v>3</v>
      </c>
      <c r="K3632" t="s">
        <v>868</v>
      </c>
      <c r="L3632">
        <v>40753</v>
      </c>
      <c r="M3632">
        <v>2024</v>
      </c>
      <c r="N3632">
        <v>36</v>
      </c>
      <c r="O3632">
        <f t="shared" si="56"/>
        <v>6.3666890530557421E-2</v>
      </c>
    </row>
    <row r="3633" spans="1:15" x14ac:dyDescent="0.3">
      <c r="A3633">
        <v>127</v>
      </c>
      <c r="B3633">
        <v>540</v>
      </c>
      <c r="C3633" t="s">
        <v>746</v>
      </c>
      <c r="D3633" t="s">
        <v>168</v>
      </c>
      <c r="E3633">
        <v>573</v>
      </c>
      <c r="F3633">
        <v>2466</v>
      </c>
      <c r="G3633">
        <v>0.23236009732360097</v>
      </c>
      <c r="H3633">
        <v>14890</v>
      </c>
      <c r="I3633">
        <v>74901</v>
      </c>
      <c r="J3633">
        <v>4</v>
      </c>
      <c r="K3633" t="s">
        <v>871</v>
      </c>
      <c r="L3633">
        <v>22562</v>
      </c>
      <c r="M3633">
        <v>2024</v>
      </c>
      <c r="N3633">
        <v>36</v>
      </c>
      <c r="O3633">
        <f t="shared" si="56"/>
        <v>3.8482202820685027E-2</v>
      </c>
    </row>
    <row r="3634" spans="1:15" x14ac:dyDescent="0.3">
      <c r="A3634">
        <v>127</v>
      </c>
      <c r="B3634">
        <v>194</v>
      </c>
      <c r="C3634" t="s">
        <v>746</v>
      </c>
      <c r="D3634" t="s">
        <v>168</v>
      </c>
      <c r="E3634">
        <v>522</v>
      </c>
      <c r="F3634">
        <v>2487</v>
      </c>
      <c r="G3634">
        <v>0.20989143546441497</v>
      </c>
      <c r="H3634">
        <v>14890</v>
      </c>
      <c r="I3634">
        <v>74901</v>
      </c>
      <c r="J3634">
        <v>5</v>
      </c>
      <c r="K3634" t="s">
        <v>873</v>
      </c>
      <c r="L3634">
        <v>26491</v>
      </c>
      <c r="M3634">
        <v>2024</v>
      </c>
      <c r="N3634">
        <v>36</v>
      </c>
      <c r="O3634">
        <f t="shared" si="56"/>
        <v>3.5057085292142375E-2</v>
      </c>
    </row>
    <row r="3635" spans="1:15" x14ac:dyDescent="0.3">
      <c r="A3635">
        <v>127</v>
      </c>
      <c r="B3635">
        <v>139</v>
      </c>
      <c r="C3635" t="s">
        <v>746</v>
      </c>
      <c r="D3635" t="s">
        <v>168</v>
      </c>
      <c r="E3635">
        <v>342</v>
      </c>
      <c r="F3635">
        <v>1953</v>
      </c>
      <c r="G3635">
        <v>0.17511520737327188</v>
      </c>
      <c r="H3635">
        <v>14890</v>
      </c>
      <c r="I3635">
        <v>74901</v>
      </c>
      <c r="J3635">
        <v>6</v>
      </c>
      <c r="K3635" t="s">
        <v>879</v>
      </c>
      <c r="L3635">
        <v>15497</v>
      </c>
      <c r="M3635">
        <v>2024</v>
      </c>
      <c r="N3635">
        <v>36</v>
      </c>
      <c r="O3635">
        <f t="shared" si="56"/>
        <v>2.2968435191403628E-2</v>
      </c>
    </row>
    <row r="3636" spans="1:15" x14ac:dyDescent="0.3">
      <c r="A3636">
        <v>127</v>
      </c>
      <c r="B3636">
        <v>137</v>
      </c>
      <c r="C3636" t="s">
        <v>746</v>
      </c>
      <c r="D3636" t="s">
        <v>168</v>
      </c>
      <c r="E3636">
        <v>337</v>
      </c>
      <c r="F3636">
        <v>1707</v>
      </c>
      <c r="G3636">
        <v>0.19742237844171059</v>
      </c>
      <c r="H3636">
        <v>14890</v>
      </c>
      <c r="I3636">
        <v>74901</v>
      </c>
      <c r="J3636">
        <v>7</v>
      </c>
      <c r="K3636" t="s">
        <v>872</v>
      </c>
      <c r="L3636">
        <v>18935</v>
      </c>
      <c r="M3636">
        <v>2024</v>
      </c>
      <c r="N3636">
        <v>36</v>
      </c>
      <c r="O3636">
        <f t="shared" si="56"/>
        <v>2.2632639355271995E-2</v>
      </c>
    </row>
    <row r="3637" spans="1:15" x14ac:dyDescent="0.3">
      <c r="A3637">
        <v>127</v>
      </c>
      <c r="B3637">
        <v>201</v>
      </c>
      <c r="C3637" t="s">
        <v>746</v>
      </c>
      <c r="D3637" t="s">
        <v>168</v>
      </c>
      <c r="E3637">
        <v>279</v>
      </c>
      <c r="F3637">
        <v>1030</v>
      </c>
      <c r="G3637">
        <v>0.27087378640776699</v>
      </c>
      <c r="H3637">
        <v>14890</v>
      </c>
      <c r="I3637">
        <v>74901</v>
      </c>
      <c r="J3637">
        <v>8</v>
      </c>
      <c r="K3637" t="s">
        <v>877</v>
      </c>
      <c r="L3637">
        <v>11407</v>
      </c>
      <c r="M3637">
        <v>2024</v>
      </c>
      <c r="N3637">
        <v>36</v>
      </c>
      <c r="O3637">
        <f t="shared" si="56"/>
        <v>1.8737407656145063E-2</v>
      </c>
    </row>
    <row r="3638" spans="1:15" x14ac:dyDescent="0.3">
      <c r="A3638">
        <v>127</v>
      </c>
      <c r="B3638">
        <v>469</v>
      </c>
      <c r="C3638" t="s">
        <v>746</v>
      </c>
      <c r="D3638" t="s">
        <v>168</v>
      </c>
      <c r="E3638">
        <v>264</v>
      </c>
      <c r="F3638">
        <v>1103</v>
      </c>
      <c r="G3638">
        <v>0.23934723481414324</v>
      </c>
      <c r="H3638">
        <v>14890</v>
      </c>
      <c r="I3638">
        <v>74901</v>
      </c>
      <c r="J3638">
        <v>9</v>
      </c>
      <c r="K3638" t="s">
        <v>1605</v>
      </c>
      <c r="L3638">
        <v>10709</v>
      </c>
      <c r="M3638">
        <v>2024</v>
      </c>
      <c r="N3638">
        <v>36</v>
      </c>
      <c r="O3638">
        <f t="shared" si="56"/>
        <v>1.7730020147750169E-2</v>
      </c>
    </row>
    <row r="3639" spans="1:15" x14ac:dyDescent="0.3">
      <c r="A3639">
        <v>127</v>
      </c>
      <c r="B3639">
        <v>175</v>
      </c>
      <c r="C3639" t="s">
        <v>746</v>
      </c>
      <c r="D3639" t="s">
        <v>168</v>
      </c>
      <c r="E3639">
        <v>253</v>
      </c>
      <c r="F3639">
        <v>878</v>
      </c>
      <c r="G3639">
        <v>0.28815489749430523</v>
      </c>
      <c r="H3639">
        <v>14890</v>
      </c>
      <c r="I3639">
        <v>74901</v>
      </c>
      <c r="J3639">
        <v>10</v>
      </c>
      <c r="K3639" t="s">
        <v>2879</v>
      </c>
      <c r="L3639">
        <v>7629</v>
      </c>
      <c r="M3639">
        <v>2024</v>
      </c>
      <c r="N3639">
        <v>36</v>
      </c>
      <c r="O3639">
        <f t="shared" si="56"/>
        <v>1.6991269308260577E-2</v>
      </c>
    </row>
    <row r="3640" spans="1:15" x14ac:dyDescent="0.3">
      <c r="A3640">
        <v>127</v>
      </c>
      <c r="B3640">
        <v>463</v>
      </c>
      <c r="C3640" t="s">
        <v>746</v>
      </c>
      <c r="D3640" t="s">
        <v>168</v>
      </c>
      <c r="E3640">
        <v>232</v>
      </c>
      <c r="F3640">
        <v>1197</v>
      </c>
      <c r="G3640">
        <v>0.19381787802840433</v>
      </c>
      <c r="H3640">
        <v>14890</v>
      </c>
      <c r="I3640">
        <v>74901</v>
      </c>
      <c r="J3640">
        <v>11</v>
      </c>
      <c r="K3640" t="s">
        <v>880</v>
      </c>
      <c r="L3640">
        <v>12764</v>
      </c>
      <c r="M3640">
        <v>2024</v>
      </c>
      <c r="N3640">
        <v>36</v>
      </c>
      <c r="O3640">
        <f t="shared" si="56"/>
        <v>1.5580926796507723E-2</v>
      </c>
    </row>
    <row r="3641" spans="1:15" x14ac:dyDescent="0.3">
      <c r="A3641">
        <v>127</v>
      </c>
      <c r="B3641">
        <v>383</v>
      </c>
      <c r="C3641" t="s">
        <v>746</v>
      </c>
      <c r="D3641" t="s">
        <v>168</v>
      </c>
      <c r="E3641">
        <v>228</v>
      </c>
      <c r="F3641">
        <v>831</v>
      </c>
      <c r="G3641">
        <v>0.27436823104693142</v>
      </c>
      <c r="H3641">
        <v>14890</v>
      </c>
      <c r="I3641">
        <v>74901</v>
      </c>
      <c r="J3641">
        <v>12</v>
      </c>
      <c r="K3641" t="s">
        <v>2875</v>
      </c>
      <c r="L3641">
        <v>8922</v>
      </c>
      <c r="M3641">
        <v>2024</v>
      </c>
      <c r="N3641">
        <v>36</v>
      </c>
      <c r="O3641">
        <f t="shared" si="56"/>
        <v>1.5312290127602417E-2</v>
      </c>
    </row>
    <row r="3642" spans="1:15" x14ac:dyDescent="0.3">
      <c r="A3642">
        <v>127</v>
      </c>
      <c r="B3642">
        <v>174</v>
      </c>
      <c r="C3642" t="s">
        <v>746</v>
      </c>
      <c r="D3642" t="s">
        <v>168</v>
      </c>
      <c r="E3642">
        <v>208</v>
      </c>
      <c r="F3642">
        <v>659</v>
      </c>
      <c r="G3642">
        <v>0.3156297420333839</v>
      </c>
      <c r="H3642">
        <v>14890</v>
      </c>
      <c r="I3642">
        <v>74901</v>
      </c>
      <c r="J3642">
        <v>13</v>
      </c>
      <c r="K3642" t="s">
        <v>2878</v>
      </c>
      <c r="L3642">
        <v>5150</v>
      </c>
      <c r="M3642">
        <v>2024</v>
      </c>
      <c r="N3642">
        <v>36</v>
      </c>
      <c r="O3642">
        <f t="shared" si="56"/>
        <v>1.3969106783075889E-2</v>
      </c>
    </row>
    <row r="3643" spans="1:15" x14ac:dyDescent="0.3">
      <c r="A3643">
        <v>127</v>
      </c>
      <c r="B3643">
        <v>751</v>
      </c>
      <c r="C3643" t="s">
        <v>746</v>
      </c>
      <c r="D3643" t="s">
        <v>168</v>
      </c>
      <c r="E3643">
        <v>177</v>
      </c>
      <c r="F3643">
        <v>907</v>
      </c>
      <c r="G3643">
        <v>0.19514884233737598</v>
      </c>
      <c r="H3643">
        <v>14890</v>
      </c>
      <c r="I3643">
        <v>74901</v>
      </c>
      <c r="J3643">
        <v>14</v>
      </c>
      <c r="K3643" t="s">
        <v>870</v>
      </c>
      <c r="L3643">
        <v>7174</v>
      </c>
      <c r="M3643">
        <v>2024</v>
      </c>
      <c r="N3643">
        <v>36</v>
      </c>
      <c r="O3643">
        <f t="shared" si="56"/>
        <v>1.1887172599059772E-2</v>
      </c>
    </row>
    <row r="3644" spans="1:15" x14ac:dyDescent="0.3">
      <c r="A3644">
        <v>127</v>
      </c>
      <c r="B3644">
        <v>133</v>
      </c>
      <c r="C3644" t="s">
        <v>746</v>
      </c>
      <c r="D3644" t="s">
        <v>168</v>
      </c>
      <c r="E3644">
        <v>166</v>
      </c>
      <c r="F3644">
        <v>784</v>
      </c>
      <c r="G3644">
        <v>0.21173469387755103</v>
      </c>
      <c r="H3644">
        <v>14890</v>
      </c>
      <c r="I3644">
        <v>74901</v>
      </c>
      <c r="J3644">
        <v>15</v>
      </c>
      <c r="K3644" t="s">
        <v>2877</v>
      </c>
      <c r="L3644">
        <v>7672</v>
      </c>
      <c r="M3644">
        <v>2024</v>
      </c>
      <c r="N3644">
        <v>36</v>
      </c>
      <c r="O3644">
        <f t="shared" si="56"/>
        <v>1.1148421759570181E-2</v>
      </c>
    </row>
    <row r="3645" spans="1:15" x14ac:dyDescent="0.3">
      <c r="A3645">
        <v>127</v>
      </c>
      <c r="B3645">
        <v>753</v>
      </c>
      <c r="C3645" t="s">
        <v>746</v>
      </c>
      <c r="D3645" t="s">
        <v>168</v>
      </c>
      <c r="E3645">
        <v>164</v>
      </c>
      <c r="F3645">
        <v>776</v>
      </c>
      <c r="G3645">
        <v>0.21134020618556701</v>
      </c>
      <c r="H3645">
        <v>14890</v>
      </c>
      <c r="I3645">
        <v>74901</v>
      </c>
      <c r="J3645">
        <v>16</v>
      </c>
      <c r="K3645" t="s">
        <v>869</v>
      </c>
      <c r="L3645">
        <v>6723</v>
      </c>
      <c r="M3645">
        <v>2024</v>
      </c>
      <c r="N3645">
        <v>36</v>
      </c>
      <c r="O3645">
        <f t="shared" si="56"/>
        <v>1.1014103425117529E-2</v>
      </c>
    </row>
    <row r="3646" spans="1:15" x14ac:dyDescent="0.3">
      <c r="A3646">
        <v>127</v>
      </c>
      <c r="B3646">
        <v>420</v>
      </c>
      <c r="C3646" t="s">
        <v>746</v>
      </c>
      <c r="D3646" t="s">
        <v>168</v>
      </c>
      <c r="E3646">
        <v>148</v>
      </c>
      <c r="F3646">
        <v>686</v>
      </c>
      <c r="G3646">
        <v>0.21574344023323616</v>
      </c>
      <c r="H3646">
        <v>14890</v>
      </c>
      <c r="I3646">
        <v>74901</v>
      </c>
      <c r="J3646">
        <v>17</v>
      </c>
      <c r="K3646" t="s">
        <v>894</v>
      </c>
      <c r="L3646">
        <v>7368</v>
      </c>
      <c r="M3646">
        <v>2024</v>
      </c>
      <c r="N3646">
        <v>36</v>
      </c>
      <c r="O3646">
        <f t="shared" si="56"/>
        <v>9.9395567494963057E-3</v>
      </c>
    </row>
    <row r="3647" spans="1:15" x14ac:dyDescent="0.3">
      <c r="A3647">
        <v>127</v>
      </c>
      <c r="B3647">
        <v>710</v>
      </c>
      <c r="C3647" t="s">
        <v>746</v>
      </c>
      <c r="D3647" t="s">
        <v>168</v>
      </c>
      <c r="E3647">
        <v>148</v>
      </c>
      <c r="F3647">
        <v>539</v>
      </c>
      <c r="G3647">
        <v>0.27458256029684602</v>
      </c>
      <c r="H3647">
        <v>14890</v>
      </c>
      <c r="I3647">
        <v>74901</v>
      </c>
      <c r="J3647">
        <v>17</v>
      </c>
      <c r="K3647" t="s">
        <v>891</v>
      </c>
      <c r="L3647">
        <v>4844</v>
      </c>
      <c r="M3647">
        <v>2024</v>
      </c>
      <c r="N3647">
        <v>36</v>
      </c>
      <c r="O3647">
        <f t="shared" si="56"/>
        <v>9.9395567494963057E-3</v>
      </c>
    </row>
    <row r="3648" spans="1:15" x14ac:dyDescent="0.3">
      <c r="A3648">
        <v>127</v>
      </c>
      <c r="B3648">
        <v>192</v>
      </c>
      <c r="C3648" t="s">
        <v>746</v>
      </c>
      <c r="D3648" t="s">
        <v>168</v>
      </c>
      <c r="E3648">
        <v>144</v>
      </c>
      <c r="F3648">
        <v>432</v>
      </c>
      <c r="G3648">
        <v>0.33333333333333331</v>
      </c>
      <c r="H3648">
        <v>14890</v>
      </c>
      <c r="I3648">
        <v>74901</v>
      </c>
      <c r="J3648">
        <v>19</v>
      </c>
      <c r="K3648" t="s">
        <v>2880</v>
      </c>
      <c r="L3648">
        <v>5020</v>
      </c>
      <c r="M3648">
        <v>2024</v>
      </c>
      <c r="N3648">
        <v>36</v>
      </c>
      <c r="O3648">
        <f t="shared" si="56"/>
        <v>9.6709200805910004E-3</v>
      </c>
    </row>
    <row r="3649" spans="1:15" x14ac:dyDescent="0.3">
      <c r="A3649">
        <v>127</v>
      </c>
      <c r="B3649">
        <v>775</v>
      </c>
      <c r="C3649" t="s">
        <v>746</v>
      </c>
      <c r="D3649" t="s">
        <v>168</v>
      </c>
      <c r="E3649">
        <v>143</v>
      </c>
      <c r="F3649">
        <v>916</v>
      </c>
      <c r="G3649">
        <v>0.15611353711790393</v>
      </c>
      <c r="H3649">
        <v>14890</v>
      </c>
      <c r="I3649">
        <v>74901</v>
      </c>
      <c r="J3649">
        <v>20</v>
      </c>
      <c r="K3649" t="s">
        <v>881</v>
      </c>
      <c r="L3649">
        <v>9105</v>
      </c>
      <c r="M3649">
        <v>2024</v>
      </c>
      <c r="N3649">
        <v>36</v>
      </c>
      <c r="O3649">
        <f t="shared" si="56"/>
        <v>9.6037609133646749E-3</v>
      </c>
    </row>
    <row r="3650" spans="1:15" x14ac:dyDescent="0.3">
      <c r="A3650">
        <v>127</v>
      </c>
      <c r="B3650">
        <v>45</v>
      </c>
      <c r="C3650" t="s">
        <v>746</v>
      </c>
      <c r="D3650" t="s">
        <v>168</v>
      </c>
      <c r="E3650">
        <v>142</v>
      </c>
      <c r="F3650">
        <v>868</v>
      </c>
      <c r="G3650">
        <v>0.16359447004608296</v>
      </c>
      <c r="H3650">
        <v>14890</v>
      </c>
      <c r="I3650">
        <v>74901</v>
      </c>
      <c r="J3650">
        <v>21</v>
      </c>
      <c r="K3650" t="s">
        <v>883</v>
      </c>
      <c r="L3650">
        <v>9187</v>
      </c>
      <c r="M3650">
        <v>2024</v>
      </c>
      <c r="N3650">
        <v>36</v>
      </c>
      <c r="O3650">
        <f t="shared" si="56"/>
        <v>9.5366017461383477E-3</v>
      </c>
    </row>
    <row r="3651" spans="1:15" x14ac:dyDescent="0.3">
      <c r="A3651">
        <v>127</v>
      </c>
      <c r="B3651">
        <v>750</v>
      </c>
      <c r="C3651" t="s">
        <v>746</v>
      </c>
      <c r="D3651" t="s">
        <v>168</v>
      </c>
      <c r="E3651">
        <v>136</v>
      </c>
      <c r="F3651">
        <v>679</v>
      </c>
      <c r="G3651">
        <v>0.20029455081001474</v>
      </c>
      <c r="H3651">
        <v>14890</v>
      </c>
      <c r="I3651">
        <v>74901</v>
      </c>
      <c r="J3651">
        <v>22</v>
      </c>
      <c r="K3651" t="s">
        <v>884</v>
      </c>
      <c r="L3651">
        <v>5626</v>
      </c>
      <c r="M3651">
        <v>2024</v>
      </c>
      <c r="N3651">
        <v>36</v>
      </c>
      <c r="O3651">
        <f t="shared" ref="O3651:O3714" si="57">E3651/H3651</f>
        <v>9.1336467427803898E-3</v>
      </c>
    </row>
    <row r="3652" spans="1:15" x14ac:dyDescent="0.3">
      <c r="A3652">
        <v>127</v>
      </c>
      <c r="B3652">
        <v>663</v>
      </c>
      <c r="C3652" t="s">
        <v>746</v>
      </c>
      <c r="D3652" t="s">
        <v>168</v>
      </c>
      <c r="E3652">
        <v>129</v>
      </c>
      <c r="F3652">
        <v>521</v>
      </c>
      <c r="G3652">
        <v>0.24760076775431861</v>
      </c>
      <c r="H3652">
        <v>14890</v>
      </c>
      <c r="I3652">
        <v>74901</v>
      </c>
      <c r="J3652">
        <v>23</v>
      </c>
      <c r="K3652" t="s">
        <v>2791</v>
      </c>
      <c r="L3652">
        <v>4867</v>
      </c>
      <c r="M3652">
        <v>2024</v>
      </c>
      <c r="N3652">
        <v>36</v>
      </c>
      <c r="O3652">
        <f t="shared" si="57"/>
        <v>8.6635325721961046E-3</v>
      </c>
    </row>
    <row r="3653" spans="1:15" x14ac:dyDescent="0.3">
      <c r="A3653">
        <v>127</v>
      </c>
      <c r="B3653">
        <v>244</v>
      </c>
      <c r="C3653" t="s">
        <v>746</v>
      </c>
      <c r="D3653" t="s">
        <v>168</v>
      </c>
      <c r="E3653">
        <v>126</v>
      </c>
      <c r="F3653">
        <v>489</v>
      </c>
      <c r="G3653">
        <v>0.25766871165644173</v>
      </c>
      <c r="H3653">
        <v>14890</v>
      </c>
      <c r="I3653">
        <v>74901</v>
      </c>
      <c r="J3653">
        <v>24</v>
      </c>
      <c r="K3653" t="s">
        <v>887</v>
      </c>
      <c r="L3653">
        <v>5396</v>
      </c>
      <c r="M3653">
        <v>2024</v>
      </c>
      <c r="N3653">
        <v>36</v>
      </c>
      <c r="O3653">
        <f t="shared" si="57"/>
        <v>8.4620550705171264E-3</v>
      </c>
    </row>
    <row r="3654" spans="1:15" x14ac:dyDescent="0.3">
      <c r="A3654">
        <v>127</v>
      </c>
      <c r="B3654">
        <v>249</v>
      </c>
      <c r="C3654" t="s">
        <v>746</v>
      </c>
      <c r="D3654" t="s">
        <v>168</v>
      </c>
      <c r="E3654">
        <v>125</v>
      </c>
      <c r="F3654">
        <v>584</v>
      </c>
      <c r="G3654">
        <v>0.21404109589041095</v>
      </c>
      <c r="H3654">
        <v>14890</v>
      </c>
      <c r="I3654">
        <v>74901</v>
      </c>
      <c r="J3654">
        <v>25</v>
      </c>
      <c r="K3654" t="s">
        <v>2876</v>
      </c>
      <c r="L3654">
        <v>7387</v>
      </c>
      <c r="M3654">
        <v>2024</v>
      </c>
      <c r="N3654">
        <v>36</v>
      </c>
      <c r="O3654">
        <f t="shared" si="57"/>
        <v>8.3948959032907992E-3</v>
      </c>
    </row>
    <row r="3655" spans="1:15" x14ac:dyDescent="0.3">
      <c r="A3655">
        <v>127</v>
      </c>
      <c r="B3655">
        <v>466</v>
      </c>
      <c r="C3655" t="s">
        <v>746</v>
      </c>
      <c r="D3655" t="s">
        <v>168</v>
      </c>
      <c r="E3655">
        <v>122</v>
      </c>
      <c r="F3655">
        <v>730</v>
      </c>
      <c r="G3655">
        <v>0.16712328767123288</v>
      </c>
      <c r="H3655">
        <v>14890</v>
      </c>
      <c r="I3655">
        <v>74901</v>
      </c>
      <c r="J3655">
        <v>26</v>
      </c>
      <c r="K3655" t="s">
        <v>2748</v>
      </c>
      <c r="L3655">
        <v>7325</v>
      </c>
      <c r="M3655">
        <v>2024</v>
      </c>
      <c r="N3655">
        <v>36</v>
      </c>
      <c r="O3655">
        <f t="shared" si="57"/>
        <v>8.1934184016118194E-3</v>
      </c>
    </row>
    <row r="3656" spans="1:15" x14ac:dyDescent="0.3">
      <c r="A3656">
        <v>127</v>
      </c>
      <c r="B3656">
        <v>254</v>
      </c>
      <c r="C3656" t="s">
        <v>746</v>
      </c>
      <c r="D3656" t="s">
        <v>168</v>
      </c>
      <c r="E3656">
        <v>121</v>
      </c>
      <c r="F3656">
        <v>570</v>
      </c>
      <c r="G3656">
        <v>0.21228070175438596</v>
      </c>
      <c r="H3656">
        <v>14890</v>
      </c>
      <c r="I3656">
        <v>74901</v>
      </c>
      <c r="J3656">
        <v>27</v>
      </c>
      <c r="K3656" t="s">
        <v>889</v>
      </c>
      <c r="L3656">
        <v>7267</v>
      </c>
      <c r="M3656">
        <v>2024</v>
      </c>
      <c r="N3656">
        <v>36</v>
      </c>
      <c r="O3656">
        <f t="shared" si="57"/>
        <v>8.1262592343854939E-3</v>
      </c>
    </row>
    <row r="3657" spans="1:15" x14ac:dyDescent="0.3">
      <c r="A3657">
        <v>127</v>
      </c>
      <c r="B3657">
        <v>263</v>
      </c>
      <c r="C3657" t="s">
        <v>746</v>
      </c>
      <c r="D3657" t="s">
        <v>168</v>
      </c>
      <c r="E3657">
        <v>119</v>
      </c>
      <c r="F3657">
        <v>374</v>
      </c>
      <c r="G3657">
        <v>0.31818181818181818</v>
      </c>
      <c r="H3657">
        <v>14890</v>
      </c>
      <c r="I3657">
        <v>74901</v>
      </c>
      <c r="J3657">
        <v>28</v>
      </c>
      <c r="K3657" t="s">
        <v>2882</v>
      </c>
      <c r="L3657">
        <v>4234</v>
      </c>
      <c r="M3657">
        <v>2024</v>
      </c>
      <c r="N3657">
        <v>36</v>
      </c>
      <c r="O3657">
        <f t="shared" si="57"/>
        <v>7.9919408999328412E-3</v>
      </c>
    </row>
    <row r="3658" spans="1:15" x14ac:dyDescent="0.3">
      <c r="A3658">
        <v>127</v>
      </c>
      <c r="B3658">
        <v>24</v>
      </c>
      <c r="C3658" t="s">
        <v>746</v>
      </c>
      <c r="D3658" t="s">
        <v>168</v>
      </c>
      <c r="E3658">
        <v>113</v>
      </c>
      <c r="F3658">
        <v>600</v>
      </c>
      <c r="G3658">
        <v>0.18833333333333332</v>
      </c>
      <c r="H3658">
        <v>14890</v>
      </c>
      <c r="I3658">
        <v>74901</v>
      </c>
      <c r="J3658">
        <v>29</v>
      </c>
      <c r="K3658" t="s">
        <v>2220</v>
      </c>
      <c r="L3658">
        <v>3887</v>
      </c>
      <c r="M3658">
        <v>2024</v>
      </c>
      <c r="N3658">
        <v>36</v>
      </c>
      <c r="O3658">
        <f t="shared" si="57"/>
        <v>7.5889858965748824E-3</v>
      </c>
    </row>
    <row r="3659" spans="1:15" x14ac:dyDescent="0.3">
      <c r="A3659">
        <v>127</v>
      </c>
      <c r="B3659">
        <v>190</v>
      </c>
      <c r="C3659" t="s">
        <v>746</v>
      </c>
      <c r="D3659" t="s">
        <v>168</v>
      </c>
      <c r="E3659">
        <v>112</v>
      </c>
      <c r="F3659">
        <v>527</v>
      </c>
      <c r="G3659">
        <v>0.21252371916508539</v>
      </c>
      <c r="H3659">
        <v>14890</v>
      </c>
      <c r="I3659">
        <v>74901</v>
      </c>
      <c r="J3659">
        <v>30</v>
      </c>
      <c r="K3659" t="s">
        <v>904</v>
      </c>
      <c r="L3659">
        <v>5253</v>
      </c>
      <c r="M3659">
        <v>2024</v>
      </c>
      <c r="N3659">
        <v>36</v>
      </c>
      <c r="O3659">
        <f t="shared" si="57"/>
        <v>7.5218267293485561E-3</v>
      </c>
    </row>
    <row r="3660" spans="1:15" x14ac:dyDescent="0.3">
      <c r="A3660">
        <v>127</v>
      </c>
      <c r="B3660">
        <v>241</v>
      </c>
      <c r="C3660" t="s">
        <v>746</v>
      </c>
      <c r="D3660" t="s">
        <v>168</v>
      </c>
      <c r="E3660">
        <v>112</v>
      </c>
      <c r="F3660">
        <v>411</v>
      </c>
      <c r="G3660">
        <v>0.27250608272506083</v>
      </c>
      <c r="H3660">
        <v>14890</v>
      </c>
      <c r="I3660">
        <v>74901</v>
      </c>
      <c r="J3660">
        <v>30</v>
      </c>
      <c r="K3660" t="s">
        <v>890</v>
      </c>
      <c r="L3660">
        <v>4374</v>
      </c>
      <c r="M3660">
        <v>2024</v>
      </c>
      <c r="N3660">
        <v>36</v>
      </c>
      <c r="O3660">
        <f t="shared" si="57"/>
        <v>7.5218267293485561E-3</v>
      </c>
    </row>
    <row r="3661" spans="1:15" x14ac:dyDescent="0.3">
      <c r="A3661">
        <v>127</v>
      </c>
      <c r="B3661">
        <v>181</v>
      </c>
      <c r="C3661" t="s">
        <v>746</v>
      </c>
      <c r="D3661" t="s">
        <v>168</v>
      </c>
      <c r="E3661">
        <v>110</v>
      </c>
      <c r="F3661">
        <v>313</v>
      </c>
      <c r="G3661">
        <v>0.3514376996805112</v>
      </c>
      <c r="H3661">
        <v>14890</v>
      </c>
      <c r="I3661">
        <v>74901</v>
      </c>
      <c r="J3661">
        <v>32</v>
      </c>
      <c r="K3661" t="s">
        <v>2217</v>
      </c>
      <c r="L3661">
        <v>2856</v>
      </c>
      <c r="M3661">
        <v>2024</v>
      </c>
      <c r="N3661">
        <v>36</v>
      </c>
      <c r="O3661">
        <f t="shared" si="57"/>
        <v>7.3875083948959034E-3</v>
      </c>
    </row>
    <row r="3662" spans="1:15" x14ac:dyDescent="0.3">
      <c r="A3662">
        <v>127</v>
      </c>
      <c r="B3662">
        <v>231</v>
      </c>
      <c r="C3662" t="s">
        <v>746</v>
      </c>
      <c r="D3662" t="s">
        <v>168</v>
      </c>
      <c r="E3662">
        <v>106</v>
      </c>
      <c r="F3662">
        <v>499</v>
      </c>
      <c r="G3662">
        <v>0.21242484969939879</v>
      </c>
      <c r="H3662">
        <v>14890</v>
      </c>
      <c r="I3662">
        <v>74901</v>
      </c>
      <c r="J3662">
        <v>33</v>
      </c>
      <c r="K3662" t="s">
        <v>2220</v>
      </c>
      <c r="L3662">
        <v>4866</v>
      </c>
      <c r="M3662">
        <v>2024</v>
      </c>
      <c r="N3662">
        <v>36</v>
      </c>
      <c r="O3662">
        <f t="shared" si="57"/>
        <v>7.1188717259905981E-3</v>
      </c>
    </row>
    <row r="3663" spans="1:15" x14ac:dyDescent="0.3">
      <c r="A3663">
        <v>127</v>
      </c>
      <c r="B3663">
        <v>204</v>
      </c>
      <c r="C3663" t="s">
        <v>746</v>
      </c>
      <c r="D3663" t="s">
        <v>168</v>
      </c>
      <c r="E3663">
        <v>102</v>
      </c>
      <c r="F3663">
        <v>343</v>
      </c>
      <c r="G3663">
        <v>0.29737609329446063</v>
      </c>
      <c r="H3663">
        <v>14890</v>
      </c>
      <c r="I3663">
        <v>74901</v>
      </c>
      <c r="J3663">
        <v>34</v>
      </c>
      <c r="K3663" t="s">
        <v>2704</v>
      </c>
      <c r="L3663">
        <v>4075</v>
      </c>
      <c r="M3663">
        <v>2024</v>
      </c>
      <c r="N3663">
        <v>36</v>
      </c>
      <c r="O3663">
        <f t="shared" si="57"/>
        <v>6.8502350570852919E-3</v>
      </c>
    </row>
    <row r="3664" spans="1:15" x14ac:dyDescent="0.3">
      <c r="A3664">
        <v>127</v>
      </c>
      <c r="B3664">
        <v>426</v>
      </c>
      <c r="C3664" t="s">
        <v>746</v>
      </c>
      <c r="D3664" t="s">
        <v>168</v>
      </c>
      <c r="E3664">
        <v>94</v>
      </c>
      <c r="F3664">
        <v>529</v>
      </c>
      <c r="G3664">
        <v>0.17769376181474481</v>
      </c>
      <c r="H3664">
        <v>14890</v>
      </c>
      <c r="I3664">
        <v>74901</v>
      </c>
      <c r="J3664">
        <v>35</v>
      </c>
      <c r="K3664" t="s">
        <v>2215</v>
      </c>
      <c r="L3664">
        <v>4907</v>
      </c>
      <c r="M3664">
        <v>2024</v>
      </c>
      <c r="N3664">
        <v>36</v>
      </c>
      <c r="O3664">
        <f t="shared" si="57"/>
        <v>6.3129617192746812E-3</v>
      </c>
    </row>
    <row r="3665" spans="1:15" x14ac:dyDescent="0.3">
      <c r="A3665">
        <v>127</v>
      </c>
      <c r="B3665">
        <v>53</v>
      </c>
      <c r="C3665" t="s">
        <v>746</v>
      </c>
      <c r="D3665" t="s">
        <v>168</v>
      </c>
      <c r="E3665">
        <v>93</v>
      </c>
      <c r="F3665">
        <v>526</v>
      </c>
      <c r="G3665">
        <v>0.17680608365019013</v>
      </c>
      <c r="H3665">
        <v>14890</v>
      </c>
      <c r="I3665">
        <v>74901</v>
      </c>
      <c r="J3665">
        <v>36</v>
      </c>
      <c r="K3665" t="s">
        <v>906</v>
      </c>
      <c r="L3665">
        <v>6415</v>
      </c>
      <c r="M3665">
        <v>2024</v>
      </c>
      <c r="N3665">
        <v>36</v>
      </c>
      <c r="O3665">
        <f t="shared" si="57"/>
        <v>6.2458025520483549E-3</v>
      </c>
    </row>
    <row r="3666" spans="1:15" x14ac:dyDescent="0.3">
      <c r="A3666">
        <v>127</v>
      </c>
      <c r="B3666">
        <v>134</v>
      </c>
      <c r="C3666" t="s">
        <v>746</v>
      </c>
      <c r="D3666" t="s">
        <v>168</v>
      </c>
      <c r="E3666">
        <v>93</v>
      </c>
      <c r="F3666">
        <v>420</v>
      </c>
      <c r="G3666">
        <v>0.22142857142857142</v>
      </c>
      <c r="H3666">
        <v>14890</v>
      </c>
      <c r="I3666">
        <v>74901</v>
      </c>
      <c r="J3666">
        <v>36</v>
      </c>
      <c r="K3666" t="s">
        <v>929</v>
      </c>
      <c r="L3666">
        <v>4163</v>
      </c>
      <c r="M3666">
        <v>2024</v>
      </c>
      <c r="N3666">
        <v>36</v>
      </c>
      <c r="O3666">
        <f t="shared" si="57"/>
        <v>6.2458025520483549E-3</v>
      </c>
    </row>
    <row r="3667" spans="1:15" x14ac:dyDescent="0.3">
      <c r="A3667">
        <v>127</v>
      </c>
      <c r="B3667">
        <v>247</v>
      </c>
      <c r="C3667" t="s">
        <v>746</v>
      </c>
      <c r="D3667" t="s">
        <v>168</v>
      </c>
      <c r="E3667">
        <v>92</v>
      </c>
      <c r="F3667">
        <v>434</v>
      </c>
      <c r="G3667">
        <v>0.2119815668202765</v>
      </c>
      <c r="H3667">
        <v>14890</v>
      </c>
      <c r="I3667">
        <v>74901</v>
      </c>
      <c r="J3667">
        <v>38</v>
      </c>
      <c r="K3667" t="s">
        <v>898</v>
      </c>
      <c r="L3667">
        <v>5393</v>
      </c>
      <c r="M3667">
        <v>2024</v>
      </c>
      <c r="N3667">
        <v>36</v>
      </c>
      <c r="O3667">
        <f t="shared" si="57"/>
        <v>6.1786433848220286E-3</v>
      </c>
    </row>
    <row r="3668" spans="1:15" x14ac:dyDescent="0.3">
      <c r="A3668">
        <v>127</v>
      </c>
      <c r="B3668">
        <v>282</v>
      </c>
      <c r="C3668" t="s">
        <v>746</v>
      </c>
      <c r="D3668" t="s">
        <v>168</v>
      </c>
      <c r="E3668">
        <v>91</v>
      </c>
      <c r="F3668">
        <v>561</v>
      </c>
      <c r="G3668">
        <v>0.16221033868092691</v>
      </c>
      <c r="H3668">
        <v>14890</v>
      </c>
      <c r="I3668">
        <v>74901</v>
      </c>
      <c r="J3668">
        <v>39</v>
      </c>
      <c r="K3668" t="s">
        <v>893</v>
      </c>
      <c r="L3668">
        <v>5536</v>
      </c>
      <c r="M3668">
        <v>2024</v>
      </c>
      <c r="N3668">
        <v>36</v>
      </c>
      <c r="O3668">
        <f t="shared" si="57"/>
        <v>6.1114842175957022E-3</v>
      </c>
    </row>
    <row r="3669" spans="1:15" x14ac:dyDescent="0.3">
      <c r="A3669">
        <v>127</v>
      </c>
      <c r="B3669">
        <v>140</v>
      </c>
      <c r="C3669" t="s">
        <v>746</v>
      </c>
      <c r="D3669" t="s">
        <v>168</v>
      </c>
      <c r="E3669">
        <v>90</v>
      </c>
      <c r="F3669">
        <v>1167</v>
      </c>
      <c r="G3669">
        <v>7.7120822622107968E-2</v>
      </c>
      <c r="H3669">
        <v>14890</v>
      </c>
      <c r="I3669">
        <v>74901</v>
      </c>
      <c r="J3669">
        <v>40</v>
      </c>
      <c r="K3669" t="s">
        <v>876</v>
      </c>
      <c r="L3669">
        <v>9196</v>
      </c>
      <c r="M3669">
        <v>2024</v>
      </c>
      <c r="N3669">
        <v>36</v>
      </c>
      <c r="O3669">
        <f t="shared" si="57"/>
        <v>6.044325050369375E-3</v>
      </c>
    </row>
    <row r="3670" spans="1:15" x14ac:dyDescent="0.3">
      <c r="A3670">
        <v>127</v>
      </c>
      <c r="B3670">
        <v>302</v>
      </c>
      <c r="C3670" t="s">
        <v>746</v>
      </c>
      <c r="D3670" t="s">
        <v>168</v>
      </c>
      <c r="E3670">
        <v>87</v>
      </c>
      <c r="F3670">
        <v>265</v>
      </c>
      <c r="G3670">
        <v>0.32830188679245281</v>
      </c>
      <c r="H3670">
        <v>14890</v>
      </c>
      <c r="I3670">
        <v>74901</v>
      </c>
      <c r="J3670">
        <v>41</v>
      </c>
      <c r="K3670" t="s">
        <v>875</v>
      </c>
      <c r="L3670">
        <v>6312</v>
      </c>
      <c r="M3670">
        <v>2024</v>
      </c>
      <c r="N3670">
        <v>36</v>
      </c>
      <c r="O3670">
        <f t="shared" si="57"/>
        <v>5.842847548690396E-3</v>
      </c>
    </row>
    <row r="3671" spans="1:15" x14ac:dyDescent="0.3">
      <c r="A3671">
        <v>127</v>
      </c>
      <c r="B3671">
        <v>207</v>
      </c>
      <c r="C3671" t="s">
        <v>746</v>
      </c>
      <c r="D3671" t="s">
        <v>168</v>
      </c>
      <c r="E3671">
        <v>83</v>
      </c>
      <c r="F3671">
        <v>261</v>
      </c>
      <c r="G3671">
        <v>0.31800766283524906</v>
      </c>
      <c r="H3671">
        <v>14890</v>
      </c>
      <c r="I3671">
        <v>74901</v>
      </c>
      <c r="J3671">
        <v>42</v>
      </c>
      <c r="K3671" t="s">
        <v>2231</v>
      </c>
      <c r="L3671">
        <v>3040</v>
      </c>
      <c r="M3671">
        <v>2024</v>
      </c>
      <c r="N3671">
        <v>36</v>
      </c>
      <c r="O3671">
        <f t="shared" si="57"/>
        <v>5.5742108797850907E-3</v>
      </c>
    </row>
    <row r="3672" spans="1:15" x14ac:dyDescent="0.3">
      <c r="A3672">
        <v>127</v>
      </c>
      <c r="B3672">
        <v>301</v>
      </c>
      <c r="C3672" t="s">
        <v>746</v>
      </c>
      <c r="D3672" t="s">
        <v>168</v>
      </c>
      <c r="E3672">
        <v>79</v>
      </c>
      <c r="F3672">
        <v>490</v>
      </c>
      <c r="G3672">
        <v>0.16122448979591836</v>
      </c>
      <c r="H3672">
        <v>14890</v>
      </c>
      <c r="I3672">
        <v>74901</v>
      </c>
      <c r="J3672">
        <v>43</v>
      </c>
      <c r="K3672" t="s">
        <v>2874</v>
      </c>
      <c r="L3672">
        <v>7114</v>
      </c>
      <c r="M3672">
        <v>2024</v>
      </c>
      <c r="N3672">
        <v>36</v>
      </c>
      <c r="O3672">
        <f t="shared" si="57"/>
        <v>5.3055742108797854E-3</v>
      </c>
    </row>
    <row r="3673" spans="1:15" x14ac:dyDescent="0.3">
      <c r="A3673">
        <v>127</v>
      </c>
      <c r="B3673">
        <v>308</v>
      </c>
      <c r="C3673" t="s">
        <v>746</v>
      </c>
      <c r="D3673" t="s">
        <v>168</v>
      </c>
      <c r="E3673">
        <v>79</v>
      </c>
      <c r="F3673">
        <v>657</v>
      </c>
      <c r="G3673">
        <v>0.12024353120243531</v>
      </c>
      <c r="H3673">
        <v>14890</v>
      </c>
      <c r="I3673">
        <v>74901</v>
      </c>
      <c r="J3673">
        <v>43</v>
      </c>
      <c r="K3673" t="s">
        <v>2211</v>
      </c>
      <c r="L3673">
        <v>5626</v>
      </c>
      <c r="M3673">
        <v>2024</v>
      </c>
      <c r="N3673">
        <v>36</v>
      </c>
      <c r="O3673">
        <f t="shared" si="57"/>
        <v>5.3055742108797854E-3</v>
      </c>
    </row>
    <row r="3674" spans="1:15" x14ac:dyDescent="0.3">
      <c r="A3674">
        <v>127</v>
      </c>
      <c r="B3674">
        <v>351</v>
      </c>
      <c r="C3674" t="s">
        <v>746</v>
      </c>
      <c r="D3674" t="s">
        <v>168</v>
      </c>
      <c r="E3674">
        <v>79</v>
      </c>
      <c r="F3674">
        <v>410</v>
      </c>
      <c r="G3674">
        <v>0.1926829268292683</v>
      </c>
      <c r="H3674">
        <v>14890</v>
      </c>
      <c r="I3674">
        <v>74901</v>
      </c>
      <c r="J3674">
        <v>43</v>
      </c>
      <c r="K3674" t="s">
        <v>2729</v>
      </c>
      <c r="L3674">
        <v>4749</v>
      </c>
      <c r="M3674">
        <v>2024</v>
      </c>
      <c r="N3674">
        <v>36</v>
      </c>
      <c r="O3674">
        <f t="shared" si="57"/>
        <v>5.3055742108797854E-3</v>
      </c>
    </row>
    <row r="3675" spans="1:15" x14ac:dyDescent="0.3">
      <c r="A3675">
        <v>127</v>
      </c>
      <c r="B3675">
        <v>171</v>
      </c>
      <c r="C3675" t="s">
        <v>746</v>
      </c>
      <c r="D3675" t="s">
        <v>168</v>
      </c>
      <c r="E3675">
        <v>75</v>
      </c>
      <c r="F3675">
        <v>253</v>
      </c>
      <c r="G3675">
        <v>0.29644268774703558</v>
      </c>
      <c r="H3675">
        <v>14890</v>
      </c>
      <c r="I3675">
        <v>74901</v>
      </c>
      <c r="J3675">
        <v>46</v>
      </c>
      <c r="K3675" t="s">
        <v>2698</v>
      </c>
      <c r="L3675">
        <v>2558</v>
      </c>
      <c r="M3675">
        <v>2024</v>
      </c>
      <c r="N3675">
        <v>36</v>
      </c>
      <c r="O3675">
        <f t="shared" si="57"/>
        <v>5.0369375419744792E-3</v>
      </c>
    </row>
    <row r="3676" spans="1:15" x14ac:dyDescent="0.3">
      <c r="A3676">
        <v>127</v>
      </c>
      <c r="B3676">
        <v>754</v>
      </c>
      <c r="C3676" t="s">
        <v>746</v>
      </c>
      <c r="D3676" t="s">
        <v>168</v>
      </c>
      <c r="E3676">
        <v>74</v>
      </c>
      <c r="F3676">
        <v>255</v>
      </c>
      <c r="G3676">
        <v>0.29019607843137257</v>
      </c>
      <c r="H3676">
        <v>14890</v>
      </c>
      <c r="I3676">
        <v>74901</v>
      </c>
      <c r="J3676">
        <v>47</v>
      </c>
      <c r="K3676" t="s">
        <v>874</v>
      </c>
      <c r="L3676">
        <v>2634</v>
      </c>
      <c r="M3676">
        <v>2024</v>
      </c>
      <c r="N3676">
        <v>36</v>
      </c>
      <c r="O3676">
        <f t="shared" si="57"/>
        <v>4.9697783747481529E-3</v>
      </c>
    </row>
    <row r="3677" spans="1:15" x14ac:dyDescent="0.3">
      <c r="A3677">
        <v>127</v>
      </c>
      <c r="B3677">
        <v>52</v>
      </c>
      <c r="C3677" t="s">
        <v>746</v>
      </c>
      <c r="D3677" t="s">
        <v>168</v>
      </c>
      <c r="E3677">
        <v>73</v>
      </c>
      <c r="F3677">
        <v>369</v>
      </c>
      <c r="G3677">
        <v>0.19783197831978319</v>
      </c>
      <c r="H3677">
        <v>14890</v>
      </c>
      <c r="I3677">
        <v>74901</v>
      </c>
      <c r="J3677">
        <v>48</v>
      </c>
      <c r="K3677" t="s">
        <v>2881</v>
      </c>
      <c r="L3677">
        <v>3600</v>
      </c>
      <c r="M3677">
        <v>2024</v>
      </c>
      <c r="N3677">
        <v>36</v>
      </c>
      <c r="O3677">
        <f t="shared" si="57"/>
        <v>4.9026192075218265E-3</v>
      </c>
    </row>
    <row r="3678" spans="1:15" x14ac:dyDescent="0.3">
      <c r="A3678">
        <v>127</v>
      </c>
      <c r="B3678">
        <v>280</v>
      </c>
      <c r="C3678" t="s">
        <v>746</v>
      </c>
      <c r="D3678" t="s">
        <v>168</v>
      </c>
      <c r="E3678">
        <v>73</v>
      </c>
      <c r="F3678">
        <v>453</v>
      </c>
      <c r="G3678">
        <v>0.16114790286975716</v>
      </c>
      <c r="H3678">
        <v>14890</v>
      </c>
      <c r="I3678">
        <v>74901</v>
      </c>
      <c r="J3678">
        <v>48</v>
      </c>
      <c r="K3678" t="s">
        <v>948</v>
      </c>
      <c r="L3678">
        <v>4028</v>
      </c>
      <c r="M3678">
        <v>2024</v>
      </c>
      <c r="N3678">
        <v>36</v>
      </c>
      <c r="O3678">
        <f t="shared" si="57"/>
        <v>4.9026192075218265E-3</v>
      </c>
    </row>
    <row r="3679" spans="1:15" x14ac:dyDescent="0.3">
      <c r="A3679">
        <v>127</v>
      </c>
      <c r="B3679">
        <v>113</v>
      </c>
      <c r="C3679" t="s">
        <v>746</v>
      </c>
      <c r="D3679" t="s">
        <v>168</v>
      </c>
      <c r="E3679">
        <v>72</v>
      </c>
      <c r="F3679">
        <v>414</v>
      </c>
      <c r="G3679">
        <v>0.17391304347826086</v>
      </c>
      <c r="H3679">
        <v>14890</v>
      </c>
      <c r="I3679">
        <v>74901</v>
      </c>
      <c r="J3679">
        <v>50</v>
      </c>
      <c r="K3679" t="s">
        <v>936</v>
      </c>
      <c r="L3679">
        <v>3757</v>
      </c>
      <c r="M3679">
        <v>2024</v>
      </c>
      <c r="N3679">
        <v>36</v>
      </c>
      <c r="O3679">
        <f t="shared" si="57"/>
        <v>4.8354600402955002E-3</v>
      </c>
    </row>
    <row r="3680" spans="1:15" x14ac:dyDescent="0.3">
      <c r="A3680">
        <v>127</v>
      </c>
      <c r="B3680">
        <v>199</v>
      </c>
      <c r="C3680" t="s">
        <v>746</v>
      </c>
      <c r="D3680" t="s">
        <v>168</v>
      </c>
      <c r="E3680">
        <v>70</v>
      </c>
      <c r="F3680">
        <v>260</v>
      </c>
      <c r="G3680">
        <v>0.26923076923076922</v>
      </c>
      <c r="H3680">
        <v>14890</v>
      </c>
      <c r="I3680">
        <v>74901</v>
      </c>
      <c r="J3680">
        <v>51</v>
      </c>
      <c r="K3680" t="s">
        <v>1667</v>
      </c>
      <c r="L3680">
        <v>2845</v>
      </c>
      <c r="M3680">
        <v>2024</v>
      </c>
      <c r="N3680">
        <v>36</v>
      </c>
      <c r="O3680">
        <f t="shared" si="57"/>
        <v>4.7011417058428475E-3</v>
      </c>
    </row>
    <row r="3681" spans="1:15" x14ac:dyDescent="0.3">
      <c r="A3681">
        <v>127</v>
      </c>
      <c r="B3681">
        <v>347</v>
      </c>
      <c r="C3681" t="s">
        <v>746</v>
      </c>
      <c r="D3681" t="s">
        <v>168</v>
      </c>
      <c r="E3681">
        <v>68</v>
      </c>
      <c r="F3681">
        <v>530</v>
      </c>
      <c r="G3681">
        <v>0.12830188679245283</v>
      </c>
      <c r="H3681">
        <v>14890</v>
      </c>
      <c r="I3681">
        <v>74901</v>
      </c>
      <c r="J3681">
        <v>52</v>
      </c>
      <c r="K3681" t="s">
        <v>886</v>
      </c>
      <c r="L3681">
        <v>5736</v>
      </c>
      <c r="M3681">
        <v>2024</v>
      </c>
      <c r="N3681">
        <v>36</v>
      </c>
      <c r="O3681">
        <f t="shared" si="57"/>
        <v>4.5668233713901949E-3</v>
      </c>
    </row>
    <row r="3682" spans="1:15" x14ac:dyDescent="0.3">
      <c r="A3682">
        <v>127</v>
      </c>
      <c r="B3682">
        <v>197</v>
      </c>
      <c r="C3682" t="s">
        <v>746</v>
      </c>
      <c r="D3682" t="s">
        <v>168</v>
      </c>
      <c r="E3682">
        <v>67</v>
      </c>
      <c r="F3682">
        <v>279</v>
      </c>
      <c r="G3682">
        <v>0.24014336917562723</v>
      </c>
      <c r="H3682">
        <v>14890</v>
      </c>
      <c r="I3682">
        <v>74901</v>
      </c>
      <c r="J3682">
        <v>53</v>
      </c>
      <c r="K3682" t="s">
        <v>912</v>
      </c>
      <c r="L3682">
        <v>3175</v>
      </c>
      <c r="M3682">
        <v>2024</v>
      </c>
      <c r="N3682">
        <v>36</v>
      </c>
      <c r="O3682">
        <f t="shared" si="57"/>
        <v>4.4996642041638685E-3</v>
      </c>
    </row>
    <row r="3683" spans="1:15" x14ac:dyDescent="0.3">
      <c r="A3683">
        <v>127</v>
      </c>
      <c r="B3683">
        <v>305</v>
      </c>
      <c r="C3683" t="s">
        <v>746</v>
      </c>
      <c r="D3683" t="s">
        <v>168</v>
      </c>
      <c r="E3683">
        <v>67</v>
      </c>
      <c r="F3683">
        <v>206</v>
      </c>
      <c r="G3683">
        <v>0.32524271844660196</v>
      </c>
      <c r="H3683">
        <v>14890</v>
      </c>
      <c r="I3683">
        <v>74901</v>
      </c>
      <c r="J3683">
        <v>53</v>
      </c>
      <c r="K3683" t="s">
        <v>2720</v>
      </c>
      <c r="L3683">
        <v>1350</v>
      </c>
      <c r="M3683">
        <v>2024</v>
      </c>
      <c r="N3683">
        <v>36</v>
      </c>
      <c r="O3683">
        <f t="shared" si="57"/>
        <v>4.4996642041638685E-3</v>
      </c>
    </row>
    <row r="3684" spans="1:15" x14ac:dyDescent="0.3">
      <c r="A3684">
        <v>127</v>
      </c>
      <c r="B3684">
        <v>721</v>
      </c>
      <c r="C3684" t="s">
        <v>746</v>
      </c>
      <c r="D3684" t="s">
        <v>168</v>
      </c>
      <c r="E3684">
        <v>65</v>
      </c>
      <c r="F3684">
        <v>337</v>
      </c>
      <c r="G3684">
        <v>0.19287833827893175</v>
      </c>
      <c r="H3684">
        <v>14890</v>
      </c>
      <c r="I3684">
        <v>74901</v>
      </c>
      <c r="J3684">
        <v>55</v>
      </c>
      <c r="K3684" t="s">
        <v>925</v>
      </c>
      <c r="L3684">
        <v>3185</v>
      </c>
      <c r="M3684">
        <v>2024</v>
      </c>
      <c r="N3684">
        <v>36</v>
      </c>
      <c r="O3684">
        <f t="shared" si="57"/>
        <v>4.3653458697112159E-3</v>
      </c>
    </row>
    <row r="3685" spans="1:15" x14ac:dyDescent="0.3">
      <c r="A3685">
        <v>127</v>
      </c>
      <c r="B3685">
        <v>198</v>
      </c>
      <c r="C3685" t="s">
        <v>746</v>
      </c>
      <c r="D3685" t="s">
        <v>168</v>
      </c>
      <c r="E3685">
        <v>62</v>
      </c>
      <c r="F3685">
        <v>211</v>
      </c>
      <c r="G3685">
        <v>0.29383886255924169</v>
      </c>
      <c r="H3685">
        <v>14890</v>
      </c>
      <c r="I3685">
        <v>74901</v>
      </c>
      <c r="J3685">
        <v>56</v>
      </c>
      <c r="K3685" t="s">
        <v>2703</v>
      </c>
      <c r="L3685">
        <v>1904</v>
      </c>
      <c r="M3685">
        <v>2024</v>
      </c>
      <c r="N3685">
        <v>36</v>
      </c>
      <c r="O3685">
        <f t="shared" si="57"/>
        <v>4.163868368032236E-3</v>
      </c>
    </row>
    <row r="3686" spans="1:15" x14ac:dyDescent="0.3">
      <c r="A3686">
        <v>127</v>
      </c>
      <c r="B3686">
        <v>566</v>
      </c>
      <c r="C3686" t="s">
        <v>746</v>
      </c>
      <c r="D3686" t="s">
        <v>168</v>
      </c>
      <c r="E3686">
        <v>59</v>
      </c>
      <c r="F3686">
        <v>318</v>
      </c>
      <c r="G3686">
        <v>0.18553459119496854</v>
      </c>
      <c r="H3686">
        <v>14890</v>
      </c>
      <c r="I3686">
        <v>74901</v>
      </c>
      <c r="J3686">
        <v>57</v>
      </c>
      <c r="K3686" t="s">
        <v>2771</v>
      </c>
      <c r="L3686">
        <v>2624</v>
      </c>
      <c r="M3686">
        <v>2024</v>
      </c>
      <c r="N3686">
        <v>36</v>
      </c>
      <c r="O3686">
        <f t="shared" si="57"/>
        <v>3.962390866353257E-3</v>
      </c>
    </row>
    <row r="3687" spans="1:15" x14ac:dyDescent="0.3">
      <c r="A3687">
        <v>127</v>
      </c>
      <c r="B3687">
        <v>166</v>
      </c>
      <c r="C3687" t="s">
        <v>746</v>
      </c>
      <c r="D3687" t="s">
        <v>168</v>
      </c>
      <c r="E3687">
        <v>57</v>
      </c>
      <c r="F3687">
        <v>196</v>
      </c>
      <c r="G3687">
        <v>0.29081632653061223</v>
      </c>
      <c r="H3687">
        <v>14890</v>
      </c>
      <c r="I3687">
        <v>74901</v>
      </c>
      <c r="J3687">
        <v>58</v>
      </c>
      <c r="K3687" t="s">
        <v>2884</v>
      </c>
      <c r="L3687">
        <v>1941</v>
      </c>
      <c r="M3687">
        <v>2024</v>
      </c>
      <c r="N3687">
        <v>36</v>
      </c>
      <c r="O3687">
        <f t="shared" si="57"/>
        <v>3.8280725319006044E-3</v>
      </c>
    </row>
    <row r="3688" spans="1:15" x14ac:dyDescent="0.3">
      <c r="A3688">
        <v>127</v>
      </c>
      <c r="B3688">
        <v>253</v>
      </c>
      <c r="C3688" t="s">
        <v>746</v>
      </c>
      <c r="D3688" t="s">
        <v>168</v>
      </c>
      <c r="E3688">
        <v>56</v>
      </c>
      <c r="F3688">
        <v>294</v>
      </c>
      <c r="G3688">
        <v>0.19047619047619047</v>
      </c>
      <c r="H3688">
        <v>14890</v>
      </c>
      <c r="I3688">
        <v>74901</v>
      </c>
      <c r="J3688">
        <v>59</v>
      </c>
      <c r="K3688" t="s">
        <v>885</v>
      </c>
      <c r="L3688">
        <v>3191</v>
      </c>
      <c r="M3688">
        <v>2024</v>
      </c>
      <c r="N3688">
        <v>36</v>
      </c>
      <c r="O3688">
        <f t="shared" si="57"/>
        <v>3.760913364674278E-3</v>
      </c>
    </row>
    <row r="3689" spans="1:15" x14ac:dyDescent="0.3">
      <c r="A3689">
        <v>127</v>
      </c>
      <c r="B3689">
        <v>403</v>
      </c>
      <c r="C3689" t="s">
        <v>746</v>
      </c>
      <c r="D3689" t="s">
        <v>168</v>
      </c>
      <c r="E3689">
        <v>56</v>
      </c>
      <c r="F3689">
        <v>489</v>
      </c>
      <c r="G3689">
        <v>0.11451942740286299</v>
      </c>
      <c r="H3689">
        <v>14890</v>
      </c>
      <c r="I3689">
        <v>74901</v>
      </c>
      <c r="J3689">
        <v>59</v>
      </c>
      <c r="K3689" t="s">
        <v>928</v>
      </c>
      <c r="L3689">
        <v>4475</v>
      </c>
      <c r="M3689">
        <v>2024</v>
      </c>
      <c r="N3689">
        <v>36</v>
      </c>
      <c r="O3689">
        <f t="shared" si="57"/>
        <v>3.760913364674278E-3</v>
      </c>
    </row>
    <row r="3690" spans="1:15" x14ac:dyDescent="0.3">
      <c r="A3690">
        <v>127</v>
      </c>
      <c r="B3690">
        <v>42</v>
      </c>
      <c r="C3690" t="s">
        <v>746</v>
      </c>
      <c r="D3690" t="s">
        <v>168</v>
      </c>
      <c r="E3690">
        <v>55</v>
      </c>
      <c r="F3690">
        <v>541</v>
      </c>
      <c r="G3690">
        <v>0.10166358595194085</v>
      </c>
      <c r="H3690">
        <v>14890</v>
      </c>
      <c r="I3690">
        <v>74901</v>
      </c>
      <c r="J3690">
        <v>61</v>
      </c>
      <c r="K3690" t="s">
        <v>914</v>
      </c>
      <c r="L3690">
        <v>5210</v>
      </c>
      <c r="M3690">
        <v>2024</v>
      </c>
      <c r="N3690">
        <v>36</v>
      </c>
      <c r="O3690">
        <f t="shared" si="57"/>
        <v>3.6937541974479517E-3</v>
      </c>
    </row>
    <row r="3691" spans="1:15" x14ac:dyDescent="0.3">
      <c r="A3691">
        <v>127</v>
      </c>
      <c r="B3691">
        <v>121</v>
      </c>
      <c r="C3691" t="s">
        <v>746</v>
      </c>
      <c r="D3691" t="s">
        <v>168</v>
      </c>
      <c r="E3691">
        <v>54</v>
      </c>
      <c r="F3691">
        <v>255</v>
      </c>
      <c r="G3691">
        <v>0.21176470588235294</v>
      </c>
      <c r="H3691">
        <v>14890</v>
      </c>
      <c r="I3691">
        <v>74901</v>
      </c>
      <c r="J3691">
        <v>62</v>
      </c>
      <c r="K3691" t="s">
        <v>940</v>
      </c>
      <c r="L3691">
        <v>3000</v>
      </c>
      <c r="M3691">
        <v>2024</v>
      </c>
      <c r="N3691">
        <v>36</v>
      </c>
      <c r="O3691">
        <f t="shared" si="57"/>
        <v>3.6265950302216254E-3</v>
      </c>
    </row>
    <row r="3692" spans="1:15" x14ac:dyDescent="0.3">
      <c r="A3692">
        <v>127</v>
      </c>
      <c r="B3692">
        <v>143</v>
      </c>
      <c r="C3692" t="s">
        <v>746</v>
      </c>
      <c r="D3692" t="s">
        <v>168</v>
      </c>
      <c r="E3692">
        <v>53</v>
      </c>
      <c r="F3692">
        <v>225</v>
      </c>
      <c r="G3692">
        <v>0.23555555555555555</v>
      </c>
      <c r="H3692">
        <v>14890</v>
      </c>
      <c r="I3692">
        <v>74901</v>
      </c>
      <c r="J3692">
        <v>63</v>
      </c>
      <c r="K3692" t="s">
        <v>2693</v>
      </c>
      <c r="L3692">
        <v>2493</v>
      </c>
      <c r="M3692">
        <v>2024</v>
      </c>
      <c r="N3692">
        <v>36</v>
      </c>
      <c r="O3692">
        <f t="shared" si="57"/>
        <v>3.559435862995299E-3</v>
      </c>
    </row>
    <row r="3693" spans="1:15" x14ac:dyDescent="0.3">
      <c r="A3693">
        <v>127</v>
      </c>
      <c r="B3693">
        <v>58</v>
      </c>
      <c r="C3693" t="s">
        <v>746</v>
      </c>
      <c r="D3693" t="s">
        <v>168</v>
      </c>
      <c r="E3693">
        <v>52</v>
      </c>
      <c r="F3693">
        <v>307</v>
      </c>
      <c r="G3693">
        <v>0.16938110749185667</v>
      </c>
      <c r="H3693">
        <v>14890</v>
      </c>
      <c r="I3693">
        <v>74901</v>
      </c>
      <c r="J3693">
        <v>64</v>
      </c>
      <c r="K3693" t="s">
        <v>911</v>
      </c>
      <c r="L3693">
        <v>3485</v>
      </c>
      <c r="M3693">
        <v>2024</v>
      </c>
      <c r="N3693">
        <v>36</v>
      </c>
      <c r="O3693">
        <f t="shared" si="57"/>
        <v>3.4922766957689723E-3</v>
      </c>
    </row>
    <row r="3694" spans="1:15" x14ac:dyDescent="0.3">
      <c r="A3694">
        <v>127</v>
      </c>
      <c r="B3694">
        <v>812</v>
      </c>
      <c r="C3694" t="s">
        <v>746</v>
      </c>
      <c r="D3694" t="s">
        <v>168</v>
      </c>
      <c r="E3694">
        <v>51</v>
      </c>
      <c r="F3694">
        <v>385</v>
      </c>
      <c r="G3694">
        <v>0.13246753246753246</v>
      </c>
      <c r="H3694">
        <v>14890</v>
      </c>
      <c r="I3694">
        <v>74901</v>
      </c>
      <c r="J3694">
        <v>65</v>
      </c>
      <c r="K3694" t="s">
        <v>901</v>
      </c>
      <c r="L3694">
        <v>3303</v>
      </c>
      <c r="M3694">
        <v>2024</v>
      </c>
      <c r="N3694">
        <v>36</v>
      </c>
      <c r="O3694">
        <f t="shared" si="57"/>
        <v>3.4251175285426459E-3</v>
      </c>
    </row>
    <row r="3695" spans="1:15" x14ac:dyDescent="0.3">
      <c r="A3695">
        <v>127</v>
      </c>
      <c r="B3695">
        <v>169</v>
      </c>
      <c r="C3695" t="s">
        <v>746</v>
      </c>
      <c r="D3695" t="s">
        <v>168</v>
      </c>
      <c r="E3695">
        <v>48</v>
      </c>
      <c r="F3695">
        <v>136</v>
      </c>
      <c r="G3695">
        <v>0.35294117647058826</v>
      </c>
      <c r="H3695">
        <v>14890</v>
      </c>
      <c r="I3695">
        <v>74901</v>
      </c>
      <c r="J3695">
        <v>66</v>
      </c>
      <c r="K3695" t="s">
        <v>2942</v>
      </c>
      <c r="L3695">
        <v>1050</v>
      </c>
      <c r="M3695">
        <v>2024</v>
      </c>
      <c r="N3695">
        <v>36</v>
      </c>
      <c r="O3695">
        <f t="shared" si="57"/>
        <v>3.2236400268636669E-3</v>
      </c>
    </row>
    <row r="3696" spans="1:15" x14ac:dyDescent="0.3">
      <c r="A3696">
        <v>127</v>
      </c>
      <c r="B3696">
        <v>364</v>
      </c>
      <c r="C3696" t="s">
        <v>746</v>
      </c>
      <c r="D3696" t="s">
        <v>168</v>
      </c>
      <c r="E3696">
        <v>48</v>
      </c>
      <c r="F3696">
        <v>189</v>
      </c>
      <c r="G3696">
        <v>0.25396825396825395</v>
      </c>
      <c r="H3696">
        <v>14890</v>
      </c>
      <c r="I3696">
        <v>74901</v>
      </c>
      <c r="J3696">
        <v>66</v>
      </c>
      <c r="K3696" t="s">
        <v>2732</v>
      </c>
      <c r="L3696">
        <v>1626</v>
      </c>
      <c r="M3696">
        <v>2024</v>
      </c>
      <c r="N3696">
        <v>36</v>
      </c>
      <c r="O3696">
        <f t="shared" si="57"/>
        <v>3.2236400268636669E-3</v>
      </c>
    </row>
    <row r="3697" spans="1:15" x14ac:dyDescent="0.3">
      <c r="A3697">
        <v>127</v>
      </c>
      <c r="B3697">
        <v>425</v>
      </c>
      <c r="C3697" t="s">
        <v>746</v>
      </c>
      <c r="D3697" t="s">
        <v>168</v>
      </c>
      <c r="E3697">
        <v>48</v>
      </c>
      <c r="F3697">
        <v>299</v>
      </c>
      <c r="G3697">
        <v>0.16053511705685619</v>
      </c>
      <c r="H3697">
        <v>14890</v>
      </c>
      <c r="I3697">
        <v>74901</v>
      </c>
      <c r="J3697">
        <v>66</v>
      </c>
      <c r="K3697" t="s">
        <v>2883</v>
      </c>
      <c r="L3697">
        <v>3296</v>
      </c>
      <c r="M3697">
        <v>2024</v>
      </c>
      <c r="N3697">
        <v>36</v>
      </c>
      <c r="O3697">
        <f t="shared" si="57"/>
        <v>3.2236400268636669E-3</v>
      </c>
    </row>
    <row r="3698" spans="1:15" x14ac:dyDescent="0.3">
      <c r="A3698">
        <v>127</v>
      </c>
      <c r="B3698">
        <v>240</v>
      </c>
      <c r="C3698" t="s">
        <v>746</v>
      </c>
      <c r="D3698" t="s">
        <v>168</v>
      </c>
      <c r="E3698">
        <v>47</v>
      </c>
      <c r="F3698">
        <v>169</v>
      </c>
      <c r="G3698">
        <v>0.27810650887573962</v>
      </c>
      <c r="H3698">
        <v>14890</v>
      </c>
      <c r="I3698">
        <v>74901</v>
      </c>
      <c r="J3698">
        <v>69</v>
      </c>
      <c r="K3698" t="s">
        <v>942</v>
      </c>
      <c r="L3698">
        <v>2347</v>
      </c>
      <c r="M3698">
        <v>2024</v>
      </c>
      <c r="N3698">
        <v>36</v>
      </c>
      <c r="O3698">
        <f t="shared" si="57"/>
        <v>3.1564808596373406E-3</v>
      </c>
    </row>
    <row r="3699" spans="1:15" x14ac:dyDescent="0.3">
      <c r="A3699">
        <v>127</v>
      </c>
      <c r="B3699">
        <v>661</v>
      </c>
      <c r="C3699" t="s">
        <v>746</v>
      </c>
      <c r="D3699" t="s">
        <v>168</v>
      </c>
      <c r="E3699">
        <v>47</v>
      </c>
      <c r="F3699">
        <v>179</v>
      </c>
      <c r="G3699">
        <v>0.26256983240223464</v>
      </c>
      <c r="H3699">
        <v>14890</v>
      </c>
      <c r="I3699">
        <v>74901</v>
      </c>
      <c r="J3699">
        <v>69</v>
      </c>
      <c r="K3699" t="s">
        <v>2235</v>
      </c>
      <c r="L3699">
        <v>2066</v>
      </c>
      <c r="M3699">
        <v>2024</v>
      </c>
      <c r="N3699">
        <v>36</v>
      </c>
      <c r="O3699">
        <f t="shared" si="57"/>
        <v>3.1564808596373406E-3</v>
      </c>
    </row>
    <row r="3700" spans="1:15" x14ac:dyDescent="0.3">
      <c r="A3700">
        <v>127</v>
      </c>
      <c r="B3700">
        <v>203</v>
      </c>
      <c r="C3700" t="s">
        <v>746</v>
      </c>
      <c r="D3700" t="s">
        <v>168</v>
      </c>
      <c r="E3700">
        <v>46</v>
      </c>
      <c r="F3700">
        <v>97</v>
      </c>
      <c r="G3700">
        <v>0.47422680412371132</v>
      </c>
      <c r="H3700">
        <v>14890</v>
      </c>
      <c r="I3700">
        <v>74901</v>
      </c>
      <c r="J3700">
        <v>71</v>
      </c>
      <c r="K3700" t="s">
        <v>1735</v>
      </c>
      <c r="L3700">
        <v>1119</v>
      </c>
      <c r="M3700">
        <v>2024</v>
      </c>
      <c r="N3700">
        <v>36</v>
      </c>
      <c r="O3700">
        <f t="shared" si="57"/>
        <v>3.0893216924110143E-3</v>
      </c>
    </row>
    <row r="3701" spans="1:15" x14ac:dyDescent="0.3">
      <c r="A3701">
        <v>127</v>
      </c>
      <c r="B3701">
        <v>243</v>
      </c>
      <c r="C3701" t="s">
        <v>746</v>
      </c>
      <c r="D3701" t="s">
        <v>168</v>
      </c>
      <c r="E3701">
        <v>46</v>
      </c>
      <c r="F3701">
        <v>144</v>
      </c>
      <c r="G3701">
        <v>0.31944444444444442</v>
      </c>
      <c r="H3701">
        <v>14890</v>
      </c>
      <c r="I3701">
        <v>74901</v>
      </c>
      <c r="J3701">
        <v>71</v>
      </c>
      <c r="K3701" t="s">
        <v>2210</v>
      </c>
      <c r="L3701">
        <v>1768</v>
      </c>
      <c r="M3701">
        <v>2024</v>
      </c>
      <c r="N3701">
        <v>36</v>
      </c>
      <c r="O3701">
        <f t="shared" si="57"/>
        <v>3.0893216924110143E-3</v>
      </c>
    </row>
    <row r="3702" spans="1:15" x14ac:dyDescent="0.3">
      <c r="A3702">
        <v>127</v>
      </c>
      <c r="B3702">
        <v>284</v>
      </c>
      <c r="C3702" t="s">
        <v>746</v>
      </c>
      <c r="D3702" t="s">
        <v>168</v>
      </c>
      <c r="E3702">
        <v>46</v>
      </c>
      <c r="F3702">
        <v>269</v>
      </c>
      <c r="G3702">
        <v>0.17100371747211895</v>
      </c>
      <c r="H3702">
        <v>14890</v>
      </c>
      <c r="I3702">
        <v>74901</v>
      </c>
      <c r="J3702">
        <v>71</v>
      </c>
      <c r="K3702" t="s">
        <v>2719</v>
      </c>
      <c r="L3702">
        <v>3580</v>
      </c>
      <c r="M3702">
        <v>2024</v>
      </c>
      <c r="N3702">
        <v>36</v>
      </c>
      <c r="O3702">
        <f t="shared" si="57"/>
        <v>3.0893216924110143E-3</v>
      </c>
    </row>
    <row r="3703" spans="1:15" x14ac:dyDescent="0.3">
      <c r="A3703">
        <v>127</v>
      </c>
      <c r="B3703">
        <v>344</v>
      </c>
      <c r="C3703" t="s">
        <v>746</v>
      </c>
      <c r="D3703" t="s">
        <v>168</v>
      </c>
      <c r="E3703">
        <v>46</v>
      </c>
      <c r="F3703">
        <v>190</v>
      </c>
      <c r="G3703">
        <v>0.24210526315789474</v>
      </c>
      <c r="H3703">
        <v>14890</v>
      </c>
      <c r="I3703">
        <v>74901</v>
      </c>
      <c r="J3703">
        <v>71</v>
      </c>
      <c r="K3703" t="s">
        <v>2728</v>
      </c>
      <c r="L3703">
        <v>1902</v>
      </c>
      <c r="M3703">
        <v>2024</v>
      </c>
      <c r="N3703">
        <v>36</v>
      </c>
      <c r="O3703">
        <f t="shared" si="57"/>
        <v>3.0893216924110143E-3</v>
      </c>
    </row>
    <row r="3704" spans="1:15" x14ac:dyDescent="0.3">
      <c r="A3704">
        <v>127</v>
      </c>
      <c r="B3704">
        <v>422</v>
      </c>
      <c r="C3704" t="s">
        <v>746</v>
      </c>
      <c r="D3704" t="s">
        <v>168</v>
      </c>
      <c r="E3704">
        <v>46</v>
      </c>
      <c r="F3704">
        <v>206</v>
      </c>
      <c r="G3704">
        <v>0.22330097087378642</v>
      </c>
      <c r="H3704">
        <v>14890</v>
      </c>
      <c r="I3704">
        <v>74901</v>
      </c>
      <c r="J3704">
        <v>71</v>
      </c>
      <c r="K3704" t="s">
        <v>2852</v>
      </c>
      <c r="L3704">
        <v>2623</v>
      </c>
      <c r="M3704">
        <v>2024</v>
      </c>
      <c r="N3704">
        <v>36</v>
      </c>
      <c r="O3704">
        <f t="shared" si="57"/>
        <v>3.0893216924110143E-3</v>
      </c>
    </row>
    <row r="3705" spans="1:15" x14ac:dyDescent="0.3">
      <c r="A3705">
        <v>127</v>
      </c>
      <c r="B3705">
        <v>248</v>
      </c>
      <c r="C3705" t="s">
        <v>746</v>
      </c>
      <c r="D3705" t="s">
        <v>168</v>
      </c>
      <c r="E3705">
        <v>45</v>
      </c>
      <c r="F3705">
        <v>347</v>
      </c>
      <c r="G3705">
        <v>0.12968299711815562</v>
      </c>
      <c r="H3705">
        <v>14890</v>
      </c>
      <c r="I3705">
        <v>74901</v>
      </c>
      <c r="J3705">
        <v>76</v>
      </c>
      <c r="K3705" t="s">
        <v>963</v>
      </c>
      <c r="L3705">
        <v>3375</v>
      </c>
      <c r="M3705">
        <v>2024</v>
      </c>
      <c r="N3705">
        <v>36</v>
      </c>
      <c r="O3705">
        <f t="shared" si="57"/>
        <v>3.0221625251846875E-3</v>
      </c>
    </row>
    <row r="3706" spans="1:15" x14ac:dyDescent="0.3">
      <c r="A3706">
        <v>127</v>
      </c>
      <c r="B3706">
        <v>191</v>
      </c>
      <c r="C3706" t="s">
        <v>746</v>
      </c>
      <c r="D3706" t="s">
        <v>168</v>
      </c>
      <c r="E3706">
        <v>43</v>
      </c>
      <c r="F3706">
        <v>117</v>
      </c>
      <c r="G3706">
        <v>0.36752136752136755</v>
      </c>
      <c r="H3706">
        <v>14890</v>
      </c>
      <c r="I3706">
        <v>74901</v>
      </c>
      <c r="J3706">
        <v>77</v>
      </c>
      <c r="K3706" t="s">
        <v>2941</v>
      </c>
      <c r="L3706">
        <v>1386</v>
      </c>
      <c r="M3706">
        <v>2024</v>
      </c>
      <c r="N3706">
        <v>36</v>
      </c>
      <c r="O3706">
        <f t="shared" si="57"/>
        <v>2.8878441907320349E-3</v>
      </c>
    </row>
    <row r="3707" spans="1:15" x14ac:dyDescent="0.3">
      <c r="A3707">
        <v>127</v>
      </c>
      <c r="B3707">
        <v>756</v>
      </c>
      <c r="C3707" t="s">
        <v>746</v>
      </c>
      <c r="D3707" t="s">
        <v>168</v>
      </c>
      <c r="E3707">
        <v>42</v>
      </c>
      <c r="F3707">
        <v>130</v>
      </c>
      <c r="G3707">
        <v>0.32307692307692309</v>
      </c>
      <c r="H3707">
        <v>14890</v>
      </c>
      <c r="I3707">
        <v>74901</v>
      </c>
      <c r="J3707">
        <v>78</v>
      </c>
      <c r="K3707" t="s">
        <v>892</v>
      </c>
      <c r="L3707">
        <v>1555</v>
      </c>
      <c r="M3707">
        <v>2024</v>
      </c>
      <c r="N3707">
        <v>36</v>
      </c>
      <c r="O3707">
        <f t="shared" si="57"/>
        <v>2.8206850235057085E-3</v>
      </c>
    </row>
    <row r="3708" spans="1:15" x14ac:dyDescent="0.3">
      <c r="A3708">
        <v>127</v>
      </c>
      <c r="B3708">
        <v>283</v>
      </c>
      <c r="C3708" t="s">
        <v>746</v>
      </c>
      <c r="D3708" t="s">
        <v>168</v>
      </c>
      <c r="E3708">
        <v>41</v>
      </c>
      <c r="F3708">
        <v>236</v>
      </c>
      <c r="G3708">
        <v>0.17372881355932204</v>
      </c>
      <c r="H3708">
        <v>14890</v>
      </c>
      <c r="I3708">
        <v>74901</v>
      </c>
      <c r="J3708">
        <v>79</v>
      </c>
      <c r="K3708" t="s">
        <v>2244</v>
      </c>
      <c r="L3708">
        <v>2563</v>
      </c>
      <c r="M3708">
        <v>2024</v>
      </c>
      <c r="N3708">
        <v>36</v>
      </c>
      <c r="O3708">
        <f t="shared" si="57"/>
        <v>2.7535258562793822E-3</v>
      </c>
    </row>
    <row r="3709" spans="1:15" x14ac:dyDescent="0.3">
      <c r="A3709">
        <v>127</v>
      </c>
      <c r="B3709">
        <v>951</v>
      </c>
      <c r="C3709" t="s">
        <v>746</v>
      </c>
      <c r="D3709" t="s">
        <v>168</v>
      </c>
      <c r="E3709">
        <v>41</v>
      </c>
      <c r="F3709">
        <v>238</v>
      </c>
      <c r="G3709">
        <v>0.17226890756302521</v>
      </c>
      <c r="H3709">
        <v>14890</v>
      </c>
      <c r="I3709">
        <v>74901</v>
      </c>
      <c r="J3709">
        <v>79</v>
      </c>
      <c r="K3709" t="s">
        <v>2810</v>
      </c>
      <c r="L3709">
        <v>2153</v>
      </c>
      <c r="M3709">
        <v>2024</v>
      </c>
      <c r="N3709">
        <v>36</v>
      </c>
      <c r="O3709">
        <f t="shared" si="57"/>
        <v>2.7535258562793822E-3</v>
      </c>
    </row>
    <row r="3710" spans="1:15" x14ac:dyDescent="0.3">
      <c r="A3710">
        <v>127</v>
      </c>
      <c r="B3710">
        <v>220</v>
      </c>
      <c r="C3710" t="s">
        <v>746</v>
      </c>
      <c r="D3710" t="s">
        <v>168</v>
      </c>
      <c r="E3710">
        <v>40</v>
      </c>
      <c r="F3710">
        <v>174</v>
      </c>
      <c r="G3710">
        <v>0.22988505747126436</v>
      </c>
      <c r="H3710">
        <v>14890</v>
      </c>
      <c r="I3710">
        <v>74901</v>
      </c>
      <c r="J3710">
        <v>81</v>
      </c>
      <c r="K3710" t="s">
        <v>941</v>
      </c>
      <c r="L3710">
        <v>1892</v>
      </c>
      <c r="M3710">
        <v>2024</v>
      </c>
      <c r="N3710">
        <v>36</v>
      </c>
      <c r="O3710">
        <f t="shared" si="57"/>
        <v>2.6863666890530559E-3</v>
      </c>
    </row>
    <row r="3711" spans="1:15" x14ac:dyDescent="0.3">
      <c r="A3711">
        <v>127</v>
      </c>
      <c r="B3711">
        <v>321</v>
      </c>
      <c r="C3711" t="s">
        <v>746</v>
      </c>
      <c r="D3711" t="s">
        <v>168</v>
      </c>
      <c r="E3711">
        <v>40</v>
      </c>
      <c r="F3711">
        <v>231</v>
      </c>
      <c r="G3711">
        <v>0.17316017316017315</v>
      </c>
      <c r="H3711">
        <v>14890</v>
      </c>
      <c r="I3711">
        <v>74901</v>
      </c>
      <c r="J3711">
        <v>81</v>
      </c>
      <c r="K3711" t="s">
        <v>2725</v>
      </c>
      <c r="L3711">
        <v>2937</v>
      </c>
      <c r="M3711">
        <v>2024</v>
      </c>
      <c r="N3711">
        <v>36</v>
      </c>
      <c r="O3711">
        <f t="shared" si="57"/>
        <v>2.6863666890530559E-3</v>
      </c>
    </row>
    <row r="3712" spans="1:15" x14ac:dyDescent="0.3">
      <c r="A3712">
        <v>127</v>
      </c>
      <c r="B3712">
        <v>136</v>
      </c>
      <c r="C3712" t="s">
        <v>746</v>
      </c>
      <c r="D3712" t="s">
        <v>168</v>
      </c>
      <c r="E3712">
        <v>39</v>
      </c>
      <c r="F3712">
        <v>139</v>
      </c>
      <c r="G3712">
        <v>0.2805755395683453</v>
      </c>
      <c r="H3712">
        <v>14890</v>
      </c>
      <c r="I3712">
        <v>74901</v>
      </c>
      <c r="J3712">
        <v>83</v>
      </c>
      <c r="K3712" t="s">
        <v>945</v>
      </c>
      <c r="L3712">
        <v>1958</v>
      </c>
      <c r="M3712">
        <v>2024</v>
      </c>
      <c r="N3712">
        <v>36</v>
      </c>
      <c r="O3712">
        <f t="shared" si="57"/>
        <v>2.6192075218267295E-3</v>
      </c>
    </row>
    <row r="3713" spans="1:15" x14ac:dyDescent="0.3">
      <c r="A3713">
        <v>127</v>
      </c>
      <c r="B3713">
        <v>314</v>
      </c>
      <c r="C3713" t="s">
        <v>746</v>
      </c>
      <c r="D3713" t="s">
        <v>168</v>
      </c>
      <c r="E3713">
        <v>39</v>
      </c>
      <c r="F3713">
        <v>165</v>
      </c>
      <c r="G3713">
        <v>0.23636363636363636</v>
      </c>
      <c r="H3713">
        <v>14890</v>
      </c>
      <c r="I3713">
        <v>74901</v>
      </c>
      <c r="J3713">
        <v>83</v>
      </c>
      <c r="K3713" t="s">
        <v>2852</v>
      </c>
      <c r="L3713">
        <v>1680</v>
      </c>
      <c r="M3713">
        <v>2024</v>
      </c>
      <c r="N3713">
        <v>36</v>
      </c>
      <c r="O3713">
        <f t="shared" si="57"/>
        <v>2.6192075218267295E-3</v>
      </c>
    </row>
    <row r="3714" spans="1:15" x14ac:dyDescent="0.3">
      <c r="A3714">
        <v>127</v>
      </c>
      <c r="B3714">
        <v>48</v>
      </c>
      <c r="C3714" t="s">
        <v>746</v>
      </c>
      <c r="D3714" t="s">
        <v>168</v>
      </c>
      <c r="E3714">
        <v>38</v>
      </c>
      <c r="F3714">
        <v>158</v>
      </c>
      <c r="G3714">
        <v>0.24050632911392406</v>
      </c>
      <c r="H3714">
        <v>14890</v>
      </c>
      <c r="I3714">
        <v>74901</v>
      </c>
      <c r="J3714">
        <v>85</v>
      </c>
      <c r="K3714" t="s">
        <v>2681</v>
      </c>
      <c r="L3714">
        <v>1882</v>
      </c>
      <c r="M3714">
        <v>2024</v>
      </c>
      <c r="N3714">
        <v>36</v>
      </c>
      <c r="O3714">
        <f t="shared" si="57"/>
        <v>2.5520483546004028E-3</v>
      </c>
    </row>
    <row r="3715" spans="1:15" x14ac:dyDescent="0.3">
      <c r="A3715">
        <v>127</v>
      </c>
      <c r="B3715">
        <v>561</v>
      </c>
      <c r="C3715" t="s">
        <v>746</v>
      </c>
      <c r="D3715" t="s">
        <v>168</v>
      </c>
      <c r="E3715">
        <v>38</v>
      </c>
      <c r="F3715">
        <v>188</v>
      </c>
      <c r="G3715">
        <v>0.20212765957446807</v>
      </c>
      <c r="H3715">
        <v>14890</v>
      </c>
      <c r="I3715">
        <v>74901</v>
      </c>
      <c r="J3715">
        <v>85</v>
      </c>
      <c r="K3715" t="s">
        <v>2769</v>
      </c>
      <c r="L3715">
        <v>1743</v>
      </c>
      <c r="M3715">
        <v>2024</v>
      </c>
      <c r="N3715">
        <v>36</v>
      </c>
      <c r="O3715">
        <f t="shared" ref="O3715:O3778" si="58">E3715/H3715</f>
        <v>2.5520483546004028E-3</v>
      </c>
    </row>
    <row r="3716" spans="1:15" x14ac:dyDescent="0.3">
      <c r="A3716">
        <v>127</v>
      </c>
      <c r="B3716">
        <v>47</v>
      </c>
      <c r="C3716" t="s">
        <v>746</v>
      </c>
      <c r="D3716" t="s">
        <v>168</v>
      </c>
      <c r="E3716">
        <v>37</v>
      </c>
      <c r="F3716">
        <v>147</v>
      </c>
      <c r="G3716">
        <v>0.25170068027210885</v>
      </c>
      <c r="H3716">
        <v>14890</v>
      </c>
      <c r="I3716">
        <v>74901</v>
      </c>
      <c r="J3716">
        <v>87</v>
      </c>
      <c r="K3716" t="s">
        <v>947</v>
      </c>
      <c r="L3716">
        <v>1622</v>
      </c>
      <c r="M3716">
        <v>2024</v>
      </c>
      <c r="N3716">
        <v>36</v>
      </c>
      <c r="O3716">
        <f t="shared" si="58"/>
        <v>2.4848891873740764E-3</v>
      </c>
    </row>
    <row r="3717" spans="1:15" x14ac:dyDescent="0.3">
      <c r="A3717">
        <v>127</v>
      </c>
      <c r="B3717">
        <v>304</v>
      </c>
      <c r="C3717" t="s">
        <v>746</v>
      </c>
      <c r="D3717" t="s">
        <v>168</v>
      </c>
      <c r="E3717">
        <v>37</v>
      </c>
      <c r="F3717">
        <v>249</v>
      </c>
      <c r="G3717">
        <v>0.14859437751004015</v>
      </c>
      <c r="H3717">
        <v>14890</v>
      </c>
      <c r="I3717">
        <v>74901</v>
      </c>
      <c r="J3717">
        <v>87</v>
      </c>
      <c r="K3717" t="s">
        <v>921</v>
      </c>
      <c r="L3717">
        <v>5398</v>
      </c>
      <c r="M3717">
        <v>2024</v>
      </c>
      <c r="N3717">
        <v>36</v>
      </c>
      <c r="O3717">
        <f t="shared" si="58"/>
        <v>2.4848891873740764E-3</v>
      </c>
    </row>
    <row r="3718" spans="1:15" x14ac:dyDescent="0.3">
      <c r="A3718">
        <v>127</v>
      </c>
      <c r="B3718">
        <v>380</v>
      </c>
      <c r="C3718" t="s">
        <v>746</v>
      </c>
      <c r="D3718" t="s">
        <v>168</v>
      </c>
      <c r="E3718">
        <v>36</v>
      </c>
      <c r="F3718">
        <v>152</v>
      </c>
      <c r="G3718">
        <v>0.23684210526315788</v>
      </c>
      <c r="H3718">
        <v>14890</v>
      </c>
      <c r="I3718">
        <v>74901</v>
      </c>
      <c r="J3718">
        <v>89</v>
      </c>
      <c r="K3718" t="s">
        <v>2733</v>
      </c>
      <c r="L3718">
        <v>1402</v>
      </c>
      <c r="M3718">
        <v>2024</v>
      </c>
      <c r="N3718">
        <v>36</v>
      </c>
      <c r="O3718">
        <f t="shared" si="58"/>
        <v>2.4177300201477501E-3</v>
      </c>
    </row>
    <row r="3719" spans="1:15" x14ac:dyDescent="0.3">
      <c r="A3719">
        <v>127</v>
      </c>
      <c r="B3719">
        <v>245</v>
      </c>
      <c r="C3719" t="s">
        <v>746</v>
      </c>
      <c r="D3719" t="s">
        <v>168</v>
      </c>
      <c r="E3719">
        <v>34</v>
      </c>
      <c r="F3719">
        <v>236</v>
      </c>
      <c r="G3719">
        <v>0.1440677966101695</v>
      </c>
      <c r="H3719">
        <v>14890</v>
      </c>
      <c r="I3719">
        <v>74901</v>
      </c>
      <c r="J3719">
        <v>90</v>
      </c>
      <c r="K3719" t="s">
        <v>2712</v>
      </c>
      <c r="L3719">
        <v>2282</v>
      </c>
      <c r="M3719">
        <v>2024</v>
      </c>
      <c r="N3719">
        <v>36</v>
      </c>
      <c r="O3719">
        <f t="shared" si="58"/>
        <v>2.2834116856950974E-3</v>
      </c>
    </row>
    <row r="3720" spans="1:15" x14ac:dyDescent="0.3">
      <c r="A3720">
        <v>127</v>
      </c>
      <c r="B3720">
        <v>468</v>
      </c>
      <c r="C3720" t="s">
        <v>746</v>
      </c>
      <c r="D3720" t="s">
        <v>168</v>
      </c>
      <c r="E3720">
        <v>34</v>
      </c>
      <c r="F3720">
        <v>93</v>
      </c>
      <c r="G3720">
        <v>0.36559139784946237</v>
      </c>
      <c r="H3720">
        <v>14890</v>
      </c>
      <c r="I3720">
        <v>74901</v>
      </c>
      <c r="J3720">
        <v>90</v>
      </c>
      <c r="K3720" t="s">
        <v>2749</v>
      </c>
      <c r="L3720">
        <v>1247</v>
      </c>
      <c r="M3720">
        <v>2024</v>
      </c>
      <c r="N3720">
        <v>36</v>
      </c>
      <c r="O3720">
        <f t="shared" si="58"/>
        <v>2.2834116856950974E-3</v>
      </c>
    </row>
    <row r="3721" spans="1:15" x14ac:dyDescent="0.3">
      <c r="A3721">
        <v>127</v>
      </c>
      <c r="B3721">
        <v>206</v>
      </c>
      <c r="C3721" t="s">
        <v>746</v>
      </c>
      <c r="D3721" t="s">
        <v>168</v>
      </c>
      <c r="E3721">
        <v>33</v>
      </c>
      <c r="F3721">
        <v>115</v>
      </c>
      <c r="G3721">
        <v>0.28695652173913044</v>
      </c>
      <c r="H3721">
        <v>14890</v>
      </c>
      <c r="I3721">
        <v>74901</v>
      </c>
      <c r="J3721">
        <v>92</v>
      </c>
      <c r="K3721" t="s">
        <v>2705</v>
      </c>
      <c r="L3721">
        <v>1245</v>
      </c>
      <c r="M3721">
        <v>2024</v>
      </c>
      <c r="N3721">
        <v>36</v>
      </c>
      <c r="O3721">
        <f t="shared" si="58"/>
        <v>2.2162525184687711E-3</v>
      </c>
    </row>
    <row r="3722" spans="1:15" x14ac:dyDescent="0.3">
      <c r="A3722">
        <v>127</v>
      </c>
      <c r="B3722">
        <v>443</v>
      </c>
      <c r="C3722" t="s">
        <v>746</v>
      </c>
      <c r="D3722" t="s">
        <v>168</v>
      </c>
      <c r="E3722">
        <v>33</v>
      </c>
      <c r="F3722">
        <v>96</v>
      </c>
      <c r="G3722">
        <v>0.34375</v>
      </c>
      <c r="H3722">
        <v>14890</v>
      </c>
      <c r="I3722">
        <v>74901</v>
      </c>
      <c r="J3722">
        <v>92</v>
      </c>
      <c r="K3722" t="s">
        <v>2742</v>
      </c>
      <c r="L3722">
        <v>1064</v>
      </c>
      <c r="M3722">
        <v>2024</v>
      </c>
      <c r="N3722">
        <v>36</v>
      </c>
      <c r="O3722">
        <f t="shared" si="58"/>
        <v>2.2162525184687711E-3</v>
      </c>
    </row>
    <row r="3723" spans="1:15" x14ac:dyDescent="0.3">
      <c r="A3723">
        <v>127</v>
      </c>
      <c r="B3723">
        <v>542</v>
      </c>
      <c r="C3723" t="s">
        <v>746</v>
      </c>
      <c r="D3723" t="s">
        <v>168</v>
      </c>
      <c r="E3723">
        <v>33</v>
      </c>
      <c r="F3723">
        <v>189</v>
      </c>
      <c r="G3723">
        <v>0.17460317460317459</v>
      </c>
      <c r="H3723">
        <v>14890</v>
      </c>
      <c r="I3723">
        <v>74901</v>
      </c>
      <c r="J3723">
        <v>92</v>
      </c>
      <c r="K3723" t="s">
        <v>2765</v>
      </c>
      <c r="L3723">
        <v>1607</v>
      </c>
      <c r="M3723">
        <v>2024</v>
      </c>
      <c r="N3723">
        <v>36</v>
      </c>
      <c r="O3723">
        <f t="shared" si="58"/>
        <v>2.2162525184687711E-3</v>
      </c>
    </row>
    <row r="3724" spans="1:15" x14ac:dyDescent="0.3">
      <c r="A3724">
        <v>127</v>
      </c>
      <c r="B3724">
        <v>813</v>
      </c>
      <c r="C3724" t="s">
        <v>746</v>
      </c>
      <c r="D3724" t="s">
        <v>168</v>
      </c>
      <c r="E3724">
        <v>33</v>
      </c>
      <c r="F3724">
        <v>139</v>
      </c>
      <c r="G3724">
        <v>0.23741007194244604</v>
      </c>
      <c r="H3724">
        <v>14890</v>
      </c>
      <c r="I3724">
        <v>74901</v>
      </c>
      <c r="J3724">
        <v>92</v>
      </c>
      <c r="K3724" t="s">
        <v>2243</v>
      </c>
      <c r="L3724">
        <v>1813</v>
      </c>
      <c r="M3724">
        <v>2024</v>
      </c>
      <c r="N3724">
        <v>36</v>
      </c>
      <c r="O3724">
        <f t="shared" si="58"/>
        <v>2.2162525184687711E-3</v>
      </c>
    </row>
    <row r="3725" spans="1:15" x14ac:dyDescent="0.3">
      <c r="A3725">
        <v>127</v>
      </c>
      <c r="B3725">
        <v>115</v>
      </c>
      <c r="C3725" t="s">
        <v>746</v>
      </c>
      <c r="D3725" t="s">
        <v>168</v>
      </c>
      <c r="E3725">
        <v>32</v>
      </c>
      <c r="F3725">
        <v>134</v>
      </c>
      <c r="G3725">
        <v>0.23880597014925373</v>
      </c>
      <c r="H3725">
        <v>14890</v>
      </c>
      <c r="I3725">
        <v>74901</v>
      </c>
      <c r="J3725">
        <v>96</v>
      </c>
      <c r="K3725" t="s">
        <v>957</v>
      </c>
      <c r="L3725">
        <v>1684</v>
      </c>
      <c r="M3725">
        <v>2024</v>
      </c>
      <c r="N3725">
        <v>36</v>
      </c>
      <c r="O3725">
        <f t="shared" si="58"/>
        <v>2.1490933512424448E-3</v>
      </c>
    </row>
    <row r="3726" spans="1:15" x14ac:dyDescent="0.3">
      <c r="A3726">
        <v>127</v>
      </c>
      <c r="B3726">
        <v>141</v>
      </c>
      <c r="C3726" t="s">
        <v>746</v>
      </c>
      <c r="D3726" t="s">
        <v>168</v>
      </c>
      <c r="E3726">
        <v>31</v>
      </c>
      <c r="F3726">
        <v>457</v>
      </c>
      <c r="G3726">
        <v>6.7833698030634576E-2</v>
      </c>
      <c r="H3726">
        <v>14890</v>
      </c>
      <c r="I3726">
        <v>74901</v>
      </c>
      <c r="J3726">
        <v>97</v>
      </c>
      <c r="K3726" t="s">
        <v>931</v>
      </c>
      <c r="L3726">
        <v>3833</v>
      </c>
      <c r="M3726">
        <v>2024</v>
      </c>
      <c r="N3726">
        <v>36</v>
      </c>
      <c r="O3726">
        <f t="shared" si="58"/>
        <v>2.081934184016118E-3</v>
      </c>
    </row>
    <row r="3727" spans="1:15" x14ac:dyDescent="0.3">
      <c r="A3727">
        <v>127</v>
      </c>
      <c r="B3727">
        <v>342</v>
      </c>
      <c r="C3727" t="s">
        <v>746</v>
      </c>
      <c r="D3727" t="s">
        <v>168</v>
      </c>
      <c r="E3727">
        <v>31</v>
      </c>
      <c r="F3727">
        <v>204</v>
      </c>
      <c r="G3727">
        <v>0.15196078431372548</v>
      </c>
      <c r="H3727">
        <v>14890</v>
      </c>
      <c r="I3727">
        <v>74901</v>
      </c>
      <c r="J3727">
        <v>97</v>
      </c>
      <c r="K3727" t="s">
        <v>2726</v>
      </c>
      <c r="L3727">
        <v>2776</v>
      </c>
      <c r="M3727">
        <v>2024</v>
      </c>
      <c r="N3727">
        <v>36</v>
      </c>
      <c r="O3727">
        <f t="shared" si="58"/>
        <v>2.081934184016118E-3</v>
      </c>
    </row>
    <row r="3728" spans="1:15" x14ac:dyDescent="0.3">
      <c r="A3728">
        <v>127</v>
      </c>
      <c r="B3728">
        <v>861</v>
      </c>
      <c r="C3728" t="s">
        <v>746</v>
      </c>
      <c r="D3728" t="s">
        <v>168</v>
      </c>
      <c r="E3728">
        <v>31</v>
      </c>
      <c r="F3728">
        <v>265</v>
      </c>
      <c r="G3728">
        <v>0.1169811320754717</v>
      </c>
      <c r="H3728">
        <v>14890</v>
      </c>
      <c r="I3728">
        <v>74901</v>
      </c>
      <c r="J3728">
        <v>97</v>
      </c>
      <c r="K3728" t="s">
        <v>2802</v>
      </c>
      <c r="L3728">
        <v>2923</v>
      </c>
      <c r="M3728">
        <v>2024</v>
      </c>
      <c r="N3728">
        <v>36</v>
      </c>
      <c r="O3728">
        <f t="shared" si="58"/>
        <v>2.081934184016118E-3</v>
      </c>
    </row>
    <row r="3729" spans="1:15" x14ac:dyDescent="0.3">
      <c r="A3729">
        <v>127</v>
      </c>
      <c r="B3729">
        <v>230</v>
      </c>
      <c r="C3729" t="s">
        <v>746</v>
      </c>
      <c r="D3729" t="s">
        <v>168</v>
      </c>
      <c r="E3729">
        <v>30</v>
      </c>
      <c r="F3729">
        <v>276</v>
      </c>
      <c r="G3729">
        <v>0.10869565217391304</v>
      </c>
      <c r="H3729">
        <v>14890</v>
      </c>
      <c r="I3729">
        <v>74901</v>
      </c>
      <c r="J3729">
        <v>100</v>
      </c>
      <c r="K3729" t="s">
        <v>2224</v>
      </c>
      <c r="L3729">
        <v>3311</v>
      </c>
      <c r="M3729">
        <v>2024</v>
      </c>
      <c r="N3729">
        <v>36</v>
      </c>
      <c r="O3729">
        <f t="shared" si="58"/>
        <v>2.0147750167897917E-3</v>
      </c>
    </row>
    <row r="3730" spans="1:15" x14ac:dyDescent="0.3">
      <c r="A3730">
        <v>127</v>
      </c>
      <c r="B3730">
        <v>234</v>
      </c>
      <c r="C3730" t="s">
        <v>746</v>
      </c>
      <c r="D3730" t="s">
        <v>168</v>
      </c>
      <c r="E3730">
        <v>30</v>
      </c>
      <c r="F3730">
        <v>54</v>
      </c>
      <c r="G3730">
        <v>0.55555555555555558</v>
      </c>
      <c r="H3730">
        <v>14890</v>
      </c>
      <c r="I3730">
        <v>74901</v>
      </c>
      <c r="J3730">
        <v>100</v>
      </c>
      <c r="K3730" t="s">
        <v>2965</v>
      </c>
      <c r="L3730">
        <v>721</v>
      </c>
      <c r="M3730">
        <v>2024</v>
      </c>
      <c r="N3730">
        <v>36</v>
      </c>
      <c r="O3730">
        <f t="shared" si="58"/>
        <v>2.0147750167897917E-3</v>
      </c>
    </row>
    <row r="3731" spans="1:15" x14ac:dyDescent="0.3">
      <c r="A3731">
        <v>127</v>
      </c>
      <c r="B3731">
        <v>313</v>
      </c>
      <c r="C3731" t="s">
        <v>746</v>
      </c>
      <c r="D3731" t="s">
        <v>168</v>
      </c>
      <c r="E3731">
        <v>30</v>
      </c>
      <c r="F3731">
        <v>290</v>
      </c>
      <c r="G3731">
        <v>0.10344827586206896</v>
      </c>
      <c r="H3731">
        <v>14890</v>
      </c>
      <c r="I3731">
        <v>74901</v>
      </c>
      <c r="J3731">
        <v>100</v>
      </c>
      <c r="K3731" t="s">
        <v>926</v>
      </c>
      <c r="L3731">
        <v>2940</v>
      </c>
      <c r="M3731">
        <v>2024</v>
      </c>
      <c r="N3731">
        <v>36</v>
      </c>
      <c r="O3731">
        <f t="shared" si="58"/>
        <v>2.0147750167897917E-3</v>
      </c>
    </row>
    <row r="3732" spans="1:15" x14ac:dyDescent="0.3">
      <c r="A3732">
        <v>127</v>
      </c>
      <c r="B3732">
        <v>54</v>
      </c>
      <c r="C3732" t="s">
        <v>746</v>
      </c>
      <c r="D3732" t="s">
        <v>168</v>
      </c>
      <c r="E3732">
        <v>29</v>
      </c>
      <c r="F3732">
        <v>111</v>
      </c>
      <c r="G3732">
        <v>0.26126126126126126</v>
      </c>
      <c r="H3732">
        <v>14890</v>
      </c>
      <c r="I3732">
        <v>74901</v>
      </c>
      <c r="J3732">
        <v>103</v>
      </c>
      <c r="K3732" t="s">
        <v>2684</v>
      </c>
      <c r="L3732">
        <v>1063</v>
      </c>
      <c r="M3732">
        <v>2024</v>
      </c>
      <c r="N3732">
        <v>36</v>
      </c>
      <c r="O3732">
        <f t="shared" si="58"/>
        <v>1.9476158495634653E-3</v>
      </c>
    </row>
    <row r="3733" spans="1:15" x14ac:dyDescent="0.3">
      <c r="A3733">
        <v>127</v>
      </c>
      <c r="B3733">
        <v>227</v>
      </c>
      <c r="C3733" t="s">
        <v>746</v>
      </c>
      <c r="D3733" t="s">
        <v>168</v>
      </c>
      <c r="E3733">
        <v>29</v>
      </c>
      <c r="F3733">
        <v>102</v>
      </c>
      <c r="G3733">
        <v>0.28431372549019607</v>
      </c>
      <c r="H3733">
        <v>14890</v>
      </c>
      <c r="I3733">
        <v>74901</v>
      </c>
      <c r="J3733">
        <v>103</v>
      </c>
      <c r="K3733" t="s">
        <v>2217</v>
      </c>
      <c r="L3733">
        <v>1312</v>
      </c>
      <c r="M3733">
        <v>2024</v>
      </c>
      <c r="N3733">
        <v>36</v>
      </c>
      <c r="O3733">
        <f t="shared" si="58"/>
        <v>1.9476158495634653E-3</v>
      </c>
    </row>
    <row r="3734" spans="1:15" x14ac:dyDescent="0.3">
      <c r="A3734">
        <v>127</v>
      </c>
      <c r="B3734">
        <v>465</v>
      </c>
      <c r="C3734" t="s">
        <v>746</v>
      </c>
      <c r="D3734" t="s">
        <v>168</v>
      </c>
      <c r="E3734">
        <v>29</v>
      </c>
      <c r="F3734">
        <v>127</v>
      </c>
      <c r="G3734">
        <v>0.2283464566929134</v>
      </c>
      <c r="H3734">
        <v>14890</v>
      </c>
      <c r="I3734">
        <v>74901</v>
      </c>
      <c r="J3734">
        <v>103</v>
      </c>
      <c r="K3734" t="s">
        <v>2747</v>
      </c>
      <c r="L3734">
        <v>1977</v>
      </c>
      <c r="M3734">
        <v>2024</v>
      </c>
      <c r="N3734">
        <v>36</v>
      </c>
      <c r="O3734">
        <f t="shared" si="58"/>
        <v>1.9476158495634653E-3</v>
      </c>
    </row>
    <row r="3735" spans="1:15" x14ac:dyDescent="0.3">
      <c r="A3735">
        <v>127</v>
      </c>
      <c r="B3735">
        <v>626</v>
      </c>
      <c r="C3735" t="s">
        <v>746</v>
      </c>
      <c r="D3735" t="s">
        <v>168</v>
      </c>
      <c r="E3735">
        <v>29</v>
      </c>
      <c r="F3735">
        <v>271</v>
      </c>
      <c r="G3735">
        <v>0.1070110701107011</v>
      </c>
      <c r="H3735">
        <v>14890</v>
      </c>
      <c r="I3735">
        <v>74901</v>
      </c>
      <c r="J3735">
        <v>103</v>
      </c>
      <c r="K3735" t="s">
        <v>2784</v>
      </c>
      <c r="L3735">
        <v>1978</v>
      </c>
      <c r="M3735">
        <v>2024</v>
      </c>
      <c r="N3735">
        <v>36</v>
      </c>
      <c r="O3735">
        <f t="shared" si="58"/>
        <v>1.9476158495634653E-3</v>
      </c>
    </row>
    <row r="3736" spans="1:15" x14ac:dyDescent="0.3">
      <c r="A3736">
        <v>127</v>
      </c>
      <c r="B3736">
        <v>165</v>
      </c>
      <c r="C3736" t="s">
        <v>746</v>
      </c>
      <c r="D3736" t="s">
        <v>168</v>
      </c>
      <c r="E3736">
        <v>28</v>
      </c>
      <c r="F3736">
        <v>105</v>
      </c>
      <c r="G3736">
        <v>0.26666666666666666</v>
      </c>
      <c r="H3736">
        <v>14890</v>
      </c>
      <c r="I3736">
        <v>74901</v>
      </c>
      <c r="J3736">
        <v>107</v>
      </c>
      <c r="K3736" t="s">
        <v>2892</v>
      </c>
      <c r="L3736">
        <v>1130</v>
      </c>
      <c r="M3736">
        <v>2024</v>
      </c>
      <c r="N3736">
        <v>36</v>
      </c>
      <c r="O3736">
        <f t="shared" si="58"/>
        <v>1.880456682337139E-3</v>
      </c>
    </row>
    <row r="3737" spans="1:15" x14ac:dyDescent="0.3">
      <c r="A3737">
        <v>127</v>
      </c>
      <c r="B3737">
        <v>182</v>
      </c>
      <c r="C3737" t="s">
        <v>746</v>
      </c>
      <c r="D3737" t="s">
        <v>168</v>
      </c>
      <c r="E3737">
        <v>28</v>
      </c>
      <c r="F3737">
        <v>215</v>
      </c>
      <c r="G3737">
        <v>0.13023255813953488</v>
      </c>
      <c r="H3737">
        <v>14890</v>
      </c>
      <c r="I3737">
        <v>74901</v>
      </c>
      <c r="J3737">
        <v>107</v>
      </c>
      <c r="K3737" t="s">
        <v>2229</v>
      </c>
      <c r="L3737">
        <v>1866</v>
      </c>
      <c r="M3737">
        <v>2024</v>
      </c>
      <c r="N3737">
        <v>36</v>
      </c>
      <c r="O3737">
        <f t="shared" si="58"/>
        <v>1.880456682337139E-3</v>
      </c>
    </row>
    <row r="3738" spans="1:15" x14ac:dyDescent="0.3">
      <c r="A3738">
        <v>127</v>
      </c>
      <c r="B3738">
        <v>281</v>
      </c>
      <c r="C3738" t="s">
        <v>746</v>
      </c>
      <c r="D3738" t="s">
        <v>168</v>
      </c>
      <c r="E3738">
        <v>28</v>
      </c>
      <c r="F3738">
        <v>129</v>
      </c>
      <c r="G3738">
        <v>0.21705426356589147</v>
      </c>
      <c r="H3738">
        <v>14890</v>
      </c>
      <c r="I3738">
        <v>74901</v>
      </c>
      <c r="J3738">
        <v>107</v>
      </c>
      <c r="K3738" t="s">
        <v>946</v>
      </c>
      <c r="L3738">
        <v>1881</v>
      </c>
      <c r="M3738">
        <v>2024</v>
      </c>
      <c r="N3738">
        <v>36</v>
      </c>
      <c r="O3738">
        <f t="shared" si="58"/>
        <v>1.880456682337139E-3</v>
      </c>
    </row>
    <row r="3739" spans="1:15" x14ac:dyDescent="0.3">
      <c r="A3739">
        <v>127</v>
      </c>
      <c r="B3739">
        <v>639</v>
      </c>
      <c r="C3739" t="s">
        <v>746</v>
      </c>
      <c r="D3739" t="s">
        <v>168</v>
      </c>
      <c r="E3739">
        <v>27</v>
      </c>
      <c r="F3739">
        <v>181</v>
      </c>
      <c r="G3739">
        <v>0.14917127071823205</v>
      </c>
      <c r="H3739">
        <v>14890</v>
      </c>
      <c r="I3739">
        <v>74901</v>
      </c>
      <c r="J3739">
        <v>110</v>
      </c>
      <c r="K3739" t="s">
        <v>2939</v>
      </c>
      <c r="L3739">
        <v>1805</v>
      </c>
      <c r="M3739">
        <v>2024</v>
      </c>
      <c r="N3739">
        <v>36</v>
      </c>
      <c r="O3739">
        <f t="shared" si="58"/>
        <v>1.8132975151108127E-3</v>
      </c>
    </row>
    <row r="3740" spans="1:15" x14ac:dyDescent="0.3">
      <c r="A3740">
        <v>127</v>
      </c>
      <c r="B3740">
        <v>660</v>
      </c>
      <c r="C3740" t="s">
        <v>746</v>
      </c>
      <c r="D3740" t="s">
        <v>168</v>
      </c>
      <c r="E3740">
        <v>26</v>
      </c>
      <c r="F3740">
        <v>156</v>
      </c>
      <c r="G3740">
        <v>0.16666666666666666</v>
      </c>
      <c r="H3740">
        <v>14890</v>
      </c>
      <c r="I3740">
        <v>74901</v>
      </c>
      <c r="J3740">
        <v>111</v>
      </c>
      <c r="K3740" t="s">
        <v>2790</v>
      </c>
      <c r="L3740">
        <v>2045</v>
      </c>
      <c r="M3740">
        <v>2024</v>
      </c>
      <c r="N3740">
        <v>36</v>
      </c>
      <c r="O3740">
        <f t="shared" si="58"/>
        <v>1.7461383478844861E-3</v>
      </c>
    </row>
    <row r="3741" spans="1:15" x14ac:dyDescent="0.3">
      <c r="A3741">
        <v>127</v>
      </c>
      <c r="B3741">
        <v>138</v>
      </c>
      <c r="C3741" t="s">
        <v>746</v>
      </c>
      <c r="D3741" t="s">
        <v>168</v>
      </c>
      <c r="E3741">
        <v>25</v>
      </c>
      <c r="F3741">
        <v>342</v>
      </c>
      <c r="G3741">
        <v>7.3099415204678359E-2</v>
      </c>
      <c r="H3741">
        <v>14890</v>
      </c>
      <c r="I3741">
        <v>74901</v>
      </c>
      <c r="J3741">
        <v>112</v>
      </c>
      <c r="K3741" t="s">
        <v>930</v>
      </c>
      <c r="L3741">
        <v>2288</v>
      </c>
      <c r="M3741">
        <v>2024</v>
      </c>
      <c r="N3741">
        <v>36</v>
      </c>
      <c r="O3741">
        <f t="shared" si="58"/>
        <v>1.6789791806581598E-3</v>
      </c>
    </row>
    <row r="3742" spans="1:15" x14ac:dyDescent="0.3">
      <c r="A3742">
        <v>127</v>
      </c>
      <c r="B3742">
        <v>634</v>
      </c>
      <c r="C3742" t="s">
        <v>746</v>
      </c>
      <c r="D3742" t="s">
        <v>168</v>
      </c>
      <c r="E3742">
        <v>25</v>
      </c>
      <c r="F3742">
        <v>123</v>
      </c>
      <c r="G3742">
        <v>0.2032520325203252</v>
      </c>
      <c r="H3742">
        <v>14890</v>
      </c>
      <c r="I3742">
        <v>74901</v>
      </c>
      <c r="J3742">
        <v>112</v>
      </c>
      <c r="K3742" t="s">
        <v>2940</v>
      </c>
      <c r="L3742">
        <v>1483</v>
      </c>
      <c r="M3742">
        <v>2024</v>
      </c>
      <c r="N3742">
        <v>36</v>
      </c>
      <c r="O3742">
        <f t="shared" si="58"/>
        <v>1.6789791806581598E-3</v>
      </c>
    </row>
    <row r="3743" spans="1:15" x14ac:dyDescent="0.3">
      <c r="A3743">
        <v>127</v>
      </c>
      <c r="B3743">
        <v>770</v>
      </c>
      <c r="C3743" t="s">
        <v>746</v>
      </c>
      <c r="D3743" t="s">
        <v>168</v>
      </c>
      <c r="E3743">
        <v>25</v>
      </c>
      <c r="F3743">
        <v>194</v>
      </c>
      <c r="G3743">
        <v>0.12886597938144329</v>
      </c>
      <c r="H3743">
        <v>14890</v>
      </c>
      <c r="I3743">
        <v>74901</v>
      </c>
      <c r="J3743">
        <v>112</v>
      </c>
      <c r="K3743" t="s">
        <v>915</v>
      </c>
      <c r="L3743">
        <v>2112</v>
      </c>
      <c r="M3743">
        <v>2024</v>
      </c>
      <c r="N3743">
        <v>36</v>
      </c>
      <c r="O3743">
        <f t="shared" si="58"/>
        <v>1.6789791806581598E-3</v>
      </c>
    </row>
    <row r="3744" spans="1:15" x14ac:dyDescent="0.3">
      <c r="A3744">
        <v>127</v>
      </c>
      <c r="B3744">
        <v>816</v>
      </c>
      <c r="C3744" t="s">
        <v>746</v>
      </c>
      <c r="D3744" t="s">
        <v>168</v>
      </c>
      <c r="E3744">
        <v>25</v>
      </c>
      <c r="F3744">
        <v>104</v>
      </c>
      <c r="G3744">
        <v>0.24038461538461539</v>
      </c>
      <c r="H3744">
        <v>14890</v>
      </c>
      <c r="I3744">
        <v>74901</v>
      </c>
      <c r="J3744">
        <v>112</v>
      </c>
      <c r="K3744" t="s">
        <v>1905</v>
      </c>
      <c r="L3744">
        <v>814</v>
      </c>
      <c r="M3744">
        <v>2024</v>
      </c>
      <c r="N3744">
        <v>36</v>
      </c>
      <c r="O3744">
        <f t="shared" si="58"/>
        <v>1.6789791806581598E-3</v>
      </c>
    </row>
    <row r="3745" spans="1:15" x14ac:dyDescent="0.3">
      <c r="A3745">
        <v>6963</v>
      </c>
      <c r="B3745">
        <v>844</v>
      </c>
      <c r="C3745" t="s">
        <v>747</v>
      </c>
      <c r="D3745" t="s">
        <v>159</v>
      </c>
      <c r="E3745">
        <v>40</v>
      </c>
      <c r="F3745">
        <v>250</v>
      </c>
      <c r="G3745">
        <v>0.16</v>
      </c>
      <c r="H3745">
        <v>82</v>
      </c>
      <c r="I3745">
        <v>292727</v>
      </c>
      <c r="J3745">
        <v>1</v>
      </c>
      <c r="K3745" t="s">
        <v>2891</v>
      </c>
      <c r="L3745">
        <v>298</v>
      </c>
      <c r="M3745">
        <v>2024</v>
      </c>
      <c r="N3745">
        <v>36</v>
      </c>
      <c r="O3745">
        <f t="shared" si="58"/>
        <v>0.48780487804878048</v>
      </c>
    </row>
    <row r="3746" spans="1:15" x14ac:dyDescent="0.3">
      <c r="A3746">
        <v>25</v>
      </c>
      <c r="B3746">
        <v>720</v>
      </c>
      <c r="C3746" t="s">
        <v>749</v>
      </c>
      <c r="D3746" t="s">
        <v>144</v>
      </c>
      <c r="E3746">
        <v>72</v>
      </c>
      <c r="F3746">
        <v>4217</v>
      </c>
      <c r="G3746">
        <v>1.7073749110742234E-2</v>
      </c>
      <c r="H3746">
        <v>738</v>
      </c>
      <c r="I3746">
        <v>72831</v>
      </c>
      <c r="J3746">
        <v>1</v>
      </c>
      <c r="K3746" t="s">
        <v>867</v>
      </c>
      <c r="L3746">
        <v>43807</v>
      </c>
      <c r="M3746">
        <v>2024</v>
      </c>
      <c r="N3746">
        <v>36</v>
      </c>
      <c r="O3746">
        <f t="shared" si="58"/>
        <v>9.7560975609756101E-2</v>
      </c>
    </row>
    <row r="3747" spans="1:15" x14ac:dyDescent="0.3">
      <c r="A3747">
        <v>25</v>
      </c>
      <c r="B3747">
        <v>140</v>
      </c>
      <c r="C3747" t="s">
        <v>749</v>
      </c>
      <c r="D3747" t="s">
        <v>144</v>
      </c>
      <c r="E3747">
        <v>38</v>
      </c>
      <c r="F3747">
        <v>1327</v>
      </c>
      <c r="G3747">
        <v>2.8636021100226075E-2</v>
      </c>
      <c r="H3747">
        <v>738</v>
      </c>
      <c r="I3747">
        <v>72831</v>
      </c>
      <c r="J3747">
        <v>2</v>
      </c>
      <c r="K3747" t="s">
        <v>876</v>
      </c>
      <c r="L3747">
        <v>9196</v>
      </c>
      <c r="M3747">
        <v>2024</v>
      </c>
      <c r="N3747">
        <v>36</v>
      </c>
      <c r="O3747">
        <f t="shared" si="58"/>
        <v>5.1490514905149054E-2</v>
      </c>
    </row>
    <row r="3748" spans="1:15" x14ac:dyDescent="0.3">
      <c r="A3748">
        <v>25</v>
      </c>
      <c r="B3748">
        <v>194</v>
      </c>
      <c r="C3748" t="s">
        <v>749</v>
      </c>
      <c r="D3748" t="s">
        <v>144</v>
      </c>
      <c r="E3748">
        <v>33</v>
      </c>
      <c r="F3748">
        <v>2784</v>
      </c>
      <c r="G3748">
        <v>1.1853448275862068E-2</v>
      </c>
      <c r="H3748">
        <v>738</v>
      </c>
      <c r="I3748">
        <v>72831</v>
      </c>
      <c r="J3748">
        <v>3</v>
      </c>
      <c r="K3748" t="s">
        <v>873</v>
      </c>
      <c r="L3748">
        <v>26491</v>
      </c>
      <c r="M3748">
        <v>2024</v>
      </c>
      <c r="N3748">
        <v>36</v>
      </c>
      <c r="O3748">
        <f t="shared" si="58"/>
        <v>4.4715447154471545E-2</v>
      </c>
    </row>
    <row r="3749" spans="1:15" x14ac:dyDescent="0.3">
      <c r="A3749">
        <v>25</v>
      </c>
      <c r="B3749">
        <v>463</v>
      </c>
      <c r="C3749" t="s">
        <v>749</v>
      </c>
      <c r="D3749" t="s">
        <v>144</v>
      </c>
      <c r="E3749">
        <v>32</v>
      </c>
      <c r="F3749">
        <v>1964</v>
      </c>
      <c r="G3749">
        <v>1.6293279022403257E-2</v>
      </c>
      <c r="H3749">
        <v>738</v>
      </c>
      <c r="I3749">
        <v>72831</v>
      </c>
      <c r="J3749">
        <v>4</v>
      </c>
      <c r="K3749" t="s">
        <v>880</v>
      </c>
      <c r="L3749">
        <v>12764</v>
      </c>
      <c r="M3749">
        <v>2024</v>
      </c>
      <c r="N3749">
        <v>36</v>
      </c>
      <c r="O3749">
        <f t="shared" si="58"/>
        <v>4.3360433604336043E-2</v>
      </c>
    </row>
    <row r="3750" spans="1:15" x14ac:dyDescent="0.3">
      <c r="A3750">
        <v>25</v>
      </c>
      <c r="B3750">
        <v>383</v>
      </c>
      <c r="C3750" t="s">
        <v>749</v>
      </c>
      <c r="D3750" t="s">
        <v>144</v>
      </c>
      <c r="E3750">
        <v>31</v>
      </c>
      <c r="F3750">
        <v>1122</v>
      </c>
      <c r="G3750">
        <v>2.7629233511586453E-2</v>
      </c>
      <c r="H3750">
        <v>738</v>
      </c>
      <c r="I3750">
        <v>72831</v>
      </c>
      <c r="J3750">
        <v>5</v>
      </c>
      <c r="K3750" t="s">
        <v>2875</v>
      </c>
      <c r="L3750">
        <v>8922</v>
      </c>
      <c r="M3750">
        <v>2024</v>
      </c>
      <c r="N3750">
        <v>36</v>
      </c>
      <c r="O3750">
        <f t="shared" si="58"/>
        <v>4.2005420054200542E-2</v>
      </c>
    </row>
    <row r="3751" spans="1:15" x14ac:dyDescent="0.3">
      <c r="A3751">
        <v>25</v>
      </c>
      <c r="B3751">
        <v>139</v>
      </c>
      <c r="C3751" t="s">
        <v>749</v>
      </c>
      <c r="D3751" t="s">
        <v>144</v>
      </c>
      <c r="E3751">
        <v>28</v>
      </c>
      <c r="F3751">
        <v>1957</v>
      </c>
      <c r="G3751">
        <v>1.430761369443025E-2</v>
      </c>
      <c r="H3751">
        <v>738</v>
      </c>
      <c r="I3751">
        <v>72831</v>
      </c>
      <c r="J3751">
        <v>6</v>
      </c>
      <c r="K3751" t="s">
        <v>879</v>
      </c>
      <c r="L3751">
        <v>15497</v>
      </c>
      <c r="M3751">
        <v>2024</v>
      </c>
      <c r="N3751">
        <v>36</v>
      </c>
      <c r="O3751">
        <f t="shared" si="58"/>
        <v>3.7940379403794036E-2</v>
      </c>
    </row>
    <row r="3752" spans="1:15" x14ac:dyDescent="0.3">
      <c r="A3752">
        <v>122</v>
      </c>
      <c r="B3752">
        <v>640</v>
      </c>
      <c r="C3752" t="s">
        <v>750</v>
      </c>
      <c r="D3752" t="s">
        <v>144</v>
      </c>
      <c r="E3752">
        <v>3423</v>
      </c>
      <c r="F3752">
        <v>5355</v>
      </c>
      <c r="G3752">
        <v>0.63921568627450975</v>
      </c>
      <c r="H3752">
        <v>36299</v>
      </c>
      <c r="I3752">
        <v>72831</v>
      </c>
      <c r="J3752">
        <v>1</v>
      </c>
      <c r="K3752" t="s">
        <v>866</v>
      </c>
      <c r="L3752">
        <v>59576</v>
      </c>
      <c r="M3752">
        <v>2024</v>
      </c>
      <c r="N3752">
        <v>36</v>
      </c>
      <c r="O3752">
        <f t="shared" si="58"/>
        <v>9.4300118460563645E-2</v>
      </c>
    </row>
    <row r="3753" spans="1:15" x14ac:dyDescent="0.3">
      <c r="A3753">
        <v>122</v>
      </c>
      <c r="B3753">
        <v>560</v>
      </c>
      <c r="C3753" t="s">
        <v>750</v>
      </c>
      <c r="D3753" t="s">
        <v>144</v>
      </c>
      <c r="E3753">
        <v>2227</v>
      </c>
      <c r="F3753">
        <v>3583</v>
      </c>
      <c r="G3753">
        <v>0.62154619034328773</v>
      </c>
      <c r="H3753">
        <v>36299</v>
      </c>
      <c r="I3753">
        <v>72831</v>
      </c>
      <c r="J3753">
        <v>2</v>
      </c>
      <c r="K3753" t="s">
        <v>868</v>
      </c>
      <c r="L3753">
        <v>40753</v>
      </c>
      <c r="M3753">
        <v>2024</v>
      </c>
      <c r="N3753">
        <v>36</v>
      </c>
      <c r="O3753">
        <f t="shared" si="58"/>
        <v>6.1351552384363205E-2</v>
      </c>
    </row>
    <row r="3754" spans="1:15" x14ac:dyDescent="0.3">
      <c r="A3754">
        <v>122</v>
      </c>
      <c r="B3754">
        <v>720</v>
      </c>
      <c r="C3754" t="s">
        <v>750</v>
      </c>
      <c r="D3754" t="s">
        <v>144</v>
      </c>
      <c r="E3754">
        <v>1617</v>
      </c>
      <c r="F3754">
        <v>4217</v>
      </c>
      <c r="G3754">
        <v>0.38344794877875266</v>
      </c>
      <c r="H3754">
        <v>36299</v>
      </c>
      <c r="I3754">
        <v>72831</v>
      </c>
      <c r="J3754">
        <v>3</v>
      </c>
      <c r="K3754" t="s">
        <v>867</v>
      </c>
      <c r="L3754">
        <v>43807</v>
      </c>
      <c r="M3754">
        <v>2024</v>
      </c>
      <c r="N3754">
        <v>36</v>
      </c>
      <c r="O3754">
        <f t="shared" si="58"/>
        <v>4.454668172676933E-2</v>
      </c>
    </row>
    <row r="3755" spans="1:15" x14ac:dyDescent="0.3">
      <c r="A3755">
        <v>122</v>
      </c>
      <c r="B3755">
        <v>540</v>
      </c>
      <c r="C3755" t="s">
        <v>750</v>
      </c>
      <c r="D3755" t="s">
        <v>144</v>
      </c>
      <c r="E3755">
        <v>1364</v>
      </c>
      <c r="F3755">
        <v>2032</v>
      </c>
      <c r="G3755">
        <v>0.67125984251968507</v>
      </c>
      <c r="H3755">
        <v>36299</v>
      </c>
      <c r="I3755">
        <v>72831</v>
      </c>
      <c r="J3755">
        <v>4</v>
      </c>
      <c r="K3755" t="s">
        <v>871</v>
      </c>
      <c r="L3755">
        <v>22562</v>
      </c>
      <c r="M3755">
        <v>2024</v>
      </c>
      <c r="N3755">
        <v>36</v>
      </c>
      <c r="O3755">
        <f t="shared" si="58"/>
        <v>3.7576792749111548E-2</v>
      </c>
    </row>
    <row r="3756" spans="1:15" x14ac:dyDescent="0.3">
      <c r="A3756">
        <v>122</v>
      </c>
      <c r="B3756">
        <v>194</v>
      </c>
      <c r="C3756" t="s">
        <v>750</v>
      </c>
      <c r="D3756" t="s">
        <v>144</v>
      </c>
      <c r="E3756">
        <v>1301</v>
      </c>
      <c r="F3756">
        <v>2784</v>
      </c>
      <c r="G3756">
        <v>0.46731321839080459</v>
      </c>
      <c r="H3756">
        <v>36299</v>
      </c>
      <c r="I3756">
        <v>72831</v>
      </c>
      <c r="J3756">
        <v>5</v>
      </c>
      <c r="K3756" t="s">
        <v>873</v>
      </c>
      <c r="L3756">
        <v>26491</v>
      </c>
      <c r="M3756">
        <v>2024</v>
      </c>
      <c r="N3756">
        <v>36</v>
      </c>
      <c r="O3756">
        <f t="shared" si="58"/>
        <v>3.5841207746769882E-2</v>
      </c>
    </row>
    <row r="3757" spans="1:15" x14ac:dyDescent="0.3">
      <c r="A3757">
        <v>122</v>
      </c>
      <c r="B3757">
        <v>137</v>
      </c>
      <c r="C3757" t="s">
        <v>750</v>
      </c>
      <c r="D3757" t="s">
        <v>144</v>
      </c>
      <c r="E3757">
        <v>1176</v>
      </c>
      <c r="F3757">
        <v>2383</v>
      </c>
      <c r="G3757">
        <v>0.49349559378934116</v>
      </c>
      <c r="H3757">
        <v>36299</v>
      </c>
      <c r="I3757">
        <v>72831</v>
      </c>
      <c r="J3757">
        <v>6</v>
      </c>
      <c r="K3757" t="s">
        <v>872</v>
      </c>
      <c r="L3757">
        <v>18935</v>
      </c>
      <c r="M3757">
        <v>2024</v>
      </c>
      <c r="N3757">
        <v>36</v>
      </c>
      <c r="O3757">
        <f t="shared" si="58"/>
        <v>3.2397586710377693E-2</v>
      </c>
    </row>
    <row r="3758" spans="1:15" x14ac:dyDescent="0.3">
      <c r="A3758">
        <v>122</v>
      </c>
      <c r="B3758">
        <v>463</v>
      </c>
      <c r="C3758" t="s">
        <v>750</v>
      </c>
      <c r="D3758" t="s">
        <v>144</v>
      </c>
      <c r="E3758">
        <v>1073</v>
      </c>
      <c r="F3758">
        <v>1964</v>
      </c>
      <c r="G3758">
        <v>0.54633401221995925</v>
      </c>
      <c r="H3758">
        <v>36299</v>
      </c>
      <c r="I3758">
        <v>72831</v>
      </c>
      <c r="J3758">
        <v>7</v>
      </c>
      <c r="K3758" t="s">
        <v>880</v>
      </c>
      <c r="L3758">
        <v>12764</v>
      </c>
      <c r="M3758">
        <v>2024</v>
      </c>
      <c r="N3758">
        <v>36</v>
      </c>
      <c r="O3758">
        <f t="shared" si="58"/>
        <v>2.9560042976390533E-2</v>
      </c>
    </row>
    <row r="3759" spans="1:15" x14ac:dyDescent="0.3">
      <c r="A3759">
        <v>122</v>
      </c>
      <c r="B3759">
        <v>139</v>
      </c>
      <c r="C3759" t="s">
        <v>750</v>
      </c>
      <c r="D3759" t="s">
        <v>144</v>
      </c>
      <c r="E3759">
        <v>841</v>
      </c>
      <c r="F3759">
        <v>1957</v>
      </c>
      <c r="G3759">
        <v>0.42973939703628</v>
      </c>
      <c r="H3759">
        <v>36299</v>
      </c>
      <c r="I3759">
        <v>72831</v>
      </c>
      <c r="J3759">
        <v>8</v>
      </c>
      <c r="K3759" t="s">
        <v>879</v>
      </c>
      <c r="L3759">
        <v>15497</v>
      </c>
      <c r="M3759">
        <v>2024</v>
      </c>
      <c r="N3759">
        <v>36</v>
      </c>
      <c r="O3759">
        <f t="shared" si="58"/>
        <v>2.3168682332846635E-2</v>
      </c>
    </row>
    <row r="3760" spans="1:15" x14ac:dyDescent="0.3">
      <c r="A3760">
        <v>122</v>
      </c>
      <c r="B3760">
        <v>249</v>
      </c>
      <c r="C3760" t="s">
        <v>750</v>
      </c>
      <c r="D3760" t="s">
        <v>144</v>
      </c>
      <c r="E3760">
        <v>667</v>
      </c>
      <c r="F3760">
        <v>1256</v>
      </c>
      <c r="G3760">
        <v>0.5310509554140127</v>
      </c>
      <c r="H3760">
        <v>36299</v>
      </c>
      <c r="I3760">
        <v>72831</v>
      </c>
      <c r="J3760">
        <v>9</v>
      </c>
      <c r="K3760" t="s">
        <v>2876</v>
      </c>
      <c r="L3760">
        <v>7387</v>
      </c>
      <c r="M3760">
        <v>2024</v>
      </c>
      <c r="N3760">
        <v>36</v>
      </c>
      <c r="O3760">
        <f t="shared" si="58"/>
        <v>1.8375161850188712E-2</v>
      </c>
    </row>
    <row r="3761" spans="1:15" x14ac:dyDescent="0.3">
      <c r="A3761">
        <v>122</v>
      </c>
      <c r="B3761">
        <v>383</v>
      </c>
      <c r="C3761" t="s">
        <v>750</v>
      </c>
      <c r="D3761" t="s">
        <v>144</v>
      </c>
      <c r="E3761">
        <v>579</v>
      </c>
      <c r="F3761">
        <v>1122</v>
      </c>
      <c r="G3761">
        <v>0.51604278074866305</v>
      </c>
      <c r="H3761">
        <v>36299</v>
      </c>
      <c r="I3761">
        <v>72831</v>
      </c>
      <c r="J3761">
        <v>10</v>
      </c>
      <c r="K3761" t="s">
        <v>2875</v>
      </c>
      <c r="L3761">
        <v>8922</v>
      </c>
      <c r="M3761">
        <v>2024</v>
      </c>
      <c r="N3761">
        <v>36</v>
      </c>
      <c r="O3761">
        <f t="shared" si="58"/>
        <v>1.595085264056861E-2</v>
      </c>
    </row>
    <row r="3762" spans="1:15" x14ac:dyDescent="0.3">
      <c r="A3762">
        <v>122</v>
      </c>
      <c r="B3762">
        <v>347</v>
      </c>
      <c r="C3762" t="s">
        <v>750</v>
      </c>
      <c r="D3762" t="s">
        <v>144</v>
      </c>
      <c r="E3762">
        <v>575</v>
      </c>
      <c r="F3762">
        <v>1033</v>
      </c>
      <c r="G3762">
        <v>0.55663117134559537</v>
      </c>
      <c r="H3762">
        <v>36299</v>
      </c>
      <c r="I3762">
        <v>72831</v>
      </c>
      <c r="J3762">
        <v>11</v>
      </c>
      <c r="K3762" t="s">
        <v>886</v>
      </c>
      <c r="L3762">
        <v>5736</v>
      </c>
      <c r="M3762">
        <v>2024</v>
      </c>
      <c r="N3762">
        <v>36</v>
      </c>
      <c r="O3762">
        <f t="shared" si="58"/>
        <v>1.5840656767404062E-2</v>
      </c>
    </row>
    <row r="3763" spans="1:15" x14ac:dyDescent="0.3">
      <c r="A3763">
        <v>122</v>
      </c>
      <c r="B3763">
        <v>201</v>
      </c>
      <c r="C3763" t="s">
        <v>750</v>
      </c>
      <c r="D3763" t="s">
        <v>144</v>
      </c>
      <c r="E3763">
        <v>570</v>
      </c>
      <c r="F3763">
        <v>1372</v>
      </c>
      <c r="G3763">
        <v>0.41545189504373176</v>
      </c>
      <c r="H3763">
        <v>36299</v>
      </c>
      <c r="I3763">
        <v>72831</v>
      </c>
      <c r="J3763">
        <v>12</v>
      </c>
      <c r="K3763" t="s">
        <v>877</v>
      </c>
      <c r="L3763">
        <v>11407</v>
      </c>
      <c r="M3763">
        <v>2024</v>
      </c>
      <c r="N3763">
        <v>36</v>
      </c>
      <c r="O3763">
        <f t="shared" si="58"/>
        <v>1.5702911925948373E-2</v>
      </c>
    </row>
    <row r="3764" spans="1:15" x14ac:dyDescent="0.3">
      <c r="A3764">
        <v>122</v>
      </c>
      <c r="B3764">
        <v>140</v>
      </c>
      <c r="C3764" t="s">
        <v>750</v>
      </c>
      <c r="D3764" t="s">
        <v>144</v>
      </c>
      <c r="E3764">
        <v>567</v>
      </c>
      <c r="F3764">
        <v>1327</v>
      </c>
      <c r="G3764">
        <v>0.4272795779954785</v>
      </c>
      <c r="H3764">
        <v>36299</v>
      </c>
      <c r="I3764">
        <v>72831</v>
      </c>
      <c r="J3764">
        <v>13</v>
      </c>
      <c r="K3764" t="s">
        <v>876</v>
      </c>
      <c r="L3764">
        <v>9196</v>
      </c>
      <c r="M3764">
        <v>2024</v>
      </c>
      <c r="N3764">
        <v>36</v>
      </c>
      <c r="O3764">
        <f t="shared" si="58"/>
        <v>1.5620265021074961E-2</v>
      </c>
    </row>
    <row r="3765" spans="1:15" x14ac:dyDescent="0.3">
      <c r="A3765">
        <v>122</v>
      </c>
      <c r="B3765">
        <v>469</v>
      </c>
      <c r="C3765" t="s">
        <v>750</v>
      </c>
      <c r="D3765" t="s">
        <v>144</v>
      </c>
      <c r="E3765">
        <v>528</v>
      </c>
      <c r="F3765">
        <v>1178</v>
      </c>
      <c r="G3765">
        <v>0.44821731748726656</v>
      </c>
      <c r="H3765">
        <v>36299</v>
      </c>
      <c r="I3765">
        <v>72831</v>
      </c>
      <c r="J3765">
        <v>14</v>
      </c>
      <c r="K3765" t="s">
        <v>1605</v>
      </c>
      <c r="L3765">
        <v>10709</v>
      </c>
      <c r="M3765">
        <v>2024</v>
      </c>
      <c r="N3765">
        <v>36</v>
      </c>
      <c r="O3765">
        <f t="shared" si="58"/>
        <v>1.4545855257720598E-2</v>
      </c>
    </row>
    <row r="3766" spans="1:15" x14ac:dyDescent="0.3">
      <c r="A3766">
        <v>122</v>
      </c>
      <c r="B3766">
        <v>254</v>
      </c>
      <c r="C3766" t="s">
        <v>750</v>
      </c>
      <c r="D3766" t="s">
        <v>144</v>
      </c>
      <c r="E3766">
        <v>506</v>
      </c>
      <c r="F3766">
        <v>917</v>
      </c>
      <c r="G3766">
        <v>0.55179934569247546</v>
      </c>
      <c r="H3766">
        <v>36299</v>
      </c>
      <c r="I3766">
        <v>72831</v>
      </c>
      <c r="J3766">
        <v>15</v>
      </c>
      <c r="K3766" t="s">
        <v>889</v>
      </c>
      <c r="L3766">
        <v>7267</v>
      </c>
      <c r="M3766">
        <v>2024</v>
      </c>
      <c r="N3766">
        <v>36</v>
      </c>
      <c r="O3766">
        <f t="shared" si="58"/>
        <v>1.3939777955315574E-2</v>
      </c>
    </row>
    <row r="3767" spans="1:15" x14ac:dyDescent="0.3">
      <c r="A3767">
        <v>122</v>
      </c>
      <c r="B3767">
        <v>45</v>
      </c>
      <c r="C3767" t="s">
        <v>750</v>
      </c>
      <c r="D3767" t="s">
        <v>144</v>
      </c>
      <c r="E3767">
        <v>475</v>
      </c>
      <c r="F3767">
        <v>1041</v>
      </c>
      <c r="G3767">
        <v>0.45629202689721421</v>
      </c>
      <c r="H3767">
        <v>36299</v>
      </c>
      <c r="I3767">
        <v>72831</v>
      </c>
      <c r="J3767">
        <v>16</v>
      </c>
      <c r="K3767" t="s">
        <v>883</v>
      </c>
      <c r="L3767">
        <v>9187</v>
      </c>
      <c r="M3767">
        <v>2024</v>
      </c>
      <c r="N3767">
        <v>36</v>
      </c>
      <c r="O3767">
        <f t="shared" si="58"/>
        <v>1.3085759938290311E-2</v>
      </c>
    </row>
    <row r="3768" spans="1:15" x14ac:dyDescent="0.3">
      <c r="A3768">
        <v>122</v>
      </c>
      <c r="B3768">
        <v>775</v>
      </c>
      <c r="C3768" t="s">
        <v>750</v>
      </c>
      <c r="D3768" t="s">
        <v>144</v>
      </c>
      <c r="E3768">
        <v>473</v>
      </c>
      <c r="F3768">
        <v>1155</v>
      </c>
      <c r="G3768">
        <v>0.40952380952380951</v>
      </c>
      <c r="H3768">
        <v>36299</v>
      </c>
      <c r="I3768">
        <v>72831</v>
      </c>
      <c r="J3768">
        <v>17</v>
      </c>
      <c r="K3768" t="s">
        <v>881</v>
      </c>
      <c r="L3768">
        <v>9105</v>
      </c>
      <c r="M3768">
        <v>2024</v>
      </c>
      <c r="N3768">
        <v>36</v>
      </c>
      <c r="O3768">
        <f t="shared" si="58"/>
        <v>1.3030662001708037E-2</v>
      </c>
    </row>
    <row r="3769" spans="1:15" x14ac:dyDescent="0.3">
      <c r="A3769">
        <v>122</v>
      </c>
      <c r="B3769">
        <v>420</v>
      </c>
      <c r="C3769" t="s">
        <v>750</v>
      </c>
      <c r="D3769" t="s">
        <v>144</v>
      </c>
      <c r="E3769">
        <v>417</v>
      </c>
      <c r="F3769">
        <v>975</v>
      </c>
      <c r="G3769">
        <v>0.4276923076923077</v>
      </c>
      <c r="H3769">
        <v>36299</v>
      </c>
      <c r="I3769">
        <v>72831</v>
      </c>
      <c r="J3769">
        <v>18</v>
      </c>
      <c r="K3769" t="s">
        <v>894</v>
      </c>
      <c r="L3769">
        <v>7368</v>
      </c>
      <c r="M3769">
        <v>2024</v>
      </c>
      <c r="N3769">
        <v>36</v>
      </c>
      <c r="O3769">
        <f t="shared" si="58"/>
        <v>1.1487919777404336E-2</v>
      </c>
    </row>
    <row r="3770" spans="1:15" x14ac:dyDescent="0.3">
      <c r="A3770">
        <v>122</v>
      </c>
      <c r="B3770">
        <v>204</v>
      </c>
      <c r="C3770" t="s">
        <v>750</v>
      </c>
      <c r="D3770" t="s">
        <v>144</v>
      </c>
      <c r="E3770">
        <v>409</v>
      </c>
      <c r="F3770">
        <v>886</v>
      </c>
      <c r="G3770">
        <v>0.46162528216704291</v>
      </c>
      <c r="H3770">
        <v>36299</v>
      </c>
      <c r="I3770">
        <v>72831</v>
      </c>
      <c r="J3770">
        <v>19</v>
      </c>
      <c r="K3770" t="s">
        <v>2704</v>
      </c>
      <c r="L3770">
        <v>4075</v>
      </c>
      <c r="M3770">
        <v>2024</v>
      </c>
      <c r="N3770">
        <v>36</v>
      </c>
      <c r="O3770">
        <f t="shared" si="58"/>
        <v>1.1267528031075237E-2</v>
      </c>
    </row>
    <row r="3771" spans="1:15" x14ac:dyDescent="0.3">
      <c r="A3771">
        <v>122</v>
      </c>
      <c r="B3771">
        <v>466</v>
      </c>
      <c r="C3771" t="s">
        <v>750</v>
      </c>
      <c r="D3771" t="s">
        <v>144</v>
      </c>
      <c r="E3771">
        <v>408</v>
      </c>
      <c r="F3771">
        <v>749</v>
      </c>
      <c r="G3771">
        <v>0.54472630173564751</v>
      </c>
      <c r="H3771">
        <v>36299</v>
      </c>
      <c r="I3771">
        <v>72831</v>
      </c>
      <c r="J3771">
        <v>20</v>
      </c>
      <c r="K3771" t="s">
        <v>2748</v>
      </c>
      <c r="L3771">
        <v>7325</v>
      </c>
      <c r="M3771">
        <v>2024</v>
      </c>
      <c r="N3771">
        <v>36</v>
      </c>
      <c r="O3771">
        <f t="shared" si="58"/>
        <v>1.1239979062784098E-2</v>
      </c>
    </row>
    <row r="3772" spans="1:15" x14ac:dyDescent="0.3">
      <c r="A3772">
        <v>122</v>
      </c>
      <c r="B3772">
        <v>351</v>
      </c>
      <c r="C3772" t="s">
        <v>750</v>
      </c>
      <c r="D3772" t="s">
        <v>144</v>
      </c>
      <c r="E3772">
        <v>393</v>
      </c>
      <c r="F3772">
        <v>749</v>
      </c>
      <c r="G3772">
        <v>0.52469959946595457</v>
      </c>
      <c r="H3772">
        <v>36299</v>
      </c>
      <c r="I3772">
        <v>72831</v>
      </c>
      <c r="J3772">
        <v>21</v>
      </c>
      <c r="K3772" t="s">
        <v>2729</v>
      </c>
      <c r="L3772">
        <v>4749</v>
      </c>
      <c r="M3772">
        <v>2024</v>
      </c>
      <c r="N3772">
        <v>36</v>
      </c>
      <c r="O3772">
        <f t="shared" si="58"/>
        <v>1.0826744538417036E-2</v>
      </c>
    </row>
    <row r="3773" spans="1:15" x14ac:dyDescent="0.3">
      <c r="A3773">
        <v>122</v>
      </c>
      <c r="B3773">
        <v>663</v>
      </c>
      <c r="C3773" t="s">
        <v>750</v>
      </c>
      <c r="D3773" t="s">
        <v>144</v>
      </c>
      <c r="E3773">
        <v>371</v>
      </c>
      <c r="F3773">
        <v>682</v>
      </c>
      <c r="G3773">
        <v>0.54398826979472137</v>
      </c>
      <c r="H3773">
        <v>36299</v>
      </c>
      <c r="I3773">
        <v>72831</v>
      </c>
      <c r="J3773">
        <v>22</v>
      </c>
      <c r="K3773" t="s">
        <v>2791</v>
      </c>
      <c r="L3773">
        <v>4867</v>
      </c>
      <c r="M3773">
        <v>2024</v>
      </c>
      <c r="N3773">
        <v>36</v>
      </c>
      <c r="O3773">
        <f t="shared" si="58"/>
        <v>1.0220667236012011E-2</v>
      </c>
    </row>
    <row r="3774" spans="1:15" x14ac:dyDescent="0.3">
      <c r="A3774">
        <v>122</v>
      </c>
      <c r="B3774">
        <v>244</v>
      </c>
      <c r="C3774" t="s">
        <v>750</v>
      </c>
      <c r="D3774" t="s">
        <v>144</v>
      </c>
      <c r="E3774">
        <v>363</v>
      </c>
      <c r="F3774">
        <v>694</v>
      </c>
      <c r="G3774">
        <v>0.52305475504322763</v>
      </c>
      <c r="H3774">
        <v>36299</v>
      </c>
      <c r="I3774">
        <v>72831</v>
      </c>
      <c r="J3774">
        <v>23</v>
      </c>
      <c r="K3774" t="s">
        <v>887</v>
      </c>
      <c r="L3774">
        <v>5396</v>
      </c>
      <c r="M3774">
        <v>2024</v>
      </c>
      <c r="N3774">
        <v>36</v>
      </c>
      <c r="O3774">
        <f t="shared" si="58"/>
        <v>1.0000275489682912E-2</v>
      </c>
    </row>
    <row r="3775" spans="1:15" x14ac:dyDescent="0.3">
      <c r="A3775">
        <v>122</v>
      </c>
      <c r="B3775">
        <v>133</v>
      </c>
      <c r="C3775" t="s">
        <v>750</v>
      </c>
      <c r="D3775" t="s">
        <v>144</v>
      </c>
      <c r="E3775">
        <v>344</v>
      </c>
      <c r="F3775">
        <v>732</v>
      </c>
      <c r="G3775">
        <v>0.46994535519125685</v>
      </c>
      <c r="H3775">
        <v>36299</v>
      </c>
      <c r="I3775">
        <v>72831</v>
      </c>
      <c r="J3775">
        <v>24</v>
      </c>
      <c r="K3775" t="s">
        <v>2877</v>
      </c>
      <c r="L3775">
        <v>7672</v>
      </c>
      <c r="M3775">
        <v>2024</v>
      </c>
      <c r="N3775">
        <v>36</v>
      </c>
      <c r="O3775">
        <f t="shared" si="58"/>
        <v>9.4768450921512981E-3</v>
      </c>
    </row>
    <row r="3776" spans="1:15" x14ac:dyDescent="0.3">
      <c r="A3776">
        <v>122</v>
      </c>
      <c r="B3776">
        <v>53</v>
      </c>
      <c r="C3776" t="s">
        <v>750</v>
      </c>
      <c r="D3776" t="s">
        <v>144</v>
      </c>
      <c r="E3776">
        <v>303</v>
      </c>
      <c r="F3776">
        <v>634</v>
      </c>
      <c r="G3776">
        <v>0.47791798107255523</v>
      </c>
      <c r="H3776">
        <v>36299</v>
      </c>
      <c r="I3776">
        <v>72831</v>
      </c>
      <c r="J3776">
        <v>25</v>
      </c>
      <c r="K3776" t="s">
        <v>906</v>
      </c>
      <c r="L3776">
        <v>6415</v>
      </c>
      <c r="M3776">
        <v>2024</v>
      </c>
      <c r="N3776">
        <v>36</v>
      </c>
      <c r="O3776">
        <f t="shared" si="58"/>
        <v>8.3473373922146616E-3</v>
      </c>
    </row>
    <row r="3777" spans="1:15" x14ac:dyDescent="0.3">
      <c r="A3777">
        <v>122</v>
      </c>
      <c r="B3777">
        <v>308</v>
      </c>
      <c r="C3777" t="s">
        <v>750</v>
      </c>
      <c r="D3777" t="s">
        <v>144</v>
      </c>
      <c r="E3777">
        <v>293</v>
      </c>
      <c r="F3777">
        <v>533</v>
      </c>
      <c r="G3777">
        <v>0.54971857410881797</v>
      </c>
      <c r="H3777">
        <v>36299</v>
      </c>
      <c r="I3777">
        <v>72831</v>
      </c>
      <c r="J3777">
        <v>26</v>
      </c>
      <c r="K3777" t="s">
        <v>2211</v>
      </c>
      <c r="L3777">
        <v>5626</v>
      </c>
      <c r="M3777">
        <v>2024</v>
      </c>
      <c r="N3777">
        <v>36</v>
      </c>
      <c r="O3777">
        <f t="shared" si="58"/>
        <v>8.0718477093032863E-3</v>
      </c>
    </row>
    <row r="3778" spans="1:15" x14ac:dyDescent="0.3">
      <c r="A3778">
        <v>122</v>
      </c>
      <c r="B3778">
        <v>174</v>
      </c>
      <c r="C3778" t="s">
        <v>750</v>
      </c>
      <c r="D3778" t="s">
        <v>144</v>
      </c>
      <c r="E3778">
        <v>290</v>
      </c>
      <c r="F3778">
        <v>608</v>
      </c>
      <c r="G3778">
        <v>0.47697368421052633</v>
      </c>
      <c r="H3778">
        <v>36299</v>
      </c>
      <c r="I3778">
        <v>72831</v>
      </c>
      <c r="J3778">
        <v>27</v>
      </c>
      <c r="K3778" t="s">
        <v>2878</v>
      </c>
      <c r="L3778">
        <v>5150</v>
      </c>
      <c r="M3778">
        <v>2024</v>
      </c>
      <c r="N3778">
        <v>36</v>
      </c>
      <c r="O3778">
        <f t="shared" si="58"/>
        <v>7.9892008044298735E-3</v>
      </c>
    </row>
    <row r="3779" spans="1:15" x14ac:dyDescent="0.3">
      <c r="A3779">
        <v>122</v>
      </c>
      <c r="B3779">
        <v>263</v>
      </c>
      <c r="C3779" t="s">
        <v>750</v>
      </c>
      <c r="D3779" t="s">
        <v>144</v>
      </c>
      <c r="E3779">
        <v>275</v>
      </c>
      <c r="F3779">
        <v>482</v>
      </c>
      <c r="G3779">
        <v>0.5705394190871369</v>
      </c>
      <c r="H3779">
        <v>36299</v>
      </c>
      <c r="I3779">
        <v>72831</v>
      </c>
      <c r="J3779">
        <v>28</v>
      </c>
      <c r="K3779" t="s">
        <v>2882</v>
      </c>
      <c r="L3779">
        <v>4234</v>
      </c>
      <c r="M3779">
        <v>2024</v>
      </c>
      <c r="N3779">
        <v>36</v>
      </c>
      <c r="O3779">
        <f t="shared" ref="O3779:O3842" si="59">E3779/H3779</f>
        <v>7.5759662800628114E-3</v>
      </c>
    </row>
    <row r="3780" spans="1:15" x14ac:dyDescent="0.3">
      <c r="A3780">
        <v>122</v>
      </c>
      <c r="B3780">
        <v>42</v>
      </c>
      <c r="C3780" t="s">
        <v>750</v>
      </c>
      <c r="D3780" t="s">
        <v>144</v>
      </c>
      <c r="E3780">
        <v>273</v>
      </c>
      <c r="F3780">
        <v>735</v>
      </c>
      <c r="G3780">
        <v>0.37142857142857144</v>
      </c>
      <c r="H3780">
        <v>36299</v>
      </c>
      <c r="I3780">
        <v>72831</v>
      </c>
      <c r="J3780">
        <v>29</v>
      </c>
      <c r="K3780" t="s">
        <v>914</v>
      </c>
      <c r="L3780">
        <v>5210</v>
      </c>
      <c r="M3780">
        <v>2024</v>
      </c>
      <c r="N3780">
        <v>36</v>
      </c>
      <c r="O3780">
        <f t="shared" si="59"/>
        <v>7.5208683434805365E-3</v>
      </c>
    </row>
    <row r="3781" spans="1:15" x14ac:dyDescent="0.3">
      <c r="A3781">
        <v>122</v>
      </c>
      <c r="B3781">
        <v>141</v>
      </c>
      <c r="C3781" t="s">
        <v>750</v>
      </c>
      <c r="D3781" t="s">
        <v>144</v>
      </c>
      <c r="E3781">
        <v>273</v>
      </c>
      <c r="F3781">
        <v>456</v>
      </c>
      <c r="G3781">
        <v>0.59868421052631582</v>
      </c>
      <c r="H3781">
        <v>36299</v>
      </c>
      <c r="I3781">
        <v>72831</v>
      </c>
      <c r="J3781">
        <v>29</v>
      </c>
      <c r="K3781" t="s">
        <v>931</v>
      </c>
      <c r="L3781">
        <v>3833</v>
      </c>
      <c r="M3781">
        <v>2024</v>
      </c>
      <c r="N3781">
        <v>36</v>
      </c>
      <c r="O3781">
        <f t="shared" si="59"/>
        <v>7.5208683434805365E-3</v>
      </c>
    </row>
    <row r="3782" spans="1:15" x14ac:dyDescent="0.3">
      <c r="A3782">
        <v>122</v>
      </c>
      <c r="B3782">
        <v>241</v>
      </c>
      <c r="C3782" t="s">
        <v>750</v>
      </c>
      <c r="D3782" t="s">
        <v>144</v>
      </c>
      <c r="E3782">
        <v>272</v>
      </c>
      <c r="F3782">
        <v>562</v>
      </c>
      <c r="G3782">
        <v>0.48398576512455516</v>
      </c>
      <c r="H3782">
        <v>36299</v>
      </c>
      <c r="I3782">
        <v>72831</v>
      </c>
      <c r="J3782">
        <v>31</v>
      </c>
      <c r="K3782" t="s">
        <v>890</v>
      </c>
      <c r="L3782">
        <v>4374</v>
      </c>
      <c r="M3782">
        <v>2024</v>
      </c>
      <c r="N3782">
        <v>36</v>
      </c>
      <c r="O3782">
        <f t="shared" si="59"/>
        <v>7.4933193751893995E-3</v>
      </c>
    </row>
    <row r="3783" spans="1:15" x14ac:dyDescent="0.3">
      <c r="A3783">
        <v>122</v>
      </c>
      <c r="B3783">
        <v>247</v>
      </c>
      <c r="C3783" t="s">
        <v>750</v>
      </c>
      <c r="D3783" t="s">
        <v>144</v>
      </c>
      <c r="E3783">
        <v>259</v>
      </c>
      <c r="F3783">
        <v>537</v>
      </c>
      <c r="G3783">
        <v>0.48230912476722532</v>
      </c>
      <c r="H3783">
        <v>36299</v>
      </c>
      <c r="I3783">
        <v>72831</v>
      </c>
      <c r="J3783">
        <v>32</v>
      </c>
      <c r="K3783" t="s">
        <v>898</v>
      </c>
      <c r="L3783">
        <v>5393</v>
      </c>
      <c r="M3783">
        <v>2024</v>
      </c>
      <c r="N3783">
        <v>36</v>
      </c>
      <c r="O3783">
        <f t="shared" si="59"/>
        <v>7.1351827874046115E-3</v>
      </c>
    </row>
    <row r="3784" spans="1:15" x14ac:dyDescent="0.3">
      <c r="A3784">
        <v>122</v>
      </c>
      <c r="B3784">
        <v>282</v>
      </c>
      <c r="C3784" t="s">
        <v>750</v>
      </c>
      <c r="D3784" t="s">
        <v>144</v>
      </c>
      <c r="E3784">
        <v>241</v>
      </c>
      <c r="F3784">
        <v>589</v>
      </c>
      <c r="G3784">
        <v>0.4091680814940577</v>
      </c>
      <c r="H3784">
        <v>36299</v>
      </c>
      <c r="I3784">
        <v>72831</v>
      </c>
      <c r="J3784">
        <v>33</v>
      </c>
      <c r="K3784" t="s">
        <v>893</v>
      </c>
      <c r="L3784">
        <v>5536</v>
      </c>
      <c r="M3784">
        <v>2024</v>
      </c>
      <c r="N3784">
        <v>36</v>
      </c>
      <c r="O3784">
        <f t="shared" si="59"/>
        <v>6.6393013581641366E-3</v>
      </c>
    </row>
    <row r="3785" spans="1:15" x14ac:dyDescent="0.3">
      <c r="A3785">
        <v>122</v>
      </c>
      <c r="B3785">
        <v>342</v>
      </c>
      <c r="C3785" t="s">
        <v>750</v>
      </c>
      <c r="D3785" t="s">
        <v>144</v>
      </c>
      <c r="E3785">
        <v>239</v>
      </c>
      <c r="F3785">
        <v>485</v>
      </c>
      <c r="G3785">
        <v>0.4927835051546392</v>
      </c>
      <c r="H3785">
        <v>36299</v>
      </c>
      <c r="I3785">
        <v>72831</v>
      </c>
      <c r="J3785">
        <v>34</v>
      </c>
      <c r="K3785" t="s">
        <v>2726</v>
      </c>
      <c r="L3785">
        <v>2776</v>
      </c>
      <c r="M3785">
        <v>2024</v>
      </c>
      <c r="N3785">
        <v>36</v>
      </c>
      <c r="O3785">
        <f t="shared" si="59"/>
        <v>6.5842034215818617E-3</v>
      </c>
    </row>
    <row r="3786" spans="1:15" x14ac:dyDescent="0.3">
      <c r="A3786">
        <v>122</v>
      </c>
      <c r="B3786">
        <v>426</v>
      </c>
      <c r="C3786" t="s">
        <v>750</v>
      </c>
      <c r="D3786" t="s">
        <v>144</v>
      </c>
      <c r="E3786">
        <v>233</v>
      </c>
      <c r="F3786">
        <v>515</v>
      </c>
      <c r="G3786">
        <v>0.45242718446601943</v>
      </c>
      <c r="H3786">
        <v>36299</v>
      </c>
      <c r="I3786">
        <v>72831</v>
      </c>
      <c r="J3786">
        <v>35</v>
      </c>
      <c r="K3786" t="s">
        <v>2215</v>
      </c>
      <c r="L3786">
        <v>4907</v>
      </c>
      <c r="M3786">
        <v>2024</v>
      </c>
      <c r="N3786">
        <v>36</v>
      </c>
      <c r="O3786">
        <f t="shared" si="59"/>
        <v>6.418909611835037E-3</v>
      </c>
    </row>
    <row r="3787" spans="1:15" x14ac:dyDescent="0.3">
      <c r="A3787">
        <v>122</v>
      </c>
      <c r="B3787">
        <v>301</v>
      </c>
      <c r="C3787" t="s">
        <v>750</v>
      </c>
      <c r="D3787" t="s">
        <v>144</v>
      </c>
      <c r="E3787">
        <v>232</v>
      </c>
      <c r="F3787">
        <v>605</v>
      </c>
      <c r="G3787">
        <v>0.38347107438016531</v>
      </c>
      <c r="H3787">
        <v>36299</v>
      </c>
      <c r="I3787">
        <v>72831</v>
      </c>
      <c r="J3787">
        <v>36</v>
      </c>
      <c r="K3787" t="s">
        <v>2874</v>
      </c>
      <c r="L3787">
        <v>7114</v>
      </c>
      <c r="M3787">
        <v>2024</v>
      </c>
      <c r="N3787">
        <v>36</v>
      </c>
      <c r="O3787">
        <f t="shared" si="59"/>
        <v>6.3913606435438992E-3</v>
      </c>
    </row>
    <row r="3788" spans="1:15" x14ac:dyDescent="0.3">
      <c r="A3788">
        <v>122</v>
      </c>
      <c r="B3788">
        <v>190</v>
      </c>
      <c r="C3788" t="s">
        <v>750</v>
      </c>
      <c r="D3788" t="s">
        <v>144</v>
      </c>
      <c r="E3788">
        <v>221</v>
      </c>
      <c r="F3788">
        <v>611</v>
      </c>
      <c r="G3788">
        <v>0.36170212765957449</v>
      </c>
      <c r="H3788">
        <v>36299</v>
      </c>
      <c r="I3788">
        <v>72831</v>
      </c>
      <c r="J3788">
        <v>37</v>
      </c>
      <c r="K3788" t="s">
        <v>904</v>
      </c>
      <c r="L3788">
        <v>5253</v>
      </c>
      <c r="M3788">
        <v>2024</v>
      </c>
      <c r="N3788">
        <v>36</v>
      </c>
      <c r="O3788">
        <f t="shared" si="59"/>
        <v>6.0883219923413869E-3</v>
      </c>
    </row>
    <row r="3789" spans="1:15" x14ac:dyDescent="0.3">
      <c r="A3789">
        <v>122</v>
      </c>
      <c r="B3789">
        <v>52</v>
      </c>
      <c r="C3789" t="s">
        <v>750</v>
      </c>
      <c r="D3789" t="s">
        <v>144</v>
      </c>
      <c r="E3789">
        <v>220</v>
      </c>
      <c r="F3789">
        <v>511</v>
      </c>
      <c r="G3789">
        <v>0.43052837573385516</v>
      </c>
      <c r="H3789">
        <v>36299</v>
      </c>
      <c r="I3789">
        <v>72831</v>
      </c>
      <c r="J3789">
        <v>38</v>
      </c>
      <c r="K3789" t="s">
        <v>2881</v>
      </c>
      <c r="L3789">
        <v>3600</v>
      </c>
      <c r="M3789">
        <v>2024</v>
      </c>
      <c r="N3789">
        <v>36</v>
      </c>
      <c r="O3789">
        <f t="shared" si="59"/>
        <v>6.060773024050249E-3</v>
      </c>
    </row>
    <row r="3790" spans="1:15" x14ac:dyDescent="0.3">
      <c r="A3790">
        <v>122</v>
      </c>
      <c r="B3790">
        <v>113</v>
      </c>
      <c r="C3790" t="s">
        <v>750</v>
      </c>
      <c r="D3790" t="s">
        <v>144</v>
      </c>
      <c r="E3790">
        <v>220</v>
      </c>
      <c r="F3790">
        <v>435</v>
      </c>
      <c r="G3790">
        <v>0.50574712643678166</v>
      </c>
      <c r="H3790">
        <v>36299</v>
      </c>
      <c r="I3790">
        <v>72831</v>
      </c>
      <c r="J3790">
        <v>38</v>
      </c>
      <c r="K3790" t="s">
        <v>936</v>
      </c>
      <c r="L3790">
        <v>3757</v>
      </c>
      <c r="M3790">
        <v>2024</v>
      </c>
      <c r="N3790">
        <v>36</v>
      </c>
      <c r="O3790">
        <f t="shared" si="59"/>
        <v>6.060773024050249E-3</v>
      </c>
    </row>
    <row r="3791" spans="1:15" x14ac:dyDescent="0.3">
      <c r="A3791">
        <v>122</v>
      </c>
      <c r="B3791">
        <v>135</v>
      </c>
      <c r="C3791" t="s">
        <v>750</v>
      </c>
      <c r="D3791" t="s">
        <v>144</v>
      </c>
      <c r="E3791">
        <v>219</v>
      </c>
      <c r="F3791">
        <v>366</v>
      </c>
      <c r="G3791">
        <v>0.59836065573770492</v>
      </c>
      <c r="H3791">
        <v>36299</v>
      </c>
      <c r="I3791">
        <v>72831</v>
      </c>
      <c r="J3791">
        <v>40</v>
      </c>
      <c r="K3791" t="s">
        <v>964</v>
      </c>
      <c r="L3791">
        <v>2780</v>
      </c>
      <c r="M3791">
        <v>2024</v>
      </c>
      <c r="N3791">
        <v>36</v>
      </c>
      <c r="O3791">
        <f t="shared" si="59"/>
        <v>6.033224055759112E-3</v>
      </c>
    </row>
    <row r="3792" spans="1:15" x14ac:dyDescent="0.3">
      <c r="A3792">
        <v>122</v>
      </c>
      <c r="B3792">
        <v>248</v>
      </c>
      <c r="C3792" t="s">
        <v>750</v>
      </c>
      <c r="D3792" t="s">
        <v>144</v>
      </c>
      <c r="E3792">
        <v>211</v>
      </c>
      <c r="F3792">
        <v>382</v>
      </c>
      <c r="G3792">
        <v>0.55235602094240843</v>
      </c>
      <c r="H3792">
        <v>36299</v>
      </c>
      <c r="I3792">
        <v>72831</v>
      </c>
      <c r="J3792">
        <v>41</v>
      </c>
      <c r="K3792" t="s">
        <v>963</v>
      </c>
      <c r="L3792">
        <v>3375</v>
      </c>
      <c r="M3792">
        <v>2024</v>
      </c>
      <c r="N3792">
        <v>36</v>
      </c>
      <c r="O3792">
        <f t="shared" si="59"/>
        <v>5.8128323094300115E-3</v>
      </c>
    </row>
    <row r="3793" spans="1:15" x14ac:dyDescent="0.3">
      <c r="A3793">
        <v>122</v>
      </c>
      <c r="B3793">
        <v>138</v>
      </c>
      <c r="C3793" t="s">
        <v>750</v>
      </c>
      <c r="D3793" t="s">
        <v>144</v>
      </c>
      <c r="E3793">
        <v>208</v>
      </c>
      <c r="F3793">
        <v>224</v>
      </c>
      <c r="G3793">
        <v>0.9285714285714286</v>
      </c>
      <c r="H3793">
        <v>36299</v>
      </c>
      <c r="I3793">
        <v>72831</v>
      </c>
      <c r="J3793">
        <v>42</v>
      </c>
      <c r="K3793" t="s">
        <v>930</v>
      </c>
      <c r="L3793">
        <v>2288</v>
      </c>
      <c r="M3793">
        <v>2024</v>
      </c>
      <c r="N3793">
        <v>36</v>
      </c>
      <c r="O3793">
        <f t="shared" si="59"/>
        <v>5.7301854045565996E-3</v>
      </c>
    </row>
    <row r="3794" spans="1:15" x14ac:dyDescent="0.3">
      <c r="A3794">
        <v>122</v>
      </c>
      <c r="B3794">
        <v>197</v>
      </c>
      <c r="C3794" t="s">
        <v>750</v>
      </c>
      <c r="D3794" t="s">
        <v>144</v>
      </c>
      <c r="E3794">
        <v>197</v>
      </c>
      <c r="F3794">
        <v>351</v>
      </c>
      <c r="G3794">
        <v>0.56125356125356129</v>
      </c>
      <c r="H3794">
        <v>36299</v>
      </c>
      <c r="I3794">
        <v>72831</v>
      </c>
      <c r="J3794">
        <v>43</v>
      </c>
      <c r="K3794" t="s">
        <v>912</v>
      </c>
      <c r="L3794">
        <v>3175</v>
      </c>
      <c r="M3794">
        <v>2024</v>
      </c>
      <c r="N3794">
        <v>36</v>
      </c>
      <c r="O3794">
        <f t="shared" si="59"/>
        <v>5.4271467533540865E-3</v>
      </c>
    </row>
    <row r="3795" spans="1:15" x14ac:dyDescent="0.3">
      <c r="A3795">
        <v>122</v>
      </c>
      <c r="B3795">
        <v>199</v>
      </c>
      <c r="C3795" t="s">
        <v>750</v>
      </c>
      <c r="D3795" t="s">
        <v>144</v>
      </c>
      <c r="E3795">
        <v>195</v>
      </c>
      <c r="F3795">
        <v>394</v>
      </c>
      <c r="G3795">
        <v>0.49492385786802029</v>
      </c>
      <c r="H3795">
        <v>36299</v>
      </c>
      <c r="I3795">
        <v>72831</v>
      </c>
      <c r="J3795">
        <v>44</v>
      </c>
      <c r="K3795" t="s">
        <v>1667</v>
      </c>
      <c r="L3795">
        <v>2845</v>
      </c>
      <c r="M3795">
        <v>2024</v>
      </c>
      <c r="N3795">
        <v>36</v>
      </c>
      <c r="O3795">
        <f t="shared" si="59"/>
        <v>5.3720488167718116E-3</v>
      </c>
    </row>
    <row r="3796" spans="1:15" x14ac:dyDescent="0.3">
      <c r="A3796">
        <v>122</v>
      </c>
      <c r="B3796">
        <v>134</v>
      </c>
      <c r="C3796" t="s">
        <v>750</v>
      </c>
      <c r="D3796" t="s">
        <v>144</v>
      </c>
      <c r="E3796">
        <v>194</v>
      </c>
      <c r="F3796">
        <v>443</v>
      </c>
      <c r="G3796">
        <v>0.43792325056433407</v>
      </c>
      <c r="H3796">
        <v>36299</v>
      </c>
      <c r="I3796">
        <v>72831</v>
      </c>
      <c r="J3796">
        <v>45</v>
      </c>
      <c r="K3796" t="s">
        <v>929</v>
      </c>
      <c r="L3796">
        <v>4163</v>
      </c>
      <c r="M3796">
        <v>2024</v>
      </c>
      <c r="N3796">
        <v>36</v>
      </c>
      <c r="O3796">
        <f t="shared" si="59"/>
        <v>5.3444998484806746E-3</v>
      </c>
    </row>
    <row r="3797" spans="1:15" x14ac:dyDescent="0.3">
      <c r="A3797">
        <v>122</v>
      </c>
      <c r="B3797">
        <v>280</v>
      </c>
      <c r="C3797" t="s">
        <v>750</v>
      </c>
      <c r="D3797" t="s">
        <v>144</v>
      </c>
      <c r="E3797">
        <v>193</v>
      </c>
      <c r="F3797">
        <v>447</v>
      </c>
      <c r="G3797">
        <v>0.43176733780760629</v>
      </c>
      <c r="H3797">
        <v>36299</v>
      </c>
      <c r="I3797">
        <v>72831</v>
      </c>
      <c r="J3797">
        <v>46</v>
      </c>
      <c r="K3797" t="s">
        <v>948</v>
      </c>
      <c r="L3797">
        <v>4028</v>
      </c>
      <c r="M3797">
        <v>2024</v>
      </c>
      <c r="N3797">
        <v>36</v>
      </c>
      <c r="O3797">
        <f t="shared" si="59"/>
        <v>5.3169508801895367E-3</v>
      </c>
    </row>
    <row r="3798" spans="1:15" x14ac:dyDescent="0.3">
      <c r="A3798">
        <v>122</v>
      </c>
      <c r="B3798">
        <v>566</v>
      </c>
      <c r="C3798" t="s">
        <v>750</v>
      </c>
      <c r="D3798" t="s">
        <v>144</v>
      </c>
      <c r="E3798">
        <v>189</v>
      </c>
      <c r="F3798">
        <v>261</v>
      </c>
      <c r="G3798">
        <v>0.72413793103448276</v>
      </c>
      <c r="H3798">
        <v>36299</v>
      </c>
      <c r="I3798">
        <v>72831</v>
      </c>
      <c r="J3798">
        <v>47</v>
      </c>
      <c r="K3798" t="s">
        <v>2771</v>
      </c>
      <c r="L3798">
        <v>2624</v>
      </c>
      <c r="M3798">
        <v>2024</v>
      </c>
      <c r="N3798">
        <v>36</v>
      </c>
      <c r="O3798">
        <f t="shared" si="59"/>
        <v>5.2067550070249869E-3</v>
      </c>
    </row>
    <row r="3799" spans="1:15" x14ac:dyDescent="0.3">
      <c r="A3799">
        <v>122</v>
      </c>
      <c r="B3799">
        <v>55</v>
      </c>
      <c r="C3799" t="s">
        <v>750</v>
      </c>
      <c r="D3799" t="s">
        <v>144</v>
      </c>
      <c r="E3799">
        <v>179</v>
      </c>
      <c r="F3799">
        <v>215</v>
      </c>
      <c r="G3799">
        <v>0.83255813953488367</v>
      </c>
      <c r="H3799">
        <v>36299</v>
      </c>
      <c r="I3799">
        <v>72831</v>
      </c>
      <c r="J3799">
        <v>48</v>
      </c>
      <c r="K3799" t="s">
        <v>938</v>
      </c>
      <c r="L3799">
        <v>2822</v>
      </c>
      <c r="M3799">
        <v>2024</v>
      </c>
      <c r="N3799">
        <v>36</v>
      </c>
      <c r="O3799">
        <f t="shared" si="59"/>
        <v>4.9312653241136116E-3</v>
      </c>
    </row>
    <row r="3800" spans="1:15" x14ac:dyDescent="0.3">
      <c r="A3800">
        <v>122</v>
      </c>
      <c r="B3800">
        <v>58</v>
      </c>
      <c r="C3800" t="s">
        <v>750</v>
      </c>
      <c r="D3800" t="s">
        <v>144</v>
      </c>
      <c r="E3800">
        <v>170</v>
      </c>
      <c r="F3800">
        <v>375</v>
      </c>
      <c r="G3800">
        <v>0.45333333333333331</v>
      </c>
      <c r="H3800">
        <v>36299</v>
      </c>
      <c r="I3800">
        <v>72831</v>
      </c>
      <c r="J3800">
        <v>49</v>
      </c>
      <c r="K3800" t="s">
        <v>911</v>
      </c>
      <c r="L3800">
        <v>3485</v>
      </c>
      <c r="M3800">
        <v>2024</v>
      </c>
      <c r="N3800">
        <v>36</v>
      </c>
      <c r="O3800">
        <f t="shared" si="59"/>
        <v>4.6833246094933742E-3</v>
      </c>
    </row>
    <row r="3801" spans="1:15" x14ac:dyDescent="0.3">
      <c r="A3801">
        <v>122</v>
      </c>
      <c r="B3801">
        <v>284</v>
      </c>
      <c r="C3801" t="s">
        <v>750</v>
      </c>
      <c r="D3801" t="s">
        <v>144</v>
      </c>
      <c r="E3801">
        <v>168</v>
      </c>
      <c r="F3801">
        <v>344</v>
      </c>
      <c r="G3801">
        <v>0.48837209302325579</v>
      </c>
      <c r="H3801">
        <v>36299</v>
      </c>
      <c r="I3801">
        <v>72831</v>
      </c>
      <c r="J3801">
        <v>50</v>
      </c>
      <c r="K3801" t="s">
        <v>2719</v>
      </c>
      <c r="L3801">
        <v>3580</v>
      </c>
      <c r="M3801">
        <v>2024</v>
      </c>
      <c r="N3801">
        <v>36</v>
      </c>
      <c r="O3801">
        <f t="shared" si="59"/>
        <v>4.6282266729110993E-3</v>
      </c>
    </row>
    <row r="3802" spans="1:15" x14ac:dyDescent="0.3">
      <c r="A3802">
        <v>122</v>
      </c>
      <c r="B3802">
        <v>192</v>
      </c>
      <c r="C3802" t="s">
        <v>750</v>
      </c>
      <c r="D3802" t="s">
        <v>144</v>
      </c>
      <c r="E3802">
        <v>167</v>
      </c>
      <c r="F3802">
        <v>532</v>
      </c>
      <c r="G3802">
        <v>0.31390977443609025</v>
      </c>
      <c r="H3802">
        <v>36299</v>
      </c>
      <c r="I3802">
        <v>72831</v>
      </c>
      <c r="J3802">
        <v>51</v>
      </c>
      <c r="K3802" t="s">
        <v>2880</v>
      </c>
      <c r="L3802">
        <v>5020</v>
      </c>
      <c r="M3802">
        <v>2024</v>
      </c>
      <c r="N3802">
        <v>36</v>
      </c>
      <c r="O3802">
        <f t="shared" si="59"/>
        <v>4.6006777046199623E-3</v>
      </c>
    </row>
    <row r="3803" spans="1:15" x14ac:dyDescent="0.3">
      <c r="A3803">
        <v>122</v>
      </c>
      <c r="B3803">
        <v>422</v>
      </c>
      <c r="C3803" t="s">
        <v>750</v>
      </c>
      <c r="D3803" t="s">
        <v>144</v>
      </c>
      <c r="E3803">
        <v>167</v>
      </c>
      <c r="F3803">
        <v>366</v>
      </c>
      <c r="G3803">
        <v>0.45628415300546449</v>
      </c>
      <c r="H3803">
        <v>36299</v>
      </c>
      <c r="I3803">
        <v>72831</v>
      </c>
      <c r="J3803">
        <v>51</v>
      </c>
      <c r="K3803" t="s">
        <v>2852</v>
      </c>
      <c r="L3803">
        <v>2623</v>
      </c>
      <c r="M3803">
        <v>2024</v>
      </c>
      <c r="N3803">
        <v>36</v>
      </c>
      <c r="O3803">
        <f t="shared" si="59"/>
        <v>4.6006777046199623E-3</v>
      </c>
    </row>
    <row r="3804" spans="1:15" x14ac:dyDescent="0.3">
      <c r="A3804">
        <v>122</v>
      </c>
      <c r="B3804">
        <v>321</v>
      </c>
      <c r="C3804" t="s">
        <v>750</v>
      </c>
      <c r="D3804" t="s">
        <v>144</v>
      </c>
      <c r="E3804">
        <v>166</v>
      </c>
      <c r="F3804">
        <v>271</v>
      </c>
      <c r="G3804">
        <v>0.61254612546125464</v>
      </c>
      <c r="H3804">
        <v>36299</v>
      </c>
      <c r="I3804">
        <v>72831</v>
      </c>
      <c r="J3804">
        <v>53</v>
      </c>
      <c r="K3804" t="s">
        <v>2725</v>
      </c>
      <c r="L3804">
        <v>2937</v>
      </c>
      <c r="M3804">
        <v>2024</v>
      </c>
      <c r="N3804">
        <v>36</v>
      </c>
      <c r="O3804">
        <f t="shared" si="59"/>
        <v>4.5731287363288244E-3</v>
      </c>
    </row>
    <row r="3805" spans="1:15" x14ac:dyDescent="0.3">
      <c r="A3805">
        <v>122</v>
      </c>
      <c r="B3805">
        <v>253</v>
      </c>
      <c r="C3805" t="s">
        <v>750</v>
      </c>
      <c r="D3805" t="s">
        <v>144</v>
      </c>
      <c r="E3805">
        <v>164</v>
      </c>
      <c r="F3805">
        <v>403</v>
      </c>
      <c r="G3805">
        <v>0.40694789081885857</v>
      </c>
      <c r="H3805">
        <v>36299</v>
      </c>
      <c r="I3805">
        <v>72831</v>
      </c>
      <c r="J3805">
        <v>54</v>
      </c>
      <c r="K3805" t="s">
        <v>885</v>
      </c>
      <c r="L3805">
        <v>3191</v>
      </c>
      <c r="M3805">
        <v>2024</v>
      </c>
      <c r="N3805">
        <v>36</v>
      </c>
      <c r="O3805">
        <f t="shared" si="59"/>
        <v>4.5180307997465495E-3</v>
      </c>
    </row>
    <row r="3806" spans="1:15" x14ac:dyDescent="0.3">
      <c r="A3806">
        <v>122</v>
      </c>
      <c r="B3806">
        <v>812</v>
      </c>
      <c r="C3806" t="s">
        <v>750</v>
      </c>
      <c r="D3806" t="s">
        <v>144</v>
      </c>
      <c r="E3806">
        <v>159</v>
      </c>
      <c r="F3806">
        <v>340</v>
      </c>
      <c r="G3806">
        <v>0.46764705882352942</v>
      </c>
      <c r="H3806">
        <v>36299</v>
      </c>
      <c r="I3806">
        <v>72831</v>
      </c>
      <c r="J3806">
        <v>55</v>
      </c>
      <c r="K3806" t="s">
        <v>901</v>
      </c>
      <c r="L3806">
        <v>3303</v>
      </c>
      <c r="M3806">
        <v>2024</v>
      </c>
      <c r="N3806">
        <v>36</v>
      </c>
      <c r="O3806">
        <f t="shared" si="59"/>
        <v>4.3802859582908618E-3</v>
      </c>
    </row>
    <row r="3807" spans="1:15" x14ac:dyDescent="0.3">
      <c r="A3807">
        <v>122</v>
      </c>
      <c r="B3807">
        <v>861</v>
      </c>
      <c r="C3807" t="s">
        <v>750</v>
      </c>
      <c r="D3807" t="s">
        <v>144</v>
      </c>
      <c r="E3807">
        <v>156</v>
      </c>
      <c r="F3807">
        <v>318</v>
      </c>
      <c r="G3807">
        <v>0.49056603773584906</v>
      </c>
      <c r="H3807">
        <v>36299</v>
      </c>
      <c r="I3807">
        <v>72831</v>
      </c>
      <c r="J3807">
        <v>56</v>
      </c>
      <c r="K3807" t="s">
        <v>2802</v>
      </c>
      <c r="L3807">
        <v>2923</v>
      </c>
      <c r="M3807">
        <v>2024</v>
      </c>
      <c r="N3807">
        <v>36</v>
      </c>
      <c r="O3807">
        <f t="shared" si="59"/>
        <v>4.29763905341745E-3</v>
      </c>
    </row>
    <row r="3808" spans="1:15" x14ac:dyDescent="0.3">
      <c r="A3808">
        <v>122</v>
      </c>
      <c r="B3808">
        <v>175</v>
      </c>
      <c r="C3808" t="s">
        <v>750</v>
      </c>
      <c r="D3808" t="s">
        <v>144</v>
      </c>
      <c r="E3808">
        <v>154</v>
      </c>
      <c r="F3808">
        <v>237</v>
      </c>
      <c r="G3808">
        <v>0.64978902953586493</v>
      </c>
      <c r="H3808">
        <v>36299</v>
      </c>
      <c r="I3808">
        <v>72831</v>
      </c>
      <c r="J3808">
        <v>57</v>
      </c>
      <c r="K3808" t="s">
        <v>2879</v>
      </c>
      <c r="L3808">
        <v>7629</v>
      </c>
      <c r="M3808">
        <v>2024</v>
      </c>
      <c r="N3808">
        <v>36</v>
      </c>
      <c r="O3808">
        <f t="shared" si="59"/>
        <v>4.2425411168351742E-3</v>
      </c>
    </row>
    <row r="3809" spans="1:15" x14ac:dyDescent="0.3">
      <c r="A3809">
        <v>122</v>
      </c>
      <c r="B3809">
        <v>207</v>
      </c>
      <c r="C3809" t="s">
        <v>750</v>
      </c>
      <c r="D3809" t="s">
        <v>144</v>
      </c>
      <c r="E3809">
        <v>154</v>
      </c>
      <c r="F3809">
        <v>347</v>
      </c>
      <c r="G3809">
        <v>0.44380403458213258</v>
      </c>
      <c r="H3809">
        <v>36299</v>
      </c>
      <c r="I3809">
        <v>72831</v>
      </c>
      <c r="J3809">
        <v>57</v>
      </c>
      <c r="K3809" t="s">
        <v>2231</v>
      </c>
      <c r="L3809">
        <v>3040</v>
      </c>
      <c r="M3809">
        <v>2024</v>
      </c>
      <c r="N3809">
        <v>36</v>
      </c>
      <c r="O3809">
        <f t="shared" si="59"/>
        <v>4.2425411168351742E-3</v>
      </c>
    </row>
    <row r="3810" spans="1:15" x14ac:dyDescent="0.3">
      <c r="A3810">
        <v>122</v>
      </c>
      <c r="B3810">
        <v>425</v>
      </c>
      <c r="C3810" t="s">
        <v>750</v>
      </c>
      <c r="D3810" t="s">
        <v>144</v>
      </c>
      <c r="E3810">
        <v>153</v>
      </c>
      <c r="F3810">
        <v>341</v>
      </c>
      <c r="G3810">
        <v>0.44868035190615835</v>
      </c>
      <c r="H3810">
        <v>36299</v>
      </c>
      <c r="I3810">
        <v>72831</v>
      </c>
      <c r="J3810">
        <v>59</v>
      </c>
      <c r="K3810" t="s">
        <v>2883</v>
      </c>
      <c r="L3810">
        <v>3296</v>
      </c>
      <c r="M3810">
        <v>2024</v>
      </c>
      <c r="N3810">
        <v>36</v>
      </c>
      <c r="O3810">
        <f t="shared" si="59"/>
        <v>4.2149921485440372E-3</v>
      </c>
    </row>
    <row r="3811" spans="1:15" x14ac:dyDescent="0.3">
      <c r="A3811">
        <v>122</v>
      </c>
      <c r="B3811">
        <v>231</v>
      </c>
      <c r="C3811" t="s">
        <v>750</v>
      </c>
      <c r="D3811" t="s">
        <v>144</v>
      </c>
      <c r="E3811">
        <v>151</v>
      </c>
      <c r="F3811">
        <v>327</v>
      </c>
      <c r="G3811">
        <v>0.46177370030581039</v>
      </c>
      <c r="H3811">
        <v>36299</v>
      </c>
      <c r="I3811">
        <v>72831</v>
      </c>
      <c r="J3811">
        <v>60</v>
      </c>
      <c r="K3811" t="s">
        <v>2220</v>
      </c>
      <c r="L3811">
        <v>4866</v>
      </c>
      <c r="M3811">
        <v>2024</v>
      </c>
      <c r="N3811">
        <v>36</v>
      </c>
      <c r="O3811">
        <f t="shared" si="59"/>
        <v>4.1598942119617623E-3</v>
      </c>
    </row>
    <row r="3812" spans="1:15" x14ac:dyDescent="0.3">
      <c r="A3812">
        <v>122</v>
      </c>
      <c r="B3812">
        <v>710</v>
      </c>
      <c r="C3812" t="s">
        <v>750</v>
      </c>
      <c r="D3812" t="s">
        <v>144</v>
      </c>
      <c r="E3812">
        <v>146</v>
      </c>
      <c r="F3812">
        <v>356</v>
      </c>
      <c r="G3812">
        <v>0.4101123595505618</v>
      </c>
      <c r="H3812">
        <v>36299</v>
      </c>
      <c r="I3812">
        <v>72831</v>
      </c>
      <c r="J3812">
        <v>61</v>
      </c>
      <c r="K3812" t="s">
        <v>891</v>
      </c>
      <c r="L3812">
        <v>4844</v>
      </c>
      <c r="M3812">
        <v>2024</v>
      </c>
      <c r="N3812">
        <v>36</v>
      </c>
      <c r="O3812">
        <f t="shared" si="59"/>
        <v>4.0221493705060746E-3</v>
      </c>
    </row>
    <row r="3813" spans="1:15" x14ac:dyDescent="0.3">
      <c r="A3813">
        <v>122</v>
      </c>
      <c r="B3813">
        <v>313</v>
      </c>
      <c r="C3813" t="s">
        <v>750</v>
      </c>
      <c r="D3813" t="s">
        <v>144</v>
      </c>
      <c r="E3813">
        <v>145</v>
      </c>
      <c r="F3813">
        <v>248</v>
      </c>
      <c r="G3813">
        <v>0.58467741935483875</v>
      </c>
      <c r="H3813">
        <v>36299</v>
      </c>
      <c r="I3813">
        <v>72831</v>
      </c>
      <c r="J3813">
        <v>62</v>
      </c>
      <c r="K3813" t="s">
        <v>926</v>
      </c>
      <c r="L3813">
        <v>2940</v>
      </c>
      <c r="M3813">
        <v>2024</v>
      </c>
      <c r="N3813">
        <v>36</v>
      </c>
      <c r="O3813">
        <f t="shared" si="59"/>
        <v>3.9946004022149368E-3</v>
      </c>
    </row>
    <row r="3814" spans="1:15" x14ac:dyDescent="0.3">
      <c r="A3814">
        <v>122</v>
      </c>
      <c r="B3814">
        <v>181</v>
      </c>
      <c r="C3814" t="s">
        <v>750</v>
      </c>
      <c r="D3814" t="s">
        <v>144</v>
      </c>
      <c r="E3814">
        <v>142</v>
      </c>
      <c r="F3814">
        <v>280</v>
      </c>
      <c r="G3814">
        <v>0.50714285714285712</v>
      </c>
      <c r="H3814">
        <v>36299</v>
      </c>
      <c r="I3814">
        <v>72831</v>
      </c>
      <c r="J3814">
        <v>63</v>
      </c>
      <c r="K3814" t="s">
        <v>2217</v>
      </c>
      <c r="L3814">
        <v>2856</v>
      </c>
      <c r="M3814">
        <v>2024</v>
      </c>
      <c r="N3814">
        <v>36</v>
      </c>
      <c r="O3814">
        <f t="shared" si="59"/>
        <v>3.9119534973415249E-3</v>
      </c>
    </row>
    <row r="3815" spans="1:15" x14ac:dyDescent="0.3">
      <c r="A3815">
        <v>122</v>
      </c>
      <c r="B3815">
        <v>304</v>
      </c>
      <c r="C3815" t="s">
        <v>750</v>
      </c>
      <c r="D3815" t="s">
        <v>144</v>
      </c>
      <c r="E3815">
        <v>132</v>
      </c>
      <c r="F3815">
        <v>370</v>
      </c>
      <c r="G3815">
        <v>0.35675675675675678</v>
      </c>
      <c r="H3815">
        <v>36299</v>
      </c>
      <c r="I3815">
        <v>72831</v>
      </c>
      <c r="J3815">
        <v>64</v>
      </c>
      <c r="K3815" t="s">
        <v>921</v>
      </c>
      <c r="L3815">
        <v>5398</v>
      </c>
      <c r="M3815">
        <v>2024</v>
      </c>
      <c r="N3815">
        <v>36</v>
      </c>
      <c r="O3815">
        <f t="shared" si="59"/>
        <v>3.6364638144301496E-3</v>
      </c>
    </row>
    <row r="3816" spans="1:15" x14ac:dyDescent="0.3">
      <c r="A3816">
        <v>122</v>
      </c>
      <c r="B3816">
        <v>48</v>
      </c>
      <c r="C3816" t="s">
        <v>750</v>
      </c>
      <c r="D3816" t="s">
        <v>144</v>
      </c>
      <c r="E3816">
        <v>123</v>
      </c>
      <c r="F3816">
        <v>234</v>
      </c>
      <c r="G3816">
        <v>0.52564102564102566</v>
      </c>
      <c r="H3816">
        <v>36299</v>
      </c>
      <c r="I3816">
        <v>72831</v>
      </c>
      <c r="J3816">
        <v>65</v>
      </c>
      <c r="K3816" t="s">
        <v>2681</v>
      </c>
      <c r="L3816">
        <v>1882</v>
      </c>
      <c r="M3816">
        <v>2024</v>
      </c>
      <c r="N3816">
        <v>36</v>
      </c>
      <c r="O3816">
        <f t="shared" si="59"/>
        <v>3.3885230998099121E-3</v>
      </c>
    </row>
    <row r="3817" spans="1:15" x14ac:dyDescent="0.3">
      <c r="A3817">
        <v>122</v>
      </c>
      <c r="B3817">
        <v>121</v>
      </c>
      <c r="C3817" t="s">
        <v>750</v>
      </c>
      <c r="D3817" t="s">
        <v>144</v>
      </c>
      <c r="E3817">
        <v>123</v>
      </c>
      <c r="F3817">
        <v>162</v>
      </c>
      <c r="G3817">
        <v>0.7592592592592593</v>
      </c>
      <c r="H3817">
        <v>36299</v>
      </c>
      <c r="I3817">
        <v>72831</v>
      </c>
      <c r="J3817">
        <v>65</v>
      </c>
      <c r="K3817" t="s">
        <v>940</v>
      </c>
      <c r="L3817">
        <v>3000</v>
      </c>
      <c r="M3817">
        <v>2024</v>
      </c>
      <c r="N3817">
        <v>36</v>
      </c>
      <c r="O3817">
        <f t="shared" si="59"/>
        <v>3.3885230998099121E-3</v>
      </c>
    </row>
    <row r="3818" spans="1:15" x14ac:dyDescent="0.3">
      <c r="A3818">
        <v>122</v>
      </c>
      <c r="B3818">
        <v>302</v>
      </c>
      <c r="C3818" t="s">
        <v>750</v>
      </c>
      <c r="D3818" t="s">
        <v>144</v>
      </c>
      <c r="E3818">
        <v>121</v>
      </c>
      <c r="F3818">
        <v>518</v>
      </c>
      <c r="G3818">
        <v>0.2335907335907336</v>
      </c>
      <c r="H3818">
        <v>36299</v>
      </c>
      <c r="I3818">
        <v>72831</v>
      </c>
      <c r="J3818">
        <v>67</v>
      </c>
      <c r="K3818" t="s">
        <v>875</v>
      </c>
      <c r="L3818">
        <v>6312</v>
      </c>
      <c r="M3818">
        <v>2024</v>
      </c>
      <c r="N3818">
        <v>36</v>
      </c>
      <c r="O3818">
        <f t="shared" si="59"/>
        <v>3.3334251632276372E-3</v>
      </c>
    </row>
    <row r="3819" spans="1:15" x14ac:dyDescent="0.3">
      <c r="A3819">
        <v>122</v>
      </c>
      <c r="B3819">
        <v>47</v>
      </c>
      <c r="C3819" t="s">
        <v>750</v>
      </c>
      <c r="D3819" t="s">
        <v>144</v>
      </c>
      <c r="E3819">
        <v>120</v>
      </c>
      <c r="F3819">
        <v>342</v>
      </c>
      <c r="G3819">
        <v>0.35087719298245612</v>
      </c>
      <c r="H3819">
        <v>36299</v>
      </c>
      <c r="I3819">
        <v>72831</v>
      </c>
      <c r="J3819">
        <v>68</v>
      </c>
      <c r="K3819" t="s">
        <v>947</v>
      </c>
      <c r="L3819">
        <v>1622</v>
      </c>
      <c r="M3819">
        <v>2024</v>
      </c>
      <c r="N3819">
        <v>36</v>
      </c>
      <c r="O3819">
        <f t="shared" si="59"/>
        <v>3.3058761949364998E-3</v>
      </c>
    </row>
    <row r="3820" spans="1:15" x14ac:dyDescent="0.3">
      <c r="A3820">
        <v>122</v>
      </c>
      <c r="B3820">
        <v>561</v>
      </c>
      <c r="C3820" t="s">
        <v>750</v>
      </c>
      <c r="D3820" t="s">
        <v>144</v>
      </c>
      <c r="E3820">
        <v>114</v>
      </c>
      <c r="F3820">
        <v>175</v>
      </c>
      <c r="G3820">
        <v>0.65142857142857147</v>
      </c>
      <c r="H3820">
        <v>36299</v>
      </c>
      <c r="I3820">
        <v>72831</v>
      </c>
      <c r="J3820">
        <v>69</v>
      </c>
      <c r="K3820" t="s">
        <v>2769</v>
      </c>
      <c r="L3820">
        <v>1743</v>
      </c>
      <c r="M3820">
        <v>2024</v>
      </c>
      <c r="N3820">
        <v>36</v>
      </c>
      <c r="O3820">
        <f t="shared" si="59"/>
        <v>3.1405823851896747E-3</v>
      </c>
    </row>
    <row r="3821" spans="1:15" x14ac:dyDescent="0.3">
      <c r="A3821">
        <v>122</v>
      </c>
      <c r="B3821">
        <v>639</v>
      </c>
      <c r="C3821" t="s">
        <v>750</v>
      </c>
      <c r="D3821" t="s">
        <v>144</v>
      </c>
      <c r="E3821">
        <v>114</v>
      </c>
      <c r="F3821">
        <v>158</v>
      </c>
      <c r="G3821">
        <v>0.72151898734177211</v>
      </c>
      <c r="H3821">
        <v>36299</v>
      </c>
      <c r="I3821">
        <v>72831</v>
      </c>
      <c r="J3821">
        <v>69</v>
      </c>
      <c r="K3821" t="s">
        <v>2939</v>
      </c>
      <c r="L3821">
        <v>1805</v>
      </c>
      <c r="M3821">
        <v>2024</v>
      </c>
      <c r="N3821">
        <v>36</v>
      </c>
      <c r="O3821">
        <f t="shared" si="59"/>
        <v>3.1405823851896747E-3</v>
      </c>
    </row>
    <row r="3822" spans="1:15" x14ac:dyDescent="0.3">
      <c r="A3822">
        <v>122</v>
      </c>
      <c r="B3822">
        <v>314</v>
      </c>
      <c r="C3822" t="s">
        <v>750</v>
      </c>
      <c r="D3822" t="s">
        <v>144</v>
      </c>
      <c r="E3822">
        <v>111</v>
      </c>
      <c r="F3822">
        <v>196</v>
      </c>
      <c r="G3822">
        <v>0.56632653061224492</v>
      </c>
      <c r="H3822">
        <v>36299</v>
      </c>
      <c r="I3822">
        <v>72831</v>
      </c>
      <c r="J3822">
        <v>71</v>
      </c>
      <c r="K3822" t="s">
        <v>2852</v>
      </c>
      <c r="L3822">
        <v>1680</v>
      </c>
      <c r="M3822">
        <v>2024</v>
      </c>
      <c r="N3822">
        <v>36</v>
      </c>
      <c r="O3822">
        <f t="shared" si="59"/>
        <v>3.0579354803162624E-3</v>
      </c>
    </row>
    <row r="3823" spans="1:15" x14ac:dyDescent="0.3">
      <c r="A3823">
        <v>122</v>
      </c>
      <c r="B3823">
        <v>542</v>
      </c>
      <c r="C3823" t="s">
        <v>750</v>
      </c>
      <c r="D3823" t="s">
        <v>144</v>
      </c>
      <c r="E3823">
        <v>110</v>
      </c>
      <c r="F3823">
        <v>146</v>
      </c>
      <c r="G3823">
        <v>0.75342465753424659</v>
      </c>
      <c r="H3823">
        <v>36299</v>
      </c>
      <c r="I3823">
        <v>72831</v>
      </c>
      <c r="J3823">
        <v>72</v>
      </c>
      <c r="K3823" t="s">
        <v>2765</v>
      </c>
      <c r="L3823">
        <v>1607</v>
      </c>
      <c r="M3823">
        <v>2024</v>
      </c>
      <c r="N3823">
        <v>36</v>
      </c>
      <c r="O3823">
        <f t="shared" si="59"/>
        <v>3.0303865120251245E-3</v>
      </c>
    </row>
    <row r="3824" spans="1:15" x14ac:dyDescent="0.3">
      <c r="A3824">
        <v>122</v>
      </c>
      <c r="B3824">
        <v>240</v>
      </c>
      <c r="C3824" t="s">
        <v>750</v>
      </c>
      <c r="D3824" t="s">
        <v>144</v>
      </c>
      <c r="E3824">
        <v>106</v>
      </c>
      <c r="F3824">
        <v>195</v>
      </c>
      <c r="G3824">
        <v>0.54358974358974355</v>
      </c>
      <c r="H3824">
        <v>36299</v>
      </c>
      <c r="I3824">
        <v>72831</v>
      </c>
      <c r="J3824">
        <v>73</v>
      </c>
      <c r="K3824" t="s">
        <v>942</v>
      </c>
      <c r="L3824">
        <v>2347</v>
      </c>
      <c r="M3824">
        <v>2024</v>
      </c>
      <c r="N3824">
        <v>36</v>
      </c>
      <c r="O3824">
        <f t="shared" si="59"/>
        <v>2.9201906388605747E-3</v>
      </c>
    </row>
    <row r="3825" spans="1:15" x14ac:dyDescent="0.3">
      <c r="A3825">
        <v>122</v>
      </c>
      <c r="B3825">
        <v>446</v>
      </c>
      <c r="C3825" t="s">
        <v>750</v>
      </c>
      <c r="D3825" t="s">
        <v>144</v>
      </c>
      <c r="E3825">
        <v>106</v>
      </c>
      <c r="F3825">
        <v>172</v>
      </c>
      <c r="G3825">
        <v>0.61627906976744184</v>
      </c>
      <c r="H3825">
        <v>36299</v>
      </c>
      <c r="I3825">
        <v>72831</v>
      </c>
      <c r="J3825">
        <v>73</v>
      </c>
      <c r="K3825" t="s">
        <v>2204</v>
      </c>
      <c r="L3825">
        <v>1328</v>
      </c>
      <c r="M3825">
        <v>2024</v>
      </c>
      <c r="N3825">
        <v>36</v>
      </c>
      <c r="O3825">
        <f t="shared" si="59"/>
        <v>2.9201906388605747E-3</v>
      </c>
    </row>
    <row r="3826" spans="1:15" x14ac:dyDescent="0.3">
      <c r="A3826">
        <v>122</v>
      </c>
      <c r="B3826">
        <v>243</v>
      </c>
      <c r="C3826" t="s">
        <v>750</v>
      </c>
      <c r="D3826" t="s">
        <v>144</v>
      </c>
      <c r="E3826">
        <v>104</v>
      </c>
      <c r="F3826">
        <v>250</v>
      </c>
      <c r="G3826">
        <v>0.41599999999999998</v>
      </c>
      <c r="H3826">
        <v>36299</v>
      </c>
      <c r="I3826">
        <v>72831</v>
      </c>
      <c r="J3826">
        <v>75</v>
      </c>
      <c r="K3826" t="s">
        <v>2210</v>
      </c>
      <c r="L3826">
        <v>1768</v>
      </c>
      <c r="M3826">
        <v>2024</v>
      </c>
      <c r="N3826">
        <v>36</v>
      </c>
      <c r="O3826">
        <f t="shared" si="59"/>
        <v>2.8650927022782998E-3</v>
      </c>
    </row>
    <row r="3827" spans="1:15" x14ac:dyDescent="0.3">
      <c r="A3827">
        <v>122</v>
      </c>
      <c r="B3827">
        <v>721</v>
      </c>
      <c r="C3827" t="s">
        <v>750</v>
      </c>
      <c r="D3827" t="s">
        <v>144</v>
      </c>
      <c r="E3827">
        <v>103</v>
      </c>
      <c r="F3827">
        <v>188</v>
      </c>
      <c r="G3827">
        <v>0.5478723404255319</v>
      </c>
      <c r="H3827">
        <v>36299</v>
      </c>
      <c r="I3827">
        <v>72831</v>
      </c>
      <c r="J3827">
        <v>76</v>
      </c>
      <c r="K3827" t="s">
        <v>925</v>
      </c>
      <c r="L3827">
        <v>3185</v>
      </c>
      <c r="M3827">
        <v>2024</v>
      </c>
      <c r="N3827">
        <v>36</v>
      </c>
      <c r="O3827">
        <f t="shared" si="59"/>
        <v>2.8375437339871624E-3</v>
      </c>
    </row>
    <row r="3828" spans="1:15" x14ac:dyDescent="0.3">
      <c r="A3828">
        <v>122</v>
      </c>
      <c r="B3828">
        <v>245</v>
      </c>
      <c r="C3828" t="s">
        <v>750</v>
      </c>
      <c r="D3828" t="s">
        <v>144</v>
      </c>
      <c r="E3828">
        <v>101</v>
      </c>
      <c r="F3828">
        <v>183</v>
      </c>
      <c r="G3828">
        <v>0.55191256830601088</v>
      </c>
      <c r="H3828">
        <v>36299</v>
      </c>
      <c r="I3828">
        <v>72831</v>
      </c>
      <c r="J3828">
        <v>77</v>
      </c>
      <c r="K3828" t="s">
        <v>2712</v>
      </c>
      <c r="L3828">
        <v>2282</v>
      </c>
      <c r="M3828">
        <v>2024</v>
      </c>
      <c r="N3828">
        <v>36</v>
      </c>
      <c r="O3828">
        <f t="shared" si="59"/>
        <v>2.7824457974048871E-3</v>
      </c>
    </row>
    <row r="3829" spans="1:15" x14ac:dyDescent="0.3">
      <c r="A3829">
        <v>122</v>
      </c>
      <c r="B3829">
        <v>230</v>
      </c>
      <c r="C3829" t="s">
        <v>750</v>
      </c>
      <c r="D3829" t="s">
        <v>144</v>
      </c>
      <c r="E3829">
        <v>100</v>
      </c>
      <c r="F3829">
        <v>189</v>
      </c>
      <c r="G3829">
        <v>0.52910052910052907</v>
      </c>
      <c r="H3829">
        <v>36299</v>
      </c>
      <c r="I3829">
        <v>72831</v>
      </c>
      <c r="J3829">
        <v>78</v>
      </c>
      <c r="K3829" t="s">
        <v>2224</v>
      </c>
      <c r="L3829">
        <v>3311</v>
      </c>
      <c r="M3829">
        <v>2024</v>
      </c>
      <c r="N3829">
        <v>36</v>
      </c>
      <c r="O3829">
        <f t="shared" si="59"/>
        <v>2.7548968291137496E-3</v>
      </c>
    </row>
    <row r="3830" spans="1:15" x14ac:dyDescent="0.3">
      <c r="A3830">
        <v>122</v>
      </c>
      <c r="B3830">
        <v>465</v>
      </c>
      <c r="C3830" t="s">
        <v>750</v>
      </c>
      <c r="D3830" t="s">
        <v>144</v>
      </c>
      <c r="E3830">
        <v>100</v>
      </c>
      <c r="F3830">
        <v>227</v>
      </c>
      <c r="G3830">
        <v>0.44052863436123346</v>
      </c>
      <c r="H3830">
        <v>36299</v>
      </c>
      <c r="I3830">
        <v>72831</v>
      </c>
      <c r="J3830">
        <v>78</v>
      </c>
      <c r="K3830" t="s">
        <v>2747</v>
      </c>
      <c r="L3830">
        <v>1977</v>
      </c>
      <c r="M3830">
        <v>2024</v>
      </c>
      <c r="N3830">
        <v>36</v>
      </c>
      <c r="O3830">
        <f t="shared" si="59"/>
        <v>2.7548968291137496E-3</v>
      </c>
    </row>
    <row r="3831" spans="1:15" x14ac:dyDescent="0.3">
      <c r="A3831">
        <v>122</v>
      </c>
      <c r="B3831">
        <v>403</v>
      </c>
      <c r="C3831" t="s">
        <v>750</v>
      </c>
      <c r="D3831" t="s">
        <v>144</v>
      </c>
      <c r="E3831">
        <v>99</v>
      </c>
      <c r="F3831">
        <v>177</v>
      </c>
      <c r="G3831">
        <v>0.55932203389830504</v>
      </c>
      <c r="H3831">
        <v>36299</v>
      </c>
      <c r="I3831">
        <v>72831</v>
      </c>
      <c r="J3831">
        <v>80</v>
      </c>
      <c r="K3831" t="s">
        <v>928</v>
      </c>
      <c r="L3831">
        <v>4475</v>
      </c>
      <c r="M3831">
        <v>2024</v>
      </c>
      <c r="N3831">
        <v>36</v>
      </c>
      <c r="O3831">
        <f t="shared" si="59"/>
        <v>2.7273478608226122E-3</v>
      </c>
    </row>
    <row r="3832" spans="1:15" x14ac:dyDescent="0.3">
      <c r="A3832">
        <v>122</v>
      </c>
      <c r="B3832">
        <v>951</v>
      </c>
      <c r="C3832" t="s">
        <v>750</v>
      </c>
      <c r="D3832" t="s">
        <v>144</v>
      </c>
      <c r="E3832">
        <v>99</v>
      </c>
      <c r="F3832">
        <v>168</v>
      </c>
      <c r="G3832">
        <v>0.5892857142857143</v>
      </c>
      <c r="H3832">
        <v>36299</v>
      </c>
      <c r="I3832">
        <v>72831</v>
      </c>
      <c r="J3832">
        <v>80</v>
      </c>
      <c r="K3832" t="s">
        <v>2810</v>
      </c>
      <c r="L3832">
        <v>2153</v>
      </c>
      <c r="M3832">
        <v>2024</v>
      </c>
      <c r="N3832">
        <v>36</v>
      </c>
      <c r="O3832">
        <f t="shared" si="59"/>
        <v>2.7273478608226122E-3</v>
      </c>
    </row>
    <row r="3833" spans="1:15" x14ac:dyDescent="0.3">
      <c r="A3833">
        <v>122</v>
      </c>
      <c r="B3833">
        <v>115</v>
      </c>
      <c r="C3833" t="s">
        <v>750</v>
      </c>
      <c r="D3833" t="s">
        <v>144</v>
      </c>
      <c r="E3833">
        <v>98</v>
      </c>
      <c r="F3833">
        <v>152</v>
      </c>
      <c r="G3833">
        <v>0.64473684210526316</v>
      </c>
      <c r="H3833">
        <v>36299</v>
      </c>
      <c r="I3833">
        <v>72831</v>
      </c>
      <c r="J3833">
        <v>82</v>
      </c>
      <c r="K3833" t="s">
        <v>957</v>
      </c>
      <c r="L3833">
        <v>1684</v>
      </c>
      <c r="M3833">
        <v>2024</v>
      </c>
      <c r="N3833">
        <v>36</v>
      </c>
      <c r="O3833">
        <f t="shared" si="59"/>
        <v>2.6997988925314747E-3</v>
      </c>
    </row>
    <row r="3834" spans="1:15" x14ac:dyDescent="0.3">
      <c r="A3834">
        <v>122</v>
      </c>
      <c r="B3834">
        <v>111</v>
      </c>
      <c r="C3834" t="s">
        <v>750</v>
      </c>
      <c r="D3834" t="s">
        <v>144</v>
      </c>
      <c r="E3834">
        <v>95</v>
      </c>
      <c r="F3834">
        <v>238</v>
      </c>
      <c r="G3834">
        <v>0.39915966386554624</v>
      </c>
      <c r="H3834">
        <v>36299</v>
      </c>
      <c r="I3834">
        <v>72831</v>
      </c>
      <c r="J3834">
        <v>83</v>
      </c>
      <c r="K3834" t="s">
        <v>2688</v>
      </c>
      <c r="L3834">
        <v>1172</v>
      </c>
      <c r="M3834">
        <v>2024</v>
      </c>
      <c r="N3834">
        <v>36</v>
      </c>
      <c r="O3834">
        <f t="shared" si="59"/>
        <v>2.6171519876580624E-3</v>
      </c>
    </row>
    <row r="3835" spans="1:15" x14ac:dyDescent="0.3">
      <c r="A3835">
        <v>122</v>
      </c>
      <c r="B3835">
        <v>143</v>
      </c>
      <c r="C3835" t="s">
        <v>750</v>
      </c>
      <c r="D3835" t="s">
        <v>144</v>
      </c>
      <c r="E3835">
        <v>95</v>
      </c>
      <c r="F3835">
        <v>186</v>
      </c>
      <c r="G3835">
        <v>0.510752688172043</v>
      </c>
      <c r="H3835">
        <v>36299</v>
      </c>
      <c r="I3835">
        <v>72831</v>
      </c>
      <c r="J3835">
        <v>83</v>
      </c>
      <c r="K3835" t="s">
        <v>2693</v>
      </c>
      <c r="L3835">
        <v>2493</v>
      </c>
      <c r="M3835">
        <v>2024</v>
      </c>
      <c r="N3835">
        <v>36</v>
      </c>
      <c r="O3835">
        <f t="shared" si="59"/>
        <v>2.6171519876580624E-3</v>
      </c>
    </row>
    <row r="3836" spans="1:15" x14ac:dyDescent="0.3">
      <c r="A3836">
        <v>122</v>
      </c>
      <c r="B3836">
        <v>724</v>
      </c>
      <c r="C3836" t="s">
        <v>750</v>
      </c>
      <c r="D3836" t="s">
        <v>144</v>
      </c>
      <c r="E3836">
        <v>91</v>
      </c>
      <c r="F3836">
        <v>174</v>
      </c>
      <c r="G3836">
        <v>0.52298850574712641</v>
      </c>
      <c r="H3836">
        <v>36299</v>
      </c>
      <c r="I3836">
        <v>72831</v>
      </c>
      <c r="J3836">
        <v>85</v>
      </c>
      <c r="K3836" t="s">
        <v>2205</v>
      </c>
      <c r="L3836">
        <v>1429</v>
      </c>
      <c r="M3836">
        <v>2024</v>
      </c>
      <c r="N3836">
        <v>36</v>
      </c>
      <c r="O3836">
        <f t="shared" si="59"/>
        <v>2.5069561144935122E-3</v>
      </c>
    </row>
    <row r="3837" spans="1:15" x14ac:dyDescent="0.3">
      <c r="A3837">
        <v>122</v>
      </c>
      <c r="B3837">
        <v>634</v>
      </c>
      <c r="C3837" t="s">
        <v>750</v>
      </c>
      <c r="D3837" t="s">
        <v>144</v>
      </c>
      <c r="E3837">
        <v>90</v>
      </c>
      <c r="F3837">
        <v>104</v>
      </c>
      <c r="G3837">
        <v>0.86538461538461542</v>
      </c>
      <c r="H3837">
        <v>36299</v>
      </c>
      <c r="I3837">
        <v>72831</v>
      </c>
      <c r="J3837">
        <v>86</v>
      </c>
      <c r="K3837" t="s">
        <v>2940</v>
      </c>
      <c r="L3837">
        <v>1483</v>
      </c>
      <c r="M3837">
        <v>2024</v>
      </c>
      <c r="N3837">
        <v>36</v>
      </c>
      <c r="O3837">
        <f t="shared" si="59"/>
        <v>2.4794071462023747E-3</v>
      </c>
    </row>
    <row r="3838" spans="1:15" x14ac:dyDescent="0.3">
      <c r="A3838">
        <v>122</v>
      </c>
      <c r="B3838">
        <v>364</v>
      </c>
      <c r="C3838" t="s">
        <v>750</v>
      </c>
      <c r="D3838" t="s">
        <v>144</v>
      </c>
      <c r="E3838">
        <v>89</v>
      </c>
      <c r="F3838">
        <v>146</v>
      </c>
      <c r="G3838">
        <v>0.6095890410958904</v>
      </c>
      <c r="H3838">
        <v>36299</v>
      </c>
      <c r="I3838">
        <v>72831</v>
      </c>
      <c r="J3838">
        <v>87</v>
      </c>
      <c r="K3838" t="s">
        <v>2732</v>
      </c>
      <c r="L3838">
        <v>1626</v>
      </c>
      <c r="M3838">
        <v>2024</v>
      </c>
      <c r="N3838">
        <v>36</v>
      </c>
      <c r="O3838">
        <f t="shared" si="59"/>
        <v>2.4518581779112373E-3</v>
      </c>
    </row>
    <row r="3839" spans="1:15" x14ac:dyDescent="0.3">
      <c r="A3839">
        <v>122</v>
      </c>
      <c r="B3839">
        <v>198</v>
      </c>
      <c r="C3839" t="s">
        <v>750</v>
      </c>
      <c r="D3839" t="s">
        <v>144</v>
      </c>
      <c r="E3839">
        <v>88</v>
      </c>
      <c r="F3839">
        <v>257</v>
      </c>
      <c r="G3839">
        <v>0.34241245136186771</v>
      </c>
      <c r="H3839">
        <v>36299</v>
      </c>
      <c r="I3839">
        <v>72831</v>
      </c>
      <c r="J3839">
        <v>88</v>
      </c>
      <c r="K3839" t="s">
        <v>2703</v>
      </c>
      <c r="L3839">
        <v>1904</v>
      </c>
      <c r="M3839">
        <v>2024</v>
      </c>
      <c r="N3839">
        <v>36</v>
      </c>
      <c r="O3839">
        <f t="shared" si="59"/>
        <v>2.4243092096200998E-3</v>
      </c>
    </row>
    <row r="3840" spans="1:15" x14ac:dyDescent="0.3">
      <c r="A3840">
        <v>122</v>
      </c>
      <c r="B3840">
        <v>171</v>
      </c>
      <c r="C3840" t="s">
        <v>750</v>
      </c>
      <c r="D3840" t="s">
        <v>144</v>
      </c>
      <c r="E3840">
        <v>87</v>
      </c>
      <c r="F3840">
        <v>153</v>
      </c>
      <c r="G3840">
        <v>0.56862745098039214</v>
      </c>
      <c r="H3840">
        <v>36299</v>
      </c>
      <c r="I3840">
        <v>72831</v>
      </c>
      <c r="J3840">
        <v>89</v>
      </c>
      <c r="K3840" t="s">
        <v>2698</v>
      </c>
      <c r="L3840">
        <v>2558</v>
      </c>
      <c r="M3840">
        <v>2024</v>
      </c>
      <c r="N3840">
        <v>36</v>
      </c>
      <c r="O3840">
        <f t="shared" si="59"/>
        <v>2.3967602413289624E-3</v>
      </c>
    </row>
    <row r="3841" spans="1:15" x14ac:dyDescent="0.3">
      <c r="A3841">
        <v>122</v>
      </c>
      <c r="B3841">
        <v>283</v>
      </c>
      <c r="C3841" t="s">
        <v>750</v>
      </c>
      <c r="D3841" t="s">
        <v>144</v>
      </c>
      <c r="E3841">
        <v>85</v>
      </c>
      <c r="F3841">
        <v>239</v>
      </c>
      <c r="G3841">
        <v>0.35564853556485354</v>
      </c>
      <c r="H3841">
        <v>36299</v>
      </c>
      <c r="I3841">
        <v>72831</v>
      </c>
      <c r="J3841">
        <v>90</v>
      </c>
      <c r="K3841" t="s">
        <v>2244</v>
      </c>
      <c r="L3841">
        <v>2563</v>
      </c>
      <c r="M3841">
        <v>2024</v>
      </c>
      <c r="N3841">
        <v>36</v>
      </c>
      <c r="O3841">
        <f t="shared" si="59"/>
        <v>2.3416623047466871E-3</v>
      </c>
    </row>
    <row r="3842" spans="1:15" x14ac:dyDescent="0.3">
      <c r="A3842">
        <v>122</v>
      </c>
      <c r="B3842">
        <v>541</v>
      </c>
      <c r="C3842" t="s">
        <v>750</v>
      </c>
      <c r="D3842" t="s">
        <v>144</v>
      </c>
      <c r="E3842">
        <v>84</v>
      </c>
      <c r="F3842">
        <v>125</v>
      </c>
      <c r="G3842">
        <v>0.67200000000000004</v>
      </c>
      <c r="H3842">
        <v>36299</v>
      </c>
      <c r="I3842">
        <v>72831</v>
      </c>
      <c r="J3842">
        <v>91</v>
      </c>
      <c r="K3842" t="s">
        <v>927</v>
      </c>
      <c r="L3842">
        <v>1803</v>
      </c>
      <c r="M3842">
        <v>2024</v>
      </c>
      <c r="N3842">
        <v>36</v>
      </c>
      <c r="O3842">
        <f t="shared" si="59"/>
        <v>2.3141133364555496E-3</v>
      </c>
    </row>
    <row r="3843" spans="1:15" x14ac:dyDescent="0.3">
      <c r="A3843">
        <v>122</v>
      </c>
      <c r="B3843">
        <v>136</v>
      </c>
      <c r="C3843" t="s">
        <v>750</v>
      </c>
      <c r="D3843" t="s">
        <v>144</v>
      </c>
      <c r="E3843">
        <v>83</v>
      </c>
      <c r="F3843">
        <v>156</v>
      </c>
      <c r="G3843">
        <v>0.53205128205128205</v>
      </c>
      <c r="H3843">
        <v>36299</v>
      </c>
      <c r="I3843">
        <v>72831</v>
      </c>
      <c r="J3843">
        <v>92</v>
      </c>
      <c r="K3843" t="s">
        <v>945</v>
      </c>
      <c r="L3843">
        <v>1958</v>
      </c>
      <c r="M3843">
        <v>2024</v>
      </c>
      <c r="N3843">
        <v>36</v>
      </c>
      <c r="O3843">
        <f t="shared" ref="O3843:O3906" si="60">E3843/H3843</f>
        <v>2.2865643681644122E-3</v>
      </c>
    </row>
    <row r="3844" spans="1:15" x14ac:dyDescent="0.3">
      <c r="A3844">
        <v>122</v>
      </c>
      <c r="B3844">
        <v>660</v>
      </c>
      <c r="C3844" t="s">
        <v>750</v>
      </c>
      <c r="D3844" t="s">
        <v>144</v>
      </c>
      <c r="E3844">
        <v>83</v>
      </c>
      <c r="F3844">
        <v>139</v>
      </c>
      <c r="G3844">
        <v>0.59712230215827333</v>
      </c>
      <c r="H3844">
        <v>36299</v>
      </c>
      <c r="I3844">
        <v>72831</v>
      </c>
      <c r="J3844">
        <v>92</v>
      </c>
      <c r="K3844" t="s">
        <v>2790</v>
      </c>
      <c r="L3844">
        <v>2045</v>
      </c>
      <c r="M3844">
        <v>2024</v>
      </c>
      <c r="N3844">
        <v>36</v>
      </c>
      <c r="O3844">
        <f t="shared" si="60"/>
        <v>2.2865643681644122E-3</v>
      </c>
    </row>
    <row r="3845" spans="1:15" x14ac:dyDescent="0.3">
      <c r="A3845">
        <v>122</v>
      </c>
      <c r="B3845">
        <v>384</v>
      </c>
      <c r="C3845" t="s">
        <v>750</v>
      </c>
      <c r="D3845" t="s">
        <v>144</v>
      </c>
      <c r="E3845">
        <v>81</v>
      </c>
      <c r="F3845">
        <v>159</v>
      </c>
      <c r="G3845">
        <v>0.50943396226415094</v>
      </c>
      <c r="H3845">
        <v>36299</v>
      </c>
      <c r="I3845">
        <v>72831</v>
      </c>
      <c r="J3845">
        <v>94</v>
      </c>
      <c r="K3845" t="s">
        <v>2735</v>
      </c>
      <c r="L3845">
        <v>1232</v>
      </c>
      <c r="M3845">
        <v>2024</v>
      </c>
      <c r="N3845">
        <v>36</v>
      </c>
      <c r="O3845">
        <f t="shared" si="60"/>
        <v>2.2314664315821373E-3</v>
      </c>
    </row>
    <row r="3846" spans="1:15" x14ac:dyDescent="0.3">
      <c r="A3846">
        <v>122</v>
      </c>
      <c r="B3846">
        <v>770</v>
      </c>
      <c r="C3846" t="s">
        <v>750</v>
      </c>
      <c r="D3846" t="s">
        <v>144</v>
      </c>
      <c r="E3846">
        <v>81</v>
      </c>
      <c r="F3846">
        <v>314</v>
      </c>
      <c r="G3846">
        <v>0.25796178343949044</v>
      </c>
      <c r="H3846">
        <v>36299</v>
      </c>
      <c r="I3846">
        <v>72831</v>
      </c>
      <c r="J3846">
        <v>94</v>
      </c>
      <c r="K3846" t="s">
        <v>915</v>
      </c>
      <c r="L3846">
        <v>2112</v>
      </c>
      <c r="M3846">
        <v>2024</v>
      </c>
      <c r="N3846">
        <v>36</v>
      </c>
      <c r="O3846">
        <f t="shared" si="60"/>
        <v>2.2314664315821373E-3</v>
      </c>
    </row>
    <row r="3847" spans="1:15" x14ac:dyDescent="0.3">
      <c r="A3847">
        <v>122</v>
      </c>
      <c r="B3847">
        <v>930</v>
      </c>
      <c r="C3847" t="s">
        <v>750</v>
      </c>
      <c r="D3847" t="s">
        <v>144</v>
      </c>
      <c r="E3847">
        <v>79</v>
      </c>
      <c r="F3847">
        <v>93</v>
      </c>
      <c r="G3847">
        <v>0.84946236559139787</v>
      </c>
      <c r="H3847">
        <v>36299</v>
      </c>
      <c r="I3847">
        <v>72831</v>
      </c>
      <c r="J3847">
        <v>96</v>
      </c>
      <c r="K3847" t="s">
        <v>2809</v>
      </c>
      <c r="L3847">
        <v>1047</v>
      </c>
      <c r="M3847">
        <v>2024</v>
      </c>
      <c r="N3847">
        <v>36</v>
      </c>
      <c r="O3847">
        <f t="shared" si="60"/>
        <v>2.1763684949998624E-3</v>
      </c>
    </row>
    <row r="3848" spans="1:15" x14ac:dyDescent="0.3">
      <c r="A3848">
        <v>122</v>
      </c>
      <c r="B3848">
        <v>144</v>
      </c>
      <c r="C3848" t="s">
        <v>750</v>
      </c>
      <c r="D3848" t="s">
        <v>144</v>
      </c>
      <c r="E3848">
        <v>78</v>
      </c>
      <c r="F3848">
        <v>128</v>
      </c>
      <c r="G3848">
        <v>0.609375</v>
      </c>
      <c r="H3848">
        <v>36299</v>
      </c>
      <c r="I3848">
        <v>72831</v>
      </c>
      <c r="J3848">
        <v>97</v>
      </c>
      <c r="K3848" t="s">
        <v>2226</v>
      </c>
      <c r="L3848">
        <v>1172</v>
      </c>
      <c r="M3848">
        <v>2024</v>
      </c>
      <c r="N3848">
        <v>36</v>
      </c>
      <c r="O3848">
        <f t="shared" si="60"/>
        <v>2.148819526708725E-3</v>
      </c>
    </row>
    <row r="3849" spans="1:15" x14ac:dyDescent="0.3">
      <c r="A3849">
        <v>122</v>
      </c>
      <c r="B3849">
        <v>281</v>
      </c>
      <c r="C3849" t="s">
        <v>750</v>
      </c>
      <c r="D3849" t="s">
        <v>144</v>
      </c>
      <c r="E3849">
        <v>78</v>
      </c>
      <c r="F3849">
        <v>145</v>
      </c>
      <c r="G3849">
        <v>0.53793103448275859</v>
      </c>
      <c r="H3849">
        <v>36299</v>
      </c>
      <c r="I3849">
        <v>72831</v>
      </c>
      <c r="J3849">
        <v>97</v>
      </c>
      <c r="K3849" t="s">
        <v>946</v>
      </c>
      <c r="L3849">
        <v>1881</v>
      </c>
      <c r="M3849">
        <v>2024</v>
      </c>
      <c r="N3849">
        <v>36</v>
      </c>
      <c r="O3849">
        <f t="shared" si="60"/>
        <v>2.148819526708725E-3</v>
      </c>
    </row>
    <row r="3850" spans="1:15" x14ac:dyDescent="0.3">
      <c r="A3850">
        <v>122</v>
      </c>
      <c r="B3850">
        <v>44</v>
      </c>
      <c r="C3850" t="s">
        <v>750</v>
      </c>
      <c r="D3850" t="s">
        <v>144</v>
      </c>
      <c r="E3850">
        <v>76</v>
      </c>
      <c r="F3850">
        <v>113</v>
      </c>
      <c r="G3850">
        <v>0.67256637168141598</v>
      </c>
      <c r="H3850">
        <v>36299</v>
      </c>
      <c r="I3850">
        <v>72831</v>
      </c>
      <c r="J3850">
        <v>99</v>
      </c>
      <c r="K3850" t="s">
        <v>2679</v>
      </c>
      <c r="L3850">
        <v>1846</v>
      </c>
      <c r="M3850">
        <v>2024</v>
      </c>
      <c r="N3850">
        <v>36</v>
      </c>
      <c r="O3850">
        <f t="shared" si="60"/>
        <v>2.0937215901264497E-3</v>
      </c>
    </row>
    <row r="3851" spans="1:15" x14ac:dyDescent="0.3">
      <c r="A3851">
        <v>122</v>
      </c>
      <c r="B3851">
        <v>341</v>
      </c>
      <c r="C3851" t="s">
        <v>750</v>
      </c>
      <c r="D3851" t="s">
        <v>144</v>
      </c>
      <c r="E3851">
        <v>74</v>
      </c>
      <c r="F3851">
        <v>116</v>
      </c>
      <c r="G3851">
        <v>0.63793103448275867</v>
      </c>
      <c r="H3851">
        <v>36299</v>
      </c>
      <c r="I3851">
        <v>72831</v>
      </c>
      <c r="J3851">
        <v>100</v>
      </c>
      <c r="K3851" t="s">
        <v>1628</v>
      </c>
      <c r="L3851">
        <v>778</v>
      </c>
      <c r="M3851">
        <v>2024</v>
      </c>
      <c r="N3851">
        <v>36</v>
      </c>
      <c r="O3851">
        <f t="shared" si="60"/>
        <v>2.0386236535441748E-3</v>
      </c>
    </row>
    <row r="3852" spans="1:15" x14ac:dyDescent="0.3">
      <c r="A3852">
        <v>122</v>
      </c>
      <c r="B3852">
        <v>191</v>
      </c>
      <c r="C3852" t="s">
        <v>750</v>
      </c>
      <c r="D3852" t="s">
        <v>144</v>
      </c>
      <c r="E3852">
        <v>73</v>
      </c>
      <c r="F3852">
        <v>175</v>
      </c>
      <c r="G3852">
        <v>0.41714285714285715</v>
      </c>
      <c r="H3852">
        <v>36299</v>
      </c>
      <c r="I3852">
        <v>72831</v>
      </c>
      <c r="J3852">
        <v>101</v>
      </c>
      <c r="K3852" t="s">
        <v>2941</v>
      </c>
      <c r="L3852">
        <v>1386</v>
      </c>
      <c r="M3852">
        <v>2024</v>
      </c>
      <c r="N3852">
        <v>36</v>
      </c>
      <c r="O3852">
        <f t="shared" si="60"/>
        <v>2.0110746852530373E-3</v>
      </c>
    </row>
    <row r="3853" spans="1:15" x14ac:dyDescent="0.3">
      <c r="A3853">
        <v>122</v>
      </c>
      <c r="B3853">
        <v>310</v>
      </c>
      <c r="C3853" t="s">
        <v>750</v>
      </c>
      <c r="D3853" t="s">
        <v>144</v>
      </c>
      <c r="E3853">
        <v>71</v>
      </c>
      <c r="F3853">
        <v>100</v>
      </c>
      <c r="G3853">
        <v>0.71</v>
      </c>
      <c r="H3853">
        <v>36299</v>
      </c>
      <c r="I3853">
        <v>72831</v>
      </c>
      <c r="J3853">
        <v>102</v>
      </c>
      <c r="K3853" t="s">
        <v>960</v>
      </c>
      <c r="L3853">
        <v>1431</v>
      </c>
      <c r="M3853">
        <v>2024</v>
      </c>
      <c r="N3853">
        <v>36</v>
      </c>
      <c r="O3853">
        <f t="shared" si="60"/>
        <v>1.9559767486707624E-3</v>
      </c>
    </row>
    <row r="3854" spans="1:15" x14ac:dyDescent="0.3">
      <c r="A3854">
        <v>122</v>
      </c>
      <c r="B3854">
        <v>251</v>
      </c>
      <c r="C3854" t="s">
        <v>750</v>
      </c>
      <c r="D3854" t="s">
        <v>144</v>
      </c>
      <c r="E3854">
        <v>70</v>
      </c>
      <c r="F3854">
        <v>133</v>
      </c>
      <c r="G3854">
        <v>0.52631578947368418</v>
      </c>
      <c r="H3854">
        <v>36299</v>
      </c>
      <c r="I3854">
        <v>72831</v>
      </c>
      <c r="J3854">
        <v>103</v>
      </c>
      <c r="K3854" t="s">
        <v>2714</v>
      </c>
      <c r="L3854">
        <v>781</v>
      </c>
      <c r="M3854">
        <v>2024</v>
      </c>
      <c r="N3854">
        <v>36</v>
      </c>
      <c r="O3854">
        <f t="shared" si="60"/>
        <v>1.9284277803796248E-3</v>
      </c>
    </row>
    <row r="3855" spans="1:15" x14ac:dyDescent="0.3">
      <c r="A3855">
        <v>122</v>
      </c>
      <c r="B3855">
        <v>661</v>
      </c>
      <c r="C3855" t="s">
        <v>750</v>
      </c>
      <c r="D3855" t="s">
        <v>144</v>
      </c>
      <c r="E3855">
        <v>70</v>
      </c>
      <c r="F3855">
        <v>182</v>
      </c>
      <c r="G3855">
        <v>0.38461538461538464</v>
      </c>
      <c r="H3855">
        <v>36299</v>
      </c>
      <c r="I3855">
        <v>72831</v>
      </c>
      <c r="J3855">
        <v>103</v>
      </c>
      <c r="K3855" t="s">
        <v>2235</v>
      </c>
      <c r="L3855">
        <v>2066</v>
      </c>
      <c r="M3855">
        <v>2024</v>
      </c>
      <c r="N3855">
        <v>36</v>
      </c>
      <c r="O3855">
        <f t="shared" si="60"/>
        <v>1.9284277803796248E-3</v>
      </c>
    </row>
    <row r="3856" spans="1:15" x14ac:dyDescent="0.3">
      <c r="A3856">
        <v>122</v>
      </c>
      <c r="B3856">
        <v>773</v>
      </c>
      <c r="C3856" t="s">
        <v>750</v>
      </c>
      <c r="D3856" t="s">
        <v>144</v>
      </c>
      <c r="E3856">
        <v>66</v>
      </c>
      <c r="F3856">
        <v>291</v>
      </c>
      <c r="G3856">
        <v>0.22680412371134021</v>
      </c>
      <c r="H3856">
        <v>36299</v>
      </c>
      <c r="I3856">
        <v>72831</v>
      </c>
      <c r="J3856">
        <v>105</v>
      </c>
      <c r="K3856" t="s">
        <v>917</v>
      </c>
      <c r="L3856">
        <v>2034</v>
      </c>
      <c r="M3856">
        <v>2024</v>
      </c>
      <c r="N3856">
        <v>36</v>
      </c>
      <c r="O3856">
        <f t="shared" si="60"/>
        <v>1.8182319072150748E-3</v>
      </c>
    </row>
    <row r="3857" spans="1:15" x14ac:dyDescent="0.3">
      <c r="A3857">
        <v>122</v>
      </c>
      <c r="B3857">
        <v>54</v>
      </c>
      <c r="C3857" t="s">
        <v>750</v>
      </c>
      <c r="D3857" t="s">
        <v>144</v>
      </c>
      <c r="E3857">
        <v>64</v>
      </c>
      <c r="F3857">
        <v>139</v>
      </c>
      <c r="G3857">
        <v>0.46043165467625902</v>
      </c>
      <c r="H3857">
        <v>36299</v>
      </c>
      <c r="I3857">
        <v>72831</v>
      </c>
      <c r="J3857">
        <v>106</v>
      </c>
      <c r="K3857" t="s">
        <v>2684</v>
      </c>
      <c r="L3857">
        <v>1063</v>
      </c>
      <c r="M3857">
        <v>2024</v>
      </c>
      <c r="N3857">
        <v>36</v>
      </c>
      <c r="O3857">
        <f t="shared" si="60"/>
        <v>1.7631339706327999E-3</v>
      </c>
    </row>
    <row r="3858" spans="1:15" x14ac:dyDescent="0.3">
      <c r="A3858">
        <v>122</v>
      </c>
      <c r="B3858">
        <v>380</v>
      </c>
      <c r="C3858" t="s">
        <v>750</v>
      </c>
      <c r="D3858" t="s">
        <v>144</v>
      </c>
      <c r="E3858">
        <v>63</v>
      </c>
      <c r="F3858">
        <v>172</v>
      </c>
      <c r="G3858">
        <v>0.36627906976744184</v>
      </c>
      <c r="H3858">
        <v>36299</v>
      </c>
      <c r="I3858">
        <v>72831</v>
      </c>
      <c r="J3858">
        <v>107</v>
      </c>
      <c r="K3858" t="s">
        <v>2733</v>
      </c>
      <c r="L3858">
        <v>1402</v>
      </c>
      <c r="M3858">
        <v>2024</v>
      </c>
      <c r="N3858">
        <v>36</v>
      </c>
      <c r="O3858">
        <f t="shared" si="60"/>
        <v>1.7355850023416622E-3</v>
      </c>
    </row>
    <row r="3859" spans="1:15" x14ac:dyDescent="0.3">
      <c r="A3859">
        <v>122</v>
      </c>
      <c r="B3859">
        <v>24</v>
      </c>
      <c r="C3859" t="s">
        <v>750</v>
      </c>
      <c r="D3859" t="s">
        <v>144</v>
      </c>
      <c r="E3859">
        <v>60</v>
      </c>
      <c r="F3859">
        <v>172</v>
      </c>
      <c r="G3859">
        <v>0.34883720930232559</v>
      </c>
      <c r="H3859">
        <v>36299</v>
      </c>
      <c r="I3859">
        <v>72831</v>
      </c>
      <c r="J3859">
        <v>108</v>
      </c>
      <c r="K3859" t="s">
        <v>2220</v>
      </c>
      <c r="L3859">
        <v>3887</v>
      </c>
      <c r="M3859">
        <v>2024</v>
      </c>
      <c r="N3859">
        <v>36</v>
      </c>
      <c r="O3859">
        <f t="shared" si="60"/>
        <v>1.6529380974682499E-3</v>
      </c>
    </row>
    <row r="3860" spans="1:15" x14ac:dyDescent="0.3">
      <c r="A3860">
        <v>122</v>
      </c>
      <c r="B3860">
        <v>813</v>
      </c>
      <c r="C3860" t="s">
        <v>750</v>
      </c>
      <c r="D3860" t="s">
        <v>144</v>
      </c>
      <c r="E3860">
        <v>60</v>
      </c>
      <c r="F3860">
        <v>116</v>
      </c>
      <c r="G3860">
        <v>0.51724137931034486</v>
      </c>
      <c r="H3860">
        <v>36299</v>
      </c>
      <c r="I3860">
        <v>72831</v>
      </c>
      <c r="J3860">
        <v>108</v>
      </c>
      <c r="K3860" t="s">
        <v>2243</v>
      </c>
      <c r="L3860">
        <v>1813</v>
      </c>
      <c r="M3860">
        <v>2024</v>
      </c>
      <c r="N3860">
        <v>36</v>
      </c>
      <c r="O3860">
        <f t="shared" si="60"/>
        <v>1.6529380974682499E-3</v>
      </c>
    </row>
    <row r="3861" spans="1:15" x14ac:dyDescent="0.3">
      <c r="A3861">
        <v>122</v>
      </c>
      <c r="B3861">
        <v>182</v>
      </c>
      <c r="C3861" t="s">
        <v>750</v>
      </c>
      <c r="D3861" t="s">
        <v>144</v>
      </c>
      <c r="E3861">
        <v>59</v>
      </c>
      <c r="F3861">
        <v>101</v>
      </c>
      <c r="G3861">
        <v>0.58415841584158412</v>
      </c>
      <c r="H3861">
        <v>36299</v>
      </c>
      <c r="I3861">
        <v>72831</v>
      </c>
      <c r="J3861">
        <v>110</v>
      </c>
      <c r="K3861" t="s">
        <v>2229</v>
      </c>
      <c r="L3861">
        <v>1866</v>
      </c>
      <c r="M3861">
        <v>2024</v>
      </c>
      <c r="N3861">
        <v>36</v>
      </c>
      <c r="O3861">
        <f t="shared" si="60"/>
        <v>1.6253891291771122E-3</v>
      </c>
    </row>
    <row r="3862" spans="1:15" x14ac:dyDescent="0.3">
      <c r="A3862">
        <v>122</v>
      </c>
      <c r="B3862">
        <v>203</v>
      </c>
      <c r="C3862" t="s">
        <v>750</v>
      </c>
      <c r="D3862" t="s">
        <v>144</v>
      </c>
      <c r="E3862">
        <v>59</v>
      </c>
      <c r="F3862">
        <v>264</v>
      </c>
      <c r="G3862">
        <v>0.22348484848484848</v>
      </c>
      <c r="H3862">
        <v>36299</v>
      </c>
      <c r="I3862">
        <v>72831</v>
      </c>
      <c r="J3862">
        <v>110</v>
      </c>
      <c r="K3862" t="s">
        <v>1735</v>
      </c>
      <c r="L3862">
        <v>1119</v>
      </c>
      <c r="M3862">
        <v>2024</v>
      </c>
      <c r="N3862">
        <v>36</v>
      </c>
      <c r="O3862">
        <f t="shared" si="60"/>
        <v>1.6253891291771122E-3</v>
      </c>
    </row>
    <row r="3863" spans="1:15" x14ac:dyDescent="0.3">
      <c r="A3863">
        <v>122</v>
      </c>
      <c r="B3863">
        <v>501</v>
      </c>
      <c r="C3863" t="s">
        <v>750</v>
      </c>
      <c r="D3863" t="s">
        <v>144</v>
      </c>
      <c r="E3863">
        <v>59</v>
      </c>
      <c r="F3863">
        <v>102</v>
      </c>
      <c r="G3863">
        <v>0.57843137254901966</v>
      </c>
      <c r="H3863">
        <v>36299</v>
      </c>
      <c r="I3863">
        <v>72831</v>
      </c>
      <c r="J3863">
        <v>110</v>
      </c>
      <c r="K3863" t="s">
        <v>2756</v>
      </c>
      <c r="L3863">
        <v>777</v>
      </c>
      <c r="M3863">
        <v>2024</v>
      </c>
      <c r="N3863">
        <v>36</v>
      </c>
      <c r="O3863">
        <f t="shared" si="60"/>
        <v>1.6253891291771122E-3</v>
      </c>
    </row>
    <row r="3864" spans="1:15" x14ac:dyDescent="0.3">
      <c r="A3864">
        <v>122</v>
      </c>
      <c r="B3864">
        <v>626</v>
      </c>
      <c r="C3864" t="s">
        <v>750</v>
      </c>
      <c r="D3864" t="s">
        <v>144</v>
      </c>
      <c r="E3864">
        <v>59</v>
      </c>
      <c r="F3864">
        <v>120</v>
      </c>
      <c r="G3864">
        <v>0.49166666666666664</v>
      </c>
      <c r="H3864">
        <v>36299</v>
      </c>
      <c r="I3864">
        <v>72831</v>
      </c>
      <c r="J3864">
        <v>110</v>
      </c>
      <c r="K3864" t="s">
        <v>2784</v>
      </c>
      <c r="L3864">
        <v>1978</v>
      </c>
      <c r="M3864">
        <v>2024</v>
      </c>
      <c r="N3864">
        <v>36</v>
      </c>
      <c r="O3864">
        <f t="shared" si="60"/>
        <v>1.6253891291771122E-3</v>
      </c>
    </row>
    <row r="3865" spans="1:15" x14ac:dyDescent="0.3">
      <c r="A3865">
        <v>122</v>
      </c>
      <c r="B3865">
        <v>145</v>
      </c>
      <c r="C3865" t="s">
        <v>750</v>
      </c>
      <c r="D3865" t="s">
        <v>144</v>
      </c>
      <c r="E3865">
        <v>55</v>
      </c>
      <c r="F3865">
        <v>126</v>
      </c>
      <c r="G3865">
        <v>0.43650793650793651</v>
      </c>
      <c r="H3865">
        <v>36299</v>
      </c>
      <c r="I3865">
        <v>72831</v>
      </c>
      <c r="J3865">
        <v>114</v>
      </c>
      <c r="K3865" t="s">
        <v>2823</v>
      </c>
      <c r="L3865">
        <v>782</v>
      </c>
      <c r="M3865">
        <v>2024</v>
      </c>
      <c r="N3865">
        <v>36</v>
      </c>
      <c r="O3865">
        <f t="shared" si="60"/>
        <v>1.5151932560125622E-3</v>
      </c>
    </row>
    <row r="3866" spans="1:15" x14ac:dyDescent="0.3">
      <c r="A3866">
        <v>122</v>
      </c>
      <c r="B3866">
        <v>252</v>
      </c>
      <c r="C3866" t="s">
        <v>750</v>
      </c>
      <c r="D3866" t="s">
        <v>144</v>
      </c>
      <c r="E3866">
        <v>54</v>
      </c>
      <c r="F3866">
        <v>112</v>
      </c>
      <c r="G3866">
        <v>0.48214285714285715</v>
      </c>
      <c r="H3866">
        <v>36299</v>
      </c>
      <c r="I3866">
        <v>72831</v>
      </c>
      <c r="J3866">
        <v>115</v>
      </c>
      <c r="K3866" t="s">
        <v>2946</v>
      </c>
      <c r="L3866">
        <v>1540</v>
      </c>
      <c r="M3866">
        <v>2024</v>
      </c>
      <c r="N3866">
        <v>36</v>
      </c>
      <c r="O3866">
        <f t="shared" si="60"/>
        <v>1.4876442877214248E-3</v>
      </c>
    </row>
    <row r="3867" spans="1:15" x14ac:dyDescent="0.3">
      <c r="A3867">
        <v>122</v>
      </c>
      <c r="B3867">
        <v>421</v>
      </c>
      <c r="C3867" t="s">
        <v>750</v>
      </c>
      <c r="D3867" t="s">
        <v>144</v>
      </c>
      <c r="E3867">
        <v>52</v>
      </c>
      <c r="F3867">
        <v>144</v>
      </c>
      <c r="G3867">
        <v>0.3611111111111111</v>
      </c>
      <c r="H3867">
        <v>36299</v>
      </c>
      <c r="I3867">
        <v>72831</v>
      </c>
      <c r="J3867">
        <v>116</v>
      </c>
      <c r="K3867" t="s">
        <v>932</v>
      </c>
      <c r="L3867">
        <v>1915</v>
      </c>
      <c r="M3867">
        <v>2024</v>
      </c>
      <c r="N3867">
        <v>36</v>
      </c>
      <c r="O3867">
        <f t="shared" si="60"/>
        <v>1.4325463511391499E-3</v>
      </c>
    </row>
    <row r="3868" spans="1:15" x14ac:dyDescent="0.3">
      <c r="A3868">
        <v>122</v>
      </c>
      <c r="B3868">
        <v>723</v>
      </c>
      <c r="C3868" t="s">
        <v>750</v>
      </c>
      <c r="D3868" t="s">
        <v>144</v>
      </c>
      <c r="E3868">
        <v>52</v>
      </c>
      <c r="F3868">
        <v>89</v>
      </c>
      <c r="G3868">
        <v>0.5842696629213483</v>
      </c>
      <c r="H3868">
        <v>36299</v>
      </c>
      <c r="I3868">
        <v>72831</v>
      </c>
      <c r="J3868">
        <v>116</v>
      </c>
      <c r="K3868" t="s">
        <v>937</v>
      </c>
      <c r="L3868">
        <v>1212</v>
      </c>
      <c r="M3868">
        <v>2024</v>
      </c>
      <c r="N3868">
        <v>36</v>
      </c>
      <c r="O3868">
        <f t="shared" si="60"/>
        <v>1.4325463511391499E-3</v>
      </c>
    </row>
    <row r="3869" spans="1:15" x14ac:dyDescent="0.3">
      <c r="A3869">
        <v>122</v>
      </c>
      <c r="B3869">
        <v>320</v>
      </c>
      <c r="C3869" t="s">
        <v>750</v>
      </c>
      <c r="D3869" t="s">
        <v>144</v>
      </c>
      <c r="E3869">
        <v>51</v>
      </c>
      <c r="F3869">
        <v>91</v>
      </c>
      <c r="G3869">
        <v>0.56043956043956045</v>
      </c>
      <c r="H3869">
        <v>36299</v>
      </c>
      <c r="I3869">
        <v>72831</v>
      </c>
      <c r="J3869">
        <v>118</v>
      </c>
      <c r="K3869" t="s">
        <v>961</v>
      </c>
      <c r="L3869">
        <v>1396</v>
      </c>
      <c r="M3869">
        <v>2024</v>
      </c>
      <c r="N3869">
        <v>36</v>
      </c>
      <c r="O3869">
        <f t="shared" si="60"/>
        <v>1.4049973828480123E-3</v>
      </c>
    </row>
    <row r="3870" spans="1:15" x14ac:dyDescent="0.3">
      <c r="A3870">
        <v>122</v>
      </c>
      <c r="B3870">
        <v>468</v>
      </c>
      <c r="C3870" t="s">
        <v>750</v>
      </c>
      <c r="D3870" t="s">
        <v>144</v>
      </c>
      <c r="E3870">
        <v>50</v>
      </c>
      <c r="F3870">
        <v>114</v>
      </c>
      <c r="G3870">
        <v>0.43859649122807015</v>
      </c>
      <c r="H3870">
        <v>36299</v>
      </c>
      <c r="I3870">
        <v>72831</v>
      </c>
      <c r="J3870">
        <v>119</v>
      </c>
      <c r="K3870" t="s">
        <v>2749</v>
      </c>
      <c r="L3870">
        <v>1247</v>
      </c>
      <c r="M3870">
        <v>2024</v>
      </c>
      <c r="N3870">
        <v>36</v>
      </c>
      <c r="O3870">
        <f t="shared" si="60"/>
        <v>1.3774484145568748E-3</v>
      </c>
    </row>
    <row r="3871" spans="1:15" x14ac:dyDescent="0.3">
      <c r="A3871">
        <v>122</v>
      </c>
      <c r="B3871">
        <v>633</v>
      </c>
      <c r="C3871" t="s">
        <v>750</v>
      </c>
      <c r="D3871" t="s">
        <v>144</v>
      </c>
      <c r="E3871">
        <v>50</v>
      </c>
      <c r="F3871">
        <v>73</v>
      </c>
      <c r="G3871">
        <v>0.68493150684931503</v>
      </c>
      <c r="H3871">
        <v>36299</v>
      </c>
      <c r="I3871">
        <v>72831</v>
      </c>
      <c r="J3871">
        <v>119</v>
      </c>
      <c r="K3871" t="s">
        <v>2786</v>
      </c>
      <c r="L3871">
        <v>1448</v>
      </c>
      <c r="M3871">
        <v>2024</v>
      </c>
      <c r="N3871">
        <v>36</v>
      </c>
      <c r="O3871">
        <f t="shared" si="60"/>
        <v>1.3774484145568748E-3</v>
      </c>
    </row>
    <row r="3872" spans="1:15" x14ac:dyDescent="0.3">
      <c r="A3872">
        <v>122</v>
      </c>
      <c r="B3872">
        <v>220</v>
      </c>
      <c r="C3872" t="s">
        <v>750</v>
      </c>
      <c r="D3872" t="s">
        <v>144</v>
      </c>
      <c r="E3872">
        <v>49</v>
      </c>
      <c r="F3872">
        <v>82</v>
      </c>
      <c r="G3872">
        <v>0.59756097560975607</v>
      </c>
      <c r="H3872">
        <v>36299</v>
      </c>
      <c r="I3872">
        <v>72831</v>
      </c>
      <c r="J3872">
        <v>121</v>
      </c>
      <c r="K3872" t="s">
        <v>941</v>
      </c>
      <c r="L3872">
        <v>1892</v>
      </c>
      <c r="M3872">
        <v>2024</v>
      </c>
      <c r="N3872">
        <v>36</v>
      </c>
      <c r="O3872">
        <f t="shared" si="60"/>
        <v>1.3498994462657374E-3</v>
      </c>
    </row>
    <row r="3873" spans="1:15" x14ac:dyDescent="0.3">
      <c r="A3873">
        <v>122</v>
      </c>
      <c r="B3873">
        <v>340</v>
      </c>
      <c r="C3873" t="s">
        <v>750</v>
      </c>
      <c r="D3873" t="s">
        <v>144</v>
      </c>
      <c r="E3873">
        <v>49</v>
      </c>
      <c r="F3873">
        <v>107</v>
      </c>
      <c r="G3873">
        <v>0.45794392523364486</v>
      </c>
      <c r="H3873">
        <v>36299</v>
      </c>
      <c r="I3873">
        <v>72831</v>
      </c>
      <c r="J3873">
        <v>121</v>
      </c>
      <c r="K3873" t="s">
        <v>1627</v>
      </c>
      <c r="L3873">
        <v>901</v>
      </c>
      <c r="M3873">
        <v>2024</v>
      </c>
      <c r="N3873">
        <v>36</v>
      </c>
      <c r="O3873">
        <f t="shared" si="60"/>
        <v>1.3498994462657374E-3</v>
      </c>
    </row>
    <row r="3874" spans="1:15" x14ac:dyDescent="0.3">
      <c r="A3874">
        <v>122</v>
      </c>
      <c r="B3874">
        <v>817</v>
      </c>
      <c r="C3874" t="s">
        <v>750</v>
      </c>
      <c r="D3874" t="s">
        <v>144</v>
      </c>
      <c r="E3874">
        <v>49</v>
      </c>
      <c r="F3874">
        <v>107</v>
      </c>
      <c r="G3874">
        <v>0.45794392523364486</v>
      </c>
      <c r="H3874">
        <v>36299</v>
      </c>
      <c r="I3874">
        <v>72831</v>
      </c>
      <c r="J3874">
        <v>121</v>
      </c>
      <c r="K3874" t="s">
        <v>2945</v>
      </c>
      <c r="L3874">
        <v>1027</v>
      </c>
      <c r="M3874">
        <v>2024</v>
      </c>
      <c r="N3874">
        <v>36</v>
      </c>
      <c r="O3874">
        <f t="shared" si="60"/>
        <v>1.3498994462657374E-3</v>
      </c>
    </row>
    <row r="3875" spans="1:15" x14ac:dyDescent="0.3">
      <c r="A3875">
        <v>122</v>
      </c>
      <c r="B3875">
        <v>950</v>
      </c>
      <c r="C3875" t="s">
        <v>750</v>
      </c>
      <c r="D3875" t="s">
        <v>144</v>
      </c>
      <c r="E3875">
        <v>48</v>
      </c>
      <c r="F3875">
        <v>83</v>
      </c>
      <c r="G3875">
        <v>0.57831325301204817</v>
      </c>
      <c r="H3875">
        <v>36299</v>
      </c>
      <c r="I3875">
        <v>72831</v>
      </c>
      <c r="J3875">
        <v>124</v>
      </c>
      <c r="K3875" t="s">
        <v>2217</v>
      </c>
      <c r="L3875">
        <v>2149</v>
      </c>
      <c r="M3875">
        <v>2024</v>
      </c>
      <c r="N3875">
        <v>36</v>
      </c>
      <c r="O3875">
        <f t="shared" si="60"/>
        <v>1.3223504779745999E-3</v>
      </c>
    </row>
    <row r="3876" spans="1:15" x14ac:dyDescent="0.3">
      <c r="A3876">
        <v>122</v>
      </c>
      <c r="B3876">
        <v>142</v>
      </c>
      <c r="C3876" t="s">
        <v>750</v>
      </c>
      <c r="D3876" t="s">
        <v>144</v>
      </c>
      <c r="E3876">
        <v>47</v>
      </c>
      <c r="F3876">
        <v>102</v>
      </c>
      <c r="G3876">
        <v>0.46078431372549017</v>
      </c>
      <c r="H3876">
        <v>36299</v>
      </c>
      <c r="I3876">
        <v>72831</v>
      </c>
      <c r="J3876">
        <v>125</v>
      </c>
      <c r="K3876" t="s">
        <v>2949</v>
      </c>
      <c r="L3876">
        <v>1027</v>
      </c>
      <c r="M3876">
        <v>2024</v>
      </c>
      <c r="N3876">
        <v>36</v>
      </c>
      <c r="O3876">
        <f t="shared" si="60"/>
        <v>1.2948015096834623E-3</v>
      </c>
    </row>
    <row r="3877" spans="1:15" x14ac:dyDescent="0.3">
      <c r="A3877">
        <v>122</v>
      </c>
      <c r="B3877">
        <v>227</v>
      </c>
      <c r="C3877" t="s">
        <v>750</v>
      </c>
      <c r="D3877" t="s">
        <v>144</v>
      </c>
      <c r="E3877">
        <v>46</v>
      </c>
      <c r="F3877">
        <v>91</v>
      </c>
      <c r="G3877">
        <v>0.50549450549450547</v>
      </c>
      <c r="H3877">
        <v>36299</v>
      </c>
      <c r="I3877">
        <v>72831</v>
      </c>
      <c r="J3877">
        <v>126</v>
      </c>
      <c r="K3877" t="s">
        <v>2217</v>
      </c>
      <c r="L3877">
        <v>1312</v>
      </c>
      <c r="M3877">
        <v>2024</v>
      </c>
      <c r="N3877">
        <v>36</v>
      </c>
      <c r="O3877">
        <f t="shared" si="60"/>
        <v>1.2672525413923248E-3</v>
      </c>
    </row>
    <row r="3878" spans="1:15" x14ac:dyDescent="0.3">
      <c r="A3878">
        <v>122</v>
      </c>
      <c r="B3878">
        <v>233</v>
      </c>
      <c r="C3878" t="s">
        <v>750</v>
      </c>
      <c r="D3878" t="s">
        <v>144</v>
      </c>
      <c r="E3878">
        <v>46</v>
      </c>
      <c r="F3878">
        <v>81</v>
      </c>
      <c r="G3878">
        <v>0.5679012345679012</v>
      </c>
      <c r="H3878">
        <v>36299</v>
      </c>
      <c r="I3878">
        <v>72831</v>
      </c>
      <c r="J3878">
        <v>126</v>
      </c>
      <c r="K3878" t="s">
        <v>2950</v>
      </c>
      <c r="L3878">
        <v>810</v>
      </c>
      <c r="M3878">
        <v>2024</v>
      </c>
      <c r="N3878">
        <v>36</v>
      </c>
      <c r="O3878">
        <f t="shared" si="60"/>
        <v>1.2672525413923248E-3</v>
      </c>
    </row>
    <row r="3879" spans="1:15" x14ac:dyDescent="0.3">
      <c r="A3879">
        <v>122</v>
      </c>
      <c r="B3879">
        <v>751</v>
      </c>
      <c r="C3879" t="s">
        <v>750</v>
      </c>
      <c r="D3879" t="s">
        <v>144</v>
      </c>
      <c r="E3879">
        <v>45</v>
      </c>
      <c r="F3879">
        <v>111</v>
      </c>
      <c r="G3879">
        <v>0.40540540540540543</v>
      </c>
      <c r="H3879">
        <v>36299</v>
      </c>
      <c r="I3879">
        <v>72831</v>
      </c>
      <c r="J3879">
        <v>128</v>
      </c>
      <c r="K3879" t="s">
        <v>870</v>
      </c>
      <c r="L3879">
        <v>7174</v>
      </c>
      <c r="M3879">
        <v>2024</v>
      </c>
      <c r="N3879">
        <v>36</v>
      </c>
      <c r="O3879">
        <f t="shared" si="60"/>
        <v>1.2397035731011874E-3</v>
      </c>
    </row>
    <row r="3880" spans="1:15" x14ac:dyDescent="0.3">
      <c r="A3880">
        <v>122</v>
      </c>
      <c r="B3880">
        <v>206</v>
      </c>
      <c r="C3880" t="s">
        <v>750</v>
      </c>
      <c r="D3880" t="s">
        <v>144</v>
      </c>
      <c r="E3880">
        <v>43</v>
      </c>
      <c r="F3880">
        <v>88</v>
      </c>
      <c r="G3880">
        <v>0.48863636363636365</v>
      </c>
      <c r="H3880">
        <v>36299</v>
      </c>
      <c r="I3880">
        <v>72831</v>
      </c>
      <c r="J3880">
        <v>129</v>
      </c>
      <c r="K3880" t="s">
        <v>2705</v>
      </c>
      <c r="L3880">
        <v>1245</v>
      </c>
      <c r="M3880">
        <v>2024</v>
      </c>
      <c r="N3880">
        <v>36</v>
      </c>
      <c r="O3880">
        <f t="shared" si="60"/>
        <v>1.1846056365189123E-3</v>
      </c>
    </row>
    <row r="3881" spans="1:15" x14ac:dyDescent="0.3">
      <c r="A3881">
        <v>122</v>
      </c>
      <c r="B3881">
        <v>315</v>
      </c>
      <c r="C3881" t="s">
        <v>750</v>
      </c>
      <c r="D3881" t="s">
        <v>144</v>
      </c>
      <c r="E3881">
        <v>42</v>
      </c>
      <c r="F3881">
        <v>91</v>
      </c>
      <c r="G3881">
        <v>0.46153846153846156</v>
      </c>
      <c r="H3881">
        <v>36299</v>
      </c>
      <c r="I3881">
        <v>72831</v>
      </c>
      <c r="J3881">
        <v>130</v>
      </c>
      <c r="K3881" t="s">
        <v>2943</v>
      </c>
      <c r="L3881">
        <v>1125</v>
      </c>
      <c r="M3881">
        <v>2024</v>
      </c>
      <c r="N3881">
        <v>36</v>
      </c>
      <c r="O3881">
        <f t="shared" si="60"/>
        <v>1.1570566682277748E-3</v>
      </c>
    </row>
    <row r="3882" spans="1:15" x14ac:dyDescent="0.3">
      <c r="A3882">
        <v>122</v>
      </c>
      <c r="B3882">
        <v>344</v>
      </c>
      <c r="C3882" t="s">
        <v>750</v>
      </c>
      <c r="D3882" t="s">
        <v>144</v>
      </c>
      <c r="E3882">
        <v>42</v>
      </c>
      <c r="F3882">
        <v>125</v>
      </c>
      <c r="G3882">
        <v>0.33600000000000002</v>
      </c>
      <c r="H3882">
        <v>36299</v>
      </c>
      <c r="I3882">
        <v>72831</v>
      </c>
      <c r="J3882">
        <v>130</v>
      </c>
      <c r="K3882" t="s">
        <v>2728</v>
      </c>
      <c r="L3882">
        <v>1902</v>
      </c>
      <c r="M3882">
        <v>2024</v>
      </c>
      <c r="N3882">
        <v>36</v>
      </c>
      <c r="O3882">
        <f t="shared" si="60"/>
        <v>1.1570566682277748E-3</v>
      </c>
    </row>
    <row r="3883" spans="1:15" x14ac:dyDescent="0.3">
      <c r="A3883">
        <v>122</v>
      </c>
      <c r="B3883">
        <v>242</v>
      </c>
      <c r="C3883" t="s">
        <v>750</v>
      </c>
      <c r="D3883" t="s">
        <v>144</v>
      </c>
      <c r="E3883">
        <v>41</v>
      </c>
      <c r="F3883">
        <v>76</v>
      </c>
      <c r="G3883">
        <v>0.53947368421052633</v>
      </c>
      <c r="H3883">
        <v>36299</v>
      </c>
      <c r="I3883">
        <v>72831</v>
      </c>
      <c r="J3883">
        <v>132</v>
      </c>
      <c r="K3883" t="s">
        <v>2711</v>
      </c>
      <c r="L3883">
        <v>776</v>
      </c>
      <c r="M3883">
        <v>2024</v>
      </c>
      <c r="N3883">
        <v>36</v>
      </c>
      <c r="O3883">
        <f t="shared" si="60"/>
        <v>1.1295076999366374E-3</v>
      </c>
    </row>
    <row r="3884" spans="1:15" x14ac:dyDescent="0.3">
      <c r="A3884">
        <v>122</v>
      </c>
      <c r="B3884">
        <v>317</v>
      </c>
      <c r="C3884" t="s">
        <v>750</v>
      </c>
      <c r="D3884" t="s">
        <v>144</v>
      </c>
      <c r="E3884">
        <v>40</v>
      </c>
      <c r="F3884">
        <v>61</v>
      </c>
      <c r="G3884">
        <v>0.65573770491803274</v>
      </c>
      <c r="H3884">
        <v>36299</v>
      </c>
      <c r="I3884">
        <v>72831</v>
      </c>
      <c r="J3884">
        <v>133</v>
      </c>
      <c r="K3884" t="s">
        <v>2242</v>
      </c>
      <c r="L3884">
        <v>829</v>
      </c>
      <c r="M3884">
        <v>2024</v>
      </c>
      <c r="N3884">
        <v>36</v>
      </c>
      <c r="O3884">
        <f t="shared" si="60"/>
        <v>1.1019587316454999E-3</v>
      </c>
    </row>
    <row r="3885" spans="1:15" x14ac:dyDescent="0.3">
      <c r="A3885">
        <v>122</v>
      </c>
      <c r="B3885">
        <v>442</v>
      </c>
      <c r="C3885" t="s">
        <v>750</v>
      </c>
      <c r="D3885" t="s">
        <v>144</v>
      </c>
      <c r="E3885">
        <v>40</v>
      </c>
      <c r="F3885">
        <v>43</v>
      </c>
      <c r="G3885">
        <v>0.93023255813953487</v>
      </c>
      <c r="H3885">
        <v>36299</v>
      </c>
      <c r="I3885">
        <v>72831</v>
      </c>
      <c r="J3885">
        <v>133</v>
      </c>
      <c r="K3885" t="s">
        <v>2741</v>
      </c>
      <c r="L3885">
        <v>955</v>
      </c>
      <c r="M3885">
        <v>2024</v>
      </c>
      <c r="N3885">
        <v>36</v>
      </c>
      <c r="O3885">
        <f t="shared" si="60"/>
        <v>1.1019587316454999E-3</v>
      </c>
    </row>
    <row r="3886" spans="1:15" x14ac:dyDescent="0.3">
      <c r="A3886">
        <v>122</v>
      </c>
      <c r="B3886">
        <v>952</v>
      </c>
      <c r="C3886" t="s">
        <v>750</v>
      </c>
      <c r="D3886" t="s">
        <v>144</v>
      </c>
      <c r="E3886">
        <v>40</v>
      </c>
      <c r="F3886">
        <v>79</v>
      </c>
      <c r="G3886">
        <v>0.50632911392405067</v>
      </c>
      <c r="H3886">
        <v>36299</v>
      </c>
      <c r="I3886">
        <v>72831</v>
      </c>
      <c r="J3886">
        <v>133</v>
      </c>
      <c r="K3886" t="s">
        <v>2811</v>
      </c>
      <c r="L3886">
        <v>936</v>
      </c>
      <c r="M3886">
        <v>2024</v>
      </c>
      <c r="N3886">
        <v>36</v>
      </c>
      <c r="O3886">
        <f t="shared" si="60"/>
        <v>1.1019587316454999E-3</v>
      </c>
    </row>
    <row r="3887" spans="1:15" x14ac:dyDescent="0.3">
      <c r="A3887">
        <v>122</v>
      </c>
      <c r="B3887">
        <v>305</v>
      </c>
      <c r="C3887" t="s">
        <v>750</v>
      </c>
      <c r="D3887" t="s">
        <v>144</v>
      </c>
      <c r="E3887">
        <v>38</v>
      </c>
      <c r="F3887">
        <v>85</v>
      </c>
      <c r="G3887">
        <v>0.44705882352941179</v>
      </c>
      <c r="H3887">
        <v>36299</v>
      </c>
      <c r="I3887">
        <v>72831</v>
      </c>
      <c r="J3887">
        <v>136</v>
      </c>
      <c r="K3887" t="s">
        <v>2720</v>
      </c>
      <c r="L3887">
        <v>1350</v>
      </c>
      <c r="M3887">
        <v>2024</v>
      </c>
      <c r="N3887">
        <v>36</v>
      </c>
      <c r="O3887">
        <f t="shared" si="60"/>
        <v>1.0468607950632248E-3</v>
      </c>
    </row>
    <row r="3888" spans="1:15" x14ac:dyDescent="0.3">
      <c r="A3888">
        <v>122</v>
      </c>
      <c r="B3888">
        <v>912</v>
      </c>
      <c r="C3888" t="s">
        <v>750</v>
      </c>
      <c r="D3888" t="s">
        <v>144</v>
      </c>
      <c r="E3888">
        <v>38</v>
      </c>
      <c r="F3888">
        <v>45</v>
      </c>
      <c r="G3888">
        <v>0.84444444444444444</v>
      </c>
      <c r="H3888">
        <v>36299</v>
      </c>
      <c r="I3888">
        <v>72831</v>
      </c>
      <c r="J3888">
        <v>136</v>
      </c>
      <c r="K3888" t="s">
        <v>2808</v>
      </c>
      <c r="L3888">
        <v>960</v>
      </c>
      <c r="M3888">
        <v>2024</v>
      </c>
      <c r="N3888">
        <v>36</v>
      </c>
      <c r="O3888">
        <f t="shared" si="60"/>
        <v>1.0468607950632248E-3</v>
      </c>
    </row>
    <row r="3889" spans="1:15" x14ac:dyDescent="0.3">
      <c r="A3889">
        <v>122</v>
      </c>
      <c r="B3889">
        <v>343</v>
      </c>
      <c r="C3889" t="s">
        <v>750</v>
      </c>
      <c r="D3889" t="s">
        <v>144</v>
      </c>
      <c r="E3889">
        <v>37</v>
      </c>
      <c r="F3889">
        <v>72</v>
      </c>
      <c r="G3889">
        <v>0.51388888888888884</v>
      </c>
      <c r="H3889">
        <v>36299</v>
      </c>
      <c r="I3889">
        <v>72831</v>
      </c>
      <c r="J3889">
        <v>138</v>
      </c>
      <c r="K3889" t="s">
        <v>2727</v>
      </c>
      <c r="L3889">
        <v>979</v>
      </c>
      <c r="M3889">
        <v>2024</v>
      </c>
      <c r="N3889">
        <v>36</v>
      </c>
      <c r="O3889">
        <f t="shared" si="60"/>
        <v>1.0193118267720874E-3</v>
      </c>
    </row>
    <row r="3890" spans="1:15" x14ac:dyDescent="0.3">
      <c r="A3890">
        <v>122</v>
      </c>
      <c r="B3890">
        <v>711</v>
      </c>
      <c r="C3890" t="s">
        <v>750</v>
      </c>
      <c r="D3890" t="s">
        <v>144</v>
      </c>
      <c r="E3890">
        <v>37</v>
      </c>
      <c r="F3890">
        <v>61</v>
      </c>
      <c r="G3890">
        <v>0.60655737704918034</v>
      </c>
      <c r="H3890">
        <v>36299</v>
      </c>
      <c r="I3890">
        <v>72831</v>
      </c>
      <c r="J3890">
        <v>138</v>
      </c>
      <c r="K3890" t="s">
        <v>2795</v>
      </c>
      <c r="L3890">
        <v>1532</v>
      </c>
      <c r="M3890">
        <v>2024</v>
      </c>
      <c r="N3890">
        <v>36</v>
      </c>
      <c r="O3890">
        <f t="shared" si="60"/>
        <v>1.0193118267720874E-3</v>
      </c>
    </row>
    <row r="3891" spans="1:15" x14ac:dyDescent="0.3">
      <c r="A3891">
        <v>122</v>
      </c>
      <c r="B3891">
        <v>424</v>
      </c>
      <c r="C3891" t="s">
        <v>750</v>
      </c>
      <c r="D3891" t="s">
        <v>144</v>
      </c>
      <c r="E3891">
        <v>36</v>
      </c>
      <c r="F3891">
        <v>79</v>
      </c>
      <c r="G3891">
        <v>0.45569620253164556</v>
      </c>
      <c r="H3891">
        <v>36299</v>
      </c>
      <c r="I3891">
        <v>72831</v>
      </c>
      <c r="J3891">
        <v>140</v>
      </c>
      <c r="K3891" t="s">
        <v>919</v>
      </c>
      <c r="L3891">
        <v>777</v>
      </c>
      <c r="M3891">
        <v>2024</v>
      </c>
      <c r="N3891">
        <v>36</v>
      </c>
      <c r="O3891">
        <f t="shared" si="60"/>
        <v>9.9176285848094994E-4</v>
      </c>
    </row>
    <row r="3892" spans="1:15" x14ac:dyDescent="0.3">
      <c r="A3892">
        <v>122</v>
      </c>
      <c r="B3892">
        <v>694</v>
      </c>
      <c r="C3892" t="s">
        <v>750</v>
      </c>
      <c r="D3892" t="s">
        <v>144</v>
      </c>
      <c r="E3892">
        <v>36</v>
      </c>
      <c r="F3892">
        <v>63</v>
      </c>
      <c r="G3892">
        <v>0.5714285714285714</v>
      </c>
      <c r="H3892">
        <v>36299</v>
      </c>
      <c r="I3892">
        <v>72831</v>
      </c>
      <c r="J3892">
        <v>140</v>
      </c>
      <c r="K3892" t="s">
        <v>2956</v>
      </c>
      <c r="L3892">
        <v>793</v>
      </c>
      <c r="M3892">
        <v>2024</v>
      </c>
      <c r="N3892">
        <v>36</v>
      </c>
      <c r="O3892">
        <f t="shared" si="60"/>
        <v>9.9176285848094994E-4</v>
      </c>
    </row>
    <row r="3893" spans="1:15" x14ac:dyDescent="0.3">
      <c r="A3893">
        <v>122</v>
      </c>
      <c r="B3893">
        <v>756</v>
      </c>
      <c r="C3893" t="s">
        <v>750</v>
      </c>
      <c r="D3893" t="s">
        <v>144</v>
      </c>
      <c r="E3893">
        <v>36</v>
      </c>
      <c r="F3893">
        <v>99</v>
      </c>
      <c r="G3893">
        <v>0.36363636363636365</v>
      </c>
      <c r="H3893">
        <v>36299</v>
      </c>
      <c r="I3893">
        <v>72831</v>
      </c>
      <c r="J3893">
        <v>140</v>
      </c>
      <c r="K3893" t="s">
        <v>892</v>
      </c>
      <c r="L3893">
        <v>1555</v>
      </c>
      <c r="M3893">
        <v>2024</v>
      </c>
      <c r="N3893">
        <v>36</v>
      </c>
      <c r="O3893">
        <f t="shared" si="60"/>
        <v>9.9176285848094994E-4</v>
      </c>
    </row>
    <row r="3894" spans="1:15" x14ac:dyDescent="0.3">
      <c r="A3894">
        <v>122</v>
      </c>
      <c r="B3894">
        <v>223</v>
      </c>
      <c r="C3894" t="s">
        <v>750</v>
      </c>
      <c r="D3894" t="s">
        <v>144</v>
      </c>
      <c r="E3894">
        <v>35</v>
      </c>
      <c r="F3894">
        <v>60</v>
      </c>
      <c r="G3894">
        <v>0.58333333333333337</v>
      </c>
      <c r="H3894">
        <v>36299</v>
      </c>
      <c r="I3894">
        <v>72831</v>
      </c>
      <c r="J3894">
        <v>143</v>
      </c>
      <c r="K3894" t="s">
        <v>2707</v>
      </c>
      <c r="L3894">
        <v>611</v>
      </c>
      <c r="M3894">
        <v>2024</v>
      </c>
      <c r="N3894">
        <v>36</v>
      </c>
      <c r="O3894">
        <f t="shared" si="60"/>
        <v>9.6421389018981239E-4</v>
      </c>
    </row>
    <row r="3895" spans="1:15" x14ac:dyDescent="0.3">
      <c r="A3895">
        <v>122</v>
      </c>
      <c r="B3895">
        <v>385</v>
      </c>
      <c r="C3895" t="s">
        <v>750</v>
      </c>
      <c r="D3895" t="s">
        <v>144</v>
      </c>
      <c r="E3895">
        <v>35</v>
      </c>
      <c r="F3895">
        <v>95</v>
      </c>
      <c r="G3895">
        <v>0.36842105263157893</v>
      </c>
      <c r="H3895">
        <v>36299</v>
      </c>
      <c r="I3895">
        <v>72831</v>
      </c>
      <c r="J3895">
        <v>143</v>
      </c>
      <c r="K3895" t="s">
        <v>2213</v>
      </c>
      <c r="L3895">
        <v>1069</v>
      </c>
      <c r="M3895">
        <v>2024</v>
      </c>
      <c r="N3895">
        <v>36</v>
      </c>
      <c r="O3895">
        <f t="shared" si="60"/>
        <v>9.6421389018981239E-4</v>
      </c>
    </row>
    <row r="3896" spans="1:15" x14ac:dyDescent="0.3">
      <c r="A3896">
        <v>122</v>
      </c>
      <c r="B3896">
        <v>57</v>
      </c>
      <c r="C3896" t="s">
        <v>750</v>
      </c>
      <c r="D3896" t="s">
        <v>144</v>
      </c>
      <c r="E3896">
        <v>33</v>
      </c>
      <c r="F3896">
        <v>45</v>
      </c>
      <c r="G3896">
        <v>0.73333333333333328</v>
      </c>
      <c r="H3896">
        <v>36299</v>
      </c>
      <c r="I3896">
        <v>72831</v>
      </c>
      <c r="J3896">
        <v>145</v>
      </c>
      <c r="K3896" t="s">
        <v>2955</v>
      </c>
      <c r="L3896">
        <v>373</v>
      </c>
      <c r="M3896">
        <v>2024</v>
      </c>
      <c r="N3896">
        <v>36</v>
      </c>
      <c r="O3896">
        <f t="shared" si="60"/>
        <v>9.0911595360753739E-4</v>
      </c>
    </row>
    <row r="3897" spans="1:15" x14ac:dyDescent="0.3">
      <c r="A3897">
        <v>122</v>
      </c>
      <c r="B3897">
        <v>443</v>
      </c>
      <c r="C3897" t="s">
        <v>750</v>
      </c>
      <c r="D3897" t="s">
        <v>144</v>
      </c>
      <c r="E3897">
        <v>33</v>
      </c>
      <c r="F3897">
        <v>50</v>
      </c>
      <c r="G3897">
        <v>0.66</v>
      </c>
      <c r="H3897">
        <v>36299</v>
      </c>
      <c r="I3897">
        <v>72831</v>
      </c>
      <c r="J3897">
        <v>145</v>
      </c>
      <c r="K3897" t="s">
        <v>2742</v>
      </c>
      <c r="L3897">
        <v>1064</v>
      </c>
      <c r="M3897">
        <v>2024</v>
      </c>
      <c r="N3897">
        <v>36</v>
      </c>
      <c r="O3897">
        <f t="shared" si="60"/>
        <v>9.0911595360753739E-4</v>
      </c>
    </row>
    <row r="3898" spans="1:15" x14ac:dyDescent="0.3">
      <c r="A3898">
        <v>122</v>
      </c>
      <c r="B3898">
        <v>722</v>
      </c>
      <c r="C3898" t="s">
        <v>750</v>
      </c>
      <c r="D3898" t="s">
        <v>144</v>
      </c>
      <c r="E3898">
        <v>33</v>
      </c>
      <c r="F3898">
        <v>57</v>
      </c>
      <c r="G3898">
        <v>0.57894736842105265</v>
      </c>
      <c r="H3898">
        <v>36299</v>
      </c>
      <c r="I3898">
        <v>72831</v>
      </c>
      <c r="J3898">
        <v>145</v>
      </c>
      <c r="K3898" t="s">
        <v>1667</v>
      </c>
      <c r="L3898">
        <v>623</v>
      </c>
      <c r="M3898">
        <v>2024</v>
      </c>
      <c r="N3898">
        <v>36</v>
      </c>
      <c r="O3898">
        <f t="shared" si="60"/>
        <v>9.0911595360753739E-4</v>
      </c>
    </row>
    <row r="3899" spans="1:15" x14ac:dyDescent="0.3">
      <c r="A3899">
        <v>122</v>
      </c>
      <c r="B3899">
        <v>82</v>
      </c>
      <c r="C3899" t="s">
        <v>750</v>
      </c>
      <c r="D3899" t="s">
        <v>144</v>
      </c>
      <c r="E3899">
        <v>32</v>
      </c>
      <c r="F3899">
        <v>66</v>
      </c>
      <c r="G3899">
        <v>0.48484848484848486</v>
      </c>
      <c r="H3899">
        <v>36299</v>
      </c>
      <c r="I3899">
        <v>72831</v>
      </c>
      <c r="J3899">
        <v>148</v>
      </c>
      <c r="K3899" t="s">
        <v>2890</v>
      </c>
      <c r="L3899">
        <v>913</v>
      </c>
      <c r="M3899">
        <v>2024</v>
      </c>
      <c r="N3899">
        <v>36</v>
      </c>
      <c r="O3899">
        <f t="shared" si="60"/>
        <v>8.8156698531639995E-4</v>
      </c>
    </row>
    <row r="3900" spans="1:15" x14ac:dyDescent="0.3">
      <c r="A3900">
        <v>122</v>
      </c>
      <c r="B3900">
        <v>169</v>
      </c>
      <c r="C3900" t="s">
        <v>750</v>
      </c>
      <c r="D3900" t="s">
        <v>144</v>
      </c>
      <c r="E3900">
        <v>31</v>
      </c>
      <c r="F3900">
        <v>47</v>
      </c>
      <c r="G3900">
        <v>0.65957446808510634</v>
      </c>
      <c r="H3900">
        <v>36299</v>
      </c>
      <c r="I3900">
        <v>72831</v>
      </c>
      <c r="J3900">
        <v>149</v>
      </c>
      <c r="K3900" t="s">
        <v>2942</v>
      </c>
      <c r="L3900">
        <v>1050</v>
      </c>
      <c r="M3900">
        <v>2024</v>
      </c>
      <c r="N3900">
        <v>36</v>
      </c>
      <c r="O3900">
        <f t="shared" si="60"/>
        <v>8.5401801702526239E-4</v>
      </c>
    </row>
    <row r="3901" spans="1:15" x14ac:dyDescent="0.3">
      <c r="A3901">
        <v>122</v>
      </c>
      <c r="B3901">
        <v>470</v>
      </c>
      <c r="C3901" t="s">
        <v>750</v>
      </c>
      <c r="D3901" t="s">
        <v>144</v>
      </c>
      <c r="E3901">
        <v>31</v>
      </c>
      <c r="F3901">
        <v>88</v>
      </c>
      <c r="G3901">
        <v>0.35227272727272729</v>
      </c>
      <c r="H3901">
        <v>36299</v>
      </c>
      <c r="I3901">
        <v>72831</v>
      </c>
      <c r="J3901">
        <v>149</v>
      </c>
      <c r="K3901" t="s">
        <v>2855</v>
      </c>
      <c r="L3901">
        <v>787</v>
      </c>
      <c r="M3901">
        <v>2024</v>
      </c>
      <c r="N3901">
        <v>36</v>
      </c>
      <c r="O3901">
        <f t="shared" si="60"/>
        <v>8.5401801702526239E-4</v>
      </c>
    </row>
    <row r="3902" spans="1:15" x14ac:dyDescent="0.3">
      <c r="A3902">
        <v>122</v>
      </c>
      <c r="B3902">
        <v>691</v>
      </c>
      <c r="C3902" t="s">
        <v>750</v>
      </c>
      <c r="D3902" t="s">
        <v>144</v>
      </c>
      <c r="E3902">
        <v>31</v>
      </c>
      <c r="F3902">
        <v>59</v>
      </c>
      <c r="G3902">
        <v>0.52542372881355937</v>
      </c>
      <c r="H3902">
        <v>36299</v>
      </c>
      <c r="I3902">
        <v>72831</v>
      </c>
      <c r="J3902">
        <v>149</v>
      </c>
      <c r="K3902" t="s">
        <v>943</v>
      </c>
      <c r="L3902">
        <v>1349</v>
      </c>
      <c r="M3902">
        <v>2024</v>
      </c>
      <c r="N3902">
        <v>36</v>
      </c>
      <c r="O3902">
        <f t="shared" si="60"/>
        <v>8.5401801702526239E-4</v>
      </c>
    </row>
    <row r="3903" spans="1:15" x14ac:dyDescent="0.3">
      <c r="A3903">
        <v>122</v>
      </c>
      <c r="B3903">
        <v>346</v>
      </c>
      <c r="C3903" t="s">
        <v>750</v>
      </c>
      <c r="D3903" t="s">
        <v>144</v>
      </c>
      <c r="E3903">
        <v>30</v>
      </c>
      <c r="F3903">
        <v>75</v>
      </c>
      <c r="G3903">
        <v>0.4</v>
      </c>
      <c r="H3903">
        <v>36299</v>
      </c>
      <c r="I3903">
        <v>72831</v>
      </c>
      <c r="J3903">
        <v>152</v>
      </c>
      <c r="K3903" t="s">
        <v>2214</v>
      </c>
      <c r="L3903">
        <v>1232</v>
      </c>
      <c r="M3903">
        <v>2024</v>
      </c>
      <c r="N3903">
        <v>36</v>
      </c>
      <c r="O3903">
        <f t="shared" si="60"/>
        <v>8.2646904873412495E-4</v>
      </c>
    </row>
    <row r="3904" spans="1:15" x14ac:dyDescent="0.3">
      <c r="A3904">
        <v>122</v>
      </c>
      <c r="B3904">
        <v>563</v>
      </c>
      <c r="C3904" t="s">
        <v>750</v>
      </c>
      <c r="D3904" t="s">
        <v>144</v>
      </c>
      <c r="E3904">
        <v>30</v>
      </c>
      <c r="F3904">
        <v>32</v>
      </c>
      <c r="G3904">
        <v>0.9375</v>
      </c>
      <c r="H3904">
        <v>36299</v>
      </c>
      <c r="I3904">
        <v>72831</v>
      </c>
      <c r="J3904">
        <v>152</v>
      </c>
      <c r="K3904" t="s">
        <v>2960</v>
      </c>
      <c r="L3904">
        <v>291</v>
      </c>
      <c r="M3904">
        <v>2024</v>
      </c>
      <c r="N3904">
        <v>36</v>
      </c>
      <c r="O3904">
        <f t="shared" si="60"/>
        <v>8.2646904873412495E-4</v>
      </c>
    </row>
    <row r="3905" spans="1:15" x14ac:dyDescent="0.3">
      <c r="A3905">
        <v>122</v>
      </c>
      <c r="B3905">
        <v>753</v>
      </c>
      <c r="C3905" t="s">
        <v>750</v>
      </c>
      <c r="D3905" t="s">
        <v>144</v>
      </c>
      <c r="E3905">
        <v>30</v>
      </c>
      <c r="F3905">
        <v>93</v>
      </c>
      <c r="G3905">
        <v>0.32258064516129031</v>
      </c>
      <c r="H3905">
        <v>36299</v>
      </c>
      <c r="I3905">
        <v>72831</v>
      </c>
      <c r="J3905">
        <v>152</v>
      </c>
      <c r="K3905" t="s">
        <v>869</v>
      </c>
      <c r="L3905">
        <v>6723</v>
      </c>
      <c r="M3905">
        <v>2024</v>
      </c>
      <c r="N3905">
        <v>36</v>
      </c>
      <c r="O3905">
        <f t="shared" si="60"/>
        <v>8.2646904873412495E-4</v>
      </c>
    </row>
    <row r="3906" spans="1:15" x14ac:dyDescent="0.3">
      <c r="A3906">
        <v>122</v>
      </c>
      <c r="B3906">
        <v>614</v>
      </c>
      <c r="C3906" t="s">
        <v>750</v>
      </c>
      <c r="D3906" t="s">
        <v>144</v>
      </c>
      <c r="E3906">
        <v>29</v>
      </c>
      <c r="F3906">
        <v>40</v>
      </c>
      <c r="G3906">
        <v>0.72499999999999998</v>
      </c>
      <c r="H3906">
        <v>36299</v>
      </c>
      <c r="I3906">
        <v>72831</v>
      </c>
      <c r="J3906">
        <v>155</v>
      </c>
      <c r="K3906" t="s">
        <v>2780</v>
      </c>
      <c r="L3906">
        <v>520</v>
      </c>
      <c r="M3906">
        <v>2024</v>
      </c>
      <c r="N3906">
        <v>36</v>
      </c>
      <c r="O3906">
        <f t="shared" si="60"/>
        <v>7.989200804429874E-4</v>
      </c>
    </row>
    <row r="3907" spans="1:15" x14ac:dyDescent="0.3">
      <c r="A3907">
        <v>122</v>
      </c>
      <c r="B3907">
        <v>622</v>
      </c>
      <c r="C3907" t="s">
        <v>750</v>
      </c>
      <c r="D3907" t="s">
        <v>144</v>
      </c>
      <c r="E3907">
        <v>29</v>
      </c>
      <c r="F3907">
        <v>29</v>
      </c>
      <c r="G3907">
        <v>1</v>
      </c>
      <c r="H3907">
        <v>36299</v>
      </c>
      <c r="I3907">
        <v>72831</v>
      </c>
      <c r="J3907">
        <v>155</v>
      </c>
      <c r="K3907" t="s">
        <v>1863</v>
      </c>
      <c r="L3907">
        <v>345</v>
      </c>
      <c r="M3907">
        <v>2024</v>
      </c>
      <c r="N3907">
        <v>36</v>
      </c>
      <c r="O3907">
        <f t="shared" ref="O3907:O3970" si="61">E3907/H3907</f>
        <v>7.989200804429874E-4</v>
      </c>
    </row>
    <row r="3908" spans="1:15" x14ac:dyDescent="0.3">
      <c r="A3908">
        <v>122</v>
      </c>
      <c r="B3908">
        <v>41</v>
      </c>
      <c r="C3908" t="s">
        <v>750</v>
      </c>
      <c r="D3908" t="s">
        <v>144</v>
      </c>
      <c r="E3908">
        <v>28</v>
      </c>
      <c r="F3908">
        <v>46</v>
      </c>
      <c r="G3908">
        <v>0.60869565217391308</v>
      </c>
      <c r="H3908">
        <v>36299</v>
      </c>
      <c r="I3908">
        <v>72831</v>
      </c>
      <c r="J3908">
        <v>157</v>
      </c>
      <c r="K3908" t="s">
        <v>944</v>
      </c>
      <c r="L3908">
        <v>1096</v>
      </c>
      <c r="M3908">
        <v>2024</v>
      </c>
      <c r="N3908">
        <v>36</v>
      </c>
      <c r="O3908">
        <f t="shared" si="61"/>
        <v>7.7137111215184995E-4</v>
      </c>
    </row>
    <row r="3909" spans="1:15" x14ac:dyDescent="0.3">
      <c r="A3909">
        <v>122</v>
      </c>
      <c r="B3909">
        <v>120</v>
      </c>
      <c r="C3909" t="s">
        <v>750</v>
      </c>
      <c r="D3909" t="s">
        <v>144</v>
      </c>
      <c r="E3909">
        <v>28</v>
      </c>
      <c r="F3909">
        <v>46</v>
      </c>
      <c r="G3909">
        <v>0.60869565217391308</v>
      </c>
      <c r="H3909">
        <v>36299</v>
      </c>
      <c r="I3909">
        <v>72831</v>
      </c>
      <c r="J3909">
        <v>157</v>
      </c>
      <c r="K3909" t="s">
        <v>924</v>
      </c>
      <c r="L3909">
        <v>1368</v>
      </c>
      <c r="M3909">
        <v>2024</v>
      </c>
      <c r="N3909">
        <v>36</v>
      </c>
      <c r="O3909">
        <f t="shared" si="61"/>
        <v>7.7137111215184995E-4</v>
      </c>
    </row>
    <row r="3910" spans="1:15" x14ac:dyDescent="0.3">
      <c r="A3910">
        <v>122</v>
      </c>
      <c r="B3910">
        <v>349</v>
      </c>
      <c r="C3910" t="s">
        <v>750</v>
      </c>
      <c r="D3910" t="s">
        <v>144</v>
      </c>
      <c r="E3910">
        <v>28</v>
      </c>
      <c r="F3910">
        <v>76</v>
      </c>
      <c r="G3910">
        <v>0.36842105263157893</v>
      </c>
      <c r="H3910">
        <v>36299</v>
      </c>
      <c r="I3910">
        <v>72831</v>
      </c>
      <c r="J3910">
        <v>157</v>
      </c>
      <c r="K3910" t="s">
        <v>2947</v>
      </c>
      <c r="L3910">
        <v>784</v>
      </c>
      <c r="M3910">
        <v>2024</v>
      </c>
      <c r="N3910">
        <v>36</v>
      </c>
      <c r="O3910">
        <f t="shared" si="61"/>
        <v>7.7137111215184995E-4</v>
      </c>
    </row>
    <row r="3911" spans="1:15" x14ac:dyDescent="0.3">
      <c r="A3911">
        <v>122</v>
      </c>
      <c r="B3911">
        <v>810</v>
      </c>
      <c r="C3911" t="s">
        <v>750</v>
      </c>
      <c r="D3911" t="s">
        <v>144</v>
      </c>
      <c r="E3911">
        <v>28</v>
      </c>
      <c r="F3911">
        <v>43</v>
      </c>
      <c r="G3911">
        <v>0.65116279069767447</v>
      </c>
      <c r="H3911">
        <v>36299</v>
      </c>
      <c r="I3911">
        <v>72831</v>
      </c>
      <c r="J3911">
        <v>157</v>
      </c>
      <c r="K3911" t="s">
        <v>2958</v>
      </c>
      <c r="L3911">
        <v>569</v>
      </c>
      <c r="M3911">
        <v>2024</v>
      </c>
      <c r="N3911">
        <v>36</v>
      </c>
      <c r="O3911">
        <f t="shared" si="61"/>
        <v>7.7137111215184995E-4</v>
      </c>
    </row>
    <row r="3912" spans="1:15" x14ac:dyDescent="0.3">
      <c r="A3912">
        <v>122</v>
      </c>
      <c r="B3912">
        <v>811</v>
      </c>
      <c r="C3912" t="s">
        <v>750</v>
      </c>
      <c r="D3912" t="s">
        <v>144</v>
      </c>
      <c r="E3912">
        <v>28</v>
      </c>
      <c r="F3912">
        <v>67</v>
      </c>
      <c r="G3912">
        <v>0.41791044776119401</v>
      </c>
      <c r="H3912">
        <v>36299</v>
      </c>
      <c r="I3912">
        <v>72831</v>
      </c>
      <c r="J3912">
        <v>157</v>
      </c>
      <c r="K3912" t="s">
        <v>2800</v>
      </c>
      <c r="L3912">
        <v>654</v>
      </c>
      <c r="M3912">
        <v>2024</v>
      </c>
      <c r="N3912">
        <v>36</v>
      </c>
      <c r="O3912">
        <f t="shared" si="61"/>
        <v>7.7137111215184995E-4</v>
      </c>
    </row>
    <row r="3913" spans="1:15" x14ac:dyDescent="0.3">
      <c r="A3913">
        <v>122</v>
      </c>
      <c r="B3913">
        <v>816</v>
      </c>
      <c r="C3913" t="s">
        <v>750</v>
      </c>
      <c r="D3913" t="s">
        <v>144</v>
      </c>
      <c r="E3913">
        <v>28</v>
      </c>
      <c r="F3913">
        <v>70</v>
      </c>
      <c r="G3913">
        <v>0.4</v>
      </c>
      <c r="H3913">
        <v>36299</v>
      </c>
      <c r="I3913">
        <v>72831</v>
      </c>
      <c r="J3913">
        <v>157</v>
      </c>
      <c r="K3913" t="s">
        <v>1905</v>
      </c>
      <c r="L3913">
        <v>814</v>
      </c>
      <c r="M3913">
        <v>2024</v>
      </c>
      <c r="N3913">
        <v>36</v>
      </c>
      <c r="O3913">
        <f t="shared" si="61"/>
        <v>7.7137111215184995E-4</v>
      </c>
    </row>
    <row r="3914" spans="1:15" x14ac:dyDescent="0.3">
      <c r="A3914">
        <v>122</v>
      </c>
      <c r="B3914">
        <v>224</v>
      </c>
      <c r="C3914" t="s">
        <v>750</v>
      </c>
      <c r="D3914" t="s">
        <v>144</v>
      </c>
      <c r="E3914">
        <v>27</v>
      </c>
      <c r="F3914">
        <v>59</v>
      </c>
      <c r="G3914">
        <v>0.4576271186440678</v>
      </c>
      <c r="H3914">
        <v>36299</v>
      </c>
      <c r="I3914">
        <v>72831</v>
      </c>
      <c r="J3914">
        <v>163</v>
      </c>
      <c r="K3914" t="s">
        <v>2708</v>
      </c>
      <c r="L3914">
        <v>827</v>
      </c>
      <c r="M3914">
        <v>2024</v>
      </c>
      <c r="N3914">
        <v>36</v>
      </c>
      <c r="O3914">
        <f t="shared" si="61"/>
        <v>7.438221438607124E-4</v>
      </c>
    </row>
    <row r="3915" spans="1:15" x14ac:dyDescent="0.3">
      <c r="A3915">
        <v>122</v>
      </c>
      <c r="B3915">
        <v>234</v>
      </c>
      <c r="C3915" t="s">
        <v>750</v>
      </c>
      <c r="D3915" t="s">
        <v>144</v>
      </c>
      <c r="E3915">
        <v>27</v>
      </c>
      <c r="F3915">
        <v>68</v>
      </c>
      <c r="G3915">
        <v>0.39705882352941174</v>
      </c>
      <c r="H3915">
        <v>36299</v>
      </c>
      <c r="I3915">
        <v>72831</v>
      </c>
      <c r="J3915">
        <v>163</v>
      </c>
      <c r="K3915" t="s">
        <v>2965</v>
      </c>
      <c r="L3915">
        <v>721</v>
      </c>
      <c r="M3915">
        <v>2024</v>
      </c>
      <c r="N3915">
        <v>36</v>
      </c>
      <c r="O3915">
        <f t="shared" si="61"/>
        <v>7.438221438607124E-4</v>
      </c>
    </row>
    <row r="3916" spans="1:15" x14ac:dyDescent="0.3">
      <c r="A3916">
        <v>122</v>
      </c>
      <c r="B3916">
        <v>23</v>
      </c>
      <c r="C3916" t="s">
        <v>750</v>
      </c>
      <c r="D3916" t="s">
        <v>144</v>
      </c>
      <c r="E3916">
        <v>26</v>
      </c>
      <c r="F3916">
        <v>60</v>
      </c>
      <c r="G3916">
        <v>0.43333333333333335</v>
      </c>
      <c r="H3916">
        <v>36299</v>
      </c>
      <c r="I3916">
        <v>72831</v>
      </c>
      <c r="J3916">
        <v>165</v>
      </c>
      <c r="K3916" t="s">
        <v>2675</v>
      </c>
      <c r="L3916">
        <v>731</v>
      </c>
      <c r="M3916">
        <v>2024</v>
      </c>
      <c r="N3916">
        <v>36</v>
      </c>
      <c r="O3916">
        <f t="shared" si="61"/>
        <v>7.1627317556957496E-4</v>
      </c>
    </row>
    <row r="3917" spans="1:15" x14ac:dyDescent="0.3">
      <c r="A3917">
        <v>122</v>
      </c>
      <c r="B3917">
        <v>228</v>
      </c>
      <c r="C3917" t="s">
        <v>750</v>
      </c>
      <c r="D3917" t="s">
        <v>144</v>
      </c>
      <c r="E3917">
        <v>26</v>
      </c>
      <c r="F3917">
        <v>49</v>
      </c>
      <c r="G3917">
        <v>0.53061224489795922</v>
      </c>
      <c r="H3917">
        <v>36299</v>
      </c>
      <c r="I3917">
        <v>72831</v>
      </c>
      <c r="J3917">
        <v>165</v>
      </c>
      <c r="K3917" t="s">
        <v>2669</v>
      </c>
      <c r="L3917">
        <v>547</v>
      </c>
      <c r="M3917">
        <v>2024</v>
      </c>
      <c r="N3917">
        <v>36</v>
      </c>
      <c r="O3917">
        <f t="shared" si="61"/>
        <v>7.1627317556957496E-4</v>
      </c>
    </row>
    <row r="3918" spans="1:15" x14ac:dyDescent="0.3">
      <c r="A3918">
        <v>122</v>
      </c>
      <c r="B3918">
        <v>322</v>
      </c>
      <c r="C3918" t="s">
        <v>750</v>
      </c>
      <c r="D3918" t="s">
        <v>144</v>
      </c>
      <c r="E3918">
        <v>26</v>
      </c>
      <c r="F3918">
        <v>82</v>
      </c>
      <c r="G3918">
        <v>0.31707317073170732</v>
      </c>
      <c r="H3918">
        <v>36299</v>
      </c>
      <c r="I3918">
        <v>72831</v>
      </c>
      <c r="J3918">
        <v>165</v>
      </c>
      <c r="K3918" t="s">
        <v>1667</v>
      </c>
      <c r="L3918">
        <v>1093</v>
      </c>
      <c r="M3918">
        <v>2024</v>
      </c>
      <c r="N3918">
        <v>36</v>
      </c>
      <c r="O3918">
        <f t="shared" si="61"/>
        <v>7.1627317556957496E-4</v>
      </c>
    </row>
    <row r="3919" spans="1:15" x14ac:dyDescent="0.3">
      <c r="A3919">
        <v>122</v>
      </c>
      <c r="B3919">
        <v>519</v>
      </c>
      <c r="C3919" t="s">
        <v>750</v>
      </c>
      <c r="D3919" t="s">
        <v>144</v>
      </c>
      <c r="E3919">
        <v>26</v>
      </c>
      <c r="F3919">
        <v>51</v>
      </c>
      <c r="G3919">
        <v>0.50980392156862742</v>
      </c>
      <c r="H3919">
        <v>36299</v>
      </c>
      <c r="I3919">
        <v>72831</v>
      </c>
      <c r="J3919">
        <v>165</v>
      </c>
      <c r="K3919" t="s">
        <v>2240</v>
      </c>
      <c r="L3919">
        <v>841</v>
      </c>
      <c r="M3919">
        <v>2024</v>
      </c>
      <c r="N3919">
        <v>36</v>
      </c>
      <c r="O3919">
        <f t="shared" si="61"/>
        <v>7.1627317556957496E-4</v>
      </c>
    </row>
    <row r="3920" spans="1:15" x14ac:dyDescent="0.3">
      <c r="A3920">
        <v>122</v>
      </c>
      <c r="B3920">
        <v>161</v>
      </c>
      <c r="C3920" t="s">
        <v>750</v>
      </c>
      <c r="D3920" t="s">
        <v>144</v>
      </c>
      <c r="E3920">
        <v>25</v>
      </c>
      <c r="F3920">
        <v>36</v>
      </c>
      <c r="G3920">
        <v>0.69444444444444442</v>
      </c>
      <c r="H3920">
        <v>36299</v>
      </c>
      <c r="I3920">
        <v>72831</v>
      </c>
      <c r="J3920">
        <v>169</v>
      </c>
      <c r="K3920" t="s">
        <v>2694</v>
      </c>
      <c r="L3920">
        <v>1310</v>
      </c>
      <c r="M3920">
        <v>2024</v>
      </c>
      <c r="N3920">
        <v>36</v>
      </c>
      <c r="O3920">
        <f t="shared" si="61"/>
        <v>6.887242072784374E-4</v>
      </c>
    </row>
    <row r="3921" spans="1:15" x14ac:dyDescent="0.3">
      <c r="A3921">
        <v>122</v>
      </c>
      <c r="B3921">
        <v>862</v>
      </c>
      <c r="C3921" t="s">
        <v>750</v>
      </c>
      <c r="D3921" t="s">
        <v>144</v>
      </c>
      <c r="E3921">
        <v>25</v>
      </c>
      <c r="F3921">
        <v>359</v>
      </c>
      <c r="G3921">
        <v>6.9637883008356549E-2</v>
      </c>
      <c r="H3921">
        <v>36299</v>
      </c>
      <c r="I3921">
        <v>72831</v>
      </c>
      <c r="J3921">
        <v>169</v>
      </c>
      <c r="K3921" t="s">
        <v>910</v>
      </c>
      <c r="L3921">
        <v>3335</v>
      </c>
      <c r="M3921">
        <v>2024</v>
      </c>
      <c r="N3921">
        <v>36</v>
      </c>
      <c r="O3921">
        <f t="shared" si="61"/>
        <v>6.887242072784374E-4</v>
      </c>
    </row>
    <row r="3922" spans="1:15" x14ac:dyDescent="0.3">
      <c r="A3922">
        <v>3113</v>
      </c>
      <c r="B3922">
        <v>640</v>
      </c>
      <c r="C3922" t="s">
        <v>751</v>
      </c>
      <c r="D3922" t="s">
        <v>152</v>
      </c>
      <c r="E3922">
        <v>2885</v>
      </c>
      <c r="F3922">
        <v>2885</v>
      </c>
      <c r="G3922">
        <v>1</v>
      </c>
      <c r="H3922">
        <v>34049</v>
      </c>
      <c r="I3922">
        <v>43181</v>
      </c>
      <c r="J3922">
        <v>1</v>
      </c>
      <c r="K3922" t="s">
        <v>866</v>
      </c>
      <c r="L3922">
        <v>59576</v>
      </c>
      <c r="M3922">
        <v>2024</v>
      </c>
      <c r="N3922">
        <v>36</v>
      </c>
      <c r="O3922">
        <f t="shared" si="61"/>
        <v>8.4730829099239333E-2</v>
      </c>
    </row>
    <row r="3923" spans="1:15" x14ac:dyDescent="0.3">
      <c r="A3923">
        <v>3113</v>
      </c>
      <c r="B3923">
        <v>560</v>
      </c>
      <c r="C3923" t="s">
        <v>751</v>
      </c>
      <c r="D3923" t="s">
        <v>152</v>
      </c>
      <c r="E3923">
        <v>2034</v>
      </c>
      <c r="F3923">
        <v>2034</v>
      </c>
      <c r="G3923">
        <v>1</v>
      </c>
      <c r="H3923">
        <v>34049</v>
      </c>
      <c r="I3923">
        <v>43181</v>
      </c>
      <c r="J3923">
        <v>2</v>
      </c>
      <c r="K3923" t="s">
        <v>868</v>
      </c>
      <c r="L3923">
        <v>40753</v>
      </c>
      <c r="M3923">
        <v>2024</v>
      </c>
      <c r="N3923">
        <v>36</v>
      </c>
      <c r="O3923">
        <f t="shared" si="61"/>
        <v>5.9737437222825929E-2</v>
      </c>
    </row>
    <row r="3924" spans="1:15" x14ac:dyDescent="0.3">
      <c r="A3924">
        <v>3113</v>
      </c>
      <c r="B3924">
        <v>720</v>
      </c>
      <c r="C3924" t="s">
        <v>751</v>
      </c>
      <c r="D3924" t="s">
        <v>152</v>
      </c>
      <c r="E3924">
        <v>1814</v>
      </c>
      <c r="F3924">
        <v>2181</v>
      </c>
      <c r="G3924">
        <v>0.83172856487849611</v>
      </c>
      <c r="H3924">
        <v>34049</v>
      </c>
      <c r="I3924">
        <v>43181</v>
      </c>
      <c r="J3924">
        <v>3</v>
      </c>
      <c r="K3924" t="s">
        <v>867</v>
      </c>
      <c r="L3924">
        <v>43807</v>
      </c>
      <c r="M3924">
        <v>2024</v>
      </c>
      <c r="N3924">
        <v>36</v>
      </c>
      <c r="O3924">
        <f t="shared" si="61"/>
        <v>5.3276160827043381E-2</v>
      </c>
    </row>
    <row r="3925" spans="1:15" x14ac:dyDescent="0.3">
      <c r="A3925">
        <v>3113</v>
      </c>
      <c r="B3925">
        <v>194</v>
      </c>
      <c r="C3925" t="s">
        <v>751</v>
      </c>
      <c r="D3925" t="s">
        <v>152</v>
      </c>
      <c r="E3925">
        <v>1511</v>
      </c>
      <c r="F3925">
        <v>1833</v>
      </c>
      <c r="G3925">
        <v>0.82433169667212225</v>
      </c>
      <c r="H3925">
        <v>34049</v>
      </c>
      <c r="I3925">
        <v>43181</v>
      </c>
      <c r="J3925">
        <v>4</v>
      </c>
      <c r="K3925" t="s">
        <v>873</v>
      </c>
      <c r="L3925">
        <v>26491</v>
      </c>
      <c r="M3925">
        <v>2024</v>
      </c>
      <c r="N3925">
        <v>36</v>
      </c>
      <c r="O3925">
        <f t="shared" si="61"/>
        <v>4.4377221063761053E-2</v>
      </c>
    </row>
    <row r="3926" spans="1:15" x14ac:dyDescent="0.3">
      <c r="A3926">
        <v>3113</v>
      </c>
      <c r="B3926">
        <v>540</v>
      </c>
      <c r="C3926" t="s">
        <v>751</v>
      </c>
      <c r="D3926" t="s">
        <v>152</v>
      </c>
      <c r="E3926">
        <v>1045</v>
      </c>
      <c r="F3926">
        <v>1045</v>
      </c>
      <c r="G3926">
        <v>1</v>
      </c>
      <c r="H3926">
        <v>34049</v>
      </c>
      <c r="I3926">
        <v>43181</v>
      </c>
      <c r="J3926">
        <v>5</v>
      </c>
      <c r="K3926" t="s">
        <v>871</v>
      </c>
      <c r="L3926">
        <v>22562</v>
      </c>
      <c r="M3926">
        <v>2024</v>
      </c>
      <c r="N3926">
        <v>36</v>
      </c>
      <c r="O3926">
        <f t="shared" si="61"/>
        <v>3.0691062879967108E-2</v>
      </c>
    </row>
    <row r="3927" spans="1:15" x14ac:dyDescent="0.3">
      <c r="A3927">
        <v>3113</v>
      </c>
      <c r="B3927">
        <v>137</v>
      </c>
      <c r="C3927" t="s">
        <v>751</v>
      </c>
      <c r="D3927" t="s">
        <v>152</v>
      </c>
      <c r="E3927">
        <v>1003</v>
      </c>
      <c r="F3927">
        <v>1318</v>
      </c>
      <c r="G3927">
        <v>0.7610015174506829</v>
      </c>
      <c r="H3927">
        <v>34049</v>
      </c>
      <c r="I3927">
        <v>43181</v>
      </c>
      <c r="J3927">
        <v>6</v>
      </c>
      <c r="K3927" t="s">
        <v>872</v>
      </c>
      <c r="L3927">
        <v>18935</v>
      </c>
      <c r="M3927">
        <v>2024</v>
      </c>
      <c r="N3927">
        <v>36</v>
      </c>
      <c r="O3927">
        <f t="shared" si="61"/>
        <v>2.9457546477135891E-2</v>
      </c>
    </row>
    <row r="3928" spans="1:15" x14ac:dyDescent="0.3">
      <c r="A3928">
        <v>3113</v>
      </c>
      <c r="B3928">
        <v>139</v>
      </c>
      <c r="C3928" t="s">
        <v>751</v>
      </c>
      <c r="D3928" t="s">
        <v>152</v>
      </c>
      <c r="E3928">
        <v>881</v>
      </c>
      <c r="F3928">
        <v>1196</v>
      </c>
      <c r="G3928">
        <v>0.73662207357859533</v>
      </c>
      <c r="H3928">
        <v>34049</v>
      </c>
      <c r="I3928">
        <v>43181</v>
      </c>
      <c r="J3928">
        <v>7</v>
      </c>
      <c r="K3928" t="s">
        <v>879</v>
      </c>
      <c r="L3928">
        <v>15497</v>
      </c>
      <c r="M3928">
        <v>2024</v>
      </c>
      <c r="N3928">
        <v>36</v>
      </c>
      <c r="O3928">
        <f t="shared" si="61"/>
        <v>2.5874475021292843E-2</v>
      </c>
    </row>
    <row r="3929" spans="1:15" x14ac:dyDescent="0.3">
      <c r="A3929">
        <v>3113</v>
      </c>
      <c r="B3929">
        <v>201</v>
      </c>
      <c r="C3929" t="s">
        <v>751</v>
      </c>
      <c r="D3929" t="s">
        <v>152</v>
      </c>
      <c r="E3929">
        <v>812</v>
      </c>
      <c r="F3929">
        <v>1015</v>
      </c>
      <c r="G3929">
        <v>0.8</v>
      </c>
      <c r="H3929">
        <v>34049</v>
      </c>
      <c r="I3929">
        <v>43181</v>
      </c>
      <c r="J3929">
        <v>8</v>
      </c>
      <c r="K3929" t="s">
        <v>877</v>
      </c>
      <c r="L3929">
        <v>11407</v>
      </c>
      <c r="M3929">
        <v>2024</v>
      </c>
      <c r="N3929">
        <v>36</v>
      </c>
      <c r="O3929">
        <f t="shared" si="61"/>
        <v>2.3847983788070133E-2</v>
      </c>
    </row>
    <row r="3930" spans="1:15" x14ac:dyDescent="0.3">
      <c r="A3930">
        <v>3113</v>
      </c>
      <c r="B3930">
        <v>140</v>
      </c>
      <c r="C3930" t="s">
        <v>751</v>
      </c>
      <c r="D3930" t="s">
        <v>152</v>
      </c>
      <c r="E3930">
        <v>729</v>
      </c>
      <c r="F3930">
        <v>998</v>
      </c>
      <c r="G3930">
        <v>0.73046092184368738</v>
      </c>
      <c r="H3930">
        <v>34049</v>
      </c>
      <c r="I3930">
        <v>43181</v>
      </c>
      <c r="J3930">
        <v>9</v>
      </c>
      <c r="K3930" t="s">
        <v>876</v>
      </c>
      <c r="L3930">
        <v>9196</v>
      </c>
      <c r="M3930">
        <v>2024</v>
      </c>
      <c r="N3930">
        <v>36</v>
      </c>
      <c r="O3930">
        <f t="shared" si="61"/>
        <v>2.1410320420570353E-2</v>
      </c>
    </row>
    <row r="3931" spans="1:15" x14ac:dyDescent="0.3">
      <c r="A3931">
        <v>3113</v>
      </c>
      <c r="B3931">
        <v>862</v>
      </c>
      <c r="C3931" t="s">
        <v>751</v>
      </c>
      <c r="D3931" t="s">
        <v>152</v>
      </c>
      <c r="E3931">
        <v>677</v>
      </c>
      <c r="F3931">
        <v>815</v>
      </c>
      <c r="G3931">
        <v>0.83067484662576685</v>
      </c>
      <c r="H3931">
        <v>34049</v>
      </c>
      <c r="I3931">
        <v>43181</v>
      </c>
      <c r="J3931">
        <v>10</v>
      </c>
      <c r="K3931" t="s">
        <v>910</v>
      </c>
      <c r="L3931">
        <v>3335</v>
      </c>
      <c r="M3931">
        <v>2024</v>
      </c>
      <c r="N3931">
        <v>36</v>
      </c>
      <c r="O3931">
        <f t="shared" si="61"/>
        <v>1.9883109636112662E-2</v>
      </c>
    </row>
    <row r="3932" spans="1:15" x14ac:dyDescent="0.3">
      <c r="A3932">
        <v>3113</v>
      </c>
      <c r="B3932">
        <v>463</v>
      </c>
      <c r="C3932" t="s">
        <v>751</v>
      </c>
      <c r="D3932" t="s">
        <v>152</v>
      </c>
      <c r="E3932">
        <v>615</v>
      </c>
      <c r="F3932">
        <v>863</v>
      </c>
      <c r="G3932">
        <v>0.71263035921205098</v>
      </c>
      <c r="H3932">
        <v>34049</v>
      </c>
      <c r="I3932">
        <v>43181</v>
      </c>
      <c r="J3932">
        <v>11</v>
      </c>
      <c r="K3932" t="s">
        <v>880</v>
      </c>
      <c r="L3932">
        <v>12764</v>
      </c>
      <c r="M3932">
        <v>2024</v>
      </c>
      <c r="N3932">
        <v>36</v>
      </c>
      <c r="O3932">
        <f t="shared" si="61"/>
        <v>1.8062204470028487E-2</v>
      </c>
    </row>
    <row r="3933" spans="1:15" x14ac:dyDescent="0.3">
      <c r="A3933">
        <v>3113</v>
      </c>
      <c r="B3933">
        <v>175</v>
      </c>
      <c r="C3933" t="s">
        <v>751</v>
      </c>
      <c r="D3933" t="s">
        <v>152</v>
      </c>
      <c r="E3933">
        <v>567</v>
      </c>
      <c r="F3933">
        <v>612</v>
      </c>
      <c r="G3933">
        <v>0.92647058823529416</v>
      </c>
      <c r="H3933">
        <v>34049</v>
      </c>
      <c r="I3933">
        <v>43181</v>
      </c>
      <c r="J3933">
        <v>12</v>
      </c>
      <c r="K3933" t="s">
        <v>2879</v>
      </c>
      <c r="L3933">
        <v>7629</v>
      </c>
      <c r="M3933">
        <v>2024</v>
      </c>
      <c r="N3933">
        <v>36</v>
      </c>
      <c r="O3933">
        <f t="shared" si="61"/>
        <v>1.6652471438221388E-2</v>
      </c>
    </row>
    <row r="3934" spans="1:15" x14ac:dyDescent="0.3">
      <c r="A3934">
        <v>3113</v>
      </c>
      <c r="B3934">
        <v>469</v>
      </c>
      <c r="C3934" t="s">
        <v>751</v>
      </c>
      <c r="D3934" t="s">
        <v>152</v>
      </c>
      <c r="E3934">
        <v>520</v>
      </c>
      <c r="F3934">
        <v>688</v>
      </c>
      <c r="G3934">
        <v>0.7558139534883721</v>
      </c>
      <c r="H3934">
        <v>34049</v>
      </c>
      <c r="I3934">
        <v>43181</v>
      </c>
      <c r="J3934">
        <v>13</v>
      </c>
      <c r="K3934" t="s">
        <v>1605</v>
      </c>
      <c r="L3934">
        <v>10709</v>
      </c>
      <c r="M3934">
        <v>2024</v>
      </c>
      <c r="N3934">
        <v>36</v>
      </c>
      <c r="O3934">
        <f t="shared" si="61"/>
        <v>1.5272107844576933E-2</v>
      </c>
    </row>
    <row r="3935" spans="1:15" x14ac:dyDescent="0.3">
      <c r="A3935">
        <v>3113</v>
      </c>
      <c r="B3935">
        <v>45</v>
      </c>
      <c r="C3935" t="s">
        <v>751</v>
      </c>
      <c r="D3935" t="s">
        <v>152</v>
      </c>
      <c r="E3935">
        <v>473</v>
      </c>
      <c r="F3935">
        <v>587</v>
      </c>
      <c r="G3935">
        <v>0.80579216354344119</v>
      </c>
      <c r="H3935">
        <v>34049</v>
      </c>
      <c r="I3935">
        <v>43181</v>
      </c>
      <c r="J3935">
        <v>14</v>
      </c>
      <c r="K3935" t="s">
        <v>883</v>
      </c>
      <c r="L3935">
        <v>9187</v>
      </c>
      <c r="M3935">
        <v>2024</v>
      </c>
      <c r="N3935">
        <v>36</v>
      </c>
      <c r="O3935">
        <f t="shared" si="61"/>
        <v>1.3891744250932479E-2</v>
      </c>
    </row>
    <row r="3936" spans="1:15" x14ac:dyDescent="0.3">
      <c r="A3936">
        <v>3113</v>
      </c>
      <c r="B3936">
        <v>860</v>
      </c>
      <c r="C3936" t="s">
        <v>751</v>
      </c>
      <c r="D3936" t="s">
        <v>152</v>
      </c>
      <c r="E3936">
        <v>456</v>
      </c>
      <c r="F3936">
        <v>456</v>
      </c>
      <c r="G3936">
        <v>1</v>
      </c>
      <c r="H3936">
        <v>34049</v>
      </c>
      <c r="I3936">
        <v>43181</v>
      </c>
      <c r="J3936">
        <v>15</v>
      </c>
      <c r="K3936" t="s">
        <v>896</v>
      </c>
      <c r="L3936">
        <v>673</v>
      </c>
      <c r="M3936">
        <v>2024</v>
      </c>
      <c r="N3936">
        <v>36</v>
      </c>
      <c r="O3936">
        <f t="shared" si="61"/>
        <v>1.3392463802167465E-2</v>
      </c>
    </row>
    <row r="3937" spans="1:15" x14ac:dyDescent="0.3">
      <c r="A3937">
        <v>3113</v>
      </c>
      <c r="B3937">
        <v>383</v>
      </c>
      <c r="C3937" t="s">
        <v>751</v>
      </c>
      <c r="D3937" t="s">
        <v>152</v>
      </c>
      <c r="E3937">
        <v>452</v>
      </c>
      <c r="F3937">
        <v>696</v>
      </c>
      <c r="G3937">
        <v>0.64942528735632188</v>
      </c>
      <c r="H3937">
        <v>34049</v>
      </c>
      <c r="I3937">
        <v>43181</v>
      </c>
      <c r="J3937">
        <v>16</v>
      </c>
      <c r="K3937" t="s">
        <v>2875</v>
      </c>
      <c r="L3937">
        <v>8922</v>
      </c>
      <c r="M3937">
        <v>2024</v>
      </c>
      <c r="N3937">
        <v>36</v>
      </c>
      <c r="O3937">
        <f t="shared" si="61"/>
        <v>1.3274986049516872E-2</v>
      </c>
    </row>
    <row r="3938" spans="1:15" x14ac:dyDescent="0.3">
      <c r="A3938">
        <v>3113</v>
      </c>
      <c r="B3938">
        <v>420</v>
      </c>
      <c r="C3938" t="s">
        <v>751</v>
      </c>
      <c r="D3938" t="s">
        <v>152</v>
      </c>
      <c r="E3938">
        <v>402</v>
      </c>
      <c r="F3938">
        <v>596</v>
      </c>
      <c r="G3938">
        <v>0.67449664429530198</v>
      </c>
      <c r="H3938">
        <v>34049</v>
      </c>
      <c r="I3938">
        <v>43181</v>
      </c>
      <c r="J3938">
        <v>17</v>
      </c>
      <c r="K3938" t="s">
        <v>894</v>
      </c>
      <c r="L3938">
        <v>7368</v>
      </c>
      <c r="M3938">
        <v>2024</v>
      </c>
      <c r="N3938">
        <v>36</v>
      </c>
      <c r="O3938">
        <f t="shared" si="61"/>
        <v>1.1806514141384476E-2</v>
      </c>
    </row>
    <row r="3939" spans="1:15" x14ac:dyDescent="0.3">
      <c r="A3939">
        <v>3113</v>
      </c>
      <c r="B3939">
        <v>302</v>
      </c>
      <c r="C3939" t="s">
        <v>751</v>
      </c>
      <c r="D3939" t="s">
        <v>152</v>
      </c>
      <c r="E3939">
        <v>373</v>
      </c>
      <c r="F3939">
        <v>690</v>
      </c>
      <c r="G3939">
        <v>0.54057971014492756</v>
      </c>
      <c r="H3939">
        <v>34049</v>
      </c>
      <c r="I3939">
        <v>43181</v>
      </c>
      <c r="J3939">
        <v>18</v>
      </c>
      <c r="K3939" t="s">
        <v>875</v>
      </c>
      <c r="L3939">
        <v>6312</v>
      </c>
      <c r="M3939">
        <v>2024</v>
      </c>
      <c r="N3939">
        <v>36</v>
      </c>
      <c r="O3939">
        <f t="shared" si="61"/>
        <v>1.0954800434667684E-2</v>
      </c>
    </row>
    <row r="3940" spans="1:15" x14ac:dyDescent="0.3">
      <c r="A3940">
        <v>3113</v>
      </c>
      <c r="B3940">
        <v>301</v>
      </c>
      <c r="C3940" t="s">
        <v>751</v>
      </c>
      <c r="D3940" t="s">
        <v>152</v>
      </c>
      <c r="E3940">
        <v>372</v>
      </c>
      <c r="F3940">
        <v>597</v>
      </c>
      <c r="G3940">
        <v>0.62311557788944727</v>
      </c>
      <c r="H3940">
        <v>34049</v>
      </c>
      <c r="I3940">
        <v>43181</v>
      </c>
      <c r="J3940">
        <v>19</v>
      </c>
      <c r="K3940" t="s">
        <v>2874</v>
      </c>
      <c r="L3940">
        <v>7114</v>
      </c>
      <c r="M3940">
        <v>2024</v>
      </c>
      <c r="N3940">
        <v>36</v>
      </c>
      <c r="O3940">
        <f t="shared" si="61"/>
        <v>1.0925430996505036E-2</v>
      </c>
    </row>
    <row r="3941" spans="1:15" x14ac:dyDescent="0.3">
      <c r="A3941">
        <v>3113</v>
      </c>
      <c r="B3941">
        <v>775</v>
      </c>
      <c r="C3941" t="s">
        <v>751</v>
      </c>
      <c r="D3941" t="s">
        <v>152</v>
      </c>
      <c r="E3941">
        <v>355</v>
      </c>
      <c r="F3941">
        <v>425</v>
      </c>
      <c r="G3941">
        <v>0.83529411764705885</v>
      </c>
      <c r="H3941">
        <v>34049</v>
      </c>
      <c r="I3941">
        <v>43181</v>
      </c>
      <c r="J3941">
        <v>20</v>
      </c>
      <c r="K3941" t="s">
        <v>881</v>
      </c>
      <c r="L3941">
        <v>9105</v>
      </c>
      <c r="M3941">
        <v>2024</v>
      </c>
      <c r="N3941">
        <v>36</v>
      </c>
      <c r="O3941">
        <f t="shared" si="61"/>
        <v>1.0426150547740022E-2</v>
      </c>
    </row>
    <row r="3942" spans="1:15" x14ac:dyDescent="0.3">
      <c r="A3942">
        <v>3113</v>
      </c>
      <c r="B3942">
        <v>249</v>
      </c>
      <c r="C3942" t="s">
        <v>751</v>
      </c>
      <c r="D3942" t="s">
        <v>152</v>
      </c>
      <c r="E3942">
        <v>350</v>
      </c>
      <c r="F3942">
        <v>540</v>
      </c>
      <c r="G3942">
        <v>0.64814814814814814</v>
      </c>
      <c r="H3942">
        <v>34049</v>
      </c>
      <c r="I3942">
        <v>43181</v>
      </c>
      <c r="J3942">
        <v>21</v>
      </c>
      <c r="K3942" t="s">
        <v>2876</v>
      </c>
      <c r="L3942">
        <v>7387</v>
      </c>
      <c r="M3942">
        <v>2024</v>
      </c>
      <c r="N3942">
        <v>36</v>
      </c>
      <c r="O3942">
        <f t="shared" si="61"/>
        <v>1.0279303356926782E-2</v>
      </c>
    </row>
    <row r="3943" spans="1:15" x14ac:dyDescent="0.3">
      <c r="A3943">
        <v>3113</v>
      </c>
      <c r="B3943">
        <v>190</v>
      </c>
      <c r="C3943" t="s">
        <v>751</v>
      </c>
      <c r="D3943" t="s">
        <v>152</v>
      </c>
      <c r="E3943">
        <v>341</v>
      </c>
      <c r="F3943">
        <v>400</v>
      </c>
      <c r="G3943">
        <v>0.85250000000000004</v>
      </c>
      <c r="H3943">
        <v>34049</v>
      </c>
      <c r="I3943">
        <v>43181</v>
      </c>
      <c r="J3943">
        <v>22</v>
      </c>
      <c r="K3943" t="s">
        <v>904</v>
      </c>
      <c r="L3943">
        <v>5253</v>
      </c>
      <c r="M3943">
        <v>2024</v>
      </c>
      <c r="N3943">
        <v>36</v>
      </c>
      <c r="O3943">
        <f t="shared" si="61"/>
        <v>1.001497841346295E-2</v>
      </c>
    </row>
    <row r="3944" spans="1:15" x14ac:dyDescent="0.3">
      <c r="A3944">
        <v>3113</v>
      </c>
      <c r="B3944">
        <v>133</v>
      </c>
      <c r="C3944" t="s">
        <v>751</v>
      </c>
      <c r="D3944" t="s">
        <v>152</v>
      </c>
      <c r="E3944">
        <v>339</v>
      </c>
      <c r="F3944">
        <v>387</v>
      </c>
      <c r="G3944">
        <v>0.87596899224806202</v>
      </c>
      <c r="H3944">
        <v>34049</v>
      </c>
      <c r="I3944">
        <v>43181</v>
      </c>
      <c r="J3944">
        <v>23</v>
      </c>
      <c r="K3944" t="s">
        <v>2877</v>
      </c>
      <c r="L3944">
        <v>7672</v>
      </c>
      <c r="M3944">
        <v>2024</v>
      </c>
      <c r="N3944">
        <v>36</v>
      </c>
      <c r="O3944">
        <f t="shared" si="61"/>
        <v>9.9562395371376542E-3</v>
      </c>
    </row>
    <row r="3945" spans="1:15" x14ac:dyDescent="0.3">
      <c r="A3945">
        <v>3113</v>
      </c>
      <c r="B3945">
        <v>174</v>
      </c>
      <c r="C3945" t="s">
        <v>751</v>
      </c>
      <c r="D3945" t="s">
        <v>152</v>
      </c>
      <c r="E3945">
        <v>338</v>
      </c>
      <c r="F3945">
        <v>386</v>
      </c>
      <c r="G3945">
        <v>0.87564766839378239</v>
      </c>
      <c r="H3945">
        <v>34049</v>
      </c>
      <c r="I3945">
        <v>43181</v>
      </c>
      <c r="J3945">
        <v>24</v>
      </c>
      <c r="K3945" t="s">
        <v>2878</v>
      </c>
      <c r="L3945">
        <v>5150</v>
      </c>
      <c r="M3945">
        <v>2024</v>
      </c>
      <c r="N3945">
        <v>36</v>
      </c>
      <c r="O3945">
        <f t="shared" si="61"/>
        <v>9.9268700989750061E-3</v>
      </c>
    </row>
    <row r="3946" spans="1:15" x14ac:dyDescent="0.3">
      <c r="A3946">
        <v>3113</v>
      </c>
      <c r="B3946">
        <v>254</v>
      </c>
      <c r="C3946" t="s">
        <v>751</v>
      </c>
      <c r="D3946" t="s">
        <v>152</v>
      </c>
      <c r="E3946">
        <v>299</v>
      </c>
      <c r="F3946">
        <v>439</v>
      </c>
      <c r="G3946">
        <v>0.68109339407744873</v>
      </c>
      <c r="H3946">
        <v>34049</v>
      </c>
      <c r="I3946">
        <v>43181</v>
      </c>
      <c r="J3946">
        <v>25</v>
      </c>
      <c r="K3946" t="s">
        <v>889</v>
      </c>
      <c r="L3946">
        <v>7267</v>
      </c>
      <c r="M3946">
        <v>2024</v>
      </c>
      <c r="N3946">
        <v>36</v>
      </c>
      <c r="O3946">
        <f t="shared" si="61"/>
        <v>8.7814620106317371E-3</v>
      </c>
    </row>
    <row r="3947" spans="1:15" x14ac:dyDescent="0.3">
      <c r="A3947">
        <v>3113</v>
      </c>
      <c r="B3947">
        <v>244</v>
      </c>
      <c r="C3947" t="s">
        <v>751</v>
      </c>
      <c r="D3947" t="s">
        <v>152</v>
      </c>
      <c r="E3947">
        <v>289</v>
      </c>
      <c r="F3947">
        <v>383</v>
      </c>
      <c r="G3947">
        <v>0.75456919060052219</v>
      </c>
      <c r="H3947">
        <v>34049</v>
      </c>
      <c r="I3947">
        <v>43181</v>
      </c>
      <c r="J3947">
        <v>26</v>
      </c>
      <c r="K3947" t="s">
        <v>887</v>
      </c>
      <c r="L3947">
        <v>5396</v>
      </c>
      <c r="M3947">
        <v>2024</v>
      </c>
      <c r="N3947">
        <v>36</v>
      </c>
      <c r="O3947">
        <f t="shared" si="61"/>
        <v>8.4877676290052578E-3</v>
      </c>
    </row>
    <row r="3948" spans="1:15" x14ac:dyDescent="0.3">
      <c r="A3948">
        <v>3113</v>
      </c>
      <c r="B3948">
        <v>308</v>
      </c>
      <c r="C3948" t="s">
        <v>751</v>
      </c>
      <c r="D3948" t="s">
        <v>152</v>
      </c>
      <c r="E3948">
        <v>276</v>
      </c>
      <c r="F3948">
        <v>315</v>
      </c>
      <c r="G3948">
        <v>0.87619047619047619</v>
      </c>
      <c r="H3948">
        <v>34049</v>
      </c>
      <c r="I3948">
        <v>43181</v>
      </c>
      <c r="J3948">
        <v>27</v>
      </c>
      <c r="K3948" t="s">
        <v>2211</v>
      </c>
      <c r="L3948">
        <v>5626</v>
      </c>
      <c r="M3948">
        <v>2024</v>
      </c>
      <c r="N3948">
        <v>36</v>
      </c>
      <c r="O3948">
        <f t="shared" si="61"/>
        <v>8.1059649328908343E-3</v>
      </c>
    </row>
    <row r="3949" spans="1:15" x14ac:dyDescent="0.3">
      <c r="A3949">
        <v>3113</v>
      </c>
      <c r="B3949">
        <v>263</v>
      </c>
      <c r="C3949" t="s">
        <v>751</v>
      </c>
      <c r="D3949" t="s">
        <v>152</v>
      </c>
      <c r="E3949">
        <v>272</v>
      </c>
      <c r="F3949">
        <v>348</v>
      </c>
      <c r="G3949">
        <v>0.7816091954022989</v>
      </c>
      <c r="H3949">
        <v>34049</v>
      </c>
      <c r="I3949">
        <v>43181</v>
      </c>
      <c r="J3949">
        <v>28</v>
      </c>
      <c r="K3949" t="s">
        <v>2882</v>
      </c>
      <c r="L3949">
        <v>4234</v>
      </c>
      <c r="M3949">
        <v>2024</v>
      </c>
      <c r="N3949">
        <v>36</v>
      </c>
      <c r="O3949">
        <f t="shared" si="61"/>
        <v>7.9884871802402418E-3</v>
      </c>
    </row>
    <row r="3950" spans="1:15" x14ac:dyDescent="0.3">
      <c r="A3950">
        <v>3113</v>
      </c>
      <c r="B3950">
        <v>282</v>
      </c>
      <c r="C3950" t="s">
        <v>751</v>
      </c>
      <c r="D3950" t="s">
        <v>152</v>
      </c>
      <c r="E3950">
        <v>271</v>
      </c>
      <c r="F3950">
        <v>368</v>
      </c>
      <c r="G3950">
        <v>0.73641304347826086</v>
      </c>
      <c r="H3950">
        <v>34049</v>
      </c>
      <c r="I3950">
        <v>43181</v>
      </c>
      <c r="J3950">
        <v>29</v>
      </c>
      <c r="K3950" t="s">
        <v>893</v>
      </c>
      <c r="L3950">
        <v>5536</v>
      </c>
      <c r="M3950">
        <v>2024</v>
      </c>
      <c r="N3950">
        <v>36</v>
      </c>
      <c r="O3950">
        <f t="shared" si="61"/>
        <v>7.9591177420775937E-3</v>
      </c>
    </row>
    <row r="3951" spans="1:15" x14ac:dyDescent="0.3">
      <c r="A3951">
        <v>3113</v>
      </c>
      <c r="B3951">
        <v>403</v>
      </c>
      <c r="C3951" t="s">
        <v>751</v>
      </c>
      <c r="D3951" t="s">
        <v>152</v>
      </c>
      <c r="E3951">
        <v>266</v>
      </c>
      <c r="F3951">
        <v>350</v>
      </c>
      <c r="G3951">
        <v>0.76</v>
      </c>
      <c r="H3951">
        <v>34049</v>
      </c>
      <c r="I3951">
        <v>43181</v>
      </c>
      <c r="J3951">
        <v>30</v>
      </c>
      <c r="K3951" t="s">
        <v>928</v>
      </c>
      <c r="L3951">
        <v>4475</v>
      </c>
      <c r="M3951">
        <v>2024</v>
      </c>
      <c r="N3951">
        <v>36</v>
      </c>
      <c r="O3951">
        <f t="shared" si="61"/>
        <v>7.8122705512643541E-3</v>
      </c>
    </row>
    <row r="3952" spans="1:15" x14ac:dyDescent="0.3">
      <c r="A3952">
        <v>3113</v>
      </c>
      <c r="B3952">
        <v>247</v>
      </c>
      <c r="C3952" t="s">
        <v>751</v>
      </c>
      <c r="D3952" t="s">
        <v>152</v>
      </c>
      <c r="E3952">
        <v>261</v>
      </c>
      <c r="F3952">
        <v>339</v>
      </c>
      <c r="G3952">
        <v>0.76991150442477874</v>
      </c>
      <c r="H3952">
        <v>34049</v>
      </c>
      <c r="I3952">
        <v>43181</v>
      </c>
      <c r="J3952">
        <v>31</v>
      </c>
      <c r="K3952" t="s">
        <v>898</v>
      </c>
      <c r="L3952">
        <v>5393</v>
      </c>
      <c r="M3952">
        <v>2024</v>
      </c>
      <c r="N3952">
        <v>36</v>
      </c>
      <c r="O3952">
        <f t="shared" si="61"/>
        <v>7.6654233604511145E-3</v>
      </c>
    </row>
    <row r="3953" spans="1:15" x14ac:dyDescent="0.3">
      <c r="A3953">
        <v>3113</v>
      </c>
      <c r="B3953">
        <v>663</v>
      </c>
      <c r="C3953" t="s">
        <v>751</v>
      </c>
      <c r="D3953" t="s">
        <v>152</v>
      </c>
      <c r="E3953">
        <v>250</v>
      </c>
      <c r="F3953">
        <v>309</v>
      </c>
      <c r="G3953">
        <v>0.80906148867313921</v>
      </c>
      <c r="H3953">
        <v>34049</v>
      </c>
      <c r="I3953">
        <v>43181</v>
      </c>
      <c r="J3953">
        <v>32</v>
      </c>
      <c r="K3953" t="s">
        <v>2791</v>
      </c>
      <c r="L3953">
        <v>4867</v>
      </c>
      <c r="M3953">
        <v>2024</v>
      </c>
      <c r="N3953">
        <v>36</v>
      </c>
      <c r="O3953">
        <f t="shared" si="61"/>
        <v>7.3423595406619871E-3</v>
      </c>
    </row>
    <row r="3954" spans="1:15" x14ac:dyDescent="0.3">
      <c r="A3954">
        <v>3113</v>
      </c>
      <c r="B3954">
        <v>425</v>
      </c>
      <c r="C3954" t="s">
        <v>751</v>
      </c>
      <c r="D3954" t="s">
        <v>152</v>
      </c>
      <c r="E3954">
        <v>237</v>
      </c>
      <c r="F3954">
        <v>298</v>
      </c>
      <c r="G3954">
        <v>0.79530201342281881</v>
      </c>
      <c r="H3954">
        <v>34049</v>
      </c>
      <c r="I3954">
        <v>43181</v>
      </c>
      <c r="J3954">
        <v>33</v>
      </c>
      <c r="K3954" t="s">
        <v>2883</v>
      </c>
      <c r="L3954">
        <v>3296</v>
      </c>
      <c r="M3954">
        <v>2024</v>
      </c>
      <c r="N3954">
        <v>36</v>
      </c>
      <c r="O3954">
        <f t="shared" si="61"/>
        <v>6.9605568445475635E-3</v>
      </c>
    </row>
    <row r="3955" spans="1:15" x14ac:dyDescent="0.3">
      <c r="A3955">
        <v>3113</v>
      </c>
      <c r="B3955">
        <v>280</v>
      </c>
      <c r="C3955" t="s">
        <v>751</v>
      </c>
      <c r="D3955" t="s">
        <v>152</v>
      </c>
      <c r="E3955">
        <v>235</v>
      </c>
      <c r="F3955">
        <v>318</v>
      </c>
      <c r="G3955">
        <v>0.73899371069182385</v>
      </c>
      <c r="H3955">
        <v>34049</v>
      </c>
      <c r="I3955">
        <v>43181</v>
      </c>
      <c r="J3955">
        <v>34</v>
      </c>
      <c r="K3955" t="s">
        <v>948</v>
      </c>
      <c r="L3955">
        <v>4028</v>
      </c>
      <c r="M3955">
        <v>2024</v>
      </c>
      <c r="N3955">
        <v>36</v>
      </c>
      <c r="O3955">
        <f t="shared" si="61"/>
        <v>6.9018179682222682E-3</v>
      </c>
    </row>
    <row r="3956" spans="1:15" x14ac:dyDescent="0.3">
      <c r="A3956">
        <v>3113</v>
      </c>
      <c r="B3956">
        <v>466</v>
      </c>
      <c r="C3956" t="s">
        <v>751</v>
      </c>
      <c r="D3956" t="s">
        <v>152</v>
      </c>
      <c r="E3956">
        <v>223</v>
      </c>
      <c r="F3956">
        <v>294</v>
      </c>
      <c r="G3956">
        <v>0.75850340136054417</v>
      </c>
      <c r="H3956">
        <v>34049</v>
      </c>
      <c r="I3956">
        <v>43181</v>
      </c>
      <c r="J3956">
        <v>35</v>
      </c>
      <c r="K3956" t="s">
        <v>2748</v>
      </c>
      <c r="L3956">
        <v>7325</v>
      </c>
      <c r="M3956">
        <v>2024</v>
      </c>
      <c r="N3956">
        <v>36</v>
      </c>
      <c r="O3956">
        <f t="shared" si="61"/>
        <v>6.5493847102704927E-3</v>
      </c>
    </row>
    <row r="3957" spans="1:15" x14ac:dyDescent="0.3">
      <c r="A3957">
        <v>3113</v>
      </c>
      <c r="B3957">
        <v>347</v>
      </c>
      <c r="C3957" t="s">
        <v>751</v>
      </c>
      <c r="D3957" t="s">
        <v>152</v>
      </c>
      <c r="E3957">
        <v>210</v>
      </c>
      <c r="F3957">
        <v>328</v>
      </c>
      <c r="G3957">
        <v>0.6402439024390244</v>
      </c>
      <c r="H3957">
        <v>34049</v>
      </c>
      <c r="I3957">
        <v>43181</v>
      </c>
      <c r="J3957">
        <v>36</v>
      </c>
      <c r="K3957" t="s">
        <v>886</v>
      </c>
      <c r="L3957">
        <v>5736</v>
      </c>
      <c r="M3957">
        <v>2024</v>
      </c>
      <c r="N3957">
        <v>36</v>
      </c>
      <c r="O3957">
        <f t="shared" si="61"/>
        <v>6.1675820141560691E-3</v>
      </c>
    </row>
    <row r="3958" spans="1:15" x14ac:dyDescent="0.3">
      <c r="A3958">
        <v>3113</v>
      </c>
      <c r="B3958">
        <v>710</v>
      </c>
      <c r="C3958" t="s">
        <v>751</v>
      </c>
      <c r="D3958" t="s">
        <v>152</v>
      </c>
      <c r="E3958">
        <v>209</v>
      </c>
      <c r="F3958">
        <v>244</v>
      </c>
      <c r="G3958">
        <v>0.85655737704918034</v>
      </c>
      <c r="H3958">
        <v>34049</v>
      </c>
      <c r="I3958">
        <v>43181</v>
      </c>
      <c r="J3958">
        <v>37</v>
      </c>
      <c r="K3958" t="s">
        <v>891</v>
      </c>
      <c r="L3958">
        <v>4844</v>
      </c>
      <c r="M3958">
        <v>2024</v>
      </c>
      <c r="N3958">
        <v>36</v>
      </c>
      <c r="O3958">
        <f t="shared" si="61"/>
        <v>6.138212575993421E-3</v>
      </c>
    </row>
    <row r="3959" spans="1:15" x14ac:dyDescent="0.3">
      <c r="A3959">
        <v>3113</v>
      </c>
      <c r="B3959">
        <v>231</v>
      </c>
      <c r="C3959" t="s">
        <v>751</v>
      </c>
      <c r="D3959" t="s">
        <v>152</v>
      </c>
      <c r="E3959">
        <v>202</v>
      </c>
      <c r="F3959">
        <v>244</v>
      </c>
      <c r="G3959">
        <v>0.82786885245901642</v>
      </c>
      <c r="H3959">
        <v>34049</v>
      </c>
      <c r="I3959">
        <v>43181</v>
      </c>
      <c r="J3959">
        <v>38</v>
      </c>
      <c r="K3959" t="s">
        <v>2220</v>
      </c>
      <c r="L3959">
        <v>4866</v>
      </c>
      <c r="M3959">
        <v>2024</v>
      </c>
      <c r="N3959">
        <v>36</v>
      </c>
      <c r="O3959">
        <f t="shared" si="61"/>
        <v>5.9326265088548852E-3</v>
      </c>
    </row>
    <row r="3960" spans="1:15" x14ac:dyDescent="0.3">
      <c r="A3960">
        <v>3113</v>
      </c>
      <c r="B3960">
        <v>113</v>
      </c>
      <c r="C3960" t="s">
        <v>751</v>
      </c>
      <c r="D3960" t="s">
        <v>152</v>
      </c>
      <c r="E3960">
        <v>199</v>
      </c>
      <c r="F3960">
        <v>255</v>
      </c>
      <c r="G3960">
        <v>0.7803921568627451</v>
      </c>
      <c r="H3960">
        <v>34049</v>
      </c>
      <c r="I3960">
        <v>43181</v>
      </c>
      <c r="J3960">
        <v>39</v>
      </c>
      <c r="K3960" t="s">
        <v>936</v>
      </c>
      <c r="L3960">
        <v>3757</v>
      </c>
      <c r="M3960">
        <v>2024</v>
      </c>
      <c r="N3960">
        <v>36</v>
      </c>
      <c r="O3960">
        <f t="shared" si="61"/>
        <v>5.8445181943669417E-3</v>
      </c>
    </row>
    <row r="3961" spans="1:15" x14ac:dyDescent="0.3">
      <c r="A3961">
        <v>3113</v>
      </c>
      <c r="B3961">
        <v>52</v>
      </c>
      <c r="C3961" t="s">
        <v>751</v>
      </c>
      <c r="D3961" t="s">
        <v>152</v>
      </c>
      <c r="E3961">
        <v>198</v>
      </c>
      <c r="F3961">
        <v>240</v>
      </c>
      <c r="G3961">
        <v>0.82499999999999996</v>
      </c>
      <c r="H3961">
        <v>34049</v>
      </c>
      <c r="I3961">
        <v>43181</v>
      </c>
      <c r="J3961">
        <v>40</v>
      </c>
      <c r="K3961" t="s">
        <v>2881</v>
      </c>
      <c r="L3961">
        <v>3600</v>
      </c>
      <c r="M3961">
        <v>2024</v>
      </c>
      <c r="N3961">
        <v>36</v>
      </c>
      <c r="O3961">
        <f t="shared" si="61"/>
        <v>5.8151487562042936E-3</v>
      </c>
    </row>
    <row r="3962" spans="1:15" x14ac:dyDescent="0.3">
      <c r="A3962">
        <v>3113</v>
      </c>
      <c r="B3962">
        <v>426</v>
      </c>
      <c r="C3962" t="s">
        <v>751</v>
      </c>
      <c r="D3962" t="s">
        <v>152</v>
      </c>
      <c r="E3962">
        <v>196</v>
      </c>
      <c r="F3962">
        <v>231</v>
      </c>
      <c r="G3962">
        <v>0.84848484848484851</v>
      </c>
      <c r="H3962">
        <v>34049</v>
      </c>
      <c r="I3962">
        <v>43181</v>
      </c>
      <c r="J3962">
        <v>41</v>
      </c>
      <c r="K3962" t="s">
        <v>2215</v>
      </c>
      <c r="L3962">
        <v>4907</v>
      </c>
      <c r="M3962">
        <v>2024</v>
      </c>
      <c r="N3962">
        <v>36</v>
      </c>
      <c r="O3962">
        <f t="shared" si="61"/>
        <v>5.7564098798789983E-3</v>
      </c>
    </row>
    <row r="3963" spans="1:15" x14ac:dyDescent="0.3">
      <c r="A3963">
        <v>3113</v>
      </c>
      <c r="B3963">
        <v>53</v>
      </c>
      <c r="C3963" t="s">
        <v>751</v>
      </c>
      <c r="D3963" t="s">
        <v>152</v>
      </c>
      <c r="E3963">
        <v>191</v>
      </c>
      <c r="F3963">
        <v>283</v>
      </c>
      <c r="G3963">
        <v>0.67491166077738518</v>
      </c>
      <c r="H3963">
        <v>34049</v>
      </c>
      <c r="I3963">
        <v>43181</v>
      </c>
      <c r="J3963">
        <v>42</v>
      </c>
      <c r="K3963" t="s">
        <v>906</v>
      </c>
      <c r="L3963">
        <v>6415</v>
      </c>
      <c r="M3963">
        <v>2024</v>
      </c>
      <c r="N3963">
        <v>36</v>
      </c>
      <c r="O3963">
        <f t="shared" si="61"/>
        <v>5.6095626890657578E-3</v>
      </c>
    </row>
    <row r="3964" spans="1:15" x14ac:dyDescent="0.3">
      <c r="A3964">
        <v>3113</v>
      </c>
      <c r="B3964">
        <v>241</v>
      </c>
      <c r="C3964" t="s">
        <v>751</v>
      </c>
      <c r="D3964" t="s">
        <v>152</v>
      </c>
      <c r="E3964">
        <v>185</v>
      </c>
      <c r="F3964">
        <v>275</v>
      </c>
      <c r="G3964">
        <v>0.67272727272727273</v>
      </c>
      <c r="H3964">
        <v>34049</v>
      </c>
      <c r="I3964">
        <v>43181</v>
      </c>
      <c r="J3964">
        <v>43</v>
      </c>
      <c r="K3964" t="s">
        <v>890</v>
      </c>
      <c r="L3964">
        <v>4374</v>
      </c>
      <c r="M3964">
        <v>2024</v>
      </c>
      <c r="N3964">
        <v>36</v>
      </c>
      <c r="O3964">
        <f t="shared" si="61"/>
        <v>5.4333460600898701E-3</v>
      </c>
    </row>
    <row r="3965" spans="1:15" x14ac:dyDescent="0.3">
      <c r="A3965">
        <v>3113</v>
      </c>
      <c r="B3965">
        <v>134</v>
      </c>
      <c r="C3965" t="s">
        <v>751</v>
      </c>
      <c r="D3965" t="s">
        <v>152</v>
      </c>
      <c r="E3965">
        <v>181</v>
      </c>
      <c r="F3965">
        <v>252</v>
      </c>
      <c r="G3965">
        <v>0.71825396825396826</v>
      </c>
      <c r="H3965">
        <v>34049</v>
      </c>
      <c r="I3965">
        <v>43181</v>
      </c>
      <c r="J3965">
        <v>44</v>
      </c>
      <c r="K3965" t="s">
        <v>929</v>
      </c>
      <c r="L3965">
        <v>4163</v>
      </c>
      <c r="M3965">
        <v>2024</v>
      </c>
      <c r="N3965">
        <v>36</v>
      </c>
      <c r="O3965">
        <f t="shared" si="61"/>
        <v>5.3158683074392785E-3</v>
      </c>
    </row>
    <row r="3966" spans="1:15" x14ac:dyDescent="0.3">
      <c r="A3966">
        <v>3113</v>
      </c>
      <c r="B3966">
        <v>192</v>
      </c>
      <c r="C3966" t="s">
        <v>751</v>
      </c>
      <c r="D3966" t="s">
        <v>152</v>
      </c>
      <c r="E3966">
        <v>176</v>
      </c>
      <c r="F3966">
        <v>235</v>
      </c>
      <c r="G3966">
        <v>0.74893617021276593</v>
      </c>
      <c r="H3966">
        <v>34049</v>
      </c>
      <c r="I3966">
        <v>43181</v>
      </c>
      <c r="J3966">
        <v>45</v>
      </c>
      <c r="K3966" t="s">
        <v>2880</v>
      </c>
      <c r="L3966">
        <v>5020</v>
      </c>
      <c r="M3966">
        <v>2024</v>
      </c>
      <c r="N3966">
        <v>36</v>
      </c>
      <c r="O3966">
        <f t="shared" si="61"/>
        <v>5.1690211166260389E-3</v>
      </c>
    </row>
    <row r="3967" spans="1:15" x14ac:dyDescent="0.3">
      <c r="A3967">
        <v>3113</v>
      </c>
      <c r="B3967">
        <v>181</v>
      </c>
      <c r="C3967" t="s">
        <v>751</v>
      </c>
      <c r="D3967" t="s">
        <v>152</v>
      </c>
      <c r="E3967">
        <v>175</v>
      </c>
      <c r="F3967">
        <v>226</v>
      </c>
      <c r="G3967">
        <v>0.77433628318584069</v>
      </c>
      <c r="H3967">
        <v>34049</v>
      </c>
      <c r="I3967">
        <v>43181</v>
      </c>
      <c r="J3967">
        <v>46</v>
      </c>
      <c r="K3967" t="s">
        <v>2217</v>
      </c>
      <c r="L3967">
        <v>2856</v>
      </c>
      <c r="M3967">
        <v>2024</v>
      </c>
      <c r="N3967">
        <v>36</v>
      </c>
      <c r="O3967">
        <f t="shared" si="61"/>
        <v>5.1396516784633908E-3</v>
      </c>
    </row>
    <row r="3968" spans="1:15" x14ac:dyDescent="0.3">
      <c r="A3968">
        <v>3113</v>
      </c>
      <c r="B3968">
        <v>141</v>
      </c>
      <c r="C3968" t="s">
        <v>751</v>
      </c>
      <c r="D3968" t="s">
        <v>152</v>
      </c>
      <c r="E3968">
        <v>171</v>
      </c>
      <c r="F3968">
        <v>223</v>
      </c>
      <c r="G3968">
        <v>0.76681614349775784</v>
      </c>
      <c r="H3968">
        <v>34049</v>
      </c>
      <c r="I3968">
        <v>43181</v>
      </c>
      <c r="J3968">
        <v>47</v>
      </c>
      <c r="K3968" t="s">
        <v>931</v>
      </c>
      <c r="L3968">
        <v>3833</v>
      </c>
      <c r="M3968">
        <v>2024</v>
      </c>
      <c r="N3968">
        <v>36</v>
      </c>
      <c r="O3968">
        <f t="shared" si="61"/>
        <v>5.0221739258127993E-3</v>
      </c>
    </row>
    <row r="3969" spans="1:15" x14ac:dyDescent="0.3">
      <c r="A3969">
        <v>3113</v>
      </c>
      <c r="B3969">
        <v>171</v>
      </c>
      <c r="C3969" t="s">
        <v>751</v>
      </c>
      <c r="D3969" t="s">
        <v>152</v>
      </c>
      <c r="E3969">
        <v>167</v>
      </c>
      <c r="F3969">
        <v>197</v>
      </c>
      <c r="G3969">
        <v>0.84771573604060912</v>
      </c>
      <c r="H3969">
        <v>34049</v>
      </c>
      <c r="I3969">
        <v>43181</v>
      </c>
      <c r="J3969">
        <v>48</v>
      </c>
      <c r="K3969" t="s">
        <v>2698</v>
      </c>
      <c r="L3969">
        <v>2558</v>
      </c>
      <c r="M3969">
        <v>2024</v>
      </c>
      <c r="N3969">
        <v>36</v>
      </c>
      <c r="O3969">
        <f t="shared" si="61"/>
        <v>4.9046961731622077E-3</v>
      </c>
    </row>
    <row r="3970" spans="1:15" x14ac:dyDescent="0.3">
      <c r="A3970">
        <v>3113</v>
      </c>
      <c r="B3970">
        <v>313</v>
      </c>
      <c r="C3970" t="s">
        <v>751</v>
      </c>
      <c r="D3970" t="s">
        <v>152</v>
      </c>
      <c r="E3970">
        <v>167</v>
      </c>
      <c r="F3970">
        <v>199</v>
      </c>
      <c r="G3970">
        <v>0.83919597989949746</v>
      </c>
      <c r="H3970">
        <v>34049</v>
      </c>
      <c r="I3970">
        <v>43181</v>
      </c>
      <c r="J3970">
        <v>48</v>
      </c>
      <c r="K3970" t="s">
        <v>926</v>
      </c>
      <c r="L3970">
        <v>2940</v>
      </c>
      <c r="M3970">
        <v>2024</v>
      </c>
      <c r="N3970">
        <v>36</v>
      </c>
      <c r="O3970">
        <f t="shared" si="61"/>
        <v>4.9046961731622077E-3</v>
      </c>
    </row>
    <row r="3971" spans="1:15" x14ac:dyDescent="0.3">
      <c r="A3971">
        <v>3113</v>
      </c>
      <c r="B3971">
        <v>284</v>
      </c>
      <c r="C3971" t="s">
        <v>751</v>
      </c>
      <c r="D3971" t="s">
        <v>152</v>
      </c>
      <c r="E3971">
        <v>165</v>
      </c>
      <c r="F3971">
        <v>235</v>
      </c>
      <c r="G3971">
        <v>0.7021276595744681</v>
      </c>
      <c r="H3971">
        <v>34049</v>
      </c>
      <c r="I3971">
        <v>43181</v>
      </c>
      <c r="J3971">
        <v>50</v>
      </c>
      <c r="K3971" t="s">
        <v>2719</v>
      </c>
      <c r="L3971">
        <v>3580</v>
      </c>
      <c r="M3971">
        <v>2024</v>
      </c>
      <c r="N3971">
        <v>36</v>
      </c>
      <c r="O3971">
        <f t="shared" ref="O3971:O4034" si="62">E3971/H3971</f>
        <v>4.8459572968369115E-3</v>
      </c>
    </row>
    <row r="3972" spans="1:15" x14ac:dyDescent="0.3">
      <c r="A3972">
        <v>3113</v>
      </c>
      <c r="B3972">
        <v>55</v>
      </c>
      <c r="C3972" t="s">
        <v>751</v>
      </c>
      <c r="D3972" t="s">
        <v>152</v>
      </c>
      <c r="E3972">
        <v>163</v>
      </c>
      <c r="F3972">
        <v>170</v>
      </c>
      <c r="G3972">
        <v>0.95882352941176474</v>
      </c>
      <c r="H3972">
        <v>34049</v>
      </c>
      <c r="I3972">
        <v>43181</v>
      </c>
      <c r="J3972">
        <v>51</v>
      </c>
      <c r="K3972" t="s">
        <v>938</v>
      </c>
      <c r="L3972">
        <v>2822</v>
      </c>
      <c r="M3972">
        <v>2024</v>
      </c>
      <c r="N3972">
        <v>36</v>
      </c>
      <c r="O3972">
        <f t="shared" si="62"/>
        <v>4.7872184205116153E-3</v>
      </c>
    </row>
    <row r="3973" spans="1:15" x14ac:dyDescent="0.3">
      <c r="A3973">
        <v>3113</v>
      </c>
      <c r="B3973">
        <v>253</v>
      </c>
      <c r="C3973" t="s">
        <v>751</v>
      </c>
      <c r="D3973" t="s">
        <v>152</v>
      </c>
      <c r="E3973">
        <v>154</v>
      </c>
      <c r="F3973">
        <v>224</v>
      </c>
      <c r="G3973">
        <v>0.6875</v>
      </c>
      <c r="H3973">
        <v>34049</v>
      </c>
      <c r="I3973">
        <v>43181</v>
      </c>
      <c r="J3973">
        <v>52</v>
      </c>
      <c r="K3973" t="s">
        <v>885</v>
      </c>
      <c r="L3973">
        <v>3191</v>
      </c>
      <c r="M3973">
        <v>2024</v>
      </c>
      <c r="N3973">
        <v>36</v>
      </c>
      <c r="O3973">
        <f t="shared" si="62"/>
        <v>4.5228934770477841E-3</v>
      </c>
    </row>
    <row r="3974" spans="1:15" x14ac:dyDescent="0.3">
      <c r="A3974">
        <v>3113</v>
      </c>
      <c r="B3974">
        <v>248</v>
      </c>
      <c r="C3974" t="s">
        <v>751</v>
      </c>
      <c r="D3974" t="s">
        <v>152</v>
      </c>
      <c r="E3974">
        <v>150</v>
      </c>
      <c r="F3974">
        <v>214</v>
      </c>
      <c r="G3974">
        <v>0.7009345794392523</v>
      </c>
      <c r="H3974">
        <v>34049</v>
      </c>
      <c r="I3974">
        <v>43181</v>
      </c>
      <c r="J3974">
        <v>53</v>
      </c>
      <c r="K3974" t="s">
        <v>963</v>
      </c>
      <c r="L3974">
        <v>3375</v>
      </c>
      <c r="M3974">
        <v>2024</v>
      </c>
      <c r="N3974">
        <v>36</v>
      </c>
      <c r="O3974">
        <f t="shared" si="62"/>
        <v>4.4054157243971926E-3</v>
      </c>
    </row>
    <row r="3975" spans="1:15" x14ac:dyDescent="0.3">
      <c r="A3975">
        <v>3113</v>
      </c>
      <c r="B3975">
        <v>351</v>
      </c>
      <c r="C3975" t="s">
        <v>751</v>
      </c>
      <c r="D3975" t="s">
        <v>152</v>
      </c>
      <c r="E3975">
        <v>150</v>
      </c>
      <c r="F3975">
        <v>246</v>
      </c>
      <c r="G3975">
        <v>0.6097560975609756</v>
      </c>
      <c r="H3975">
        <v>34049</v>
      </c>
      <c r="I3975">
        <v>43181</v>
      </c>
      <c r="J3975">
        <v>53</v>
      </c>
      <c r="K3975" t="s">
        <v>2729</v>
      </c>
      <c r="L3975">
        <v>4749</v>
      </c>
      <c r="M3975">
        <v>2024</v>
      </c>
      <c r="N3975">
        <v>36</v>
      </c>
      <c r="O3975">
        <f t="shared" si="62"/>
        <v>4.4054157243971926E-3</v>
      </c>
    </row>
    <row r="3976" spans="1:15" x14ac:dyDescent="0.3">
      <c r="A3976">
        <v>3113</v>
      </c>
      <c r="B3976">
        <v>812</v>
      </c>
      <c r="C3976" t="s">
        <v>751</v>
      </c>
      <c r="D3976" t="s">
        <v>152</v>
      </c>
      <c r="E3976">
        <v>148</v>
      </c>
      <c r="F3976">
        <v>203</v>
      </c>
      <c r="G3976">
        <v>0.72906403940886699</v>
      </c>
      <c r="H3976">
        <v>34049</v>
      </c>
      <c r="I3976">
        <v>43181</v>
      </c>
      <c r="J3976">
        <v>55</v>
      </c>
      <c r="K3976" t="s">
        <v>901</v>
      </c>
      <c r="L3976">
        <v>3303</v>
      </c>
      <c r="M3976">
        <v>2024</v>
      </c>
      <c r="N3976">
        <v>36</v>
      </c>
      <c r="O3976">
        <f t="shared" si="62"/>
        <v>4.3466768480718964E-3</v>
      </c>
    </row>
    <row r="3977" spans="1:15" x14ac:dyDescent="0.3">
      <c r="A3977">
        <v>3113</v>
      </c>
      <c r="B3977">
        <v>283</v>
      </c>
      <c r="C3977" t="s">
        <v>751</v>
      </c>
      <c r="D3977" t="s">
        <v>152</v>
      </c>
      <c r="E3977">
        <v>141</v>
      </c>
      <c r="F3977">
        <v>187</v>
      </c>
      <c r="G3977">
        <v>0.75401069518716579</v>
      </c>
      <c r="H3977">
        <v>34049</v>
      </c>
      <c r="I3977">
        <v>43181</v>
      </c>
      <c r="J3977">
        <v>56</v>
      </c>
      <c r="K3977" t="s">
        <v>2244</v>
      </c>
      <c r="L3977">
        <v>2563</v>
      </c>
      <c r="M3977">
        <v>2024</v>
      </c>
      <c r="N3977">
        <v>36</v>
      </c>
      <c r="O3977">
        <f t="shared" si="62"/>
        <v>4.1410907809333606E-3</v>
      </c>
    </row>
    <row r="3978" spans="1:15" x14ac:dyDescent="0.3">
      <c r="A3978">
        <v>3113</v>
      </c>
      <c r="B3978">
        <v>204</v>
      </c>
      <c r="C3978" t="s">
        <v>751</v>
      </c>
      <c r="D3978" t="s">
        <v>152</v>
      </c>
      <c r="E3978">
        <v>139</v>
      </c>
      <c r="F3978">
        <v>255</v>
      </c>
      <c r="G3978">
        <v>0.54509803921568623</v>
      </c>
      <c r="H3978">
        <v>34049</v>
      </c>
      <c r="I3978">
        <v>43181</v>
      </c>
      <c r="J3978">
        <v>57</v>
      </c>
      <c r="K3978" t="s">
        <v>2704</v>
      </c>
      <c r="L3978">
        <v>4075</v>
      </c>
      <c r="M3978">
        <v>2024</v>
      </c>
      <c r="N3978">
        <v>36</v>
      </c>
      <c r="O3978">
        <f t="shared" si="62"/>
        <v>4.0823519046080652E-3</v>
      </c>
    </row>
    <row r="3979" spans="1:15" x14ac:dyDescent="0.3">
      <c r="A3979">
        <v>3113</v>
      </c>
      <c r="B3979">
        <v>58</v>
      </c>
      <c r="C3979" t="s">
        <v>751</v>
      </c>
      <c r="D3979" t="s">
        <v>152</v>
      </c>
      <c r="E3979">
        <v>137</v>
      </c>
      <c r="F3979">
        <v>203</v>
      </c>
      <c r="G3979">
        <v>0.67487684729064035</v>
      </c>
      <c r="H3979">
        <v>34049</v>
      </c>
      <c r="I3979">
        <v>43181</v>
      </c>
      <c r="J3979">
        <v>58</v>
      </c>
      <c r="K3979" t="s">
        <v>911</v>
      </c>
      <c r="L3979">
        <v>3485</v>
      </c>
      <c r="M3979">
        <v>2024</v>
      </c>
      <c r="N3979">
        <v>36</v>
      </c>
      <c r="O3979">
        <f t="shared" si="62"/>
        <v>4.023613028282769E-3</v>
      </c>
    </row>
    <row r="3980" spans="1:15" x14ac:dyDescent="0.3">
      <c r="A3980">
        <v>3113</v>
      </c>
      <c r="B3980">
        <v>24</v>
      </c>
      <c r="C3980" t="s">
        <v>751</v>
      </c>
      <c r="D3980" t="s">
        <v>152</v>
      </c>
      <c r="E3980">
        <v>132</v>
      </c>
      <c r="F3980">
        <v>173</v>
      </c>
      <c r="G3980">
        <v>0.76300578034682076</v>
      </c>
      <c r="H3980">
        <v>34049</v>
      </c>
      <c r="I3980">
        <v>43181</v>
      </c>
      <c r="J3980">
        <v>59</v>
      </c>
      <c r="K3980" t="s">
        <v>2220</v>
      </c>
      <c r="L3980">
        <v>3887</v>
      </c>
      <c r="M3980">
        <v>2024</v>
      </c>
      <c r="N3980">
        <v>36</v>
      </c>
      <c r="O3980">
        <f t="shared" si="62"/>
        <v>3.8767658374695294E-3</v>
      </c>
    </row>
    <row r="3981" spans="1:15" x14ac:dyDescent="0.3">
      <c r="A3981">
        <v>3113</v>
      </c>
      <c r="B3981">
        <v>121</v>
      </c>
      <c r="C3981" t="s">
        <v>751</v>
      </c>
      <c r="D3981" t="s">
        <v>152</v>
      </c>
      <c r="E3981">
        <v>123</v>
      </c>
      <c r="F3981">
        <v>147</v>
      </c>
      <c r="G3981">
        <v>0.83673469387755106</v>
      </c>
      <c r="H3981">
        <v>34049</v>
      </c>
      <c r="I3981">
        <v>43181</v>
      </c>
      <c r="J3981">
        <v>60</v>
      </c>
      <c r="K3981" t="s">
        <v>940</v>
      </c>
      <c r="L3981">
        <v>3000</v>
      </c>
      <c r="M3981">
        <v>2024</v>
      </c>
      <c r="N3981">
        <v>36</v>
      </c>
      <c r="O3981">
        <f t="shared" si="62"/>
        <v>3.6124408940056978E-3</v>
      </c>
    </row>
    <row r="3982" spans="1:15" x14ac:dyDescent="0.3">
      <c r="A3982">
        <v>3113</v>
      </c>
      <c r="B3982">
        <v>446</v>
      </c>
      <c r="C3982" t="s">
        <v>751</v>
      </c>
      <c r="D3982" t="s">
        <v>152</v>
      </c>
      <c r="E3982">
        <v>123</v>
      </c>
      <c r="F3982">
        <v>202</v>
      </c>
      <c r="G3982">
        <v>0.6089108910891089</v>
      </c>
      <c r="H3982">
        <v>34049</v>
      </c>
      <c r="I3982">
        <v>43181</v>
      </c>
      <c r="J3982">
        <v>60</v>
      </c>
      <c r="K3982" t="s">
        <v>2204</v>
      </c>
      <c r="L3982">
        <v>1328</v>
      </c>
      <c r="M3982">
        <v>2024</v>
      </c>
      <c r="N3982">
        <v>36</v>
      </c>
      <c r="O3982">
        <f t="shared" si="62"/>
        <v>3.6124408940056978E-3</v>
      </c>
    </row>
    <row r="3983" spans="1:15" x14ac:dyDescent="0.3">
      <c r="A3983">
        <v>3113</v>
      </c>
      <c r="B3983">
        <v>166</v>
      </c>
      <c r="C3983" t="s">
        <v>751</v>
      </c>
      <c r="D3983" t="s">
        <v>152</v>
      </c>
      <c r="E3983">
        <v>121</v>
      </c>
      <c r="F3983">
        <v>121</v>
      </c>
      <c r="G3983">
        <v>1</v>
      </c>
      <c r="H3983">
        <v>34049</v>
      </c>
      <c r="I3983">
        <v>43181</v>
      </c>
      <c r="J3983">
        <v>62</v>
      </c>
      <c r="K3983" t="s">
        <v>2884</v>
      </c>
      <c r="L3983">
        <v>1941</v>
      </c>
      <c r="M3983">
        <v>2024</v>
      </c>
      <c r="N3983">
        <v>36</v>
      </c>
      <c r="O3983">
        <f t="shared" si="62"/>
        <v>3.5537020176804016E-3</v>
      </c>
    </row>
    <row r="3984" spans="1:15" x14ac:dyDescent="0.3">
      <c r="A3984">
        <v>3113</v>
      </c>
      <c r="B3984">
        <v>135</v>
      </c>
      <c r="C3984" t="s">
        <v>751</v>
      </c>
      <c r="D3984" t="s">
        <v>152</v>
      </c>
      <c r="E3984">
        <v>106</v>
      </c>
      <c r="F3984">
        <v>121</v>
      </c>
      <c r="G3984">
        <v>0.87603305785123964</v>
      </c>
      <c r="H3984">
        <v>34049</v>
      </c>
      <c r="I3984">
        <v>43181</v>
      </c>
      <c r="J3984">
        <v>63</v>
      </c>
      <c r="K3984" t="s">
        <v>964</v>
      </c>
      <c r="L3984">
        <v>2780</v>
      </c>
      <c r="M3984">
        <v>2024</v>
      </c>
      <c r="N3984">
        <v>36</v>
      </c>
      <c r="O3984">
        <f t="shared" si="62"/>
        <v>3.1131604452406827E-3</v>
      </c>
    </row>
    <row r="3985" spans="1:15" x14ac:dyDescent="0.3">
      <c r="A3985">
        <v>3113</v>
      </c>
      <c r="B3985">
        <v>138</v>
      </c>
      <c r="C3985" t="s">
        <v>751</v>
      </c>
      <c r="D3985" t="s">
        <v>152</v>
      </c>
      <c r="E3985">
        <v>106</v>
      </c>
      <c r="F3985">
        <v>109</v>
      </c>
      <c r="G3985">
        <v>0.97247706422018354</v>
      </c>
      <c r="H3985">
        <v>34049</v>
      </c>
      <c r="I3985">
        <v>43181</v>
      </c>
      <c r="J3985">
        <v>63</v>
      </c>
      <c r="K3985" t="s">
        <v>930</v>
      </c>
      <c r="L3985">
        <v>2288</v>
      </c>
      <c r="M3985">
        <v>2024</v>
      </c>
      <c r="N3985">
        <v>36</v>
      </c>
      <c r="O3985">
        <f t="shared" si="62"/>
        <v>3.1131604452406827E-3</v>
      </c>
    </row>
    <row r="3986" spans="1:15" x14ac:dyDescent="0.3">
      <c r="A3986">
        <v>3113</v>
      </c>
      <c r="B3986">
        <v>207</v>
      </c>
      <c r="C3986" t="s">
        <v>751</v>
      </c>
      <c r="D3986" t="s">
        <v>152</v>
      </c>
      <c r="E3986">
        <v>104</v>
      </c>
      <c r="F3986">
        <v>156</v>
      </c>
      <c r="G3986">
        <v>0.66666666666666663</v>
      </c>
      <c r="H3986">
        <v>34049</v>
      </c>
      <c r="I3986">
        <v>43181</v>
      </c>
      <c r="J3986">
        <v>65</v>
      </c>
      <c r="K3986" t="s">
        <v>2231</v>
      </c>
      <c r="L3986">
        <v>3040</v>
      </c>
      <c r="M3986">
        <v>2024</v>
      </c>
      <c r="N3986">
        <v>36</v>
      </c>
      <c r="O3986">
        <f t="shared" si="62"/>
        <v>3.0544215689153865E-3</v>
      </c>
    </row>
    <row r="3987" spans="1:15" x14ac:dyDescent="0.3">
      <c r="A3987">
        <v>3113</v>
      </c>
      <c r="B3987">
        <v>197</v>
      </c>
      <c r="C3987" t="s">
        <v>751</v>
      </c>
      <c r="D3987" t="s">
        <v>152</v>
      </c>
      <c r="E3987">
        <v>103</v>
      </c>
      <c r="F3987">
        <v>152</v>
      </c>
      <c r="G3987">
        <v>0.67763157894736847</v>
      </c>
      <c r="H3987">
        <v>34049</v>
      </c>
      <c r="I3987">
        <v>43181</v>
      </c>
      <c r="J3987">
        <v>66</v>
      </c>
      <c r="K3987" t="s">
        <v>912</v>
      </c>
      <c r="L3987">
        <v>3175</v>
      </c>
      <c r="M3987">
        <v>2024</v>
      </c>
      <c r="N3987">
        <v>36</v>
      </c>
      <c r="O3987">
        <f t="shared" si="62"/>
        <v>3.0250521307527388E-3</v>
      </c>
    </row>
    <row r="3988" spans="1:15" x14ac:dyDescent="0.3">
      <c r="A3988">
        <v>3113</v>
      </c>
      <c r="B3988">
        <v>721</v>
      </c>
      <c r="C3988" t="s">
        <v>751</v>
      </c>
      <c r="D3988" t="s">
        <v>152</v>
      </c>
      <c r="E3988">
        <v>102</v>
      </c>
      <c r="F3988">
        <v>137</v>
      </c>
      <c r="G3988">
        <v>0.74452554744525545</v>
      </c>
      <c r="H3988">
        <v>34049</v>
      </c>
      <c r="I3988">
        <v>43181</v>
      </c>
      <c r="J3988">
        <v>67</v>
      </c>
      <c r="K3988" t="s">
        <v>925</v>
      </c>
      <c r="L3988">
        <v>3185</v>
      </c>
      <c r="M3988">
        <v>2024</v>
      </c>
      <c r="N3988">
        <v>36</v>
      </c>
      <c r="O3988">
        <f t="shared" si="62"/>
        <v>2.9956826925900907E-3</v>
      </c>
    </row>
    <row r="3989" spans="1:15" x14ac:dyDescent="0.3">
      <c r="A3989">
        <v>3113</v>
      </c>
      <c r="B3989">
        <v>199</v>
      </c>
      <c r="C3989" t="s">
        <v>751</v>
      </c>
      <c r="D3989" t="s">
        <v>152</v>
      </c>
      <c r="E3989">
        <v>100</v>
      </c>
      <c r="F3989">
        <v>171</v>
      </c>
      <c r="G3989">
        <v>0.58479532163742687</v>
      </c>
      <c r="H3989">
        <v>34049</v>
      </c>
      <c r="I3989">
        <v>43181</v>
      </c>
      <c r="J3989">
        <v>68</v>
      </c>
      <c r="K3989" t="s">
        <v>1667</v>
      </c>
      <c r="L3989">
        <v>2845</v>
      </c>
      <c r="M3989">
        <v>2024</v>
      </c>
      <c r="N3989">
        <v>36</v>
      </c>
      <c r="O3989">
        <f t="shared" si="62"/>
        <v>2.9369438162647949E-3</v>
      </c>
    </row>
    <row r="3990" spans="1:15" x14ac:dyDescent="0.3">
      <c r="A3990">
        <v>3113</v>
      </c>
      <c r="B3990">
        <v>245</v>
      </c>
      <c r="C3990" t="s">
        <v>751</v>
      </c>
      <c r="D3990" t="s">
        <v>152</v>
      </c>
      <c r="E3990">
        <v>100</v>
      </c>
      <c r="F3990">
        <v>138</v>
      </c>
      <c r="G3990">
        <v>0.72463768115942029</v>
      </c>
      <c r="H3990">
        <v>34049</v>
      </c>
      <c r="I3990">
        <v>43181</v>
      </c>
      <c r="J3990">
        <v>68</v>
      </c>
      <c r="K3990" t="s">
        <v>2712</v>
      </c>
      <c r="L3990">
        <v>2282</v>
      </c>
      <c r="M3990">
        <v>2024</v>
      </c>
      <c r="N3990">
        <v>36</v>
      </c>
      <c r="O3990">
        <f t="shared" si="62"/>
        <v>2.9369438162647949E-3</v>
      </c>
    </row>
    <row r="3991" spans="1:15" x14ac:dyDescent="0.3">
      <c r="A3991">
        <v>3113</v>
      </c>
      <c r="B3991">
        <v>304</v>
      </c>
      <c r="C3991" t="s">
        <v>751</v>
      </c>
      <c r="D3991" t="s">
        <v>152</v>
      </c>
      <c r="E3991">
        <v>98</v>
      </c>
      <c r="F3991">
        <v>254</v>
      </c>
      <c r="G3991">
        <v>0.38582677165354329</v>
      </c>
      <c r="H3991">
        <v>34049</v>
      </c>
      <c r="I3991">
        <v>43181</v>
      </c>
      <c r="J3991">
        <v>70</v>
      </c>
      <c r="K3991" t="s">
        <v>921</v>
      </c>
      <c r="L3991">
        <v>5398</v>
      </c>
      <c r="M3991">
        <v>2024</v>
      </c>
      <c r="N3991">
        <v>36</v>
      </c>
      <c r="O3991">
        <f t="shared" si="62"/>
        <v>2.8782049399394992E-3</v>
      </c>
    </row>
    <row r="3992" spans="1:15" x14ac:dyDescent="0.3">
      <c r="A3992">
        <v>3113</v>
      </c>
      <c r="B3992">
        <v>626</v>
      </c>
      <c r="C3992" t="s">
        <v>751</v>
      </c>
      <c r="D3992" t="s">
        <v>152</v>
      </c>
      <c r="E3992">
        <v>98</v>
      </c>
      <c r="F3992">
        <v>98</v>
      </c>
      <c r="G3992">
        <v>1</v>
      </c>
      <c r="H3992">
        <v>34049</v>
      </c>
      <c r="I3992">
        <v>43181</v>
      </c>
      <c r="J3992">
        <v>70</v>
      </c>
      <c r="K3992" t="s">
        <v>2784</v>
      </c>
      <c r="L3992">
        <v>1978</v>
      </c>
      <c r="M3992">
        <v>2024</v>
      </c>
      <c r="N3992">
        <v>36</v>
      </c>
      <c r="O3992">
        <f t="shared" si="62"/>
        <v>2.8782049399394992E-3</v>
      </c>
    </row>
    <row r="3993" spans="1:15" x14ac:dyDescent="0.3">
      <c r="A3993">
        <v>3113</v>
      </c>
      <c r="B3993">
        <v>422</v>
      </c>
      <c r="C3993" t="s">
        <v>751</v>
      </c>
      <c r="D3993" t="s">
        <v>152</v>
      </c>
      <c r="E3993">
        <v>97</v>
      </c>
      <c r="F3993">
        <v>147</v>
      </c>
      <c r="G3993">
        <v>0.65986394557823125</v>
      </c>
      <c r="H3993">
        <v>34049</v>
      </c>
      <c r="I3993">
        <v>43181</v>
      </c>
      <c r="J3993">
        <v>72</v>
      </c>
      <c r="K3993" t="s">
        <v>2852</v>
      </c>
      <c r="L3993">
        <v>2623</v>
      </c>
      <c r="M3993">
        <v>2024</v>
      </c>
      <c r="N3993">
        <v>36</v>
      </c>
      <c r="O3993">
        <f t="shared" si="62"/>
        <v>2.8488355017768511E-3</v>
      </c>
    </row>
    <row r="3994" spans="1:15" x14ac:dyDescent="0.3">
      <c r="A3994">
        <v>3113</v>
      </c>
      <c r="B3994">
        <v>169</v>
      </c>
      <c r="C3994" t="s">
        <v>751</v>
      </c>
      <c r="D3994" t="s">
        <v>152</v>
      </c>
      <c r="E3994">
        <v>96</v>
      </c>
      <c r="F3994">
        <v>119</v>
      </c>
      <c r="G3994">
        <v>0.80672268907563027</v>
      </c>
      <c r="H3994">
        <v>34049</v>
      </c>
      <c r="I3994">
        <v>43181</v>
      </c>
      <c r="J3994">
        <v>73</v>
      </c>
      <c r="K3994" t="s">
        <v>2942</v>
      </c>
      <c r="L3994">
        <v>1050</v>
      </c>
      <c r="M3994">
        <v>2024</v>
      </c>
      <c r="N3994">
        <v>36</v>
      </c>
      <c r="O3994">
        <f t="shared" si="62"/>
        <v>2.819466063614203E-3</v>
      </c>
    </row>
    <row r="3995" spans="1:15" x14ac:dyDescent="0.3">
      <c r="A3995">
        <v>3113</v>
      </c>
      <c r="B3995">
        <v>321</v>
      </c>
      <c r="C3995" t="s">
        <v>751</v>
      </c>
      <c r="D3995" t="s">
        <v>152</v>
      </c>
      <c r="E3995">
        <v>96</v>
      </c>
      <c r="F3995">
        <v>159</v>
      </c>
      <c r="G3995">
        <v>0.60377358490566035</v>
      </c>
      <c r="H3995">
        <v>34049</v>
      </c>
      <c r="I3995">
        <v>43181</v>
      </c>
      <c r="J3995">
        <v>73</v>
      </c>
      <c r="K3995" t="s">
        <v>2725</v>
      </c>
      <c r="L3995">
        <v>2937</v>
      </c>
      <c r="M3995">
        <v>2024</v>
      </c>
      <c r="N3995">
        <v>36</v>
      </c>
      <c r="O3995">
        <f t="shared" si="62"/>
        <v>2.819466063614203E-3</v>
      </c>
    </row>
    <row r="3996" spans="1:15" x14ac:dyDescent="0.3">
      <c r="A3996">
        <v>3113</v>
      </c>
      <c r="B3996">
        <v>639</v>
      </c>
      <c r="C3996" t="s">
        <v>751</v>
      </c>
      <c r="D3996" t="s">
        <v>152</v>
      </c>
      <c r="E3996">
        <v>95</v>
      </c>
      <c r="F3996">
        <v>95</v>
      </c>
      <c r="G3996">
        <v>1</v>
      </c>
      <c r="H3996">
        <v>34049</v>
      </c>
      <c r="I3996">
        <v>43181</v>
      </c>
      <c r="J3996">
        <v>75</v>
      </c>
      <c r="K3996" t="s">
        <v>2939</v>
      </c>
      <c r="L3996">
        <v>1805</v>
      </c>
      <c r="M3996">
        <v>2024</v>
      </c>
      <c r="N3996">
        <v>36</v>
      </c>
      <c r="O3996">
        <f t="shared" si="62"/>
        <v>2.7900966254515553E-3</v>
      </c>
    </row>
    <row r="3997" spans="1:15" x14ac:dyDescent="0.3">
      <c r="A3997">
        <v>3113</v>
      </c>
      <c r="B3997">
        <v>230</v>
      </c>
      <c r="C3997" t="s">
        <v>751</v>
      </c>
      <c r="D3997" t="s">
        <v>152</v>
      </c>
      <c r="E3997">
        <v>91</v>
      </c>
      <c r="F3997">
        <v>102</v>
      </c>
      <c r="G3997">
        <v>0.89215686274509809</v>
      </c>
      <c r="H3997">
        <v>34049</v>
      </c>
      <c r="I3997">
        <v>43181</v>
      </c>
      <c r="J3997">
        <v>76</v>
      </c>
      <c r="K3997" t="s">
        <v>2224</v>
      </c>
      <c r="L3997">
        <v>3311</v>
      </c>
      <c r="M3997">
        <v>2024</v>
      </c>
      <c r="N3997">
        <v>36</v>
      </c>
      <c r="O3997">
        <f t="shared" si="62"/>
        <v>2.6726188728009633E-3</v>
      </c>
    </row>
    <row r="3998" spans="1:15" x14ac:dyDescent="0.3">
      <c r="A3998">
        <v>3113</v>
      </c>
      <c r="B3998">
        <v>240</v>
      </c>
      <c r="C3998" t="s">
        <v>751</v>
      </c>
      <c r="D3998" t="s">
        <v>152</v>
      </c>
      <c r="E3998">
        <v>91</v>
      </c>
      <c r="F3998">
        <v>107</v>
      </c>
      <c r="G3998">
        <v>0.85046728971962615</v>
      </c>
      <c r="H3998">
        <v>34049</v>
      </c>
      <c r="I3998">
        <v>43181</v>
      </c>
      <c r="J3998">
        <v>76</v>
      </c>
      <c r="K3998" t="s">
        <v>942</v>
      </c>
      <c r="L3998">
        <v>2347</v>
      </c>
      <c r="M3998">
        <v>2024</v>
      </c>
      <c r="N3998">
        <v>36</v>
      </c>
      <c r="O3998">
        <f t="shared" si="62"/>
        <v>2.6726188728009633E-3</v>
      </c>
    </row>
    <row r="3999" spans="1:15" x14ac:dyDescent="0.3">
      <c r="A3999">
        <v>3113</v>
      </c>
      <c r="B3999">
        <v>281</v>
      </c>
      <c r="C3999" t="s">
        <v>751</v>
      </c>
      <c r="D3999" t="s">
        <v>152</v>
      </c>
      <c r="E3999">
        <v>91</v>
      </c>
      <c r="F3999">
        <v>104</v>
      </c>
      <c r="G3999">
        <v>0.875</v>
      </c>
      <c r="H3999">
        <v>34049</v>
      </c>
      <c r="I3999">
        <v>43181</v>
      </c>
      <c r="J3999">
        <v>76</v>
      </c>
      <c r="K3999" t="s">
        <v>946</v>
      </c>
      <c r="L3999">
        <v>1881</v>
      </c>
      <c r="M3999">
        <v>2024</v>
      </c>
      <c r="N3999">
        <v>36</v>
      </c>
      <c r="O3999">
        <f t="shared" si="62"/>
        <v>2.6726188728009633E-3</v>
      </c>
    </row>
    <row r="4000" spans="1:15" x14ac:dyDescent="0.3">
      <c r="A4000">
        <v>3113</v>
      </c>
      <c r="B4000">
        <v>143</v>
      </c>
      <c r="C4000" t="s">
        <v>751</v>
      </c>
      <c r="D4000" t="s">
        <v>152</v>
      </c>
      <c r="E4000">
        <v>89</v>
      </c>
      <c r="F4000">
        <v>131</v>
      </c>
      <c r="G4000">
        <v>0.67938931297709926</v>
      </c>
      <c r="H4000">
        <v>34049</v>
      </c>
      <c r="I4000">
        <v>43181</v>
      </c>
      <c r="J4000">
        <v>79</v>
      </c>
      <c r="K4000" t="s">
        <v>2693</v>
      </c>
      <c r="L4000">
        <v>2493</v>
      </c>
      <c r="M4000">
        <v>2024</v>
      </c>
      <c r="N4000">
        <v>36</v>
      </c>
      <c r="O4000">
        <f t="shared" si="62"/>
        <v>2.6138799964756675E-3</v>
      </c>
    </row>
    <row r="4001" spans="1:15" x14ac:dyDescent="0.3">
      <c r="A4001">
        <v>3113</v>
      </c>
      <c r="B4001">
        <v>165</v>
      </c>
      <c r="C4001" t="s">
        <v>751</v>
      </c>
      <c r="D4001" t="s">
        <v>152</v>
      </c>
      <c r="E4001">
        <v>88</v>
      </c>
      <c r="F4001">
        <v>88</v>
      </c>
      <c r="G4001">
        <v>1</v>
      </c>
      <c r="H4001">
        <v>34049</v>
      </c>
      <c r="I4001">
        <v>43181</v>
      </c>
      <c r="J4001">
        <v>80</v>
      </c>
      <c r="K4001" t="s">
        <v>2892</v>
      </c>
      <c r="L4001">
        <v>1130</v>
      </c>
      <c r="M4001">
        <v>2024</v>
      </c>
      <c r="N4001">
        <v>36</v>
      </c>
      <c r="O4001">
        <f t="shared" si="62"/>
        <v>2.5845105583130194E-3</v>
      </c>
    </row>
    <row r="4002" spans="1:15" x14ac:dyDescent="0.3">
      <c r="A4002">
        <v>3113</v>
      </c>
      <c r="B4002">
        <v>342</v>
      </c>
      <c r="C4002" t="s">
        <v>751</v>
      </c>
      <c r="D4002" t="s">
        <v>152</v>
      </c>
      <c r="E4002">
        <v>88</v>
      </c>
      <c r="F4002">
        <v>123</v>
      </c>
      <c r="G4002">
        <v>0.71544715447154472</v>
      </c>
      <c r="H4002">
        <v>34049</v>
      </c>
      <c r="I4002">
        <v>43181</v>
      </c>
      <c r="J4002">
        <v>80</v>
      </c>
      <c r="K4002" t="s">
        <v>2726</v>
      </c>
      <c r="L4002">
        <v>2776</v>
      </c>
      <c r="M4002">
        <v>2024</v>
      </c>
      <c r="N4002">
        <v>36</v>
      </c>
      <c r="O4002">
        <f t="shared" si="62"/>
        <v>2.5845105583130194E-3</v>
      </c>
    </row>
    <row r="4003" spans="1:15" x14ac:dyDescent="0.3">
      <c r="A4003">
        <v>3113</v>
      </c>
      <c r="B4003">
        <v>136</v>
      </c>
      <c r="C4003" t="s">
        <v>751</v>
      </c>
      <c r="D4003" t="s">
        <v>152</v>
      </c>
      <c r="E4003">
        <v>87</v>
      </c>
      <c r="F4003">
        <v>127</v>
      </c>
      <c r="G4003">
        <v>0.68503937007874016</v>
      </c>
      <c r="H4003">
        <v>34049</v>
      </c>
      <c r="I4003">
        <v>43181</v>
      </c>
      <c r="J4003">
        <v>82</v>
      </c>
      <c r="K4003" t="s">
        <v>945</v>
      </c>
      <c r="L4003">
        <v>1958</v>
      </c>
      <c r="M4003">
        <v>2024</v>
      </c>
      <c r="N4003">
        <v>36</v>
      </c>
      <c r="O4003">
        <f t="shared" si="62"/>
        <v>2.5551411201503713E-3</v>
      </c>
    </row>
    <row r="4004" spans="1:15" x14ac:dyDescent="0.3">
      <c r="A4004">
        <v>3113</v>
      </c>
      <c r="B4004">
        <v>364</v>
      </c>
      <c r="C4004" t="s">
        <v>751</v>
      </c>
      <c r="D4004" t="s">
        <v>152</v>
      </c>
      <c r="E4004">
        <v>85</v>
      </c>
      <c r="F4004">
        <v>110</v>
      </c>
      <c r="G4004">
        <v>0.77272727272727271</v>
      </c>
      <c r="H4004">
        <v>34049</v>
      </c>
      <c r="I4004">
        <v>43181</v>
      </c>
      <c r="J4004">
        <v>83</v>
      </c>
      <c r="K4004" t="s">
        <v>2732</v>
      </c>
      <c r="L4004">
        <v>1626</v>
      </c>
      <c r="M4004">
        <v>2024</v>
      </c>
      <c r="N4004">
        <v>36</v>
      </c>
      <c r="O4004">
        <f t="shared" si="62"/>
        <v>2.4964022438250756E-3</v>
      </c>
    </row>
    <row r="4005" spans="1:15" x14ac:dyDescent="0.3">
      <c r="A4005">
        <v>3113</v>
      </c>
      <c r="B4005">
        <v>182</v>
      </c>
      <c r="C4005" t="s">
        <v>751</v>
      </c>
      <c r="D4005" t="s">
        <v>152</v>
      </c>
      <c r="E4005">
        <v>84</v>
      </c>
      <c r="F4005">
        <v>95</v>
      </c>
      <c r="G4005">
        <v>0.88421052631578945</v>
      </c>
      <c r="H4005">
        <v>34049</v>
      </c>
      <c r="I4005">
        <v>43181</v>
      </c>
      <c r="J4005">
        <v>84</v>
      </c>
      <c r="K4005" t="s">
        <v>2229</v>
      </c>
      <c r="L4005">
        <v>1866</v>
      </c>
      <c r="M4005">
        <v>2024</v>
      </c>
      <c r="N4005">
        <v>36</v>
      </c>
      <c r="O4005">
        <f t="shared" si="62"/>
        <v>2.4670328056624275E-3</v>
      </c>
    </row>
    <row r="4006" spans="1:15" x14ac:dyDescent="0.3">
      <c r="A4006">
        <v>3113</v>
      </c>
      <c r="B4006">
        <v>314</v>
      </c>
      <c r="C4006" t="s">
        <v>751</v>
      </c>
      <c r="D4006" t="s">
        <v>152</v>
      </c>
      <c r="E4006">
        <v>84</v>
      </c>
      <c r="F4006">
        <v>113</v>
      </c>
      <c r="G4006">
        <v>0.74336283185840712</v>
      </c>
      <c r="H4006">
        <v>34049</v>
      </c>
      <c r="I4006">
        <v>43181</v>
      </c>
      <c r="J4006">
        <v>84</v>
      </c>
      <c r="K4006" t="s">
        <v>2852</v>
      </c>
      <c r="L4006">
        <v>1680</v>
      </c>
      <c r="M4006">
        <v>2024</v>
      </c>
      <c r="N4006">
        <v>36</v>
      </c>
      <c r="O4006">
        <f t="shared" si="62"/>
        <v>2.4670328056624275E-3</v>
      </c>
    </row>
    <row r="4007" spans="1:15" x14ac:dyDescent="0.3">
      <c r="A4007">
        <v>3113</v>
      </c>
      <c r="B4007">
        <v>951</v>
      </c>
      <c r="C4007" t="s">
        <v>751</v>
      </c>
      <c r="D4007" t="s">
        <v>152</v>
      </c>
      <c r="E4007">
        <v>84</v>
      </c>
      <c r="F4007">
        <v>112</v>
      </c>
      <c r="G4007">
        <v>0.75</v>
      </c>
      <c r="H4007">
        <v>34049</v>
      </c>
      <c r="I4007">
        <v>43181</v>
      </c>
      <c r="J4007">
        <v>84</v>
      </c>
      <c r="K4007" t="s">
        <v>2810</v>
      </c>
      <c r="L4007">
        <v>2153</v>
      </c>
      <c r="M4007">
        <v>2024</v>
      </c>
      <c r="N4007">
        <v>36</v>
      </c>
      <c r="O4007">
        <f t="shared" si="62"/>
        <v>2.4670328056624275E-3</v>
      </c>
    </row>
    <row r="4008" spans="1:15" x14ac:dyDescent="0.3">
      <c r="A4008">
        <v>3113</v>
      </c>
      <c r="B4008">
        <v>42</v>
      </c>
      <c r="C4008" t="s">
        <v>751</v>
      </c>
      <c r="D4008" t="s">
        <v>152</v>
      </c>
      <c r="E4008">
        <v>83</v>
      </c>
      <c r="F4008">
        <v>320</v>
      </c>
      <c r="G4008">
        <v>0.25937500000000002</v>
      </c>
      <c r="H4008">
        <v>34049</v>
      </c>
      <c r="I4008">
        <v>43181</v>
      </c>
      <c r="J4008">
        <v>87</v>
      </c>
      <c r="K4008" t="s">
        <v>914</v>
      </c>
      <c r="L4008">
        <v>5210</v>
      </c>
      <c r="M4008">
        <v>2024</v>
      </c>
      <c r="N4008">
        <v>36</v>
      </c>
      <c r="O4008">
        <f t="shared" si="62"/>
        <v>2.4376633674997798E-3</v>
      </c>
    </row>
    <row r="4009" spans="1:15" x14ac:dyDescent="0.3">
      <c r="A4009">
        <v>3113</v>
      </c>
      <c r="B4009">
        <v>661</v>
      </c>
      <c r="C4009" t="s">
        <v>751</v>
      </c>
      <c r="D4009" t="s">
        <v>152</v>
      </c>
      <c r="E4009">
        <v>81</v>
      </c>
      <c r="F4009">
        <v>95</v>
      </c>
      <c r="G4009">
        <v>0.85263157894736841</v>
      </c>
      <c r="H4009">
        <v>34049</v>
      </c>
      <c r="I4009">
        <v>43181</v>
      </c>
      <c r="J4009">
        <v>88</v>
      </c>
      <c r="K4009" t="s">
        <v>2235</v>
      </c>
      <c r="L4009">
        <v>2066</v>
      </c>
      <c r="M4009">
        <v>2024</v>
      </c>
      <c r="N4009">
        <v>36</v>
      </c>
      <c r="O4009">
        <f t="shared" si="62"/>
        <v>2.378924491174484E-3</v>
      </c>
    </row>
    <row r="4010" spans="1:15" x14ac:dyDescent="0.3">
      <c r="A4010">
        <v>3113</v>
      </c>
      <c r="B4010">
        <v>770</v>
      </c>
      <c r="C4010" t="s">
        <v>751</v>
      </c>
      <c r="D4010" t="s">
        <v>152</v>
      </c>
      <c r="E4010">
        <v>80</v>
      </c>
      <c r="F4010">
        <v>103</v>
      </c>
      <c r="G4010">
        <v>0.77669902912621358</v>
      </c>
      <c r="H4010">
        <v>34049</v>
      </c>
      <c r="I4010">
        <v>43181</v>
      </c>
      <c r="J4010">
        <v>89</v>
      </c>
      <c r="K4010" t="s">
        <v>915</v>
      </c>
      <c r="L4010">
        <v>2112</v>
      </c>
      <c r="M4010">
        <v>2024</v>
      </c>
      <c r="N4010">
        <v>36</v>
      </c>
      <c r="O4010">
        <f t="shared" si="62"/>
        <v>2.3495550530118359E-3</v>
      </c>
    </row>
    <row r="4011" spans="1:15" x14ac:dyDescent="0.3">
      <c r="A4011">
        <v>3113</v>
      </c>
      <c r="B4011">
        <v>220</v>
      </c>
      <c r="C4011" t="s">
        <v>751</v>
      </c>
      <c r="D4011" t="s">
        <v>152</v>
      </c>
      <c r="E4011">
        <v>79</v>
      </c>
      <c r="F4011">
        <v>88</v>
      </c>
      <c r="G4011">
        <v>0.89772727272727271</v>
      </c>
      <c r="H4011">
        <v>34049</v>
      </c>
      <c r="I4011">
        <v>43181</v>
      </c>
      <c r="J4011">
        <v>90</v>
      </c>
      <c r="K4011" t="s">
        <v>941</v>
      </c>
      <c r="L4011">
        <v>1892</v>
      </c>
      <c r="M4011">
        <v>2024</v>
      </c>
      <c r="N4011">
        <v>36</v>
      </c>
      <c r="O4011">
        <f t="shared" si="62"/>
        <v>2.3201856148491878E-3</v>
      </c>
    </row>
    <row r="4012" spans="1:15" x14ac:dyDescent="0.3">
      <c r="A4012">
        <v>3113</v>
      </c>
      <c r="B4012">
        <v>465</v>
      </c>
      <c r="C4012" t="s">
        <v>751</v>
      </c>
      <c r="D4012" t="s">
        <v>152</v>
      </c>
      <c r="E4012">
        <v>79</v>
      </c>
      <c r="F4012">
        <v>110</v>
      </c>
      <c r="G4012">
        <v>0.71818181818181814</v>
      </c>
      <c r="H4012">
        <v>34049</v>
      </c>
      <c r="I4012">
        <v>43181</v>
      </c>
      <c r="J4012">
        <v>90</v>
      </c>
      <c r="K4012" t="s">
        <v>2747</v>
      </c>
      <c r="L4012">
        <v>1977</v>
      </c>
      <c r="M4012">
        <v>2024</v>
      </c>
      <c r="N4012">
        <v>36</v>
      </c>
      <c r="O4012">
        <f t="shared" si="62"/>
        <v>2.3201856148491878E-3</v>
      </c>
    </row>
    <row r="4013" spans="1:15" x14ac:dyDescent="0.3">
      <c r="A4013">
        <v>3113</v>
      </c>
      <c r="B4013">
        <v>344</v>
      </c>
      <c r="C4013" t="s">
        <v>751</v>
      </c>
      <c r="D4013" t="s">
        <v>152</v>
      </c>
      <c r="E4013">
        <v>78</v>
      </c>
      <c r="F4013">
        <v>110</v>
      </c>
      <c r="G4013">
        <v>0.70909090909090911</v>
      </c>
      <c r="H4013">
        <v>34049</v>
      </c>
      <c r="I4013">
        <v>43181</v>
      </c>
      <c r="J4013">
        <v>92</v>
      </c>
      <c r="K4013" t="s">
        <v>2728</v>
      </c>
      <c r="L4013">
        <v>1902</v>
      </c>
      <c r="M4013">
        <v>2024</v>
      </c>
      <c r="N4013">
        <v>36</v>
      </c>
      <c r="O4013">
        <f t="shared" si="62"/>
        <v>2.2908161766865402E-3</v>
      </c>
    </row>
    <row r="4014" spans="1:15" x14ac:dyDescent="0.3">
      <c r="A4014">
        <v>3113</v>
      </c>
      <c r="B4014">
        <v>44</v>
      </c>
      <c r="C4014" t="s">
        <v>751</v>
      </c>
      <c r="D4014" t="s">
        <v>152</v>
      </c>
      <c r="E4014">
        <v>75</v>
      </c>
      <c r="F4014">
        <v>78</v>
      </c>
      <c r="G4014">
        <v>0.96153846153846156</v>
      </c>
      <c r="H4014">
        <v>34049</v>
      </c>
      <c r="I4014">
        <v>43181</v>
      </c>
      <c r="J4014">
        <v>93</v>
      </c>
      <c r="K4014" t="s">
        <v>2679</v>
      </c>
      <c r="L4014">
        <v>1846</v>
      </c>
      <c r="M4014">
        <v>2024</v>
      </c>
      <c r="N4014">
        <v>36</v>
      </c>
      <c r="O4014">
        <f t="shared" si="62"/>
        <v>2.2027078621985963E-3</v>
      </c>
    </row>
    <row r="4015" spans="1:15" x14ac:dyDescent="0.3">
      <c r="A4015">
        <v>3113</v>
      </c>
      <c r="B4015">
        <v>163</v>
      </c>
      <c r="C4015" t="s">
        <v>751</v>
      </c>
      <c r="D4015" t="s">
        <v>152</v>
      </c>
      <c r="E4015">
        <v>75</v>
      </c>
      <c r="F4015">
        <v>75</v>
      </c>
      <c r="G4015">
        <v>1</v>
      </c>
      <c r="H4015">
        <v>34049</v>
      </c>
      <c r="I4015">
        <v>43181</v>
      </c>
      <c r="J4015">
        <v>93</v>
      </c>
      <c r="K4015" t="s">
        <v>2885</v>
      </c>
      <c r="L4015">
        <v>2333</v>
      </c>
      <c r="M4015">
        <v>2024</v>
      </c>
      <c r="N4015">
        <v>36</v>
      </c>
      <c r="O4015">
        <f t="shared" si="62"/>
        <v>2.2027078621985963E-3</v>
      </c>
    </row>
    <row r="4016" spans="1:15" x14ac:dyDescent="0.3">
      <c r="A4016">
        <v>3113</v>
      </c>
      <c r="B4016">
        <v>950</v>
      </c>
      <c r="C4016" t="s">
        <v>751</v>
      </c>
      <c r="D4016" t="s">
        <v>152</v>
      </c>
      <c r="E4016">
        <v>74</v>
      </c>
      <c r="F4016">
        <v>82</v>
      </c>
      <c r="G4016">
        <v>0.90243902439024393</v>
      </c>
      <c r="H4016">
        <v>34049</v>
      </c>
      <c r="I4016">
        <v>43181</v>
      </c>
      <c r="J4016">
        <v>95</v>
      </c>
      <c r="K4016" t="s">
        <v>2217</v>
      </c>
      <c r="L4016">
        <v>2149</v>
      </c>
      <c r="M4016">
        <v>2024</v>
      </c>
      <c r="N4016">
        <v>36</v>
      </c>
      <c r="O4016">
        <f t="shared" si="62"/>
        <v>2.1733384240359482E-3</v>
      </c>
    </row>
    <row r="4017" spans="1:15" x14ac:dyDescent="0.3">
      <c r="A4017">
        <v>3113</v>
      </c>
      <c r="B4017">
        <v>48</v>
      </c>
      <c r="C4017" t="s">
        <v>751</v>
      </c>
      <c r="D4017" t="s">
        <v>152</v>
      </c>
      <c r="E4017">
        <v>72</v>
      </c>
      <c r="F4017">
        <v>125</v>
      </c>
      <c r="G4017">
        <v>0.57599999999999996</v>
      </c>
      <c r="H4017">
        <v>34049</v>
      </c>
      <c r="I4017">
        <v>43181</v>
      </c>
      <c r="J4017">
        <v>96</v>
      </c>
      <c r="K4017" t="s">
        <v>2681</v>
      </c>
      <c r="L4017">
        <v>1882</v>
      </c>
      <c r="M4017">
        <v>2024</v>
      </c>
      <c r="N4017">
        <v>36</v>
      </c>
      <c r="O4017">
        <f t="shared" si="62"/>
        <v>2.1145995477106524E-3</v>
      </c>
    </row>
    <row r="4018" spans="1:15" x14ac:dyDescent="0.3">
      <c r="A4018">
        <v>3113</v>
      </c>
      <c r="B4018">
        <v>861</v>
      </c>
      <c r="C4018" t="s">
        <v>751</v>
      </c>
      <c r="D4018" t="s">
        <v>152</v>
      </c>
      <c r="E4018">
        <v>71</v>
      </c>
      <c r="F4018">
        <v>128</v>
      </c>
      <c r="G4018">
        <v>0.5546875</v>
      </c>
      <c r="H4018">
        <v>34049</v>
      </c>
      <c r="I4018">
        <v>43181</v>
      </c>
      <c r="J4018">
        <v>97</v>
      </c>
      <c r="K4018" t="s">
        <v>2802</v>
      </c>
      <c r="L4018">
        <v>2923</v>
      </c>
      <c r="M4018">
        <v>2024</v>
      </c>
      <c r="N4018">
        <v>36</v>
      </c>
      <c r="O4018">
        <f t="shared" si="62"/>
        <v>2.0852301095480043E-3</v>
      </c>
    </row>
    <row r="4019" spans="1:15" x14ac:dyDescent="0.3">
      <c r="A4019">
        <v>3113</v>
      </c>
      <c r="B4019">
        <v>380</v>
      </c>
      <c r="C4019" t="s">
        <v>751</v>
      </c>
      <c r="D4019" t="s">
        <v>152</v>
      </c>
      <c r="E4019">
        <v>70</v>
      </c>
      <c r="F4019">
        <v>105</v>
      </c>
      <c r="G4019">
        <v>0.66666666666666663</v>
      </c>
      <c r="H4019">
        <v>34049</v>
      </c>
      <c r="I4019">
        <v>43181</v>
      </c>
      <c r="J4019">
        <v>98</v>
      </c>
      <c r="K4019" t="s">
        <v>2733</v>
      </c>
      <c r="L4019">
        <v>1402</v>
      </c>
      <c r="M4019">
        <v>2024</v>
      </c>
      <c r="N4019">
        <v>36</v>
      </c>
      <c r="O4019">
        <f t="shared" si="62"/>
        <v>2.0558606713853562E-3</v>
      </c>
    </row>
    <row r="4020" spans="1:15" x14ac:dyDescent="0.3">
      <c r="A4020">
        <v>3113</v>
      </c>
      <c r="B4020">
        <v>566</v>
      </c>
      <c r="C4020" t="s">
        <v>751</v>
      </c>
      <c r="D4020" t="s">
        <v>152</v>
      </c>
      <c r="E4020">
        <v>69</v>
      </c>
      <c r="F4020">
        <v>71</v>
      </c>
      <c r="G4020">
        <v>0.971830985915493</v>
      </c>
      <c r="H4020">
        <v>34049</v>
      </c>
      <c r="I4020">
        <v>43181</v>
      </c>
      <c r="J4020">
        <v>99</v>
      </c>
      <c r="K4020" t="s">
        <v>2771</v>
      </c>
      <c r="L4020">
        <v>2624</v>
      </c>
      <c r="M4020">
        <v>2024</v>
      </c>
      <c r="N4020">
        <v>36</v>
      </c>
      <c r="O4020">
        <f t="shared" si="62"/>
        <v>2.0264912332227086E-3</v>
      </c>
    </row>
    <row r="4021" spans="1:15" x14ac:dyDescent="0.3">
      <c r="A4021">
        <v>3113</v>
      </c>
      <c r="B4021">
        <v>724</v>
      </c>
      <c r="C4021" t="s">
        <v>751</v>
      </c>
      <c r="D4021" t="s">
        <v>152</v>
      </c>
      <c r="E4021">
        <v>68</v>
      </c>
      <c r="F4021">
        <v>99</v>
      </c>
      <c r="G4021">
        <v>0.68686868686868685</v>
      </c>
      <c r="H4021">
        <v>34049</v>
      </c>
      <c r="I4021">
        <v>43181</v>
      </c>
      <c r="J4021">
        <v>100</v>
      </c>
      <c r="K4021" t="s">
        <v>2205</v>
      </c>
      <c r="L4021">
        <v>1429</v>
      </c>
      <c r="M4021">
        <v>2024</v>
      </c>
      <c r="N4021">
        <v>36</v>
      </c>
      <c r="O4021">
        <f t="shared" si="62"/>
        <v>1.9971217950600605E-3</v>
      </c>
    </row>
    <row r="4022" spans="1:15" x14ac:dyDescent="0.3">
      <c r="A4022">
        <v>3113</v>
      </c>
      <c r="B4022">
        <v>305</v>
      </c>
      <c r="C4022" t="s">
        <v>751</v>
      </c>
      <c r="D4022" t="s">
        <v>152</v>
      </c>
      <c r="E4022">
        <v>66</v>
      </c>
      <c r="F4022">
        <v>100</v>
      </c>
      <c r="G4022">
        <v>0.66</v>
      </c>
      <c r="H4022">
        <v>34049</v>
      </c>
      <c r="I4022">
        <v>43181</v>
      </c>
      <c r="J4022">
        <v>101</v>
      </c>
      <c r="K4022" t="s">
        <v>2720</v>
      </c>
      <c r="L4022">
        <v>1350</v>
      </c>
      <c r="M4022">
        <v>2024</v>
      </c>
      <c r="N4022">
        <v>36</v>
      </c>
      <c r="O4022">
        <f t="shared" si="62"/>
        <v>1.9383829187347647E-3</v>
      </c>
    </row>
    <row r="4023" spans="1:15" x14ac:dyDescent="0.3">
      <c r="A4023">
        <v>3113</v>
      </c>
      <c r="B4023">
        <v>161</v>
      </c>
      <c r="C4023" t="s">
        <v>751</v>
      </c>
      <c r="D4023" t="s">
        <v>152</v>
      </c>
      <c r="E4023">
        <v>64</v>
      </c>
      <c r="F4023">
        <v>69</v>
      </c>
      <c r="G4023">
        <v>0.92753623188405798</v>
      </c>
      <c r="H4023">
        <v>34049</v>
      </c>
      <c r="I4023">
        <v>43181</v>
      </c>
      <c r="J4023">
        <v>102</v>
      </c>
      <c r="K4023" t="s">
        <v>2694</v>
      </c>
      <c r="L4023">
        <v>1310</v>
      </c>
      <c r="M4023">
        <v>2024</v>
      </c>
      <c r="N4023">
        <v>36</v>
      </c>
      <c r="O4023">
        <f t="shared" si="62"/>
        <v>1.8796440424094687E-3</v>
      </c>
    </row>
    <row r="4024" spans="1:15" x14ac:dyDescent="0.3">
      <c r="A4024">
        <v>3113</v>
      </c>
      <c r="B4024">
        <v>191</v>
      </c>
      <c r="C4024" t="s">
        <v>751</v>
      </c>
      <c r="D4024" t="s">
        <v>152</v>
      </c>
      <c r="E4024">
        <v>63</v>
      </c>
      <c r="F4024">
        <v>113</v>
      </c>
      <c r="G4024">
        <v>0.55752212389380529</v>
      </c>
      <c r="H4024">
        <v>34049</v>
      </c>
      <c r="I4024">
        <v>43181</v>
      </c>
      <c r="J4024">
        <v>103</v>
      </c>
      <c r="K4024" t="s">
        <v>2941</v>
      </c>
      <c r="L4024">
        <v>1386</v>
      </c>
      <c r="M4024">
        <v>2024</v>
      </c>
      <c r="N4024">
        <v>36</v>
      </c>
      <c r="O4024">
        <f t="shared" si="62"/>
        <v>1.8502746042468208E-3</v>
      </c>
    </row>
    <row r="4025" spans="1:15" x14ac:dyDescent="0.3">
      <c r="A4025">
        <v>3113</v>
      </c>
      <c r="B4025">
        <v>130</v>
      </c>
      <c r="C4025" t="s">
        <v>751</v>
      </c>
      <c r="D4025" t="s">
        <v>152</v>
      </c>
      <c r="E4025">
        <v>62</v>
      </c>
      <c r="F4025">
        <v>67</v>
      </c>
      <c r="G4025">
        <v>0.92537313432835822</v>
      </c>
      <c r="H4025">
        <v>34049</v>
      </c>
      <c r="I4025">
        <v>43181</v>
      </c>
      <c r="J4025">
        <v>104</v>
      </c>
      <c r="K4025" t="s">
        <v>2691</v>
      </c>
      <c r="L4025">
        <v>926</v>
      </c>
      <c r="M4025">
        <v>2024</v>
      </c>
      <c r="N4025">
        <v>36</v>
      </c>
      <c r="O4025">
        <f t="shared" si="62"/>
        <v>1.8209051660841727E-3</v>
      </c>
    </row>
    <row r="4026" spans="1:15" x14ac:dyDescent="0.3">
      <c r="A4026">
        <v>3113</v>
      </c>
      <c r="B4026">
        <v>47</v>
      </c>
      <c r="C4026" t="s">
        <v>751</v>
      </c>
      <c r="D4026" t="s">
        <v>152</v>
      </c>
      <c r="E4026">
        <v>58</v>
      </c>
      <c r="F4026">
        <v>91</v>
      </c>
      <c r="G4026">
        <v>0.63736263736263732</v>
      </c>
      <c r="H4026">
        <v>34049</v>
      </c>
      <c r="I4026">
        <v>43181</v>
      </c>
      <c r="J4026">
        <v>105</v>
      </c>
      <c r="K4026" t="s">
        <v>947</v>
      </c>
      <c r="L4026">
        <v>1622</v>
      </c>
      <c r="M4026">
        <v>2024</v>
      </c>
      <c r="N4026">
        <v>36</v>
      </c>
      <c r="O4026">
        <f t="shared" si="62"/>
        <v>1.703427413433581E-3</v>
      </c>
    </row>
    <row r="4027" spans="1:15" x14ac:dyDescent="0.3">
      <c r="A4027">
        <v>3113</v>
      </c>
      <c r="B4027">
        <v>115</v>
      </c>
      <c r="C4027" t="s">
        <v>751</v>
      </c>
      <c r="D4027" t="s">
        <v>152</v>
      </c>
      <c r="E4027">
        <v>58</v>
      </c>
      <c r="F4027">
        <v>69</v>
      </c>
      <c r="G4027">
        <v>0.84057971014492749</v>
      </c>
      <c r="H4027">
        <v>34049</v>
      </c>
      <c r="I4027">
        <v>43181</v>
      </c>
      <c r="J4027">
        <v>105</v>
      </c>
      <c r="K4027" t="s">
        <v>957</v>
      </c>
      <c r="L4027">
        <v>1684</v>
      </c>
      <c r="M4027">
        <v>2024</v>
      </c>
      <c r="N4027">
        <v>36</v>
      </c>
      <c r="O4027">
        <f t="shared" si="62"/>
        <v>1.703427413433581E-3</v>
      </c>
    </row>
    <row r="4028" spans="1:15" x14ac:dyDescent="0.3">
      <c r="A4028">
        <v>3113</v>
      </c>
      <c r="B4028">
        <v>384</v>
      </c>
      <c r="C4028" t="s">
        <v>751</v>
      </c>
      <c r="D4028" t="s">
        <v>152</v>
      </c>
      <c r="E4028">
        <v>58</v>
      </c>
      <c r="F4028">
        <v>73</v>
      </c>
      <c r="G4028">
        <v>0.79452054794520544</v>
      </c>
      <c r="H4028">
        <v>34049</v>
      </c>
      <c r="I4028">
        <v>43181</v>
      </c>
      <c r="J4028">
        <v>105</v>
      </c>
      <c r="K4028" t="s">
        <v>2735</v>
      </c>
      <c r="L4028">
        <v>1232</v>
      </c>
      <c r="M4028">
        <v>2024</v>
      </c>
      <c r="N4028">
        <v>36</v>
      </c>
      <c r="O4028">
        <f t="shared" si="62"/>
        <v>1.703427413433581E-3</v>
      </c>
    </row>
    <row r="4029" spans="1:15" x14ac:dyDescent="0.3">
      <c r="A4029">
        <v>3113</v>
      </c>
      <c r="B4029">
        <v>660</v>
      </c>
      <c r="C4029" t="s">
        <v>751</v>
      </c>
      <c r="D4029" t="s">
        <v>152</v>
      </c>
      <c r="E4029">
        <v>57</v>
      </c>
      <c r="F4029">
        <v>75</v>
      </c>
      <c r="G4029">
        <v>0.76</v>
      </c>
      <c r="H4029">
        <v>34049</v>
      </c>
      <c r="I4029">
        <v>43181</v>
      </c>
      <c r="J4029">
        <v>108</v>
      </c>
      <c r="K4029" t="s">
        <v>2790</v>
      </c>
      <c r="L4029">
        <v>2045</v>
      </c>
      <c r="M4029">
        <v>2024</v>
      </c>
      <c r="N4029">
        <v>36</v>
      </c>
      <c r="O4029">
        <f t="shared" si="62"/>
        <v>1.6740579752709331E-3</v>
      </c>
    </row>
    <row r="4030" spans="1:15" x14ac:dyDescent="0.3">
      <c r="A4030">
        <v>3113</v>
      </c>
      <c r="B4030">
        <v>813</v>
      </c>
      <c r="C4030" t="s">
        <v>751</v>
      </c>
      <c r="D4030" t="s">
        <v>152</v>
      </c>
      <c r="E4030">
        <v>57</v>
      </c>
      <c r="F4030">
        <v>81</v>
      </c>
      <c r="G4030">
        <v>0.70370370370370372</v>
      </c>
      <c r="H4030">
        <v>34049</v>
      </c>
      <c r="I4030">
        <v>43181</v>
      </c>
      <c r="J4030">
        <v>108</v>
      </c>
      <c r="K4030" t="s">
        <v>2243</v>
      </c>
      <c r="L4030">
        <v>1813</v>
      </c>
      <c r="M4030">
        <v>2024</v>
      </c>
      <c r="N4030">
        <v>36</v>
      </c>
      <c r="O4030">
        <f t="shared" si="62"/>
        <v>1.6740579752709331E-3</v>
      </c>
    </row>
    <row r="4031" spans="1:15" x14ac:dyDescent="0.3">
      <c r="A4031">
        <v>3113</v>
      </c>
      <c r="B4031">
        <v>21</v>
      </c>
      <c r="C4031" t="s">
        <v>751</v>
      </c>
      <c r="D4031" t="s">
        <v>152</v>
      </c>
      <c r="E4031">
        <v>56</v>
      </c>
      <c r="F4031">
        <v>57</v>
      </c>
      <c r="G4031">
        <v>0.98245614035087714</v>
      </c>
      <c r="H4031">
        <v>34049</v>
      </c>
      <c r="I4031">
        <v>43181</v>
      </c>
      <c r="J4031">
        <v>110</v>
      </c>
      <c r="K4031" t="s">
        <v>923</v>
      </c>
      <c r="L4031">
        <v>4020</v>
      </c>
      <c r="M4031">
        <v>2024</v>
      </c>
      <c r="N4031">
        <v>36</v>
      </c>
      <c r="O4031">
        <f t="shared" si="62"/>
        <v>1.6446885371082852E-3</v>
      </c>
    </row>
    <row r="4032" spans="1:15" x14ac:dyDescent="0.3">
      <c r="A4032">
        <v>3113</v>
      </c>
      <c r="B4032">
        <v>144</v>
      </c>
      <c r="C4032" t="s">
        <v>751</v>
      </c>
      <c r="D4032" t="s">
        <v>152</v>
      </c>
      <c r="E4032">
        <v>55</v>
      </c>
      <c r="F4032">
        <v>73</v>
      </c>
      <c r="G4032">
        <v>0.75342465753424659</v>
      </c>
      <c r="H4032">
        <v>34049</v>
      </c>
      <c r="I4032">
        <v>43181</v>
      </c>
      <c r="J4032">
        <v>111</v>
      </c>
      <c r="K4032" t="s">
        <v>2226</v>
      </c>
      <c r="L4032">
        <v>1172</v>
      </c>
      <c r="M4032">
        <v>2024</v>
      </c>
      <c r="N4032">
        <v>36</v>
      </c>
      <c r="O4032">
        <f t="shared" si="62"/>
        <v>1.6153190989456371E-3</v>
      </c>
    </row>
    <row r="4033" spans="1:15" x14ac:dyDescent="0.3">
      <c r="A4033">
        <v>3113</v>
      </c>
      <c r="B4033">
        <v>242</v>
      </c>
      <c r="C4033" t="s">
        <v>751</v>
      </c>
      <c r="D4033" t="s">
        <v>152</v>
      </c>
      <c r="E4033">
        <v>55</v>
      </c>
      <c r="F4033">
        <v>68</v>
      </c>
      <c r="G4033">
        <v>0.80882352941176472</v>
      </c>
      <c r="H4033">
        <v>34049</v>
      </c>
      <c r="I4033">
        <v>43181</v>
      </c>
      <c r="J4033">
        <v>111</v>
      </c>
      <c r="K4033" t="s">
        <v>2711</v>
      </c>
      <c r="L4033">
        <v>776</v>
      </c>
      <c r="M4033">
        <v>2024</v>
      </c>
      <c r="N4033">
        <v>36</v>
      </c>
      <c r="O4033">
        <f t="shared" si="62"/>
        <v>1.6153190989456371E-3</v>
      </c>
    </row>
    <row r="4034" spans="1:15" x14ac:dyDescent="0.3">
      <c r="A4034">
        <v>3113</v>
      </c>
      <c r="B4034">
        <v>912</v>
      </c>
      <c r="C4034" t="s">
        <v>751</v>
      </c>
      <c r="D4034" t="s">
        <v>152</v>
      </c>
      <c r="E4034">
        <v>55</v>
      </c>
      <c r="F4034">
        <v>55</v>
      </c>
      <c r="G4034">
        <v>1</v>
      </c>
      <c r="H4034">
        <v>34049</v>
      </c>
      <c r="I4034">
        <v>43181</v>
      </c>
      <c r="J4034">
        <v>111</v>
      </c>
      <c r="K4034" t="s">
        <v>2808</v>
      </c>
      <c r="L4034">
        <v>960</v>
      </c>
      <c r="M4034">
        <v>2024</v>
      </c>
      <c r="N4034">
        <v>36</v>
      </c>
      <c r="O4034">
        <f t="shared" si="62"/>
        <v>1.6153190989456371E-3</v>
      </c>
    </row>
    <row r="4035" spans="1:15" x14ac:dyDescent="0.3">
      <c r="A4035">
        <v>3113</v>
      </c>
      <c r="B4035">
        <v>243</v>
      </c>
      <c r="C4035" t="s">
        <v>751</v>
      </c>
      <c r="D4035" t="s">
        <v>152</v>
      </c>
      <c r="E4035">
        <v>53</v>
      </c>
      <c r="F4035">
        <v>84</v>
      </c>
      <c r="G4035">
        <v>0.63095238095238093</v>
      </c>
      <c r="H4035">
        <v>34049</v>
      </c>
      <c r="I4035">
        <v>43181</v>
      </c>
      <c r="J4035">
        <v>114</v>
      </c>
      <c r="K4035" t="s">
        <v>2210</v>
      </c>
      <c r="L4035">
        <v>1768</v>
      </c>
      <c r="M4035">
        <v>2024</v>
      </c>
      <c r="N4035">
        <v>36</v>
      </c>
      <c r="O4035">
        <f t="shared" ref="O4035:O4098" si="63">E4035/H4035</f>
        <v>1.5565802226203413E-3</v>
      </c>
    </row>
    <row r="4036" spans="1:15" x14ac:dyDescent="0.3">
      <c r="A4036">
        <v>3113</v>
      </c>
      <c r="B4036">
        <v>167</v>
      </c>
      <c r="C4036" t="s">
        <v>751</v>
      </c>
      <c r="D4036" t="s">
        <v>152</v>
      </c>
      <c r="E4036">
        <v>52</v>
      </c>
      <c r="F4036">
        <v>52</v>
      </c>
      <c r="G4036">
        <v>1</v>
      </c>
      <c r="H4036">
        <v>34049</v>
      </c>
      <c r="I4036">
        <v>43181</v>
      </c>
      <c r="J4036">
        <v>115</v>
      </c>
      <c r="K4036" t="s">
        <v>2886</v>
      </c>
      <c r="L4036">
        <v>1229</v>
      </c>
      <c r="M4036">
        <v>2024</v>
      </c>
      <c r="N4036">
        <v>36</v>
      </c>
      <c r="O4036">
        <f t="shared" si="63"/>
        <v>1.5272107844576932E-3</v>
      </c>
    </row>
    <row r="4037" spans="1:15" x14ac:dyDescent="0.3">
      <c r="A4037">
        <v>3113</v>
      </c>
      <c r="B4037">
        <v>234</v>
      </c>
      <c r="C4037" t="s">
        <v>751</v>
      </c>
      <c r="D4037" t="s">
        <v>152</v>
      </c>
      <c r="E4037">
        <v>52</v>
      </c>
      <c r="F4037">
        <v>93</v>
      </c>
      <c r="G4037">
        <v>0.55913978494623651</v>
      </c>
      <c r="H4037">
        <v>34049</v>
      </c>
      <c r="I4037">
        <v>43181</v>
      </c>
      <c r="J4037">
        <v>115</v>
      </c>
      <c r="K4037" t="s">
        <v>2965</v>
      </c>
      <c r="L4037">
        <v>721</v>
      </c>
      <c r="M4037">
        <v>2024</v>
      </c>
      <c r="N4037">
        <v>36</v>
      </c>
      <c r="O4037">
        <f t="shared" si="63"/>
        <v>1.5272107844576932E-3</v>
      </c>
    </row>
    <row r="4038" spans="1:15" x14ac:dyDescent="0.3">
      <c r="A4038">
        <v>3113</v>
      </c>
      <c r="B4038">
        <v>817</v>
      </c>
      <c r="C4038" t="s">
        <v>751</v>
      </c>
      <c r="D4038" t="s">
        <v>152</v>
      </c>
      <c r="E4038">
        <v>52</v>
      </c>
      <c r="F4038">
        <v>71</v>
      </c>
      <c r="G4038">
        <v>0.73239436619718312</v>
      </c>
      <c r="H4038">
        <v>34049</v>
      </c>
      <c r="I4038">
        <v>43181</v>
      </c>
      <c r="J4038">
        <v>115</v>
      </c>
      <c r="K4038" t="s">
        <v>2945</v>
      </c>
      <c r="L4038">
        <v>1027</v>
      </c>
      <c r="M4038">
        <v>2024</v>
      </c>
      <c r="N4038">
        <v>36</v>
      </c>
      <c r="O4038">
        <f t="shared" si="63"/>
        <v>1.5272107844576932E-3</v>
      </c>
    </row>
    <row r="4039" spans="1:15" x14ac:dyDescent="0.3">
      <c r="A4039">
        <v>3113</v>
      </c>
      <c r="B4039">
        <v>341</v>
      </c>
      <c r="C4039" t="s">
        <v>751</v>
      </c>
      <c r="D4039" t="s">
        <v>152</v>
      </c>
      <c r="E4039">
        <v>50</v>
      </c>
      <c r="F4039">
        <v>56</v>
      </c>
      <c r="G4039">
        <v>0.8928571428571429</v>
      </c>
      <c r="H4039">
        <v>34049</v>
      </c>
      <c r="I4039">
        <v>43181</v>
      </c>
      <c r="J4039">
        <v>118</v>
      </c>
      <c r="K4039" t="s">
        <v>1628</v>
      </c>
      <c r="L4039">
        <v>778</v>
      </c>
      <c r="M4039">
        <v>2024</v>
      </c>
      <c r="N4039">
        <v>36</v>
      </c>
      <c r="O4039">
        <f t="shared" si="63"/>
        <v>1.4684719081323975E-3</v>
      </c>
    </row>
    <row r="4040" spans="1:15" x14ac:dyDescent="0.3">
      <c r="A4040">
        <v>3113</v>
      </c>
      <c r="B4040">
        <v>930</v>
      </c>
      <c r="C4040" t="s">
        <v>751</v>
      </c>
      <c r="D4040" t="s">
        <v>152</v>
      </c>
      <c r="E4040">
        <v>50</v>
      </c>
      <c r="F4040">
        <v>53</v>
      </c>
      <c r="G4040">
        <v>0.94339622641509435</v>
      </c>
      <c r="H4040">
        <v>34049</v>
      </c>
      <c r="I4040">
        <v>43181</v>
      </c>
      <c r="J4040">
        <v>118</v>
      </c>
      <c r="K4040" t="s">
        <v>2809</v>
      </c>
      <c r="L4040">
        <v>1047</v>
      </c>
      <c r="M4040">
        <v>2024</v>
      </c>
      <c r="N4040">
        <v>36</v>
      </c>
      <c r="O4040">
        <f t="shared" si="63"/>
        <v>1.4684719081323975E-3</v>
      </c>
    </row>
    <row r="4041" spans="1:15" x14ac:dyDescent="0.3">
      <c r="A4041">
        <v>3113</v>
      </c>
      <c r="B4041">
        <v>198</v>
      </c>
      <c r="C4041" t="s">
        <v>751</v>
      </c>
      <c r="D4041" t="s">
        <v>152</v>
      </c>
      <c r="E4041">
        <v>49</v>
      </c>
      <c r="F4041">
        <v>101</v>
      </c>
      <c r="G4041">
        <v>0.48514851485148514</v>
      </c>
      <c r="H4041">
        <v>34049</v>
      </c>
      <c r="I4041">
        <v>43181</v>
      </c>
      <c r="J4041">
        <v>120</v>
      </c>
      <c r="K4041" t="s">
        <v>2703</v>
      </c>
      <c r="L4041">
        <v>1904</v>
      </c>
      <c r="M4041">
        <v>2024</v>
      </c>
      <c r="N4041">
        <v>36</v>
      </c>
      <c r="O4041">
        <f t="shared" si="63"/>
        <v>1.4391024699697496E-3</v>
      </c>
    </row>
    <row r="4042" spans="1:15" x14ac:dyDescent="0.3">
      <c r="A4042">
        <v>3113</v>
      </c>
      <c r="B4042">
        <v>233</v>
      </c>
      <c r="C4042" t="s">
        <v>751</v>
      </c>
      <c r="D4042" t="s">
        <v>152</v>
      </c>
      <c r="E4042">
        <v>49</v>
      </c>
      <c r="F4042">
        <v>61</v>
      </c>
      <c r="G4042">
        <v>0.80327868852459017</v>
      </c>
      <c r="H4042">
        <v>34049</v>
      </c>
      <c r="I4042">
        <v>43181</v>
      </c>
      <c r="J4042">
        <v>120</v>
      </c>
      <c r="K4042" t="s">
        <v>2950</v>
      </c>
      <c r="L4042">
        <v>810</v>
      </c>
      <c r="M4042">
        <v>2024</v>
      </c>
      <c r="N4042">
        <v>36</v>
      </c>
      <c r="O4042">
        <f t="shared" si="63"/>
        <v>1.4391024699697496E-3</v>
      </c>
    </row>
    <row r="4043" spans="1:15" x14ac:dyDescent="0.3">
      <c r="A4043">
        <v>3113</v>
      </c>
      <c r="B4043">
        <v>773</v>
      </c>
      <c r="C4043" t="s">
        <v>751</v>
      </c>
      <c r="D4043" t="s">
        <v>152</v>
      </c>
      <c r="E4043">
        <v>49</v>
      </c>
      <c r="F4043">
        <v>58</v>
      </c>
      <c r="G4043">
        <v>0.84482758620689657</v>
      </c>
      <c r="H4043">
        <v>34049</v>
      </c>
      <c r="I4043">
        <v>43181</v>
      </c>
      <c r="J4043">
        <v>120</v>
      </c>
      <c r="K4043" t="s">
        <v>917</v>
      </c>
      <c r="L4043">
        <v>2034</v>
      </c>
      <c r="M4043">
        <v>2024</v>
      </c>
      <c r="N4043">
        <v>36</v>
      </c>
      <c r="O4043">
        <f t="shared" si="63"/>
        <v>1.4391024699697496E-3</v>
      </c>
    </row>
    <row r="4044" spans="1:15" x14ac:dyDescent="0.3">
      <c r="A4044">
        <v>3113</v>
      </c>
      <c r="B4044">
        <v>542</v>
      </c>
      <c r="C4044" t="s">
        <v>751</v>
      </c>
      <c r="D4044" t="s">
        <v>152</v>
      </c>
      <c r="E4044">
        <v>48</v>
      </c>
      <c r="F4044">
        <v>48</v>
      </c>
      <c r="G4044">
        <v>1</v>
      </c>
      <c r="H4044">
        <v>34049</v>
      </c>
      <c r="I4044">
        <v>43181</v>
      </c>
      <c r="J4044">
        <v>123</v>
      </c>
      <c r="K4044" t="s">
        <v>2765</v>
      </c>
      <c r="L4044">
        <v>1607</v>
      </c>
      <c r="M4044">
        <v>2024</v>
      </c>
      <c r="N4044">
        <v>36</v>
      </c>
      <c r="O4044">
        <f t="shared" si="63"/>
        <v>1.4097330318071015E-3</v>
      </c>
    </row>
    <row r="4045" spans="1:15" x14ac:dyDescent="0.3">
      <c r="A4045">
        <v>3113</v>
      </c>
      <c r="B4045">
        <v>41</v>
      </c>
      <c r="C4045" t="s">
        <v>751</v>
      </c>
      <c r="D4045" t="s">
        <v>152</v>
      </c>
      <c r="E4045">
        <v>47</v>
      </c>
      <c r="F4045">
        <v>53</v>
      </c>
      <c r="G4045">
        <v>0.8867924528301887</v>
      </c>
      <c r="H4045">
        <v>34049</v>
      </c>
      <c r="I4045">
        <v>43181</v>
      </c>
      <c r="J4045">
        <v>124</v>
      </c>
      <c r="K4045" t="s">
        <v>944</v>
      </c>
      <c r="L4045">
        <v>1096</v>
      </c>
      <c r="M4045">
        <v>2024</v>
      </c>
      <c r="N4045">
        <v>36</v>
      </c>
      <c r="O4045">
        <f t="shared" si="63"/>
        <v>1.3803635936444536E-3</v>
      </c>
    </row>
    <row r="4046" spans="1:15" x14ac:dyDescent="0.3">
      <c r="A4046">
        <v>3113</v>
      </c>
      <c r="B4046">
        <v>227</v>
      </c>
      <c r="C4046" t="s">
        <v>751</v>
      </c>
      <c r="D4046" t="s">
        <v>152</v>
      </c>
      <c r="E4046">
        <v>47</v>
      </c>
      <c r="F4046">
        <v>73</v>
      </c>
      <c r="G4046">
        <v>0.64383561643835618</v>
      </c>
      <c r="H4046">
        <v>34049</v>
      </c>
      <c r="I4046">
        <v>43181</v>
      </c>
      <c r="J4046">
        <v>124</v>
      </c>
      <c r="K4046" t="s">
        <v>2217</v>
      </c>
      <c r="L4046">
        <v>1312</v>
      </c>
      <c r="M4046">
        <v>2024</v>
      </c>
      <c r="N4046">
        <v>36</v>
      </c>
      <c r="O4046">
        <f t="shared" si="63"/>
        <v>1.3803635936444536E-3</v>
      </c>
    </row>
    <row r="4047" spans="1:15" x14ac:dyDescent="0.3">
      <c r="A4047">
        <v>3113</v>
      </c>
      <c r="B4047">
        <v>470</v>
      </c>
      <c r="C4047" t="s">
        <v>751</v>
      </c>
      <c r="D4047" t="s">
        <v>152</v>
      </c>
      <c r="E4047">
        <v>46</v>
      </c>
      <c r="F4047">
        <v>51</v>
      </c>
      <c r="G4047">
        <v>0.90196078431372551</v>
      </c>
      <c r="H4047">
        <v>34049</v>
      </c>
      <c r="I4047">
        <v>43181</v>
      </c>
      <c r="J4047">
        <v>126</v>
      </c>
      <c r="K4047" t="s">
        <v>2855</v>
      </c>
      <c r="L4047">
        <v>787</v>
      </c>
      <c r="M4047">
        <v>2024</v>
      </c>
      <c r="N4047">
        <v>36</v>
      </c>
      <c r="O4047">
        <f t="shared" si="63"/>
        <v>1.3509941554818057E-3</v>
      </c>
    </row>
    <row r="4048" spans="1:15" x14ac:dyDescent="0.3">
      <c r="A4048">
        <v>3113</v>
      </c>
      <c r="B4048">
        <v>581</v>
      </c>
      <c r="C4048" t="s">
        <v>751</v>
      </c>
      <c r="D4048" t="s">
        <v>152</v>
      </c>
      <c r="E4048">
        <v>46</v>
      </c>
      <c r="F4048">
        <v>46</v>
      </c>
      <c r="G4048">
        <v>1</v>
      </c>
      <c r="H4048">
        <v>34049</v>
      </c>
      <c r="I4048">
        <v>43181</v>
      </c>
      <c r="J4048">
        <v>126</v>
      </c>
      <c r="K4048" t="s">
        <v>2773</v>
      </c>
      <c r="L4048">
        <v>997</v>
      </c>
      <c r="M4048">
        <v>2024</v>
      </c>
      <c r="N4048">
        <v>36</v>
      </c>
      <c r="O4048">
        <f t="shared" si="63"/>
        <v>1.3509941554818057E-3</v>
      </c>
    </row>
    <row r="4049" spans="1:15" x14ac:dyDescent="0.3">
      <c r="A4049">
        <v>3113</v>
      </c>
      <c r="B4049">
        <v>691</v>
      </c>
      <c r="C4049" t="s">
        <v>751</v>
      </c>
      <c r="D4049" t="s">
        <v>152</v>
      </c>
      <c r="E4049">
        <v>46</v>
      </c>
      <c r="F4049">
        <v>55</v>
      </c>
      <c r="G4049">
        <v>0.83636363636363631</v>
      </c>
      <c r="H4049">
        <v>34049</v>
      </c>
      <c r="I4049">
        <v>43181</v>
      </c>
      <c r="J4049">
        <v>126</v>
      </c>
      <c r="K4049" t="s">
        <v>943</v>
      </c>
      <c r="L4049">
        <v>1349</v>
      </c>
      <c r="M4049">
        <v>2024</v>
      </c>
      <c r="N4049">
        <v>36</v>
      </c>
      <c r="O4049">
        <f t="shared" si="63"/>
        <v>1.3509941554818057E-3</v>
      </c>
    </row>
    <row r="4050" spans="1:15" x14ac:dyDescent="0.3">
      <c r="A4050">
        <v>3113</v>
      </c>
      <c r="B4050">
        <v>120</v>
      </c>
      <c r="C4050" t="s">
        <v>751</v>
      </c>
      <c r="D4050" t="s">
        <v>152</v>
      </c>
      <c r="E4050">
        <v>45</v>
      </c>
      <c r="F4050">
        <v>54</v>
      </c>
      <c r="G4050">
        <v>0.83333333333333337</v>
      </c>
      <c r="H4050">
        <v>34049</v>
      </c>
      <c r="I4050">
        <v>43181</v>
      </c>
      <c r="J4050">
        <v>129</v>
      </c>
      <c r="K4050" t="s">
        <v>924</v>
      </c>
      <c r="L4050">
        <v>1368</v>
      </c>
      <c r="M4050">
        <v>2024</v>
      </c>
      <c r="N4050">
        <v>36</v>
      </c>
      <c r="O4050">
        <f t="shared" si="63"/>
        <v>1.3216247173191576E-3</v>
      </c>
    </row>
    <row r="4051" spans="1:15" x14ac:dyDescent="0.3">
      <c r="A4051">
        <v>3113</v>
      </c>
      <c r="B4051">
        <v>315</v>
      </c>
      <c r="C4051" t="s">
        <v>751</v>
      </c>
      <c r="D4051" t="s">
        <v>152</v>
      </c>
      <c r="E4051">
        <v>45</v>
      </c>
      <c r="F4051">
        <v>56</v>
      </c>
      <c r="G4051">
        <v>0.8035714285714286</v>
      </c>
      <c r="H4051">
        <v>34049</v>
      </c>
      <c r="I4051">
        <v>43181</v>
      </c>
      <c r="J4051">
        <v>129</v>
      </c>
      <c r="K4051" t="s">
        <v>2943</v>
      </c>
      <c r="L4051">
        <v>1125</v>
      </c>
      <c r="M4051">
        <v>2024</v>
      </c>
      <c r="N4051">
        <v>36</v>
      </c>
      <c r="O4051">
        <f t="shared" si="63"/>
        <v>1.3216247173191576E-3</v>
      </c>
    </row>
    <row r="4052" spans="1:15" x14ac:dyDescent="0.3">
      <c r="A4052">
        <v>3113</v>
      </c>
      <c r="B4052">
        <v>468</v>
      </c>
      <c r="C4052" t="s">
        <v>751</v>
      </c>
      <c r="D4052" t="s">
        <v>152</v>
      </c>
      <c r="E4052">
        <v>45</v>
      </c>
      <c r="F4052">
        <v>59</v>
      </c>
      <c r="G4052">
        <v>0.76271186440677963</v>
      </c>
      <c r="H4052">
        <v>34049</v>
      </c>
      <c r="I4052">
        <v>43181</v>
      </c>
      <c r="J4052">
        <v>129</v>
      </c>
      <c r="K4052" t="s">
        <v>2749</v>
      </c>
      <c r="L4052">
        <v>1247</v>
      </c>
      <c r="M4052">
        <v>2024</v>
      </c>
      <c r="N4052">
        <v>36</v>
      </c>
      <c r="O4052">
        <f t="shared" si="63"/>
        <v>1.3216247173191576E-3</v>
      </c>
    </row>
    <row r="4053" spans="1:15" x14ac:dyDescent="0.3">
      <c r="A4053">
        <v>3113</v>
      </c>
      <c r="B4053">
        <v>385</v>
      </c>
      <c r="C4053" t="s">
        <v>751</v>
      </c>
      <c r="D4053" t="s">
        <v>152</v>
      </c>
      <c r="E4053">
        <v>44</v>
      </c>
      <c r="F4053">
        <v>64</v>
      </c>
      <c r="G4053">
        <v>0.6875</v>
      </c>
      <c r="H4053">
        <v>34049</v>
      </c>
      <c r="I4053">
        <v>43181</v>
      </c>
      <c r="J4053">
        <v>132</v>
      </c>
      <c r="K4053" t="s">
        <v>2213</v>
      </c>
      <c r="L4053">
        <v>1069</v>
      </c>
      <c r="M4053">
        <v>2024</v>
      </c>
      <c r="N4053">
        <v>36</v>
      </c>
      <c r="O4053">
        <f t="shared" si="63"/>
        <v>1.2922552791565097E-3</v>
      </c>
    </row>
    <row r="4054" spans="1:15" x14ac:dyDescent="0.3">
      <c r="A4054">
        <v>3113</v>
      </c>
      <c r="B4054">
        <v>952</v>
      </c>
      <c r="C4054" t="s">
        <v>751</v>
      </c>
      <c r="D4054" t="s">
        <v>152</v>
      </c>
      <c r="E4054">
        <v>43</v>
      </c>
      <c r="F4054">
        <v>56</v>
      </c>
      <c r="G4054">
        <v>0.7678571428571429</v>
      </c>
      <c r="H4054">
        <v>34049</v>
      </c>
      <c r="I4054">
        <v>43181</v>
      </c>
      <c r="J4054">
        <v>133</v>
      </c>
      <c r="K4054" t="s">
        <v>2811</v>
      </c>
      <c r="L4054">
        <v>936</v>
      </c>
      <c r="M4054">
        <v>2024</v>
      </c>
      <c r="N4054">
        <v>36</v>
      </c>
      <c r="O4054">
        <f t="shared" si="63"/>
        <v>1.2628858409938618E-3</v>
      </c>
    </row>
    <row r="4055" spans="1:15" x14ac:dyDescent="0.3">
      <c r="A4055">
        <v>3113</v>
      </c>
      <c r="B4055">
        <v>224</v>
      </c>
      <c r="C4055" t="s">
        <v>751</v>
      </c>
      <c r="D4055" t="s">
        <v>152</v>
      </c>
      <c r="E4055">
        <v>42</v>
      </c>
      <c r="F4055">
        <v>51</v>
      </c>
      <c r="G4055">
        <v>0.82352941176470584</v>
      </c>
      <c r="H4055">
        <v>34049</v>
      </c>
      <c r="I4055">
        <v>43181</v>
      </c>
      <c r="J4055">
        <v>134</v>
      </c>
      <c r="K4055" t="s">
        <v>2708</v>
      </c>
      <c r="L4055">
        <v>827</v>
      </c>
      <c r="M4055">
        <v>2024</v>
      </c>
      <c r="N4055">
        <v>36</v>
      </c>
      <c r="O4055">
        <f t="shared" si="63"/>
        <v>1.2335164028312137E-3</v>
      </c>
    </row>
    <row r="4056" spans="1:15" x14ac:dyDescent="0.3">
      <c r="A4056">
        <v>3113</v>
      </c>
      <c r="B4056">
        <v>252</v>
      </c>
      <c r="C4056" t="s">
        <v>751</v>
      </c>
      <c r="D4056" t="s">
        <v>152</v>
      </c>
      <c r="E4056">
        <v>41</v>
      </c>
      <c r="F4056">
        <v>64</v>
      </c>
      <c r="G4056">
        <v>0.640625</v>
      </c>
      <c r="H4056">
        <v>34049</v>
      </c>
      <c r="I4056">
        <v>43181</v>
      </c>
      <c r="J4056">
        <v>135</v>
      </c>
      <c r="K4056" t="s">
        <v>2946</v>
      </c>
      <c r="L4056">
        <v>1540</v>
      </c>
      <c r="M4056">
        <v>2024</v>
      </c>
      <c r="N4056">
        <v>36</v>
      </c>
      <c r="O4056">
        <f t="shared" si="63"/>
        <v>1.2041469646685659E-3</v>
      </c>
    </row>
    <row r="4057" spans="1:15" x14ac:dyDescent="0.3">
      <c r="A4057">
        <v>3113</v>
      </c>
      <c r="B4057">
        <v>320</v>
      </c>
      <c r="C4057" t="s">
        <v>751</v>
      </c>
      <c r="D4057" t="s">
        <v>152</v>
      </c>
      <c r="E4057">
        <v>41</v>
      </c>
      <c r="F4057">
        <v>54</v>
      </c>
      <c r="G4057">
        <v>0.7592592592592593</v>
      </c>
      <c r="H4057">
        <v>34049</v>
      </c>
      <c r="I4057">
        <v>43181</v>
      </c>
      <c r="J4057">
        <v>135</v>
      </c>
      <c r="K4057" t="s">
        <v>961</v>
      </c>
      <c r="L4057">
        <v>1396</v>
      </c>
      <c r="M4057">
        <v>2024</v>
      </c>
      <c r="N4057">
        <v>36</v>
      </c>
      <c r="O4057">
        <f t="shared" si="63"/>
        <v>1.2041469646685659E-3</v>
      </c>
    </row>
    <row r="4058" spans="1:15" x14ac:dyDescent="0.3">
      <c r="A4058">
        <v>3113</v>
      </c>
      <c r="B4058">
        <v>310</v>
      </c>
      <c r="C4058" t="s">
        <v>751</v>
      </c>
      <c r="D4058" t="s">
        <v>152</v>
      </c>
      <c r="E4058">
        <v>40</v>
      </c>
      <c r="F4058">
        <v>44</v>
      </c>
      <c r="G4058">
        <v>0.90909090909090906</v>
      </c>
      <c r="H4058">
        <v>34049</v>
      </c>
      <c r="I4058">
        <v>43181</v>
      </c>
      <c r="J4058">
        <v>137</v>
      </c>
      <c r="K4058" t="s">
        <v>960</v>
      </c>
      <c r="L4058">
        <v>1431</v>
      </c>
      <c r="M4058">
        <v>2024</v>
      </c>
      <c r="N4058">
        <v>36</v>
      </c>
      <c r="O4058">
        <f t="shared" si="63"/>
        <v>1.174777526505918E-3</v>
      </c>
    </row>
    <row r="4059" spans="1:15" x14ac:dyDescent="0.3">
      <c r="A4059">
        <v>3113</v>
      </c>
      <c r="B4059">
        <v>711</v>
      </c>
      <c r="C4059" t="s">
        <v>751</v>
      </c>
      <c r="D4059" t="s">
        <v>152</v>
      </c>
      <c r="E4059">
        <v>40</v>
      </c>
      <c r="F4059">
        <v>58</v>
      </c>
      <c r="G4059">
        <v>0.68965517241379315</v>
      </c>
      <c r="H4059">
        <v>34049</v>
      </c>
      <c r="I4059">
        <v>43181</v>
      </c>
      <c r="J4059">
        <v>137</v>
      </c>
      <c r="K4059" t="s">
        <v>2795</v>
      </c>
      <c r="L4059">
        <v>1532</v>
      </c>
      <c r="M4059">
        <v>2024</v>
      </c>
      <c r="N4059">
        <v>36</v>
      </c>
      <c r="O4059">
        <f t="shared" si="63"/>
        <v>1.174777526505918E-3</v>
      </c>
    </row>
    <row r="4060" spans="1:15" x14ac:dyDescent="0.3">
      <c r="A4060">
        <v>3113</v>
      </c>
      <c r="B4060">
        <v>723</v>
      </c>
      <c r="C4060" t="s">
        <v>751</v>
      </c>
      <c r="D4060" t="s">
        <v>152</v>
      </c>
      <c r="E4060">
        <v>40</v>
      </c>
      <c r="F4060">
        <v>54</v>
      </c>
      <c r="G4060">
        <v>0.7407407407407407</v>
      </c>
      <c r="H4060">
        <v>34049</v>
      </c>
      <c r="I4060">
        <v>43181</v>
      </c>
      <c r="J4060">
        <v>137</v>
      </c>
      <c r="K4060" t="s">
        <v>937</v>
      </c>
      <c r="L4060">
        <v>1212</v>
      </c>
      <c r="M4060">
        <v>2024</v>
      </c>
      <c r="N4060">
        <v>36</v>
      </c>
      <c r="O4060">
        <f t="shared" si="63"/>
        <v>1.174777526505918E-3</v>
      </c>
    </row>
    <row r="4061" spans="1:15" x14ac:dyDescent="0.3">
      <c r="A4061">
        <v>3113</v>
      </c>
      <c r="B4061">
        <v>142</v>
      </c>
      <c r="C4061" t="s">
        <v>751</v>
      </c>
      <c r="D4061" t="s">
        <v>152</v>
      </c>
      <c r="E4061">
        <v>39</v>
      </c>
      <c r="F4061">
        <v>59</v>
      </c>
      <c r="G4061">
        <v>0.66101694915254239</v>
      </c>
      <c r="H4061">
        <v>34049</v>
      </c>
      <c r="I4061">
        <v>43181</v>
      </c>
      <c r="J4061">
        <v>140</v>
      </c>
      <c r="K4061" t="s">
        <v>2949</v>
      </c>
      <c r="L4061">
        <v>1027</v>
      </c>
      <c r="M4061">
        <v>2024</v>
      </c>
      <c r="N4061">
        <v>36</v>
      </c>
      <c r="O4061">
        <f t="shared" si="63"/>
        <v>1.1454080883432701E-3</v>
      </c>
    </row>
    <row r="4062" spans="1:15" x14ac:dyDescent="0.3">
      <c r="A4062">
        <v>3113</v>
      </c>
      <c r="B4062">
        <v>561</v>
      </c>
      <c r="C4062" t="s">
        <v>751</v>
      </c>
      <c r="D4062" t="s">
        <v>152</v>
      </c>
      <c r="E4062">
        <v>39</v>
      </c>
      <c r="F4062">
        <v>41</v>
      </c>
      <c r="G4062">
        <v>0.95121951219512191</v>
      </c>
      <c r="H4062">
        <v>34049</v>
      </c>
      <c r="I4062">
        <v>43181</v>
      </c>
      <c r="J4062">
        <v>140</v>
      </c>
      <c r="K4062" t="s">
        <v>2769</v>
      </c>
      <c r="L4062">
        <v>1743</v>
      </c>
      <c r="M4062">
        <v>2024</v>
      </c>
      <c r="N4062">
        <v>36</v>
      </c>
      <c r="O4062">
        <f t="shared" si="63"/>
        <v>1.1454080883432701E-3</v>
      </c>
    </row>
    <row r="4063" spans="1:15" x14ac:dyDescent="0.3">
      <c r="A4063">
        <v>3113</v>
      </c>
      <c r="B4063">
        <v>206</v>
      </c>
      <c r="C4063" t="s">
        <v>751</v>
      </c>
      <c r="D4063" t="s">
        <v>152</v>
      </c>
      <c r="E4063">
        <v>37</v>
      </c>
      <c r="F4063">
        <v>42</v>
      </c>
      <c r="G4063">
        <v>0.88095238095238093</v>
      </c>
      <c r="H4063">
        <v>34049</v>
      </c>
      <c r="I4063">
        <v>43181</v>
      </c>
      <c r="J4063">
        <v>142</v>
      </c>
      <c r="K4063" t="s">
        <v>2705</v>
      </c>
      <c r="L4063">
        <v>1245</v>
      </c>
      <c r="M4063">
        <v>2024</v>
      </c>
      <c r="N4063">
        <v>36</v>
      </c>
      <c r="O4063">
        <f t="shared" si="63"/>
        <v>1.0866692120179741E-3</v>
      </c>
    </row>
    <row r="4064" spans="1:15" x14ac:dyDescent="0.3">
      <c r="A4064">
        <v>3113</v>
      </c>
      <c r="B4064">
        <v>246</v>
      </c>
      <c r="C4064" t="s">
        <v>751</v>
      </c>
      <c r="D4064" t="s">
        <v>152</v>
      </c>
      <c r="E4064">
        <v>36</v>
      </c>
      <c r="F4064">
        <v>50</v>
      </c>
      <c r="G4064">
        <v>0.72</v>
      </c>
      <c r="H4064">
        <v>34049</v>
      </c>
      <c r="I4064">
        <v>43181</v>
      </c>
      <c r="J4064">
        <v>143</v>
      </c>
      <c r="K4064" t="s">
        <v>2212</v>
      </c>
      <c r="L4064">
        <v>761</v>
      </c>
      <c r="M4064">
        <v>2024</v>
      </c>
      <c r="N4064">
        <v>36</v>
      </c>
      <c r="O4064">
        <f t="shared" si="63"/>
        <v>1.0572997738553262E-3</v>
      </c>
    </row>
    <row r="4065" spans="1:15" x14ac:dyDescent="0.3">
      <c r="A4065">
        <v>3113</v>
      </c>
      <c r="B4065">
        <v>317</v>
      </c>
      <c r="C4065" t="s">
        <v>751</v>
      </c>
      <c r="D4065" t="s">
        <v>152</v>
      </c>
      <c r="E4065">
        <v>36</v>
      </c>
      <c r="F4065">
        <v>44</v>
      </c>
      <c r="G4065">
        <v>0.81818181818181823</v>
      </c>
      <c r="H4065">
        <v>34049</v>
      </c>
      <c r="I4065">
        <v>43181</v>
      </c>
      <c r="J4065">
        <v>143</v>
      </c>
      <c r="K4065" t="s">
        <v>2242</v>
      </c>
      <c r="L4065">
        <v>829</v>
      </c>
      <c r="M4065">
        <v>2024</v>
      </c>
      <c r="N4065">
        <v>36</v>
      </c>
      <c r="O4065">
        <f t="shared" si="63"/>
        <v>1.0572997738553262E-3</v>
      </c>
    </row>
    <row r="4066" spans="1:15" x14ac:dyDescent="0.3">
      <c r="A4066">
        <v>3113</v>
      </c>
      <c r="B4066">
        <v>722</v>
      </c>
      <c r="C4066" t="s">
        <v>751</v>
      </c>
      <c r="D4066" t="s">
        <v>152</v>
      </c>
      <c r="E4066">
        <v>36</v>
      </c>
      <c r="F4066">
        <v>38</v>
      </c>
      <c r="G4066">
        <v>0.94736842105263153</v>
      </c>
      <c r="H4066">
        <v>34049</v>
      </c>
      <c r="I4066">
        <v>43181</v>
      </c>
      <c r="J4066">
        <v>143</v>
      </c>
      <c r="K4066" t="s">
        <v>1667</v>
      </c>
      <c r="L4066">
        <v>623</v>
      </c>
      <c r="M4066">
        <v>2024</v>
      </c>
      <c r="N4066">
        <v>36</v>
      </c>
      <c r="O4066">
        <f t="shared" si="63"/>
        <v>1.0572997738553262E-3</v>
      </c>
    </row>
    <row r="4067" spans="1:15" x14ac:dyDescent="0.3">
      <c r="A4067">
        <v>3113</v>
      </c>
      <c r="B4067">
        <v>811</v>
      </c>
      <c r="C4067" t="s">
        <v>751</v>
      </c>
      <c r="D4067" t="s">
        <v>152</v>
      </c>
      <c r="E4067">
        <v>36</v>
      </c>
      <c r="F4067">
        <v>43</v>
      </c>
      <c r="G4067">
        <v>0.83720930232558144</v>
      </c>
      <c r="H4067">
        <v>34049</v>
      </c>
      <c r="I4067">
        <v>43181</v>
      </c>
      <c r="J4067">
        <v>143</v>
      </c>
      <c r="K4067" t="s">
        <v>2800</v>
      </c>
      <c r="L4067">
        <v>654</v>
      </c>
      <c r="M4067">
        <v>2024</v>
      </c>
      <c r="N4067">
        <v>36</v>
      </c>
      <c r="O4067">
        <f t="shared" si="63"/>
        <v>1.0572997738553262E-3</v>
      </c>
    </row>
    <row r="4068" spans="1:15" x14ac:dyDescent="0.3">
      <c r="A4068">
        <v>3113</v>
      </c>
      <c r="B4068">
        <v>309</v>
      </c>
      <c r="C4068" t="s">
        <v>751</v>
      </c>
      <c r="D4068" t="s">
        <v>152</v>
      </c>
      <c r="E4068">
        <v>35</v>
      </c>
      <c r="F4068">
        <v>41</v>
      </c>
      <c r="G4068">
        <v>0.85365853658536583</v>
      </c>
      <c r="H4068">
        <v>34049</v>
      </c>
      <c r="I4068">
        <v>43181</v>
      </c>
      <c r="J4068">
        <v>147</v>
      </c>
      <c r="K4068" t="s">
        <v>2228</v>
      </c>
      <c r="L4068">
        <v>863</v>
      </c>
      <c r="M4068">
        <v>2024</v>
      </c>
      <c r="N4068">
        <v>36</v>
      </c>
      <c r="O4068">
        <f t="shared" si="63"/>
        <v>1.0279303356926781E-3</v>
      </c>
    </row>
    <row r="4069" spans="1:15" x14ac:dyDescent="0.3">
      <c r="A4069">
        <v>3113</v>
      </c>
      <c r="B4069">
        <v>145</v>
      </c>
      <c r="C4069" t="s">
        <v>751</v>
      </c>
      <c r="D4069" t="s">
        <v>152</v>
      </c>
      <c r="E4069">
        <v>33</v>
      </c>
      <c r="F4069">
        <v>53</v>
      </c>
      <c r="G4069">
        <v>0.62264150943396224</v>
      </c>
      <c r="H4069">
        <v>34049</v>
      </c>
      <c r="I4069">
        <v>43181</v>
      </c>
      <c r="J4069">
        <v>148</v>
      </c>
      <c r="K4069" t="s">
        <v>2823</v>
      </c>
      <c r="L4069">
        <v>782</v>
      </c>
      <c r="M4069">
        <v>2024</v>
      </c>
      <c r="N4069">
        <v>36</v>
      </c>
      <c r="O4069">
        <f t="shared" si="63"/>
        <v>9.6919145936738235E-4</v>
      </c>
    </row>
    <row r="4070" spans="1:15" x14ac:dyDescent="0.3">
      <c r="A4070">
        <v>3113</v>
      </c>
      <c r="B4070">
        <v>424</v>
      </c>
      <c r="C4070" t="s">
        <v>751</v>
      </c>
      <c r="D4070" t="s">
        <v>152</v>
      </c>
      <c r="E4070">
        <v>33</v>
      </c>
      <c r="F4070">
        <v>43</v>
      </c>
      <c r="G4070">
        <v>0.76744186046511631</v>
      </c>
      <c r="H4070">
        <v>34049</v>
      </c>
      <c r="I4070">
        <v>43181</v>
      </c>
      <c r="J4070">
        <v>148</v>
      </c>
      <c r="K4070" t="s">
        <v>919</v>
      </c>
      <c r="L4070">
        <v>777</v>
      </c>
      <c r="M4070">
        <v>2024</v>
      </c>
      <c r="N4070">
        <v>36</v>
      </c>
      <c r="O4070">
        <f t="shared" si="63"/>
        <v>9.6919145936738235E-4</v>
      </c>
    </row>
    <row r="4071" spans="1:15" x14ac:dyDescent="0.3">
      <c r="A4071">
        <v>3113</v>
      </c>
      <c r="B4071">
        <v>519</v>
      </c>
      <c r="C4071" t="s">
        <v>751</v>
      </c>
      <c r="D4071" t="s">
        <v>152</v>
      </c>
      <c r="E4071">
        <v>33</v>
      </c>
      <c r="F4071">
        <v>38</v>
      </c>
      <c r="G4071">
        <v>0.86842105263157898</v>
      </c>
      <c r="H4071">
        <v>34049</v>
      </c>
      <c r="I4071">
        <v>43181</v>
      </c>
      <c r="J4071">
        <v>148</v>
      </c>
      <c r="K4071" t="s">
        <v>2240</v>
      </c>
      <c r="L4071">
        <v>841</v>
      </c>
      <c r="M4071">
        <v>2024</v>
      </c>
      <c r="N4071">
        <v>36</v>
      </c>
      <c r="O4071">
        <f t="shared" si="63"/>
        <v>9.6919145936738235E-4</v>
      </c>
    </row>
    <row r="4072" spans="1:15" x14ac:dyDescent="0.3">
      <c r="A4072">
        <v>3113</v>
      </c>
      <c r="B4072">
        <v>501</v>
      </c>
      <c r="C4072" t="s">
        <v>751</v>
      </c>
      <c r="D4072" t="s">
        <v>152</v>
      </c>
      <c r="E4072">
        <v>32</v>
      </c>
      <c r="F4072">
        <v>50</v>
      </c>
      <c r="G4072">
        <v>0.64</v>
      </c>
      <c r="H4072">
        <v>34049</v>
      </c>
      <c r="I4072">
        <v>43181</v>
      </c>
      <c r="J4072">
        <v>151</v>
      </c>
      <c r="K4072" t="s">
        <v>2756</v>
      </c>
      <c r="L4072">
        <v>777</v>
      </c>
      <c r="M4072">
        <v>2024</v>
      </c>
      <c r="N4072">
        <v>36</v>
      </c>
      <c r="O4072">
        <f t="shared" si="63"/>
        <v>9.3982202120473435E-4</v>
      </c>
    </row>
    <row r="4073" spans="1:15" x14ac:dyDescent="0.3">
      <c r="A4073">
        <v>3113</v>
      </c>
      <c r="B4073">
        <v>541</v>
      </c>
      <c r="C4073" t="s">
        <v>751</v>
      </c>
      <c r="D4073" t="s">
        <v>152</v>
      </c>
      <c r="E4073">
        <v>31</v>
      </c>
      <c r="F4073">
        <v>31</v>
      </c>
      <c r="G4073">
        <v>1</v>
      </c>
      <c r="H4073">
        <v>34049</v>
      </c>
      <c r="I4073">
        <v>43181</v>
      </c>
      <c r="J4073">
        <v>152</v>
      </c>
      <c r="K4073" t="s">
        <v>927</v>
      </c>
      <c r="L4073">
        <v>1803</v>
      </c>
      <c r="M4073">
        <v>2024</v>
      </c>
      <c r="N4073">
        <v>36</v>
      </c>
      <c r="O4073">
        <f t="shared" si="63"/>
        <v>9.1045258304208636E-4</v>
      </c>
    </row>
    <row r="4074" spans="1:15" x14ac:dyDescent="0.3">
      <c r="A4074">
        <v>3113</v>
      </c>
      <c r="B4074">
        <v>223</v>
      </c>
      <c r="C4074" t="s">
        <v>751</v>
      </c>
      <c r="D4074" t="s">
        <v>152</v>
      </c>
      <c r="E4074">
        <v>30</v>
      </c>
      <c r="F4074">
        <v>41</v>
      </c>
      <c r="G4074">
        <v>0.73170731707317072</v>
      </c>
      <c r="H4074">
        <v>34049</v>
      </c>
      <c r="I4074">
        <v>43181</v>
      </c>
      <c r="J4074">
        <v>153</v>
      </c>
      <c r="K4074" t="s">
        <v>2707</v>
      </c>
      <c r="L4074">
        <v>611</v>
      </c>
      <c r="M4074">
        <v>2024</v>
      </c>
      <c r="N4074">
        <v>36</v>
      </c>
      <c r="O4074">
        <f t="shared" si="63"/>
        <v>8.8108314487943848E-4</v>
      </c>
    </row>
    <row r="4075" spans="1:15" x14ac:dyDescent="0.3">
      <c r="A4075">
        <v>3113</v>
      </c>
      <c r="B4075">
        <v>340</v>
      </c>
      <c r="C4075" t="s">
        <v>751</v>
      </c>
      <c r="D4075" t="s">
        <v>152</v>
      </c>
      <c r="E4075">
        <v>30</v>
      </c>
      <c r="F4075">
        <v>37</v>
      </c>
      <c r="G4075">
        <v>0.81081081081081086</v>
      </c>
      <c r="H4075">
        <v>34049</v>
      </c>
      <c r="I4075">
        <v>43181</v>
      </c>
      <c r="J4075">
        <v>153</v>
      </c>
      <c r="K4075" t="s">
        <v>1627</v>
      </c>
      <c r="L4075">
        <v>901</v>
      </c>
      <c r="M4075">
        <v>2024</v>
      </c>
      <c r="N4075">
        <v>36</v>
      </c>
      <c r="O4075">
        <f t="shared" si="63"/>
        <v>8.8108314487943848E-4</v>
      </c>
    </row>
    <row r="4076" spans="1:15" x14ac:dyDescent="0.3">
      <c r="A4076">
        <v>3113</v>
      </c>
      <c r="B4076">
        <v>349</v>
      </c>
      <c r="C4076" t="s">
        <v>751</v>
      </c>
      <c r="D4076" t="s">
        <v>152</v>
      </c>
      <c r="E4076">
        <v>30</v>
      </c>
      <c r="F4076">
        <v>46</v>
      </c>
      <c r="G4076">
        <v>0.65217391304347827</v>
      </c>
      <c r="H4076">
        <v>34049</v>
      </c>
      <c r="I4076">
        <v>43181</v>
      </c>
      <c r="J4076">
        <v>153</v>
      </c>
      <c r="K4076" t="s">
        <v>2947</v>
      </c>
      <c r="L4076">
        <v>784</v>
      </c>
      <c r="M4076">
        <v>2024</v>
      </c>
      <c r="N4076">
        <v>36</v>
      </c>
      <c r="O4076">
        <f t="shared" si="63"/>
        <v>8.8108314487943848E-4</v>
      </c>
    </row>
    <row r="4077" spans="1:15" x14ac:dyDescent="0.3">
      <c r="A4077">
        <v>3113</v>
      </c>
      <c r="B4077">
        <v>196</v>
      </c>
      <c r="C4077" t="s">
        <v>751</v>
      </c>
      <c r="D4077" t="s">
        <v>152</v>
      </c>
      <c r="E4077">
        <v>29</v>
      </c>
      <c r="F4077">
        <v>34</v>
      </c>
      <c r="G4077">
        <v>0.8529411764705882</v>
      </c>
      <c r="H4077">
        <v>34049</v>
      </c>
      <c r="I4077">
        <v>43181</v>
      </c>
      <c r="J4077">
        <v>156</v>
      </c>
      <c r="K4077" t="s">
        <v>2944</v>
      </c>
      <c r="L4077">
        <v>458</v>
      </c>
      <c r="M4077">
        <v>2024</v>
      </c>
      <c r="N4077">
        <v>36</v>
      </c>
      <c r="O4077">
        <f t="shared" si="63"/>
        <v>8.5171370671679048E-4</v>
      </c>
    </row>
    <row r="4078" spans="1:15" x14ac:dyDescent="0.3">
      <c r="A4078">
        <v>3113</v>
      </c>
      <c r="B4078">
        <v>228</v>
      </c>
      <c r="C4078" t="s">
        <v>751</v>
      </c>
      <c r="D4078" t="s">
        <v>152</v>
      </c>
      <c r="E4078">
        <v>29</v>
      </c>
      <c r="F4078">
        <v>42</v>
      </c>
      <c r="G4078">
        <v>0.69047619047619047</v>
      </c>
      <c r="H4078">
        <v>34049</v>
      </c>
      <c r="I4078">
        <v>43181</v>
      </c>
      <c r="J4078">
        <v>156</v>
      </c>
      <c r="K4078" t="s">
        <v>2669</v>
      </c>
      <c r="L4078">
        <v>547</v>
      </c>
      <c r="M4078">
        <v>2024</v>
      </c>
      <c r="N4078">
        <v>36</v>
      </c>
      <c r="O4078">
        <f t="shared" si="63"/>
        <v>8.5171370671679048E-4</v>
      </c>
    </row>
    <row r="4079" spans="1:15" x14ac:dyDescent="0.3">
      <c r="A4079">
        <v>3113</v>
      </c>
      <c r="B4079">
        <v>634</v>
      </c>
      <c r="C4079" t="s">
        <v>751</v>
      </c>
      <c r="D4079" t="s">
        <v>152</v>
      </c>
      <c r="E4079">
        <v>29</v>
      </c>
      <c r="F4079">
        <v>29</v>
      </c>
      <c r="G4079">
        <v>1</v>
      </c>
      <c r="H4079">
        <v>34049</v>
      </c>
      <c r="I4079">
        <v>43181</v>
      </c>
      <c r="J4079">
        <v>156</v>
      </c>
      <c r="K4079" t="s">
        <v>2940</v>
      </c>
      <c r="L4079">
        <v>1483</v>
      </c>
      <c r="M4079">
        <v>2024</v>
      </c>
      <c r="N4079">
        <v>36</v>
      </c>
      <c r="O4079">
        <f t="shared" si="63"/>
        <v>8.5171370671679048E-4</v>
      </c>
    </row>
    <row r="4080" spans="1:15" x14ac:dyDescent="0.3">
      <c r="A4080">
        <v>3113</v>
      </c>
      <c r="B4080">
        <v>54</v>
      </c>
      <c r="C4080" t="s">
        <v>751</v>
      </c>
      <c r="D4080" t="s">
        <v>152</v>
      </c>
      <c r="E4080">
        <v>28</v>
      </c>
      <c r="F4080">
        <v>55</v>
      </c>
      <c r="G4080">
        <v>0.50909090909090904</v>
      </c>
      <c r="H4080">
        <v>34049</v>
      </c>
      <c r="I4080">
        <v>43181</v>
      </c>
      <c r="J4080">
        <v>159</v>
      </c>
      <c r="K4080" t="s">
        <v>2684</v>
      </c>
      <c r="L4080">
        <v>1063</v>
      </c>
      <c r="M4080">
        <v>2024</v>
      </c>
      <c r="N4080">
        <v>36</v>
      </c>
      <c r="O4080">
        <f t="shared" si="63"/>
        <v>8.223442685541426E-4</v>
      </c>
    </row>
    <row r="4081" spans="1:15" x14ac:dyDescent="0.3">
      <c r="A4081">
        <v>3113</v>
      </c>
      <c r="B4081">
        <v>229</v>
      </c>
      <c r="C4081" t="s">
        <v>751</v>
      </c>
      <c r="D4081" t="s">
        <v>152</v>
      </c>
      <c r="E4081">
        <v>28</v>
      </c>
      <c r="F4081">
        <v>38</v>
      </c>
      <c r="G4081">
        <v>0.73684210526315785</v>
      </c>
      <c r="H4081">
        <v>34049</v>
      </c>
      <c r="I4081">
        <v>43181</v>
      </c>
      <c r="J4081">
        <v>159</v>
      </c>
      <c r="K4081" t="s">
        <v>2230</v>
      </c>
      <c r="L4081">
        <v>853</v>
      </c>
      <c r="M4081">
        <v>2024</v>
      </c>
      <c r="N4081">
        <v>36</v>
      </c>
      <c r="O4081">
        <f t="shared" si="63"/>
        <v>8.223442685541426E-4</v>
      </c>
    </row>
    <row r="4082" spans="1:15" x14ac:dyDescent="0.3">
      <c r="A4082">
        <v>3113</v>
      </c>
      <c r="B4082">
        <v>251</v>
      </c>
      <c r="C4082" t="s">
        <v>751</v>
      </c>
      <c r="D4082" t="s">
        <v>152</v>
      </c>
      <c r="E4082">
        <v>28</v>
      </c>
      <c r="F4082">
        <v>40</v>
      </c>
      <c r="G4082">
        <v>0.7</v>
      </c>
      <c r="H4082">
        <v>34049</v>
      </c>
      <c r="I4082">
        <v>43181</v>
      </c>
      <c r="J4082">
        <v>159</v>
      </c>
      <c r="K4082" t="s">
        <v>2714</v>
      </c>
      <c r="L4082">
        <v>781</v>
      </c>
      <c r="M4082">
        <v>2024</v>
      </c>
      <c r="N4082">
        <v>36</v>
      </c>
      <c r="O4082">
        <f t="shared" si="63"/>
        <v>8.223442685541426E-4</v>
      </c>
    </row>
    <row r="4083" spans="1:15" x14ac:dyDescent="0.3">
      <c r="A4083">
        <v>3113</v>
      </c>
      <c r="B4083">
        <v>346</v>
      </c>
      <c r="C4083" t="s">
        <v>751</v>
      </c>
      <c r="D4083" t="s">
        <v>152</v>
      </c>
      <c r="E4083">
        <v>27</v>
      </c>
      <c r="F4083">
        <v>36</v>
      </c>
      <c r="G4083">
        <v>0.75</v>
      </c>
      <c r="H4083">
        <v>34049</v>
      </c>
      <c r="I4083">
        <v>43181</v>
      </c>
      <c r="J4083">
        <v>162</v>
      </c>
      <c r="K4083" t="s">
        <v>2214</v>
      </c>
      <c r="L4083">
        <v>1232</v>
      </c>
      <c r="M4083">
        <v>2024</v>
      </c>
      <c r="N4083">
        <v>36</v>
      </c>
      <c r="O4083">
        <f t="shared" si="63"/>
        <v>7.9297483039149461E-4</v>
      </c>
    </row>
    <row r="4084" spans="1:15" x14ac:dyDescent="0.3">
      <c r="A4084">
        <v>3113</v>
      </c>
      <c r="B4084">
        <v>443</v>
      </c>
      <c r="C4084" t="s">
        <v>751</v>
      </c>
      <c r="D4084" t="s">
        <v>152</v>
      </c>
      <c r="E4084">
        <v>27</v>
      </c>
      <c r="F4084">
        <v>39</v>
      </c>
      <c r="G4084">
        <v>0.69230769230769229</v>
      </c>
      <c r="H4084">
        <v>34049</v>
      </c>
      <c r="I4084">
        <v>43181</v>
      </c>
      <c r="J4084">
        <v>162</v>
      </c>
      <c r="K4084" t="s">
        <v>2742</v>
      </c>
      <c r="L4084">
        <v>1064</v>
      </c>
      <c r="M4084">
        <v>2024</v>
      </c>
      <c r="N4084">
        <v>36</v>
      </c>
      <c r="O4084">
        <f t="shared" si="63"/>
        <v>7.9297483039149461E-4</v>
      </c>
    </row>
    <row r="4085" spans="1:15" x14ac:dyDescent="0.3">
      <c r="A4085">
        <v>3113</v>
      </c>
      <c r="B4085">
        <v>513</v>
      </c>
      <c r="C4085" t="s">
        <v>751</v>
      </c>
      <c r="D4085" t="s">
        <v>152</v>
      </c>
      <c r="E4085">
        <v>27</v>
      </c>
      <c r="F4085">
        <v>30</v>
      </c>
      <c r="G4085">
        <v>0.9</v>
      </c>
      <c r="H4085">
        <v>34049</v>
      </c>
      <c r="I4085">
        <v>43181</v>
      </c>
      <c r="J4085">
        <v>162</v>
      </c>
      <c r="K4085" t="s">
        <v>2759</v>
      </c>
      <c r="L4085">
        <v>807</v>
      </c>
      <c r="M4085">
        <v>2024</v>
      </c>
      <c r="N4085">
        <v>36</v>
      </c>
      <c r="O4085">
        <f t="shared" si="63"/>
        <v>7.9297483039149461E-4</v>
      </c>
    </row>
    <row r="4086" spans="1:15" x14ac:dyDescent="0.3">
      <c r="A4086">
        <v>3113</v>
      </c>
      <c r="B4086">
        <v>633</v>
      </c>
      <c r="C4086" t="s">
        <v>751</v>
      </c>
      <c r="D4086" t="s">
        <v>152</v>
      </c>
      <c r="E4086">
        <v>27</v>
      </c>
      <c r="F4086">
        <v>27</v>
      </c>
      <c r="G4086">
        <v>1</v>
      </c>
      <c r="H4086">
        <v>34049</v>
      </c>
      <c r="I4086">
        <v>43181</v>
      </c>
      <c r="J4086">
        <v>162</v>
      </c>
      <c r="K4086" t="s">
        <v>2786</v>
      </c>
      <c r="L4086">
        <v>1448</v>
      </c>
      <c r="M4086">
        <v>2024</v>
      </c>
      <c r="N4086">
        <v>36</v>
      </c>
      <c r="O4086">
        <f t="shared" si="63"/>
        <v>7.9297483039149461E-4</v>
      </c>
    </row>
    <row r="4087" spans="1:15" x14ac:dyDescent="0.3">
      <c r="A4087">
        <v>3113</v>
      </c>
      <c r="B4087">
        <v>279</v>
      </c>
      <c r="C4087" t="s">
        <v>751</v>
      </c>
      <c r="D4087" t="s">
        <v>152</v>
      </c>
      <c r="E4087">
        <v>25</v>
      </c>
      <c r="F4087">
        <v>33</v>
      </c>
      <c r="G4087">
        <v>0.75757575757575757</v>
      </c>
      <c r="H4087">
        <v>34049</v>
      </c>
      <c r="I4087">
        <v>43181</v>
      </c>
      <c r="J4087">
        <v>166</v>
      </c>
      <c r="K4087" t="s">
        <v>2211</v>
      </c>
      <c r="L4087">
        <v>964</v>
      </c>
      <c r="M4087">
        <v>2024</v>
      </c>
      <c r="N4087">
        <v>36</v>
      </c>
      <c r="O4087">
        <f t="shared" si="63"/>
        <v>7.3423595406619873E-4</v>
      </c>
    </row>
    <row r="4088" spans="1:15" x14ac:dyDescent="0.3">
      <c r="A4088">
        <v>42</v>
      </c>
      <c r="B4088">
        <v>753</v>
      </c>
      <c r="C4088" t="s">
        <v>846</v>
      </c>
      <c r="D4088" t="s">
        <v>159</v>
      </c>
      <c r="E4088">
        <v>207</v>
      </c>
      <c r="F4088">
        <v>2698</v>
      </c>
      <c r="G4088">
        <v>7.6723498888065234E-2</v>
      </c>
      <c r="H4088">
        <v>2108</v>
      </c>
      <c r="I4088">
        <v>292727</v>
      </c>
      <c r="J4088">
        <v>1</v>
      </c>
      <c r="K4088" t="s">
        <v>869</v>
      </c>
      <c r="L4088">
        <v>6723</v>
      </c>
      <c r="M4088">
        <v>2024</v>
      </c>
      <c r="N4088">
        <v>36</v>
      </c>
      <c r="O4088">
        <f t="shared" si="63"/>
        <v>9.819734345351043E-2</v>
      </c>
    </row>
    <row r="4089" spans="1:15" x14ac:dyDescent="0.3">
      <c r="A4089">
        <v>42</v>
      </c>
      <c r="B4089">
        <v>750</v>
      </c>
      <c r="C4089" t="s">
        <v>846</v>
      </c>
      <c r="D4089" t="s">
        <v>159</v>
      </c>
      <c r="E4089">
        <v>167</v>
      </c>
      <c r="F4089">
        <v>2483</v>
      </c>
      <c r="G4089">
        <v>6.7257349979863074E-2</v>
      </c>
      <c r="H4089">
        <v>2108</v>
      </c>
      <c r="I4089">
        <v>292727</v>
      </c>
      <c r="J4089">
        <v>2</v>
      </c>
      <c r="K4089" t="s">
        <v>884</v>
      </c>
      <c r="L4089">
        <v>5626</v>
      </c>
      <c r="M4089">
        <v>2024</v>
      </c>
      <c r="N4089">
        <v>36</v>
      </c>
      <c r="O4089">
        <f t="shared" si="63"/>
        <v>7.9222011385199242E-2</v>
      </c>
    </row>
    <row r="4090" spans="1:15" x14ac:dyDescent="0.3">
      <c r="A4090">
        <v>42</v>
      </c>
      <c r="B4090">
        <v>751</v>
      </c>
      <c r="C4090" t="s">
        <v>846</v>
      </c>
      <c r="D4090" t="s">
        <v>159</v>
      </c>
      <c r="E4090">
        <v>147</v>
      </c>
      <c r="F4090">
        <v>2580</v>
      </c>
      <c r="G4090">
        <v>5.6976744186046514E-2</v>
      </c>
      <c r="H4090">
        <v>2108</v>
      </c>
      <c r="I4090">
        <v>292727</v>
      </c>
      <c r="J4090">
        <v>3</v>
      </c>
      <c r="K4090" t="s">
        <v>870</v>
      </c>
      <c r="L4090">
        <v>7174</v>
      </c>
      <c r="M4090">
        <v>2024</v>
      </c>
      <c r="N4090">
        <v>36</v>
      </c>
      <c r="O4090">
        <f t="shared" si="63"/>
        <v>6.9734345351043642E-2</v>
      </c>
    </row>
    <row r="4091" spans="1:15" x14ac:dyDescent="0.3">
      <c r="A4091">
        <v>42</v>
      </c>
      <c r="B4091">
        <v>194</v>
      </c>
      <c r="C4091" t="s">
        <v>846</v>
      </c>
      <c r="D4091" t="s">
        <v>159</v>
      </c>
      <c r="E4091">
        <v>87</v>
      </c>
      <c r="F4091">
        <v>7281</v>
      </c>
      <c r="G4091">
        <v>1.1948908117016894E-2</v>
      </c>
      <c r="H4091">
        <v>2108</v>
      </c>
      <c r="I4091">
        <v>292727</v>
      </c>
      <c r="J4091">
        <v>4</v>
      </c>
      <c r="K4091" t="s">
        <v>873</v>
      </c>
      <c r="L4091">
        <v>26491</v>
      </c>
      <c r="M4091">
        <v>2024</v>
      </c>
      <c r="N4091">
        <v>36</v>
      </c>
      <c r="O4091">
        <f t="shared" si="63"/>
        <v>4.1271347248576853E-2</v>
      </c>
    </row>
    <row r="4092" spans="1:15" x14ac:dyDescent="0.3">
      <c r="A4092">
        <v>42</v>
      </c>
      <c r="B4092">
        <v>720</v>
      </c>
      <c r="C4092" t="s">
        <v>846</v>
      </c>
      <c r="D4092" t="s">
        <v>159</v>
      </c>
      <c r="E4092">
        <v>76</v>
      </c>
      <c r="F4092">
        <v>10599</v>
      </c>
      <c r="G4092">
        <v>7.1704877818662138E-3</v>
      </c>
      <c r="H4092">
        <v>2108</v>
      </c>
      <c r="I4092">
        <v>292727</v>
      </c>
      <c r="J4092">
        <v>5</v>
      </c>
      <c r="K4092" t="s">
        <v>867</v>
      </c>
      <c r="L4092">
        <v>43807</v>
      </c>
      <c r="M4092">
        <v>2024</v>
      </c>
      <c r="N4092">
        <v>36</v>
      </c>
      <c r="O4092">
        <f t="shared" si="63"/>
        <v>3.6053130929791274E-2</v>
      </c>
    </row>
    <row r="4093" spans="1:15" x14ac:dyDescent="0.3">
      <c r="A4093">
        <v>42</v>
      </c>
      <c r="B4093">
        <v>420</v>
      </c>
      <c r="C4093" t="s">
        <v>846</v>
      </c>
      <c r="D4093" t="s">
        <v>159</v>
      </c>
      <c r="E4093">
        <v>61</v>
      </c>
      <c r="F4093">
        <v>2069</v>
      </c>
      <c r="G4093">
        <v>2.9482841952634124E-2</v>
      </c>
      <c r="H4093">
        <v>2108</v>
      </c>
      <c r="I4093">
        <v>292727</v>
      </c>
      <c r="J4093">
        <v>6</v>
      </c>
      <c r="K4093" t="s">
        <v>894</v>
      </c>
      <c r="L4093">
        <v>7368</v>
      </c>
      <c r="M4093">
        <v>2024</v>
      </c>
      <c r="N4093">
        <v>36</v>
      </c>
      <c r="O4093">
        <f t="shared" si="63"/>
        <v>2.8937381404174574E-2</v>
      </c>
    </row>
    <row r="4094" spans="1:15" x14ac:dyDescent="0.3">
      <c r="A4094">
        <v>42</v>
      </c>
      <c r="B4094">
        <v>775</v>
      </c>
      <c r="C4094" t="s">
        <v>846</v>
      </c>
      <c r="D4094" t="s">
        <v>159</v>
      </c>
      <c r="E4094">
        <v>58</v>
      </c>
      <c r="F4094">
        <v>2921</v>
      </c>
      <c r="G4094">
        <v>1.9856213625470728E-2</v>
      </c>
      <c r="H4094">
        <v>2108</v>
      </c>
      <c r="I4094">
        <v>292727</v>
      </c>
      <c r="J4094">
        <v>7</v>
      </c>
      <c r="K4094" t="s">
        <v>881</v>
      </c>
      <c r="L4094">
        <v>9105</v>
      </c>
      <c r="M4094">
        <v>2024</v>
      </c>
      <c r="N4094">
        <v>36</v>
      </c>
      <c r="O4094">
        <f t="shared" si="63"/>
        <v>2.7514231499051234E-2</v>
      </c>
    </row>
    <row r="4095" spans="1:15" x14ac:dyDescent="0.3">
      <c r="A4095">
        <v>42</v>
      </c>
      <c r="B4095">
        <v>137</v>
      </c>
      <c r="C4095" t="s">
        <v>846</v>
      </c>
      <c r="D4095" t="s">
        <v>159</v>
      </c>
      <c r="E4095">
        <v>55</v>
      </c>
      <c r="F4095">
        <v>5512</v>
      </c>
      <c r="G4095">
        <v>9.9782293178519599E-3</v>
      </c>
      <c r="H4095">
        <v>2108</v>
      </c>
      <c r="I4095">
        <v>292727</v>
      </c>
      <c r="J4095">
        <v>8</v>
      </c>
      <c r="K4095" t="s">
        <v>872</v>
      </c>
      <c r="L4095">
        <v>18935</v>
      </c>
      <c r="M4095">
        <v>2024</v>
      </c>
      <c r="N4095">
        <v>36</v>
      </c>
      <c r="O4095">
        <f t="shared" si="63"/>
        <v>2.6091081593927895E-2</v>
      </c>
    </row>
    <row r="4096" spans="1:15" x14ac:dyDescent="0.3">
      <c r="A4096">
        <v>42</v>
      </c>
      <c r="B4096">
        <v>755</v>
      </c>
      <c r="C4096" t="s">
        <v>846</v>
      </c>
      <c r="D4096" t="s">
        <v>159</v>
      </c>
      <c r="E4096">
        <v>51</v>
      </c>
      <c r="F4096">
        <v>825</v>
      </c>
      <c r="G4096">
        <v>6.1818181818181821E-2</v>
      </c>
      <c r="H4096">
        <v>2108</v>
      </c>
      <c r="I4096">
        <v>292727</v>
      </c>
      <c r="J4096">
        <v>9</v>
      </c>
      <c r="K4096" t="s">
        <v>918</v>
      </c>
      <c r="L4096">
        <v>1726</v>
      </c>
      <c r="M4096">
        <v>2024</v>
      </c>
      <c r="N4096">
        <v>36</v>
      </c>
      <c r="O4096">
        <f t="shared" si="63"/>
        <v>2.4193548387096774E-2</v>
      </c>
    </row>
    <row r="4097" spans="1:15" x14ac:dyDescent="0.3">
      <c r="A4097">
        <v>42</v>
      </c>
      <c r="B4097">
        <v>139</v>
      </c>
      <c r="C4097" t="s">
        <v>846</v>
      </c>
      <c r="D4097" t="s">
        <v>159</v>
      </c>
      <c r="E4097">
        <v>47</v>
      </c>
      <c r="F4097">
        <v>3692</v>
      </c>
      <c r="G4097">
        <v>1.2730227518959913E-2</v>
      </c>
      <c r="H4097">
        <v>2108</v>
      </c>
      <c r="I4097">
        <v>292727</v>
      </c>
      <c r="J4097">
        <v>10</v>
      </c>
      <c r="K4097" t="s">
        <v>879</v>
      </c>
      <c r="L4097">
        <v>15497</v>
      </c>
      <c r="M4097">
        <v>2024</v>
      </c>
      <c r="N4097">
        <v>36</v>
      </c>
      <c r="O4097">
        <f t="shared" si="63"/>
        <v>2.2296015180265655E-2</v>
      </c>
    </row>
    <row r="4098" spans="1:15" x14ac:dyDescent="0.3">
      <c r="A4098">
        <v>42</v>
      </c>
      <c r="B4098">
        <v>282</v>
      </c>
      <c r="C4098" t="s">
        <v>846</v>
      </c>
      <c r="D4098" t="s">
        <v>159</v>
      </c>
      <c r="E4098">
        <v>47</v>
      </c>
      <c r="F4098">
        <v>1781</v>
      </c>
      <c r="G4098">
        <v>2.6389668725435148E-2</v>
      </c>
      <c r="H4098">
        <v>2108</v>
      </c>
      <c r="I4098">
        <v>292727</v>
      </c>
      <c r="J4098">
        <v>10</v>
      </c>
      <c r="K4098" t="s">
        <v>893</v>
      </c>
      <c r="L4098">
        <v>5536</v>
      </c>
      <c r="M4098">
        <v>2024</v>
      </c>
      <c r="N4098">
        <v>36</v>
      </c>
      <c r="O4098">
        <f t="shared" si="63"/>
        <v>2.2296015180265655E-2</v>
      </c>
    </row>
    <row r="4099" spans="1:15" x14ac:dyDescent="0.3">
      <c r="A4099">
        <v>42</v>
      </c>
      <c r="B4099">
        <v>757</v>
      </c>
      <c r="C4099" t="s">
        <v>846</v>
      </c>
      <c r="D4099" t="s">
        <v>159</v>
      </c>
      <c r="E4099">
        <v>42</v>
      </c>
      <c r="F4099">
        <v>298</v>
      </c>
      <c r="G4099">
        <v>0.14093959731543623</v>
      </c>
      <c r="H4099">
        <v>2108</v>
      </c>
      <c r="I4099">
        <v>292727</v>
      </c>
      <c r="J4099">
        <v>12</v>
      </c>
      <c r="K4099" t="s">
        <v>913</v>
      </c>
      <c r="L4099">
        <v>487</v>
      </c>
      <c r="M4099">
        <v>2024</v>
      </c>
      <c r="N4099">
        <v>36</v>
      </c>
      <c r="O4099">
        <f t="shared" ref="O4099:O4162" si="64">E4099/H4099</f>
        <v>1.9924098671726755E-2</v>
      </c>
    </row>
    <row r="4100" spans="1:15" x14ac:dyDescent="0.3">
      <c r="A4100">
        <v>42</v>
      </c>
      <c r="B4100">
        <v>383</v>
      </c>
      <c r="C4100" t="s">
        <v>846</v>
      </c>
      <c r="D4100" t="s">
        <v>159</v>
      </c>
      <c r="E4100">
        <v>39</v>
      </c>
      <c r="F4100">
        <v>2498</v>
      </c>
      <c r="G4100">
        <v>1.5612489991993595E-2</v>
      </c>
      <c r="H4100">
        <v>2108</v>
      </c>
      <c r="I4100">
        <v>292727</v>
      </c>
      <c r="J4100">
        <v>13</v>
      </c>
      <c r="K4100" t="s">
        <v>2875</v>
      </c>
      <c r="L4100">
        <v>8922</v>
      </c>
      <c r="M4100">
        <v>2024</v>
      </c>
      <c r="N4100">
        <v>36</v>
      </c>
      <c r="O4100">
        <f t="shared" si="64"/>
        <v>1.8500948766603416E-2</v>
      </c>
    </row>
    <row r="4101" spans="1:15" x14ac:dyDescent="0.3">
      <c r="A4101">
        <v>42</v>
      </c>
      <c r="B4101">
        <v>45</v>
      </c>
      <c r="C4101" t="s">
        <v>846</v>
      </c>
      <c r="D4101" t="s">
        <v>159</v>
      </c>
      <c r="E4101">
        <v>36</v>
      </c>
      <c r="F4101">
        <v>2672</v>
      </c>
      <c r="G4101">
        <v>1.3473053892215569E-2</v>
      </c>
      <c r="H4101">
        <v>2108</v>
      </c>
      <c r="I4101">
        <v>292727</v>
      </c>
      <c r="J4101">
        <v>14</v>
      </c>
      <c r="K4101" t="s">
        <v>883</v>
      </c>
      <c r="L4101">
        <v>9187</v>
      </c>
      <c r="M4101">
        <v>2024</v>
      </c>
      <c r="N4101">
        <v>36</v>
      </c>
      <c r="O4101">
        <f t="shared" si="64"/>
        <v>1.7077798861480076E-2</v>
      </c>
    </row>
    <row r="4102" spans="1:15" x14ac:dyDescent="0.3">
      <c r="A4102">
        <v>42</v>
      </c>
      <c r="B4102">
        <v>140</v>
      </c>
      <c r="C4102" t="s">
        <v>846</v>
      </c>
      <c r="D4102" t="s">
        <v>159</v>
      </c>
      <c r="E4102">
        <v>36</v>
      </c>
      <c r="F4102">
        <v>1993</v>
      </c>
      <c r="G4102">
        <v>1.8063221274460611E-2</v>
      </c>
      <c r="H4102">
        <v>2108</v>
      </c>
      <c r="I4102">
        <v>292727</v>
      </c>
      <c r="J4102">
        <v>14</v>
      </c>
      <c r="K4102" t="s">
        <v>876</v>
      </c>
      <c r="L4102">
        <v>9196</v>
      </c>
      <c r="M4102">
        <v>2024</v>
      </c>
      <c r="N4102">
        <v>36</v>
      </c>
      <c r="O4102">
        <f t="shared" si="64"/>
        <v>1.7077798861480076E-2</v>
      </c>
    </row>
    <row r="4103" spans="1:15" x14ac:dyDescent="0.3">
      <c r="A4103">
        <v>42</v>
      </c>
      <c r="B4103">
        <v>812</v>
      </c>
      <c r="C4103" t="s">
        <v>846</v>
      </c>
      <c r="D4103" t="s">
        <v>159</v>
      </c>
      <c r="E4103">
        <v>34</v>
      </c>
      <c r="F4103">
        <v>1024</v>
      </c>
      <c r="G4103">
        <v>3.3203125E-2</v>
      </c>
      <c r="H4103">
        <v>2108</v>
      </c>
      <c r="I4103">
        <v>292727</v>
      </c>
      <c r="J4103">
        <v>16</v>
      </c>
      <c r="K4103" t="s">
        <v>901</v>
      </c>
      <c r="L4103">
        <v>3303</v>
      </c>
      <c r="M4103">
        <v>2024</v>
      </c>
      <c r="N4103">
        <v>36</v>
      </c>
      <c r="O4103">
        <f t="shared" si="64"/>
        <v>1.6129032258064516E-2</v>
      </c>
    </row>
    <row r="4104" spans="1:15" x14ac:dyDescent="0.3">
      <c r="A4104">
        <v>42</v>
      </c>
      <c r="B4104">
        <v>463</v>
      </c>
      <c r="C4104" t="s">
        <v>846</v>
      </c>
      <c r="D4104" t="s">
        <v>159</v>
      </c>
      <c r="E4104">
        <v>33</v>
      </c>
      <c r="F4104">
        <v>3187</v>
      </c>
      <c r="G4104">
        <v>1.0354565422026984E-2</v>
      </c>
      <c r="H4104">
        <v>2108</v>
      </c>
      <c r="I4104">
        <v>292727</v>
      </c>
      <c r="J4104">
        <v>17</v>
      </c>
      <c r="K4104" t="s">
        <v>880</v>
      </c>
      <c r="L4104">
        <v>12764</v>
      </c>
      <c r="M4104">
        <v>2024</v>
      </c>
      <c r="N4104">
        <v>36</v>
      </c>
      <c r="O4104">
        <f t="shared" si="64"/>
        <v>1.5654648956356737E-2</v>
      </c>
    </row>
    <row r="4105" spans="1:15" x14ac:dyDescent="0.3">
      <c r="A4105">
        <v>42</v>
      </c>
      <c r="B4105">
        <v>42</v>
      </c>
      <c r="C4105" t="s">
        <v>846</v>
      </c>
      <c r="D4105" t="s">
        <v>159</v>
      </c>
      <c r="E4105">
        <v>32</v>
      </c>
      <c r="F4105">
        <v>1783</v>
      </c>
      <c r="G4105">
        <v>1.7947279865395401E-2</v>
      </c>
      <c r="H4105">
        <v>2108</v>
      </c>
      <c r="I4105">
        <v>292727</v>
      </c>
      <c r="J4105">
        <v>18</v>
      </c>
      <c r="K4105" t="s">
        <v>914</v>
      </c>
      <c r="L4105">
        <v>5210</v>
      </c>
      <c r="M4105">
        <v>2024</v>
      </c>
      <c r="N4105">
        <v>36</v>
      </c>
      <c r="O4105">
        <f t="shared" si="64"/>
        <v>1.5180265654648957E-2</v>
      </c>
    </row>
    <row r="4106" spans="1:15" x14ac:dyDescent="0.3">
      <c r="A4106">
        <v>42</v>
      </c>
      <c r="B4106">
        <v>754</v>
      </c>
      <c r="C4106" t="s">
        <v>846</v>
      </c>
      <c r="D4106" t="s">
        <v>159</v>
      </c>
      <c r="E4106">
        <v>31</v>
      </c>
      <c r="F4106">
        <v>1153</v>
      </c>
      <c r="G4106">
        <v>2.6886383347788378E-2</v>
      </c>
      <c r="H4106">
        <v>2108</v>
      </c>
      <c r="I4106">
        <v>292727</v>
      </c>
      <c r="J4106">
        <v>19</v>
      </c>
      <c r="K4106" t="s">
        <v>874</v>
      </c>
      <c r="L4106">
        <v>2634</v>
      </c>
      <c r="M4106">
        <v>2024</v>
      </c>
      <c r="N4106">
        <v>36</v>
      </c>
      <c r="O4106">
        <f t="shared" si="64"/>
        <v>1.4705882352941176E-2</v>
      </c>
    </row>
    <row r="4107" spans="1:15" x14ac:dyDescent="0.3">
      <c r="A4107">
        <v>42</v>
      </c>
      <c r="B4107">
        <v>469</v>
      </c>
      <c r="C4107" t="s">
        <v>846</v>
      </c>
      <c r="D4107" t="s">
        <v>159</v>
      </c>
      <c r="E4107">
        <v>27</v>
      </c>
      <c r="F4107">
        <v>2971</v>
      </c>
      <c r="G4107">
        <v>9.0878492090205321E-3</v>
      </c>
      <c r="H4107">
        <v>2108</v>
      </c>
      <c r="I4107">
        <v>292727</v>
      </c>
      <c r="J4107">
        <v>20</v>
      </c>
      <c r="K4107" t="s">
        <v>1605</v>
      </c>
      <c r="L4107">
        <v>10709</v>
      </c>
      <c r="M4107">
        <v>2024</v>
      </c>
      <c r="N4107">
        <v>36</v>
      </c>
      <c r="O4107">
        <f t="shared" si="64"/>
        <v>1.2808349146110056E-2</v>
      </c>
    </row>
    <row r="4108" spans="1:15" x14ac:dyDescent="0.3">
      <c r="A4108">
        <v>8701</v>
      </c>
      <c r="B4108">
        <v>640</v>
      </c>
      <c r="C4108" t="s">
        <v>753</v>
      </c>
      <c r="D4108" t="s">
        <v>144</v>
      </c>
      <c r="E4108">
        <v>985</v>
      </c>
      <c r="F4108">
        <v>5355</v>
      </c>
      <c r="G4108">
        <v>0.18394024276377219</v>
      </c>
      <c r="H4108">
        <v>14598</v>
      </c>
      <c r="I4108">
        <v>72831</v>
      </c>
      <c r="J4108">
        <v>1</v>
      </c>
      <c r="K4108" t="s">
        <v>866</v>
      </c>
      <c r="L4108">
        <v>59576</v>
      </c>
      <c r="M4108">
        <v>2024</v>
      </c>
      <c r="N4108">
        <v>36</v>
      </c>
      <c r="O4108">
        <f t="shared" si="64"/>
        <v>6.7474996574873269E-2</v>
      </c>
    </row>
    <row r="4109" spans="1:15" x14ac:dyDescent="0.3">
      <c r="A4109">
        <v>8701</v>
      </c>
      <c r="B4109">
        <v>720</v>
      </c>
      <c r="C4109" t="s">
        <v>753</v>
      </c>
      <c r="D4109" t="s">
        <v>144</v>
      </c>
      <c r="E4109">
        <v>720</v>
      </c>
      <c r="F4109">
        <v>4217</v>
      </c>
      <c r="G4109">
        <v>0.17073749110742234</v>
      </c>
      <c r="H4109">
        <v>14598</v>
      </c>
      <c r="I4109">
        <v>72831</v>
      </c>
      <c r="J4109">
        <v>2</v>
      </c>
      <c r="K4109" t="s">
        <v>867</v>
      </c>
      <c r="L4109">
        <v>43807</v>
      </c>
      <c r="M4109">
        <v>2024</v>
      </c>
      <c r="N4109">
        <v>36</v>
      </c>
      <c r="O4109">
        <f t="shared" si="64"/>
        <v>4.9321824907521579E-2</v>
      </c>
    </row>
    <row r="4110" spans="1:15" x14ac:dyDescent="0.3">
      <c r="A4110">
        <v>8701</v>
      </c>
      <c r="B4110">
        <v>194</v>
      </c>
      <c r="C4110" t="s">
        <v>753</v>
      </c>
      <c r="D4110" t="s">
        <v>144</v>
      </c>
      <c r="E4110">
        <v>698</v>
      </c>
      <c r="F4110">
        <v>2784</v>
      </c>
      <c r="G4110">
        <v>0.25071839080459768</v>
      </c>
      <c r="H4110">
        <v>14598</v>
      </c>
      <c r="I4110">
        <v>72831</v>
      </c>
      <c r="J4110">
        <v>3</v>
      </c>
      <c r="K4110" t="s">
        <v>873</v>
      </c>
      <c r="L4110">
        <v>26491</v>
      </c>
      <c r="M4110">
        <v>2024</v>
      </c>
      <c r="N4110">
        <v>36</v>
      </c>
      <c r="O4110">
        <f t="shared" si="64"/>
        <v>4.7814769146458422E-2</v>
      </c>
    </row>
    <row r="4111" spans="1:15" x14ac:dyDescent="0.3">
      <c r="A4111">
        <v>8701</v>
      </c>
      <c r="B4111">
        <v>560</v>
      </c>
      <c r="C4111" t="s">
        <v>753</v>
      </c>
      <c r="D4111" t="s">
        <v>144</v>
      </c>
      <c r="E4111">
        <v>660</v>
      </c>
      <c r="F4111">
        <v>3583</v>
      </c>
      <c r="G4111">
        <v>0.18420318169132013</v>
      </c>
      <c r="H4111">
        <v>14598</v>
      </c>
      <c r="I4111">
        <v>72831</v>
      </c>
      <c r="J4111">
        <v>4</v>
      </c>
      <c r="K4111" t="s">
        <v>868</v>
      </c>
      <c r="L4111">
        <v>40753</v>
      </c>
      <c r="M4111">
        <v>2024</v>
      </c>
      <c r="N4111">
        <v>36</v>
      </c>
      <c r="O4111">
        <f t="shared" si="64"/>
        <v>4.5211672831894777E-2</v>
      </c>
    </row>
    <row r="4112" spans="1:15" x14ac:dyDescent="0.3">
      <c r="A4112">
        <v>8701</v>
      </c>
      <c r="B4112">
        <v>139</v>
      </c>
      <c r="C4112" t="s">
        <v>753</v>
      </c>
      <c r="D4112" t="s">
        <v>144</v>
      </c>
      <c r="E4112">
        <v>551</v>
      </c>
      <c r="F4112">
        <v>1957</v>
      </c>
      <c r="G4112">
        <v>0.28155339805825241</v>
      </c>
      <c r="H4112">
        <v>14598</v>
      </c>
      <c r="I4112">
        <v>72831</v>
      </c>
      <c r="J4112">
        <v>5</v>
      </c>
      <c r="K4112" t="s">
        <v>879</v>
      </c>
      <c r="L4112">
        <v>15497</v>
      </c>
      <c r="M4112">
        <v>2024</v>
      </c>
      <c r="N4112">
        <v>36</v>
      </c>
      <c r="O4112">
        <f t="shared" si="64"/>
        <v>3.7744896561172761E-2</v>
      </c>
    </row>
    <row r="4113" spans="1:15" x14ac:dyDescent="0.3">
      <c r="A4113">
        <v>8701</v>
      </c>
      <c r="B4113">
        <v>137</v>
      </c>
      <c r="C4113" t="s">
        <v>753</v>
      </c>
      <c r="D4113" t="s">
        <v>144</v>
      </c>
      <c r="E4113">
        <v>475</v>
      </c>
      <c r="F4113">
        <v>2383</v>
      </c>
      <c r="G4113">
        <v>0.19932857742341586</v>
      </c>
      <c r="H4113">
        <v>14598</v>
      </c>
      <c r="I4113">
        <v>72831</v>
      </c>
      <c r="J4113">
        <v>6</v>
      </c>
      <c r="K4113" t="s">
        <v>872</v>
      </c>
      <c r="L4113">
        <v>18935</v>
      </c>
      <c r="M4113">
        <v>2024</v>
      </c>
      <c r="N4113">
        <v>36</v>
      </c>
      <c r="O4113">
        <f t="shared" si="64"/>
        <v>3.2538703932045485E-2</v>
      </c>
    </row>
    <row r="4114" spans="1:15" x14ac:dyDescent="0.3">
      <c r="A4114">
        <v>8701</v>
      </c>
      <c r="B4114">
        <v>540</v>
      </c>
      <c r="C4114" t="s">
        <v>753</v>
      </c>
      <c r="D4114" t="s">
        <v>144</v>
      </c>
      <c r="E4114">
        <v>412</v>
      </c>
      <c r="F4114">
        <v>2032</v>
      </c>
      <c r="G4114">
        <v>0.20275590551181102</v>
      </c>
      <c r="H4114">
        <v>14598</v>
      </c>
      <c r="I4114">
        <v>72831</v>
      </c>
      <c r="J4114">
        <v>7</v>
      </c>
      <c r="K4114" t="s">
        <v>871</v>
      </c>
      <c r="L4114">
        <v>22562</v>
      </c>
      <c r="M4114">
        <v>2024</v>
      </c>
      <c r="N4114">
        <v>36</v>
      </c>
      <c r="O4114">
        <f t="shared" si="64"/>
        <v>2.8223044252637348E-2</v>
      </c>
    </row>
    <row r="4115" spans="1:15" x14ac:dyDescent="0.3">
      <c r="A4115">
        <v>8701</v>
      </c>
      <c r="B4115">
        <v>463</v>
      </c>
      <c r="C4115" t="s">
        <v>753</v>
      </c>
      <c r="D4115" t="s">
        <v>144</v>
      </c>
      <c r="E4115">
        <v>362</v>
      </c>
      <c r="F4115">
        <v>1964</v>
      </c>
      <c r="G4115">
        <v>0.18431771894093688</v>
      </c>
      <c r="H4115">
        <v>14598</v>
      </c>
      <c r="I4115">
        <v>72831</v>
      </c>
      <c r="J4115">
        <v>8</v>
      </c>
      <c r="K4115" t="s">
        <v>880</v>
      </c>
      <c r="L4115">
        <v>12764</v>
      </c>
      <c r="M4115">
        <v>2024</v>
      </c>
      <c r="N4115">
        <v>36</v>
      </c>
      <c r="O4115">
        <f t="shared" si="64"/>
        <v>2.479791752294835E-2</v>
      </c>
    </row>
    <row r="4116" spans="1:15" x14ac:dyDescent="0.3">
      <c r="A4116">
        <v>8701</v>
      </c>
      <c r="B4116">
        <v>201</v>
      </c>
      <c r="C4116" t="s">
        <v>753</v>
      </c>
      <c r="D4116" t="s">
        <v>144</v>
      </c>
      <c r="E4116">
        <v>329</v>
      </c>
      <c r="F4116">
        <v>1372</v>
      </c>
      <c r="G4116">
        <v>0.23979591836734693</v>
      </c>
      <c r="H4116">
        <v>14598</v>
      </c>
      <c r="I4116">
        <v>72831</v>
      </c>
      <c r="J4116">
        <v>9</v>
      </c>
      <c r="K4116" t="s">
        <v>877</v>
      </c>
      <c r="L4116">
        <v>11407</v>
      </c>
      <c r="M4116">
        <v>2024</v>
      </c>
      <c r="N4116">
        <v>36</v>
      </c>
      <c r="O4116">
        <f t="shared" si="64"/>
        <v>2.2537333881353611E-2</v>
      </c>
    </row>
    <row r="4117" spans="1:15" x14ac:dyDescent="0.3">
      <c r="A4117">
        <v>8701</v>
      </c>
      <c r="B4117">
        <v>420</v>
      </c>
      <c r="C4117" t="s">
        <v>753</v>
      </c>
      <c r="D4117" t="s">
        <v>144</v>
      </c>
      <c r="E4117">
        <v>302</v>
      </c>
      <c r="F4117">
        <v>975</v>
      </c>
      <c r="G4117">
        <v>0.30974358974358973</v>
      </c>
      <c r="H4117">
        <v>14598</v>
      </c>
      <c r="I4117">
        <v>72831</v>
      </c>
      <c r="J4117">
        <v>10</v>
      </c>
      <c r="K4117" t="s">
        <v>894</v>
      </c>
      <c r="L4117">
        <v>7368</v>
      </c>
      <c r="M4117">
        <v>2024</v>
      </c>
      <c r="N4117">
        <v>36</v>
      </c>
      <c r="O4117">
        <f t="shared" si="64"/>
        <v>2.0687765447321552E-2</v>
      </c>
    </row>
    <row r="4118" spans="1:15" x14ac:dyDescent="0.3">
      <c r="A4118">
        <v>8701</v>
      </c>
      <c r="B4118">
        <v>140</v>
      </c>
      <c r="C4118" t="s">
        <v>753</v>
      </c>
      <c r="D4118" t="s">
        <v>144</v>
      </c>
      <c r="E4118">
        <v>283</v>
      </c>
      <c r="F4118">
        <v>1327</v>
      </c>
      <c r="G4118">
        <v>0.2132629992464205</v>
      </c>
      <c r="H4118">
        <v>14598</v>
      </c>
      <c r="I4118">
        <v>72831</v>
      </c>
      <c r="J4118">
        <v>11</v>
      </c>
      <c r="K4118" t="s">
        <v>876</v>
      </c>
      <c r="L4118">
        <v>9196</v>
      </c>
      <c r="M4118">
        <v>2024</v>
      </c>
      <c r="N4118">
        <v>36</v>
      </c>
      <c r="O4118">
        <f t="shared" si="64"/>
        <v>1.9386217290039733E-2</v>
      </c>
    </row>
    <row r="4119" spans="1:15" x14ac:dyDescent="0.3">
      <c r="A4119">
        <v>8701</v>
      </c>
      <c r="B4119">
        <v>469</v>
      </c>
      <c r="C4119" t="s">
        <v>753</v>
      </c>
      <c r="D4119" t="s">
        <v>144</v>
      </c>
      <c r="E4119">
        <v>270</v>
      </c>
      <c r="F4119">
        <v>1178</v>
      </c>
      <c r="G4119">
        <v>0.22920203735144312</v>
      </c>
      <c r="H4119">
        <v>14598</v>
      </c>
      <c r="I4119">
        <v>72831</v>
      </c>
      <c r="J4119">
        <v>12</v>
      </c>
      <c r="K4119" t="s">
        <v>1605</v>
      </c>
      <c r="L4119">
        <v>10709</v>
      </c>
      <c r="M4119">
        <v>2024</v>
      </c>
      <c r="N4119">
        <v>36</v>
      </c>
      <c r="O4119">
        <f t="shared" si="64"/>
        <v>1.8495684340320593E-2</v>
      </c>
    </row>
    <row r="4120" spans="1:15" x14ac:dyDescent="0.3">
      <c r="A4120">
        <v>8701</v>
      </c>
      <c r="B4120">
        <v>204</v>
      </c>
      <c r="C4120" t="s">
        <v>753</v>
      </c>
      <c r="D4120" t="s">
        <v>144</v>
      </c>
      <c r="E4120">
        <v>234</v>
      </c>
      <c r="F4120">
        <v>886</v>
      </c>
      <c r="G4120">
        <v>0.26410835214446954</v>
      </c>
      <c r="H4120">
        <v>14598</v>
      </c>
      <c r="I4120">
        <v>72831</v>
      </c>
      <c r="J4120">
        <v>13</v>
      </c>
      <c r="K4120" t="s">
        <v>2704</v>
      </c>
      <c r="L4120">
        <v>4075</v>
      </c>
      <c r="M4120">
        <v>2024</v>
      </c>
      <c r="N4120">
        <v>36</v>
      </c>
      <c r="O4120">
        <f t="shared" si="64"/>
        <v>1.6029593094944512E-2</v>
      </c>
    </row>
    <row r="4121" spans="1:15" x14ac:dyDescent="0.3">
      <c r="A4121">
        <v>8701</v>
      </c>
      <c r="B4121">
        <v>45</v>
      </c>
      <c r="C4121" t="s">
        <v>753</v>
      </c>
      <c r="D4121" t="s">
        <v>144</v>
      </c>
      <c r="E4121">
        <v>223</v>
      </c>
      <c r="F4121">
        <v>1041</v>
      </c>
      <c r="G4121">
        <v>0.21421709894332372</v>
      </c>
      <c r="H4121">
        <v>14598</v>
      </c>
      <c r="I4121">
        <v>72831</v>
      </c>
      <c r="J4121">
        <v>14</v>
      </c>
      <c r="K4121" t="s">
        <v>883</v>
      </c>
      <c r="L4121">
        <v>9187</v>
      </c>
      <c r="M4121">
        <v>2024</v>
      </c>
      <c r="N4121">
        <v>36</v>
      </c>
      <c r="O4121">
        <f t="shared" si="64"/>
        <v>1.5276065214412934E-2</v>
      </c>
    </row>
    <row r="4122" spans="1:15" x14ac:dyDescent="0.3">
      <c r="A4122">
        <v>8701</v>
      </c>
      <c r="B4122">
        <v>249</v>
      </c>
      <c r="C4122" t="s">
        <v>753</v>
      </c>
      <c r="D4122" t="s">
        <v>144</v>
      </c>
      <c r="E4122">
        <v>219</v>
      </c>
      <c r="F4122">
        <v>1256</v>
      </c>
      <c r="G4122">
        <v>0.17436305732484075</v>
      </c>
      <c r="H4122">
        <v>14598</v>
      </c>
      <c r="I4122">
        <v>72831</v>
      </c>
      <c r="J4122">
        <v>15</v>
      </c>
      <c r="K4122" t="s">
        <v>2876</v>
      </c>
      <c r="L4122">
        <v>7387</v>
      </c>
      <c r="M4122">
        <v>2024</v>
      </c>
      <c r="N4122">
        <v>36</v>
      </c>
      <c r="O4122">
        <f t="shared" si="64"/>
        <v>1.5002055076037813E-2</v>
      </c>
    </row>
    <row r="4123" spans="1:15" x14ac:dyDescent="0.3">
      <c r="A4123">
        <v>8701</v>
      </c>
      <c r="B4123">
        <v>383</v>
      </c>
      <c r="C4123" t="s">
        <v>753</v>
      </c>
      <c r="D4123" t="s">
        <v>144</v>
      </c>
      <c r="E4123">
        <v>209</v>
      </c>
      <c r="F4123">
        <v>1122</v>
      </c>
      <c r="G4123">
        <v>0.18627450980392157</v>
      </c>
      <c r="H4123">
        <v>14598</v>
      </c>
      <c r="I4123">
        <v>72831</v>
      </c>
      <c r="J4123">
        <v>16</v>
      </c>
      <c r="K4123" t="s">
        <v>2875</v>
      </c>
      <c r="L4123">
        <v>8922</v>
      </c>
      <c r="M4123">
        <v>2024</v>
      </c>
      <c r="N4123">
        <v>36</v>
      </c>
      <c r="O4123">
        <f t="shared" si="64"/>
        <v>1.4317029730100014E-2</v>
      </c>
    </row>
    <row r="4124" spans="1:15" x14ac:dyDescent="0.3">
      <c r="A4124">
        <v>8701</v>
      </c>
      <c r="B4124">
        <v>347</v>
      </c>
      <c r="C4124" t="s">
        <v>753</v>
      </c>
      <c r="D4124" t="s">
        <v>144</v>
      </c>
      <c r="E4124">
        <v>203</v>
      </c>
      <c r="F4124">
        <v>1033</v>
      </c>
      <c r="G4124">
        <v>0.19651500484027107</v>
      </c>
      <c r="H4124">
        <v>14598</v>
      </c>
      <c r="I4124">
        <v>72831</v>
      </c>
      <c r="J4124">
        <v>17</v>
      </c>
      <c r="K4124" t="s">
        <v>886</v>
      </c>
      <c r="L4124">
        <v>5736</v>
      </c>
      <c r="M4124">
        <v>2024</v>
      </c>
      <c r="N4124">
        <v>36</v>
      </c>
      <c r="O4124">
        <f t="shared" si="64"/>
        <v>1.3906014522537334E-2</v>
      </c>
    </row>
    <row r="4125" spans="1:15" x14ac:dyDescent="0.3">
      <c r="A4125">
        <v>8701</v>
      </c>
      <c r="B4125">
        <v>775</v>
      </c>
      <c r="C4125" t="s">
        <v>753</v>
      </c>
      <c r="D4125" t="s">
        <v>144</v>
      </c>
      <c r="E4125">
        <v>186</v>
      </c>
      <c r="F4125">
        <v>1155</v>
      </c>
      <c r="G4125">
        <v>0.16103896103896104</v>
      </c>
      <c r="H4125">
        <v>14598</v>
      </c>
      <c r="I4125">
        <v>72831</v>
      </c>
      <c r="J4125">
        <v>18</v>
      </c>
      <c r="K4125" t="s">
        <v>881</v>
      </c>
      <c r="L4125">
        <v>9105</v>
      </c>
      <c r="M4125">
        <v>2024</v>
      </c>
      <c r="N4125">
        <v>36</v>
      </c>
      <c r="O4125">
        <f t="shared" si="64"/>
        <v>1.2741471434443074E-2</v>
      </c>
    </row>
    <row r="4126" spans="1:15" x14ac:dyDescent="0.3">
      <c r="A4126">
        <v>8701</v>
      </c>
      <c r="B4126">
        <v>174</v>
      </c>
      <c r="C4126" t="s">
        <v>753</v>
      </c>
      <c r="D4126" t="s">
        <v>144</v>
      </c>
      <c r="E4126">
        <v>181</v>
      </c>
      <c r="F4126">
        <v>608</v>
      </c>
      <c r="G4126">
        <v>0.29769736842105265</v>
      </c>
      <c r="H4126">
        <v>14598</v>
      </c>
      <c r="I4126">
        <v>72831</v>
      </c>
      <c r="J4126">
        <v>19</v>
      </c>
      <c r="K4126" t="s">
        <v>2878</v>
      </c>
      <c r="L4126">
        <v>5150</v>
      </c>
      <c r="M4126">
        <v>2024</v>
      </c>
      <c r="N4126">
        <v>36</v>
      </c>
      <c r="O4126">
        <f t="shared" si="64"/>
        <v>1.2398958761474175E-2</v>
      </c>
    </row>
    <row r="4127" spans="1:15" x14ac:dyDescent="0.3">
      <c r="A4127">
        <v>8701</v>
      </c>
      <c r="B4127">
        <v>862</v>
      </c>
      <c r="C4127" t="s">
        <v>753</v>
      </c>
      <c r="D4127" t="s">
        <v>144</v>
      </c>
      <c r="E4127">
        <v>172</v>
      </c>
      <c r="F4127">
        <v>359</v>
      </c>
      <c r="G4127">
        <v>0.47910863509749302</v>
      </c>
      <c r="H4127">
        <v>14598</v>
      </c>
      <c r="I4127">
        <v>72831</v>
      </c>
      <c r="J4127">
        <v>20</v>
      </c>
      <c r="K4127" t="s">
        <v>910</v>
      </c>
      <c r="L4127">
        <v>3335</v>
      </c>
      <c r="M4127">
        <v>2024</v>
      </c>
      <c r="N4127">
        <v>36</v>
      </c>
      <c r="O4127">
        <f t="shared" si="64"/>
        <v>1.1782435950130154E-2</v>
      </c>
    </row>
    <row r="4128" spans="1:15" x14ac:dyDescent="0.3">
      <c r="A4128">
        <v>8701</v>
      </c>
      <c r="B4128">
        <v>254</v>
      </c>
      <c r="C4128" t="s">
        <v>753</v>
      </c>
      <c r="D4128" t="s">
        <v>144</v>
      </c>
      <c r="E4128">
        <v>157</v>
      </c>
      <c r="F4128">
        <v>917</v>
      </c>
      <c r="G4128">
        <v>0.17121046892039257</v>
      </c>
      <c r="H4128">
        <v>14598</v>
      </c>
      <c r="I4128">
        <v>72831</v>
      </c>
      <c r="J4128">
        <v>21</v>
      </c>
      <c r="K4128" t="s">
        <v>889</v>
      </c>
      <c r="L4128">
        <v>7267</v>
      </c>
      <c r="M4128">
        <v>2024</v>
      </c>
      <c r="N4128">
        <v>36</v>
      </c>
      <c r="O4128">
        <f t="shared" si="64"/>
        <v>1.0754897931223455E-2</v>
      </c>
    </row>
    <row r="4129" spans="1:15" x14ac:dyDescent="0.3">
      <c r="A4129">
        <v>8701</v>
      </c>
      <c r="B4129">
        <v>351</v>
      </c>
      <c r="C4129" t="s">
        <v>753</v>
      </c>
      <c r="D4129" t="s">
        <v>144</v>
      </c>
      <c r="E4129">
        <v>153</v>
      </c>
      <c r="F4129">
        <v>749</v>
      </c>
      <c r="G4129">
        <v>0.20427236315086783</v>
      </c>
      <c r="H4129">
        <v>14598</v>
      </c>
      <c r="I4129">
        <v>72831</v>
      </c>
      <c r="J4129">
        <v>22</v>
      </c>
      <c r="K4129" t="s">
        <v>2729</v>
      </c>
      <c r="L4129">
        <v>4749</v>
      </c>
      <c r="M4129">
        <v>2024</v>
      </c>
      <c r="N4129">
        <v>36</v>
      </c>
      <c r="O4129">
        <f t="shared" si="64"/>
        <v>1.0480887792848335E-2</v>
      </c>
    </row>
    <row r="4130" spans="1:15" x14ac:dyDescent="0.3">
      <c r="A4130">
        <v>8701</v>
      </c>
      <c r="B4130">
        <v>53</v>
      </c>
      <c r="C4130" t="s">
        <v>753</v>
      </c>
      <c r="D4130" t="s">
        <v>144</v>
      </c>
      <c r="E4130">
        <v>147</v>
      </c>
      <c r="F4130">
        <v>634</v>
      </c>
      <c r="G4130">
        <v>0.23186119873817035</v>
      </c>
      <c r="H4130">
        <v>14598</v>
      </c>
      <c r="I4130">
        <v>72831</v>
      </c>
      <c r="J4130">
        <v>23</v>
      </c>
      <c r="K4130" t="s">
        <v>906</v>
      </c>
      <c r="L4130">
        <v>6415</v>
      </c>
      <c r="M4130">
        <v>2024</v>
      </c>
      <c r="N4130">
        <v>36</v>
      </c>
      <c r="O4130">
        <f t="shared" si="64"/>
        <v>1.0069872585285656E-2</v>
      </c>
    </row>
    <row r="4131" spans="1:15" x14ac:dyDescent="0.3">
      <c r="A4131">
        <v>8701</v>
      </c>
      <c r="B4131">
        <v>663</v>
      </c>
      <c r="C4131" t="s">
        <v>753</v>
      </c>
      <c r="D4131" t="s">
        <v>144</v>
      </c>
      <c r="E4131">
        <v>142</v>
      </c>
      <c r="F4131">
        <v>682</v>
      </c>
      <c r="G4131">
        <v>0.20821114369501467</v>
      </c>
      <c r="H4131">
        <v>14598</v>
      </c>
      <c r="I4131">
        <v>72831</v>
      </c>
      <c r="J4131">
        <v>24</v>
      </c>
      <c r="K4131" t="s">
        <v>2791</v>
      </c>
      <c r="L4131">
        <v>4867</v>
      </c>
      <c r="M4131">
        <v>2024</v>
      </c>
      <c r="N4131">
        <v>36</v>
      </c>
      <c r="O4131">
        <f t="shared" si="64"/>
        <v>9.7273599123167565E-3</v>
      </c>
    </row>
    <row r="4132" spans="1:15" x14ac:dyDescent="0.3">
      <c r="A4132">
        <v>8701</v>
      </c>
      <c r="B4132">
        <v>203</v>
      </c>
      <c r="C4132" t="s">
        <v>753</v>
      </c>
      <c r="D4132" t="s">
        <v>144</v>
      </c>
      <c r="E4132">
        <v>137</v>
      </c>
      <c r="F4132">
        <v>264</v>
      </c>
      <c r="G4132">
        <v>0.51893939393939392</v>
      </c>
      <c r="H4132">
        <v>14598</v>
      </c>
      <c r="I4132">
        <v>72831</v>
      </c>
      <c r="J4132">
        <v>25</v>
      </c>
      <c r="K4132" t="s">
        <v>1735</v>
      </c>
      <c r="L4132">
        <v>1119</v>
      </c>
      <c r="M4132">
        <v>2024</v>
      </c>
      <c r="N4132">
        <v>36</v>
      </c>
      <c r="O4132">
        <f t="shared" si="64"/>
        <v>9.3848472393478558E-3</v>
      </c>
    </row>
    <row r="4133" spans="1:15" x14ac:dyDescent="0.3">
      <c r="A4133">
        <v>8701</v>
      </c>
      <c r="B4133">
        <v>190</v>
      </c>
      <c r="C4133" t="s">
        <v>753</v>
      </c>
      <c r="D4133" t="s">
        <v>144</v>
      </c>
      <c r="E4133">
        <v>135</v>
      </c>
      <c r="F4133">
        <v>611</v>
      </c>
      <c r="G4133">
        <v>0.220949263502455</v>
      </c>
      <c r="H4133">
        <v>14598</v>
      </c>
      <c r="I4133">
        <v>72831</v>
      </c>
      <c r="J4133">
        <v>26</v>
      </c>
      <c r="K4133" t="s">
        <v>904</v>
      </c>
      <c r="L4133">
        <v>5253</v>
      </c>
      <c r="M4133">
        <v>2024</v>
      </c>
      <c r="N4133">
        <v>36</v>
      </c>
      <c r="O4133">
        <f t="shared" si="64"/>
        <v>9.2478421701602965E-3</v>
      </c>
    </row>
    <row r="4134" spans="1:15" x14ac:dyDescent="0.3">
      <c r="A4134">
        <v>8701</v>
      </c>
      <c r="B4134">
        <v>466</v>
      </c>
      <c r="C4134" t="s">
        <v>753</v>
      </c>
      <c r="D4134" t="s">
        <v>144</v>
      </c>
      <c r="E4134">
        <v>131</v>
      </c>
      <c r="F4134">
        <v>749</v>
      </c>
      <c r="G4134">
        <v>0.17489986648865152</v>
      </c>
      <c r="H4134">
        <v>14598</v>
      </c>
      <c r="I4134">
        <v>72831</v>
      </c>
      <c r="J4134">
        <v>27</v>
      </c>
      <c r="K4134" t="s">
        <v>2748</v>
      </c>
      <c r="L4134">
        <v>7325</v>
      </c>
      <c r="M4134">
        <v>2024</v>
      </c>
      <c r="N4134">
        <v>36</v>
      </c>
      <c r="O4134">
        <f t="shared" si="64"/>
        <v>8.9738320317851762E-3</v>
      </c>
    </row>
    <row r="4135" spans="1:15" x14ac:dyDescent="0.3">
      <c r="A4135">
        <v>8701</v>
      </c>
      <c r="B4135">
        <v>47</v>
      </c>
      <c r="C4135" t="s">
        <v>753</v>
      </c>
      <c r="D4135" t="s">
        <v>144</v>
      </c>
      <c r="E4135">
        <v>117</v>
      </c>
      <c r="F4135">
        <v>342</v>
      </c>
      <c r="G4135">
        <v>0.34210526315789475</v>
      </c>
      <c r="H4135">
        <v>14598</v>
      </c>
      <c r="I4135">
        <v>72831</v>
      </c>
      <c r="J4135">
        <v>28</v>
      </c>
      <c r="K4135" t="s">
        <v>947</v>
      </c>
      <c r="L4135">
        <v>1622</v>
      </c>
      <c r="M4135">
        <v>2024</v>
      </c>
      <c r="N4135">
        <v>36</v>
      </c>
      <c r="O4135">
        <f t="shared" si="64"/>
        <v>8.0147965474722561E-3</v>
      </c>
    </row>
    <row r="4136" spans="1:15" x14ac:dyDescent="0.3">
      <c r="A4136">
        <v>8701</v>
      </c>
      <c r="B4136">
        <v>192</v>
      </c>
      <c r="C4136" t="s">
        <v>753</v>
      </c>
      <c r="D4136" t="s">
        <v>144</v>
      </c>
      <c r="E4136">
        <v>112</v>
      </c>
      <c r="F4136">
        <v>532</v>
      </c>
      <c r="G4136">
        <v>0.21052631578947367</v>
      </c>
      <c r="H4136">
        <v>14598</v>
      </c>
      <c r="I4136">
        <v>72831</v>
      </c>
      <c r="J4136">
        <v>29</v>
      </c>
      <c r="K4136" t="s">
        <v>2880</v>
      </c>
      <c r="L4136">
        <v>5020</v>
      </c>
      <c r="M4136">
        <v>2024</v>
      </c>
      <c r="N4136">
        <v>36</v>
      </c>
      <c r="O4136">
        <f t="shared" si="64"/>
        <v>7.6722838745033562E-3</v>
      </c>
    </row>
    <row r="4137" spans="1:15" x14ac:dyDescent="0.3">
      <c r="A4137">
        <v>8701</v>
      </c>
      <c r="B4137">
        <v>133</v>
      </c>
      <c r="C4137" t="s">
        <v>753</v>
      </c>
      <c r="D4137" t="s">
        <v>144</v>
      </c>
      <c r="E4137">
        <v>110</v>
      </c>
      <c r="F4137">
        <v>732</v>
      </c>
      <c r="G4137">
        <v>0.15027322404371585</v>
      </c>
      <c r="H4137">
        <v>14598</v>
      </c>
      <c r="I4137">
        <v>72831</v>
      </c>
      <c r="J4137">
        <v>30</v>
      </c>
      <c r="K4137" t="s">
        <v>2877</v>
      </c>
      <c r="L4137">
        <v>7672</v>
      </c>
      <c r="M4137">
        <v>2024</v>
      </c>
      <c r="N4137">
        <v>36</v>
      </c>
      <c r="O4137">
        <f t="shared" si="64"/>
        <v>7.535278805315797E-3</v>
      </c>
    </row>
    <row r="4138" spans="1:15" x14ac:dyDescent="0.3">
      <c r="A4138">
        <v>8701</v>
      </c>
      <c r="B4138">
        <v>282</v>
      </c>
      <c r="C4138" t="s">
        <v>753</v>
      </c>
      <c r="D4138" t="s">
        <v>144</v>
      </c>
      <c r="E4138">
        <v>109</v>
      </c>
      <c r="F4138">
        <v>589</v>
      </c>
      <c r="G4138">
        <v>0.18505942275042445</v>
      </c>
      <c r="H4138">
        <v>14598</v>
      </c>
      <c r="I4138">
        <v>72831</v>
      </c>
      <c r="J4138">
        <v>31</v>
      </c>
      <c r="K4138" t="s">
        <v>893</v>
      </c>
      <c r="L4138">
        <v>5536</v>
      </c>
      <c r="M4138">
        <v>2024</v>
      </c>
      <c r="N4138">
        <v>36</v>
      </c>
      <c r="O4138">
        <f t="shared" si="64"/>
        <v>7.4667762707220165E-3</v>
      </c>
    </row>
    <row r="4139" spans="1:15" x14ac:dyDescent="0.3">
      <c r="A4139">
        <v>8701</v>
      </c>
      <c r="B4139">
        <v>247</v>
      </c>
      <c r="C4139" t="s">
        <v>753</v>
      </c>
      <c r="D4139" t="s">
        <v>144</v>
      </c>
      <c r="E4139">
        <v>108</v>
      </c>
      <c r="F4139">
        <v>537</v>
      </c>
      <c r="G4139">
        <v>0.2011173184357542</v>
      </c>
      <c r="H4139">
        <v>14598</v>
      </c>
      <c r="I4139">
        <v>72831</v>
      </c>
      <c r="J4139">
        <v>32</v>
      </c>
      <c r="K4139" t="s">
        <v>898</v>
      </c>
      <c r="L4139">
        <v>5393</v>
      </c>
      <c r="M4139">
        <v>2024</v>
      </c>
      <c r="N4139">
        <v>36</v>
      </c>
      <c r="O4139">
        <f t="shared" si="64"/>
        <v>7.3982737361282368E-3</v>
      </c>
    </row>
    <row r="4140" spans="1:15" x14ac:dyDescent="0.3">
      <c r="A4140">
        <v>8701</v>
      </c>
      <c r="B4140">
        <v>304</v>
      </c>
      <c r="C4140" t="s">
        <v>753</v>
      </c>
      <c r="D4140" t="s">
        <v>144</v>
      </c>
      <c r="E4140">
        <v>108</v>
      </c>
      <c r="F4140">
        <v>370</v>
      </c>
      <c r="G4140">
        <v>0.29189189189189191</v>
      </c>
      <c r="H4140">
        <v>14598</v>
      </c>
      <c r="I4140">
        <v>72831</v>
      </c>
      <c r="J4140">
        <v>32</v>
      </c>
      <c r="K4140" t="s">
        <v>921</v>
      </c>
      <c r="L4140">
        <v>5398</v>
      </c>
      <c r="M4140">
        <v>2024</v>
      </c>
      <c r="N4140">
        <v>36</v>
      </c>
      <c r="O4140">
        <f t="shared" si="64"/>
        <v>7.3982737361282368E-3</v>
      </c>
    </row>
    <row r="4141" spans="1:15" x14ac:dyDescent="0.3">
      <c r="A4141">
        <v>8701</v>
      </c>
      <c r="B4141">
        <v>141</v>
      </c>
      <c r="C4141" t="s">
        <v>753</v>
      </c>
      <c r="D4141" t="s">
        <v>144</v>
      </c>
      <c r="E4141">
        <v>103</v>
      </c>
      <c r="F4141">
        <v>456</v>
      </c>
      <c r="G4141">
        <v>0.22587719298245615</v>
      </c>
      <c r="H4141">
        <v>14598</v>
      </c>
      <c r="I4141">
        <v>72831</v>
      </c>
      <c r="J4141">
        <v>34</v>
      </c>
      <c r="K4141" t="s">
        <v>931</v>
      </c>
      <c r="L4141">
        <v>3833</v>
      </c>
      <c r="M4141">
        <v>2024</v>
      </c>
      <c r="N4141">
        <v>36</v>
      </c>
      <c r="O4141">
        <f t="shared" si="64"/>
        <v>7.0557610631593369E-3</v>
      </c>
    </row>
    <row r="4142" spans="1:15" x14ac:dyDescent="0.3">
      <c r="A4142">
        <v>8701</v>
      </c>
      <c r="B4142">
        <v>241</v>
      </c>
      <c r="C4142" t="s">
        <v>753</v>
      </c>
      <c r="D4142" t="s">
        <v>144</v>
      </c>
      <c r="E4142">
        <v>100</v>
      </c>
      <c r="F4142">
        <v>562</v>
      </c>
      <c r="G4142">
        <v>0.17793594306049823</v>
      </c>
      <c r="H4142">
        <v>14598</v>
      </c>
      <c r="I4142">
        <v>72831</v>
      </c>
      <c r="J4142">
        <v>35</v>
      </c>
      <c r="K4142" t="s">
        <v>890</v>
      </c>
      <c r="L4142">
        <v>4374</v>
      </c>
      <c r="M4142">
        <v>2024</v>
      </c>
      <c r="N4142">
        <v>36</v>
      </c>
      <c r="O4142">
        <f t="shared" si="64"/>
        <v>6.8502534593779972E-3</v>
      </c>
    </row>
    <row r="4143" spans="1:15" x14ac:dyDescent="0.3">
      <c r="A4143">
        <v>8701</v>
      </c>
      <c r="B4143">
        <v>280</v>
      </c>
      <c r="C4143" t="s">
        <v>753</v>
      </c>
      <c r="D4143" t="s">
        <v>144</v>
      </c>
      <c r="E4143">
        <v>99</v>
      </c>
      <c r="F4143">
        <v>447</v>
      </c>
      <c r="G4143">
        <v>0.22147651006711411</v>
      </c>
      <c r="H4143">
        <v>14598</v>
      </c>
      <c r="I4143">
        <v>72831</v>
      </c>
      <c r="J4143">
        <v>36</v>
      </c>
      <c r="K4143" t="s">
        <v>948</v>
      </c>
      <c r="L4143">
        <v>4028</v>
      </c>
      <c r="M4143">
        <v>2024</v>
      </c>
      <c r="N4143">
        <v>36</v>
      </c>
      <c r="O4143">
        <f t="shared" si="64"/>
        <v>6.7817509247842167E-3</v>
      </c>
    </row>
    <row r="4144" spans="1:15" x14ac:dyDescent="0.3">
      <c r="A4144">
        <v>8701</v>
      </c>
      <c r="B4144">
        <v>244</v>
      </c>
      <c r="C4144" t="s">
        <v>753</v>
      </c>
      <c r="D4144" t="s">
        <v>144</v>
      </c>
      <c r="E4144">
        <v>98</v>
      </c>
      <c r="F4144">
        <v>694</v>
      </c>
      <c r="G4144">
        <v>0.14121037463976946</v>
      </c>
      <c r="H4144">
        <v>14598</v>
      </c>
      <c r="I4144">
        <v>72831</v>
      </c>
      <c r="J4144">
        <v>37</v>
      </c>
      <c r="K4144" t="s">
        <v>887</v>
      </c>
      <c r="L4144">
        <v>5396</v>
      </c>
      <c r="M4144">
        <v>2024</v>
      </c>
      <c r="N4144">
        <v>36</v>
      </c>
      <c r="O4144">
        <f t="shared" si="64"/>
        <v>6.713248390190437E-3</v>
      </c>
    </row>
    <row r="4145" spans="1:15" x14ac:dyDescent="0.3">
      <c r="A4145">
        <v>8701</v>
      </c>
      <c r="B4145">
        <v>199</v>
      </c>
      <c r="C4145" t="s">
        <v>753</v>
      </c>
      <c r="D4145" t="s">
        <v>144</v>
      </c>
      <c r="E4145">
        <v>95</v>
      </c>
      <c r="F4145">
        <v>394</v>
      </c>
      <c r="G4145">
        <v>0.24111675126903553</v>
      </c>
      <c r="H4145">
        <v>14598</v>
      </c>
      <c r="I4145">
        <v>72831</v>
      </c>
      <c r="J4145">
        <v>38</v>
      </c>
      <c r="K4145" t="s">
        <v>1667</v>
      </c>
      <c r="L4145">
        <v>2845</v>
      </c>
      <c r="M4145">
        <v>2024</v>
      </c>
      <c r="N4145">
        <v>36</v>
      </c>
      <c r="O4145">
        <f t="shared" si="64"/>
        <v>6.5077407864090973E-3</v>
      </c>
    </row>
    <row r="4146" spans="1:15" x14ac:dyDescent="0.3">
      <c r="A4146">
        <v>8701</v>
      </c>
      <c r="B4146">
        <v>342</v>
      </c>
      <c r="C4146" t="s">
        <v>753</v>
      </c>
      <c r="D4146" t="s">
        <v>144</v>
      </c>
      <c r="E4146">
        <v>94</v>
      </c>
      <c r="F4146">
        <v>485</v>
      </c>
      <c r="G4146">
        <v>0.19381443298969073</v>
      </c>
      <c r="H4146">
        <v>14598</v>
      </c>
      <c r="I4146">
        <v>72831</v>
      </c>
      <c r="J4146">
        <v>39</v>
      </c>
      <c r="K4146" t="s">
        <v>2726</v>
      </c>
      <c r="L4146">
        <v>2776</v>
      </c>
      <c r="M4146">
        <v>2024</v>
      </c>
      <c r="N4146">
        <v>36</v>
      </c>
      <c r="O4146">
        <f t="shared" si="64"/>
        <v>6.4392382518153168E-3</v>
      </c>
    </row>
    <row r="4147" spans="1:15" x14ac:dyDescent="0.3">
      <c r="A4147">
        <v>8701</v>
      </c>
      <c r="B4147">
        <v>301</v>
      </c>
      <c r="C4147" t="s">
        <v>753</v>
      </c>
      <c r="D4147" t="s">
        <v>144</v>
      </c>
      <c r="E4147">
        <v>93</v>
      </c>
      <c r="F4147">
        <v>605</v>
      </c>
      <c r="G4147">
        <v>0.1537190082644628</v>
      </c>
      <c r="H4147">
        <v>14598</v>
      </c>
      <c r="I4147">
        <v>72831</v>
      </c>
      <c r="J4147">
        <v>40</v>
      </c>
      <c r="K4147" t="s">
        <v>2874</v>
      </c>
      <c r="L4147">
        <v>7114</v>
      </c>
      <c r="M4147">
        <v>2024</v>
      </c>
      <c r="N4147">
        <v>36</v>
      </c>
      <c r="O4147">
        <f t="shared" si="64"/>
        <v>6.3707357172215371E-3</v>
      </c>
    </row>
    <row r="4148" spans="1:15" x14ac:dyDescent="0.3">
      <c r="A4148">
        <v>8701</v>
      </c>
      <c r="B4148">
        <v>113</v>
      </c>
      <c r="C4148" t="s">
        <v>753</v>
      </c>
      <c r="D4148" t="s">
        <v>144</v>
      </c>
      <c r="E4148">
        <v>92</v>
      </c>
      <c r="F4148">
        <v>435</v>
      </c>
      <c r="G4148">
        <v>0.21149425287356322</v>
      </c>
      <c r="H4148">
        <v>14598</v>
      </c>
      <c r="I4148">
        <v>72831</v>
      </c>
      <c r="J4148">
        <v>41</v>
      </c>
      <c r="K4148" t="s">
        <v>936</v>
      </c>
      <c r="L4148">
        <v>3757</v>
      </c>
      <c r="M4148">
        <v>2024</v>
      </c>
      <c r="N4148">
        <v>36</v>
      </c>
      <c r="O4148">
        <f t="shared" si="64"/>
        <v>6.3022331826277575E-3</v>
      </c>
    </row>
    <row r="4149" spans="1:15" x14ac:dyDescent="0.3">
      <c r="A4149">
        <v>8701</v>
      </c>
      <c r="B4149">
        <v>422</v>
      </c>
      <c r="C4149" t="s">
        <v>753</v>
      </c>
      <c r="D4149" t="s">
        <v>144</v>
      </c>
      <c r="E4149">
        <v>92</v>
      </c>
      <c r="F4149">
        <v>366</v>
      </c>
      <c r="G4149">
        <v>0.25136612021857924</v>
      </c>
      <c r="H4149">
        <v>14598</v>
      </c>
      <c r="I4149">
        <v>72831</v>
      </c>
      <c r="J4149">
        <v>41</v>
      </c>
      <c r="K4149" t="s">
        <v>2852</v>
      </c>
      <c r="L4149">
        <v>2623</v>
      </c>
      <c r="M4149">
        <v>2024</v>
      </c>
      <c r="N4149">
        <v>36</v>
      </c>
      <c r="O4149">
        <f t="shared" si="64"/>
        <v>6.3022331826277575E-3</v>
      </c>
    </row>
    <row r="4150" spans="1:15" x14ac:dyDescent="0.3">
      <c r="A4150">
        <v>8701</v>
      </c>
      <c r="B4150">
        <v>198</v>
      </c>
      <c r="C4150" t="s">
        <v>753</v>
      </c>
      <c r="D4150" t="s">
        <v>144</v>
      </c>
      <c r="E4150">
        <v>91</v>
      </c>
      <c r="F4150">
        <v>257</v>
      </c>
      <c r="G4150">
        <v>0.35408560311284049</v>
      </c>
      <c r="H4150">
        <v>14598</v>
      </c>
      <c r="I4150">
        <v>72831</v>
      </c>
      <c r="J4150">
        <v>43</v>
      </c>
      <c r="K4150" t="s">
        <v>2703</v>
      </c>
      <c r="L4150">
        <v>1904</v>
      </c>
      <c r="M4150">
        <v>2024</v>
      </c>
      <c r="N4150">
        <v>36</v>
      </c>
      <c r="O4150">
        <f t="shared" si="64"/>
        <v>6.233730648033977E-3</v>
      </c>
    </row>
    <row r="4151" spans="1:15" x14ac:dyDescent="0.3">
      <c r="A4151">
        <v>8701</v>
      </c>
      <c r="B4151">
        <v>302</v>
      </c>
      <c r="C4151" t="s">
        <v>753</v>
      </c>
      <c r="D4151" t="s">
        <v>144</v>
      </c>
      <c r="E4151">
        <v>90</v>
      </c>
      <c r="F4151">
        <v>518</v>
      </c>
      <c r="G4151">
        <v>0.17374517374517376</v>
      </c>
      <c r="H4151">
        <v>14598</v>
      </c>
      <c r="I4151">
        <v>72831</v>
      </c>
      <c r="J4151">
        <v>44</v>
      </c>
      <c r="K4151" t="s">
        <v>875</v>
      </c>
      <c r="L4151">
        <v>6312</v>
      </c>
      <c r="M4151">
        <v>2024</v>
      </c>
      <c r="N4151">
        <v>36</v>
      </c>
      <c r="O4151">
        <f t="shared" si="64"/>
        <v>6.1652281134401974E-3</v>
      </c>
    </row>
    <row r="4152" spans="1:15" x14ac:dyDescent="0.3">
      <c r="A4152">
        <v>8701</v>
      </c>
      <c r="B4152">
        <v>426</v>
      </c>
      <c r="C4152" t="s">
        <v>753</v>
      </c>
      <c r="D4152" t="s">
        <v>144</v>
      </c>
      <c r="E4152">
        <v>88</v>
      </c>
      <c r="F4152">
        <v>515</v>
      </c>
      <c r="G4152">
        <v>0.17087378640776699</v>
      </c>
      <c r="H4152">
        <v>14598</v>
      </c>
      <c r="I4152">
        <v>72831</v>
      </c>
      <c r="J4152">
        <v>45</v>
      </c>
      <c r="K4152" t="s">
        <v>2215</v>
      </c>
      <c r="L4152">
        <v>4907</v>
      </c>
      <c r="M4152">
        <v>2024</v>
      </c>
      <c r="N4152">
        <v>36</v>
      </c>
      <c r="O4152">
        <f t="shared" si="64"/>
        <v>6.0282230442526372E-3</v>
      </c>
    </row>
    <row r="4153" spans="1:15" x14ac:dyDescent="0.3">
      <c r="A4153">
        <v>8701</v>
      </c>
      <c r="B4153">
        <v>207</v>
      </c>
      <c r="C4153" t="s">
        <v>753</v>
      </c>
      <c r="D4153" t="s">
        <v>144</v>
      </c>
      <c r="E4153">
        <v>86</v>
      </c>
      <c r="F4153">
        <v>347</v>
      </c>
      <c r="G4153">
        <v>0.2478386167146974</v>
      </c>
      <c r="H4153">
        <v>14598</v>
      </c>
      <c r="I4153">
        <v>72831</v>
      </c>
      <c r="J4153">
        <v>46</v>
      </c>
      <c r="K4153" t="s">
        <v>2231</v>
      </c>
      <c r="L4153">
        <v>3040</v>
      </c>
      <c r="M4153">
        <v>2024</v>
      </c>
      <c r="N4153">
        <v>36</v>
      </c>
      <c r="O4153">
        <f t="shared" si="64"/>
        <v>5.8912179750650771E-3</v>
      </c>
    </row>
    <row r="4154" spans="1:15" x14ac:dyDescent="0.3">
      <c r="A4154">
        <v>8701</v>
      </c>
      <c r="B4154">
        <v>111</v>
      </c>
      <c r="C4154" t="s">
        <v>753</v>
      </c>
      <c r="D4154" t="s">
        <v>144</v>
      </c>
      <c r="E4154">
        <v>81</v>
      </c>
      <c r="F4154">
        <v>238</v>
      </c>
      <c r="G4154">
        <v>0.34033613445378152</v>
      </c>
      <c r="H4154">
        <v>14598</v>
      </c>
      <c r="I4154">
        <v>72831</v>
      </c>
      <c r="J4154">
        <v>47</v>
      </c>
      <c r="K4154" t="s">
        <v>2688</v>
      </c>
      <c r="L4154">
        <v>1172</v>
      </c>
      <c r="M4154">
        <v>2024</v>
      </c>
      <c r="N4154">
        <v>36</v>
      </c>
      <c r="O4154">
        <f t="shared" si="64"/>
        <v>5.5487053020961772E-3</v>
      </c>
    </row>
    <row r="4155" spans="1:15" x14ac:dyDescent="0.3">
      <c r="A4155">
        <v>8701</v>
      </c>
      <c r="B4155">
        <v>134</v>
      </c>
      <c r="C4155" t="s">
        <v>753</v>
      </c>
      <c r="D4155" t="s">
        <v>144</v>
      </c>
      <c r="E4155">
        <v>80</v>
      </c>
      <c r="F4155">
        <v>443</v>
      </c>
      <c r="G4155">
        <v>0.18058690744920994</v>
      </c>
      <c r="H4155">
        <v>14598</v>
      </c>
      <c r="I4155">
        <v>72831</v>
      </c>
      <c r="J4155">
        <v>48</v>
      </c>
      <c r="K4155" t="s">
        <v>929</v>
      </c>
      <c r="L4155">
        <v>4163</v>
      </c>
      <c r="M4155">
        <v>2024</v>
      </c>
      <c r="N4155">
        <v>36</v>
      </c>
      <c r="O4155">
        <f t="shared" si="64"/>
        <v>5.4802027675023976E-3</v>
      </c>
    </row>
    <row r="4156" spans="1:15" x14ac:dyDescent="0.3">
      <c r="A4156">
        <v>8701</v>
      </c>
      <c r="B4156">
        <v>812</v>
      </c>
      <c r="C4156" t="s">
        <v>753</v>
      </c>
      <c r="D4156" t="s">
        <v>144</v>
      </c>
      <c r="E4156">
        <v>80</v>
      </c>
      <c r="F4156">
        <v>340</v>
      </c>
      <c r="G4156">
        <v>0.23529411764705882</v>
      </c>
      <c r="H4156">
        <v>14598</v>
      </c>
      <c r="I4156">
        <v>72831</v>
      </c>
      <c r="J4156">
        <v>48</v>
      </c>
      <c r="K4156" t="s">
        <v>901</v>
      </c>
      <c r="L4156">
        <v>3303</v>
      </c>
      <c r="M4156">
        <v>2024</v>
      </c>
      <c r="N4156">
        <v>36</v>
      </c>
      <c r="O4156">
        <f t="shared" si="64"/>
        <v>5.4802027675023976E-3</v>
      </c>
    </row>
    <row r="4157" spans="1:15" x14ac:dyDescent="0.3">
      <c r="A4157">
        <v>8701</v>
      </c>
      <c r="B4157">
        <v>52</v>
      </c>
      <c r="C4157" t="s">
        <v>753</v>
      </c>
      <c r="D4157" t="s">
        <v>144</v>
      </c>
      <c r="E4157">
        <v>79</v>
      </c>
      <c r="F4157">
        <v>511</v>
      </c>
      <c r="G4157">
        <v>0.15459882583170254</v>
      </c>
      <c r="H4157">
        <v>14598</v>
      </c>
      <c r="I4157">
        <v>72831</v>
      </c>
      <c r="J4157">
        <v>50</v>
      </c>
      <c r="K4157" t="s">
        <v>2881</v>
      </c>
      <c r="L4157">
        <v>3600</v>
      </c>
      <c r="M4157">
        <v>2024</v>
      </c>
      <c r="N4157">
        <v>36</v>
      </c>
      <c r="O4157">
        <f t="shared" si="64"/>
        <v>5.4117002329086179E-3</v>
      </c>
    </row>
    <row r="4158" spans="1:15" x14ac:dyDescent="0.3">
      <c r="A4158">
        <v>8701</v>
      </c>
      <c r="B4158">
        <v>425</v>
      </c>
      <c r="C4158" t="s">
        <v>753</v>
      </c>
      <c r="D4158" t="s">
        <v>144</v>
      </c>
      <c r="E4158">
        <v>79</v>
      </c>
      <c r="F4158">
        <v>341</v>
      </c>
      <c r="G4158">
        <v>0.2316715542521994</v>
      </c>
      <c r="H4158">
        <v>14598</v>
      </c>
      <c r="I4158">
        <v>72831</v>
      </c>
      <c r="J4158">
        <v>50</v>
      </c>
      <c r="K4158" t="s">
        <v>2883</v>
      </c>
      <c r="L4158">
        <v>3296</v>
      </c>
      <c r="M4158">
        <v>2024</v>
      </c>
      <c r="N4158">
        <v>36</v>
      </c>
      <c r="O4158">
        <f t="shared" si="64"/>
        <v>5.4117002329086179E-3</v>
      </c>
    </row>
    <row r="4159" spans="1:15" x14ac:dyDescent="0.3">
      <c r="A4159">
        <v>8701</v>
      </c>
      <c r="B4159">
        <v>42</v>
      </c>
      <c r="C4159" t="s">
        <v>753</v>
      </c>
      <c r="D4159" t="s">
        <v>144</v>
      </c>
      <c r="E4159">
        <v>78</v>
      </c>
      <c r="F4159">
        <v>735</v>
      </c>
      <c r="G4159">
        <v>0.10612244897959183</v>
      </c>
      <c r="H4159">
        <v>14598</v>
      </c>
      <c r="I4159">
        <v>72831</v>
      </c>
      <c r="J4159">
        <v>52</v>
      </c>
      <c r="K4159" t="s">
        <v>914</v>
      </c>
      <c r="L4159">
        <v>5210</v>
      </c>
      <c r="M4159">
        <v>2024</v>
      </c>
      <c r="N4159">
        <v>36</v>
      </c>
      <c r="O4159">
        <f t="shared" si="64"/>
        <v>5.3431976983148374E-3</v>
      </c>
    </row>
    <row r="4160" spans="1:15" x14ac:dyDescent="0.3">
      <c r="A4160">
        <v>8701</v>
      </c>
      <c r="B4160">
        <v>135</v>
      </c>
      <c r="C4160" t="s">
        <v>753</v>
      </c>
      <c r="D4160" t="s">
        <v>144</v>
      </c>
      <c r="E4160">
        <v>78</v>
      </c>
      <c r="F4160">
        <v>366</v>
      </c>
      <c r="G4160">
        <v>0.21311475409836064</v>
      </c>
      <c r="H4160">
        <v>14598</v>
      </c>
      <c r="I4160">
        <v>72831</v>
      </c>
      <c r="J4160">
        <v>52</v>
      </c>
      <c r="K4160" t="s">
        <v>964</v>
      </c>
      <c r="L4160">
        <v>2780</v>
      </c>
      <c r="M4160">
        <v>2024</v>
      </c>
      <c r="N4160">
        <v>36</v>
      </c>
      <c r="O4160">
        <f t="shared" si="64"/>
        <v>5.3431976983148374E-3</v>
      </c>
    </row>
    <row r="4161" spans="1:15" x14ac:dyDescent="0.3">
      <c r="A4161">
        <v>8701</v>
      </c>
      <c r="B4161">
        <v>243</v>
      </c>
      <c r="C4161" t="s">
        <v>753</v>
      </c>
      <c r="D4161" t="s">
        <v>144</v>
      </c>
      <c r="E4161">
        <v>77</v>
      </c>
      <c r="F4161">
        <v>250</v>
      </c>
      <c r="G4161">
        <v>0.308</v>
      </c>
      <c r="H4161">
        <v>14598</v>
      </c>
      <c r="I4161">
        <v>72831</v>
      </c>
      <c r="J4161">
        <v>54</v>
      </c>
      <c r="K4161" t="s">
        <v>2210</v>
      </c>
      <c r="L4161">
        <v>1768</v>
      </c>
      <c r="M4161">
        <v>2024</v>
      </c>
      <c r="N4161">
        <v>36</v>
      </c>
      <c r="O4161">
        <f t="shared" si="64"/>
        <v>5.2746951637210578E-3</v>
      </c>
    </row>
    <row r="4162" spans="1:15" x14ac:dyDescent="0.3">
      <c r="A4162">
        <v>8701</v>
      </c>
      <c r="B4162">
        <v>308</v>
      </c>
      <c r="C4162" t="s">
        <v>753</v>
      </c>
      <c r="D4162" t="s">
        <v>144</v>
      </c>
      <c r="E4162">
        <v>77</v>
      </c>
      <c r="F4162">
        <v>533</v>
      </c>
      <c r="G4162">
        <v>0.14446529080675422</v>
      </c>
      <c r="H4162">
        <v>14598</v>
      </c>
      <c r="I4162">
        <v>72831</v>
      </c>
      <c r="J4162">
        <v>54</v>
      </c>
      <c r="K4162" t="s">
        <v>2211</v>
      </c>
      <c r="L4162">
        <v>5626</v>
      </c>
      <c r="M4162">
        <v>2024</v>
      </c>
      <c r="N4162">
        <v>36</v>
      </c>
      <c r="O4162">
        <f t="shared" si="64"/>
        <v>5.2746951637210578E-3</v>
      </c>
    </row>
    <row r="4163" spans="1:15" x14ac:dyDescent="0.3">
      <c r="A4163">
        <v>8701</v>
      </c>
      <c r="B4163">
        <v>231</v>
      </c>
      <c r="C4163" t="s">
        <v>753</v>
      </c>
      <c r="D4163" t="s">
        <v>144</v>
      </c>
      <c r="E4163">
        <v>76</v>
      </c>
      <c r="F4163">
        <v>327</v>
      </c>
      <c r="G4163">
        <v>0.23241590214067279</v>
      </c>
      <c r="H4163">
        <v>14598</v>
      </c>
      <c r="I4163">
        <v>72831</v>
      </c>
      <c r="J4163">
        <v>56</v>
      </c>
      <c r="K4163" t="s">
        <v>2220</v>
      </c>
      <c r="L4163">
        <v>4866</v>
      </c>
      <c r="M4163">
        <v>2024</v>
      </c>
      <c r="N4163">
        <v>36</v>
      </c>
      <c r="O4163">
        <f t="shared" ref="O4163:O4226" si="65">E4163/H4163</f>
        <v>5.2061926291272773E-3</v>
      </c>
    </row>
    <row r="4164" spans="1:15" x14ac:dyDescent="0.3">
      <c r="A4164">
        <v>8701</v>
      </c>
      <c r="B4164">
        <v>253</v>
      </c>
      <c r="C4164" t="s">
        <v>753</v>
      </c>
      <c r="D4164" t="s">
        <v>144</v>
      </c>
      <c r="E4164">
        <v>76</v>
      </c>
      <c r="F4164">
        <v>403</v>
      </c>
      <c r="G4164">
        <v>0.18858560794044665</v>
      </c>
      <c r="H4164">
        <v>14598</v>
      </c>
      <c r="I4164">
        <v>72831</v>
      </c>
      <c r="J4164">
        <v>56</v>
      </c>
      <c r="K4164" t="s">
        <v>885</v>
      </c>
      <c r="L4164">
        <v>3191</v>
      </c>
      <c r="M4164">
        <v>2024</v>
      </c>
      <c r="N4164">
        <v>36</v>
      </c>
      <c r="O4164">
        <f t="shared" si="65"/>
        <v>5.2061926291272773E-3</v>
      </c>
    </row>
    <row r="4165" spans="1:15" x14ac:dyDescent="0.3">
      <c r="A4165">
        <v>8701</v>
      </c>
      <c r="B4165">
        <v>181</v>
      </c>
      <c r="C4165" t="s">
        <v>753</v>
      </c>
      <c r="D4165" t="s">
        <v>144</v>
      </c>
      <c r="E4165">
        <v>73</v>
      </c>
      <c r="F4165">
        <v>280</v>
      </c>
      <c r="G4165">
        <v>0.26071428571428573</v>
      </c>
      <c r="H4165">
        <v>14598</v>
      </c>
      <c r="I4165">
        <v>72831</v>
      </c>
      <c r="J4165">
        <v>58</v>
      </c>
      <c r="K4165" t="s">
        <v>2217</v>
      </c>
      <c r="L4165">
        <v>2856</v>
      </c>
      <c r="M4165">
        <v>2024</v>
      </c>
      <c r="N4165">
        <v>36</v>
      </c>
      <c r="O4165">
        <f t="shared" si="65"/>
        <v>5.0006850253459375E-3</v>
      </c>
    </row>
    <row r="4166" spans="1:15" x14ac:dyDescent="0.3">
      <c r="A4166">
        <v>8701</v>
      </c>
      <c r="B4166">
        <v>58</v>
      </c>
      <c r="C4166" t="s">
        <v>753</v>
      </c>
      <c r="D4166" t="s">
        <v>144</v>
      </c>
      <c r="E4166">
        <v>72</v>
      </c>
      <c r="F4166">
        <v>375</v>
      </c>
      <c r="G4166">
        <v>0.192</v>
      </c>
      <c r="H4166">
        <v>14598</v>
      </c>
      <c r="I4166">
        <v>72831</v>
      </c>
      <c r="J4166">
        <v>59</v>
      </c>
      <c r="K4166" t="s">
        <v>911</v>
      </c>
      <c r="L4166">
        <v>3485</v>
      </c>
      <c r="M4166">
        <v>2024</v>
      </c>
      <c r="N4166">
        <v>36</v>
      </c>
      <c r="O4166">
        <f t="shared" si="65"/>
        <v>4.9321824907521579E-3</v>
      </c>
    </row>
    <row r="4167" spans="1:15" x14ac:dyDescent="0.3">
      <c r="A4167">
        <v>8701</v>
      </c>
      <c r="B4167">
        <v>197</v>
      </c>
      <c r="C4167" t="s">
        <v>753</v>
      </c>
      <c r="D4167" t="s">
        <v>144</v>
      </c>
      <c r="E4167">
        <v>71</v>
      </c>
      <c r="F4167">
        <v>351</v>
      </c>
      <c r="G4167">
        <v>0.20227920227920229</v>
      </c>
      <c r="H4167">
        <v>14598</v>
      </c>
      <c r="I4167">
        <v>72831</v>
      </c>
      <c r="J4167">
        <v>60</v>
      </c>
      <c r="K4167" t="s">
        <v>912</v>
      </c>
      <c r="L4167">
        <v>3175</v>
      </c>
      <c r="M4167">
        <v>2024</v>
      </c>
      <c r="N4167">
        <v>36</v>
      </c>
      <c r="O4167">
        <f t="shared" si="65"/>
        <v>4.8636799561583783E-3</v>
      </c>
    </row>
    <row r="4168" spans="1:15" x14ac:dyDescent="0.3">
      <c r="A4168">
        <v>8701</v>
      </c>
      <c r="B4168">
        <v>861</v>
      </c>
      <c r="C4168" t="s">
        <v>753</v>
      </c>
      <c r="D4168" t="s">
        <v>144</v>
      </c>
      <c r="E4168">
        <v>71</v>
      </c>
      <c r="F4168">
        <v>318</v>
      </c>
      <c r="G4168">
        <v>0.22327044025157233</v>
      </c>
      <c r="H4168">
        <v>14598</v>
      </c>
      <c r="I4168">
        <v>72831</v>
      </c>
      <c r="J4168">
        <v>60</v>
      </c>
      <c r="K4168" t="s">
        <v>2802</v>
      </c>
      <c r="L4168">
        <v>2923</v>
      </c>
      <c r="M4168">
        <v>2024</v>
      </c>
      <c r="N4168">
        <v>36</v>
      </c>
      <c r="O4168">
        <f t="shared" si="65"/>
        <v>4.8636799561583783E-3</v>
      </c>
    </row>
    <row r="4169" spans="1:15" x14ac:dyDescent="0.3">
      <c r="A4169">
        <v>8701</v>
      </c>
      <c r="B4169">
        <v>248</v>
      </c>
      <c r="C4169" t="s">
        <v>753</v>
      </c>
      <c r="D4169" t="s">
        <v>144</v>
      </c>
      <c r="E4169">
        <v>70</v>
      </c>
      <c r="F4169">
        <v>382</v>
      </c>
      <c r="G4169">
        <v>0.18324607329842932</v>
      </c>
      <c r="H4169">
        <v>14598</v>
      </c>
      <c r="I4169">
        <v>72831</v>
      </c>
      <c r="J4169">
        <v>62</v>
      </c>
      <c r="K4169" t="s">
        <v>963</v>
      </c>
      <c r="L4169">
        <v>3375</v>
      </c>
      <c r="M4169">
        <v>2024</v>
      </c>
      <c r="N4169">
        <v>36</v>
      </c>
      <c r="O4169">
        <f t="shared" si="65"/>
        <v>4.7951774215645978E-3</v>
      </c>
    </row>
    <row r="4170" spans="1:15" x14ac:dyDescent="0.3">
      <c r="A4170">
        <v>8701</v>
      </c>
      <c r="B4170">
        <v>513</v>
      </c>
      <c r="C4170" t="s">
        <v>753</v>
      </c>
      <c r="D4170" t="s">
        <v>144</v>
      </c>
      <c r="E4170">
        <v>69</v>
      </c>
      <c r="F4170">
        <v>102</v>
      </c>
      <c r="G4170">
        <v>0.67647058823529416</v>
      </c>
      <c r="H4170">
        <v>14598</v>
      </c>
      <c r="I4170">
        <v>72831</v>
      </c>
      <c r="J4170">
        <v>63</v>
      </c>
      <c r="K4170" t="s">
        <v>2759</v>
      </c>
      <c r="L4170">
        <v>807</v>
      </c>
      <c r="M4170">
        <v>2024</v>
      </c>
      <c r="N4170">
        <v>36</v>
      </c>
      <c r="O4170">
        <f t="shared" si="65"/>
        <v>4.7266748869708181E-3</v>
      </c>
    </row>
    <row r="4171" spans="1:15" x14ac:dyDescent="0.3">
      <c r="A4171">
        <v>8701</v>
      </c>
      <c r="B4171">
        <v>283</v>
      </c>
      <c r="C4171" t="s">
        <v>753</v>
      </c>
      <c r="D4171" t="s">
        <v>144</v>
      </c>
      <c r="E4171">
        <v>65</v>
      </c>
      <c r="F4171">
        <v>239</v>
      </c>
      <c r="G4171">
        <v>0.27196652719665271</v>
      </c>
      <c r="H4171">
        <v>14598</v>
      </c>
      <c r="I4171">
        <v>72831</v>
      </c>
      <c r="J4171">
        <v>64</v>
      </c>
      <c r="K4171" t="s">
        <v>2244</v>
      </c>
      <c r="L4171">
        <v>2563</v>
      </c>
      <c r="M4171">
        <v>2024</v>
      </c>
      <c r="N4171">
        <v>36</v>
      </c>
      <c r="O4171">
        <f t="shared" si="65"/>
        <v>4.4526647485956979E-3</v>
      </c>
    </row>
    <row r="4172" spans="1:15" x14ac:dyDescent="0.3">
      <c r="A4172">
        <v>8701</v>
      </c>
      <c r="B4172">
        <v>24</v>
      </c>
      <c r="C4172" t="s">
        <v>753</v>
      </c>
      <c r="D4172" t="s">
        <v>144</v>
      </c>
      <c r="E4172">
        <v>62</v>
      </c>
      <c r="F4172">
        <v>172</v>
      </c>
      <c r="G4172">
        <v>0.36046511627906974</v>
      </c>
      <c r="H4172">
        <v>14598</v>
      </c>
      <c r="I4172">
        <v>72831</v>
      </c>
      <c r="J4172">
        <v>65</v>
      </c>
      <c r="K4172" t="s">
        <v>2220</v>
      </c>
      <c r="L4172">
        <v>3887</v>
      </c>
      <c r="M4172">
        <v>2024</v>
      </c>
      <c r="N4172">
        <v>36</v>
      </c>
      <c r="O4172">
        <f t="shared" si="65"/>
        <v>4.2471571448143581E-3</v>
      </c>
    </row>
    <row r="4173" spans="1:15" x14ac:dyDescent="0.3">
      <c r="A4173">
        <v>8701</v>
      </c>
      <c r="B4173">
        <v>263</v>
      </c>
      <c r="C4173" t="s">
        <v>753</v>
      </c>
      <c r="D4173" t="s">
        <v>144</v>
      </c>
      <c r="E4173">
        <v>62</v>
      </c>
      <c r="F4173">
        <v>482</v>
      </c>
      <c r="G4173">
        <v>0.12863070539419086</v>
      </c>
      <c r="H4173">
        <v>14598</v>
      </c>
      <c r="I4173">
        <v>72831</v>
      </c>
      <c r="J4173">
        <v>65</v>
      </c>
      <c r="K4173" t="s">
        <v>2882</v>
      </c>
      <c r="L4173">
        <v>4234</v>
      </c>
      <c r="M4173">
        <v>2024</v>
      </c>
      <c r="N4173">
        <v>36</v>
      </c>
      <c r="O4173">
        <f t="shared" si="65"/>
        <v>4.2471571448143581E-3</v>
      </c>
    </row>
    <row r="4174" spans="1:15" x14ac:dyDescent="0.3">
      <c r="A4174">
        <v>8701</v>
      </c>
      <c r="B4174">
        <v>284</v>
      </c>
      <c r="C4174" t="s">
        <v>753</v>
      </c>
      <c r="D4174" t="s">
        <v>144</v>
      </c>
      <c r="E4174">
        <v>60</v>
      </c>
      <c r="F4174">
        <v>344</v>
      </c>
      <c r="G4174">
        <v>0.1744186046511628</v>
      </c>
      <c r="H4174">
        <v>14598</v>
      </c>
      <c r="I4174">
        <v>72831</v>
      </c>
      <c r="J4174">
        <v>67</v>
      </c>
      <c r="K4174" t="s">
        <v>2719</v>
      </c>
      <c r="L4174">
        <v>3580</v>
      </c>
      <c r="M4174">
        <v>2024</v>
      </c>
      <c r="N4174">
        <v>36</v>
      </c>
      <c r="O4174">
        <f t="shared" si="65"/>
        <v>4.110152075626798E-3</v>
      </c>
    </row>
    <row r="4175" spans="1:15" x14ac:dyDescent="0.3">
      <c r="A4175">
        <v>8701</v>
      </c>
      <c r="B4175">
        <v>321</v>
      </c>
      <c r="C4175" t="s">
        <v>753</v>
      </c>
      <c r="D4175" t="s">
        <v>144</v>
      </c>
      <c r="E4175">
        <v>59</v>
      </c>
      <c r="F4175">
        <v>271</v>
      </c>
      <c r="G4175">
        <v>0.21771217712177121</v>
      </c>
      <c r="H4175">
        <v>14598</v>
      </c>
      <c r="I4175">
        <v>72831</v>
      </c>
      <c r="J4175">
        <v>68</v>
      </c>
      <c r="K4175" t="s">
        <v>2725</v>
      </c>
      <c r="L4175">
        <v>2937</v>
      </c>
      <c r="M4175">
        <v>2024</v>
      </c>
      <c r="N4175">
        <v>36</v>
      </c>
      <c r="O4175">
        <f t="shared" si="65"/>
        <v>4.0416495410330183E-3</v>
      </c>
    </row>
    <row r="4176" spans="1:15" x14ac:dyDescent="0.3">
      <c r="A4176">
        <v>8701</v>
      </c>
      <c r="B4176">
        <v>403</v>
      </c>
      <c r="C4176" t="s">
        <v>753</v>
      </c>
      <c r="D4176" t="s">
        <v>144</v>
      </c>
      <c r="E4176">
        <v>58</v>
      </c>
      <c r="F4176">
        <v>177</v>
      </c>
      <c r="G4176">
        <v>0.32768361581920902</v>
      </c>
      <c r="H4176">
        <v>14598</v>
      </c>
      <c r="I4176">
        <v>72831</v>
      </c>
      <c r="J4176">
        <v>69</v>
      </c>
      <c r="K4176" t="s">
        <v>928</v>
      </c>
      <c r="L4176">
        <v>4475</v>
      </c>
      <c r="M4176">
        <v>2024</v>
      </c>
      <c r="N4176">
        <v>36</v>
      </c>
      <c r="O4176">
        <f t="shared" si="65"/>
        <v>3.9731470064392378E-3</v>
      </c>
    </row>
    <row r="4177" spans="1:15" x14ac:dyDescent="0.3">
      <c r="A4177">
        <v>8701</v>
      </c>
      <c r="B4177">
        <v>566</v>
      </c>
      <c r="C4177" t="s">
        <v>753</v>
      </c>
      <c r="D4177" t="s">
        <v>144</v>
      </c>
      <c r="E4177">
        <v>51</v>
      </c>
      <c r="F4177">
        <v>261</v>
      </c>
      <c r="G4177">
        <v>0.19540229885057472</v>
      </c>
      <c r="H4177">
        <v>14598</v>
      </c>
      <c r="I4177">
        <v>72831</v>
      </c>
      <c r="J4177">
        <v>70</v>
      </c>
      <c r="K4177" t="s">
        <v>2771</v>
      </c>
      <c r="L4177">
        <v>2624</v>
      </c>
      <c r="M4177">
        <v>2024</v>
      </c>
      <c r="N4177">
        <v>36</v>
      </c>
      <c r="O4177">
        <f t="shared" si="65"/>
        <v>3.4936292642827787E-3</v>
      </c>
    </row>
    <row r="4178" spans="1:15" x14ac:dyDescent="0.3">
      <c r="A4178">
        <v>8701</v>
      </c>
      <c r="B4178">
        <v>175</v>
      </c>
      <c r="C4178" t="s">
        <v>753</v>
      </c>
      <c r="D4178" t="s">
        <v>144</v>
      </c>
      <c r="E4178">
        <v>50</v>
      </c>
      <c r="F4178">
        <v>237</v>
      </c>
      <c r="G4178">
        <v>0.2109704641350211</v>
      </c>
      <c r="H4178">
        <v>14598</v>
      </c>
      <c r="I4178">
        <v>72831</v>
      </c>
      <c r="J4178">
        <v>71</v>
      </c>
      <c r="K4178" t="s">
        <v>2879</v>
      </c>
      <c r="L4178">
        <v>7629</v>
      </c>
      <c r="M4178">
        <v>2024</v>
      </c>
      <c r="N4178">
        <v>36</v>
      </c>
      <c r="O4178">
        <f t="shared" si="65"/>
        <v>3.4251267296889986E-3</v>
      </c>
    </row>
    <row r="4179" spans="1:15" x14ac:dyDescent="0.3">
      <c r="A4179">
        <v>8701</v>
      </c>
      <c r="B4179">
        <v>380</v>
      </c>
      <c r="C4179" t="s">
        <v>753</v>
      </c>
      <c r="D4179" t="s">
        <v>144</v>
      </c>
      <c r="E4179">
        <v>48</v>
      </c>
      <c r="F4179">
        <v>172</v>
      </c>
      <c r="G4179">
        <v>0.27906976744186046</v>
      </c>
      <c r="H4179">
        <v>14598</v>
      </c>
      <c r="I4179">
        <v>72831</v>
      </c>
      <c r="J4179">
        <v>72</v>
      </c>
      <c r="K4179" t="s">
        <v>2733</v>
      </c>
      <c r="L4179">
        <v>1402</v>
      </c>
      <c r="M4179">
        <v>2024</v>
      </c>
      <c r="N4179">
        <v>36</v>
      </c>
      <c r="O4179">
        <f t="shared" si="65"/>
        <v>3.2881216605014385E-3</v>
      </c>
    </row>
    <row r="4180" spans="1:15" x14ac:dyDescent="0.3">
      <c r="A4180">
        <v>8701</v>
      </c>
      <c r="B4180">
        <v>48</v>
      </c>
      <c r="C4180" t="s">
        <v>753</v>
      </c>
      <c r="D4180" t="s">
        <v>144</v>
      </c>
      <c r="E4180">
        <v>47</v>
      </c>
      <c r="F4180">
        <v>234</v>
      </c>
      <c r="G4180">
        <v>0.20085470085470086</v>
      </c>
      <c r="H4180">
        <v>14598</v>
      </c>
      <c r="I4180">
        <v>72831</v>
      </c>
      <c r="J4180">
        <v>73</v>
      </c>
      <c r="K4180" t="s">
        <v>2681</v>
      </c>
      <c r="L4180">
        <v>1882</v>
      </c>
      <c r="M4180">
        <v>2024</v>
      </c>
      <c r="N4180">
        <v>36</v>
      </c>
      <c r="O4180">
        <f t="shared" si="65"/>
        <v>3.2196191259076584E-3</v>
      </c>
    </row>
    <row r="4181" spans="1:15" x14ac:dyDescent="0.3">
      <c r="A4181">
        <v>8701</v>
      </c>
      <c r="B4181">
        <v>710</v>
      </c>
      <c r="C4181" t="s">
        <v>753</v>
      </c>
      <c r="D4181" t="s">
        <v>144</v>
      </c>
      <c r="E4181">
        <v>46</v>
      </c>
      <c r="F4181">
        <v>356</v>
      </c>
      <c r="G4181">
        <v>0.12921348314606743</v>
      </c>
      <c r="H4181">
        <v>14598</v>
      </c>
      <c r="I4181">
        <v>72831</v>
      </c>
      <c r="J4181">
        <v>74</v>
      </c>
      <c r="K4181" t="s">
        <v>891</v>
      </c>
      <c r="L4181">
        <v>4844</v>
      </c>
      <c r="M4181">
        <v>2024</v>
      </c>
      <c r="N4181">
        <v>36</v>
      </c>
      <c r="O4181">
        <f t="shared" si="65"/>
        <v>3.1511165913138788E-3</v>
      </c>
    </row>
    <row r="4182" spans="1:15" x14ac:dyDescent="0.3">
      <c r="A4182">
        <v>8701</v>
      </c>
      <c r="B4182">
        <v>421</v>
      </c>
      <c r="C4182" t="s">
        <v>753</v>
      </c>
      <c r="D4182" t="s">
        <v>144</v>
      </c>
      <c r="E4182">
        <v>42</v>
      </c>
      <c r="F4182">
        <v>144</v>
      </c>
      <c r="G4182">
        <v>0.29166666666666669</v>
      </c>
      <c r="H4182">
        <v>14598</v>
      </c>
      <c r="I4182">
        <v>72831</v>
      </c>
      <c r="J4182">
        <v>75</v>
      </c>
      <c r="K4182" t="s">
        <v>932</v>
      </c>
      <c r="L4182">
        <v>1915</v>
      </c>
      <c r="M4182">
        <v>2024</v>
      </c>
      <c r="N4182">
        <v>36</v>
      </c>
      <c r="O4182">
        <f t="shared" si="65"/>
        <v>2.8771064529387589E-3</v>
      </c>
    </row>
    <row r="4183" spans="1:15" x14ac:dyDescent="0.3">
      <c r="A4183">
        <v>8701</v>
      </c>
      <c r="B4183">
        <v>230</v>
      </c>
      <c r="C4183" t="s">
        <v>753</v>
      </c>
      <c r="D4183" t="s">
        <v>144</v>
      </c>
      <c r="E4183">
        <v>39</v>
      </c>
      <c r="F4183">
        <v>189</v>
      </c>
      <c r="G4183">
        <v>0.20634920634920634</v>
      </c>
      <c r="H4183">
        <v>14598</v>
      </c>
      <c r="I4183">
        <v>72831</v>
      </c>
      <c r="J4183">
        <v>76</v>
      </c>
      <c r="K4183" t="s">
        <v>2224</v>
      </c>
      <c r="L4183">
        <v>3311</v>
      </c>
      <c r="M4183">
        <v>2024</v>
      </c>
      <c r="N4183">
        <v>36</v>
      </c>
      <c r="O4183">
        <f t="shared" si="65"/>
        <v>2.6715988491574187E-3</v>
      </c>
    </row>
    <row r="4184" spans="1:15" x14ac:dyDescent="0.3">
      <c r="A4184">
        <v>8701</v>
      </c>
      <c r="B4184">
        <v>314</v>
      </c>
      <c r="C4184" t="s">
        <v>753</v>
      </c>
      <c r="D4184" t="s">
        <v>144</v>
      </c>
      <c r="E4184">
        <v>39</v>
      </c>
      <c r="F4184">
        <v>196</v>
      </c>
      <c r="G4184">
        <v>0.19897959183673469</v>
      </c>
      <c r="H4184">
        <v>14598</v>
      </c>
      <c r="I4184">
        <v>72831</v>
      </c>
      <c r="J4184">
        <v>76</v>
      </c>
      <c r="K4184" t="s">
        <v>2852</v>
      </c>
      <c r="L4184">
        <v>1680</v>
      </c>
      <c r="M4184">
        <v>2024</v>
      </c>
      <c r="N4184">
        <v>36</v>
      </c>
      <c r="O4184">
        <f t="shared" si="65"/>
        <v>2.6715988491574187E-3</v>
      </c>
    </row>
    <row r="4185" spans="1:15" x14ac:dyDescent="0.3">
      <c r="A4185">
        <v>8701</v>
      </c>
      <c r="B4185">
        <v>384</v>
      </c>
      <c r="C4185" t="s">
        <v>753</v>
      </c>
      <c r="D4185" t="s">
        <v>144</v>
      </c>
      <c r="E4185">
        <v>37</v>
      </c>
      <c r="F4185">
        <v>159</v>
      </c>
      <c r="G4185">
        <v>0.23270440251572327</v>
      </c>
      <c r="H4185">
        <v>14598</v>
      </c>
      <c r="I4185">
        <v>72831</v>
      </c>
      <c r="J4185">
        <v>78</v>
      </c>
      <c r="K4185" t="s">
        <v>2735</v>
      </c>
      <c r="L4185">
        <v>1232</v>
      </c>
      <c r="M4185">
        <v>2024</v>
      </c>
      <c r="N4185">
        <v>36</v>
      </c>
      <c r="O4185">
        <f t="shared" si="65"/>
        <v>2.534593779969859E-3</v>
      </c>
    </row>
    <row r="4186" spans="1:15" x14ac:dyDescent="0.3">
      <c r="A4186">
        <v>8701</v>
      </c>
      <c r="B4186">
        <v>561</v>
      </c>
      <c r="C4186" t="s">
        <v>753</v>
      </c>
      <c r="D4186" t="s">
        <v>144</v>
      </c>
      <c r="E4186">
        <v>37</v>
      </c>
      <c r="F4186">
        <v>175</v>
      </c>
      <c r="G4186">
        <v>0.21142857142857144</v>
      </c>
      <c r="H4186">
        <v>14598</v>
      </c>
      <c r="I4186">
        <v>72831</v>
      </c>
      <c r="J4186">
        <v>78</v>
      </c>
      <c r="K4186" t="s">
        <v>2769</v>
      </c>
      <c r="L4186">
        <v>1743</v>
      </c>
      <c r="M4186">
        <v>2024</v>
      </c>
      <c r="N4186">
        <v>36</v>
      </c>
      <c r="O4186">
        <f t="shared" si="65"/>
        <v>2.534593779969859E-3</v>
      </c>
    </row>
    <row r="4187" spans="1:15" x14ac:dyDescent="0.3">
      <c r="A4187">
        <v>8701</v>
      </c>
      <c r="B4187">
        <v>626</v>
      </c>
      <c r="C4187" t="s">
        <v>753</v>
      </c>
      <c r="D4187" t="s">
        <v>144</v>
      </c>
      <c r="E4187">
        <v>37</v>
      </c>
      <c r="F4187">
        <v>120</v>
      </c>
      <c r="G4187">
        <v>0.30833333333333335</v>
      </c>
      <c r="H4187">
        <v>14598</v>
      </c>
      <c r="I4187">
        <v>72831</v>
      </c>
      <c r="J4187">
        <v>78</v>
      </c>
      <c r="K4187" t="s">
        <v>2784</v>
      </c>
      <c r="L4187">
        <v>1978</v>
      </c>
      <c r="M4187">
        <v>2024</v>
      </c>
      <c r="N4187">
        <v>36</v>
      </c>
      <c r="O4187">
        <f t="shared" si="65"/>
        <v>2.534593779969859E-3</v>
      </c>
    </row>
    <row r="4188" spans="1:15" x14ac:dyDescent="0.3">
      <c r="A4188">
        <v>8701</v>
      </c>
      <c r="B4188">
        <v>54</v>
      </c>
      <c r="C4188" t="s">
        <v>753</v>
      </c>
      <c r="D4188" t="s">
        <v>144</v>
      </c>
      <c r="E4188">
        <v>36</v>
      </c>
      <c r="F4188">
        <v>139</v>
      </c>
      <c r="G4188">
        <v>0.25899280575539568</v>
      </c>
      <c r="H4188">
        <v>14598</v>
      </c>
      <c r="I4188">
        <v>72831</v>
      </c>
      <c r="J4188">
        <v>81</v>
      </c>
      <c r="K4188" t="s">
        <v>2684</v>
      </c>
      <c r="L4188">
        <v>1063</v>
      </c>
      <c r="M4188">
        <v>2024</v>
      </c>
      <c r="N4188">
        <v>36</v>
      </c>
      <c r="O4188">
        <f t="shared" si="65"/>
        <v>2.4660912453760789E-3</v>
      </c>
    </row>
    <row r="4189" spans="1:15" x14ac:dyDescent="0.3">
      <c r="A4189">
        <v>8701</v>
      </c>
      <c r="B4189">
        <v>191</v>
      </c>
      <c r="C4189" t="s">
        <v>753</v>
      </c>
      <c r="D4189" t="s">
        <v>144</v>
      </c>
      <c r="E4189">
        <v>36</v>
      </c>
      <c r="F4189">
        <v>175</v>
      </c>
      <c r="G4189">
        <v>0.20571428571428571</v>
      </c>
      <c r="H4189">
        <v>14598</v>
      </c>
      <c r="I4189">
        <v>72831</v>
      </c>
      <c r="J4189">
        <v>81</v>
      </c>
      <c r="K4189" t="s">
        <v>2941</v>
      </c>
      <c r="L4189">
        <v>1386</v>
      </c>
      <c r="M4189">
        <v>2024</v>
      </c>
      <c r="N4189">
        <v>36</v>
      </c>
      <c r="O4189">
        <f t="shared" si="65"/>
        <v>2.4660912453760789E-3</v>
      </c>
    </row>
    <row r="4190" spans="1:15" x14ac:dyDescent="0.3">
      <c r="A4190">
        <v>8701</v>
      </c>
      <c r="B4190">
        <v>770</v>
      </c>
      <c r="C4190" t="s">
        <v>753</v>
      </c>
      <c r="D4190" t="s">
        <v>144</v>
      </c>
      <c r="E4190">
        <v>36</v>
      </c>
      <c r="F4190">
        <v>314</v>
      </c>
      <c r="G4190">
        <v>0.11464968152866242</v>
      </c>
      <c r="H4190">
        <v>14598</v>
      </c>
      <c r="I4190">
        <v>72831</v>
      </c>
      <c r="J4190">
        <v>81</v>
      </c>
      <c r="K4190" t="s">
        <v>915</v>
      </c>
      <c r="L4190">
        <v>2112</v>
      </c>
      <c r="M4190">
        <v>2024</v>
      </c>
      <c r="N4190">
        <v>36</v>
      </c>
      <c r="O4190">
        <f t="shared" si="65"/>
        <v>2.4660912453760789E-3</v>
      </c>
    </row>
    <row r="4191" spans="1:15" x14ac:dyDescent="0.3">
      <c r="A4191">
        <v>8701</v>
      </c>
      <c r="B4191">
        <v>145</v>
      </c>
      <c r="C4191" t="s">
        <v>753</v>
      </c>
      <c r="D4191" t="s">
        <v>144</v>
      </c>
      <c r="E4191">
        <v>35</v>
      </c>
      <c r="F4191">
        <v>126</v>
      </c>
      <c r="G4191">
        <v>0.27777777777777779</v>
      </c>
      <c r="H4191">
        <v>14598</v>
      </c>
      <c r="I4191">
        <v>72831</v>
      </c>
      <c r="J4191">
        <v>84</v>
      </c>
      <c r="K4191" t="s">
        <v>2823</v>
      </c>
      <c r="L4191">
        <v>782</v>
      </c>
      <c r="M4191">
        <v>2024</v>
      </c>
      <c r="N4191">
        <v>36</v>
      </c>
      <c r="O4191">
        <f t="shared" si="65"/>
        <v>2.3975887107822989E-3</v>
      </c>
    </row>
    <row r="4192" spans="1:15" x14ac:dyDescent="0.3">
      <c r="A4192">
        <v>8701</v>
      </c>
      <c r="B4192">
        <v>245</v>
      </c>
      <c r="C4192" t="s">
        <v>753</v>
      </c>
      <c r="D4192" t="s">
        <v>144</v>
      </c>
      <c r="E4192">
        <v>34</v>
      </c>
      <c r="F4192">
        <v>183</v>
      </c>
      <c r="G4192">
        <v>0.18579234972677597</v>
      </c>
      <c r="H4192">
        <v>14598</v>
      </c>
      <c r="I4192">
        <v>72831</v>
      </c>
      <c r="J4192">
        <v>85</v>
      </c>
      <c r="K4192" t="s">
        <v>2712</v>
      </c>
      <c r="L4192">
        <v>2282</v>
      </c>
      <c r="M4192">
        <v>2024</v>
      </c>
      <c r="N4192">
        <v>36</v>
      </c>
      <c r="O4192">
        <f t="shared" si="65"/>
        <v>2.3290861761885188E-3</v>
      </c>
    </row>
    <row r="4193" spans="1:15" x14ac:dyDescent="0.3">
      <c r="A4193">
        <v>8701</v>
      </c>
      <c r="B4193">
        <v>721</v>
      </c>
      <c r="C4193" t="s">
        <v>753</v>
      </c>
      <c r="D4193" t="s">
        <v>144</v>
      </c>
      <c r="E4193">
        <v>32</v>
      </c>
      <c r="F4193">
        <v>188</v>
      </c>
      <c r="G4193">
        <v>0.1702127659574468</v>
      </c>
      <c r="H4193">
        <v>14598</v>
      </c>
      <c r="I4193">
        <v>72831</v>
      </c>
      <c r="J4193">
        <v>86</v>
      </c>
      <c r="K4193" t="s">
        <v>925</v>
      </c>
      <c r="L4193">
        <v>3185</v>
      </c>
      <c r="M4193">
        <v>2024</v>
      </c>
      <c r="N4193">
        <v>36</v>
      </c>
      <c r="O4193">
        <f t="shared" si="65"/>
        <v>2.1920811070009591E-3</v>
      </c>
    </row>
    <row r="4194" spans="1:15" x14ac:dyDescent="0.3">
      <c r="A4194">
        <v>8701</v>
      </c>
      <c r="B4194">
        <v>240</v>
      </c>
      <c r="C4194" t="s">
        <v>753</v>
      </c>
      <c r="D4194" t="s">
        <v>144</v>
      </c>
      <c r="E4194">
        <v>31</v>
      </c>
      <c r="F4194">
        <v>195</v>
      </c>
      <c r="G4194">
        <v>0.15897435897435896</v>
      </c>
      <c r="H4194">
        <v>14598</v>
      </c>
      <c r="I4194">
        <v>72831</v>
      </c>
      <c r="J4194">
        <v>87</v>
      </c>
      <c r="K4194" t="s">
        <v>942</v>
      </c>
      <c r="L4194">
        <v>2347</v>
      </c>
      <c r="M4194">
        <v>2024</v>
      </c>
      <c r="N4194">
        <v>36</v>
      </c>
      <c r="O4194">
        <f t="shared" si="65"/>
        <v>2.123578572407179E-3</v>
      </c>
    </row>
    <row r="4195" spans="1:15" x14ac:dyDescent="0.3">
      <c r="A4195">
        <v>8701</v>
      </c>
      <c r="B4195">
        <v>136</v>
      </c>
      <c r="C4195" t="s">
        <v>753</v>
      </c>
      <c r="D4195" t="s">
        <v>144</v>
      </c>
      <c r="E4195">
        <v>30</v>
      </c>
      <c r="F4195">
        <v>156</v>
      </c>
      <c r="G4195">
        <v>0.19230769230769232</v>
      </c>
      <c r="H4195">
        <v>14598</v>
      </c>
      <c r="I4195">
        <v>72831</v>
      </c>
      <c r="J4195">
        <v>88</v>
      </c>
      <c r="K4195" t="s">
        <v>945</v>
      </c>
      <c r="L4195">
        <v>1958</v>
      </c>
      <c r="M4195">
        <v>2024</v>
      </c>
      <c r="N4195">
        <v>36</v>
      </c>
      <c r="O4195">
        <f t="shared" si="65"/>
        <v>2.055076037813399E-3</v>
      </c>
    </row>
    <row r="4196" spans="1:15" x14ac:dyDescent="0.3">
      <c r="A4196">
        <v>8701</v>
      </c>
      <c r="B4196">
        <v>143</v>
      </c>
      <c r="C4196" t="s">
        <v>753</v>
      </c>
      <c r="D4196" t="s">
        <v>144</v>
      </c>
      <c r="E4196">
        <v>30</v>
      </c>
      <c r="F4196">
        <v>186</v>
      </c>
      <c r="G4196">
        <v>0.16129032258064516</v>
      </c>
      <c r="H4196">
        <v>14598</v>
      </c>
      <c r="I4196">
        <v>72831</v>
      </c>
      <c r="J4196">
        <v>88</v>
      </c>
      <c r="K4196" t="s">
        <v>2693</v>
      </c>
      <c r="L4196">
        <v>2493</v>
      </c>
      <c r="M4196">
        <v>2024</v>
      </c>
      <c r="N4196">
        <v>36</v>
      </c>
      <c r="O4196">
        <f t="shared" si="65"/>
        <v>2.055076037813399E-3</v>
      </c>
    </row>
    <row r="4197" spans="1:15" x14ac:dyDescent="0.3">
      <c r="A4197">
        <v>8701</v>
      </c>
      <c r="B4197">
        <v>251</v>
      </c>
      <c r="C4197" t="s">
        <v>753</v>
      </c>
      <c r="D4197" t="s">
        <v>144</v>
      </c>
      <c r="E4197">
        <v>30</v>
      </c>
      <c r="F4197">
        <v>133</v>
      </c>
      <c r="G4197">
        <v>0.22556390977443608</v>
      </c>
      <c r="H4197">
        <v>14598</v>
      </c>
      <c r="I4197">
        <v>72831</v>
      </c>
      <c r="J4197">
        <v>88</v>
      </c>
      <c r="K4197" t="s">
        <v>2714</v>
      </c>
      <c r="L4197">
        <v>781</v>
      </c>
      <c r="M4197">
        <v>2024</v>
      </c>
      <c r="N4197">
        <v>36</v>
      </c>
      <c r="O4197">
        <f t="shared" si="65"/>
        <v>2.055076037813399E-3</v>
      </c>
    </row>
    <row r="4198" spans="1:15" x14ac:dyDescent="0.3">
      <c r="A4198">
        <v>8701</v>
      </c>
      <c r="B4198">
        <v>470</v>
      </c>
      <c r="C4198" t="s">
        <v>753</v>
      </c>
      <c r="D4198" t="s">
        <v>144</v>
      </c>
      <c r="E4198">
        <v>30</v>
      </c>
      <c r="F4198">
        <v>88</v>
      </c>
      <c r="G4198">
        <v>0.34090909090909088</v>
      </c>
      <c r="H4198">
        <v>14598</v>
      </c>
      <c r="I4198">
        <v>72831</v>
      </c>
      <c r="J4198">
        <v>88</v>
      </c>
      <c r="K4198" t="s">
        <v>2855</v>
      </c>
      <c r="L4198">
        <v>787</v>
      </c>
      <c r="M4198">
        <v>2024</v>
      </c>
      <c r="N4198">
        <v>36</v>
      </c>
      <c r="O4198">
        <f t="shared" si="65"/>
        <v>2.055076037813399E-3</v>
      </c>
    </row>
    <row r="4199" spans="1:15" x14ac:dyDescent="0.3">
      <c r="A4199">
        <v>8701</v>
      </c>
      <c r="B4199">
        <v>313</v>
      </c>
      <c r="C4199" t="s">
        <v>753</v>
      </c>
      <c r="D4199" t="s">
        <v>144</v>
      </c>
      <c r="E4199">
        <v>29</v>
      </c>
      <c r="F4199">
        <v>248</v>
      </c>
      <c r="G4199">
        <v>0.11693548387096774</v>
      </c>
      <c r="H4199">
        <v>14598</v>
      </c>
      <c r="I4199">
        <v>72831</v>
      </c>
      <c r="J4199">
        <v>92</v>
      </c>
      <c r="K4199" t="s">
        <v>926</v>
      </c>
      <c r="L4199">
        <v>2940</v>
      </c>
      <c r="M4199">
        <v>2024</v>
      </c>
      <c r="N4199">
        <v>36</v>
      </c>
      <c r="O4199">
        <f t="shared" si="65"/>
        <v>1.9865735032196189E-3</v>
      </c>
    </row>
    <row r="4200" spans="1:15" x14ac:dyDescent="0.3">
      <c r="A4200">
        <v>8701</v>
      </c>
      <c r="B4200">
        <v>756</v>
      </c>
      <c r="C4200" t="s">
        <v>753</v>
      </c>
      <c r="D4200" t="s">
        <v>144</v>
      </c>
      <c r="E4200">
        <v>28</v>
      </c>
      <c r="F4200">
        <v>99</v>
      </c>
      <c r="G4200">
        <v>0.28282828282828282</v>
      </c>
      <c r="H4200">
        <v>14598</v>
      </c>
      <c r="I4200">
        <v>72831</v>
      </c>
      <c r="J4200">
        <v>93</v>
      </c>
      <c r="K4200" t="s">
        <v>892</v>
      </c>
      <c r="L4200">
        <v>1555</v>
      </c>
      <c r="M4200">
        <v>2024</v>
      </c>
      <c r="N4200">
        <v>36</v>
      </c>
      <c r="O4200">
        <f t="shared" si="65"/>
        <v>1.9180709686258391E-3</v>
      </c>
    </row>
    <row r="4201" spans="1:15" x14ac:dyDescent="0.3">
      <c r="A4201">
        <v>8701</v>
      </c>
      <c r="B4201">
        <v>23</v>
      </c>
      <c r="C4201" t="s">
        <v>753</v>
      </c>
      <c r="D4201" t="s">
        <v>144</v>
      </c>
      <c r="E4201">
        <v>27</v>
      </c>
      <c r="F4201">
        <v>60</v>
      </c>
      <c r="G4201">
        <v>0.45</v>
      </c>
      <c r="H4201">
        <v>14598</v>
      </c>
      <c r="I4201">
        <v>72831</v>
      </c>
      <c r="J4201">
        <v>94</v>
      </c>
      <c r="K4201" t="s">
        <v>2675</v>
      </c>
      <c r="L4201">
        <v>731</v>
      </c>
      <c r="M4201">
        <v>2024</v>
      </c>
      <c r="N4201">
        <v>36</v>
      </c>
      <c r="O4201">
        <f t="shared" si="65"/>
        <v>1.8495684340320592E-3</v>
      </c>
    </row>
    <row r="4202" spans="1:15" x14ac:dyDescent="0.3">
      <c r="A4202">
        <v>8701</v>
      </c>
      <c r="B4202">
        <v>773</v>
      </c>
      <c r="C4202" t="s">
        <v>753</v>
      </c>
      <c r="D4202" t="s">
        <v>144</v>
      </c>
      <c r="E4202">
        <v>27</v>
      </c>
      <c r="F4202">
        <v>291</v>
      </c>
      <c r="G4202">
        <v>9.2783505154639179E-2</v>
      </c>
      <c r="H4202">
        <v>14598</v>
      </c>
      <c r="I4202">
        <v>72831</v>
      </c>
      <c r="J4202">
        <v>94</v>
      </c>
      <c r="K4202" t="s">
        <v>917</v>
      </c>
      <c r="L4202">
        <v>2034</v>
      </c>
      <c r="M4202">
        <v>2024</v>
      </c>
      <c r="N4202">
        <v>36</v>
      </c>
      <c r="O4202">
        <f t="shared" si="65"/>
        <v>1.8495684340320592E-3</v>
      </c>
    </row>
    <row r="4203" spans="1:15" x14ac:dyDescent="0.3">
      <c r="A4203">
        <v>8701</v>
      </c>
      <c r="B4203">
        <v>951</v>
      </c>
      <c r="C4203" t="s">
        <v>753</v>
      </c>
      <c r="D4203" t="s">
        <v>144</v>
      </c>
      <c r="E4203">
        <v>27</v>
      </c>
      <c r="F4203">
        <v>168</v>
      </c>
      <c r="G4203">
        <v>0.16071428571428573</v>
      </c>
      <c r="H4203">
        <v>14598</v>
      </c>
      <c r="I4203">
        <v>72831</v>
      </c>
      <c r="J4203">
        <v>94</v>
      </c>
      <c r="K4203" t="s">
        <v>2810</v>
      </c>
      <c r="L4203">
        <v>2153</v>
      </c>
      <c r="M4203">
        <v>2024</v>
      </c>
      <c r="N4203">
        <v>36</v>
      </c>
      <c r="O4203">
        <f t="shared" si="65"/>
        <v>1.8495684340320592E-3</v>
      </c>
    </row>
    <row r="4204" spans="1:15" x14ac:dyDescent="0.3">
      <c r="A4204">
        <v>8701</v>
      </c>
      <c r="B4204">
        <v>385</v>
      </c>
      <c r="C4204" t="s">
        <v>753</v>
      </c>
      <c r="D4204" t="s">
        <v>144</v>
      </c>
      <c r="E4204">
        <v>26</v>
      </c>
      <c r="F4204">
        <v>95</v>
      </c>
      <c r="G4204">
        <v>0.27368421052631581</v>
      </c>
      <c r="H4204">
        <v>14598</v>
      </c>
      <c r="I4204">
        <v>72831</v>
      </c>
      <c r="J4204">
        <v>97</v>
      </c>
      <c r="K4204" t="s">
        <v>2213</v>
      </c>
      <c r="L4204">
        <v>1069</v>
      </c>
      <c r="M4204">
        <v>2024</v>
      </c>
      <c r="N4204">
        <v>36</v>
      </c>
      <c r="O4204">
        <f t="shared" si="65"/>
        <v>1.7810658994382791E-3</v>
      </c>
    </row>
    <row r="4205" spans="1:15" x14ac:dyDescent="0.3">
      <c r="A4205">
        <v>8701</v>
      </c>
      <c r="B4205">
        <v>660</v>
      </c>
      <c r="C4205" t="s">
        <v>753</v>
      </c>
      <c r="D4205" t="s">
        <v>144</v>
      </c>
      <c r="E4205">
        <v>26</v>
      </c>
      <c r="F4205">
        <v>139</v>
      </c>
      <c r="G4205">
        <v>0.18705035971223022</v>
      </c>
      <c r="H4205">
        <v>14598</v>
      </c>
      <c r="I4205">
        <v>72831</v>
      </c>
      <c r="J4205">
        <v>97</v>
      </c>
      <c r="K4205" t="s">
        <v>2790</v>
      </c>
      <c r="L4205">
        <v>2045</v>
      </c>
      <c r="M4205">
        <v>2024</v>
      </c>
      <c r="N4205">
        <v>36</v>
      </c>
      <c r="O4205">
        <f t="shared" si="65"/>
        <v>1.7810658994382791E-3</v>
      </c>
    </row>
    <row r="4206" spans="1:15" x14ac:dyDescent="0.3">
      <c r="A4206">
        <v>8701</v>
      </c>
      <c r="B4206">
        <v>182</v>
      </c>
      <c r="C4206" t="s">
        <v>753</v>
      </c>
      <c r="D4206" t="s">
        <v>144</v>
      </c>
      <c r="E4206">
        <v>25</v>
      </c>
      <c r="F4206">
        <v>101</v>
      </c>
      <c r="G4206">
        <v>0.24752475247524752</v>
      </c>
      <c r="H4206">
        <v>14598</v>
      </c>
      <c r="I4206">
        <v>72831</v>
      </c>
      <c r="J4206">
        <v>99</v>
      </c>
      <c r="K4206" t="s">
        <v>2229</v>
      </c>
      <c r="L4206">
        <v>1866</v>
      </c>
      <c r="M4206">
        <v>2024</v>
      </c>
      <c r="N4206">
        <v>36</v>
      </c>
      <c r="O4206">
        <f t="shared" si="65"/>
        <v>1.7125633648444993E-3</v>
      </c>
    </row>
    <row r="4207" spans="1:15" x14ac:dyDescent="0.3">
      <c r="A4207">
        <v>8701</v>
      </c>
      <c r="B4207">
        <v>661</v>
      </c>
      <c r="C4207" t="s">
        <v>753</v>
      </c>
      <c r="D4207" t="s">
        <v>144</v>
      </c>
      <c r="E4207">
        <v>25</v>
      </c>
      <c r="F4207">
        <v>182</v>
      </c>
      <c r="G4207">
        <v>0.13736263736263737</v>
      </c>
      <c r="H4207">
        <v>14598</v>
      </c>
      <c r="I4207">
        <v>72831</v>
      </c>
      <c r="J4207">
        <v>99</v>
      </c>
      <c r="K4207" t="s">
        <v>2235</v>
      </c>
      <c r="L4207">
        <v>2066</v>
      </c>
      <c r="M4207">
        <v>2024</v>
      </c>
      <c r="N4207">
        <v>36</v>
      </c>
      <c r="O4207">
        <f t="shared" si="65"/>
        <v>1.7125633648444993E-3</v>
      </c>
    </row>
    <row r="4208" spans="1:15" x14ac:dyDescent="0.3">
      <c r="A4208">
        <v>75</v>
      </c>
      <c r="B4208">
        <v>640</v>
      </c>
      <c r="C4208" t="s">
        <v>849</v>
      </c>
      <c r="D4208" t="s">
        <v>149</v>
      </c>
      <c r="E4208">
        <v>907</v>
      </c>
      <c r="F4208">
        <v>11128</v>
      </c>
      <c r="G4208">
        <v>8.1506110711718191E-2</v>
      </c>
      <c r="H4208">
        <v>9956</v>
      </c>
      <c r="I4208">
        <v>137216</v>
      </c>
      <c r="J4208">
        <v>1</v>
      </c>
      <c r="K4208" t="s">
        <v>866</v>
      </c>
      <c r="L4208">
        <v>59576</v>
      </c>
      <c r="M4208">
        <v>2024</v>
      </c>
      <c r="N4208">
        <v>36</v>
      </c>
      <c r="O4208">
        <f t="shared" si="65"/>
        <v>9.1100843712334276E-2</v>
      </c>
    </row>
    <row r="4209" spans="1:15" x14ac:dyDescent="0.3">
      <c r="A4209">
        <v>75</v>
      </c>
      <c r="B4209">
        <v>720</v>
      </c>
      <c r="C4209" t="s">
        <v>849</v>
      </c>
      <c r="D4209" t="s">
        <v>149</v>
      </c>
      <c r="E4209">
        <v>627</v>
      </c>
      <c r="F4209">
        <v>8887</v>
      </c>
      <c r="G4209">
        <v>7.0552492404635986E-2</v>
      </c>
      <c r="H4209">
        <v>9956</v>
      </c>
      <c r="I4209">
        <v>137216</v>
      </c>
      <c r="J4209">
        <v>2</v>
      </c>
      <c r="K4209" t="s">
        <v>867</v>
      </c>
      <c r="L4209">
        <v>43807</v>
      </c>
      <c r="M4209">
        <v>2024</v>
      </c>
      <c r="N4209">
        <v>36</v>
      </c>
      <c r="O4209">
        <f t="shared" si="65"/>
        <v>6.2977099236641215E-2</v>
      </c>
    </row>
    <row r="4210" spans="1:15" x14ac:dyDescent="0.3">
      <c r="A4210">
        <v>75</v>
      </c>
      <c r="B4210">
        <v>560</v>
      </c>
      <c r="C4210" t="s">
        <v>849</v>
      </c>
      <c r="D4210" t="s">
        <v>149</v>
      </c>
      <c r="E4210">
        <v>554</v>
      </c>
      <c r="F4210">
        <v>7491</v>
      </c>
      <c r="G4210">
        <v>7.3955413162461625E-2</v>
      </c>
      <c r="H4210">
        <v>9956</v>
      </c>
      <c r="I4210">
        <v>137216</v>
      </c>
      <c r="J4210">
        <v>3</v>
      </c>
      <c r="K4210" t="s">
        <v>868</v>
      </c>
      <c r="L4210">
        <v>40753</v>
      </c>
      <c r="M4210">
        <v>2024</v>
      </c>
      <c r="N4210">
        <v>36</v>
      </c>
      <c r="O4210">
        <f t="shared" si="65"/>
        <v>5.5644837284049821E-2</v>
      </c>
    </row>
    <row r="4211" spans="1:15" x14ac:dyDescent="0.3">
      <c r="A4211">
        <v>75</v>
      </c>
      <c r="B4211">
        <v>540</v>
      </c>
      <c r="C4211" t="s">
        <v>849</v>
      </c>
      <c r="D4211" t="s">
        <v>149</v>
      </c>
      <c r="E4211">
        <v>432</v>
      </c>
      <c r="F4211">
        <v>4015</v>
      </c>
      <c r="G4211">
        <v>0.10759651307596513</v>
      </c>
      <c r="H4211">
        <v>9956</v>
      </c>
      <c r="I4211">
        <v>137216</v>
      </c>
      <c r="J4211">
        <v>4</v>
      </c>
      <c r="K4211" t="s">
        <v>871</v>
      </c>
      <c r="L4211">
        <v>22562</v>
      </c>
      <c r="M4211">
        <v>2024</v>
      </c>
      <c r="N4211">
        <v>36</v>
      </c>
      <c r="O4211">
        <f t="shared" si="65"/>
        <v>4.3390920048212135E-2</v>
      </c>
    </row>
    <row r="4212" spans="1:15" x14ac:dyDescent="0.3">
      <c r="A4212">
        <v>75</v>
      </c>
      <c r="B4212">
        <v>194</v>
      </c>
      <c r="C4212" t="s">
        <v>849</v>
      </c>
      <c r="D4212" t="s">
        <v>149</v>
      </c>
      <c r="E4212">
        <v>396</v>
      </c>
      <c r="F4212">
        <v>5530</v>
      </c>
      <c r="G4212">
        <v>7.1609403254972878E-2</v>
      </c>
      <c r="H4212">
        <v>9956</v>
      </c>
      <c r="I4212">
        <v>137216</v>
      </c>
      <c r="J4212">
        <v>5</v>
      </c>
      <c r="K4212" t="s">
        <v>873</v>
      </c>
      <c r="L4212">
        <v>26491</v>
      </c>
      <c r="M4212">
        <v>2024</v>
      </c>
      <c r="N4212">
        <v>36</v>
      </c>
      <c r="O4212">
        <f t="shared" si="65"/>
        <v>3.9775010044194453E-2</v>
      </c>
    </row>
    <row r="4213" spans="1:15" x14ac:dyDescent="0.3">
      <c r="A4213">
        <v>75</v>
      </c>
      <c r="B4213">
        <v>139</v>
      </c>
      <c r="C4213" t="s">
        <v>849</v>
      </c>
      <c r="D4213" t="s">
        <v>149</v>
      </c>
      <c r="E4213">
        <v>345</v>
      </c>
      <c r="F4213">
        <v>3353</v>
      </c>
      <c r="G4213">
        <v>0.10289293170295258</v>
      </c>
      <c r="H4213">
        <v>9956</v>
      </c>
      <c r="I4213">
        <v>137216</v>
      </c>
      <c r="J4213">
        <v>6</v>
      </c>
      <c r="K4213" t="s">
        <v>879</v>
      </c>
      <c r="L4213">
        <v>15497</v>
      </c>
      <c r="M4213">
        <v>2024</v>
      </c>
      <c r="N4213">
        <v>36</v>
      </c>
      <c r="O4213">
        <f t="shared" si="65"/>
        <v>3.465247087183608E-2</v>
      </c>
    </row>
    <row r="4214" spans="1:15" x14ac:dyDescent="0.3">
      <c r="A4214">
        <v>75</v>
      </c>
      <c r="B4214">
        <v>463</v>
      </c>
      <c r="C4214" t="s">
        <v>849</v>
      </c>
      <c r="D4214" t="s">
        <v>149</v>
      </c>
      <c r="E4214">
        <v>269</v>
      </c>
      <c r="F4214">
        <v>2621</v>
      </c>
      <c r="G4214">
        <v>0.10263258298359405</v>
      </c>
      <c r="H4214">
        <v>9956</v>
      </c>
      <c r="I4214">
        <v>137216</v>
      </c>
      <c r="J4214">
        <v>7</v>
      </c>
      <c r="K4214" t="s">
        <v>880</v>
      </c>
      <c r="L4214">
        <v>12764</v>
      </c>
      <c r="M4214">
        <v>2024</v>
      </c>
      <c r="N4214">
        <v>36</v>
      </c>
      <c r="O4214">
        <f t="shared" si="65"/>
        <v>2.7018883085576536E-2</v>
      </c>
    </row>
    <row r="4215" spans="1:15" x14ac:dyDescent="0.3">
      <c r="A4215">
        <v>75</v>
      </c>
      <c r="B4215">
        <v>753</v>
      </c>
      <c r="C4215" t="s">
        <v>849</v>
      </c>
      <c r="D4215" t="s">
        <v>149</v>
      </c>
      <c r="E4215">
        <v>269</v>
      </c>
      <c r="F4215">
        <v>1665</v>
      </c>
      <c r="G4215">
        <v>0.16156156156156157</v>
      </c>
      <c r="H4215">
        <v>9956</v>
      </c>
      <c r="I4215">
        <v>137216</v>
      </c>
      <c r="J4215">
        <v>7</v>
      </c>
      <c r="K4215" t="s">
        <v>869</v>
      </c>
      <c r="L4215">
        <v>6723</v>
      </c>
      <c r="M4215">
        <v>2024</v>
      </c>
      <c r="N4215">
        <v>36</v>
      </c>
      <c r="O4215">
        <f t="shared" si="65"/>
        <v>2.7018883085576536E-2</v>
      </c>
    </row>
    <row r="4216" spans="1:15" x14ac:dyDescent="0.3">
      <c r="A4216">
        <v>75</v>
      </c>
      <c r="B4216">
        <v>750</v>
      </c>
      <c r="C4216" t="s">
        <v>849</v>
      </c>
      <c r="D4216" t="s">
        <v>149</v>
      </c>
      <c r="E4216">
        <v>262</v>
      </c>
      <c r="F4216">
        <v>1089</v>
      </c>
      <c r="G4216">
        <v>0.24058769513314968</v>
      </c>
      <c r="H4216">
        <v>9956</v>
      </c>
      <c r="I4216">
        <v>137216</v>
      </c>
      <c r="J4216">
        <v>9</v>
      </c>
      <c r="K4216" t="s">
        <v>884</v>
      </c>
      <c r="L4216">
        <v>5626</v>
      </c>
      <c r="M4216">
        <v>2024</v>
      </c>
      <c r="N4216">
        <v>36</v>
      </c>
      <c r="O4216">
        <f t="shared" si="65"/>
        <v>2.6315789473684209E-2</v>
      </c>
    </row>
    <row r="4217" spans="1:15" x14ac:dyDescent="0.3">
      <c r="A4217">
        <v>75</v>
      </c>
      <c r="B4217">
        <v>201</v>
      </c>
      <c r="C4217" t="s">
        <v>849</v>
      </c>
      <c r="D4217" t="s">
        <v>149</v>
      </c>
      <c r="E4217">
        <v>219</v>
      </c>
      <c r="F4217">
        <v>2705</v>
      </c>
      <c r="G4217">
        <v>8.096118299445472E-2</v>
      </c>
      <c r="H4217">
        <v>9956</v>
      </c>
      <c r="I4217">
        <v>137216</v>
      </c>
      <c r="J4217">
        <v>10</v>
      </c>
      <c r="K4217" t="s">
        <v>877</v>
      </c>
      <c r="L4217">
        <v>11407</v>
      </c>
      <c r="M4217">
        <v>2024</v>
      </c>
      <c r="N4217">
        <v>36</v>
      </c>
      <c r="O4217">
        <f t="shared" si="65"/>
        <v>2.1996785857774207E-2</v>
      </c>
    </row>
    <row r="4218" spans="1:15" x14ac:dyDescent="0.3">
      <c r="A4218">
        <v>75</v>
      </c>
      <c r="B4218">
        <v>751</v>
      </c>
      <c r="C4218" t="s">
        <v>849</v>
      </c>
      <c r="D4218" t="s">
        <v>149</v>
      </c>
      <c r="E4218">
        <v>209</v>
      </c>
      <c r="F4218">
        <v>1673</v>
      </c>
      <c r="G4218">
        <v>0.12492528392109982</v>
      </c>
      <c r="H4218">
        <v>9956</v>
      </c>
      <c r="I4218">
        <v>137216</v>
      </c>
      <c r="J4218">
        <v>11</v>
      </c>
      <c r="K4218" t="s">
        <v>870</v>
      </c>
      <c r="L4218">
        <v>7174</v>
      </c>
      <c r="M4218">
        <v>2024</v>
      </c>
      <c r="N4218">
        <v>36</v>
      </c>
      <c r="O4218">
        <f t="shared" si="65"/>
        <v>2.0992366412213741E-2</v>
      </c>
    </row>
    <row r="4219" spans="1:15" x14ac:dyDescent="0.3">
      <c r="A4219">
        <v>75</v>
      </c>
      <c r="B4219">
        <v>137</v>
      </c>
      <c r="C4219" t="s">
        <v>849</v>
      </c>
      <c r="D4219" t="s">
        <v>149</v>
      </c>
      <c r="E4219">
        <v>206</v>
      </c>
      <c r="F4219">
        <v>3805</v>
      </c>
      <c r="G4219">
        <v>5.4139290407358737E-2</v>
      </c>
      <c r="H4219">
        <v>9956</v>
      </c>
      <c r="I4219">
        <v>137216</v>
      </c>
      <c r="J4219">
        <v>12</v>
      </c>
      <c r="K4219" t="s">
        <v>872</v>
      </c>
      <c r="L4219">
        <v>18935</v>
      </c>
      <c r="M4219">
        <v>2024</v>
      </c>
      <c r="N4219">
        <v>36</v>
      </c>
      <c r="O4219">
        <f t="shared" si="65"/>
        <v>2.0691040578545601E-2</v>
      </c>
    </row>
    <row r="4220" spans="1:15" x14ac:dyDescent="0.3">
      <c r="A4220">
        <v>75</v>
      </c>
      <c r="B4220">
        <v>420</v>
      </c>
      <c r="C4220" t="s">
        <v>849</v>
      </c>
      <c r="D4220" t="s">
        <v>149</v>
      </c>
      <c r="E4220">
        <v>167</v>
      </c>
      <c r="F4220">
        <v>1430</v>
      </c>
      <c r="G4220">
        <v>0.11678321678321678</v>
      </c>
      <c r="H4220">
        <v>9956</v>
      </c>
      <c r="I4220">
        <v>137216</v>
      </c>
      <c r="J4220">
        <v>13</v>
      </c>
      <c r="K4220" t="s">
        <v>894</v>
      </c>
      <c r="L4220">
        <v>7368</v>
      </c>
      <c r="M4220">
        <v>2024</v>
      </c>
      <c r="N4220">
        <v>36</v>
      </c>
      <c r="O4220">
        <f t="shared" si="65"/>
        <v>1.6773804740859783E-2</v>
      </c>
    </row>
    <row r="4221" spans="1:15" x14ac:dyDescent="0.3">
      <c r="A4221">
        <v>75</v>
      </c>
      <c r="B4221">
        <v>140</v>
      </c>
      <c r="C4221" t="s">
        <v>849</v>
      </c>
      <c r="D4221" t="s">
        <v>149</v>
      </c>
      <c r="E4221">
        <v>163</v>
      </c>
      <c r="F4221">
        <v>1703</v>
      </c>
      <c r="G4221">
        <v>9.5713446858485027E-2</v>
      </c>
      <c r="H4221">
        <v>9956</v>
      </c>
      <c r="I4221">
        <v>137216</v>
      </c>
      <c r="J4221">
        <v>14</v>
      </c>
      <c r="K4221" t="s">
        <v>876</v>
      </c>
      <c r="L4221">
        <v>9196</v>
      </c>
      <c r="M4221">
        <v>2024</v>
      </c>
      <c r="N4221">
        <v>36</v>
      </c>
      <c r="O4221">
        <f t="shared" si="65"/>
        <v>1.6372036962635596E-2</v>
      </c>
    </row>
    <row r="4222" spans="1:15" x14ac:dyDescent="0.3">
      <c r="A4222">
        <v>75</v>
      </c>
      <c r="B4222">
        <v>383</v>
      </c>
      <c r="C4222" t="s">
        <v>849</v>
      </c>
      <c r="D4222" t="s">
        <v>149</v>
      </c>
      <c r="E4222">
        <v>147</v>
      </c>
      <c r="F4222">
        <v>1806</v>
      </c>
      <c r="G4222">
        <v>8.1395348837209308E-2</v>
      </c>
      <c r="H4222">
        <v>9956</v>
      </c>
      <c r="I4222">
        <v>137216</v>
      </c>
      <c r="J4222">
        <v>15</v>
      </c>
      <c r="K4222" t="s">
        <v>2875</v>
      </c>
      <c r="L4222">
        <v>8922</v>
      </c>
      <c r="M4222">
        <v>2024</v>
      </c>
      <c r="N4222">
        <v>36</v>
      </c>
      <c r="O4222">
        <f t="shared" si="65"/>
        <v>1.476496584973885E-2</v>
      </c>
    </row>
    <row r="4223" spans="1:15" x14ac:dyDescent="0.3">
      <c r="A4223">
        <v>75</v>
      </c>
      <c r="B4223">
        <v>45</v>
      </c>
      <c r="C4223" t="s">
        <v>849</v>
      </c>
      <c r="D4223" t="s">
        <v>149</v>
      </c>
      <c r="E4223">
        <v>136</v>
      </c>
      <c r="F4223">
        <v>1869</v>
      </c>
      <c r="G4223">
        <v>7.2766185125735683E-2</v>
      </c>
      <c r="H4223">
        <v>9956</v>
      </c>
      <c r="I4223">
        <v>137216</v>
      </c>
      <c r="J4223">
        <v>16</v>
      </c>
      <c r="K4223" t="s">
        <v>883</v>
      </c>
      <c r="L4223">
        <v>9187</v>
      </c>
      <c r="M4223">
        <v>2024</v>
      </c>
      <c r="N4223">
        <v>36</v>
      </c>
      <c r="O4223">
        <f t="shared" si="65"/>
        <v>1.3660104459622338E-2</v>
      </c>
    </row>
    <row r="4224" spans="1:15" x14ac:dyDescent="0.3">
      <c r="A4224">
        <v>75</v>
      </c>
      <c r="B4224">
        <v>42</v>
      </c>
      <c r="C4224" t="s">
        <v>849</v>
      </c>
      <c r="D4224" t="s">
        <v>149</v>
      </c>
      <c r="E4224">
        <v>125</v>
      </c>
      <c r="F4224">
        <v>1040</v>
      </c>
      <c r="G4224">
        <v>0.1201923076923077</v>
      </c>
      <c r="H4224">
        <v>9956</v>
      </c>
      <c r="I4224">
        <v>137216</v>
      </c>
      <c r="J4224">
        <v>17</v>
      </c>
      <c r="K4224" t="s">
        <v>914</v>
      </c>
      <c r="L4224">
        <v>5210</v>
      </c>
      <c r="M4224">
        <v>2024</v>
      </c>
      <c r="N4224">
        <v>36</v>
      </c>
      <c r="O4224">
        <f t="shared" si="65"/>
        <v>1.2555243069505825E-2</v>
      </c>
    </row>
    <row r="4225" spans="1:15" x14ac:dyDescent="0.3">
      <c r="A4225">
        <v>75</v>
      </c>
      <c r="B4225">
        <v>469</v>
      </c>
      <c r="C4225" t="s">
        <v>849</v>
      </c>
      <c r="D4225" t="s">
        <v>149</v>
      </c>
      <c r="E4225">
        <v>125</v>
      </c>
      <c r="F4225">
        <v>2196</v>
      </c>
      <c r="G4225">
        <v>5.6921675774134789E-2</v>
      </c>
      <c r="H4225">
        <v>9956</v>
      </c>
      <c r="I4225">
        <v>137216</v>
      </c>
      <c r="J4225">
        <v>17</v>
      </c>
      <c r="K4225" t="s">
        <v>1605</v>
      </c>
      <c r="L4225">
        <v>10709</v>
      </c>
      <c r="M4225">
        <v>2024</v>
      </c>
      <c r="N4225">
        <v>36</v>
      </c>
      <c r="O4225">
        <f t="shared" si="65"/>
        <v>1.2555243069505825E-2</v>
      </c>
    </row>
    <row r="4226" spans="1:15" x14ac:dyDescent="0.3">
      <c r="A4226">
        <v>75</v>
      </c>
      <c r="B4226">
        <v>190</v>
      </c>
      <c r="C4226" t="s">
        <v>849</v>
      </c>
      <c r="D4226" t="s">
        <v>149</v>
      </c>
      <c r="E4226">
        <v>116</v>
      </c>
      <c r="F4226">
        <v>1140</v>
      </c>
      <c r="G4226">
        <v>0.10175438596491228</v>
      </c>
      <c r="H4226">
        <v>9956</v>
      </c>
      <c r="I4226">
        <v>137216</v>
      </c>
      <c r="J4226">
        <v>19</v>
      </c>
      <c r="K4226" t="s">
        <v>904</v>
      </c>
      <c r="L4226">
        <v>5253</v>
      </c>
      <c r="M4226">
        <v>2024</v>
      </c>
      <c r="N4226">
        <v>36</v>
      </c>
      <c r="O4226">
        <f t="shared" si="65"/>
        <v>1.1651265568501407E-2</v>
      </c>
    </row>
    <row r="4227" spans="1:15" x14ac:dyDescent="0.3">
      <c r="A4227">
        <v>75</v>
      </c>
      <c r="B4227">
        <v>347</v>
      </c>
      <c r="C4227" t="s">
        <v>849</v>
      </c>
      <c r="D4227" t="s">
        <v>149</v>
      </c>
      <c r="E4227">
        <v>113</v>
      </c>
      <c r="F4227">
        <v>1322</v>
      </c>
      <c r="G4227">
        <v>8.5476550680786689E-2</v>
      </c>
      <c r="H4227">
        <v>9956</v>
      </c>
      <c r="I4227">
        <v>137216</v>
      </c>
      <c r="J4227">
        <v>20</v>
      </c>
      <c r="K4227" t="s">
        <v>886</v>
      </c>
      <c r="L4227">
        <v>5736</v>
      </c>
      <c r="M4227">
        <v>2024</v>
      </c>
      <c r="N4227">
        <v>36</v>
      </c>
      <c r="O4227">
        <f t="shared" ref="O4227:O4290" si="66">E4227/H4227</f>
        <v>1.1349939734833267E-2</v>
      </c>
    </row>
    <row r="4228" spans="1:15" x14ac:dyDescent="0.3">
      <c r="A4228">
        <v>75</v>
      </c>
      <c r="B4228">
        <v>249</v>
      </c>
      <c r="C4228" t="s">
        <v>849</v>
      </c>
      <c r="D4228" t="s">
        <v>149</v>
      </c>
      <c r="E4228">
        <v>112</v>
      </c>
      <c r="F4228">
        <v>1337</v>
      </c>
      <c r="G4228">
        <v>8.3769633507853408E-2</v>
      </c>
      <c r="H4228">
        <v>9956</v>
      </c>
      <c r="I4228">
        <v>137216</v>
      </c>
      <c r="J4228">
        <v>21</v>
      </c>
      <c r="K4228" t="s">
        <v>2876</v>
      </c>
      <c r="L4228">
        <v>7387</v>
      </c>
      <c r="M4228">
        <v>2024</v>
      </c>
      <c r="N4228">
        <v>36</v>
      </c>
      <c r="O4228">
        <f t="shared" si="66"/>
        <v>1.1249497790277219E-2</v>
      </c>
    </row>
    <row r="4229" spans="1:15" x14ac:dyDescent="0.3">
      <c r="A4229">
        <v>75</v>
      </c>
      <c r="B4229">
        <v>466</v>
      </c>
      <c r="C4229" t="s">
        <v>849</v>
      </c>
      <c r="D4229" t="s">
        <v>149</v>
      </c>
      <c r="E4229">
        <v>107</v>
      </c>
      <c r="F4229">
        <v>1506</v>
      </c>
      <c r="G4229">
        <v>7.1049136786188585E-2</v>
      </c>
      <c r="H4229">
        <v>9956</v>
      </c>
      <c r="I4229">
        <v>137216</v>
      </c>
      <c r="J4229">
        <v>22</v>
      </c>
      <c r="K4229" t="s">
        <v>2748</v>
      </c>
      <c r="L4229">
        <v>7325</v>
      </c>
      <c r="M4229">
        <v>2024</v>
      </c>
      <c r="N4229">
        <v>36</v>
      </c>
      <c r="O4229">
        <f t="shared" si="66"/>
        <v>1.0747288067496986E-2</v>
      </c>
    </row>
    <row r="4230" spans="1:15" x14ac:dyDescent="0.3">
      <c r="A4230">
        <v>75</v>
      </c>
      <c r="B4230">
        <v>244</v>
      </c>
      <c r="C4230" t="s">
        <v>849</v>
      </c>
      <c r="D4230" t="s">
        <v>149</v>
      </c>
      <c r="E4230">
        <v>92</v>
      </c>
      <c r="F4230">
        <v>1122</v>
      </c>
      <c r="G4230">
        <v>8.1996434937611412E-2</v>
      </c>
      <c r="H4230">
        <v>9956</v>
      </c>
      <c r="I4230">
        <v>137216</v>
      </c>
      <c r="J4230">
        <v>23</v>
      </c>
      <c r="K4230" t="s">
        <v>887</v>
      </c>
      <c r="L4230">
        <v>5396</v>
      </c>
      <c r="M4230">
        <v>2024</v>
      </c>
      <c r="N4230">
        <v>36</v>
      </c>
      <c r="O4230">
        <f t="shared" si="66"/>
        <v>9.2406588991562882E-3</v>
      </c>
    </row>
    <row r="4231" spans="1:15" x14ac:dyDescent="0.3">
      <c r="A4231">
        <v>75</v>
      </c>
      <c r="B4231">
        <v>282</v>
      </c>
      <c r="C4231" t="s">
        <v>849</v>
      </c>
      <c r="D4231" t="s">
        <v>149</v>
      </c>
      <c r="E4231">
        <v>91</v>
      </c>
      <c r="F4231">
        <v>994</v>
      </c>
      <c r="G4231">
        <v>9.154929577464789E-2</v>
      </c>
      <c r="H4231">
        <v>9956</v>
      </c>
      <c r="I4231">
        <v>137216</v>
      </c>
      <c r="J4231">
        <v>24</v>
      </c>
      <c r="K4231" t="s">
        <v>893</v>
      </c>
      <c r="L4231">
        <v>5536</v>
      </c>
      <c r="M4231">
        <v>2024</v>
      </c>
      <c r="N4231">
        <v>36</v>
      </c>
      <c r="O4231">
        <f t="shared" si="66"/>
        <v>9.1402169546002405E-3</v>
      </c>
    </row>
    <row r="4232" spans="1:15" x14ac:dyDescent="0.3">
      <c r="A4232">
        <v>75</v>
      </c>
      <c r="B4232">
        <v>351</v>
      </c>
      <c r="C4232" t="s">
        <v>849</v>
      </c>
      <c r="D4232" t="s">
        <v>149</v>
      </c>
      <c r="E4232">
        <v>88</v>
      </c>
      <c r="F4232">
        <v>999</v>
      </c>
      <c r="G4232">
        <v>8.8088088088088087E-2</v>
      </c>
      <c r="H4232">
        <v>9956</v>
      </c>
      <c r="I4232">
        <v>137216</v>
      </c>
      <c r="J4232">
        <v>25</v>
      </c>
      <c r="K4232" t="s">
        <v>2729</v>
      </c>
      <c r="L4232">
        <v>4749</v>
      </c>
      <c r="M4232">
        <v>2024</v>
      </c>
      <c r="N4232">
        <v>36</v>
      </c>
      <c r="O4232">
        <f t="shared" si="66"/>
        <v>8.8388911209321009E-3</v>
      </c>
    </row>
    <row r="4233" spans="1:15" x14ac:dyDescent="0.3">
      <c r="A4233">
        <v>75</v>
      </c>
      <c r="B4233">
        <v>775</v>
      </c>
      <c r="C4233" t="s">
        <v>849</v>
      </c>
      <c r="D4233" t="s">
        <v>149</v>
      </c>
      <c r="E4233">
        <v>80</v>
      </c>
      <c r="F4233">
        <v>1629</v>
      </c>
      <c r="G4233">
        <v>4.910988336402701E-2</v>
      </c>
      <c r="H4233">
        <v>9956</v>
      </c>
      <c r="I4233">
        <v>137216</v>
      </c>
      <c r="J4233">
        <v>26</v>
      </c>
      <c r="K4233" t="s">
        <v>881</v>
      </c>
      <c r="L4233">
        <v>9105</v>
      </c>
      <c r="M4233">
        <v>2024</v>
      </c>
      <c r="N4233">
        <v>36</v>
      </c>
      <c r="O4233">
        <f t="shared" si="66"/>
        <v>8.0353555644837281E-3</v>
      </c>
    </row>
    <row r="4234" spans="1:15" x14ac:dyDescent="0.3">
      <c r="A4234">
        <v>75</v>
      </c>
      <c r="B4234">
        <v>247</v>
      </c>
      <c r="C4234" t="s">
        <v>849</v>
      </c>
      <c r="D4234" t="s">
        <v>149</v>
      </c>
      <c r="E4234">
        <v>78</v>
      </c>
      <c r="F4234">
        <v>1087</v>
      </c>
      <c r="G4234">
        <v>7.1757129714811407E-2</v>
      </c>
      <c r="H4234">
        <v>9956</v>
      </c>
      <c r="I4234">
        <v>137216</v>
      </c>
      <c r="J4234">
        <v>27</v>
      </c>
      <c r="K4234" t="s">
        <v>898</v>
      </c>
      <c r="L4234">
        <v>5393</v>
      </c>
      <c r="M4234">
        <v>2024</v>
      </c>
      <c r="N4234">
        <v>36</v>
      </c>
      <c r="O4234">
        <f t="shared" si="66"/>
        <v>7.8344716753716345E-3</v>
      </c>
    </row>
    <row r="4235" spans="1:15" x14ac:dyDescent="0.3">
      <c r="A4235">
        <v>75</v>
      </c>
      <c r="B4235">
        <v>755</v>
      </c>
      <c r="C4235" t="s">
        <v>849</v>
      </c>
      <c r="D4235" t="s">
        <v>149</v>
      </c>
      <c r="E4235">
        <v>78</v>
      </c>
      <c r="F4235">
        <v>466</v>
      </c>
      <c r="G4235">
        <v>0.16738197424892703</v>
      </c>
      <c r="H4235">
        <v>9956</v>
      </c>
      <c r="I4235">
        <v>137216</v>
      </c>
      <c r="J4235">
        <v>27</v>
      </c>
      <c r="K4235" t="s">
        <v>918</v>
      </c>
      <c r="L4235">
        <v>1726</v>
      </c>
      <c r="M4235">
        <v>2024</v>
      </c>
      <c r="N4235">
        <v>36</v>
      </c>
      <c r="O4235">
        <f t="shared" si="66"/>
        <v>7.8344716753716345E-3</v>
      </c>
    </row>
    <row r="4236" spans="1:15" x14ac:dyDescent="0.3">
      <c r="A4236">
        <v>75</v>
      </c>
      <c r="B4236">
        <v>254</v>
      </c>
      <c r="C4236" t="s">
        <v>849</v>
      </c>
      <c r="D4236" t="s">
        <v>149</v>
      </c>
      <c r="E4236">
        <v>74</v>
      </c>
      <c r="F4236">
        <v>1193</v>
      </c>
      <c r="G4236">
        <v>6.2028499580888519E-2</v>
      </c>
      <c r="H4236">
        <v>9956</v>
      </c>
      <c r="I4236">
        <v>137216</v>
      </c>
      <c r="J4236">
        <v>29</v>
      </c>
      <c r="K4236" t="s">
        <v>889</v>
      </c>
      <c r="L4236">
        <v>7267</v>
      </c>
      <c r="M4236">
        <v>2024</v>
      </c>
      <c r="N4236">
        <v>36</v>
      </c>
      <c r="O4236">
        <f t="shared" si="66"/>
        <v>7.4327038971474489E-3</v>
      </c>
    </row>
    <row r="4237" spans="1:15" x14ac:dyDescent="0.3">
      <c r="A4237">
        <v>75</v>
      </c>
      <c r="B4237">
        <v>47</v>
      </c>
      <c r="C4237" t="s">
        <v>849</v>
      </c>
      <c r="D4237" t="s">
        <v>149</v>
      </c>
      <c r="E4237">
        <v>70</v>
      </c>
      <c r="F4237">
        <v>461</v>
      </c>
      <c r="G4237">
        <v>0.15184381778741865</v>
      </c>
      <c r="H4237">
        <v>9956</v>
      </c>
      <c r="I4237">
        <v>137216</v>
      </c>
      <c r="J4237">
        <v>30</v>
      </c>
      <c r="K4237" t="s">
        <v>947</v>
      </c>
      <c r="L4237">
        <v>1622</v>
      </c>
      <c r="M4237">
        <v>2024</v>
      </c>
      <c r="N4237">
        <v>36</v>
      </c>
      <c r="O4237">
        <f t="shared" si="66"/>
        <v>7.0309361189232625E-3</v>
      </c>
    </row>
    <row r="4238" spans="1:15" x14ac:dyDescent="0.3">
      <c r="A4238">
        <v>75</v>
      </c>
      <c r="B4238">
        <v>53</v>
      </c>
      <c r="C4238" t="s">
        <v>849</v>
      </c>
      <c r="D4238" t="s">
        <v>149</v>
      </c>
      <c r="E4238">
        <v>61</v>
      </c>
      <c r="F4238">
        <v>921</v>
      </c>
      <c r="G4238">
        <v>6.6232356134636267E-2</v>
      </c>
      <c r="H4238">
        <v>9956</v>
      </c>
      <c r="I4238">
        <v>137216</v>
      </c>
      <c r="J4238">
        <v>31</v>
      </c>
      <c r="K4238" t="s">
        <v>906</v>
      </c>
      <c r="L4238">
        <v>6415</v>
      </c>
      <c r="M4238">
        <v>2024</v>
      </c>
      <c r="N4238">
        <v>36</v>
      </c>
      <c r="O4238">
        <f t="shared" si="66"/>
        <v>6.1269586179188429E-3</v>
      </c>
    </row>
    <row r="4239" spans="1:15" x14ac:dyDescent="0.3">
      <c r="A4239">
        <v>75</v>
      </c>
      <c r="B4239">
        <v>465</v>
      </c>
      <c r="C4239" t="s">
        <v>849</v>
      </c>
      <c r="D4239" t="s">
        <v>149</v>
      </c>
      <c r="E4239">
        <v>60</v>
      </c>
      <c r="F4239">
        <v>501</v>
      </c>
      <c r="G4239">
        <v>0.11976047904191617</v>
      </c>
      <c r="H4239">
        <v>9956</v>
      </c>
      <c r="I4239">
        <v>137216</v>
      </c>
      <c r="J4239">
        <v>32</v>
      </c>
      <c r="K4239" t="s">
        <v>2747</v>
      </c>
      <c r="L4239">
        <v>1977</v>
      </c>
      <c r="M4239">
        <v>2024</v>
      </c>
      <c r="N4239">
        <v>36</v>
      </c>
      <c r="O4239">
        <f t="shared" si="66"/>
        <v>6.0265166733627961E-3</v>
      </c>
    </row>
    <row r="4240" spans="1:15" x14ac:dyDescent="0.3">
      <c r="A4240">
        <v>75</v>
      </c>
      <c r="B4240">
        <v>280</v>
      </c>
      <c r="C4240" t="s">
        <v>849</v>
      </c>
      <c r="D4240" t="s">
        <v>149</v>
      </c>
      <c r="E4240">
        <v>59</v>
      </c>
      <c r="F4240">
        <v>723</v>
      </c>
      <c r="G4240">
        <v>8.1604426002766253E-2</v>
      </c>
      <c r="H4240">
        <v>9956</v>
      </c>
      <c r="I4240">
        <v>137216</v>
      </c>
      <c r="J4240">
        <v>33</v>
      </c>
      <c r="K4240" t="s">
        <v>948</v>
      </c>
      <c r="L4240">
        <v>4028</v>
      </c>
      <c r="M4240">
        <v>2024</v>
      </c>
      <c r="N4240">
        <v>36</v>
      </c>
      <c r="O4240">
        <f t="shared" si="66"/>
        <v>5.9260747288067501E-3</v>
      </c>
    </row>
    <row r="4241" spans="1:15" x14ac:dyDescent="0.3">
      <c r="A4241">
        <v>75</v>
      </c>
      <c r="B4241">
        <v>241</v>
      </c>
      <c r="C4241" t="s">
        <v>849</v>
      </c>
      <c r="D4241" t="s">
        <v>149</v>
      </c>
      <c r="E4241">
        <v>58</v>
      </c>
      <c r="F4241">
        <v>874</v>
      </c>
      <c r="G4241">
        <v>6.6361556064073221E-2</v>
      </c>
      <c r="H4241">
        <v>9956</v>
      </c>
      <c r="I4241">
        <v>137216</v>
      </c>
      <c r="J4241">
        <v>34</v>
      </c>
      <c r="K4241" t="s">
        <v>890</v>
      </c>
      <c r="L4241">
        <v>4374</v>
      </c>
      <c r="M4241">
        <v>2024</v>
      </c>
      <c r="N4241">
        <v>36</v>
      </c>
      <c r="O4241">
        <f t="shared" si="66"/>
        <v>5.8256327842507033E-3</v>
      </c>
    </row>
    <row r="4242" spans="1:15" x14ac:dyDescent="0.3">
      <c r="A4242">
        <v>75</v>
      </c>
      <c r="B4242">
        <v>862</v>
      </c>
      <c r="C4242" t="s">
        <v>849</v>
      </c>
      <c r="D4242" t="s">
        <v>149</v>
      </c>
      <c r="E4242">
        <v>57</v>
      </c>
      <c r="F4242">
        <v>465</v>
      </c>
      <c r="G4242">
        <v>0.12258064516129032</v>
      </c>
      <c r="H4242">
        <v>9956</v>
      </c>
      <c r="I4242">
        <v>137216</v>
      </c>
      <c r="J4242">
        <v>35</v>
      </c>
      <c r="K4242" t="s">
        <v>910</v>
      </c>
      <c r="L4242">
        <v>3335</v>
      </c>
      <c r="M4242">
        <v>2024</v>
      </c>
      <c r="N4242">
        <v>36</v>
      </c>
      <c r="O4242">
        <f t="shared" si="66"/>
        <v>5.7251908396946565E-3</v>
      </c>
    </row>
    <row r="4243" spans="1:15" x14ac:dyDescent="0.3">
      <c r="A4243">
        <v>75</v>
      </c>
      <c r="B4243">
        <v>253</v>
      </c>
      <c r="C4243" t="s">
        <v>849</v>
      </c>
      <c r="D4243" t="s">
        <v>149</v>
      </c>
      <c r="E4243">
        <v>55</v>
      </c>
      <c r="F4243">
        <v>658</v>
      </c>
      <c r="G4243">
        <v>8.3586626139817627E-2</v>
      </c>
      <c r="H4243">
        <v>9956</v>
      </c>
      <c r="I4243">
        <v>137216</v>
      </c>
      <c r="J4243">
        <v>36</v>
      </c>
      <c r="K4243" t="s">
        <v>885</v>
      </c>
      <c r="L4243">
        <v>3191</v>
      </c>
      <c r="M4243">
        <v>2024</v>
      </c>
      <c r="N4243">
        <v>36</v>
      </c>
      <c r="O4243">
        <f t="shared" si="66"/>
        <v>5.5243069505825628E-3</v>
      </c>
    </row>
    <row r="4244" spans="1:15" x14ac:dyDescent="0.3">
      <c r="A4244">
        <v>75</v>
      </c>
      <c r="B4244">
        <v>422</v>
      </c>
      <c r="C4244" t="s">
        <v>849</v>
      </c>
      <c r="D4244" t="s">
        <v>149</v>
      </c>
      <c r="E4244">
        <v>54</v>
      </c>
      <c r="F4244">
        <v>617</v>
      </c>
      <c r="G4244">
        <v>8.7520259319286878E-2</v>
      </c>
      <c r="H4244">
        <v>9956</v>
      </c>
      <c r="I4244">
        <v>137216</v>
      </c>
      <c r="J4244">
        <v>37</v>
      </c>
      <c r="K4244" t="s">
        <v>2852</v>
      </c>
      <c r="L4244">
        <v>2623</v>
      </c>
      <c r="M4244">
        <v>2024</v>
      </c>
      <c r="N4244">
        <v>36</v>
      </c>
      <c r="O4244">
        <f t="shared" si="66"/>
        <v>5.4238650060265169E-3</v>
      </c>
    </row>
    <row r="4245" spans="1:15" x14ac:dyDescent="0.3">
      <c r="A4245">
        <v>75</v>
      </c>
      <c r="B4245">
        <v>426</v>
      </c>
      <c r="C4245" t="s">
        <v>849</v>
      </c>
      <c r="D4245" t="s">
        <v>149</v>
      </c>
      <c r="E4245">
        <v>54</v>
      </c>
      <c r="F4245">
        <v>938</v>
      </c>
      <c r="G4245">
        <v>5.7569296375266525E-2</v>
      </c>
      <c r="H4245">
        <v>9956</v>
      </c>
      <c r="I4245">
        <v>137216</v>
      </c>
      <c r="J4245">
        <v>37</v>
      </c>
      <c r="K4245" t="s">
        <v>2215</v>
      </c>
      <c r="L4245">
        <v>4907</v>
      </c>
      <c r="M4245">
        <v>2024</v>
      </c>
      <c r="N4245">
        <v>36</v>
      </c>
      <c r="O4245">
        <f t="shared" si="66"/>
        <v>5.4238650060265169E-3</v>
      </c>
    </row>
    <row r="4246" spans="1:15" x14ac:dyDescent="0.3">
      <c r="A4246">
        <v>75</v>
      </c>
      <c r="B4246">
        <v>113</v>
      </c>
      <c r="C4246" t="s">
        <v>849</v>
      </c>
      <c r="D4246" t="s">
        <v>149</v>
      </c>
      <c r="E4246">
        <v>53</v>
      </c>
      <c r="F4246">
        <v>659</v>
      </c>
      <c r="G4246">
        <v>8.042488619119878E-2</v>
      </c>
      <c r="H4246">
        <v>9956</v>
      </c>
      <c r="I4246">
        <v>137216</v>
      </c>
      <c r="J4246">
        <v>39</v>
      </c>
      <c r="K4246" t="s">
        <v>936</v>
      </c>
      <c r="L4246">
        <v>3757</v>
      </c>
      <c r="M4246">
        <v>2024</v>
      </c>
      <c r="N4246">
        <v>36</v>
      </c>
      <c r="O4246">
        <f t="shared" si="66"/>
        <v>5.3234230614704701E-3</v>
      </c>
    </row>
    <row r="4247" spans="1:15" x14ac:dyDescent="0.3">
      <c r="A4247">
        <v>75</v>
      </c>
      <c r="B4247">
        <v>174</v>
      </c>
      <c r="C4247" t="s">
        <v>849</v>
      </c>
      <c r="D4247" t="s">
        <v>149</v>
      </c>
      <c r="E4247">
        <v>53</v>
      </c>
      <c r="F4247">
        <v>915</v>
      </c>
      <c r="G4247">
        <v>5.7923497267759562E-2</v>
      </c>
      <c r="H4247">
        <v>9956</v>
      </c>
      <c r="I4247">
        <v>137216</v>
      </c>
      <c r="J4247">
        <v>39</v>
      </c>
      <c r="K4247" t="s">
        <v>2878</v>
      </c>
      <c r="L4247">
        <v>5150</v>
      </c>
      <c r="M4247">
        <v>2024</v>
      </c>
      <c r="N4247">
        <v>36</v>
      </c>
      <c r="O4247">
        <f t="shared" si="66"/>
        <v>5.3234230614704701E-3</v>
      </c>
    </row>
    <row r="4248" spans="1:15" x14ac:dyDescent="0.3">
      <c r="A4248">
        <v>75</v>
      </c>
      <c r="B4248">
        <v>284</v>
      </c>
      <c r="C4248" t="s">
        <v>849</v>
      </c>
      <c r="D4248" t="s">
        <v>149</v>
      </c>
      <c r="E4248">
        <v>53</v>
      </c>
      <c r="F4248">
        <v>654</v>
      </c>
      <c r="G4248">
        <v>8.1039755351681952E-2</v>
      </c>
      <c r="H4248">
        <v>9956</v>
      </c>
      <c r="I4248">
        <v>137216</v>
      </c>
      <c r="J4248">
        <v>39</v>
      </c>
      <c r="K4248" t="s">
        <v>2719</v>
      </c>
      <c r="L4248">
        <v>3580</v>
      </c>
      <c r="M4248">
        <v>2024</v>
      </c>
      <c r="N4248">
        <v>36</v>
      </c>
      <c r="O4248">
        <f t="shared" si="66"/>
        <v>5.3234230614704701E-3</v>
      </c>
    </row>
    <row r="4249" spans="1:15" x14ac:dyDescent="0.3">
      <c r="A4249">
        <v>75</v>
      </c>
      <c r="B4249">
        <v>204</v>
      </c>
      <c r="C4249" t="s">
        <v>849</v>
      </c>
      <c r="D4249" t="s">
        <v>149</v>
      </c>
      <c r="E4249">
        <v>50</v>
      </c>
      <c r="F4249">
        <v>930</v>
      </c>
      <c r="G4249">
        <v>5.3763440860215055E-2</v>
      </c>
      <c r="H4249">
        <v>9956</v>
      </c>
      <c r="I4249">
        <v>137216</v>
      </c>
      <c r="J4249">
        <v>42</v>
      </c>
      <c r="K4249" t="s">
        <v>2704</v>
      </c>
      <c r="L4249">
        <v>4075</v>
      </c>
      <c r="M4249">
        <v>2024</v>
      </c>
      <c r="N4249">
        <v>36</v>
      </c>
      <c r="O4249">
        <f t="shared" si="66"/>
        <v>5.0220972278023305E-3</v>
      </c>
    </row>
    <row r="4250" spans="1:15" x14ac:dyDescent="0.3">
      <c r="A4250">
        <v>75</v>
      </c>
      <c r="B4250">
        <v>263</v>
      </c>
      <c r="C4250" t="s">
        <v>849</v>
      </c>
      <c r="D4250" t="s">
        <v>149</v>
      </c>
      <c r="E4250">
        <v>50</v>
      </c>
      <c r="F4250">
        <v>852</v>
      </c>
      <c r="G4250">
        <v>5.8685446009389672E-2</v>
      </c>
      <c r="H4250">
        <v>9956</v>
      </c>
      <c r="I4250">
        <v>137216</v>
      </c>
      <c r="J4250">
        <v>42</v>
      </c>
      <c r="K4250" t="s">
        <v>2882</v>
      </c>
      <c r="L4250">
        <v>4234</v>
      </c>
      <c r="M4250">
        <v>2024</v>
      </c>
      <c r="N4250">
        <v>36</v>
      </c>
      <c r="O4250">
        <f t="shared" si="66"/>
        <v>5.0220972278023305E-3</v>
      </c>
    </row>
    <row r="4251" spans="1:15" x14ac:dyDescent="0.3">
      <c r="A4251">
        <v>75</v>
      </c>
      <c r="B4251">
        <v>52</v>
      </c>
      <c r="C4251" t="s">
        <v>849</v>
      </c>
      <c r="D4251" t="s">
        <v>149</v>
      </c>
      <c r="E4251">
        <v>49</v>
      </c>
      <c r="F4251">
        <v>773</v>
      </c>
      <c r="G4251">
        <v>6.3389391979301421E-2</v>
      </c>
      <c r="H4251">
        <v>9956</v>
      </c>
      <c r="I4251">
        <v>137216</v>
      </c>
      <c r="J4251">
        <v>44</v>
      </c>
      <c r="K4251" t="s">
        <v>2881</v>
      </c>
      <c r="L4251">
        <v>3600</v>
      </c>
      <c r="M4251">
        <v>2024</v>
      </c>
      <c r="N4251">
        <v>36</v>
      </c>
      <c r="O4251">
        <f t="shared" si="66"/>
        <v>4.9216552832462837E-3</v>
      </c>
    </row>
    <row r="4252" spans="1:15" x14ac:dyDescent="0.3">
      <c r="A4252">
        <v>75</v>
      </c>
      <c r="B4252">
        <v>141</v>
      </c>
      <c r="C4252" t="s">
        <v>849</v>
      </c>
      <c r="D4252" t="s">
        <v>149</v>
      </c>
      <c r="E4252">
        <v>49</v>
      </c>
      <c r="F4252">
        <v>765</v>
      </c>
      <c r="G4252">
        <v>6.4052287581699341E-2</v>
      </c>
      <c r="H4252">
        <v>9956</v>
      </c>
      <c r="I4252">
        <v>137216</v>
      </c>
      <c r="J4252">
        <v>44</v>
      </c>
      <c r="K4252" t="s">
        <v>931</v>
      </c>
      <c r="L4252">
        <v>3833</v>
      </c>
      <c r="M4252">
        <v>2024</v>
      </c>
      <c r="N4252">
        <v>36</v>
      </c>
      <c r="O4252">
        <f t="shared" si="66"/>
        <v>4.9216552832462837E-3</v>
      </c>
    </row>
    <row r="4253" spans="1:15" x14ac:dyDescent="0.3">
      <c r="A4253">
        <v>75</v>
      </c>
      <c r="B4253">
        <v>301</v>
      </c>
      <c r="C4253" t="s">
        <v>849</v>
      </c>
      <c r="D4253" t="s">
        <v>149</v>
      </c>
      <c r="E4253">
        <v>49</v>
      </c>
      <c r="F4253">
        <v>1357</v>
      </c>
      <c r="G4253">
        <v>3.6109064112011792E-2</v>
      </c>
      <c r="H4253">
        <v>9956</v>
      </c>
      <c r="I4253">
        <v>137216</v>
      </c>
      <c r="J4253">
        <v>44</v>
      </c>
      <c r="K4253" t="s">
        <v>2874</v>
      </c>
      <c r="L4253">
        <v>7114</v>
      </c>
      <c r="M4253">
        <v>2024</v>
      </c>
      <c r="N4253">
        <v>36</v>
      </c>
      <c r="O4253">
        <f t="shared" si="66"/>
        <v>4.9216552832462837E-3</v>
      </c>
    </row>
    <row r="4254" spans="1:15" x14ac:dyDescent="0.3">
      <c r="A4254">
        <v>75</v>
      </c>
      <c r="B4254">
        <v>134</v>
      </c>
      <c r="C4254" t="s">
        <v>849</v>
      </c>
      <c r="D4254" t="s">
        <v>149</v>
      </c>
      <c r="E4254">
        <v>48</v>
      </c>
      <c r="F4254">
        <v>797</v>
      </c>
      <c r="G4254">
        <v>6.0225846925972396E-2</v>
      </c>
      <c r="H4254">
        <v>9956</v>
      </c>
      <c r="I4254">
        <v>137216</v>
      </c>
      <c r="J4254">
        <v>47</v>
      </c>
      <c r="K4254" t="s">
        <v>929</v>
      </c>
      <c r="L4254">
        <v>4163</v>
      </c>
      <c r="M4254">
        <v>2024</v>
      </c>
      <c r="N4254">
        <v>36</v>
      </c>
      <c r="O4254">
        <f t="shared" si="66"/>
        <v>4.8212133386902369E-3</v>
      </c>
    </row>
    <row r="4255" spans="1:15" x14ac:dyDescent="0.3">
      <c r="A4255">
        <v>75</v>
      </c>
      <c r="B4255">
        <v>626</v>
      </c>
      <c r="C4255" t="s">
        <v>849</v>
      </c>
      <c r="D4255" t="s">
        <v>149</v>
      </c>
      <c r="E4255">
        <v>48</v>
      </c>
      <c r="F4255">
        <v>327</v>
      </c>
      <c r="G4255">
        <v>0.14678899082568808</v>
      </c>
      <c r="H4255">
        <v>9956</v>
      </c>
      <c r="I4255">
        <v>137216</v>
      </c>
      <c r="J4255">
        <v>47</v>
      </c>
      <c r="K4255" t="s">
        <v>2784</v>
      </c>
      <c r="L4255">
        <v>1978</v>
      </c>
      <c r="M4255">
        <v>2024</v>
      </c>
      <c r="N4255">
        <v>36</v>
      </c>
      <c r="O4255">
        <f t="shared" si="66"/>
        <v>4.8212133386902369E-3</v>
      </c>
    </row>
    <row r="4256" spans="1:15" x14ac:dyDescent="0.3">
      <c r="A4256">
        <v>75</v>
      </c>
      <c r="B4256">
        <v>754</v>
      </c>
      <c r="C4256" t="s">
        <v>849</v>
      </c>
      <c r="D4256" t="s">
        <v>149</v>
      </c>
      <c r="E4256">
        <v>48</v>
      </c>
      <c r="F4256">
        <v>594</v>
      </c>
      <c r="G4256">
        <v>8.0808080808080815E-2</v>
      </c>
      <c r="H4256">
        <v>9956</v>
      </c>
      <c r="I4256">
        <v>137216</v>
      </c>
      <c r="J4256">
        <v>47</v>
      </c>
      <c r="K4256" t="s">
        <v>874</v>
      </c>
      <c r="L4256">
        <v>2634</v>
      </c>
      <c r="M4256">
        <v>2024</v>
      </c>
      <c r="N4256">
        <v>36</v>
      </c>
      <c r="O4256">
        <f t="shared" si="66"/>
        <v>4.8212133386902369E-3</v>
      </c>
    </row>
    <row r="4257" spans="1:15" x14ac:dyDescent="0.3">
      <c r="A4257">
        <v>75</v>
      </c>
      <c r="B4257">
        <v>133</v>
      </c>
      <c r="C4257" t="s">
        <v>849</v>
      </c>
      <c r="D4257" t="s">
        <v>149</v>
      </c>
      <c r="E4257">
        <v>47</v>
      </c>
      <c r="F4257">
        <v>1165</v>
      </c>
      <c r="G4257">
        <v>4.034334763948498E-2</v>
      </c>
      <c r="H4257">
        <v>9956</v>
      </c>
      <c r="I4257">
        <v>137216</v>
      </c>
      <c r="J4257">
        <v>50</v>
      </c>
      <c r="K4257" t="s">
        <v>2877</v>
      </c>
      <c r="L4257">
        <v>7672</v>
      </c>
      <c r="M4257">
        <v>2024</v>
      </c>
      <c r="N4257">
        <v>36</v>
      </c>
      <c r="O4257">
        <f t="shared" si="66"/>
        <v>4.72077139413419E-3</v>
      </c>
    </row>
    <row r="4258" spans="1:15" x14ac:dyDescent="0.3">
      <c r="A4258">
        <v>75</v>
      </c>
      <c r="B4258">
        <v>199</v>
      </c>
      <c r="C4258" t="s">
        <v>849</v>
      </c>
      <c r="D4258" t="s">
        <v>149</v>
      </c>
      <c r="E4258">
        <v>47</v>
      </c>
      <c r="F4258">
        <v>635</v>
      </c>
      <c r="G4258">
        <v>7.4015748031496062E-2</v>
      </c>
      <c r="H4258">
        <v>9956</v>
      </c>
      <c r="I4258">
        <v>137216</v>
      </c>
      <c r="J4258">
        <v>50</v>
      </c>
      <c r="K4258" t="s">
        <v>1667</v>
      </c>
      <c r="L4258">
        <v>2845</v>
      </c>
      <c r="M4258">
        <v>2024</v>
      </c>
      <c r="N4258">
        <v>36</v>
      </c>
      <c r="O4258">
        <f t="shared" si="66"/>
        <v>4.72077139413419E-3</v>
      </c>
    </row>
    <row r="4259" spans="1:15" x14ac:dyDescent="0.3">
      <c r="A4259">
        <v>75</v>
      </c>
      <c r="B4259">
        <v>304</v>
      </c>
      <c r="C4259" t="s">
        <v>849</v>
      </c>
      <c r="D4259" t="s">
        <v>149</v>
      </c>
      <c r="E4259">
        <v>47</v>
      </c>
      <c r="F4259">
        <v>734</v>
      </c>
      <c r="G4259">
        <v>6.4032697547683926E-2</v>
      </c>
      <c r="H4259">
        <v>9956</v>
      </c>
      <c r="I4259">
        <v>137216</v>
      </c>
      <c r="J4259">
        <v>50</v>
      </c>
      <c r="K4259" t="s">
        <v>921</v>
      </c>
      <c r="L4259">
        <v>5398</v>
      </c>
      <c r="M4259">
        <v>2024</v>
      </c>
      <c r="N4259">
        <v>36</v>
      </c>
      <c r="O4259">
        <f t="shared" si="66"/>
        <v>4.72077139413419E-3</v>
      </c>
    </row>
    <row r="4260" spans="1:15" x14ac:dyDescent="0.3">
      <c r="A4260">
        <v>75</v>
      </c>
      <c r="B4260">
        <v>812</v>
      </c>
      <c r="C4260" t="s">
        <v>849</v>
      </c>
      <c r="D4260" t="s">
        <v>149</v>
      </c>
      <c r="E4260">
        <v>47</v>
      </c>
      <c r="F4260">
        <v>604</v>
      </c>
      <c r="G4260">
        <v>7.7814569536423836E-2</v>
      </c>
      <c r="H4260">
        <v>9956</v>
      </c>
      <c r="I4260">
        <v>137216</v>
      </c>
      <c r="J4260">
        <v>50</v>
      </c>
      <c r="K4260" t="s">
        <v>901</v>
      </c>
      <c r="L4260">
        <v>3303</v>
      </c>
      <c r="M4260">
        <v>2024</v>
      </c>
      <c r="N4260">
        <v>36</v>
      </c>
      <c r="O4260">
        <f t="shared" si="66"/>
        <v>4.72077139413419E-3</v>
      </c>
    </row>
    <row r="4261" spans="1:15" x14ac:dyDescent="0.3">
      <c r="A4261">
        <v>75</v>
      </c>
      <c r="B4261">
        <v>58</v>
      </c>
      <c r="C4261" t="s">
        <v>849</v>
      </c>
      <c r="D4261" t="s">
        <v>149</v>
      </c>
      <c r="E4261">
        <v>45</v>
      </c>
      <c r="F4261">
        <v>584</v>
      </c>
      <c r="G4261">
        <v>7.7054794520547948E-2</v>
      </c>
      <c r="H4261">
        <v>9956</v>
      </c>
      <c r="I4261">
        <v>137216</v>
      </c>
      <c r="J4261">
        <v>54</v>
      </c>
      <c r="K4261" t="s">
        <v>911</v>
      </c>
      <c r="L4261">
        <v>3485</v>
      </c>
      <c r="M4261">
        <v>2024</v>
      </c>
      <c r="N4261">
        <v>36</v>
      </c>
      <c r="O4261">
        <f t="shared" si="66"/>
        <v>4.5198875050220973E-3</v>
      </c>
    </row>
    <row r="4262" spans="1:15" x14ac:dyDescent="0.3">
      <c r="A4262">
        <v>75</v>
      </c>
      <c r="B4262">
        <v>380</v>
      </c>
      <c r="C4262" t="s">
        <v>849</v>
      </c>
      <c r="D4262" t="s">
        <v>149</v>
      </c>
      <c r="E4262">
        <v>45</v>
      </c>
      <c r="F4262">
        <v>293</v>
      </c>
      <c r="G4262">
        <v>0.15358361774744028</v>
      </c>
      <c r="H4262">
        <v>9956</v>
      </c>
      <c r="I4262">
        <v>137216</v>
      </c>
      <c r="J4262">
        <v>54</v>
      </c>
      <c r="K4262" t="s">
        <v>2733</v>
      </c>
      <c r="L4262">
        <v>1402</v>
      </c>
      <c r="M4262">
        <v>2024</v>
      </c>
      <c r="N4262">
        <v>36</v>
      </c>
      <c r="O4262">
        <f t="shared" si="66"/>
        <v>4.5198875050220973E-3</v>
      </c>
    </row>
    <row r="4263" spans="1:15" x14ac:dyDescent="0.3">
      <c r="A4263">
        <v>75</v>
      </c>
      <c r="B4263">
        <v>192</v>
      </c>
      <c r="C4263" t="s">
        <v>849</v>
      </c>
      <c r="D4263" t="s">
        <v>149</v>
      </c>
      <c r="E4263">
        <v>40</v>
      </c>
      <c r="F4263">
        <v>750</v>
      </c>
      <c r="G4263">
        <v>5.3333333333333337E-2</v>
      </c>
      <c r="H4263">
        <v>9956</v>
      </c>
      <c r="I4263">
        <v>137216</v>
      </c>
      <c r="J4263">
        <v>56</v>
      </c>
      <c r="K4263" t="s">
        <v>2880</v>
      </c>
      <c r="L4263">
        <v>5020</v>
      </c>
      <c r="M4263">
        <v>2024</v>
      </c>
      <c r="N4263">
        <v>36</v>
      </c>
      <c r="O4263">
        <f t="shared" si="66"/>
        <v>4.017677782241864E-3</v>
      </c>
    </row>
    <row r="4264" spans="1:15" x14ac:dyDescent="0.3">
      <c r="A4264">
        <v>75</v>
      </c>
      <c r="B4264">
        <v>198</v>
      </c>
      <c r="C4264" t="s">
        <v>849</v>
      </c>
      <c r="D4264" t="s">
        <v>149</v>
      </c>
      <c r="E4264">
        <v>39</v>
      </c>
      <c r="F4264">
        <v>448</v>
      </c>
      <c r="G4264">
        <v>8.7053571428571425E-2</v>
      </c>
      <c r="H4264">
        <v>9956</v>
      </c>
      <c r="I4264">
        <v>137216</v>
      </c>
      <c r="J4264">
        <v>57</v>
      </c>
      <c r="K4264" t="s">
        <v>2703</v>
      </c>
      <c r="L4264">
        <v>1904</v>
      </c>
      <c r="M4264">
        <v>2024</v>
      </c>
      <c r="N4264">
        <v>36</v>
      </c>
      <c r="O4264">
        <f t="shared" si="66"/>
        <v>3.9172358376858172E-3</v>
      </c>
    </row>
    <row r="4265" spans="1:15" x14ac:dyDescent="0.3">
      <c r="A4265">
        <v>75</v>
      </c>
      <c r="B4265">
        <v>663</v>
      </c>
      <c r="C4265" t="s">
        <v>849</v>
      </c>
      <c r="D4265" t="s">
        <v>149</v>
      </c>
      <c r="E4265">
        <v>39</v>
      </c>
      <c r="F4265">
        <v>903</v>
      </c>
      <c r="G4265">
        <v>4.3189368770764118E-2</v>
      </c>
      <c r="H4265">
        <v>9956</v>
      </c>
      <c r="I4265">
        <v>137216</v>
      </c>
      <c r="J4265">
        <v>57</v>
      </c>
      <c r="K4265" t="s">
        <v>2791</v>
      </c>
      <c r="L4265">
        <v>4867</v>
      </c>
      <c r="M4265">
        <v>2024</v>
      </c>
      <c r="N4265">
        <v>36</v>
      </c>
      <c r="O4265">
        <f t="shared" si="66"/>
        <v>3.9172358376858172E-3</v>
      </c>
    </row>
    <row r="4266" spans="1:15" x14ac:dyDescent="0.3">
      <c r="A4266">
        <v>75</v>
      </c>
      <c r="B4266">
        <v>308</v>
      </c>
      <c r="C4266" t="s">
        <v>849</v>
      </c>
      <c r="D4266" t="s">
        <v>149</v>
      </c>
      <c r="E4266">
        <v>35</v>
      </c>
      <c r="F4266">
        <v>1067</v>
      </c>
      <c r="G4266">
        <v>3.280224929709466E-2</v>
      </c>
      <c r="H4266">
        <v>9956</v>
      </c>
      <c r="I4266">
        <v>137216</v>
      </c>
      <c r="J4266">
        <v>59</v>
      </c>
      <c r="K4266" t="s">
        <v>2211</v>
      </c>
      <c r="L4266">
        <v>5626</v>
      </c>
      <c r="M4266">
        <v>2024</v>
      </c>
      <c r="N4266">
        <v>36</v>
      </c>
      <c r="O4266">
        <f t="shared" si="66"/>
        <v>3.5154680594616313E-3</v>
      </c>
    </row>
    <row r="4267" spans="1:15" x14ac:dyDescent="0.3">
      <c r="A4267">
        <v>75</v>
      </c>
      <c r="B4267">
        <v>231</v>
      </c>
      <c r="C4267" t="s">
        <v>849</v>
      </c>
      <c r="D4267" t="s">
        <v>149</v>
      </c>
      <c r="E4267">
        <v>34</v>
      </c>
      <c r="F4267">
        <v>898</v>
      </c>
      <c r="G4267">
        <v>3.7861915367483297E-2</v>
      </c>
      <c r="H4267">
        <v>9956</v>
      </c>
      <c r="I4267">
        <v>137216</v>
      </c>
      <c r="J4267">
        <v>60</v>
      </c>
      <c r="K4267" t="s">
        <v>2220</v>
      </c>
      <c r="L4267">
        <v>4866</v>
      </c>
      <c r="M4267">
        <v>2024</v>
      </c>
      <c r="N4267">
        <v>36</v>
      </c>
      <c r="O4267">
        <f t="shared" si="66"/>
        <v>3.4150261149055844E-3</v>
      </c>
    </row>
    <row r="4268" spans="1:15" x14ac:dyDescent="0.3">
      <c r="A4268">
        <v>75</v>
      </c>
      <c r="B4268">
        <v>321</v>
      </c>
      <c r="C4268" t="s">
        <v>849</v>
      </c>
      <c r="D4268" t="s">
        <v>149</v>
      </c>
      <c r="E4268">
        <v>34</v>
      </c>
      <c r="F4268">
        <v>516</v>
      </c>
      <c r="G4268">
        <v>6.589147286821706E-2</v>
      </c>
      <c r="H4268">
        <v>9956</v>
      </c>
      <c r="I4268">
        <v>137216</v>
      </c>
      <c r="J4268">
        <v>60</v>
      </c>
      <c r="K4268" t="s">
        <v>2725</v>
      </c>
      <c r="L4268">
        <v>2937</v>
      </c>
      <c r="M4268">
        <v>2024</v>
      </c>
      <c r="N4268">
        <v>36</v>
      </c>
      <c r="O4268">
        <f t="shared" si="66"/>
        <v>3.4150261149055844E-3</v>
      </c>
    </row>
    <row r="4269" spans="1:15" x14ac:dyDescent="0.3">
      <c r="A4269">
        <v>75</v>
      </c>
      <c r="B4269">
        <v>203</v>
      </c>
      <c r="C4269" t="s">
        <v>849</v>
      </c>
      <c r="D4269" t="s">
        <v>149</v>
      </c>
      <c r="E4269">
        <v>33</v>
      </c>
      <c r="F4269">
        <v>321</v>
      </c>
      <c r="G4269">
        <v>0.10280373831775701</v>
      </c>
      <c r="H4269">
        <v>9956</v>
      </c>
      <c r="I4269">
        <v>137216</v>
      </c>
      <c r="J4269">
        <v>62</v>
      </c>
      <c r="K4269" t="s">
        <v>1735</v>
      </c>
      <c r="L4269">
        <v>1119</v>
      </c>
      <c r="M4269">
        <v>2024</v>
      </c>
      <c r="N4269">
        <v>36</v>
      </c>
      <c r="O4269">
        <f t="shared" si="66"/>
        <v>3.3145841703495381E-3</v>
      </c>
    </row>
    <row r="4270" spans="1:15" x14ac:dyDescent="0.3">
      <c r="A4270">
        <v>75</v>
      </c>
      <c r="B4270">
        <v>421</v>
      </c>
      <c r="C4270" t="s">
        <v>849</v>
      </c>
      <c r="D4270" t="s">
        <v>149</v>
      </c>
      <c r="E4270">
        <v>33</v>
      </c>
      <c r="F4270">
        <v>280</v>
      </c>
      <c r="G4270">
        <v>0.11785714285714285</v>
      </c>
      <c r="H4270">
        <v>9956</v>
      </c>
      <c r="I4270">
        <v>137216</v>
      </c>
      <c r="J4270">
        <v>62</v>
      </c>
      <c r="K4270" t="s">
        <v>932</v>
      </c>
      <c r="L4270">
        <v>1915</v>
      </c>
      <c r="M4270">
        <v>2024</v>
      </c>
      <c r="N4270">
        <v>36</v>
      </c>
      <c r="O4270">
        <f t="shared" si="66"/>
        <v>3.3145841703495381E-3</v>
      </c>
    </row>
    <row r="4271" spans="1:15" x14ac:dyDescent="0.3">
      <c r="A4271">
        <v>75</v>
      </c>
      <c r="B4271">
        <v>425</v>
      </c>
      <c r="C4271" t="s">
        <v>849</v>
      </c>
      <c r="D4271" t="s">
        <v>149</v>
      </c>
      <c r="E4271">
        <v>33</v>
      </c>
      <c r="F4271">
        <v>589</v>
      </c>
      <c r="G4271">
        <v>5.6027164685908321E-2</v>
      </c>
      <c r="H4271">
        <v>9956</v>
      </c>
      <c r="I4271">
        <v>137216</v>
      </c>
      <c r="J4271">
        <v>62</v>
      </c>
      <c r="K4271" t="s">
        <v>2883</v>
      </c>
      <c r="L4271">
        <v>3296</v>
      </c>
      <c r="M4271">
        <v>2024</v>
      </c>
      <c r="N4271">
        <v>36</v>
      </c>
      <c r="O4271">
        <f t="shared" si="66"/>
        <v>3.3145841703495381E-3</v>
      </c>
    </row>
    <row r="4272" spans="1:15" x14ac:dyDescent="0.3">
      <c r="A4272">
        <v>75</v>
      </c>
      <c r="B4272">
        <v>191</v>
      </c>
      <c r="C4272" t="s">
        <v>849</v>
      </c>
      <c r="D4272" t="s">
        <v>149</v>
      </c>
      <c r="E4272">
        <v>32</v>
      </c>
      <c r="F4272">
        <v>313</v>
      </c>
      <c r="G4272">
        <v>0.10223642172523961</v>
      </c>
      <c r="H4272">
        <v>9956</v>
      </c>
      <c r="I4272">
        <v>137216</v>
      </c>
      <c r="J4272">
        <v>65</v>
      </c>
      <c r="K4272" t="s">
        <v>2941</v>
      </c>
      <c r="L4272">
        <v>1386</v>
      </c>
      <c r="M4272">
        <v>2024</v>
      </c>
      <c r="N4272">
        <v>36</v>
      </c>
      <c r="O4272">
        <f t="shared" si="66"/>
        <v>3.2141422257934912E-3</v>
      </c>
    </row>
    <row r="4273" spans="1:15" x14ac:dyDescent="0.3">
      <c r="A4273">
        <v>75</v>
      </c>
      <c r="B4273">
        <v>342</v>
      </c>
      <c r="C4273" t="s">
        <v>849</v>
      </c>
      <c r="D4273" t="s">
        <v>149</v>
      </c>
      <c r="E4273">
        <v>32</v>
      </c>
      <c r="F4273">
        <v>748</v>
      </c>
      <c r="G4273">
        <v>4.2780748663101602E-2</v>
      </c>
      <c r="H4273">
        <v>9956</v>
      </c>
      <c r="I4273">
        <v>137216</v>
      </c>
      <c r="J4273">
        <v>65</v>
      </c>
      <c r="K4273" t="s">
        <v>2726</v>
      </c>
      <c r="L4273">
        <v>2776</v>
      </c>
      <c r="M4273">
        <v>2024</v>
      </c>
      <c r="N4273">
        <v>36</v>
      </c>
      <c r="O4273">
        <f t="shared" si="66"/>
        <v>3.2141422257934912E-3</v>
      </c>
    </row>
    <row r="4274" spans="1:15" x14ac:dyDescent="0.3">
      <c r="A4274">
        <v>75</v>
      </c>
      <c r="B4274">
        <v>403</v>
      </c>
      <c r="C4274" t="s">
        <v>849</v>
      </c>
      <c r="D4274" t="s">
        <v>149</v>
      </c>
      <c r="E4274">
        <v>32</v>
      </c>
      <c r="F4274">
        <v>1224</v>
      </c>
      <c r="G4274">
        <v>2.6143790849673203E-2</v>
      </c>
      <c r="H4274">
        <v>9956</v>
      </c>
      <c r="I4274">
        <v>137216</v>
      </c>
      <c r="J4274">
        <v>65</v>
      </c>
      <c r="K4274" t="s">
        <v>928</v>
      </c>
      <c r="L4274">
        <v>4475</v>
      </c>
      <c r="M4274">
        <v>2024</v>
      </c>
      <c r="N4274">
        <v>36</v>
      </c>
      <c r="O4274">
        <f t="shared" si="66"/>
        <v>3.2141422257934912E-3</v>
      </c>
    </row>
    <row r="4275" spans="1:15" x14ac:dyDescent="0.3">
      <c r="A4275">
        <v>75</v>
      </c>
      <c r="B4275">
        <v>48</v>
      </c>
      <c r="C4275" t="s">
        <v>849</v>
      </c>
      <c r="D4275" t="s">
        <v>149</v>
      </c>
      <c r="E4275">
        <v>31</v>
      </c>
      <c r="F4275">
        <v>301</v>
      </c>
      <c r="G4275">
        <v>0.10299003322259136</v>
      </c>
      <c r="H4275">
        <v>9956</v>
      </c>
      <c r="I4275">
        <v>137216</v>
      </c>
      <c r="J4275">
        <v>68</v>
      </c>
      <c r="K4275" t="s">
        <v>2681</v>
      </c>
      <c r="L4275">
        <v>1882</v>
      </c>
      <c r="M4275">
        <v>2024</v>
      </c>
      <c r="N4275">
        <v>36</v>
      </c>
      <c r="O4275">
        <f t="shared" si="66"/>
        <v>3.1137002812374449E-3</v>
      </c>
    </row>
    <row r="4276" spans="1:15" x14ac:dyDescent="0.3">
      <c r="A4276">
        <v>75</v>
      </c>
      <c r="B4276">
        <v>143</v>
      </c>
      <c r="C4276" t="s">
        <v>849</v>
      </c>
      <c r="D4276" t="s">
        <v>149</v>
      </c>
      <c r="E4276">
        <v>31</v>
      </c>
      <c r="F4276">
        <v>403</v>
      </c>
      <c r="G4276">
        <v>7.6923076923076927E-2</v>
      </c>
      <c r="H4276">
        <v>9956</v>
      </c>
      <c r="I4276">
        <v>137216</v>
      </c>
      <c r="J4276">
        <v>68</v>
      </c>
      <c r="K4276" t="s">
        <v>2693</v>
      </c>
      <c r="L4276">
        <v>2493</v>
      </c>
      <c r="M4276">
        <v>2024</v>
      </c>
      <c r="N4276">
        <v>36</v>
      </c>
      <c r="O4276">
        <f t="shared" si="66"/>
        <v>3.1137002812374449E-3</v>
      </c>
    </row>
    <row r="4277" spans="1:15" x14ac:dyDescent="0.3">
      <c r="A4277">
        <v>75</v>
      </c>
      <c r="B4277">
        <v>243</v>
      </c>
      <c r="C4277" t="s">
        <v>849</v>
      </c>
      <c r="D4277" t="s">
        <v>149</v>
      </c>
      <c r="E4277">
        <v>30</v>
      </c>
      <c r="F4277">
        <v>330</v>
      </c>
      <c r="G4277">
        <v>9.0909090909090912E-2</v>
      </c>
      <c r="H4277">
        <v>9956</v>
      </c>
      <c r="I4277">
        <v>137216</v>
      </c>
      <c r="J4277">
        <v>70</v>
      </c>
      <c r="K4277" t="s">
        <v>2210</v>
      </c>
      <c r="L4277">
        <v>1768</v>
      </c>
      <c r="M4277">
        <v>2024</v>
      </c>
      <c r="N4277">
        <v>36</v>
      </c>
      <c r="O4277">
        <f t="shared" si="66"/>
        <v>3.013258336681398E-3</v>
      </c>
    </row>
    <row r="4278" spans="1:15" x14ac:dyDescent="0.3">
      <c r="A4278">
        <v>75</v>
      </c>
      <c r="B4278">
        <v>207</v>
      </c>
      <c r="C4278" t="s">
        <v>849</v>
      </c>
      <c r="D4278" t="s">
        <v>149</v>
      </c>
      <c r="E4278">
        <v>29</v>
      </c>
      <c r="F4278">
        <v>591</v>
      </c>
      <c r="G4278">
        <v>4.9069373942470386E-2</v>
      </c>
      <c r="H4278">
        <v>9956</v>
      </c>
      <c r="I4278">
        <v>137216</v>
      </c>
      <c r="J4278">
        <v>71</v>
      </c>
      <c r="K4278" t="s">
        <v>2231</v>
      </c>
      <c r="L4278">
        <v>3040</v>
      </c>
      <c r="M4278">
        <v>2024</v>
      </c>
      <c r="N4278">
        <v>36</v>
      </c>
      <c r="O4278">
        <f t="shared" si="66"/>
        <v>2.9128163921253516E-3</v>
      </c>
    </row>
    <row r="4279" spans="1:15" x14ac:dyDescent="0.3">
      <c r="A4279">
        <v>75</v>
      </c>
      <c r="B4279">
        <v>230</v>
      </c>
      <c r="C4279" t="s">
        <v>849</v>
      </c>
      <c r="D4279" t="s">
        <v>149</v>
      </c>
      <c r="E4279">
        <v>29</v>
      </c>
      <c r="F4279">
        <v>548</v>
      </c>
      <c r="G4279">
        <v>5.2919708029197078E-2</v>
      </c>
      <c r="H4279">
        <v>9956</v>
      </c>
      <c r="I4279">
        <v>137216</v>
      </c>
      <c r="J4279">
        <v>71</v>
      </c>
      <c r="K4279" t="s">
        <v>2224</v>
      </c>
      <c r="L4279">
        <v>3311</v>
      </c>
      <c r="M4279">
        <v>2024</v>
      </c>
      <c r="N4279">
        <v>36</v>
      </c>
      <c r="O4279">
        <f t="shared" si="66"/>
        <v>2.9128163921253516E-3</v>
      </c>
    </row>
    <row r="4280" spans="1:15" x14ac:dyDescent="0.3">
      <c r="A4280">
        <v>75</v>
      </c>
      <c r="B4280">
        <v>283</v>
      </c>
      <c r="C4280" t="s">
        <v>849</v>
      </c>
      <c r="D4280" t="s">
        <v>149</v>
      </c>
      <c r="E4280">
        <v>29</v>
      </c>
      <c r="F4280">
        <v>415</v>
      </c>
      <c r="G4280">
        <v>6.9879518072289162E-2</v>
      </c>
      <c r="H4280">
        <v>9956</v>
      </c>
      <c r="I4280">
        <v>137216</v>
      </c>
      <c r="J4280">
        <v>71</v>
      </c>
      <c r="K4280" t="s">
        <v>2244</v>
      </c>
      <c r="L4280">
        <v>2563</v>
      </c>
      <c r="M4280">
        <v>2024</v>
      </c>
      <c r="N4280">
        <v>36</v>
      </c>
      <c r="O4280">
        <f t="shared" si="66"/>
        <v>2.9128163921253516E-3</v>
      </c>
    </row>
    <row r="4281" spans="1:15" x14ac:dyDescent="0.3">
      <c r="A4281">
        <v>75</v>
      </c>
      <c r="B4281">
        <v>197</v>
      </c>
      <c r="C4281" t="s">
        <v>849</v>
      </c>
      <c r="D4281" t="s">
        <v>149</v>
      </c>
      <c r="E4281">
        <v>28</v>
      </c>
      <c r="F4281">
        <v>511</v>
      </c>
      <c r="G4281">
        <v>5.4794520547945202E-2</v>
      </c>
      <c r="H4281">
        <v>9956</v>
      </c>
      <c r="I4281">
        <v>137216</v>
      </c>
      <c r="J4281">
        <v>74</v>
      </c>
      <c r="K4281" t="s">
        <v>912</v>
      </c>
      <c r="L4281">
        <v>3175</v>
      </c>
      <c r="M4281">
        <v>2024</v>
      </c>
      <c r="N4281">
        <v>36</v>
      </c>
      <c r="O4281">
        <f t="shared" si="66"/>
        <v>2.8123744475693048E-3</v>
      </c>
    </row>
    <row r="4282" spans="1:15" x14ac:dyDescent="0.3">
      <c r="A4282">
        <v>75</v>
      </c>
      <c r="B4282">
        <v>566</v>
      </c>
      <c r="C4282" t="s">
        <v>849</v>
      </c>
      <c r="D4282" t="s">
        <v>149</v>
      </c>
      <c r="E4282">
        <v>28</v>
      </c>
      <c r="F4282">
        <v>349</v>
      </c>
      <c r="G4282">
        <v>8.0229226361031525E-2</v>
      </c>
      <c r="H4282">
        <v>9956</v>
      </c>
      <c r="I4282">
        <v>137216</v>
      </c>
      <c r="J4282">
        <v>74</v>
      </c>
      <c r="K4282" t="s">
        <v>2771</v>
      </c>
      <c r="L4282">
        <v>2624</v>
      </c>
      <c r="M4282">
        <v>2024</v>
      </c>
      <c r="N4282">
        <v>36</v>
      </c>
      <c r="O4282">
        <f t="shared" si="66"/>
        <v>2.8123744475693048E-3</v>
      </c>
    </row>
    <row r="4283" spans="1:15" x14ac:dyDescent="0.3">
      <c r="A4283">
        <v>75</v>
      </c>
      <c r="B4283">
        <v>639</v>
      </c>
      <c r="C4283" t="s">
        <v>849</v>
      </c>
      <c r="D4283" t="s">
        <v>149</v>
      </c>
      <c r="E4283">
        <v>27</v>
      </c>
      <c r="F4283">
        <v>294</v>
      </c>
      <c r="G4283">
        <v>9.1836734693877556E-2</v>
      </c>
      <c r="H4283">
        <v>9956</v>
      </c>
      <c r="I4283">
        <v>137216</v>
      </c>
      <c r="J4283">
        <v>76</v>
      </c>
      <c r="K4283" t="s">
        <v>2939</v>
      </c>
      <c r="L4283">
        <v>1805</v>
      </c>
      <c r="M4283">
        <v>2024</v>
      </c>
      <c r="N4283">
        <v>36</v>
      </c>
      <c r="O4283">
        <f t="shared" si="66"/>
        <v>2.7119325030132584E-3</v>
      </c>
    </row>
    <row r="4284" spans="1:15" x14ac:dyDescent="0.3">
      <c r="A4284">
        <v>75</v>
      </c>
      <c r="B4284">
        <v>55</v>
      </c>
      <c r="C4284" t="s">
        <v>849</v>
      </c>
      <c r="D4284" t="s">
        <v>149</v>
      </c>
      <c r="E4284">
        <v>26</v>
      </c>
      <c r="F4284">
        <v>583</v>
      </c>
      <c r="G4284">
        <v>4.4596912521440824E-2</v>
      </c>
      <c r="H4284">
        <v>9956</v>
      </c>
      <c r="I4284">
        <v>137216</v>
      </c>
      <c r="J4284">
        <v>77</v>
      </c>
      <c r="K4284" t="s">
        <v>938</v>
      </c>
      <c r="L4284">
        <v>2822</v>
      </c>
      <c r="M4284">
        <v>2024</v>
      </c>
      <c r="N4284">
        <v>36</v>
      </c>
      <c r="O4284">
        <f t="shared" si="66"/>
        <v>2.6114905584572116E-3</v>
      </c>
    </row>
    <row r="4285" spans="1:15" x14ac:dyDescent="0.3">
      <c r="A4285">
        <v>75</v>
      </c>
      <c r="B4285">
        <v>446</v>
      </c>
      <c r="C4285" t="s">
        <v>849</v>
      </c>
      <c r="D4285" t="s">
        <v>149</v>
      </c>
      <c r="E4285">
        <v>26</v>
      </c>
      <c r="F4285">
        <v>299</v>
      </c>
      <c r="G4285">
        <v>8.6956521739130432E-2</v>
      </c>
      <c r="H4285">
        <v>9956</v>
      </c>
      <c r="I4285">
        <v>137216</v>
      </c>
      <c r="J4285">
        <v>77</v>
      </c>
      <c r="K4285" t="s">
        <v>2204</v>
      </c>
      <c r="L4285">
        <v>1328</v>
      </c>
      <c r="M4285">
        <v>2024</v>
      </c>
      <c r="N4285">
        <v>36</v>
      </c>
      <c r="O4285">
        <f t="shared" si="66"/>
        <v>2.6114905584572116E-3</v>
      </c>
    </row>
    <row r="4286" spans="1:15" x14ac:dyDescent="0.3">
      <c r="A4286">
        <v>75</v>
      </c>
      <c r="B4286">
        <v>136</v>
      </c>
      <c r="C4286" t="s">
        <v>849</v>
      </c>
      <c r="D4286" t="s">
        <v>149</v>
      </c>
      <c r="E4286">
        <v>25</v>
      </c>
      <c r="F4286">
        <v>314</v>
      </c>
      <c r="G4286">
        <v>7.9617834394904455E-2</v>
      </c>
      <c r="H4286">
        <v>9956</v>
      </c>
      <c r="I4286">
        <v>137216</v>
      </c>
      <c r="J4286">
        <v>79</v>
      </c>
      <c r="K4286" t="s">
        <v>945</v>
      </c>
      <c r="L4286">
        <v>1958</v>
      </c>
      <c r="M4286">
        <v>2024</v>
      </c>
      <c r="N4286">
        <v>36</v>
      </c>
      <c r="O4286">
        <f t="shared" si="66"/>
        <v>2.5110486139011652E-3</v>
      </c>
    </row>
    <row r="4287" spans="1:15" x14ac:dyDescent="0.3">
      <c r="A4287">
        <v>75</v>
      </c>
      <c r="B4287">
        <v>344</v>
      </c>
      <c r="C4287" t="s">
        <v>849</v>
      </c>
      <c r="D4287" t="s">
        <v>149</v>
      </c>
      <c r="E4287">
        <v>25</v>
      </c>
      <c r="F4287">
        <v>388</v>
      </c>
      <c r="G4287">
        <v>6.4432989690721643E-2</v>
      </c>
      <c r="H4287">
        <v>9956</v>
      </c>
      <c r="I4287">
        <v>137216</v>
      </c>
      <c r="J4287">
        <v>79</v>
      </c>
      <c r="K4287" t="s">
        <v>2728</v>
      </c>
      <c r="L4287">
        <v>1902</v>
      </c>
      <c r="M4287">
        <v>2024</v>
      </c>
      <c r="N4287">
        <v>36</v>
      </c>
      <c r="O4287">
        <f t="shared" si="66"/>
        <v>2.5110486139011652E-3</v>
      </c>
    </row>
    <row r="4288" spans="1:15" x14ac:dyDescent="0.3">
      <c r="A4288">
        <v>75</v>
      </c>
      <c r="B4288">
        <v>721</v>
      </c>
      <c r="C4288" t="s">
        <v>849</v>
      </c>
      <c r="D4288" t="s">
        <v>149</v>
      </c>
      <c r="E4288">
        <v>25</v>
      </c>
      <c r="F4288">
        <v>429</v>
      </c>
      <c r="G4288">
        <v>5.8275058275058272E-2</v>
      </c>
      <c r="H4288">
        <v>9956</v>
      </c>
      <c r="I4288">
        <v>137216</v>
      </c>
      <c r="J4288">
        <v>79</v>
      </c>
      <c r="K4288" t="s">
        <v>925</v>
      </c>
      <c r="L4288">
        <v>3185</v>
      </c>
      <c r="M4288">
        <v>2024</v>
      </c>
      <c r="N4288">
        <v>36</v>
      </c>
      <c r="O4288">
        <f t="shared" si="66"/>
        <v>2.5110486139011652E-3</v>
      </c>
    </row>
    <row r="4289" spans="1:15" x14ac:dyDescent="0.3">
      <c r="A4289">
        <v>114</v>
      </c>
      <c r="B4289">
        <v>720</v>
      </c>
      <c r="C4289" t="s">
        <v>851</v>
      </c>
      <c r="D4289" t="s">
        <v>152</v>
      </c>
      <c r="E4289">
        <v>367</v>
      </c>
      <c r="F4289">
        <v>2181</v>
      </c>
      <c r="G4289">
        <v>0.16827143512150389</v>
      </c>
      <c r="H4289">
        <v>9132</v>
      </c>
      <c r="I4289">
        <v>43181</v>
      </c>
      <c r="J4289">
        <v>1</v>
      </c>
      <c r="K4289" t="s">
        <v>867</v>
      </c>
      <c r="L4289">
        <v>43807</v>
      </c>
      <c r="M4289">
        <v>2024</v>
      </c>
      <c r="N4289">
        <v>36</v>
      </c>
      <c r="O4289">
        <f t="shared" si="66"/>
        <v>4.0188348664038545E-2</v>
      </c>
    </row>
    <row r="4290" spans="1:15" x14ac:dyDescent="0.3">
      <c r="A4290">
        <v>114</v>
      </c>
      <c r="B4290">
        <v>194</v>
      </c>
      <c r="C4290" t="s">
        <v>851</v>
      </c>
      <c r="D4290" t="s">
        <v>152</v>
      </c>
      <c r="E4290">
        <v>322</v>
      </c>
      <c r="F4290">
        <v>1833</v>
      </c>
      <c r="G4290">
        <v>0.17566830332787781</v>
      </c>
      <c r="H4290">
        <v>9132</v>
      </c>
      <c r="I4290">
        <v>43181</v>
      </c>
      <c r="J4290">
        <v>2</v>
      </c>
      <c r="K4290" t="s">
        <v>873</v>
      </c>
      <c r="L4290">
        <v>26491</v>
      </c>
      <c r="M4290">
        <v>2024</v>
      </c>
      <c r="N4290">
        <v>36</v>
      </c>
      <c r="O4290">
        <f t="shared" si="66"/>
        <v>3.5260621988611476E-2</v>
      </c>
    </row>
    <row r="4291" spans="1:15" x14ac:dyDescent="0.3">
      <c r="A4291">
        <v>114</v>
      </c>
      <c r="B4291">
        <v>302</v>
      </c>
      <c r="C4291" t="s">
        <v>851</v>
      </c>
      <c r="D4291" t="s">
        <v>152</v>
      </c>
      <c r="E4291">
        <v>317</v>
      </c>
      <c r="F4291">
        <v>690</v>
      </c>
      <c r="G4291">
        <v>0.45942028985507244</v>
      </c>
      <c r="H4291">
        <v>9132</v>
      </c>
      <c r="I4291">
        <v>43181</v>
      </c>
      <c r="J4291">
        <v>3</v>
      </c>
      <c r="K4291" t="s">
        <v>875</v>
      </c>
      <c r="L4291">
        <v>6312</v>
      </c>
      <c r="M4291">
        <v>2024</v>
      </c>
      <c r="N4291">
        <v>36</v>
      </c>
      <c r="O4291">
        <f t="shared" ref="O4291:O4354" si="67">E4291/H4291</f>
        <v>3.4713096802452915E-2</v>
      </c>
    </row>
    <row r="4292" spans="1:15" x14ac:dyDescent="0.3">
      <c r="A4292">
        <v>114</v>
      </c>
      <c r="B4292">
        <v>137</v>
      </c>
      <c r="C4292" t="s">
        <v>851</v>
      </c>
      <c r="D4292" t="s">
        <v>152</v>
      </c>
      <c r="E4292">
        <v>315</v>
      </c>
      <c r="F4292">
        <v>1318</v>
      </c>
      <c r="G4292">
        <v>0.23899848254931716</v>
      </c>
      <c r="H4292">
        <v>9132</v>
      </c>
      <c r="I4292">
        <v>43181</v>
      </c>
      <c r="J4292">
        <v>4</v>
      </c>
      <c r="K4292" t="s">
        <v>872</v>
      </c>
      <c r="L4292">
        <v>18935</v>
      </c>
      <c r="M4292">
        <v>2024</v>
      </c>
      <c r="N4292">
        <v>36</v>
      </c>
      <c r="O4292">
        <f t="shared" si="67"/>
        <v>3.4494086727989488E-2</v>
      </c>
    </row>
    <row r="4293" spans="1:15" x14ac:dyDescent="0.3">
      <c r="A4293">
        <v>114</v>
      </c>
      <c r="B4293">
        <v>139</v>
      </c>
      <c r="C4293" t="s">
        <v>851</v>
      </c>
      <c r="D4293" t="s">
        <v>152</v>
      </c>
      <c r="E4293">
        <v>315</v>
      </c>
      <c r="F4293">
        <v>1196</v>
      </c>
      <c r="G4293">
        <v>0.26337792642140467</v>
      </c>
      <c r="H4293">
        <v>9132</v>
      </c>
      <c r="I4293">
        <v>43181</v>
      </c>
      <c r="J4293">
        <v>4</v>
      </c>
      <c r="K4293" t="s">
        <v>879</v>
      </c>
      <c r="L4293">
        <v>15497</v>
      </c>
      <c r="M4293">
        <v>2024</v>
      </c>
      <c r="N4293">
        <v>36</v>
      </c>
      <c r="O4293">
        <f t="shared" si="67"/>
        <v>3.4494086727989488E-2</v>
      </c>
    </row>
    <row r="4294" spans="1:15" x14ac:dyDescent="0.3">
      <c r="A4294">
        <v>114</v>
      </c>
      <c r="B4294">
        <v>140</v>
      </c>
      <c r="C4294" t="s">
        <v>851</v>
      </c>
      <c r="D4294" t="s">
        <v>152</v>
      </c>
      <c r="E4294">
        <v>269</v>
      </c>
      <c r="F4294">
        <v>998</v>
      </c>
      <c r="G4294">
        <v>0.26953907815631262</v>
      </c>
      <c r="H4294">
        <v>9132</v>
      </c>
      <c r="I4294">
        <v>43181</v>
      </c>
      <c r="J4294">
        <v>6</v>
      </c>
      <c r="K4294" t="s">
        <v>876</v>
      </c>
      <c r="L4294">
        <v>9196</v>
      </c>
      <c r="M4294">
        <v>2024</v>
      </c>
      <c r="N4294">
        <v>36</v>
      </c>
      <c r="O4294">
        <f t="shared" si="67"/>
        <v>2.9456855015330706E-2</v>
      </c>
    </row>
    <row r="4295" spans="1:15" x14ac:dyDescent="0.3">
      <c r="A4295">
        <v>114</v>
      </c>
      <c r="B4295">
        <v>463</v>
      </c>
      <c r="C4295" t="s">
        <v>851</v>
      </c>
      <c r="D4295" t="s">
        <v>152</v>
      </c>
      <c r="E4295">
        <v>248</v>
      </c>
      <c r="F4295">
        <v>863</v>
      </c>
      <c r="G4295">
        <v>0.28736964078794902</v>
      </c>
      <c r="H4295">
        <v>9132</v>
      </c>
      <c r="I4295">
        <v>43181</v>
      </c>
      <c r="J4295">
        <v>7</v>
      </c>
      <c r="K4295" t="s">
        <v>880</v>
      </c>
      <c r="L4295">
        <v>12764</v>
      </c>
      <c r="M4295">
        <v>2024</v>
      </c>
      <c r="N4295">
        <v>36</v>
      </c>
      <c r="O4295">
        <f t="shared" si="67"/>
        <v>2.7157249233464738E-2</v>
      </c>
    </row>
    <row r="4296" spans="1:15" x14ac:dyDescent="0.3">
      <c r="A4296">
        <v>114</v>
      </c>
      <c r="B4296">
        <v>383</v>
      </c>
      <c r="C4296" t="s">
        <v>851</v>
      </c>
      <c r="D4296" t="s">
        <v>152</v>
      </c>
      <c r="E4296">
        <v>244</v>
      </c>
      <c r="F4296">
        <v>696</v>
      </c>
      <c r="G4296">
        <v>0.35057471264367818</v>
      </c>
      <c r="H4296">
        <v>9132</v>
      </c>
      <c r="I4296">
        <v>43181</v>
      </c>
      <c r="J4296">
        <v>8</v>
      </c>
      <c r="K4296" t="s">
        <v>2875</v>
      </c>
      <c r="L4296">
        <v>8922</v>
      </c>
      <c r="M4296">
        <v>2024</v>
      </c>
      <c r="N4296">
        <v>36</v>
      </c>
      <c r="O4296">
        <f t="shared" si="67"/>
        <v>2.6719229084537888E-2</v>
      </c>
    </row>
    <row r="4297" spans="1:15" x14ac:dyDescent="0.3">
      <c r="A4297">
        <v>114</v>
      </c>
      <c r="B4297">
        <v>42</v>
      </c>
      <c r="C4297" t="s">
        <v>851</v>
      </c>
      <c r="D4297" t="s">
        <v>152</v>
      </c>
      <c r="E4297">
        <v>237</v>
      </c>
      <c r="F4297">
        <v>320</v>
      </c>
      <c r="G4297">
        <v>0.74062499999999998</v>
      </c>
      <c r="H4297">
        <v>9132</v>
      </c>
      <c r="I4297">
        <v>43181</v>
      </c>
      <c r="J4297">
        <v>9</v>
      </c>
      <c r="K4297" t="s">
        <v>914</v>
      </c>
      <c r="L4297">
        <v>5210</v>
      </c>
      <c r="M4297">
        <v>2024</v>
      </c>
      <c r="N4297">
        <v>36</v>
      </c>
      <c r="O4297">
        <f t="shared" si="67"/>
        <v>2.59526938239159E-2</v>
      </c>
    </row>
    <row r="4298" spans="1:15" x14ac:dyDescent="0.3">
      <c r="A4298">
        <v>114</v>
      </c>
      <c r="B4298">
        <v>301</v>
      </c>
      <c r="C4298" t="s">
        <v>851</v>
      </c>
      <c r="D4298" t="s">
        <v>152</v>
      </c>
      <c r="E4298">
        <v>225</v>
      </c>
      <c r="F4298">
        <v>597</v>
      </c>
      <c r="G4298">
        <v>0.37688442211055279</v>
      </c>
      <c r="H4298">
        <v>9132</v>
      </c>
      <c r="I4298">
        <v>43181</v>
      </c>
      <c r="J4298">
        <v>10</v>
      </c>
      <c r="K4298" t="s">
        <v>2874</v>
      </c>
      <c r="L4298">
        <v>7114</v>
      </c>
      <c r="M4298">
        <v>2024</v>
      </c>
      <c r="N4298">
        <v>36</v>
      </c>
      <c r="O4298">
        <f t="shared" si="67"/>
        <v>2.4638633377135347E-2</v>
      </c>
    </row>
    <row r="4299" spans="1:15" x14ac:dyDescent="0.3">
      <c r="A4299">
        <v>114</v>
      </c>
      <c r="B4299">
        <v>201</v>
      </c>
      <c r="C4299" t="s">
        <v>851</v>
      </c>
      <c r="D4299" t="s">
        <v>152</v>
      </c>
      <c r="E4299">
        <v>203</v>
      </c>
      <c r="F4299">
        <v>1015</v>
      </c>
      <c r="G4299">
        <v>0.2</v>
      </c>
      <c r="H4299">
        <v>9132</v>
      </c>
      <c r="I4299">
        <v>43181</v>
      </c>
      <c r="J4299">
        <v>11</v>
      </c>
      <c r="K4299" t="s">
        <v>877</v>
      </c>
      <c r="L4299">
        <v>11407</v>
      </c>
      <c r="M4299">
        <v>2024</v>
      </c>
      <c r="N4299">
        <v>36</v>
      </c>
      <c r="O4299">
        <f t="shared" si="67"/>
        <v>2.222952255803767E-2</v>
      </c>
    </row>
    <row r="4300" spans="1:15" x14ac:dyDescent="0.3">
      <c r="A4300">
        <v>114</v>
      </c>
      <c r="B4300">
        <v>420</v>
      </c>
      <c r="C4300" t="s">
        <v>851</v>
      </c>
      <c r="D4300" t="s">
        <v>152</v>
      </c>
      <c r="E4300">
        <v>194</v>
      </c>
      <c r="F4300">
        <v>596</v>
      </c>
      <c r="G4300">
        <v>0.32550335570469796</v>
      </c>
      <c r="H4300">
        <v>9132</v>
      </c>
      <c r="I4300">
        <v>43181</v>
      </c>
      <c r="J4300">
        <v>12</v>
      </c>
      <c r="K4300" t="s">
        <v>894</v>
      </c>
      <c r="L4300">
        <v>7368</v>
      </c>
      <c r="M4300">
        <v>2024</v>
      </c>
      <c r="N4300">
        <v>36</v>
      </c>
      <c r="O4300">
        <f t="shared" si="67"/>
        <v>2.1243977222952255E-2</v>
      </c>
    </row>
    <row r="4301" spans="1:15" x14ac:dyDescent="0.3">
      <c r="A4301">
        <v>114</v>
      </c>
      <c r="B4301">
        <v>249</v>
      </c>
      <c r="C4301" t="s">
        <v>851</v>
      </c>
      <c r="D4301" t="s">
        <v>152</v>
      </c>
      <c r="E4301">
        <v>190</v>
      </c>
      <c r="F4301">
        <v>540</v>
      </c>
      <c r="G4301">
        <v>0.35185185185185186</v>
      </c>
      <c r="H4301">
        <v>9132</v>
      </c>
      <c r="I4301">
        <v>43181</v>
      </c>
      <c r="J4301">
        <v>13</v>
      </c>
      <c r="K4301" t="s">
        <v>2876</v>
      </c>
      <c r="L4301">
        <v>7387</v>
      </c>
      <c r="M4301">
        <v>2024</v>
      </c>
      <c r="N4301">
        <v>36</v>
      </c>
      <c r="O4301">
        <f t="shared" si="67"/>
        <v>2.0805957074025404E-2</v>
      </c>
    </row>
    <row r="4302" spans="1:15" x14ac:dyDescent="0.3">
      <c r="A4302">
        <v>114</v>
      </c>
      <c r="B4302">
        <v>469</v>
      </c>
      <c r="C4302" t="s">
        <v>851</v>
      </c>
      <c r="D4302" t="s">
        <v>152</v>
      </c>
      <c r="E4302">
        <v>168</v>
      </c>
      <c r="F4302">
        <v>688</v>
      </c>
      <c r="G4302">
        <v>0.2441860465116279</v>
      </c>
      <c r="H4302">
        <v>9132</v>
      </c>
      <c r="I4302">
        <v>43181</v>
      </c>
      <c r="J4302">
        <v>14</v>
      </c>
      <c r="K4302" t="s">
        <v>1605</v>
      </c>
      <c r="L4302">
        <v>10709</v>
      </c>
      <c r="M4302">
        <v>2024</v>
      </c>
      <c r="N4302">
        <v>36</v>
      </c>
      <c r="O4302">
        <f t="shared" si="67"/>
        <v>1.8396846254927726E-2</v>
      </c>
    </row>
    <row r="4303" spans="1:15" x14ac:dyDescent="0.3">
      <c r="A4303">
        <v>114</v>
      </c>
      <c r="B4303">
        <v>304</v>
      </c>
      <c r="C4303" t="s">
        <v>851</v>
      </c>
      <c r="D4303" t="s">
        <v>152</v>
      </c>
      <c r="E4303">
        <v>156</v>
      </c>
      <c r="F4303">
        <v>254</v>
      </c>
      <c r="G4303">
        <v>0.61417322834645671</v>
      </c>
      <c r="H4303">
        <v>9132</v>
      </c>
      <c r="I4303">
        <v>43181</v>
      </c>
      <c r="J4303">
        <v>15</v>
      </c>
      <c r="K4303" t="s">
        <v>921</v>
      </c>
      <c r="L4303">
        <v>5398</v>
      </c>
      <c r="M4303">
        <v>2024</v>
      </c>
      <c r="N4303">
        <v>36</v>
      </c>
      <c r="O4303">
        <f t="shared" si="67"/>
        <v>1.7082785808147174E-2</v>
      </c>
    </row>
    <row r="4304" spans="1:15" x14ac:dyDescent="0.3">
      <c r="A4304">
        <v>114</v>
      </c>
      <c r="B4304">
        <v>254</v>
      </c>
      <c r="C4304" t="s">
        <v>851</v>
      </c>
      <c r="D4304" t="s">
        <v>152</v>
      </c>
      <c r="E4304">
        <v>140</v>
      </c>
      <c r="F4304">
        <v>439</v>
      </c>
      <c r="G4304">
        <v>0.31890660592255127</v>
      </c>
      <c r="H4304">
        <v>9132</v>
      </c>
      <c r="I4304">
        <v>43181</v>
      </c>
      <c r="J4304">
        <v>16</v>
      </c>
      <c r="K4304" t="s">
        <v>889</v>
      </c>
      <c r="L4304">
        <v>7267</v>
      </c>
      <c r="M4304">
        <v>2024</v>
      </c>
      <c r="N4304">
        <v>36</v>
      </c>
      <c r="O4304">
        <f t="shared" si="67"/>
        <v>1.5330705212439772E-2</v>
      </c>
    </row>
    <row r="4305" spans="1:15" x14ac:dyDescent="0.3">
      <c r="A4305">
        <v>114</v>
      </c>
      <c r="B4305">
        <v>862</v>
      </c>
      <c r="C4305" t="s">
        <v>851</v>
      </c>
      <c r="D4305" t="s">
        <v>152</v>
      </c>
      <c r="E4305">
        <v>138</v>
      </c>
      <c r="F4305">
        <v>815</v>
      </c>
      <c r="G4305">
        <v>0.16932515337423312</v>
      </c>
      <c r="H4305">
        <v>9132</v>
      </c>
      <c r="I4305">
        <v>43181</v>
      </c>
      <c r="J4305">
        <v>17</v>
      </c>
      <c r="K4305" t="s">
        <v>910</v>
      </c>
      <c r="L4305">
        <v>3335</v>
      </c>
      <c r="M4305">
        <v>2024</v>
      </c>
      <c r="N4305">
        <v>36</v>
      </c>
      <c r="O4305">
        <f t="shared" si="67"/>
        <v>1.5111695137976347E-2</v>
      </c>
    </row>
    <row r="4306" spans="1:15" x14ac:dyDescent="0.3">
      <c r="A4306">
        <v>114</v>
      </c>
      <c r="B4306">
        <v>347</v>
      </c>
      <c r="C4306" t="s">
        <v>851</v>
      </c>
      <c r="D4306" t="s">
        <v>152</v>
      </c>
      <c r="E4306">
        <v>118</v>
      </c>
      <c r="F4306">
        <v>328</v>
      </c>
      <c r="G4306">
        <v>0.3597560975609756</v>
      </c>
      <c r="H4306">
        <v>9132</v>
      </c>
      <c r="I4306">
        <v>43181</v>
      </c>
      <c r="J4306">
        <v>18</v>
      </c>
      <c r="K4306" t="s">
        <v>886</v>
      </c>
      <c r="L4306">
        <v>5736</v>
      </c>
      <c r="M4306">
        <v>2024</v>
      </c>
      <c r="N4306">
        <v>36</v>
      </c>
      <c r="O4306">
        <f t="shared" si="67"/>
        <v>1.2921594393342093E-2</v>
      </c>
    </row>
    <row r="4307" spans="1:15" x14ac:dyDescent="0.3">
      <c r="A4307">
        <v>114</v>
      </c>
      <c r="B4307">
        <v>204</v>
      </c>
      <c r="C4307" t="s">
        <v>851</v>
      </c>
      <c r="D4307" t="s">
        <v>152</v>
      </c>
      <c r="E4307">
        <v>116</v>
      </c>
      <c r="F4307">
        <v>255</v>
      </c>
      <c r="G4307">
        <v>0.45490196078431372</v>
      </c>
      <c r="H4307">
        <v>9132</v>
      </c>
      <c r="I4307">
        <v>43181</v>
      </c>
      <c r="J4307">
        <v>19</v>
      </c>
      <c r="K4307" t="s">
        <v>2704</v>
      </c>
      <c r="L4307">
        <v>4075</v>
      </c>
      <c r="M4307">
        <v>2024</v>
      </c>
      <c r="N4307">
        <v>36</v>
      </c>
      <c r="O4307">
        <f t="shared" si="67"/>
        <v>1.2702584318878668E-2</v>
      </c>
    </row>
    <row r="4308" spans="1:15" x14ac:dyDescent="0.3">
      <c r="A4308">
        <v>114</v>
      </c>
      <c r="B4308">
        <v>45</v>
      </c>
      <c r="C4308" t="s">
        <v>851</v>
      </c>
      <c r="D4308" t="s">
        <v>152</v>
      </c>
      <c r="E4308">
        <v>114</v>
      </c>
      <c r="F4308">
        <v>587</v>
      </c>
      <c r="G4308">
        <v>0.19420783645655879</v>
      </c>
      <c r="H4308">
        <v>9132</v>
      </c>
      <c r="I4308">
        <v>43181</v>
      </c>
      <c r="J4308">
        <v>20</v>
      </c>
      <c r="K4308" t="s">
        <v>883</v>
      </c>
      <c r="L4308">
        <v>9187</v>
      </c>
      <c r="M4308">
        <v>2024</v>
      </c>
      <c r="N4308">
        <v>36</v>
      </c>
      <c r="O4308">
        <f t="shared" si="67"/>
        <v>1.2483574244415242E-2</v>
      </c>
    </row>
    <row r="4309" spans="1:15" x14ac:dyDescent="0.3">
      <c r="A4309">
        <v>114</v>
      </c>
      <c r="B4309">
        <v>282</v>
      </c>
      <c r="C4309" t="s">
        <v>851</v>
      </c>
      <c r="D4309" t="s">
        <v>152</v>
      </c>
      <c r="E4309">
        <v>97</v>
      </c>
      <c r="F4309">
        <v>368</v>
      </c>
      <c r="G4309">
        <v>0.26358695652173914</v>
      </c>
      <c r="H4309">
        <v>9132</v>
      </c>
      <c r="I4309">
        <v>43181</v>
      </c>
      <c r="J4309">
        <v>21</v>
      </c>
      <c r="K4309" t="s">
        <v>893</v>
      </c>
      <c r="L4309">
        <v>5536</v>
      </c>
      <c r="M4309">
        <v>2024</v>
      </c>
      <c r="N4309">
        <v>36</v>
      </c>
      <c r="O4309">
        <f t="shared" si="67"/>
        <v>1.0621988611476127E-2</v>
      </c>
    </row>
    <row r="4310" spans="1:15" x14ac:dyDescent="0.3">
      <c r="A4310">
        <v>114</v>
      </c>
      <c r="B4310">
        <v>351</v>
      </c>
      <c r="C4310" t="s">
        <v>851</v>
      </c>
      <c r="D4310" t="s">
        <v>152</v>
      </c>
      <c r="E4310">
        <v>96</v>
      </c>
      <c r="F4310">
        <v>246</v>
      </c>
      <c r="G4310">
        <v>0.3902439024390244</v>
      </c>
      <c r="H4310">
        <v>9132</v>
      </c>
      <c r="I4310">
        <v>43181</v>
      </c>
      <c r="J4310">
        <v>22</v>
      </c>
      <c r="K4310" t="s">
        <v>2729</v>
      </c>
      <c r="L4310">
        <v>4749</v>
      </c>
      <c r="M4310">
        <v>2024</v>
      </c>
      <c r="N4310">
        <v>36</v>
      </c>
      <c r="O4310">
        <f t="shared" si="67"/>
        <v>1.0512483574244415E-2</v>
      </c>
    </row>
    <row r="4311" spans="1:15" x14ac:dyDescent="0.3">
      <c r="A4311">
        <v>114</v>
      </c>
      <c r="B4311">
        <v>244</v>
      </c>
      <c r="C4311" t="s">
        <v>851</v>
      </c>
      <c r="D4311" t="s">
        <v>152</v>
      </c>
      <c r="E4311">
        <v>94</v>
      </c>
      <c r="F4311">
        <v>383</v>
      </c>
      <c r="G4311">
        <v>0.24543080939947781</v>
      </c>
      <c r="H4311">
        <v>9132</v>
      </c>
      <c r="I4311">
        <v>43181</v>
      </c>
      <c r="J4311">
        <v>23</v>
      </c>
      <c r="K4311" t="s">
        <v>887</v>
      </c>
      <c r="L4311">
        <v>5396</v>
      </c>
      <c r="M4311">
        <v>2024</v>
      </c>
      <c r="N4311">
        <v>36</v>
      </c>
      <c r="O4311">
        <f t="shared" si="67"/>
        <v>1.029347349978099E-2</v>
      </c>
    </row>
    <row r="4312" spans="1:15" x14ac:dyDescent="0.3">
      <c r="A4312">
        <v>114</v>
      </c>
      <c r="B4312">
        <v>53</v>
      </c>
      <c r="C4312" t="s">
        <v>851</v>
      </c>
      <c r="D4312" t="s">
        <v>152</v>
      </c>
      <c r="E4312">
        <v>92</v>
      </c>
      <c r="F4312">
        <v>283</v>
      </c>
      <c r="G4312">
        <v>0.32508833922261482</v>
      </c>
      <c r="H4312">
        <v>9132</v>
      </c>
      <c r="I4312">
        <v>43181</v>
      </c>
      <c r="J4312">
        <v>24</v>
      </c>
      <c r="K4312" t="s">
        <v>906</v>
      </c>
      <c r="L4312">
        <v>6415</v>
      </c>
      <c r="M4312">
        <v>2024</v>
      </c>
      <c r="N4312">
        <v>36</v>
      </c>
      <c r="O4312">
        <f t="shared" si="67"/>
        <v>1.0074463425317565E-2</v>
      </c>
    </row>
    <row r="4313" spans="1:15" x14ac:dyDescent="0.3">
      <c r="A4313">
        <v>114</v>
      </c>
      <c r="B4313">
        <v>241</v>
      </c>
      <c r="C4313" t="s">
        <v>851</v>
      </c>
      <c r="D4313" t="s">
        <v>152</v>
      </c>
      <c r="E4313">
        <v>90</v>
      </c>
      <c r="F4313">
        <v>275</v>
      </c>
      <c r="G4313">
        <v>0.32727272727272727</v>
      </c>
      <c r="H4313">
        <v>9132</v>
      </c>
      <c r="I4313">
        <v>43181</v>
      </c>
      <c r="J4313">
        <v>25</v>
      </c>
      <c r="K4313" t="s">
        <v>890</v>
      </c>
      <c r="L4313">
        <v>4374</v>
      </c>
      <c r="M4313">
        <v>2024</v>
      </c>
      <c r="N4313">
        <v>36</v>
      </c>
      <c r="O4313">
        <f t="shared" si="67"/>
        <v>9.8554533508541393E-3</v>
      </c>
    </row>
    <row r="4314" spans="1:15" x14ac:dyDescent="0.3">
      <c r="A4314">
        <v>114</v>
      </c>
      <c r="B4314">
        <v>403</v>
      </c>
      <c r="C4314" t="s">
        <v>851</v>
      </c>
      <c r="D4314" t="s">
        <v>152</v>
      </c>
      <c r="E4314">
        <v>84</v>
      </c>
      <c r="F4314">
        <v>350</v>
      </c>
      <c r="G4314">
        <v>0.24</v>
      </c>
      <c r="H4314">
        <v>9132</v>
      </c>
      <c r="I4314">
        <v>43181</v>
      </c>
      <c r="J4314">
        <v>26</v>
      </c>
      <c r="K4314" t="s">
        <v>928</v>
      </c>
      <c r="L4314">
        <v>4475</v>
      </c>
      <c r="M4314">
        <v>2024</v>
      </c>
      <c r="N4314">
        <v>36</v>
      </c>
      <c r="O4314">
        <f t="shared" si="67"/>
        <v>9.1984231274638631E-3</v>
      </c>
    </row>
    <row r="4315" spans="1:15" x14ac:dyDescent="0.3">
      <c r="A4315">
        <v>114</v>
      </c>
      <c r="B4315">
        <v>280</v>
      </c>
      <c r="C4315" t="s">
        <v>851</v>
      </c>
      <c r="D4315" t="s">
        <v>152</v>
      </c>
      <c r="E4315">
        <v>83</v>
      </c>
      <c r="F4315">
        <v>318</v>
      </c>
      <c r="G4315">
        <v>0.2610062893081761</v>
      </c>
      <c r="H4315">
        <v>9132</v>
      </c>
      <c r="I4315">
        <v>43181</v>
      </c>
      <c r="J4315">
        <v>27</v>
      </c>
      <c r="K4315" t="s">
        <v>948</v>
      </c>
      <c r="L4315">
        <v>4028</v>
      </c>
      <c r="M4315">
        <v>2024</v>
      </c>
      <c r="N4315">
        <v>36</v>
      </c>
      <c r="O4315">
        <f t="shared" si="67"/>
        <v>9.0889180902321513E-3</v>
      </c>
    </row>
    <row r="4316" spans="1:15" x14ac:dyDescent="0.3">
      <c r="A4316">
        <v>114</v>
      </c>
      <c r="B4316">
        <v>446</v>
      </c>
      <c r="C4316" t="s">
        <v>851</v>
      </c>
      <c r="D4316" t="s">
        <v>152</v>
      </c>
      <c r="E4316">
        <v>79</v>
      </c>
      <c r="F4316">
        <v>202</v>
      </c>
      <c r="G4316">
        <v>0.3910891089108911</v>
      </c>
      <c r="H4316">
        <v>9132</v>
      </c>
      <c r="I4316">
        <v>43181</v>
      </c>
      <c r="J4316">
        <v>28</v>
      </c>
      <c r="K4316" t="s">
        <v>2204</v>
      </c>
      <c r="L4316">
        <v>1328</v>
      </c>
      <c r="M4316">
        <v>2024</v>
      </c>
      <c r="N4316">
        <v>36</v>
      </c>
      <c r="O4316">
        <f t="shared" si="67"/>
        <v>8.6508979413053005E-3</v>
      </c>
    </row>
    <row r="4317" spans="1:15" x14ac:dyDescent="0.3">
      <c r="A4317">
        <v>114</v>
      </c>
      <c r="B4317">
        <v>247</v>
      </c>
      <c r="C4317" t="s">
        <v>851</v>
      </c>
      <c r="D4317" t="s">
        <v>152</v>
      </c>
      <c r="E4317">
        <v>78</v>
      </c>
      <c r="F4317">
        <v>339</v>
      </c>
      <c r="G4317">
        <v>0.23008849557522124</v>
      </c>
      <c r="H4317">
        <v>9132</v>
      </c>
      <c r="I4317">
        <v>43181</v>
      </c>
      <c r="J4317">
        <v>29</v>
      </c>
      <c r="K4317" t="s">
        <v>898</v>
      </c>
      <c r="L4317">
        <v>5393</v>
      </c>
      <c r="M4317">
        <v>2024</v>
      </c>
      <c r="N4317">
        <v>36</v>
      </c>
      <c r="O4317">
        <f t="shared" si="67"/>
        <v>8.5413929040735869E-3</v>
      </c>
    </row>
    <row r="4318" spans="1:15" x14ac:dyDescent="0.3">
      <c r="A4318">
        <v>114</v>
      </c>
      <c r="B4318">
        <v>263</v>
      </c>
      <c r="C4318" t="s">
        <v>851</v>
      </c>
      <c r="D4318" t="s">
        <v>152</v>
      </c>
      <c r="E4318">
        <v>76</v>
      </c>
      <c r="F4318">
        <v>348</v>
      </c>
      <c r="G4318">
        <v>0.21839080459770116</v>
      </c>
      <c r="H4318">
        <v>9132</v>
      </c>
      <c r="I4318">
        <v>43181</v>
      </c>
      <c r="J4318">
        <v>30</v>
      </c>
      <c r="K4318" t="s">
        <v>2882</v>
      </c>
      <c r="L4318">
        <v>4234</v>
      </c>
      <c r="M4318">
        <v>2024</v>
      </c>
      <c r="N4318">
        <v>36</v>
      </c>
      <c r="O4318">
        <f t="shared" si="67"/>
        <v>8.3223828296101615E-3</v>
      </c>
    </row>
    <row r="4319" spans="1:15" x14ac:dyDescent="0.3">
      <c r="A4319">
        <v>114</v>
      </c>
      <c r="B4319">
        <v>134</v>
      </c>
      <c r="C4319" t="s">
        <v>851</v>
      </c>
      <c r="D4319" t="s">
        <v>152</v>
      </c>
      <c r="E4319">
        <v>71</v>
      </c>
      <c r="F4319">
        <v>252</v>
      </c>
      <c r="G4319">
        <v>0.28174603174603174</v>
      </c>
      <c r="H4319">
        <v>9132</v>
      </c>
      <c r="I4319">
        <v>43181</v>
      </c>
      <c r="J4319">
        <v>31</v>
      </c>
      <c r="K4319" t="s">
        <v>929</v>
      </c>
      <c r="L4319">
        <v>4163</v>
      </c>
      <c r="M4319">
        <v>2024</v>
      </c>
      <c r="N4319">
        <v>36</v>
      </c>
      <c r="O4319">
        <f t="shared" si="67"/>
        <v>7.7748576434515989E-3</v>
      </c>
    </row>
    <row r="4320" spans="1:15" x14ac:dyDescent="0.3">
      <c r="A4320">
        <v>114</v>
      </c>
      <c r="B4320">
        <v>199</v>
      </c>
      <c r="C4320" t="s">
        <v>851</v>
      </c>
      <c r="D4320" t="s">
        <v>152</v>
      </c>
      <c r="E4320">
        <v>71</v>
      </c>
      <c r="F4320">
        <v>171</v>
      </c>
      <c r="G4320">
        <v>0.41520467836257308</v>
      </c>
      <c r="H4320">
        <v>9132</v>
      </c>
      <c r="I4320">
        <v>43181</v>
      </c>
      <c r="J4320">
        <v>31</v>
      </c>
      <c r="K4320" t="s">
        <v>1667</v>
      </c>
      <c r="L4320">
        <v>2845</v>
      </c>
      <c r="M4320">
        <v>2024</v>
      </c>
      <c r="N4320">
        <v>36</v>
      </c>
      <c r="O4320">
        <f t="shared" si="67"/>
        <v>7.7748576434515989E-3</v>
      </c>
    </row>
    <row r="4321" spans="1:15" x14ac:dyDescent="0.3">
      <c r="A4321">
        <v>114</v>
      </c>
      <c r="B4321">
        <v>466</v>
      </c>
      <c r="C4321" t="s">
        <v>851</v>
      </c>
      <c r="D4321" t="s">
        <v>152</v>
      </c>
      <c r="E4321">
        <v>71</v>
      </c>
      <c r="F4321">
        <v>294</v>
      </c>
      <c r="G4321">
        <v>0.24149659863945577</v>
      </c>
      <c r="H4321">
        <v>9132</v>
      </c>
      <c r="I4321">
        <v>43181</v>
      </c>
      <c r="J4321">
        <v>31</v>
      </c>
      <c r="K4321" t="s">
        <v>2748</v>
      </c>
      <c r="L4321">
        <v>7325</v>
      </c>
      <c r="M4321">
        <v>2024</v>
      </c>
      <c r="N4321">
        <v>36</v>
      </c>
      <c r="O4321">
        <f t="shared" si="67"/>
        <v>7.7748576434515989E-3</v>
      </c>
    </row>
    <row r="4322" spans="1:15" x14ac:dyDescent="0.3">
      <c r="A4322">
        <v>114</v>
      </c>
      <c r="B4322">
        <v>253</v>
      </c>
      <c r="C4322" t="s">
        <v>851</v>
      </c>
      <c r="D4322" t="s">
        <v>152</v>
      </c>
      <c r="E4322">
        <v>70</v>
      </c>
      <c r="F4322">
        <v>224</v>
      </c>
      <c r="G4322">
        <v>0.3125</v>
      </c>
      <c r="H4322">
        <v>9132</v>
      </c>
      <c r="I4322">
        <v>43181</v>
      </c>
      <c r="J4322">
        <v>34</v>
      </c>
      <c r="K4322" t="s">
        <v>885</v>
      </c>
      <c r="L4322">
        <v>3191</v>
      </c>
      <c r="M4322">
        <v>2024</v>
      </c>
      <c r="N4322">
        <v>36</v>
      </c>
      <c r="O4322">
        <f t="shared" si="67"/>
        <v>7.6653526062198862E-3</v>
      </c>
    </row>
    <row r="4323" spans="1:15" x14ac:dyDescent="0.3">
      <c r="A4323">
        <v>114</v>
      </c>
      <c r="B4323">
        <v>284</v>
      </c>
      <c r="C4323" t="s">
        <v>851</v>
      </c>
      <c r="D4323" t="s">
        <v>152</v>
      </c>
      <c r="E4323">
        <v>70</v>
      </c>
      <c r="F4323">
        <v>235</v>
      </c>
      <c r="G4323">
        <v>0.2978723404255319</v>
      </c>
      <c r="H4323">
        <v>9132</v>
      </c>
      <c r="I4323">
        <v>43181</v>
      </c>
      <c r="J4323">
        <v>34</v>
      </c>
      <c r="K4323" t="s">
        <v>2719</v>
      </c>
      <c r="L4323">
        <v>3580</v>
      </c>
      <c r="M4323">
        <v>2024</v>
      </c>
      <c r="N4323">
        <v>36</v>
      </c>
      <c r="O4323">
        <f t="shared" si="67"/>
        <v>7.6653526062198862E-3</v>
      </c>
    </row>
    <row r="4324" spans="1:15" x14ac:dyDescent="0.3">
      <c r="A4324">
        <v>114</v>
      </c>
      <c r="B4324">
        <v>775</v>
      </c>
      <c r="C4324" t="s">
        <v>851</v>
      </c>
      <c r="D4324" t="s">
        <v>152</v>
      </c>
      <c r="E4324">
        <v>70</v>
      </c>
      <c r="F4324">
        <v>425</v>
      </c>
      <c r="G4324">
        <v>0.16470588235294117</v>
      </c>
      <c r="H4324">
        <v>9132</v>
      </c>
      <c r="I4324">
        <v>43181</v>
      </c>
      <c r="J4324">
        <v>34</v>
      </c>
      <c r="K4324" t="s">
        <v>881</v>
      </c>
      <c r="L4324">
        <v>9105</v>
      </c>
      <c r="M4324">
        <v>2024</v>
      </c>
      <c r="N4324">
        <v>36</v>
      </c>
      <c r="O4324">
        <f t="shared" si="67"/>
        <v>7.6653526062198862E-3</v>
      </c>
    </row>
    <row r="4325" spans="1:15" x14ac:dyDescent="0.3">
      <c r="A4325">
        <v>114</v>
      </c>
      <c r="B4325">
        <v>58</v>
      </c>
      <c r="C4325" t="s">
        <v>851</v>
      </c>
      <c r="D4325" t="s">
        <v>152</v>
      </c>
      <c r="E4325">
        <v>66</v>
      </c>
      <c r="F4325">
        <v>203</v>
      </c>
      <c r="G4325">
        <v>0.3251231527093596</v>
      </c>
      <c r="H4325">
        <v>9132</v>
      </c>
      <c r="I4325">
        <v>43181</v>
      </c>
      <c r="J4325">
        <v>37</v>
      </c>
      <c r="K4325" t="s">
        <v>911</v>
      </c>
      <c r="L4325">
        <v>3485</v>
      </c>
      <c r="M4325">
        <v>2024</v>
      </c>
      <c r="N4325">
        <v>36</v>
      </c>
      <c r="O4325">
        <f t="shared" si="67"/>
        <v>7.2273324572930354E-3</v>
      </c>
    </row>
    <row r="4326" spans="1:15" x14ac:dyDescent="0.3">
      <c r="A4326">
        <v>114</v>
      </c>
      <c r="B4326">
        <v>248</v>
      </c>
      <c r="C4326" t="s">
        <v>851</v>
      </c>
      <c r="D4326" t="s">
        <v>152</v>
      </c>
      <c r="E4326">
        <v>64</v>
      </c>
      <c r="F4326">
        <v>214</v>
      </c>
      <c r="G4326">
        <v>0.29906542056074764</v>
      </c>
      <c r="H4326">
        <v>9132</v>
      </c>
      <c r="I4326">
        <v>43181</v>
      </c>
      <c r="J4326">
        <v>38</v>
      </c>
      <c r="K4326" t="s">
        <v>963</v>
      </c>
      <c r="L4326">
        <v>3375</v>
      </c>
      <c r="M4326">
        <v>2024</v>
      </c>
      <c r="N4326">
        <v>36</v>
      </c>
      <c r="O4326">
        <f t="shared" si="67"/>
        <v>7.00832238282961E-3</v>
      </c>
    </row>
    <row r="4327" spans="1:15" x14ac:dyDescent="0.3">
      <c r="A4327">
        <v>114</v>
      </c>
      <c r="B4327">
        <v>321</v>
      </c>
      <c r="C4327" t="s">
        <v>851</v>
      </c>
      <c r="D4327" t="s">
        <v>152</v>
      </c>
      <c r="E4327">
        <v>63</v>
      </c>
      <c r="F4327">
        <v>159</v>
      </c>
      <c r="G4327">
        <v>0.39622641509433965</v>
      </c>
      <c r="H4327">
        <v>9132</v>
      </c>
      <c r="I4327">
        <v>43181</v>
      </c>
      <c r="J4327">
        <v>39</v>
      </c>
      <c r="K4327" t="s">
        <v>2725</v>
      </c>
      <c r="L4327">
        <v>2937</v>
      </c>
      <c r="M4327">
        <v>2024</v>
      </c>
      <c r="N4327">
        <v>36</v>
      </c>
      <c r="O4327">
        <f t="shared" si="67"/>
        <v>6.8988173455978973E-3</v>
      </c>
    </row>
    <row r="4328" spans="1:15" x14ac:dyDescent="0.3">
      <c r="A4328">
        <v>114</v>
      </c>
      <c r="B4328">
        <v>425</v>
      </c>
      <c r="C4328" t="s">
        <v>851</v>
      </c>
      <c r="D4328" t="s">
        <v>152</v>
      </c>
      <c r="E4328">
        <v>61</v>
      </c>
      <c r="F4328">
        <v>298</v>
      </c>
      <c r="G4328">
        <v>0.20469798657718122</v>
      </c>
      <c r="H4328">
        <v>9132</v>
      </c>
      <c r="I4328">
        <v>43181</v>
      </c>
      <c r="J4328">
        <v>40</v>
      </c>
      <c r="K4328" t="s">
        <v>2883</v>
      </c>
      <c r="L4328">
        <v>3296</v>
      </c>
      <c r="M4328">
        <v>2024</v>
      </c>
      <c r="N4328">
        <v>36</v>
      </c>
      <c r="O4328">
        <f t="shared" si="67"/>
        <v>6.6798072711344719E-3</v>
      </c>
    </row>
    <row r="4329" spans="1:15" x14ac:dyDescent="0.3">
      <c r="A4329">
        <v>114</v>
      </c>
      <c r="B4329">
        <v>190</v>
      </c>
      <c r="C4329" t="s">
        <v>851</v>
      </c>
      <c r="D4329" t="s">
        <v>152</v>
      </c>
      <c r="E4329">
        <v>59</v>
      </c>
      <c r="F4329">
        <v>400</v>
      </c>
      <c r="G4329">
        <v>0.14749999999999999</v>
      </c>
      <c r="H4329">
        <v>9132</v>
      </c>
      <c r="I4329">
        <v>43181</v>
      </c>
      <c r="J4329">
        <v>41</v>
      </c>
      <c r="K4329" t="s">
        <v>904</v>
      </c>
      <c r="L4329">
        <v>5253</v>
      </c>
      <c r="M4329">
        <v>2024</v>
      </c>
      <c r="N4329">
        <v>36</v>
      </c>
      <c r="O4329">
        <f t="shared" si="67"/>
        <v>6.4607971966710465E-3</v>
      </c>
    </row>
    <row r="4330" spans="1:15" x14ac:dyDescent="0.3">
      <c r="A4330">
        <v>114</v>
      </c>
      <c r="B4330">
        <v>192</v>
      </c>
      <c r="C4330" t="s">
        <v>851</v>
      </c>
      <c r="D4330" t="s">
        <v>152</v>
      </c>
      <c r="E4330">
        <v>59</v>
      </c>
      <c r="F4330">
        <v>235</v>
      </c>
      <c r="G4330">
        <v>0.25106382978723402</v>
      </c>
      <c r="H4330">
        <v>9132</v>
      </c>
      <c r="I4330">
        <v>43181</v>
      </c>
      <c r="J4330">
        <v>41</v>
      </c>
      <c r="K4330" t="s">
        <v>2880</v>
      </c>
      <c r="L4330">
        <v>5020</v>
      </c>
      <c r="M4330">
        <v>2024</v>
      </c>
      <c r="N4330">
        <v>36</v>
      </c>
      <c r="O4330">
        <f t="shared" si="67"/>
        <v>6.4607971966710465E-3</v>
      </c>
    </row>
    <row r="4331" spans="1:15" x14ac:dyDescent="0.3">
      <c r="A4331">
        <v>114</v>
      </c>
      <c r="B4331">
        <v>663</v>
      </c>
      <c r="C4331" t="s">
        <v>851</v>
      </c>
      <c r="D4331" t="s">
        <v>152</v>
      </c>
      <c r="E4331">
        <v>59</v>
      </c>
      <c r="F4331">
        <v>309</v>
      </c>
      <c r="G4331">
        <v>0.19093851132686085</v>
      </c>
      <c r="H4331">
        <v>9132</v>
      </c>
      <c r="I4331">
        <v>43181</v>
      </c>
      <c r="J4331">
        <v>41</v>
      </c>
      <c r="K4331" t="s">
        <v>2791</v>
      </c>
      <c r="L4331">
        <v>4867</v>
      </c>
      <c r="M4331">
        <v>2024</v>
      </c>
      <c r="N4331">
        <v>36</v>
      </c>
      <c r="O4331">
        <f t="shared" si="67"/>
        <v>6.4607971966710465E-3</v>
      </c>
    </row>
    <row r="4332" spans="1:15" x14ac:dyDescent="0.3">
      <c r="A4332">
        <v>114</v>
      </c>
      <c r="B4332">
        <v>482</v>
      </c>
      <c r="C4332" t="s">
        <v>851</v>
      </c>
      <c r="D4332" t="s">
        <v>152</v>
      </c>
      <c r="E4332">
        <v>58</v>
      </c>
      <c r="F4332">
        <v>82</v>
      </c>
      <c r="G4332">
        <v>0.70731707317073167</v>
      </c>
      <c r="H4332">
        <v>9132</v>
      </c>
      <c r="I4332">
        <v>43181</v>
      </c>
      <c r="J4332">
        <v>44</v>
      </c>
      <c r="K4332" t="s">
        <v>2752</v>
      </c>
      <c r="L4332">
        <v>296</v>
      </c>
      <c r="M4332">
        <v>2024</v>
      </c>
      <c r="N4332">
        <v>36</v>
      </c>
      <c r="O4332">
        <f t="shared" si="67"/>
        <v>6.3512921594393338E-3</v>
      </c>
    </row>
    <row r="4333" spans="1:15" x14ac:dyDescent="0.3">
      <c r="A4333">
        <v>114</v>
      </c>
      <c r="B4333">
        <v>861</v>
      </c>
      <c r="C4333" t="s">
        <v>851</v>
      </c>
      <c r="D4333" t="s">
        <v>152</v>
      </c>
      <c r="E4333">
        <v>57</v>
      </c>
      <c r="F4333">
        <v>128</v>
      </c>
      <c r="G4333">
        <v>0.4453125</v>
      </c>
      <c r="H4333">
        <v>9132</v>
      </c>
      <c r="I4333">
        <v>43181</v>
      </c>
      <c r="J4333">
        <v>45</v>
      </c>
      <c r="K4333" t="s">
        <v>2802</v>
      </c>
      <c r="L4333">
        <v>2923</v>
      </c>
      <c r="M4333">
        <v>2024</v>
      </c>
      <c r="N4333">
        <v>36</v>
      </c>
      <c r="O4333">
        <f t="shared" si="67"/>
        <v>6.2417871222076211E-3</v>
      </c>
    </row>
    <row r="4334" spans="1:15" x14ac:dyDescent="0.3">
      <c r="A4334">
        <v>114</v>
      </c>
      <c r="B4334">
        <v>113</v>
      </c>
      <c r="C4334" t="s">
        <v>851</v>
      </c>
      <c r="D4334" t="s">
        <v>152</v>
      </c>
      <c r="E4334">
        <v>56</v>
      </c>
      <c r="F4334">
        <v>255</v>
      </c>
      <c r="G4334">
        <v>0.2196078431372549</v>
      </c>
      <c r="H4334">
        <v>9132</v>
      </c>
      <c r="I4334">
        <v>43181</v>
      </c>
      <c r="J4334">
        <v>46</v>
      </c>
      <c r="K4334" t="s">
        <v>936</v>
      </c>
      <c r="L4334">
        <v>3757</v>
      </c>
      <c r="M4334">
        <v>2024</v>
      </c>
      <c r="N4334">
        <v>36</v>
      </c>
      <c r="O4334">
        <f t="shared" si="67"/>
        <v>6.1322820849759093E-3</v>
      </c>
    </row>
    <row r="4335" spans="1:15" x14ac:dyDescent="0.3">
      <c r="A4335">
        <v>114</v>
      </c>
      <c r="B4335">
        <v>812</v>
      </c>
      <c r="C4335" t="s">
        <v>851</v>
      </c>
      <c r="D4335" t="s">
        <v>152</v>
      </c>
      <c r="E4335">
        <v>55</v>
      </c>
      <c r="F4335">
        <v>203</v>
      </c>
      <c r="G4335">
        <v>0.27093596059113301</v>
      </c>
      <c r="H4335">
        <v>9132</v>
      </c>
      <c r="I4335">
        <v>43181</v>
      </c>
      <c r="J4335">
        <v>47</v>
      </c>
      <c r="K4335" t="s">
        <v>901</v>
      </c>
      <c r="L4335">
        <v>3303</v>
      </c>
      <c r="M4335">
        <v>2024</v>
      </c>
      <c r="N4335">
        <v>36</v>
      </c>
      <c r="O4335">
        <f t="shared" si="67"/>
        <v>6.0227770477441966E-3</v>
      </c>
    </row>
    <row r="4336" spans="1:15" x14ac:dyDescent="0.3">
      <c r="A4336">
        <v>114</v>
      </c>
      <c r="B4336">
        <v>48</v>
      </c>
      <c r="C4336" t="s">
        <v>851</v>
      </c>
      <c r="D4336" t="s">
        <v>152</v>
      </c>
      <c r="E4336">
        <v>53</v>
      </c>
      <c r="F4336">
        <v>125</v>
      </c>
      <c r="G4336">
        <v>0.42399999999999999</v>
      </c>
      <c r="H4336">
        <v>9132</v>
      </c>
      <c r="I4336">
        <v>43181</v>
      </c>
      <c r="J4336">
        <v>48</v>
      </c>
      <c r="K4336" t="s">
        <v>2681</v>
      </c>
      <c r="L4336">
        <v>1882</v>
      </c>
      <c r="M4336">
        <v>2024</v>
      </c>
      <c r="N4336">
        <v>36</v>
      </c>
      <c r="O4336">
        <f t="shared" si="67"/>
        <v>5.8037669732807712E-3</v>
      </c>
    </row>
    <row r="4337" spans="1:15" x14ac:dyDescent="0.3">
      <c r="A4337">
        <v>114</v>
      </c>
      <c r="B4337">
        <v>141</v>
      </c>
      <c r="C4337" t="s">
        <v>851</v>
      </c>
      <c r="D4337" t="s">
        <v>152</v>
      </c>
      <c r="E4337">
        <v>52</v>
      </c>
      <c r="F4337">
        <v>223</v>
      </c>
      <c r="G4337">
        <v>0.23318385650224216</v>
      </c>
      <c r="H4337">
        <v>9132</v>
      </c>
      <c r="I4337">
        <v>43181</v>
      </c>
      <c r="J4337">
        <v>49</v>
      </c>
      <c r="K4337" t="s">
        <v>931</v>
      </c>
      <c r="L4337">
        <v>3833</v>
      </c>
      <c r="M4337">
        <v>2024</v>
      </c>
      <c r="N4337">
        <v>36</v>
      </c>
      <c r="O4337">
        <f t="shared" si="67"/>
        <v>5.6942619360490585E-3</v>
      </c>
    </row>
    <row r="4338" spans="1:15" x14ac:dyDescent="0.3">
      <c r="A4338">
        <v>114</v>
      </c>
      <c r="B4338">
        <v>198</v>
      </c>
      <c r="C4338" t="s">
        <v>851</v>
      </c>
      <c r="D4338" t="s">
        <v>152</v>
      </c>
      <c r="E4338">
        <v>52</v>
      </c>
      <c r="F4338">
        <v>101</v>
      </c>
      <c r="G4338">
        <v>0.51485148514851486</v>
      </c>
      <c r="H4338">
        <v>9132</v>
      </c>
      <c r="I4338">
        <v>43181</v>
      </c>
      <c r="J4338">
        <v>49</v>
      </c>
      <c r="K4338" t="s">
        <v>2703</v>
      </c>
      <c r="L4338">
        <v>1904</v>
      </c>
      <c r="M4338">
        <v>2024</v>
      </c>
      <c r="N4338">
        <v>36</v>
      </c>
      <c r="O4338">
        <f t="shared" si="67"/>
        <v>5.6942619360490585E-3</v>
      </c>
    </row>
    <row r="4339" spans="1:15" x14ac:dyDescent="0.3">
      <c r="A4339">
        <v>114</v>
      </c>
      <c r="B4339">
        <v>207</v>
      </c>
      <c r="C4339" t="s">
        <v>851</v>
      </c>
      <c r="D4339" t="s">
        <v>152</v>
      </c>
      <c r="E4339">
        <v>52</v>
      </c>
      <c r="F4339">
        <v>156</v>
      </c>
      <c r="G4339">
        <v>0.33333333333333331</v>
      </c>
      <c r="H4339">
        <v>9132</v>
      </c>
      <c r="I4339">
        <v>43181</v>
      </c>
      <c r="J4339">
        <v>49</v>
      </c>
      <c r="K4339" t="s">
        <v>2231</v>
      </c>
      <c r="L4339">
        <v>3040</v>
      </c>
      <c r="M4339">
        <v>2024</v>
      </c>
      <c r="N4339">
        <v>36</v>
      </c>
      <c r="O4339">
        <f t="shared" si="67"/>
        <v>5.6942619360490585E-3</v>
      </c>
    </row>
    <row r="4340" spans="1:15" x14ac:dyDescent="0.3">
      <c r="A4340">
        <v>114</v>
      </c>
      <c r="B4340">
        <v>181</v>
      </c>
      <c r="C4340" t="s">
        <v>851</v>
      </c>
      <c r="D4340" t="s">
        <v>152</v>
      </c>
      <c r="E4340">
        <v>51</v>
      </c>
      <c r="F4340">
        <v>226</v>
      </c>
      <c r="G4340">
        <v>0.22566371681415928</v>
      </c>
      <c r="H4340">
        <v>9132</v>
      </c>
      <c r="I4340">
        <v>43181</v>
      </c>
      <c r="J4340">
        <v>52</v>
      </c>
      <c r="K4340" t="s">
        <v>2217</v>
      </c>
      <c r="L4340">
        <v>2856</v>
      </c>
      <c r="M4340">
        <v>2024</v>
      </c>
      <c r="N4340">
        <v>36</v>
      </c>
      <c r="O4340">
        <f t="shared" si="67"/>
        <v>5.5847568988173458E-3</v>
      </c>
    </row>
    <row r="4341" spans="1:15" x14ac:dyDescent="0.3">
      <c r="A4341">
        <v>114</v>
      </c>
      <c r="B4341">
        <v>191</v>
      </c>
      <c r="C4341" t="s">
        <v>851</v>
      </c>
      <c r="D4341" t="s">
        <v>152</v>
      </c>
      <c r="E4341">
        <v>50</v>
      </c>
      <c r="F4341">
        <v>113</v>
      </c>
      <c r="G4341">
        <v>0.44247787610619471</v>
      </c>
      <c r="H4341">
        <v>9132</v>
      </c>
      <c r="I4341">
        <v>43181</v>
      </c>
      <c r="J4341">
        <v>53</v>
      </c>
      <c r="K4341" t="s">
        <v>2941</v>
      </c>
      <c r="L4341">
        <v>1386</v>
      </c>
      <c r="M4341">
        <v>2024</v>
      </c>
      <c r="N4341">
        <v>36</v>
      </c>
      <c r="O4341">
        <f t="shared" si="67"/>
        <v>5.4752518615856331E-3</v>
      </c>
    </row>
    <row r="4342" spans="1:15" x14ac:dyDescent="0.3">
      <c r="A4342">
        <v>114</v>
      </c>
      <c r="B4342">
        <v>422</v>
      </c>
      <c r="C4342" t="s">
        <v>851</v>
      </c>
      <c r="D4342" t="s">
        <v>152</v>
      </c>
      <c r="E4342">
        <v>50</v>
      </c>
      <c r="F4342">
        <v>147</v>
      </c>
      <c r="G4342">
        <v>0.3401360544217687</v>
      </c>
      <c r="H4342">
        <v>9132</v>
      </c>
      <c r="I4342">
        <v>43181</v>
      </c>
      <c r="J4342">
        <v>53</v>
      </c>
      <c r="K4342" t="s">
        <v>2852</v>
      </c>
      <c r="L4342">
        <v>2623</v>
      </c>
      <c r="M4342">
        <v>2024</v>
      </c>
      <c r="N4342">
        <v>36</v>
      </c>
      <c r="O4342">
        <f t="shared" si="67"/>
        <v>5.4752518615856331E-3</v>
      </c>
    </row>
    <row r="4343" spans="1:15" x14ac:dyDescent="0.3">
      <c r="A4343">
        <v>114</v>
      </c>
      <c r="B4343">
        <v>197</v>
      </c>
      <c r="C4343" t="s">
        <v>851</v>
      </c>
      <c r="D4343" t="s">
        <v>152</v>
      </c>
      <c r="E4343">
        <v>49</v>
      </c>
      <c r="F4343">
        <v>152</v>
      </c>
      <c r="G4343">
        <v>0.32236842105263158</v>
      </c>
      <c r="H4343">
        <v>9132</v>
      </c>
      <c r="I4343">
        <v>43181</v>
      </c>
      <c r="J4343">
        <v>55</v>
      </c>
      <c r="K4343" t="s">
        <v>912</v>
      </c>
      <c r="L4343">
        <v>3175</v>
      </c>
      <c r="M4343">
        <v>2024</v>
      </c>
      <c r="N4343">
        <v>36</v>
      </c>
      <c r="O4343">
        <f t="shared" si="67"/>
        <v>5.3657468243539204E-3</v>
      </c>
    </row>
    <row r="4344" spans="1:15" x14ac:dyDescent="0.3">
      <c r="A4344">
        <v>114</v>
      </c>
      <c r="B4344">
        <v>111</v>
      </c>
      <c r="C4344" t="s">
        <v>851</v>
      </c>
      <c r="D4344" t="s">
        <v>152</v>
      </c>
      <c r="E4344">
        <v>48</v>
      </c>
      <c r="F4344">
        <v>71</v>
      </c>
      <c r="G4344">
        <v>0.676056338028169</v>
      </c>
      <c r="H4344">
        <v>9132</v>
      </c>
      <c r="I4344">
        <v>43181</v>
      </c>
      <c r="J4344">
        <v>56</v>
      </c>
      <c r="K4344" t="s">
        <v>2688</v>
      </c>
      <c r="L4344">
        <v>1172</v>
      </c>
      <c r="M4344">
        <v>2024</v>
      </c>
      <c r="N4344">
        <v>36</v>
      </c>
      <c r="O4344">
        <f t="shared" si="67"/>
        <v>5.2562417871222077E-3</v>
      </c>
    </row>
    <row r="4345" spans="1:15" x14ac:dyDescent="0.3">
      <c r="A4345">
        <v>114</v>
      </c>
      <c r="B4345">
        <v>133</v>
      </c>
      <c r="C4345" t="s">
        <v>851</v>
      </c>
      <c r="D4345" t="s">
        <v>152</v>
      </c>
      <c r="E4345">
        <v>48</v>
      </c>
      <c r="F4345">
        <v>387</v>
      </c>
      <c r="G4345">
        <v>0.12403100775193798</v>
      </c>
      <c r="H4345">
        <v>9132</v>
      </c>
      <c r="I4345">
        <v>43181</v>
      </c>
      <c r="J4345">
        <v>56</v>
      </c>
      <c r="K4345" t="s">
        <v>2877</v>
      </c>
      <c r="L4345">
        <v>7672</v>
      </c>
      <c r="M4345">
        <v>2024</v>
      </c>
      <c r="N4345">
        <v>36</v>
      </c>
      <c r="O4345">
        <f t="shared" si="67"/>
        <v>5.2562417871222077E-3</v>
      </c>
    </row>
    <row r="4346" spans="1:15" x14ac:dyDescent="0.3">
      <c r="A4346">
        <v>114</v>
      </c>
      <c r="B4346">
        <v>174</v>
      </c>
      <c r="C4346" t="s">
        <v>851</v>
      </c>
      <c r="D4346" t="s">
        <v>152</v>
      </c>
      <c r="E4346">
        <v>48</v>
      </c>
      <c r="F4346">
        <v>386</v>
      </c>
      <c r="G4346">
        <v>0.12435233160621761</v>
      </c>
      <c r="H4346">
        <v>9132</v>
      </c>
      <c r="I4346">
        <v>43181</v>
      </c>
      <c r="J4346">
        <v>56</v>
      </c>
      <c r="K4346" t="s">
        <v>2878</v>
      </c>
      <c r="L4346">
        <v>5150</v>
      </c>
      <c r="M4346">
        <v>2024</v>
      </c>
      <c r="N4346">
        <v>36</v>
      </c>
      <c r="O4346">
        <f t="shared" si="67"/>
        <v>5.2562417871222077E-3</v>
      </c>
    </row>
    <row r="4347" spans="1:15" x14ac:dyDescent="0.3">
      <c r="A4347">
        <v>114</v>
      </c>
      <c r="B4347">
        <v>322</v>
      </c>
      <c r="C4347" t="s">
        <v>851</v>
      </c>
      <c r="D4347" t="s">
        <v>152</v>
      </c>
      <c r="E4347">
        <v>47</v>
      </c>
      <c r="F4347">
        <v>67</v>
      </c>
      <c r="G4347">
        <v>0.70149253731343286</v>
      </c>
      <c r="H4347">
        <v>9132</v>
      </c>
      <c r="I4347">
        <v>43181</v>
      </c>
      <c r="J4347">
        <v>59</v>
      </c>
      <c r="K4347" t="s">
        <v>1667</v>
      </c>
      <c r="L4347">
        <v>1093</v>
      </c>
      <c r="M4347">
        <v>2024</v>
      </c>
      <c r="N4347">
        <v>36</v>
      </c>
      <c r="O4347">
        <f t="shared" si="67"/>
        <v>5.146736749890495E-3</v>
      </c>
    </row>
    <row r="4348" spans="1:15" x14ac:dyDescent="0.3">
      <c r="A4348">
        <v>114</v>
      </c>
      <c r="B4348">
        <v>283</v>
      </c>
      <c r="C4348" t="s">
        <v>851</v>
      </c>
      <c r="D4348" t="s">
        <v>152</v>
      </c>
      <c r="E4348">
        <v>46</v>
      </c>
      <c r="F4348">
        <v>187</v>
      </c>
      <c r="G4348">
        <v>0.24598930481283424</v>
      </c>
      <c r="H4348">
        <v>9132</v>
      </c>
      <c r="I4348">
        <v>43181</v>
      </c>
      <c r="J4348">
        <v>60</v>
      </c>
      <c r="K4348" t="s">
        <v>2244</v>
      </c>
      <c r="L4348">
        <v>2563</v>
      </c>
      <c r="M4348">
        <v>2024</v>
      </c>
      <c r="N4348">
        <v>36</v>
      </c>
      <c r="O4348">
        <f t="shared" si="67"/>
        <v>5.0372317126587823E-3</v>
      </c>
    </row>
    <row r="4349" spans="1:15" x14ac:dyDescent="0.3">
      <c r="A4349">
        <v>114</v>
      </c>
      <c r="B4349">
        <v>175</v>
      </c>
      <c r="C4349" t="s">
        <v>851</v>
      </c>
      <c r="D4349" t="s">
        <v>152</v>
      </c>
      <c r="E4349">
        <v>45</v>
      </c>
      <c r="F4349">
        <v>612</v>
      </c>
      <c r="G4349">
        <v>7.3529411764705885E-2</v>
      </c>
      <c r="H4349">
        <v>9132</v>
      </c>
      <c r="I4349">
        <v>43181</v>
      </c>
      <c r="J4349">
        <v>61</v>
      </c>
      <c r="K4349" t="s">
        <v>2879</v>
      </c>
      <c r="L4349">
        <v>7629</v>
      </c>
      <c r="M4349">
        <v>2024</v>
      </c>
      <c r="N4349">
        <v>36</v>
      </c>
      <c r="O4349">
        <f t="shared" si="67"/>
        <v>4.9277266754270696E-3</v>
      </c>
    </row>
    <row r="4350" spans="1:15" x14ac:dyDescent="0.3">
      <c r="A4350">
        <v>114</v>
      </c>
      <c r="B4350">
        <v>203</v>
      </c>
      <c r="C4350" t="s">
        <v>851</v>
      </c>
      <c r="D4350" t="s">
        <v>152</v>
      </c>
      <c r="E4350">
        <v>45</v>
      </c>
      <c r="F4350">
        <v>58</v>
      </c>
      <c r="G4350">
        <v>0.77586206896551724</v>
      </c>
      <c r="H4350">
        <v>9132</v>
      </c>
      <c r="I4350">
        <v>43181</v>
      </c>
      <c r="J4350">
        <v>61</v>
      </c>
      <c r="K4350" t="s">
        <v>1735</v>
      </c>
      <c r="L4350">
        <v>1119</v>
      </c>
      <c r="M4350">
        <v>2024</v>
      </c>
      <c r="N4350">
        <v>36</v>
      </c>
      <c r="O4350">
        <f t="shared" si="67"/>
        <v>4.9277266754270696E-3</v>
      </c>
    </row>
    <row r="4351" spans="1:15" x14ac:dyDescent="0.3">
      <c r="A4351">
        <v>114</v>
      </c>
      <c r="B4351">
        <v>52</v>
      </c>
      <c r="C4351" t="s">
        <v>851</v>
      </c>
      <c r="D4351" t="s">
        <v>152</v>
      </c>
      <c r="E4351">
        <v>42</v>
      </c>
      <c r="F4351">
        <v>240</v>
      </c>
      <c r="G4351">
        <v>0.17499999999999999</v>
      </c>
      <c r="H4351">
        <v>9132</v>
      </c>
      <c r="I4351">
        <v>43181</v>
      </c>
      <c r="J4351">
        <v>63</v>
      </c>
      <c r="K4351" t="s">
        <v>2881</v>
      </c>
      <c r="L4351">
        <v>3600</v>
      </c>
      <c r="M4351">
        <v>2024</v>
      </c>
      <c r="N4351">
        <v>36</v>
      </c>
      <c r="O4351">
        <f t="shared" si="67"/>
        <v>4.5992115637319315E-3</v>
      </c>
    </row>
    <row r="4352" spans="1:15" x14ac:dyDescent="0.3">
      <c r="A4352">
        <v>114</v>
      </c>
      <c r="B4352">
        <v>143</v>
      </c>
      <c r="C4352" t="s">
        <v>851</v>
      </c>
      <c r="D4352" t="s">
        <v>152</v>
      </c>
      <c r="E4352">
        <v>42</v>
      </c>
      <c r="F4352">
        <v>131</v>
      </c>
      <c r="G4352">
        <v>0.32061068702290074</v>
      </c>
      <c r="H4352">
        <v>9132</v>
      </c>
      <c r="I4352">
        <v>43181</v>
      </c>
      <c r="J4352">
        <v>63</v>
      </c>
      <c r="K4352" t="s">
        <v>2693</v>
      </c>
      <c r="L4352">
        <v>2493</v>
      </c>
      <c r="M4352">
        <v>2024</v>
      </c>
      <c r="N4352">
        <v>36</v>
      </c>
      <c r="O4352">
        <f t="shared" si="67"/>
        <v>4.5992115637319315E-3</v>
      </c>
    </row>
    <row r="4353" spans="1:15" x14ac:dyDescent="0.3">
      <c r="A4353">
        <v>114</v>
      </c>
      <c r="B4353">
        <v>231</v>
      </c>
      <c r="C4353" t="s">
        <v>851</v>
      </c>
      <c r="D4353" t="s">
        <v>152</v>
      </c>
      <c r="E4353">
        <v>42</v>
      </c>
      <c r="F4353">
        <v>244</v>
      </c>
      <c r="G4353">
        <v>0.1721311475409836</v>
      </c>
      <c r="H4353">
        <v>9132</v>
      </c>
      <c r="I4353">
        <v>43181</v>
      </c>
      <c r="J4353">
        <v>63</v>
      </c>
      <c r="K4353" t="s">
        <v>2220</v>
      </c>
      <c r="L4353">
        <v>4866</v>
      </c>
      <c r="M4353">
        <v>2024</v>
      </c>
      <c r="N4353">
        <v>36</v>
      </c>
      <c r="O4353">
        <f t="shared" si="67"/>
        <v>4.5992115637319315E-3</v>
      </c>
    </row>
    <row r="4354" spans="1:15" x14ac:dyDescent="0.3">
      <c r="A4354">
        <v>114</v>
      </c>
      <c r="B4354">
        <v>24</v>
      </c>
      <c r="C4354" t="s">
        <v>851</v>
      </c>
      <c r="D4354" t="s">
        <v>152</v>
      </c>
      <c r="E4354">
        <v>41</v>
      </c>
      <c r="F4354">
        <v>173</v>
      </c>
      <c r="G4354">
        <v>0.23699421965317918</v>
      </c>
      <c r="H4354">
        <v>9132</v>
      </c>
      <c r="I4354">
        <v>43181</v>
      </c>
      <c r="J4354">
        <v>66</v>
      </c>
      <c r="K4354" t="s">
        <v>2220</v>
      </c>
      <c r="L4354">
        <v>3887</v>
      </c>
      <c r="M4354">
        <v>2024</v>
      </c>
      <c r="N4354">
        <v>36</v>
      </c>
      <c r="O4354">
        <f t="shared" si="67"/>
        <v>4.4897065265002188E-3</v>
      </c>
    </row>
    <row r="4355" spans="1:15" x14ac:dyDescent="0.3">
      <c r="A4355">
        <v>114</v>
      </c>
      <c r="B4355">
        <v>234</v>
      </c>
      <c r="C4355" t="s">
        <v>851</v>
      </c>
      <c r="D4355" t="s">
        <v>152</v>
      </c>
      <c r="E4355">
        <v>41</v>
      </c>
      <c r="F4355">
        <v>93</v>
      </c>
      <c r="G4355">
        <v>0.44086021505376344</v>
      </c>
      <c r="H4355">
        <v>9132</v>
      </c>
      <c r="I4355">
        <v>43181</v>
      </c>
      <c r="J4355">
        <v>66</v>
      </c>
      <c r="K4355" t="s">
        <v>2965</v>
      </c>
      <c r="L4355">
        <v>721</v>
      </c>
      <c r="M4355">
        <v>2024</v>
      </c>
      <c r="N4355">
        <v>36</v>
      </c>
      <c r="O4355">
        <f t="shared" ref="O4355:O4418" si="68">E4355/H4355</f>
        <v>4.4897065265002188E-3</v>
      </c>
    </row>
    <row r="4356" spans="1:15" x14ac:dyDescent="0.3">
      <c r="A4356">
        <v>114</v>
      </c>
      <c r="B4356">
        <v>136</v>
      </c>
      <c r="C4356" t="s">
        <v>851</v>
      </c>
      <c r="D4356" t="s">
        <v>152</v>
      </c>
      <c r="E4356">
        <v>40</v>
      </c>
      <c r="F4356">
        <v>127</v>
      </c>
      <c r="G4356">
        <v>0.31496062992125984</v>
      </c>
      <c r="H4356">
        <v>9132</v>
      </c>
      <c r="I4356">
        <v>43181</v>
      </c>
      <c r="J4356">
        <v>68</v>
      </c>
      <c r="K4356" t="s">
        <v>945</v>
      </c>
      <c r="L4356">
        <v>1958</v>
      </c>
      <c r="M4356">
        <v>2024</v>
      </c>
      <c r="N4356">
        <v>36</v>
      </c>
      <c r="O4356">
        <f t="shared" si="68"/>
        <v>4.3802014892685062E-3</v>
      </c>
    </row>
    <row r="4357" spans="1:15" x14ac:dyDescent="0.3">
      <c r="A4357">
        <v>114</v>
      </c>
      <c r="B4357">
        <v>308</v>
      </c>
      <c r="C4357" t="s">
        <v>851</v>
      </c>
      <c r="D4357" t="s">
        <v>152</v>
      </c>
      <c r="E4357">
        <v>39</v>
      </c>
      <c r="F4357">
        <v>315</v>
      </c>
      <c r="G4357">
        <v>0.12380952380952381</v>
      </c>
      <c r="H4357">
        <v>9132</v>
      </c>
      <c r="I4357">
        <v>43181</v>
      </c>
      <c r="J4357">
        <v>69</v>
      </c>
      <c r="K4357" t="s">
        <v>2211</v>
      </c>
      <c r="L4357">
        <v>5626</v>
      </c>
      <c r="M4357">
        <v>2024</v>
      </c>
      <c r="N4357">
        <v>36</v>
      </c>
      <c r="O4357">
        <f t="shared" si="68"/>
        <v>4.2706964520367935E-3</v>
      </c>
    </row>
    <row r="4358" spans="1:15" x14ac:dyDescent="0.3">
      <c r="A4358">
        <v>114</v>
      </c>
      <c r="B4358">
        <v>245</v>
      </c>
      <c r="C4358" t="s">
        <v>851</v>
      </c>
      <c r="D4358" t="s">
        <v>152</v>
      </c>
      <c r="E4358">
        <v>38</v>
      </c>
      <c r="F4358">
        <v>138</v>
      </c>
      <c r="G4358">
        <v>0.27536231884057971</v>
      </c>
      <c r="H4358">
        <v>9132</v>
      </c>
      <c r="I4358">
        <v>43181</v>
      </c>
      <c r="J4358">
        <v>70</v>
      </c>
      <c r="K4358" t="s">
        <v>2712</v>
      </c>
      <c r="L4358">
        <v>2282</v>
      </c>
      <c r="M4358">
        <v>2024</v>
      </c>
      <c r="N4358">
        <v>36</v>
      </c>
      <c r="O4358">
        <f t="shared" si="68"/>
        <v>4.1611914148050808E-3</v>
      </c>
    </row>
    <row r="4359" spans="1:15" x14ac:dyDescent="0.3">
      <c r="A4359">
        <v>114</v>
      </c>
      <c r="B4359">
        <v>342</v>
      </c>
      <c r="C4359" t="s">
        <v>851</v>
      </c>
      <c r="D4359" t="s">
        <v>152</v>
      </c>
      <c r="E4359">
        <v>35</v>
      </c>
      <c r="F4359">
        <v>123</v>
      </c>
      <c r="G4359">
        <v>0.28455284552845528</v>
      </c>
      <c r="H4359">
        <v>9132</v>
      </c>
      <c r="I4359">
        <v>43181</v>
      </c>
      <c r="J4359">
        <v>71</v>
      </c>
      <c r="K4359" t="s">
        <v>2726</v>
      </c>
      <c r="L4359">
        <v>2776</v>
      </c>
      <c r="M4359">
        <v>2024</v>
      </c>
      <c r="N4359">
        <v>36</v>
      </c>
      <c r="O4359">
        <f t="shared" si="68"/>
        <v>3.8326763031099431E-3</v>
      </c>
    </row>
    <row r="4360" spans="1:15" x14ac:dyDescent="0.3">
      <c r="A4360">
        <v>114</v>
      </c>
      <c r="B4360">
        <v>380</v>
      </c>
      <c r="C4360" t="s">
        <v>851</v>
      </c>
      <c r="D4360" t="s">
        <v>152</v>
      </c>
      <c r="E4360">
        <v>35</v>
      </c>
      <c r="F4360">
        <v>105</v>
      </c>
      <c r="G4360">
        <v>0.33333333333333331</v>
      </c>
      <c r="H4360">
        <v>9132</v>
      </c>
      <c r="I4360">
        <v>43181</v>
      </c>
      <c r="J4360">
        <v>71</v>
      </c>
      <c r="K4360" t="s">
        <v>2733</v>
      </c>
      <c r="L4360">
        <v>1402</v>
      </c>
      <c r="M4360">
        <v>2024</v>
      </c>
      <c r="N4360">
        <v>36</v>
      </c>
      <c r="O4360">
        <f t="shared" si="68"/>
        <v>3.8326763031099431E-3</v>
      </c>
    </row>
    <row r="4361" spans="1:15" x14ac:dyDescent="0.3">
      <c r="A4361">
        <v>114</v>
      </c>
      <c r="B4361">
        <v>426</v>
      </c>
      <c r="C4361" t="s">
        <v>851</v>
      </c>
      <c r="D4361" t="s">
        <v>152</v>
      </c>
      <c r="E4361">
        <v>35</v>
      </c>
      <c r="F4361">
        <v>231</v>
      </c>
      <c r="G4361">
        <v>0.15151515151515152</v>
      </c>
      <c r="H4361">
        <v>9132</v>
      </c>
      <c r="I4361">
        <v>43181</v>
      </c>
      <c r="J4361">
        <v>71</v>
      </c>
      <c r="K4361" t="s">
        <v>2215</v>
      </c>
      <c r="L4361">
        <v>4907</v>
      </c>
      <c r="M4361">
        <v>2024</v>
      </c>
      <c r="N4361">
        <v>36</v>
      </c>
      <c r="O4361">
        <f t="shared" si="68"/>
        <v>3.8326763031099431E-3</v>
      </c>
    </row>
    <row r="4362" spans="1:15" x14ac:dyDescent="0.3">
      <c r="A4362">
        <v>114</v>
      </c>
      <c r="B4362">
        <v>710</v>
      </c>
      <c r="C4362" t="s">
        <v>851</v>
      </c>
      <c r="D4362" t="s">
        <v>152</v>
      </c>
      <c r="E4362">
        <v>35</v>
      </c>
      <c r="F4362">
        <v>244</v>
      </c>
      <c r="G4362">
        <v>0.14344262295081966</v>
      </c>
      <c r="H4362">
        <v>9132</v>
      </c>
      <c r="I4362">
        <v>43181</v>
      </c>
      <c r="J4362">
        <v>71</v>
      </c>
      <c r="K4362" t="s">
        <v>891</v>
      </c>
      <c r="L4362">
        <v>4844</v>
      </c>
      <c r="M4362">
        <v>2024</v>
      </c>
      <c r="N4362">
        <v>36</v>
      </c>
      <c r="O4362">
        <f t="shared" si="68"/>
        <v>3.8326763031099431E-3</v>
      </c>
    </row>
    <row r="4363" spans="1:15" x14ac:dyDescent="0.3">
      <c r="A4363">
        <v>114</v>
      </c>
      <c r="B4363">
        <v>721</v>
      </c>
      <c r="C4363" t="s">
        <v>851</v>
      </c>
      <c r="D4363" t="s">
        <v>152</v>
      </c>
      <c r="E4363">
        <v>35</v>
      </c>
      <c r="F4363">
        <v>137</v>
      </c>
      <c r="G4363">
        <v>0.25547445255474455</v>
      </c>
      <c r="H4363">
        <v>9132</v>
      </c>
      <c r="I4363">
        <v>43181</v>
      </c>
      <c r="J4363">
        <v>71</v>
      </c>
      <c r="K4363" t="s">
        <v>925</v>
      </c>
      <c r="L4363">
        <v>3185</v>
      </c>
      <c r="M4363">
        <v>2024</v>
      </c>
      <c r="N4363">
        <v>36</v>
      </c>
      <c r="O4363">
        <f t="shared" si="68"/>
        <v>3.8326763031099431E-3</v>
      </c>
    </row>
    <row r="4364" spans="1:15" x14ac:dyDescent="0.3">
      <c r="A4364">
        <v>114</v>
      </c>
      <c r="B4364">
        <v>305</v>
      </c>
      <c r="C4364" t="s">
        <v>851</v>
      </c>
      <c r="D4364" t="s">
        <v>152</v>
      </c>
      <c r="E4364">
        <v>34</v>
      </c>
      <c r="F4364">
        <v>100</v>
      </c>
      <c r="G4364">
        <v>0.34</v>
      </c>
      <c r="H4364">
        <v>9132</v>
      </c>
      <c r="I4364">
        <v>43181</v>
      </c>
      <c r="J4364">
        <v>76</v>
      </c>
      <c r="K4364" t="s">
        <v>2720</v>
      </c>
      <c r="L4364">
        <v>1350</v>
      </c>
      <c r="M4364">
        <v>2024</v>
      </c>
      <c r="N4364">
        <v>36</v>
      </c>
      <c r="O4364">
        <f t="shared" si="68"/>
        <v>3.7231712658782304E-3</v>
      </c>
    </row>
    <row r="4365" spans="1:15" x14ac:dyDescent="0.3">
      <c r="A4365">
        <v>114</v>
      </c>
      <c r="B4365">
        <v>47</v>
      </c>
      <c r="C4365" t="s">
        <v>851</v>
      </c>
      <c r="D4365" t="s">
        <v>152</v>
      </c>
      <c r="E4365">
        <v>33</v>
      </c>
      <c r="F4365">
        <v>91</v>
      </c>
      <c r="G4365">
        <v>0.36263736263736263</v>
      </c>
      <c r="H4365">
        <v>9132</v>
      </c>
      <c r="I4365">
        <v>43181</v>
      </c>
      <c r="J4365">
        <v>77</v>
      </c>
      <c r="K4365" t="s">
        <v>947</v>
      </c>
      <c r="L4365">
        <v>1622</v>
      </c>
      <c r="M4365">
        <v>2024</v>
      </c>
      <c r="N4365">
        <v>36</v>
      </c>
      <c r="O4365">
        <f t="shared" si="68"/>
        <v>3.6136662286465177E-3</v>
      </c>
    </row>
    <row r="4366" spans="1:15" x14ac:dyDescent="0.3">
      <c r="A4366">
        <v>114</v>
      </c>
      <c r="B4366">
        <v>313</v>
      </c>
      <c r="C4366" t="s">
        <v>851</v>
      </c>
      <c r="D4366" t="s">
        <v>152</v>
      </c>
      <c r="E4366">
        <v>32</v>
      </c>
      <c r="F4366">
        <v>199</v>
      </c>
      <c r="G4366">
        <v>0.16080402010050251</v>
      </c>
      <c r="H4366">
        <v>9132</v>
      </c>
      <c r="I4366">
        <v>43181</v>
      </c>
      <c r="J4366">
        <v>78</v>
      </c>
      <c r="K4366" t="s">
        <v>926</v>
      </c>
      <c r="L4366">
        <v>2940</v>
      </c>
      <c r="M4366">
        <v>2024</v>
      </c>
      <c r="N4366">
        <v>36</v>
      </c>
      <c r="O4366">
        <f t="shared" si="68"/>
        <v>3.504161191414805E-3</v>
      </c>
    </row>
    <row r="4367" spans="1:15" x14ac:dyDescent="0.3">
      <c r="A4367">
        <v>114</v>
      </c>
      <c r="B4367">
        <v>344</v>
      </c>
      <c r="C4367" t="s">
        <v>851</v>
      </c>
      <c r="D4367" t="s">
        <v>152</v>
      </c>
      <c r="E4367">
        <v>32</v>
      </c>
      <c r="F4367">
        <v>110</v>
      </c>
      <c r="G4367">
        <v>0.29090909090909089</v>
      </c>
      <c r="H4367">
        <v>9132</v>
      </c>
      <c r="I4367">
        <v>43181</v>
      </c>
      <c r="J4367">
        <v>78</v>
      </c>
      <c r="K4367" t="s">
        <v>2728</v>
      </c>
      <c r="L4367">
        <v>1902</v>
      </c>
      <c r="M4367">
        <v>2024</v>
      </c>
      <c r="N4367">
        <v>36</v>
      </c>
      <c r="O4367">
        <f t="shared" si="68"/>
        <v>3.504161191414805E-3</v>
      </c>
    </row>
    <row r="4368" spans="1:15" x14ac:dyDescent="0.3">
      <c r="A4368">
        <v>114</v>
      </c>
      <c r="B4368">
        <v>243</v>
      </c>
      <c r="C4368" t="s">
        <v>851</v>
      </c>
      <c r="D4368" t="s">
        <v>152</v>
      </c>
      <c r="E4368">
        <v>31</v>
      </c>
      <c r="F4368">
        <v>84</v>
      </c>
      <c r="G4368">
        <v>0.36904761904761907</v>
      </c>
      <c r="H4368">
        <v>9132</v>
      </c>
      <c r="I4368">
        <v>43181</v>
      </c>
      <c r="J4368">
        <v>80</v>
      </c>
      <c r="K4368" t="s">
        <v>2210</v>
      </c>
      <c r="L4368">
        <v>1768</v>
      </c>
      <c r="M4368">
        <v>2024</v>
      </c>
      <c r="N4368">
        <v>36</v>
      </c>
      <c r="O4368">
        <f t="shared" si="68"/>
        <v>3.3946561541830923E-3</v>
      </c>
    </row>
    <row r="4369" spans="1:15" x14ac:dyDescent="0.3">
      <c r="A4369">
        <v>114</v>
      </c>
      <c r="B4369">
        <v>465</v>
      </c>
      <c r="C4369" t="s">
        <v>851</v>
      </c>
      <c r="D4369" t="s">
        <v>152</v>
      </c>
      <c r="E4369">
        <v>31</v>
      </c>
      <c r="F4369">
        <v>110</v>
      </c>
      <c r="G4369">
        <v>0.2818181818181818</v>
      </c>
      <c r="H4369">
        <v>9132</v>
      </c>
      <c r="I4369">
        <v>43181</v>
      </c>
      <c r="J4369">
        <v>80</v>
      </c>
      <c r="K4369" t="s">
        <v>2747</v>
      </c>
      <c r="L4369">
        <v>1977</v>
      </c>
      <c r="M4369">
        <v>2024</v>
      </c>
      <c r="N4369">
        <v>36</v>
      </c>
      <c r="O4369">
        <f t="shared" si="68"/>
        <v>3.3946561541830923E-3</v>
      </c>
    </row>
    <row r="4370" spans="1:15" x14ac:dyDescent="0.3">
      <c r="A4370">
        <v>114</v>
      </c>
      <c r="B4370">
        <v>724</v>
      </c>
      <c r="C4370" t="s">
        <v>851</v>
      </c>
      <c r="D4370" t="s">
        <v>152</v>
      </c>
      <c r="E4370">
        <v>31</v>
      </c>
      <c r="F4370">
        <v>99</v>
      </c>
      <c r="G4370">
        <v>0.31313131313131315</v>
      </c>
      <c r="H4370">
        <v>9132</v>
      </c>
      <c r="I4370">
        <v>43181</v>
      </c>
      <c r="J4370">
        <v>80</v>
      </c>
      <c r="K4370" t="s">
        <v>2205</v>
      </c>
      <c r="L4370">
        <v>1429</v>
      </c>
      <c r="M4370">
        <v>2024</v>
      </c>
      <c r="N4370">
        <v>36</v>
      </c>
      <c r="O4370">
        <f t="shared" si="68"/>
        <v>3.3946561541830923E-3</v>
      </c>
    </row>
    <row r="4371" spans="1:15" x14ac:dyDescent="0.3">
      <c r="A4371">
        <v>114</v>
      </c>
      <c r="B4371">
        <v>171</v>
      </c>
      <c r="C4371" t="s">
        <v>851</v>
      </c>
      <c r="D4371" t="s">
        <v>152</v>
      </c>
      <c r="E4371">
        <v>30</v>
      </c>
      <c r="F4371">
        <v>197</v>
      </c>
      <c r="G4371">
        <v>0.15228426395939088</v>
      </c>
      <c r="H4371">
        <v>9132</v>
      </c>
      <c r="I4371">
        <v>43181</v>
      </c>
      <c r="J4371">
        <v>83</v>
      </c>
      <c r="K4371" t="s">
        <v>2698</v>
      </c>
      <c r="L4371">
        <v>2558</v>
      </c>
      <c r="M4371">
        <v>2024</v>
      </c>
      <c r="N4371">
        <v>36</v>
      </c>
      <c r="O4371">
        <f t="shared" si="68"/>
        <v>3.2851511169513796E-3</v>
      </c>
    </row>
    <row r="4372" spans="1:15" x14ac:dyDescent="0.3">
      <c r="A4372">
        <v>114</v>
      </c>
      <c r="B4372">
        <v>314</v>
      </c>
      <c r="C4372" t="s">
        <v>851</v>
      </c>
      <c r="D4372" t="s">
        <v>152</v>
      </c>
      <c r="E4372">
        <v>29</v>
      </c>
      <c r="F4372">
        <v>113</v>
      </c>
      <c r="G4372">
        <v>0.25663716814159293</v>
      </c>
      <c r="H4372">
        <v>9132</v>
      </c>
      <c r="I4372">
        <v>43181</v>
      </c>
      <c r="J4372">
        <v>84</v>
      </c>
      <c r="K4372" t="s">
        <v>2852</v>
      </c>
      <c r="L4372">
        <v>1680</v>
      </c>
      <c r="M4372">
        <v>2024</v>
      </c>
      <c r="N4372">
        <v>36</v>
      </c>
      <c r="O4372">
        <f t="shared" si="68"/>
        <v>3.1756460797196669E-3</v>
      </c>
    </row>
    <row r="4373" spans="1:15" x14ac:dyDescent="0.3">
      <c r="A4373">
        <v>114</v>
      </c>
      <c r="B4373">
        <v>951</v>
      </c>
      <c r="C4373" t="s">
        <v>851</v>
      </c>
      <c r="D4373" t="s">
        <v>152</v>
      </c>
      <c r="E4373">
        <v>28</v>
      </c>
      <c r="F4373">
        <v>112</v>
      </c>
      <c r="G4373">
        <v>0.25</v>
      </c>
      <c r="H4373">
        <v>9132</v>
      </c>
      <c r="I4373">
        <v>43181</v>
      </c>
      <c r="J4373">
        <v>85</v>
      </c>
      <c r="K4373" t="s">
        <v>2810</v>
      </c>
      <c r="L4373">
        <v>2153</v>
      </c>
      <c r="M4373">
        <v>2024</v>
      </c>
      <c r="N4373">
        <v>36</v>
      </c>
      <c r="O4373">
        <f t="shared" si="68"/>
        <v>3.0661410424879547E-3</v>
      </c>
    </row>
    <row r="4374" spans="1:15" x14ac:dyDescent="0.3">
      <c r="A4374">
        <v>114</v>
      </c>
      <c r="B4374">
        <v>54</v>
      </c>
      <c r="C4374" t="s">
        <v>851</v>
      </c>
      <c r="D4374" t="s">
        <v>152</v>
      </c>
      <c r="E4374">
        <v>27</v>
      </c>
      <c r="F4374">
        <v>55</v>
      </c>
      <c r="G4374">
        <v>0.49090909090909091</v>
      </c>
      <c r="H4374">
        <v>9132</v>
      </c>
      <c r="I4374">
        <v>43181</v>
      </c>
      <c r="J4374">
        <v>86</v>
      </c>
      <c r="K4374" t="s">
        <v>2684</v>
      </c>
      <c r="L4374">
        <v>1063</v>
      </c>
      <c r="M4374">
        <v>2024</v>
      </c>
      <c r="N4374">
        <v>36</v>
      </c>
      <c r="O4374">
        <f t="shared" si="68"/>
        <v>2.956636005256242E-3</v>
      </c>
    </row>
    <row r="4375" spans="1:15" x14ac:dyDescent="0.3">
      <c r="A4375">
        <v>114</v>
      </c>
      <c r="B4375">
        <v>227</v>
      </c>
      <c r="C4375" t="s">
        <v>851</v>
      </c>
      <c r="D4375" t="s">
        <v>152</v>
      </c>
      <c r="E4375">
        <v>26</v>
      </c>
      <c r="F4375">
        <v>73</v>
      </c>
      <c r="G4375">
        <v>0.35616438356164382</v>
      </c>
      <c r="H4375">
        <v>9132</v>
      </c>
      <c r="I4375">
        <v>43181</v>
      </c>
      <c r="J4375">
        <v>87</v>
      </c>
      <c r="K4375" t="s">
        <v>2217</v>
      </c>
      <c r="L4375">
        <v>1312</v>
      </c>
      <c r="M4375">
        <v>2024</v>
      </c>
      <c r="N4375">
        <v>36</v>
      </c>
      <c r="O4375">
        <f t="shared" si="68"/>
        <v>2.8471309680245293E-3</v>
      </c>
    </row>
    <row r="4376" spans="1:15" x14ac:dyDescent="0.3">
      <c r="A4376">
        <v>114</v>
      </c>
      <c r="B4376">
        <v>364</v>
      </c>
      <c r="C4376" t="s">
        <v>851</v>
      </c>
      <c r="D4376" t="s">
        <v>152</v>
      </c>
      <c r="E4376">
        <v>25</v>
      </c>
      <c r="F4376">
        <v>110</v>
      </c>
      <c r="G4376">
        <v>0.22727272727272727</v>
      </c>
      <c r="H4376">
        <v>9132</v>
      </c>
      <c r="I4376">
        <v>43181</v>
      </c>
      <c r="J4376">
        <v>88</v>
      </c>
      <c r="K4376" t="s">
        <v>2732</v>
      </c>
      <c r="L4376">
        <v>1626</v>
      </c>
      <c r="M4376">
        <v>2024</v>
      </c>
      <c r="N4376">
        <v>36</v>
      </c>
      <c r="O4376">
        <f t="shared" si="68"/>
        <v>2.7376259307928166E-3</v>
      </c>
    </row>
    <row r="4377" spans="1:15" x14ac:dyDescent="0.3">
      <c r="A4377">
        <v>114</v>
      </c>
      <c r="B4377">
        <v>757</v>
      </c>
      <c r="C4377" t="s">
        <v>851</v>
      </c>
      <c r="D4377" t="s">
        <v>152</v>
      </c>
      <c r="E4377">
        <v>25</v>
      </c>
      <c r="F4377">
        <v>25</v>
      </c>
      <c r="G4377">
        <v>1</v>
      </c>
      <c r="H4377">
        <v>9132</v>
      </c>
      <c r="I4377">
        <v>43181</v>
      </c>
      <c r="J4377">
        <v>88</v>
      </c>
      <c r="K4377" t="s">
        <v>913</v>
      </c>
      <c r="L4377">
        <v>487</v>
      </c>
      <c r="M4377">
        <v>2024</v>
      </c>
      <c r="N4377">
        <v>36</v>
      </c>
      <c r="O4377">
        <f t="shared" si="68"/>
        <v>2.7376259307928166E-3</v>
      </c>
    </row>
    <row r="4378" spans="1:15" x14ac:dyDescent="0.3">
      <c r="A4378">
        <v>126</v>
      </c>
      <c r="B4378">
        <v>640</v>
      </c>
      <c r="C4378" t="s">
        <v>852</v>
      </c>
      <c r="D4378" t="s">
        <v>159</v>
      </c>
      <c r="E4378">
        <v>564</v>
      </c>
      <c r="F4378">
        <v>24915</v>
      </c>
      <c r="G4378">
        <v>2.2636965683323299E-2</v>
      </c>
      <c r="H4378">
        <v>10212</v>
      </c>
      <c r="I4378">
        <v>292727</v>
      </c>
      <c r="J4378">
        <v>1</v>
      </c>
      <c r="K4378" t="s">
        <v>866</v>
      </c>
      <c r="L4378">
        <v>59576</v>
      </c>
      <c r="M4378">
        <v>2024</v>
      </c>
      <c r="N4378">
        <v>36</v>
      </c>
      <c r="O4378">
        <f t="shared" si="68"/>
        <v>5.5229142185663924E-2</v>
      </c>
    </row>
    <row r="4379" spans="1:15" x14ac:dyDescent="0.3">
      <c r="A4379">
        <v>126</v>
      </c>
      <c r="B4379">
        <v>772</v>
      </c>
      <c r="C4379" t="s">
        <v>852</v>
      </c>
      <c r="D4379" t="s">
        <v>159</v>
      </c>
      <c r="E4379">
        <v>481</v>
      </c>
      <c r="F4379">
        <v>788</v>
      </c>
      <c r="G4379">
        <v>0.61040609137055835</v>
      </c>
      <c r="H4379">
        <v>10212</v>
      </c>
      <c r="I4379">
        <v>292727</v>
      </c>
      <c r="J4379">
        <v>2</v>
      </c>
      <c r="K4379" t="s">
        <v>916</v>
      </c>
      <c r="L4379">
        <v>1265</v>
      </c>
      <c r="M4379">
        <v>2024</v>
      </c>
      <c r="N4379">
        <v>36</v>
      </c>
      <c r="O4379">
        <f t="shared" si="68"/>
        <v>4.710144927536232E-2</v>
      </c>
    </row>
    <row r="4380" spans="1:15" x14ac:dyDescent="0.3">
      <c r="A4380">
        <v>126</v>
      </c>
      <c r="B4380">
        <v>560</v>
      </c>
      <c r="C4380" t="s">
        <v>852</v>
      </c>
      <c r="D4380" t="s">
        <v>159</v>
      </c>
      <c r="E4380">
        <v>383</v>
      </c>
      <c r="F4380">
        <v>17029</v>
      </c>
      <c r="G4380">
        <v>2.2491044688472607E-2</v>
      </c>
      <c r="H4380">
        <v>10212</v>
      </c>
      <c r="I4380">
        <v>292727</v>
      </c>
      <c r="J4380">
        <v>3</v>
      </c>
      <c r="K4380" t="s">
        <v>868</v>
      </c>
      <c r="L4380">
        <v>40753</v>
      </c>
      <c r="M4380">
        <v>2024</v>
      </c>
      <c r="N4380">
        <v>36</v>
      </c>
      <c r="O4380">
        <f t="shared" si="68"/>
        <v>3.7504896200548372E-2</v>
      </c>
    </row>
    <row r="4381" spans="1:15" x14ac:dyDescent="0.3">
      <c r="A4381">
        <v>126</v>
      </c>
      <c r="B4381">
        <v>753</v>
      </c>
      <c r="C4381" t="s">
        <v>852</v>
      </c>
      <c r="D4381" t="s">
        <v>159</v>
      </c>
      <c r="E4381">
        <v>343</v>
      </c>
      <c r="F4381">
        <v>2698</v>
      </c>
      <c r="G4381">
        <v>0.12713120830244626</v>
      </c>
      <c r="H4381">
        <v>10212</v>
      </c>
      <c r="I4381">
        <v>292727</v>
      </c>
      <c r="J4381">
        <v>4</v>
      </c>
      <c r="K4381" t="s">
        <v>869</v>
      </c>
      <c r="L4381">
        <v>6723</v>
      </c>
      <c r="M4381">
        <v>2024</v>
      </c>
      <c r="N4381">
        <v>36</v>
      </c>
      <c r="O4381">
        <f t="shared" si="68"/>
        <v>3.3587935761848806E-2</v>
      </c>
    </row>
    <row r="4382" spans="1:15" x14ac:dyDescent="0.3">
      <c r="A4382">
        <v>126</v>
      </c>
      <c r="B4382">
        <v>720</v>
      </c>
      <c r="C4382" t="s">
        <v>852</v>
      </c>
      <c r="D4382" t="s">
        <v>159</v>
      </c>
      <c r="E4382">
        <v>309</v>
      </c>
      <c r="F4382">
        <v>10599</v>
      </c>
      <c r="G4382">
        <v>2.9153693744692896E-2</v>
      </c>
      <c r="H4382">
        <v>10212</v>
      </c>
      <c r="I4382">
        <v>292727</v>
      </c>
      <c r="J4382">
        <v>5</v>
      </c>
      <c r="K4382" t="s">
        <v>867</v>
      </c>
      <c r="L4382">
        <v>43807</v>
      </c>
      <c r="M4382">
        <v>2024</v>
      </c>
      <c r="N4382">
        <v>36</v>
      </c>
      <c r="O4382">
        <f t="shared" si="68"/>
        <v>3.0258519388954172E-2</v>
      </c>
    </row>
    <row r="4383" spans="1:15" x14ac:dyDescent="0.3">
      <c r="A4383">
        <v>126</v>
      </c>
      <c r="B4383">
        <v>751</v>
      </c>
      <c r="C4383" t="s">
        <v>852</v>
      </c>
      <c r="D4383" t="s">
        <v>159</v>
      </c>
      <c r="E4383">
        <v>273</v>
      </c>
      <c r="F4383">
        <v>2580</v>
      </c>
      <c r="G4383">
        <v>0.1058139534883721</v>
      </c>
      <c r="H4383">
        <v>10212</v>
      </c>
      <c r="I4383">
        <v>292727</v>
      </c>
      <c r="J4383">
        <v>6</v>
      </c>
      <c r="K4383" t="s">
        <v>870</v>
      </c>
      <c r="L4383">
        <v>7174</v>
      </c>
      <c r="M4383">
        <v>2024</v>
      </c>
      <c r="N4383">
        <v>36</v>
      </c>
      <c r="O4383">
        <f t="shared" si="68"/>
        <v>2.6733254994124558E-2</v>
      </c>
    </row>
    <row r="4384" spans="1:15" x14ac:dyDescent="0.3">
      <c r="A4384">
        <v>126</v>
      </c>
      <c r="B4384">
        <v>540</v>
      </c>
      <c r="C4384" t="s">
        <v>852</v>
      </c>
      <c r="D4384" t="s">
        <v>159</v>
      </c>
      <c r="E4384">
        <v>240</v>
      </c>
      <c r="F4384">
        <v>9618</v>
      </c>
      <c r="G4384">
        <v>2.4953212726138492E-2</v>
      </c>
      <c r="H4384">
        <v>10212</v>
      </c>
      <c r="I4384">
        <v>292727</v>
      </c>
      <c r="J4384">
        <v>7</v>
      </c>
      <c r="K4384" t="s">
        <v>871</v>
      </c>
      <c r="L4384">
        <v>22562</v>
      </c>
      <c r="M4384">
        <v>2024</v>
      </c>
      <c r="N4384">
        <v>36</v>
      </c>
      <c r="O4384">
        <f t="shared" si="68"/>
        <v>2.3501762632197415E-2</v>
      </c>
    </row>
    <row r="4385" spans="1:15" x14ac:dyDescent="0.3">
      <c r="A4385">
        <v>126</v>
      </c>
      <c r="B4385">
        <v>750</v>
      </c>
      <c r="C4385" t="s">
        <v>852</v>
      </c>
      <c r="D4385" t="s">
        <v>159</v>
      </c>
      <c r="E4385">
        <v>232</v>
      </c>
      <c r="F4385">
        <v>2483</v>
      </c>
      <c r="G4385">
        <v>9.3435360451067262E-2</v>
      </c>
      <c r="H4385">
        <v>10212</v>
      </c>
      <c r="I4385">
        <v>292727</v>
      </c>
      <c r="J4385">
        <v>8</v>
      </c>
      <c r="K4385" t="s">
        <v>884</v>
      </c>
      <c r="L4385">
        <v>5626</v>
      </c>
      <c r="M4385">
        <v>2024</v>
      </c>
      <c r="N4385">
        <v>36</v>
      </c>
      <c r="O4385">
        <f t="shared" si="68"/>
        <v>2.2718370544457502E-2</v>
      </c>
    </row>
    <row r="4386" spans="1:15" x14ac:dyDescent="0.3">
      <c r="A4386">
        <v>126</v>
      </c>
      <c r="B4386">
        <v>175</v>
      </c>
      <c r="C4386" t="s">
        <v>852</v>
      </c>
      <c r="D4386" t="s">
        <v>159</v>
      </c>
      <c r="E4386">
        <v>231</v>
      </c>
      <c r="F4386">
        <v>3804</v>
      </c>
      <c r="G4386">
        <v>6.0725552050473183E-2</v>
      </c>
      <c r="H4386">
        <v>10212</v>
      </c>
      <c r="I4386">
        <v>292727</v>
      </c>
      <c r="J4386">
        <v>9</v>
      </c>
      <c r="K4386" t="s">
        <v>2879</v>
      </c>
      <c r="L4386">
        <v>7629</v>
      </c>
      <c r="M4386">
        <v>2024</v>
      </c>
      <c r="N4386">
        <v>36</v>
      </c>
      <c r="O4386">
        <f t="shared" si="68"/>
        <v>2.2620446533490011E-2</v>
      </c>
    </row>
    <row r="4387" spans="1:15" x14ac:dyDescent="0.3">
      <c r="A4387">
        <v>126</v>
      </c>
      <c r="B4387">
        <v>775</v>
      </c>
      <c r="C4387" t="s">
        <v>852</v>
      </c>
      <c r="D4387" t="s">
        <v>159</v>
      </c>
      <c r="E4387">
        <v>229</v>
      </c>
      <c r="F4387">
        <v>2921</v>
      </c>
      <c r="G4387">
        <v>7.8397808969530983E-2</v>
      </c>
      <c r="H4387">
        <v>10212</v>
      </c>
      <c r="I4387">
        <v>292727</v>
      </c>
      <c r="J4387">
        <v>10</v>
      </c>
      <c r="K4387" t="s">
        <v>881</v>
      </c>
      <c r="L4387">
        <v>9105</v>
      </c>
      <c r="M4387">
        <v>2024</v>
      </c>
      <c r="N4387">
        <v>36</v>
      </c>
      <c r="O4387">
        <f t="shared" si="68"/>
        <v>2.2424598511555035E-2</v>
      </c>
    </row>
    <row r="4388" spans="1:15" x14ac:dyDescent="0.3">
      <c r="A4388">
        <v>126</v>
      </c>
      <c r="B4388">
        <v>770</v>
      </c>
      <c r="C4388" t="s">
        <v>852</v>
      </c>
      <c r="D4388" t="s">
        <v>159</v>
      </c>
      <c r="E4388">
        <v>207</v>
      </c>
      <c r="F4388">
        <v>685</v>
      </c>
      <c r="G4388">
        <v>0.30218978102189781</v>
      </c>
      <c r="H4388">
        <v>10212</v>
      </c>
      <c r="I4388">
        <v>292727</v>
      </c>
      <c r="J4388">
        <v>11</v>
      </c>
      <c r="K4388" t="s">
        <v>915</v>
      </c>
      <c r="L4388">
        <v>2112</v>
      </c>
      <c r="M4388">
        <v>2024</v>
      </c>
      <c r="N4388">
        <v>36</v>
      </c>
      <c r="O4388">
        <f t="shared" si="68"/>
        <v>2.0270270270270271E-2</v>
      </c>
    </row>
    <row r="4389" spans="1:15" x14ac:dyDescent="0.3">
      <c r="A4389">
        <v>126</v>
      </c>
      <c r="B4389">
        <v>166</v>
      </c>
      <c r="C4389" t="s">
        <v>852</v>
      </c>
      <c r="D4389" t="s">
        <v>159</v>
      </c>
      <c r="E4389">
        <v>167</v>
      </c>
      <c r="F4389">
        <v>1236</v>
      </c>
      <c r="G4389">
        <v>0.13511326860841424</v>
      </c>
      <c r="H4389">
        <v>10212</v>
      </c>
      <c r="I4389">
        <v>292727</v>
      </c>
      <c r="J4389">
        <v>12</v>
      </c>
      <c r="K4389" t="s">
        <v>2884</v>
      </c>
      <c r="L4389">
        <v>1941</v>
      </c>
      <c r="M4389">
        <v>2024</v>
      </c>
      <c r="N4389">
        <v>36</v>
      </c>
      <c r="O4389">
        <f t="shared" si="68"/>
        <v>1.6353309831570701E-2</v>
      </c>
    </row>
    <row r="4390" spans="1:15" x14ac:dyDescent="0.3">
      <c r="A4390">
        <v>126</v>
      </c>
      <c r="B4390">
        <v>53</v>
      </c>
      <c r="C4390" t="s">
        <v>852</v>
      </c>
      <c r="D4390" t="s">
        <v>159</v>
      </c>
      <c r="E4390">
        <v>147</v>
      </c>
      <c r="F4390">
        <v>2827</v>
      </c>
      <c r="G4390">
        <v>5.1998585072515036E-2</v>
      </c>
      <c r="H4390">
        <v>10212</v>
      </c>
      <c r="I4390">
        <v>292727</v>
      </c>
      <c r="J4390">
        <v>13</v>
      </c>
      <c r="K4390" t="s">
        <v>906</v>
      </c>
      <c r="L4390">
        <v>6415</v>
      </c>
      <c r="M4390">
        <v>2024</v>
      </c>
      <c r="N4390">
        <v>36</v>
      </c>
      <c r="O4390">
        <f t="shared" si="68"/>
        <v>1.4394829612220916E-2</v>
      </c>
    </row>
    <row r="4391" spans="1:15" x14ac:dyDescent="0.3">
      <c r="A4391">
        <v>126</v>
      </c>
      <c r="B4391">
        <v>194</v>
      </c>
      <c r="C4391" t="s">
        <v>852</v>
      </c>
      <c r="D4391" t="s">
        <v>159</v>
      </c>
      <c r="E4391">
        <v>137</v>
      </c>
      <c r="F4391">
        <v>7281</v>
      </c>
      <c r="G4391">
        <v>1.8816096690015108E-2</v>
      </c>
      <c r="H4391">
        <v>10212</v>
      </c>
      <c r="I4391">
        <v>292727</v>
      </c>
      <c r="J4391">
        <v>14</v>
      </c>
      <c r="K4391" t="s">
        <v>873</v>
      </c>
      <c r="L4391">
        <v>26491</v>
      </c>
      <c r="M4391">
        <v>2024</v>
      </c>
      <c r="N4391">
        <v>36</v>
      </c>
      <c r="O4391">
        <f t="shared" si="68"/>
        <v>1.3415589502546024E-2</v>
      </c>
    </row>
    <row r="4392" spans="1:15" x14ac:dyDescent="0.3">
      <c r="A4392">
        <v>126</v>
      </c>
      <c r="B4392">
        <v>192</v>
      </c>
      <c r="C4392" t="s">
        <v>852</v>
      </c>
      <c r="D4392" t="s">
        <v>159</v>
      </c>
      <c r="E4392">
        <v>125</v>
      </c>
      <c r="F4392">
        <v>2351</v>
      </c>
      <c r="G4392">
        <v>5.316886431305827E-2</v>
      </c>
      <c r="H4392">
        <v>10212</v>
      </c>
      <c r="I4392">
        <v>292727</v>
      </c>
      <c r="J4392">
        <v>15</v>
      </c>
      <c r="K4392" t="s">
        <v>2880</v>
      </c>
      <c r="L4392">
        <v>5020</v>
      </c>
      <c r="M4392">
        <v>2024</v>
      </c>
      <c r="N4392">
        <v>36</v>
      </c>
      <c r="O4392">
        <f t="shared" si="68"/>
        <v>1.2240501370936154E-2</v>
      </c>
    </row>
    <row r="4393" spans="1:15" x14ac:dyDescent="0.3">
      <c r="A4393">
        <v>126</v>
      </c>
      <c r="B4393">
        <v>754</v>
      </c>
      <c r="C4393" t="s">
        <v>852</v>
      </c>
      <c r="D4393" t="s">
        <v>159</v>
      </c>
      <c r="E4393">
        <v>124</v>
      </c>
      <c r="F4393">
        <v>1153</v>
      </c>
      <c r="G4393">
        <v>0.10754553339115351</v>
      </c>
      <c r="H4393">
        <v>10212</v>
      </c>
      <c r="I4393">
        <v>292727</v>
      </c>
      <c r="J4393">
        <v>16</v>
      </c>
      <c r="K4393" t="s">
        <v>874</v>
      </c>
      <c r="L4393">
        <v>2634</v>
      </c>
      <c r="M4393">
        <v>2024</v>
      </c>
      <c r="N4393">
        <v>36</v>
      </c>
      <c r="O4393">
        <f t="shared" si="68"/>
        <v>1.2142577359968664E-2</v>
      </c>
    </row>
    <row r="4394" spans="1:15" x14ac:dyDescent="0.3">
      <c r="A4394">
        <v>126</v>
      </c>
      <c r="B4394">
        <v>165</v>
      </c>
      <c r="C4394" t="s">
        <v>852</v>
      </c>
      <c r="D4394" t="s">
        <v>159</v>
      </c>
      <c r="E4394">
        <v>119</v>
      </c>
      <c r="F4394">
        <v>669</v>
      </c>
      <c r="G4394">
        <v>0.17787742899850523</v>
      </c>
      <c r="H4394">
        <v>10212</v>
      </c>
      <c r="I4394">
        <v>292727</v>
      </c>
      <c r="J4394">
        <v>17</v>
      </c>
      <c r="K4394" t="s">
        <v>2892</v>
      </c>
      <c r="L4394">
        <v>1130</v>
      </c>
      <c r="M4394">
        <v>2024</v>
      </c>
      <c r="N4394">
        <v>36</v>
      </c>
      <c r="O4394">
        <f t="shared" si="68"/>
        <v>1.1652957305131217E-2</v>
      </c>
    </row>
    <row r="4395" spans="1:15" x14ac:dyDescent="0.3">
      <c r="A4395">
        <v>126</v>
      </c>
      <c r="B4395">
        <v>181</v>
      </c>
      <c r="C4395" t="s">
        <v>852</v>
      </c>
      <c r="D4395" t="s">
        <v>159</v>
      </c>
      <c r="E4395">
        <v>106</v>
      </c>
      <c r="F4395">
        <v>1150</v>
      </c>
      <c r="G4395">
        <v>9.2173913043478259E-2</v>
      </c>
      <c r="H4395">
        <v>10212</v>
      </c>
      <c r="I4395">
        <v>292727</v>
      </c>
      <c r="J4395">
        <v>18</v>
      </c>
      <c r="K4395" t="s">
        <v>2217</v>
      </c>
      <c r="L4395">
        <v>2856</v>
      </c>
      <c r="M4395">
        <v>2024</v>
      </c>
      <c r="N4395">
        <v>36</v>
      </c>
      <c r="O4395">
        <f t="shared" si="68"/>
        <v>1.0379945162553859E-2</v>
      </c>
    </row>
    <row r="4396" spans="1:15" x14ac:dyDescent="0.3">
      <c r="A4396">
        <v>126</v>
      </c>
      <c r="B4396">
        <v>137</v>
      </c>
      <c r="C4396" t="s">
        <v>852</v>
      </c>
      <c r="D4396" t="s">
        <v>159</v>
      </c>
      <c r="E4396">
        <v>105</v>
      </c>
      <c r="F4396">
        <v>5512</v>
      </c>
      <c r="G4396">
        <v>1.9049346879535557E-2</v>
      </c>
      <c r="H4396">
        <v>10212</v>
      </c>
      <c r="I4396">
        <v>292727</v>
      </c>
      <c r="J4396">
        <v>19</v>
      </c>
      <c r="K4396" t="s">
        <v>872</v>
      </c>
      <c r="L4396">
        <v>18935</v>
      </c>
      <c r="M4396">
        <v>2024</v>
      </c>
      <c r="N4396">
        <v>36</v>
      </c>
      <c r="O4396">
        <f t="shared" si="68"/>
        <v>1.0282021151586369E-2</v>
      </c>
    </row>
    <row r="4397" spans="1:15" x14ac:dyDescent="0.3">
      <c r="A4397">
        <v>126</v>
      </c>
      <c r="B4397">
        <v>463</v>
      </c>
      <c r="C4397" t="s">
        <v>852</v>
      </c>
      <c r="D4397" t="s">
        <v>159</v>
      </c>
      <c r="E4397">
        <v>102</v>
      </c>
      <c r="F4397">
        <v>3187</v>
      </c>
      <c r="G4397">
        <v>3.2005020395356132E-2</v>
      </c>
      <c r="H4397">
        <v>10212</v>
      </c>
      <c r="I4397">
        <v>292727</v>
      </c>
      <c r="J4397">
        <v>20</v>
      </c>
      <c r="K4397" t="s">
        <v>880</v>
      </c>
      <c r="L4397">
        <v>12764</v>
      </c>
      <c r="M4397">
        <v>2024</v>
      </c>
      <c r="N4397">
        <v>36</v>
      </c>
      <c r="O4397">
        <f t="shared" si="68"/>
        <v>9.9882491186839006E-3</v>
      </c>
    </row>
    <row r="4398" spans="1:15" x14ac:dyDescent="0.3">
      <c r="A4398">
        <v>126</v>
      </c>
      <c r="B4398">
        <v>469</v>
      </c>
      <c r="C4398" t="s">
        <v>852</v>
      </c>
      <c r="D4398" t="s">
        <v>159</v>
      </c>
      <c r="E4398">
        <v>102</v>
      </c>
      <c r="F4398">
        <v>2971</v>
      </c>
      <c r="G4398">
        <v>3.4331874789633121E-2</v>
      </c>
      <c r="H4398">
        <v>10212</v>
      </c>
      <c r="I4398">
        <v>292727</v>
      </c>
      <c r="J4398">
        <v>20</v>
      </c>
      <c r="K4398" t="s">
        <v>1605</v>
      </c>
      <c r="L4398">
        <v>10709</v>
      </c>
      <c r="M4398">
        <v>2024</v>
      </c>
      <c r="N4398">
        <v>36</v>
      </c>
      <c r="O4398">
        <f t="shared" si="68"/>
        <v>9.9882491186839006E-3</v>
      </c>
    </row>
    <row r="4399" spans="1:15" x14ac:dyDescent="0.3">
      <c r="A4399">
        <v>126</v>
      </c>
      <c r="B4399">
        <v>21</v>
      </c>
      <c r="C4399" t="s">
        <v>852</v>
      </c>
      <c r="D4399" t="s">
        <v>159</v>
      </c>
      <c r="E4399">
        <v>101</v>
      </c>
      <c r="F4399">
        <v>3287</v>
      </c>
      <c r="G4399">
        <v>3.0727106784301794E-2</v>
      </c>
      <c r="H4399">
        <v>10212</v>
      </c>
      <c r="I4399">
        <v>292727</v>
      </c>
      <c r="J4399">
        <v>22</v>
      </c>
      <c r="K4399" t="s">
        <v>923</v>
      </c>
      <c r="L4399">
        <v>4020</v>
      </c>
      <c r="M4399">
        <v>2024</v>
      </c>
      <c r="N4399">
        <v>36</v>
      </c>
      <c r="O4399">
        <f t="shared" si="68"/>
        <v>9.8903251077164123E-3</v>
      </c>
    </row>
    <row r="4400" spans="1:15" x14ac:dyDescent="0.3">
      <c r="A4400">
        <v>126</v>
      </c>
      <c r="B4400">
        <v>302</v>
      </c>
      <c r="C4400" t="s">
        <v>852</v>
      </c>
      <c r="D4400" t="s">
        <v>159</v>
      </c>
      <c r="E4400">
        <v>99</v>
      </c>
      <c r="F4400">
        <v>2995</v>
      </c>
      <c r="G4400">
        <v>3.3055091819699498E-2</v>
      </c>
      <c r="H4400">
        <v>10212</v>
      </c>
      <c r="I4400">
        <v>292727</v>
      </c>
      <c r="J4400">
        <v>23</v>
      </c>
      <c r="K4400" t="s">
        <v>875</v>
      </c>
      <c r="L4400">
        <v>6312</v>
      </c>
      <c r="M4400">
        <v>2024</v>
      </c>
      <c r="N4400">
        <v>36</v>
      </c>
      <c r="O4400">
        <f t="shared" si="68"/>
        <v>9.694477085781434E-3</v>
      </c>
    </row>
    <row r="4401" spans="1:15" x14ac:dyDescent="0.3">
      <c r="A4401">
        <v>126</v>
      </c>
      <c r="B4401">
        <v>201</v>
      </c>
      <c r="C4401" t="s">
        <v>852</v>
      </c>
      <c r="D4401" t="s">
        <v>159</v>
      </c>
      <c r="E4401">
        <v>96</v>
      </c>
      <c r="F4401">
        <v>2876</v>
      </c>
      <c r="G4401">
        <v>3.3379694019471488E-2</v>
      </c>
      <c r="H4401">
        <v>10212</v>
      </c>
      <c r="I4401">
        <v>292727</v>
      </c>
      <c r="J4401">
        <v>24</v>
      </c>
      <c r="K4401" t="s">
        <v>877</v>
      </c>
      <c r="L4401">
        <v>11407</v>
      </c>
      <c r="M4401">
        <v>2024</v>
      </c>
      <c r="N4401">
        <v>36</v>
      </c>
      <c r="O4401">
        <f t="shared" si="68"/>
        <v>9.4007050528789656E-3</v>
      </c>
    </row>
    <row r="4402" spans="1:15" x14ac:dyDescent="0.3">
      <c r="A4402">
        <v>126</v>
      </c>
      <c r="B4402">
        <v>42</v>
      </c>
      <c r="C4402" t="s">
        <v>852</v>
      </c>
      <c r="D4402" t="s">
        <v>159</v>
      </c>
      <c r="E4402">
        <v>95</v>
      </c>
      <c r="F4402">
        <v>1783</v>
      </c>
      <c r="G4402">
        <v>5.3280987100392599E-2</v>
      </c>
      <c r="H4402">
        <v>10212</v>
      </c>
      <c r="I4402">
        <v>292727</v>
      </c>
      <c r="J4402">
        <v>25</v>
      </c>
      <c r="K4402" t="s">
        <v>914</v>
      </c>
      <c r="L4402">
        <v>5210</v>
      </c>
      <c r="M4402">
        <v>2024</v>
      </c>
      <c r="N4402">
        <v>36</v>
      </c>
      <c r="O4402">
        <f t="shared" si="68"/>
        <v>9.3027810419114773E-3</v>
      </c>
    </row>
    <row r="4403" spans="1:15" x14ac:dyDescent="0.3">
      <c r="A4403">
        <v>126</v>
      </c>
      <c r="B4403">
        <v>190</v>
      </c>
      <c r="C4403" t="s">
        <v>852</v>
      </c>
      <c r="D4403" t="s">
        <v>159</v>
      </c>
      <c r="E4403">
        <v>95</v>
      </c>
      <c r="F4403">
        <v>1249</v>
      </c>
      <c r="G4403">
        <v>7.6060848678943152E-2</v>
      </c>
      <c r="H4403">
        <v>10212</v>
      </c>
      <c r="I4403">
        <v>292727</v>
      </c>
      <c r="J4403">
        <v>25</v>
      </c>
      <c r="K4403" t="s">
        <v>904</v>
      </c>
      <c r="L4403">
        <v>5253</v>
      </c>
      <c r="M4403">
        <v>2024</v>
      </c>
      <c r="N4403">
        <v>36</v>
      </c>
      <c r="O4403">
        <f t="shared" si="68"/>
        <v>9.3027810419114773E-3</v>
      </c>
    </row>
    <row r="4404" spans="1:15" x14ac:dyDescent="0.3">
      <c r="A4404">
        <v>126</v>
      </c>
      <c r="B4404">
        <v>773</v>
      </c>
      <c r="C4404" t="s">
        <v>852</v>
      </c>
      <c r="D4404" t="s">
        <v>159</v>
      </c>
      <c r="E4404">
        <v>95</v>
      </c>
      <c r="F4404">
        <v>804</v>
      </c>
      <c r="G4404">
        <v>0.11815920398009951</v>
      </c>
      <c r="H4404">
        <v>10212</v>
      </c>
      <c r="I4404">
        <v>292727</v>
      </c>
      <c r="J4404">
        <v>25</v>
      </c>
      <c r="K4404" t="s">
        <v>917</v>
      </c>
      <c r="L4404">
        <v>2034</v>
      </c>
      <c r="M4404">
        <v>2024</v>
      </c>
      <c r="N4404">
        <v>36</v>
      </c>
      <c r="O4404">
        <f t="shared" si="68"/>
        <v>9.3027810419114773E-3</v>
      </c>
    </row>
    <row r="4405" spans="1:15" x14ac:dyDescent="0.3">
      <c r="A4405">
        <v>126</v>
      </c>
      <c r="B4405">
        <v>304</v>
      </c>
      <c r="C4405" t="s">
        <v>852</v>
      </c>
      <c r="D4405" t="s">
        <v>159</v>
      </c>
      <c r="E4405">
        <v>94</v>
      </c>
      <c r="F4405">
        <v>3194</v>
      </c>
      <c r="G4405">
        <v>2.9430181590482152E-2</v>
      </c>
      <c r="H4405">
        <v>10212</v>
      </c>
      <c r="I4405">
        <v>292727</v>
      </c>
      <c r="J4405">
        <v>28</v>
      </c>
      <c r="K4405" t="s">
        <v>921</v>
      </c>
      <c r="L4405">
        <v>5398</v>
      </c>
      <c r="M4405">
        <v>2024</v>
      </c>
      <c r="N4405">
        <v>36</v>
      </c>
      <c r="O4405">
        <f t="shared" si="68"/>
        <v>9.2048570309439873E-3</v>
      </c>
    </row>
    <row r="4406" spans="1:15" x14ac:dyDescent="0.3">
      <c r="A4406">
        <v>126</v>
      </c>
      <c r="B4406">
        <v>301</v>
      </c>
      <c r="C4406" t="s">
        <v>852</v>
      </c>
      <c r="D4406" t="s">
        <v>159</v>
      </c>
      <c r="E4406">
        <v>93</v>
      </c>
      <c r="F4406">
        <v>2968</v>
      </c>
      <c r="G4406">
        <v>3.1334231805929917E-2</v>
      </c>
      <c r="H4406">
        <v>10212</v>
      </c>
      <c r="I4406">
        <v>292727</v>
      </c>
      <c r="J4406">
        <v>29</v>
      </c>
      <c r="K4406" t="s">
        <v>2874</v>
      </c>
      <c r="L4406">
        <v>7114</v>
      </c>
      <c r="M4406">
        <v>2024</v>
      </c>
      <c r="N4406">
        <v>36</v>
      </c>
      <c r="O4406">
        <f t="shared" si="68"/>
        <v>9.106933019976499E-3</v>
      </c>
    </row>
    <row r="4407" spans="1:15" x14ac:dyDescent="0.3">
      <c r="A4407">
        <v>126</v>
      </c>
      <c r="B4407">
        <v>45</v>
      </c>
      <c r="C4407" t="s">
        <v>852</v>
      </c>
      <c r="D4407" t="s">
        <v>159</v>
      </c>
      <c r="E4407">
        <v>91</v>
      </c>
      <c r="F4407">
        <v>2672</v>
      </c>
      <c r="G4407">
        <v>3.4056886227544908E-2</v>
      </c>
      <c r="H4407">
        <v>10212</v>
      </c>
      <c r="I4407">
        <v>292727</v>
      </c>
      <c r="J4407">
        <v>30</v>
      </c>
      <c r="K4407" t="s">
        <v>883</v>
      </c>
      <c r="L4407">
        <v>9187</v>
      </c>
      <c r="M4407">
        <v>2024</v>
      </c>
      <c r="N4407">
        <v>36</v>
      </c>
      <c r="O4407">
        <f t="shared" si="68"/>
        <v>8.9110849980415206E-3</v>
      </c>
    </row>
    <row r="4408" spans="1:15" x14ac:dyDescent="0.3">
      <c r="A4408">
        <v>126</v>
      </c>
      <c r="B4408">
        <v>174</v>
      </c>
      <c r="C4408" t="s">
        <v>852</v>
      </c>
      <c r="D4408" t="s">
        <v>159</v>
      </c>
      <c r="E4408">
        <v>86</v>
      </c>
      <c r="F4408">
        <v>1472</v>
      </c>
      <c r="G4408">
        <v>5.8423913043478264E-2</v>
      </c>
      <c r="H4408">
        <v>10212</v>
      </c>
      <c r="I4408">
        <v>292727</v>
      </c>
      <c r="J4408">
        <v>31</v>
      </c>
      <c r="K4408" t="s">
        <v>2878</v>
      </c>
      <c r="L4408">
        <v>5150</v>
      </c>
      <c r="M4408">
        <v>2024</v>
      </c>
      <c r="N4408">
        <v>36</v>
      </c>
      <c r="O4408">
        <f t="shared" si="68"/>
        <v>8.4214649432040739E-3</v>
      </c>
    </row>
    <row r="4409" spans="1:15" x14ac:dyDescent="0.3">
      <c r="A4409">
        <v>126</v>
      </c>
      <c r="B4409">
        <v>171</v>
      </c>
      <c r="C4409" t="s">
        <v>852</v>
      </c>
      <c r="D4409" t="s">
        <v>159</v>
      </c>
      <c r="E4409">
        <v>83</v>
      </c>
      <c r="F4409">
        <v>1018</v>
      </c>
      <c r="G4409">
        <v>8.1532416502946958E-2</v>
      </c>
      <c r="H4409">
        <v>10212</v>
      </c>
      <c r="I4409">
        <v>292727</v>
      </c>
      <c r="J4409">
        <v>32</v>
      </c>
      <c r="K4409" t="s">
        <v>2698</v>
      </c>
      <c r="L4409">
        <v>2558</v>
      </c>
      <c r="M4409">
        <v>2024</v>
      </c>
      <c r="N4409">
        <v>36</v>
      </c>
      <c r="O4409">
        <f t="shared" si="68"/>
        <v>8.1276929103016055E-3</v>
      </c>
    </row>
    <row r="4410" spans="1:15" x14ac:dyDescent="0.3">
      <c r="A4410">
        <v>126</v>
      </c>
      <c r="B4410">
        <v>284</v>
      </c>
      <c r="C4410" t="s">
        <v>852</v>
      </c>
      <c r="D4410" t="s">
        <v>159</v>
      </c>
      <c r="E4410">
        <v>82</v>
      </c>
      <c r="F4410">
        <v>1436</v>
      </c>
      <c r="G4410">
        <v>5.7103064066852366E-2</v>
      </c>
      <c r="H4410">
        <v>10212</v>
      </c>
      <c r="I4410">
        <v>292727</v>
      </c>
      <c r="J4410">
        <v>33</v>
      </c>
      <c r="K4410" t="s">
        <v>2719</v>
      </c>
      <c r="L4410">
        <v>3580</v>
      </c>
      <c r="M4410">
        <v>2024</v>
      </c>
      <c r="N4410">
        <v>36</v>
      </c>
      <c r="O4410">
        <f t="shared" si="68"/>
        <v>8.0297688993341172E-3</v>
      </c>
    </row>
    <row r="4411" spans="1:15" x14ac:dyDescent="0.3">
      <c r="A4411">
        <v>126</v>
      </c>
      <c r="B4411">
        <v>308</v>
      </c>
      <c r="C4411" t="s">
        <v>852</v>
      </c>
      <c r="D4411" t="s">
        <v>159</v>
      </c>
      <c r="E4411">
        <v>79</v>
      </c>
      <c r="F4411">
        <v>1681</v>
      </c>
      <c r="G4411">
        <v>4.6995835812016655E-2</v>
      </c>
      <c r="H4411">
        <v>10212</v>
      </c>
      <c r="I4411">
        <v>292727</v>
      </c>
      <c r="J4411">
        <v>34</v>
      </c>
      <c r="K4411" t="s">
        <v>2211</v>
      </c>
      <c r="L4411">
        <v>5626</v>
      </c>
      <c r="M4411">
        <v>2024</v>
      </c>
      <c r="N4411">
        <v>36</v>
      </c>
      <c r="O4411">
        <f t="shared" si="68"/>
        <v>7.7359968664316488E-3</v>
      </c>
    </row>
    <row r="4412" spans="1:15" x14ac:dyDescent="0.3">
      <c r="A4412">
        <v>126</v>
      </c>
      <c r="B4412">
        <v>163</v>
      </c>
      <c r="C4412" t="s">
        <v>852</v>
      </c>
      <c r="D4412" t="s">
        <v>159</v>
      </c>
      <c r="E4412">
        <v>76</v>
      </c>
      <c r="F4412">
        <v>1755</v>
      </c>
      <c r="G4412">
        <v>4.3304843304843306E-2</v>
      </c>
      <c r="H4412">
        <v>10212</v>
      </c>
      <c r="I4412">
        <v>292727</v>
      </c>
      <c r="J4412">
        <v>35</v>
      </c>
      <c r="K4412" t="s">
        <v>2885</v>
      </c>
      <c r="L4412">
        <v>2333</v>
      </c>
      <c r="M4412">
        <v>2024</v>
      </c>
      <c r="N4412">
        <v>36</v>
      </c>
      <c r="O4412">
        <f t="shared" si="68"/>
        <v>7.4422248335291813E-3</v>
      </c>
    </row>
    <row r="4413" spans="1:15" x14ac:dyDescent="0.3">
      <c r="A4413">
        <v>126</v>
      </c>
      <c r="B4413">
        <v>254</v>
      </c>
      <c r="C4413" t="s">
        <v>852</v>
      </c>
      <c r="D4413" t="s">
        <v>159</v>
      </c>
      <c r="E4413">
        <v>73</v>
      </c>
      <c r="F4413">
        <v>2885</v>
      </c>
      <c r="G4413">
        <v>2.5303292894280762E-2</v>
      </c>
      <c r="H4413">
        <v>10212</v>
      </c>
      <c r="I4413">
        <v>292727</v>
      </c>
      <c r="J4413">
        <v>36</v>
      </c>
      <c r="K4413" t="s">
        <v>889</v>
      </c>
      <c r="L4413">
        <v>7267</v>
      </c>
      <c r="M4413">
        <v>2024</v>
      </c>
      <c r="N4413">
        <v>36</v>
      </c>
      <c r="O4413">
        <f t="shared" si="68"/>
        <v>7.1484528006267138E-3</v>
      </c>
    </row>
    <row r="4414" spans="1:15" x14ac:dyDescent="0.3">
      <c r="A4414">
        <v>126</v>
      </c>
      <c r="B4414">
        <v>566</v>
      </c>
      <c r="C4414" t="s">
        <v>852</v>
      </c>
      <c r="D4414" t="s">
        <v>159</v>
      </c>
      <c r="E4414">
        <v>73</v>
      </c>
      <c r="F4414">
        <v>1309</v>
      </c>
      <c r="G4414">
        <v>5.5767761650114593E-2</v>
      </c>
      <c r="H4414">
        <v>10212</v>
      </c>
      <c r="I4414">
        <v>292727</v>
      </c>
      <c r="J4414">
        <v>36</v>
      </c>
      <c r="K4414" t="s">
        <v>2771</v>
      </c>
      <c r="L4414">
        <v>2624</v>
      </c>
      <c r="M4414">
        <v>2024</v>
      </c>
      <c r="N4414">
        <v>36</v>
      </c>
      <c r="O4414">
        <f t="shared" si="68"/>
        <v>7.1484528006267138E-3</v>
      </c>
    </row>
    <row r="4415" spans="1:15" x14ac:dyDescent="0.3">
      <c r="A4415">
        <v>126</v>
      </c>
      <c r="B4415">
        <v>139</v>
      </c>
      <c r="C4415" t="s">
        <v>852</v>
      </c>
      <c r="D4415" t="s">
        <v>159</v>
      </c>
      <c r="E4415">
        <v>71</v>
      </c>
      <c r="F4415">
        <v>3692</v>
      </c>
      <c r="G4415">
        <v>1.9230769230769232E-2</v>
      </c>
      <c r="H4415">
        <v>10212</v>
      </c>
      <c r="I4415">
        <v>292727</v>
      </c>
      <c r="J4415">
        <v>38</v>
      </c>
      <c r="K4415" t="s">
        <v>879</v>
      </c>
      <c r="L4415">
        <v>15497</v>
      </c>
      <c r="M4415">
        <v>2024</v>
      </c>
      <c r="N4415">
        <v>36</v>
      </c>
      <c r="O4415">
        <f t="shared" si="68"/>
        <v>6.9526047786917355E-3</v>
      </c>
    </row>
    <row r="4416" spans="1:15" x14ac:dyDescent="0.3">
      <c r="A4416">
        <v>126</v>
      </c>
      <c r="B4416">
        <v>347</v>
      </c>
      <c r="C4416" t="s">
        <v>852</v>
      </c>
      <c r="D4416" t="s">
        <v>159</v>
      </c>
      <c r="E4416">
        <v>68</v>
      </c>
      <c r="F4416">
        <v>1582</v>
      </c>
      <c r="G4416">
        <v>4.2983565107458911E-2</v>
      </c>
      <c r="H4416">
        <v>10212</v>
      </c>
      <c r="I4416">
        <v>292727</v>
      </c>
      <c r="J4416">
        <v>39</v>
      </c>
      <c r="K4416" t="s">
        <v>886</v>
      </c>
      <c r="L4416">
        <v>5736</v>
      </c>
      <c r="M4416">
        <v>2024</v>
      </c>
      <c r="N4416">
        <v>36</v>
      </c>
      <c r="O4416">
        <f t="shared" si="68"/>
        <v>6.658832745789268E-3</v>
      </c>
    </row>
    <row r="4417" spans="1:15" x14ac:dyDescent="0.3">
      <c r="A4417">
        <v>126</v>
      </c>
      <c r="B4417">
        <v>321</v>
      </c>
      <c r="C4417" t="s">
        <v>852</v>
      </c>
      <c r="D4417" t="s">
        <v>159</v>
      </c>
      <c r="E4417">
        <v>67</v>
      </c>
      <c r="F4417">
        <v>1490</v>
      </c>
      <c r="G4417">
        <v>4.4966442953020137E-2</v>
      </c>
      <c r="H4417">
        <v>10212</v>
      </c>
      <c r="I4417">
        <v>292727</v>
      </c>
      <c r="J4417">
        <v>40</v>
      </c>
      <c r="K4417" t="s">
        <v>2725</v>
      </c>
      <c r="L4417">
        <v>2937</v>
      </c>
      <c r="M4417">
        <v>2024</v>
      </c>
      <c r="N4417">
        <v>36</v>
      </c>
      <c r="O4417">
        <f t="shared" si="68"/>
        <v>6.5609087348217779E-3</v>
      </c>
    </row>
    <row r="4418" spans="1:15" x14ac:dyDescent="0.3">
      <c r="A4418">
        <v>126</v>
      </c>
      <c r="B4418">
        <v>263</v>
      </c>
      <c r="C4418" t="s">
        <v>852</v>
      </c>
      <c r="D4418" t="s">
        <v>159</v>
      </c>
      <c r="E4418">
        <v>65</v>
      </c>
      <c r="F4418">
        <v>1295</v>
      </c>
      <c r="G4418">
        <v>5.019305019305019E-2</v>
      </c>
      <c r="H4418">
        <v>10212</v>
      </c>
      <c r="I4418">
        <v>292727</v>
      </c>
      <c r="J4418">
        <v>41</v>
      </c>
      <c r="K4418" t="s">
        <v>2882</v>
      </c>
      <c r="L4418">
        <v>4234</v>
      </c>
      <c r="M4418">
        <v>2024</v>
      </c>
      <c r="N4418">
        <v>36</v>
      </c>
      <c r="O4418">
        <f t="shared" si="68"/>
        <v>6.3650607128867996E-3</v>
      </c>
    </row>
    <row r="4419" spans="1:15" x14ac:dyDescent="0.3">
      <c r="A4419">
        <v>126</v>
      </c>
      <c r="B4419">
        <v>313</v>
      </c>
      <c r="C4419" t="s">
        <v>852</v>
      </c>
      <c r="D4419" t="s">
        <v>159</v>
      </c>
      <c r="E4419">
        <v>65</v>
      </c>
      <c r="F4419">
        <v>1419</v>
      </c>
      <c r="G4419">
        <v>4.5806906272022552E-2</v>
      </c>
      <c r="H4419">
        <v>10212</v>
      </c>
      <c r="I4419">
        <v>292727</v>
      </c>
      <c r="J4419">
        <v>41</v>
      </c>
      <c r="K4419" t="s">
        <v>926</v>
      </c>
      <c r="L4419">
        <v>2940</v>
      </c>
      <c r="M4419">
        <v>2024</v>
      </c>
      <c r="N4419">
        <v>36</v>
      </c>
      <c r="O4419">
        <f t="shared" ref="O4419:O4482" si="69">E4419/H4419</f>
        <v>6.3650607128867996E-3</v>
      </c>
    </row>
    <row r="4420" spans="1:15" x14ac:dyDescent="0.3">
      <c r="A4420">
        <v>126</v>
      </c>
      <c r="B4420">
        <v>383</v>
      </c>
      <c r="C4420" t="s">
        <v>852</v>
      </c>
      <c r="D4420" t="s">
        <v>159</v>
      </c>
      <c r="E4420">
        <v>64</v>
      </c>
      <c r="F4420">
        <v>2498</v>
      </c>
      <c r="G4420">
        <v>2.5620496397117692E-2</v>
      </c>
      <c r="H4420">
        <v>10212</v>
      </c>
      <c r="I4420">
        <v>292727</v>
      </c>
      <c r="J4420">
        <v>43</v>
      </c>
      <c r="K4420" t="s">
        <v>2875</v>
      </c>
      <c r="L4420">
        <v>8922</v>
      </c>
      <c r="M4420">
        <v>2024</v>
      </c>
      <c r="N4420">
        <v>36</v>
      </c>
      <c r="O4420">
        <f t="shared" si="69"/>
        <v>6.2671367019193104E-3</v>
      </c>
    </row>
    <row r="4421" spans="1:15" x14ac:dyDescent="0.3">
      <c r="A4421">
        <v>126</v>
      </c>
      <c r="B4421">
        <v>197</v>
      </c>
      <c r="C4421" t="s">
        <v>852</v>
      </c>
      <c r="D4421" t="s">
        <v>159</v>
      </c>
      <c r="E4421">
        <v>62</v>
      </c>
      <c r="F4421">
        <v>1220</v>
      </c>
      <c r="G4421">
        <v>5.0819672131147541E-2</v>
      </c>
      <c r="H4421">
        <v>10212</v>
      </c>
      <c r="I4421">
        <v>292727</v>
      </c>
      <c r="J4421">
        <v>44</v>
      </c>
      <c r="K4421" t="s">
        <v>912</v>
      </c>
      <c r="L4421">
        <v>3175</v>
      </c>
      <c r="M4421">
        <v>2024</v>
      </c>
      <c r="N4421">
        <v>36</v>
      </c>
      <c r="O4421">
        <f t="shared" si="69"/>
        <v>6.0712886799843321E-3</v>
      </c>
    </row>
    <row r="4422" spans="1:15" x14ac:dyDescent="0.3">
      <c r="A4422">
        <v>126</v>
      </c>
      <c r="B4422">
        <v>282</v>
      </c>
      <c r="C4422" t="s">
        <v>852</v>
      </c>
      <c r="D4422" t="s">
        <v>159</v>
      </c>
      <c r="E4422">
        <v>62</v>
      </c>
      <c r="F4422">
        <v>1781</v>
      </c>
      <c r="G4422">
        <v>3.4811903425042111E-2</v>
      </c>
      <c r="H4422">
        <v>10212</v>
      </c>
      <c r="I4422">
        <v>292727</v>
      </c>
      <c r="J4422">
        <v>44</v>
      </c>
      <c r="K4422" t="s">
        <v>893</v>
      </c>
      <c r="L4422">
        <v>5536</v>
      </c>
      <c r="M4422">
        <v>2024</v>
      </c>
      <c r="N4422">
        <v>36</v>
      </c>
      <c r="O4422">
        <f t="shared" si="69"/>
        <v>6.0712886799843321E-3</v>
      </c>
    </row>
    <row r="4423" spans="1:15" x14ac:dyDescent="0.3">
      <c r="A4423">
        <v>126</v>
      </c>
      <c r="B4423">
        <v>420</v>
      </c>
      <c r="C4423" t="s">
        <v>852</v>
      </c>
      <c r="D4423" t="s">
        <v>159</v>
      </c>
      <c r="E4423">
        <v>62</v>
      </c>
      <c r="F4423">
        <v>2069</v>
      </c>
      <c r="G4423">
        <v>2.9966167230546157E-2</v>
      </c>
      <c r="H4423">
        <v>10212</v>
      </c>
      <c r="I4423">
        <v>292727</v>
      </c>
      <c r="J4423">
        <v>44</v>
      </c>
      <c r="K4423" t="s">
        <v>894</v>
      </c>
      <c r="L4423">
        <v>7368</v>
      </c>
      <c r="M4423">
        <v>2024</v>
      </c>
      <c r="N4423">
        <v>36</v>
      </c>
      <c r="O4423">
        <f t="shared" si="69"/>
        <v>6.0712886799843321E-3</v>
      </c>
    </row>
    <row r="4424" spans="1:15" x14ac:dyDescent="0.3">
      <c r="A4424">
        <v>126</v>
      </c>
      <c r="B4424">
        <v>466</v>
      </c>
      <c r="C4424" t="s">
        <v>852</v>
      </c>
      <c r="D4424" t="s">
        <v>159</v>
      </c>
      <c r="E4424">
        <v>62</v>
      </c>
      <c r="F4424">
        <v>2504</v>
      </c>
      <c r="G4424">
        <v>2.4760383386581469E-2</v>
      </c>
      <c r="H4424">
        <v>10212</v>
      </c>
      <c r="I4424">
        <v>292727</v>
      </c>
      <c r="J4424">
        <v>44</v>
      </c>
      <c r="K4424" t="s">
        <v>2748</v>
      </c>
      <c r="L4424">
        <v>7325</v>
      </c>
      <c r="M4424">
        <v>2024</v>
      </c>
      <c r="N4424">
        <v>36</v>
      </c>
      <c r="O4424">
        <f t="shared" si="69"/>
        <v>6.0712886799843321E-3</v>
      </c>
    </row>
    <row r="4425" spans="1:15" x14ac:dyDescent="0.3">
      <c r="A4425">
        <v>126</v>
      </c>
      <c r="B4425">
        <v>121</v>
      </c>
      <c r="C4425" t="s">
        <v>852</v>
      </c>
      <c r="D4425" t="s">
        <v>159</v>
      </c>
      <c r="E4425">
        <v>61</v>
      </c>
      <c r="F4425">
        <v>1713</v>
      </c>
      <c r="G4425">
        <v>3.561004086398132E-2</v>
      </c>
      <c r="H4425">
        <v>10212</v>
      </c>
      <c r="I4425">
        <v>292727</v>
      </c>
      <c r="J4425">
        <v>48</v>
      </c>
      <c r="K4425" t="s">
        <v>940</v>
      </c>
      <c r="L4425">
        <v>3000</v>
      </c>
      <c r="M4425">
        <v>2024</v>
      </c>
      <c r="N4425">
        <v>36</v>
      </c>
      <c r="O4425">
        <f t="shared" si="69"/>
        <v>5.9733646690168429E-3</v>
      </c>
    </row>
    <row r="4426" spans="1:15" x14ac:dyDescent="0.3">
      <c r="A4426">
        <v>126</v>
      </c>
      <c r="B4426">
        <v>55</v>
      </c>
      <c r="C4426" t="s">
        <v>852</v>
      </c>
      <c r="D4426" t="s">
        <v>159</v>
      </c>
      <c r="E4426">
        <v>55</v>
      </c>
      <c r="F4426">
        <v>1019</v>
      </c>
      <c r="G4426">
        <v>5.3974484789008834E-2</v>
      </c>
      <c r="H4426">
        <v>10212</v>
      </c>
      <c r="I4426">
        <v>292727</v>
      </c>
      <c r="J4426">
        <v>49</v>
      </c>
      <c r="K4426" t="s">
        <v>938</v>
      </c>
      <c r="L4426">
        <v>2822</v>
      </c>
      <c r="M4426">
        <v>2024</v>
      </c>
      <c r="N4426">
        <v>36</v>
      </c>
      <c r="O4426">
        <f t="shared" si="69"/>
        <v>5.3858206032119079E-3</v>
      </c>
    </row>
    <row r="4427" spans="1:15" x14ac:dyDescent="0.3">
      <c r="A4427">
        <v>126</v>
      </c>
      <c r="B4427">
        <v>305</v>
      </c>
      <c r="C4427" t="s">
        <v>852</v>
      </c>
      <c r="D4427" t="s">
        <v>159</v>
      </c>
      <c r="E4427">
        <v>55</v>
      </c>
      <c r="F4427">
        <v>534</v>
      </c>
      <c r="G4427">
        <v>0.10299625468164794</v>
      </c>
      <c r="H4427">
        <v>10212</v>
      </c>
      <c r="I4427">
        <v>292727</v>
      </c>
      <c r="J4427">
        <v>49</v>
      </c>
      <c r="K4427" t="s">
        <v>2720</v>
      </c>
      <c r="L4427">
        <v>1350</v>
      </c>
      <c r="M4427">
        <v>2024</v>
      </c>
      <c r="N4427">
        <v>36</v>
      </c>
      <c r="O4427">
        <f t="shared" si="69"/>
        <v>5.3858206032119079E-3</v>
      </c>
    </row>
    <row r="4428" spans="1:15" x14ac:dyDescent="0.3">
      <c r="A4428">
        <v>126</v>
      </c>
      <c r="B4428">
        <v>710</v>
      </c>
      <c r="C4428" t="s">
        <v>852</v>
      </c>
      <c r="D4428" t="s">
        <v>159</v>
      </c>
      <c r="E4428">
        <v>55</v>
      </c>
      <c r="F4428">
        <v>1638</v>
      </c>
      <c r="G4428">
        <v>3.3577533577533576E-2</v>
      </c>
      <c r="H4428">
        <v>10212</v>
      </c>
      <c r="I4428">
        <v>292727</v>
      </c>
      <c r="J4428">
        <v>49</v>
      </c>
      <c r="K4428" t="s">
        <v>891</v>
      </c>
      <c r="L4428">
        <v>4844</v>
      </c>
      <c r="M4428">
        <v>2024</v>
      </c>
      <c r="N4428">
        <v>36</v>
      </c>
      <c r="O4428">
        <f t="shared" si="69"/>
        <v>5.3858206032119079E-3</v>
      </c>
    </row>
    <row r="4429" spans="1:15" x14ac:dyDescent="0.3">
      <c r="A4429">
        <v>126</v>
      </c>
      <c r="B4429">
        <v>44</v>
      </c>
      <c r="C4429" t="s">
        <v>852</v>
      </c>
      <c r="D4429" t="s">
        <v>159</v>
      </c>
      <c r="E4429">
        <v>49</v>
      </c>
      <c r="F4429">
        <v>871</v>
      </c>
      <c r="G4429">
        <v>5.6257175660160738E-2</v>
      </c>
      <c r="H4429">
        <v>10212</v>
      </c>
      <c r="I4429">
        <v>292727</v>
      </c>
      <c r="J4429">
        <v>52</v>
      </c>
      <c r="K4429" t="s">
        <v>2679</v>
      </c>
      <c r="L4429">
        <v>1846</v>
      </c>
      <c r="M4429">
        <v>2024</v>
      </c>
      <c r="N4429">
        <v>36</v>
      </c>
      <c r="O4429">
        <f t="shared" si="69"/>
        <v>4.798276537406972E-3</v>
      </c>
    </row>
    <row r="4430" spans="1:15" x14ac:dyDescent="0.3">
      <c r="A4430">
        <v>126</v>
      </c>
      <c r="B4430">
        <v>351</v>
      </c>
      <c r="C4430" t="s">
        <v>852</v>
      </c>
      <c r="D4430" t="s">
        <v>159</v>
      </c>
      <c r="E4430">
        <v>49</v>
      </c>
      <c r="F4430">
        <v>1453</v>
      </c>
      <c r="G4430">
        <v>3.3723331039229178E-2</v>
      </c>
      <c r="H4430">
        <v>10212</v>
      </c>
      <c r="I4430">
        <v>292727</v>
      </c>
      <c r="J4430">
        <v>52</v>
      </c>
      <c r="K4430" t="s">
        <v>2729</v>
      </c>
      <c r="L4430">
        <v>4749</v>
      </c>
      <c r="M4430">
        <v>2024</v>
      </c>
      <c r="N4430">
        <v>36</v>
      </c>
      <c r="O4430">
        <f t="shared" si="69"/>
        <v>4.798276537406972E-3</v>
      </c>
    </row>
    <row r="4431" spans="1:15" x14ac:dyDescent="0.3">
      <c r="A4431">
        <v>126</v>
      </c>
      <c r="B4431">
        <v>207</v>
      </c>
      <c r="C4431" t="s">
        <v>852</v>
      </c>
      <c r="D4431" t="s">
        <v>159</v>
      </c>
      <c r="E4431">
        <v>47</v>
      </c>
      <c r="F4431">
        <v>1122</v>
      </c>
      <c r="G4431">
        <v>4.1889483065953657E-2</v>
      </c>
      <c r="H4431">
        <v>10212</v>
      </c>
      <c r="I4431">
        <v>292727</v>
      </c>
      <c r="J4431">
        <v>54</v>
      </c>
      <c r="K4431" t="s">
        <v>2231</v>
      </c>
      <c r="L4431">
        <v>3040</v>
      </c>
      <c r="M4431">
        <v>2024</v>
      </c>
      <c r="N4431">
        <v>36</v>
      </c>
      <c r="O4431">
        <f t="shared" si="69"/>
        <v>4.6024285154719936E-3</v>
      </c>
    </row>
    <row r="4432" spans="1:15" x14ac:dyDescent="0.3">
      <c r="A4432">
        <v>126</v>
      </c>
      <c r="B4432">
        <v>310</v>
      </c>
      <c r="C4432" t="s">
        <v>852</v>
      </c>
      <c r="D4432" t="s">
        <v>159</v>
      </c>
      <c r="E4432">
        <v>46</v>
      </c>
      <c r="F4432">
        <v>785</v>
      </c>
      <c r="G4432">
        <v>5.8598726114649682E-2</v>
      </c>
      <c r="H4432">
        <v>10212</v>
      </c>
      <c r="I4432">
        <v>292727</v>
      </c>
      <c r="J4432">
        <v>55</v>
      </c>
      <c r="K4432" t="s">
        <v>960</v>
      </c>
      <c r="L4432">
        <v>1431</v>
      </c>
      <c r="M4432">
        <v>2024</v>
      </c>
      <c r="N4432">
        <v>36</v>
      </c>
      <c r="O4432">
        <f t="shared" si="69"/>
        <v>4.5045045045045045E-3</v>
      </c>
    </row>
    <row r="4433" spans="1:15" x14ac:dyDescent="0.3">
      <c r="A4433">
        <v>126</v>
      </c>
      <c r="B4433">
        <v>721</v>
      </c>
      <c r="C4433" t="s">
        <v>852</v>
      </c>
      <c r="D4433" t="s">
        <v>159</v>
      </c>
      <c r="E4433">
        <v>46</v>
      </c>
      <c r="F4433">
        <v>1592</v>
      </c>
      <c r="G4433">
        <v>2.8894472361809045E-2</v>
      </c>
      <c r="H4433">
        <v>10212</v>
      </c>
      <c r="I4433">
        <v>292727</v>
      </c>
      <c r="J4433">
        <v>55</v>
      </c>
      <c r="K4433" t="s">
        <v>925</v>
      </c>
      <c r="L4433">
        <v>3185</v>
      </c>
      <c r="M4433">
        <v>2024</v>
      </c>
      <c r="N4433">
        <v>36</v>
      </c>
      <c r="O4433">
        <f t="shared" si="69"/>
        <v>4.5045045045045045E-3</v>
      </c>
    </row>
    <row r="4434" spans="1:15" x14ac:dyDescent="0.3">
      <c r="A4434">
        <v>126</v>
      </c>
      <c r="B4434">
        <v>755</v>
      </c>
      <c r="C4434" t="s">
        <v>852</v>
      </c>
      <c r="D4434" t="s">
        <v>159</v>
      </c>
      <c r="E4434">
        <v>46</v>
      </c>
      <c r="F4434">
        <v>825</v>
      </c>
      <c r="G4434">
        <v>5.5757575757575756E-2</v>
      </c>
      <c r="H4434">
        <v>10212</v>
      </c>
      <c r="I4434">
        <v>292727</v>
      </c>
      <c r="J4434">
        <v>55</v>
      </c>
      <c r="K4434" t="s">
        <v>918</v>
      </c>
      <c r="L4434">
        <v>1726</v>
      </c>
      <c r="M4434">
        <v>2024</v>
      </c>
      <c r="N4434">
        <v>36</v>
      </c>
      <c r="O4434">
        <f t="shared" si="69"/>
        <v>4.5045045045045045E-3</v>
      </c>
    </row>
    <row r="4435" spans="1:15" x14ac:dyDescent="0.3">
      <c r="A4435">
        <v>126</v>
      </c>
      <c r="B4435">
        <v>756</v>
      </c>
      <c r="C4435" t="s">
        <v>852</v>
      </c>
      <c r="D4435" t="s">
        <v>159</v>
      </c>
      <c r="E4435">
        <v>45</v>
      </c>
      <c r="F4435">
        <v>722</v>
      </c>
      <c r="G4435">
        <v>6.2326869806094184E-2</v>
      </c>
      <c r="H4435">
        <v>10212</v>
      </c>
      <c r="I4435">
        <v>292727</v>
      </c>
      <c r="J4435">
        <v>58</v>
      </c>
      <c r="K4435" t="s">
        <v>892</v>
      </c>
      <c r="L4435">
        <v>1555</v>
      </c>
      <c r="M4435">
        <v>2024</v>
      </c>
      <c r="N4435">
        <v>36</v>
      </c>
      <c r="O4435">
        <f t="shared" si="69"/>
        <v>4.4065804935370153E-3</v>
      </c>
    </row>
    <row r="4436" spans="1:15" x14ac:dyDescent="0.3">
      <c r="A4436">
        <v>126</v>
      </c>
      <c r="B4436">
        <v>24</v>
      </c>
      <c r="C4436" t="s">
        <v>852</v>
      </c>
      <c r="D4436" t="s">
        <v>159</v>
      </c>
      <c r="E4436">
        <v>44</v>
      </c>
      <c r="F4436">
        <v>1889</v>
      </c>
      <c r="G4436">
        <v>2.3292747485442033E-2</v>
      </c>
      <c r="H4436">
        <v>10212</v>
      </c>
      <c r="I4436">
        <v>292727</v>
      </c>
      <c r="J4436">
        <v>59</v>
      </c>
      <c r="K4436" t="s">
        <v>2220</v>
      </c>
      <c r="L4436">
        <v>3887</v>
      </c>
      <c r="M4436">
        <v>2024</v>
      </c>
      <c r="N4436">
        <v>36</v>
      </c>
      <c r="O4436">
        <f t="shared" si="69"/>
        <v>4.3086564825695261E-3</v>
      </c>
    </row>
    <row r="4437" spans="1:15" x14ac:dyDescent="0.3">
      <c r="A4437">
        <v>126</v>
      </c>
      <c r="B4437">
        <v>52</v>
      </c>
      <c r="C4437" t="s">
        <v>852</v>
      </c>
      <c r="D4437" t="s">
        <v>159</v>
      </c>
      <c r="E4437">
        <v>44</v>
      </c>
      <c r="F4437">
        <v>974</v>
      </c>
      <c r="G4437">
        <v>4.5174537987679675E-2</v>
      </c>
      <c r="H4437">
        <v>10212</v>
      </c>
      <c r="I4437">
        <v>292727</v>
      </c>
      <c r="J4437">
        <v>59</v>
      </c>
      <c r="K4437" t="s">
        <v>2881</v>
      </c>
      <c r="L4437">
        <v>3600</v>
      </c>
      <c r="M4437">
        <v>2024</v>
      </c>
      <c r="N4437">
        <v>36</v>
      </c>
      <c r="O4437">
        <f t="shared" si="69"/>
        <v>4.3086564825695261E-3</v>
      </c>
    </row>
    <row r="4438" spans="1:15" x14ac:dyDescent="0.3">
      <c r="A4438">
        <v>126</v>
      </c>
      <c r="B4438">
        <v>58</v>
      </c>
      <c r="C4438" t="s">
        <v>852</v>
      </c>
      <c r="D4438" t="s">
        <v>159</v>
      </c>
      <c r="E4438">
        <v>43</v>
      </c>
      <c r="F4438">
        <v>1334</v>
      </c>
      <c r="G4438">
        <v>3.2233883058470768E-2</v>
      </c>
      <c r="H4438">
        <v>10212</v>
      </c>
      <c r="I4438">
        <v>292727</v>
      </c>
      <c r="J4438">
        <v>61</v>
      </c>
      <c r="K4438" t="s">
        <v>911</v>
      </c>
      <c r="L4438">
        <v>3485</v>
      </c>
      <c r="M4438">
        <v>2024</v>
      </c>
      <c r="N4438">
        <v>36</v>
      </c>
      <c r="O4438">
        <f t="shared" si="69"/>
        <v>4.210732471602037E-3</v>
      </c>
    </row>
    <row r="4439" spans="1:15" x14ac:dyDescent="0.3">
      <c r="A4439">
        <v>126</v>
      </c>
      <c r="B4439">
        <v>426</v>
      </c>
      <c r="C4439" t="s">
        <v>852</v>
      </c>
      <c r="D4439" t="s">
        <v>159</v>
      </c>
      <c r="E4439">
        <v>43</v>
      </c>
      <c r="F4439">
        <v>1495</v>
      </c>
      <c r="G4439">
        <v>2.8762541806020066E-2</v>
      </c>
      <c r="H4439">
        <v>10212</v>
      </c>
      <c r="I4439">
        <v>292727</v>
      </c>
      <c r="J4439">
        <v>61</v>
      </c>
      <c r="K4439" t="s">
        <v>2215</v>
      </c>
      <c r="L4439">
        <v>4907</v>
      </c>
      <c r="M4439">
        <v>2024</v>
      </c>
      <c r="N4439">
        <v>36</v>
      </c>
      <c r="O4439">
        <f t="shared" si="69"/>
        <v>4.210732471602037E-3</v>
      </c>
    </row>
    <row r="4440" spans="1:15" x14ac:dyDescent="0.3">
      <c r="A4440">
        <v>126</v>
      </c>
      <c r="B4440">
        <v>465</v>
      </c>
      <c r="C4440" t="s">
        <v>852</v>
      </c>
      <c r="D4440" t="s">
        <v>159</v>
      </c>
      <c r="E4440">
        <v>43</v>
      </c>
      <c r="F4440">
        <v>597</v>
      </c>
      <c r="G4440">
        <v>7.2026800670016752E-2</v>
      </c>
      <c r="H4440">
        <v>10212</v>
      </c>
      <c r="I4440">
        <v>292727</v>
      </c>
      <c r="J4440">
        <v>61</v>
      </c>
      <c r="K4440" t="s">
        <v>2747</v>
      </c>
      <c r="L4440">
        <v>1977</v>
      </c>
      <c r="M4440">
        <v>2024</v>
      </c>
      <c r="N4440">
        <v>36</v>
      </c>
      <c r="O4440">
        <f t="shared" si="69"/>
        <v>4.210732471602037E-3</v>
      </c>
    </row>
    <row r="4441" spans="1:15" x14ac:dyDescent="0.3">
      <c r="A4441">
        <v>126</v>
      </c>
      <c r="B4441">
        <v>862</v>
      </c>
      <c r="C4441" t="s">
        <v>852</v>
      </c>
      <c r="D4441" t="s">
        <v>159</v>
      </c>
      <c r="E4441">
        <v>42</v>
      </c>
      <c r="F4441">
        <v>777</v>
      </c>
      <c r="G4441">
        <v>5.4054054054054057E-2</v>
      </c>
      <c r="H4441">
        <v>10212</v>
      </c>
      <c r="I4441">
        <v>292727</v>
      </c>
      <c r="J4441">
        <v>64</v>
      </c>
      <c r="K4441" t="s">
        <v>910</v>
      </c>
      <c r="L4441">
        <v>3335</v>
      </c>
      <c r="M4441">
        <v>2024</v>
      </c>
      <c r="N4441">
        <v>36</v>
      </c>
      <c r="O4441">
        <f t="shared" si="69"/>
        <v>4.1128084606345478E-3</v>
      </c>
    </row>
    <row r="4442" spans="1:15" x14ac:dyDescent="0.3">
      <c r="A4442">
        <v>126</v>
      </c>
      <c r="B4442">
        <v>143</v>
      </c>
      <c r="C4442" t="s">
        <v>852</v>
      </c>
      <c r="D4442" t="s">
        <v>159</v>
      </c>
      <c r="E4442">
        <v>40</v>
      </c>
      <c r="F4442">
        <v>1061</v>
      </c>
      <c r="G4442">
        <v>3.7700282752120638E-2</v>
      </c>
      <c r="H4442">
        <v>10212</v>
      </c>
      <c r="I4442">
        <v>292727</v>
      </c>
      <c r="J4442">
        <v>65</v>
      </c>
      <c r="K4442" t="s">
        <v>2693</v>
      </c>
      <c r="L4442">
        <v>2493</v>
      </c>
      <c r="M4442">
        <v>2024</v>
      </c>
      <c r="N4442">
        <v>36</v>
      </c>
      <c r="O4442">
        <f t="shared" si="69"/>
        <v>3.9169604386995694E-3</v>
      </c>
    </row>
    <row r="4443" spans="1:15" x14ac:dyDescent="0.3">
      <c r="A4443">
        <v>126</v>
      </c>
      <c r="B4443">
        <v>241</v>
      </c>
      <c r="C4443" t="s">
        <v>852</v>
      </c>
      <c r="D4443" t="s">
        <v>159</v>
      </c>
      <c r="E4443">
        <v>39</v>
      </c>
      <c r="F4443">
        <v>1310</v>
      </c>
      <c r="G4443">
        <v>2.9770992366412213E-2</v>
      </c>
      <c r="H4443">
        <v>10212</v>
      </c>
      <c r="I4443">
        <v>292727</v>
      </c>
      <c r="J4443">
        <v>66</v>
      </c>
      <c r="K4443" t="s">
        <v>890</v>
      </c>
      <c r="L4443">
        <v>4374</v>
      </c>
      <c r="M4443">
        <v>2024</v>
      </c>
      <c r="N4443">
        <v>36</v>
      </c>
      <c r="O4443">
        <f t="shared" si="69"/>
        <v>3.8190364277320798E-3</v>
      </c>
    </row>
    <row r="4444" spans="1:15" x14ac:dyDescent="0.3">
      <c r="A4444">
        <v>126</v>
      </c>
      <c r="B4444">
        <v>182</v>
      </c>
      <c r="C4444" t="s">
        <v>852</v>
      </c>
      <c r="D4444" t="s">
        <v>159</v>
      </c>
      <c r="E4444">
        <v>37</v>
      </c>
      <c r="F4444">
        <v>1059</v>
      </c>
      <c r="G4444">
        <v>3.4938621340887627E-2</v>
      </c>
      <c r="H4444">
        <v>10212</v>
      </c>
      <c r="I4444">
        <v>292727</v>
      </c>
      <c r="J4444">
        <v>67</v>
      </c>
      <c r="K4444" t="s">
        <v>2229</v>
      </c>
      <c r="L4444">
        <v>1866</v>
      </c>
      <c r="M4444">
        <v>2024</v>
      </c>
      <c r="N4444">
        <v>36</v>
      </c>
      <c r="O4444">
        <f t="shared" si="69"/>
        <v>3.6231884057971015E-3</v>
      </c>
    </row>
    <row r="4445" spans="1:15" x14ac:dyDescent="0.3">
      <c r="A4445">
        <v>126</v>
      </c>
      <c r="B4445">
        <v>240</v>
      </c>
      <c r="C4445" t="s">
        <v>852</v>
      </c>
      <c r="D4445" t="s">
        <v>159</v>
      </c>
      <c r="E4445">
        <v>37</v>
      </c>
      <c r="F4445">
        <v>1101</v>
      </c>
      <c r="G4445">
        <v>3.3605812897366028E-2</v>
      </c>
      <c r="H4445">
        <v>10212</v>
      </c>
      <c r="I4445">
        <v>292727</v>
      </c>
      <c r="J4445">
        <v>67</v>
      </c>
      <c r="K4445" t="s">
        <v>942</v>
      </c>
      <c r="L4445">
        <v>2347</v>
      </c>
      <c r="M4445">
        <v>2024</v>
      </c>
      <c r="N4445">
        <v>36</v>
      </c>
      <c r="O4445">
        <f t="shared" si="69"/>
        <v>3.6231884057971015E-3</v>
      </c>
    </row>
    <row r="4446" spans="1:15" x14ac:dyDescent="0.3">
      <c r="A4446">
        <v>126</v>
      </c>
      <c r="B4446">
        <v>280</v>
      </c>
      <c r="C4446" t="s">
        <v>852</v>
      </c>
      <c r="D4446" t="s">
        <v>159</v>
      </c>
      <c r="E4446">
        <v>37</v>
      </c>
      <c r="F4446">
        <v>1208</v>
      </c>
      <c r="G4446">
        <v>3.0629139072847682E-2</v>
      </c>
      <c r="H4446">
        <v>10212</v>
      </c>
      <c r="I4446">
        <v>292727</v>
      </c>
      <c r="J4446">
        <v>67</v>
      </c>
      <c r="K4446" t="s">
        <v>948</v>
      </c>
      <c r="L4446">
        <v>4028</v>
      </c>
      <c r="M4446">
        <v>2024</v>
      </c>
      <c r="N4446">
        <v>36</v>
      </c>
      <c r="O4446">
        <f t="shared" si="69"/>
        <v>3.6231884057971015E-3</v>
      </c>
    </row>
    <row r="4447" spans="1:15" x14ac:dyDescent="0.3">
      <c r="A4447">
        <v>126</v>
      </c>
      <c r="B4447">
        <v>425</v>
      </c>
      <c r="C4447" t="s">
        <v>852</v>
      </c>
      <c r="D4447" t="s">
        <v>159</v>
      </c>
      <c r="E4447">
        <v>37</v>
      </c>
      <c r="F4447">
        <v>992</v>
      </c>
      <c r="G4447">
        <v>3.7298387096774195E-2</v>
      </c>
      <c r="H4447">
        <v>10212</v>
      </c>
      <c r="I4447">
        <v>292727</v>
      </c>
      <c r="J4447">
        <v>67</v>
      </c>
      <c r="K4447" t="s">
        <v>2883</v>
      </c>
      <c r="L4447">
        <v>3296</v>
      </c>
      <c r="M4447">
        <v>2024</v>
      </c>
      <c r="N4447">
        <v>36</v>
      </c>
      <c r="O4447">
        <f t="shared" si="69"/>
        <v>3.6231884057971015E-3</v>
      </c>
    </row>
    <row r="4448" spans="1:15" x14ac:dyDescent="0.3">
      <c r="A4448">
        <v>126</v>
      </c>
      <c r="B4448">
        <v>244</v>
      </c>
      <c r="C4448" t="s">
        <v>852</v>
      </c>
      <c r="D4448" t="s">
        <v>159</v>
      </c>
      <c r="E4448">
        <v>36</v>
      </c>
      <c r="F4448">
        <v>1402</v>
      </c>
      <c r="G4448">
        <v>2.5677603423680456E-2</v>
      </c>
      <c r="H4448">
        <v>10212</v>
      </c>
      <c r="I4448">
        <v>292727</v>
      </c>
      <c r="J4448">
        <v>71</v>
      </c>
      <c r="K4448" t="s">
        <v>887</v>
      </c>
      <c r="L4448">
        <v>5396</v>
      </c>
      <c r="M4448">
        <v>2024</v>
      </c>
      <c r="N4448">
        <v>36</v>
      </c>
      <c r="O4448">
        <f t="shared" si="69"/>
        <v>3.5252643948296123E-3</v>
      </c>
    </row>
    <row r="4449" spans="1:15" x14ac:dyDescent="0.3">
      <c r="A4449">
        <v>126</v>
      </c>
      <c r="B4449">
        <v>113</v>
      </c>
      <c r="C4449" t="s">
        <v>852</v>
      </c>
      <c r="D4449" t="s">
        <v>159</v>
      </c>
      <c r="E4449">
        <v>35</v>
      </c>
      <c r="F4449">
        <v>1314</v>
      </c>
      <c r="G4449">
        <v>2.6636225266362251E-2</v>
      </c>
      <c r="H4449">
        <v>10212</v>
      </c>
      <c r="I4449">
        <v>292727</v>
      </c>
      <c r="J4449">
        <v>72</v>
      </c>
      <c r="K4449" t="s">
        <v>936</v>
      </c>
      <c r="L4449">
        <v>3757</v>
      </c>
      <c r="M4449">
        <v>2024</v>
      </c>
      <c r="N4449">
        <v>36</v>
      </c>
      <c r="O4449">
        <f t="shared" si="69"/>
        <v>3.4273403838621232E-3</v>
      </c>
    </row>
    <row r="4450" spans="1:15" x14ac:dyDescent="0.3">
      <c r="A4450">
        <v>126</v>
      </c>
      <c r="B4450">
        <v>161</v>
      </c>
      <c r="C4450" t="s">
        <v>852</v>
      </c>
      <c r="D4450" t="s">
        <v>159</v>
      </c>
      <c r="E4450">
        <v>35</v>
      </c>
      <c r="F4450">
        <v>793</v>
      </c>
      <c r="G4450">
        <v>4.4136191677175286E-2</v>
      </c>
      <c r="H4450">
        <v>10212</v>
      </c>
      <c r="I4450">
        <v>292727</v>
      </c>
      <c r="J4450">
        <v>72</v>
      </c>
      <c r="K4450" t="s">
        <v>2694</v>
      </c>
      <c r="L4450">
        <v>1310</v>
      </c>
      <c r="M4450">
        <v>2024</v>
      </c>
      <c r="N4450">
        <v>36</v>
      </c>
      <c r="O4450">
        <f t="shared" si="69"/>
        <v>3.4273403838621232E-3</v>
      </c>
    </row>
    <row r="4451" spans="1:15" x14ac:dyDescent="0.3">
      <c r="A4451">
        <v>126</v>
      </c>
      <c r="B4451">
        <v>812</v>
      </c>
      <c r="C4451" t="s">
        <v>852</v>
      </c>
      <c r="D4451" t="s">
        <v>159</v>
      </c>
      <c r="E4451">
        <v>35</v>
      </c>
      <c r="F4451">
        <v>1024</v>
      </c>
      <c r="G4451">
        <v>3.41796875E-2</v>
      </c>
      <c r="H4451">
        <v>10212</v>
      </c>
      <c r="I4451">
        <v>292727</v>
      </c>
      <c r="J4451">
        <v>72</v>
      </c>
      <c r="K4451" t="s">
        <v>901</v>
      </c>
      <c r="L4451">
        <v>3303</v>
      </c>
      <c r="M4451">
        <v>2024</v>
      </c>
      <c r="N4451">
        <v>36</v>
      </c>
      <c r="O4451">
        <f t="shared" si="69"/>
        <v>3.4273403838621232E-3</v>
      </c>
    </row>
    <row r="4452" spans="1:15" x14ac:dyDescent="0.3">
      <c r="A4452">
        <v>126</v>
      </c>
      <c r="B4452">
        <v>231</v>
      </c>
      <c r="C4452" t="s">
        <v>852</v>
      </c>
      <c r="D4452" t="s">
        <v>159</v>
      </c>
      <c r="E4452">
        <v>34</v>
      </c>
      <c r="F4452">
        <v>2089</v>
      </c>
      <c r="G4452">
        <v>1.6275730014360938E-2</v>
      </c>
      <c r="H4452">
        <v>10212</v>
      </c>
      <c r="I4452">
        <v>292727</v>
      </c>
      <c r="J4452">
        <v>75</v>
      </c>
      <c r="K4452" t="s">
        <v>2220</v>
      </c>
      <c r="L4452">
        <v>4866</v>
      </c>
      <c r="M4452">
        <v>2024</v>
      </c>
      <c r="N4452">
        <v>36</v>
      </c>
      <c r="O4452">
        <f t="shared" si="69"/>
        <v>3.329416372894634E-3</v>
      </c>
    </row>
    <row r="4453" spans="1:15" x14ac:dyDescent="0.3">
      <c r="A4453">
        <v>126</v>
      </c>
      <c r="B4453">
        <v>249</v>
      </c>
      <c r="C4453" t="s">
        <v>852</v>
      </c>
      <c r="D4453" t="s">
        <v>159</v>
      </c>
      <c r="E4453">
        <v>34</v>
      </c>
      <c r="F4453">
        <v>2399</v>
      </c>
      <c r="G4453">
        <v>1.41725719049604E-2</v>
      </c>
      <c r="H4453">
        <v>10212</v>
      </c>
      <c r="I4453">
        <v>292727</v>
      </c>
      <c r="J4453">
        <v>75</v>
      </c>
      <c r="K4453" t="s">
        <v>2876</v>
      </c>
      <c r="L4453">
        <v>7387</v>
      </c>
      <c r="M4453">
        <v>2024</v>
      </c>
      <c r="N4453">
        <v>36</v>
      </c>
      <c r="O4453">
        <f t="shared" si="69"/>
        <v>3.329416372894634E-3</v>
      </c>
    </row>
    <row r="4454" spans="1:15" x14ac:dyDescent="0.3">
      <c r="A4454">
        <v>126</v>
      </c>
      <c r="B4454">
        <v>281</v>
      </c>
      <c r="C4454" t="s">
        <v>852</v>
      </c>
      <c r="D4454" t="s">
        <v>159</v>
      </c>
      <c r="E4454">
        <v>34</v>
      </c>
      <c r="F4454">
        <v>902</v>
      </c>
      <c r="G4454">
        <v>3.7694013303769404E-2</v>
      </c>
      <c r="H4454">
        <v>10212</v>
      </c>
      <c r="I4454">
        <v>292727</v>
      </c>
      <c r="J4454">
        <v>75</v>
      </c>
      <c r="K4454" t="s">
        <v>946</v>
      </c>
      <c r="L4454">
        <v>1881</v>
      </c>
      <c r="M4454">
        <v>2024</v>
      </c>
      <c r="N4454">
        <v>36</v>
      </c>
      <c r="O4454">
        <f t="shared" si="69"/>
        <v>3.329416372894634E-3</v>
      </c>
    </row>
    <row r="4455" spans="1:15" x14ac:dyDescent="0.3">
      <c r="A4455">
        <v>126</v>
      </c>
      <c r="B4455">
        <v>260</v>
      </c>
      <c r="C4455" t="s">
        <v>852</v>
      </c>
      <c r="D4455" t="s">
        <v>159</v>
      </c>
      <c r="E4455">
        <v>32</v>
      </c>
      <c r="F4455">
        <v>824</v>
      </c>
      <c r="G4455">
        <v>3.8834951456310676E-2</v>
      </c>
      <c r="H4455">
        <v>10212</v>
      </c>
      <c r="I4455">
        <v>292727</v>
      </c>
      <c r="J4455">
        <v>78</v>
      </c>
      <c r="K4455" t="s">
        <v>2715</v>
      </c>
      <c r="L4455">
        <v>1014</v>
      </c>
      <c r="M4455">
        <v>2024</v>
      </c>
      <c r="N4455">
        <v>36</v>
      </c>
      <c r="O4455">
        <f t="shared" si="69"/>
        <v>3.1335683509596552E-3</v>
      </c>
    </row>
    <row r="4456" spans="1:15" x14ac:dyDescent="0.3">
      <c r="A4456">
        <v>126</v>
      </c>
      <c r="B4456">
        <v>134</v>
      </c>
      <c r="C4456" t="s">
        <v>852</v>
      </c>
      <c r="D4456" t="s">
        <v>159</v>
      </c>
      <c r="E4456">
        <v>31</v>
      </c>
      <c r="F4456">
        <v>1277</v>
      </c>
      <c r="G4456">
        <v>2.4275646045418951E-2</v>
      </c>
      <c r="H4456">
        <v>10212</v>
      </c>
      <c r="I4456">
        <v>292727</v>
      </c>
      <c r="J4456">
        <v>79</v>
      </c>
      <c r="K4456" t="s">
        <v>929</v>
      </c>
      <c r="L4456">
        <v>4163</v>
      </c>
      <c r="M4456">
        <v>2024</v>
      </c>
      <c r="N4456">
        <v>36</v>
      </c>
      <c r="O4456">
        <f t="shared" si="69"/>
        <v>3.035644339992166E-3</v>
      </c>
    </row>
    <row r="4457" spans="1:15" x14ac:dyDescent="0.3">
      <c r="A4457">
        <v>126</v>
      </c>
      <c r="B4457">
        <v>136</v>
      </c>
      <c r="C4457" t="s">
        <v>852</v>
      </c>
      <c r="D4457" t="s">
        <v>159</v>
      </c>
      <c r="E4457">
        <v>31</v>
      </c>
      <c r="F4457">
        <v>813</v>
      </c>
      <c r="G4457">
        <v>3.8130381303813035E-2</v>
      </c>
      <c r="H4457">
        <v>10212</v>
      </c>
      <c r="I4457">
        <v>292727</v>
      </c>
      <c r="J4457">
        <v>79</v>
      </c>
      <c r="K4457" t="s">
        <v>945</v>
      </c>
      <c r="L4457">
        <v>1958</v>
      </c>
      <c r="M4457">
        <v>2024</v>
      </c>
      <c r="N4457">
        <v>36</v>
      </c>
      <c r="O4457">
        <f t="shared" si="69"/>
        <v>3.035644339992166E-3</v>
      </c>
    </row>
    <row r="4458" spans="1:15" x14ac:dyDescent="0.3">
      <c r="A4458">
        <v>126</v>
      </c>
      <c r="B4458">
        <v>191</v>
      </c>
      <c r="C4458" t="s">
        <v>852</v>
      </c>
      <c r="D4458" t="s">
        <v>159</v>
      </c>
      <c r="E4458">
        <v>31</v>
      </c>
      <c r="F4458">
        <v>499</v>
      </c>
      <c r="G4458">
        <v>6.2124248496993988E-2</v>
      </c>
      <c r="H4458">
        <v>10212</v>
      </c>
      <c r="I4458">
        <v>292727</v>
      </c>
      <c r="J4458">
        <v>79</v>
      </c>
      <c r="K4458" t="s">
        <v>2941</v>
      </c>
      <c r="L4458">
        <v>1386</v>
      </c>
      <c r="M4458">
        <v>2024</v>
      </c>
      <c r="N4458">
        <v>36</v>
      </c>
      <c r="O4458">
        <f t="shared" si="69"/>
        <v>3.035644339992166E-3</v>
      </c>
    </row>
    <row r="4459" spans="1:15" x14ac:dyDescent="0.3">
      <c r="A4459">
        <v>126</v>
      </c>
      <c r="B4459">
        <v>220</v>
      </c>
      <c r="C4459" t="s">
        <v>852</v>
      </c>
      <c r="D4459" t="s">
        <v>159</v>
      </c>
      <c r="E4459">
        <v>31</v>
      </c>
      <c r="F4459">
        <v>1059</v>
      </c>
      <c r="G4459">
        <v>2.9272898961284231E-2</v>
      </c>
      <c r="H4459">
        <v>10212</v>
      </c>
      <c r="I4459">
        <v>292727</v>
      </c>
      <c r="J4459">
        <v>79</v>
      </c>
      <c r="K4459" t="s">
        <v>941</v>
      </c>
      <c r="L4459">
        <v>1892</v>
      </c>
      <c r="M4459">
        <v>2024</v>
      </c>
      <c r="N4459">
        <v>36</v>
      </c>
      <c r="O4459">
        <f t="shared" si="69"/>
        <v>3.035644339992166E-3</v>
      </c>
    </row>
    <row r="4460" spans="1:15" x14ac:dyDescent="0.3">
      <c r="A4460">
        <v>126</v>
      </c>
      <c r="B4460">
        <v>247</v>
      </c>
      <c r="C4460" t="s">
        <v>852</v>
      </c>
      <c r="D4460" t="s">
        <v>159</v>
      </c>
      <c r="E4460">
        <v>31</v>
      </c>
      <c r="F4460">
        <v>1679</v>
      </c>
      <c r="G4460">
        <v>1.8463371054198929E-2</v>
      </c>
      <c r="H4460">
        <v>10212</v>
      </c>
      <c r="I4460">
        <v>292727</v>
      </c>
      <c r="J4460">
        <v>79</v>
      </c>
      <c r="K4460" t="s">
        <v>898</v>
      </c>
      <c r="L4460">
        <v>5393</v>
      </c>
      <c r="M4460">
        <v>2024</v>
      </c>
      <c r="N4460">
        <v>36</v>
      </c>
      <c r="O4460">
        <f t="shared" si="69"/>
        <v>3.035644339992166E-3</v>
      </c>
    </row>
    <row r="4461" spans="1:15" x14ac:dyDescent="0.3">
      <c r="A4461">
        <v>126</v>
      </c>
      <c r="B4461">
        <v>774</v>
      </c>
      <c r="C4461" t="s">
        <v>852</v>
      </c>
      <c r="D4461" t="s">
        <v>159</v>
      </c>
      <c r="E4461">
        <v>31</v>
      </c>
      <c r="F4461">
        <v>266</v>
      </c>
      <c r="G4461">
        <v>0.11654135338345864</v>
      </c>
      <c r="H4461">
        <v>10212</v>
      </c>
      <c r="I4461">
        <v>292727</v>
      </c>
      <c r="J4461">
        <v>79</v>
      </c>
      <c r="K4461" t="s">
        <v>2798</v>
      </c>
      <c r="L4461">
        <v>670</v>
      </c>
      <c r="M4461">
        <v>2024</v>
      </c>
      <c r="N4461">
        <v>36</v>
      </c>
      <c r="O4461">
        <f t="shared" si="69"/>
        <v>3.035644339992166E-3</v>
      </c>
    </row>
    <row r="4462" spans="1:15" x14ac:dyDescent="0.3">
      <c r="A4462">
        <v>126</v>
      </c>
      <c r="B4462">
        <v>813</v>
      </c>
      <c r="C4462" t="s">
        <v>852</v>
      </c>
      <c r="D4462" t="s">
        <v>159</v>
      </c>
      <c r="E4462">
        <v>31</v>
      </c>
      <c r="F4462">
        <v>950</v>
      </c>
      <c r="G4462">
        <v>3.2631578947368421E-2</v>
      </c>
      <c r="H4462">
        <v>10212</v>
      </c>
      <c r="I4462">
        <v>292727</v>
      </c>
      <c r="J4462">
        <v>79</v>
      </c>
      <c r="K4462" t="s">
        <v>2243</v>
      </c>
      <c r="L4462">
        <v>1813</v>
      </c>
      <c r="M4462">
        <v>2024</v>
      </c>
      <c r="N4462">
        <v>36</v>
      </c>
      <c r="O4462">
        <f t="shared" si="69"/>
        <v>3.035644339992166E-3</v>
      </c>
    </row>
    <row r="4463" spans="1:15" x14ac:dyDescent="0.3">
      <c r="A4463">
        <v>126</v>
      </c>
      <c r="B4463">
        <v>204</v>
      </c>
      <c r="C4463" t="s">
        <v>852</v>
      </c>
      <c r="D4463" t="s">
        <v>159</v>
      </c>
      <c r="E4463">
        <v>30</v>
      </c>
      <c r="F4463">
        <v>970</v>
      </c>
      <c r="G4463">
        <v>3.0927835051546393E-2</v>
      </c>
      <c r="H4463">
        <v>10212</v>
      </c>
      <c r="I4463">
        <v>292727</v>
      </c>
      <c r="J4463">
        <v>86</v>
      </c>
      <c r="K4463" t="s">
        <v>2704</v>
      </c>
      <c r="L4463">
        <v>4075</v>
      </c>
      <c r="M4463">
        <v>2024</v>
      </c>
      <c r="N4463">
        <v>36</v>
      </c>
      <c r="O4463">
        <f t="shared" si="69"/>
        <v>2.9377203290246769E-3</v>
      </c>
    </row>
    <row r="4464" spans="1:15" x14ac:dyDescent="0.3">
      <c r="A4464">
        <v>126</v>
      </c>
      <c r="B4464">
        <v>230</v>
      </c>
      <c r="C4464" t="s">
        <v>852</v>
      </c>
      <c r="D4464" t="s">
        <v>159</v>
      </c>
      <c r="E4464">
        <v>30</v>
      </c>
      <c r="F4464">
        <v>1651</v>
      </c>
      <c r="G4464">
        <v>1.8170805572380374E-2</v>
      </c>
      <c r="H4464">
        <v>10212</v>
      </c>
      <c r="I4464">
        <v>292727</v>
      </c>
      <c r="J4464">
        <v>86</v>
      </c>
      <c r="K4464" t="s">
        <v>2224</v>
      </c>
      <c r="L4464">
        <v>3311</v>
      </c>
      <c r="M4464">
        <v>2024</v>
      </c>
      <c r="N4464">
        <v>36</v>
      </c>
      <c r="O4464">
        <f t="shared" si="69"/>
        <v>2.9377203290246769E-3</v>
      </c>
    </row>
    <row r="4465" spans="1:15" x14ac:dyDescent="0.3">
      <c r="A4465">
        <v>126</v>
      </c>
      <c r="B4465">
        <v>206</v>
      </c>
      <c r="C4465" t="s">
        <v>852</v>
      </c>
      <c r="D4465" t="s">
        <v>159</v>
      </c>
      <c r="E4465">
        <v>29</v>
      </c>
      <c r="F4465">
        <v>626</v>
      </c>
      <c r="G4465">
        <v>4.6325878594249199E-2</v>
      </c>
      <c r="H4465">
        <v>10212</v>
      </c>
      <c r="I4465">
        <v>292727</v>
      </c>
      <c r="J4465">
        <v>88</v>
      </c>
      <c r="K4465" t="s">
        <v>2705</v>
      </c>
      <c r="L4465">
        <v>1245</v>
      </c>
      <c r="M4465">
        <v>2024</v>
      </c>
      <c r="N4465">
        <v>36</v>
      </c>
      <c r="O4465">
        <f t="shared" si="69"/>
        <v>2.8397963180571877E-3</v>
      </c>
    </row>
    <row r="4466" spans="1:15" x14ac:dyDescent="0.3">
      <c r="A4466">
        <v>126</v>
      </c>
      <c r="B4466">
        <v>950</v>
      </c>
      <c r="C4466" t="s">
        <v>852</v>
      </c>
      <c r="D4466" t="s">
        <v>159</v>
      </c>
      <c r="E4466">
        <v>28</v>
      </c>
      <c r="F4466">
        <v>1278</v>
      </c>
      <c r="G4466">
        <v>2.1909233176838811E-2</v>
      </c>
      <c r="H4466">
        <v>10212</v>
      </c>
      <c r="I4466">
        <v>292727</v>
      </c>
      <c r="J4466">
        <v>89</v>
      </c>
      <c r="K4466" t="s">
        <v>2217</v>
      </c>
      <c r="L4466">
        <v>2149</v>
      </c>
      <c r="M4466">
        <v>2024</v>
      </c>
      <c r="N4466">
        <v>36</v>
      </c>
      <c r="O4466">
        <f t="shared" si="69"/>
        <v>2.7418723070896985E-3</v>
      </c>
    </row>
    <row r="4467" spans="1:15" x14ac:dyDescent="0.3">
      <c r="A4467">
        <v>126</v>
      </c>
      <c r="B4467">
        <v>519</v>
      </c>
      <c r="C4467" t="s">
        <v>852</v>
      </c>
      <c r="D4467" t="s">
        <v>159</v>
      </c>
      <c r="E4467">
        <v>27</v>
      </c>
      <c r="F4467">
        <v>420</v>
      </c>
      <c r="G4467">
        <v>6.4285714285714279E-2</v>
      </c>
      <c r="H4467">
        <v>10212</v>
      </c>
      <c r="I4467">
        <v>292727</v>
      </c>
      <c r="J4467">
        <v>90</v>
      </c>
      <c r="K4467" t="s">
        <v>2240</v>
      </c>
      <c r="L4467">
        <v>841</v>
      </c>
      <c r="M4467">
        <v>2024</v>
      </c>
      <c r="N4467">
        <v>36</v>
      </c>
      <c r="O4467">
        <f t="shared" si="69"/>
        <v>2.6439482961222094E-3</v>
      </c>
    </row>
    <row r="4468" spans="1:15" x14ac:dyDescent="0.3">
      <c r="A4468">
        <v>126</v>
      </c>
      <c r="B4468">
        <v>140</v>
      </c>
      <c r="C4468" t="s">
        <v>852</v>
      </c>
      <c r="D4468" t="s">
        <v>159</v>
      </c>
      <c r="E4468">
        <v>26</v>
      </c>
      <c r="F4468">
        <v>1993</v>
      </c>
      <c r="G4468">
        <v>1.3045659809332665E-2</v>
      </c>
      <c r="H4468">
        <v>10212</v>
      </c>
      <c r="I4468">
        <v>292727</v>
      </c>
      <c r="J4468">
        <v>91</v>
      </c>
      <c r="K4468" t="s">
        <v>876</v>
      </c>
      <c r="L4468">
        <v>9196</v>
      </c>
      <c r="M4468">
        <v>2024</v>
      </c>
      <c r="N4468">
        <v>36</v>
      </c>
      <c r="O4468">
        <f t="shared" si="69"/>
        <v>2.5460242851547197E-3</v>
      </c>
    </row>
    <row r="4469" spans="1:15" x14ac:dyDescent="0.3">
      <c r="A4469">
        <v>126</v>
      </c>
      <c r="B4469">
        <v>253</v>
      </c>
      <c r="C4469" t="s">
        <v>852</v>
      </c>
      <c r="D4469" t="s">
        <v>159</v>
      </c>
      <c r="E4469">
        <v>26</v>
      </c>
      <c r="F4469">
        <v>859</v>
      </c>
      <c r="G4469">
        <v>3.0267753201396973E-2</v>
      </c>
      <c r="H4469">
        <v>10212</v>
      </c>
      <c r="I4469">
        <v>292727</v>
      </c>
      <c r="J4469">
        <v>91</v>
      </c>
      <c r="K4469" t="s">
        <v>885</v>
      </c>
      <c r="L4469">
        <v>3191</v>
      </c>
      <c r="M4469">
        <v>2024</v>
      </c>
      <c r="N4469">
        <v>36</v>
      </c>
      <c r="O4469">
        <f t="shared" si="69"/>
        <v>2.5460242851547197E-3</v>
      </c>
    </row>
    <row r="4470" spans="1:15" x14ac:dyDescent="0.3">
      <c r="A4470">
        <v>126</v>
      </c>
      <c r="B4470">
        <v>198</v>
      </c>
      <c r="C4470" t="s">
        <v>852</v>
      </c>
      <c r="D4470" t="s">
        <v>159</v>
      </c>
      <c r="E4470">
        <v>25</v>
      </c>
      <c r="F4470">
        <v>606</v>
      </c>
      <c r="G4470">
        <v>4.1254125412541254E-2</v>
      </c>
      <c r="H4470">
        <v>10212</v>
      </c>
      <c r="I4470">
        <v>292727</v>
      </c>
      <c r="J4470">
        <v>93</v>
      </c>
      <c r="K4470" t="s">
        <v>2703</v>
      </c>
      <c r="L4470">
        <v>1904</v>
      </c>
      <c r="M4470">
        <v>2024</v>
      </c>
      <c r="N4470">
        <v>36</v>
      </c>
      <c r="O4470">
        <f t="shared" si="69"/>
        <v>2.4481002741872306E-3</v>
      </c>
    </row>
    <row r="4471" spans="1:15" x14ac:dyDescent="0.3">
      <c r="A4471">
        <v>129</v>
      </c>
      <c r="B4471">
        <v>720</v>
      </c>
      <c r="C4471" t="s">
        <v>758</v>
      </c>
      <c r="D4471" t="s">
        <v>172</v>
      </c>
      <c r="E4471">
        <v>657</v>
      </c>
      <c r="F4471">
        <v>2629</v>
      </c>
      <c r="G4471">
        <v>0.2499049068086725</v>
      </c>
      <c r="H4471">
        <v>8522</v>
      </c>
      <c r="I4471">
        <v>30399</v>
      </c>
      <c r="J4471">
        <v>1</v>
      </c>
      <c r="K4471" t="s">
        <v>867</v>
      </c>
      <c r="L4471">
        <v>43807</v>
      </c>
      <c r="M4471">
        <v>2024</v>
      </c>
      <c r="N4471">
        <v>36</v>
      </c>
      <c r="O4471">
        <f t="shared" si="69"/>
        <v>7.7094578737385594E-2</v>
      </c>
    </row>
    <row r="4472" spans="1:15" x14ac:dyDescent="0.3">
      <c r="A4472">
        <v>129</v>
      </c>
      <c r="B4472">
        <v>640</v>
      </c>
      <c r="C4472" t="s">
        <v>758</v>
      </c>
      <c r="D4472" t="s">
        <v>172</v>
      </c>
      <c r="E4472">
        <v>628</v>
      </c>
      <c r="F4472">
        <v>2270</v>
      </c>
      <c r="G4472">
        <v>0.27665198237885463</v>
      </c>
      <c r="H4472">
        <v>8522</v>
      </c>
      <c r="I4472">
        <v>30399</v>
      </c>
      <c r="J4472">
        <v>2</v>
      </c>
      <c r="K4472" t="s">
        <v>866</v>
      </c>
      <c r="L4472">
        <v>59576</v>
      </c>
      <c r="M4472">
        <v>2024</v>
      </c>
      <c r="N4472">
        <v>36</v>
      </c>
      <c r="O4472">
        <f t="shared" si="69"/>
        <v>7.369162168505046E-2</v>
      </c>
    </row>
    <row r="4473" spans="1:15" x14ac:dyDescent="0.3">
      <c r="A4473">
        <v>129</v>
      </c>
      <c r="B4473">
        <v>137</v>
      </c>
      <c r="C4473" t="s">
        <v>758</v>
      </c>
      <c r="D4473" t="s">
        <v>172</v>
      </c>
      <c r="E4473">
        <v>457</v>
      </c>
      <c r="F4473">
        <v>1417</v>
      </c>
      <c r="G4473">
        <v>0.32251235003528583</v>
      </c>
      <c r="H4473">
        <v>8522</v>
      </c>
      <c r="I4473">
        <v>30399</v>
      </c>
      <c r="J4473">
        <v>3</v>
      </c>
      <c r="K4473" t="s">
        <v>872</v>
      </c>
      <c r="L4473">
        <v>18935</v>
      </c>
      <c r="M4473">
        <v>2024</v>
      </c>
      <c r="N4473">
        <v>36</v>
      </c>
      <c r="O4473">
        <f t="shared" si="69"/>
        <v>5.3625909410936402E-2</v>
      </c>
    </row>
    <row r="4474" spans="1:15" x14ac:dyDescent="0.3">
      <c r="A4474">
        <v>129</v>
      </c>
      <c r="B4474">
        <v>560</v>
      </c>
      <c r="C4474" t="s">
        <v>758</v>
      </c>
      <c r="D4474" t="s">
        <v>172</v>
      </c>
      <c r="E4474">
        <v>425</v>
      </c>
      <c r="F4474">
        <v>1506</v>
      </c>
      <c r="G4474">
        <v>0.28220451527224438</v>
      </c>
      <c r="H4474">
        <v>8522</v>
      </c>
      <c r="I4474">
        <v>30399</v>
      </c>
      <c r="J4474">
        <v>4</v>
      </c>
      <c r="K4474" t="s">
        <v>868</v>
      </c>
      <c r="L4474">
        <v>40753</v>
      </c>
      <c r="M4474">
        <v>2024</v>
      </c>
      <c r="N4474">
        <v>36</v>
      </c>
      <c r="O4474">
        <f t="shared" si="69"/>
        <v>4.9870922318704526E-2</v>
      </c>
    </row>
    <row r="4475" spans="1:15" x14ac:dyDescent="0.3">
      <c r="A4475">
        <v>129</v>
      </c>
      <c r="B4475">
        <v>194</v>
      </c>
      <c r="C4475" t="s">
        <v>758</v>
      </c>
      <c r="D4475" t="s">
        <v>172</v>
      </c>
      <c r="E4475">
        <v>332</v>
      </c>
      <c r="F4475">
        <v>1453</v>
      </c>
      <c r="G4475">
        <v>0.22849277357192016</v>
      </c>
      <c r="H4475">
        <v>8522</v>
      </c>
      <c r="I4475">
        <v>30399</v>
      </c>
      <c r="J4475">
        <v>5</v>
      </c>
      <c r="K4475" t="s">
        <v>873</v>
      </c>
      <c r="L4475">
        <v>26491</v>
      </c>
      <c r="M4475">
        <v>2024</v>
      </c>
      <c r="N4475">
        <v>36</v>
      </c>
      <c r="O4475">
        <f t="shared" si="69"/>
        <v>3.8957991081905653E-2</v>
      </c>
    </row>
    <row r="4476" spans="1:15" x14ac:dyDescent="0.3">
      <c r="A4476">
        <v>129</v>
      </c>
      <c r="B4476">
        <v>139</v>
      </c>
      <c r="C4476" t="s">
        <v>758</v>
      </c>
      <c r="D4476" t="s">
        <v>172</v>
      </c>
      <c r="E4476">
        <v>263</v>
      </c>
      <c r="F4476">
        <v>916</v>
      </c>
      <c r="G4476">
        <v>0.28711790393013098</v>
      </c>
      <c r="H4476">
        <v>8522</v>
      </c>
      <c r="I4476">
        <v>30399</v>
      </c>
      <c r="J4476">
        <v>6</v>
      </c>
      <c r="K4476" t="s">
        <v>879</v>
      </c>
      <c r="L4476">
        <v>15497</v>
      </c>
      <c r="M4476">
        <v>2024</v>
      </c>
      <c r="N4476">
        <v>36</v>
      </c>
      <c r="O4476">
        <f t="shared" si="69"/>
        <v>3.0861300164280684E-2</v>
      </c>
    </row>
    <row r="4477" spans="1:15" x14ac:dyDescent="0.3">
      <c r="A4477">
        <v>129</v>
      </c>
      <c r="B4477">
        <v>140</v>
      </c>
      <c r="C4477" t="s">
        <v>758</v>
      </c>
      <c r="D4477" t="s">
        <v>172</v>
      </c>
      <c r="E4477">
        <v>230</v>
      </c>
      <c r="F4477">
        <v>458</v>
      </c>
      <c r="G4477">
        <v>0.50218340611353707</v>
      </c>
      <c r="H4477">
        <v>8522</v>
      </c>
      <c r="I4477">
        <v>30399</v>
      </c>
      <c r="J4477">
        <v>7</v>
      </c>
      <c r="K4477" t="s">
        <v>876</v>
      </c>
      <c r="L4477">
        <v>9196</v>
      </c>
      <c r="M4477">
        <v>2024</v>
      </c>
      <c r="N4477">
        <v>36</v>
      </c>
      <c r="O4477">
        <f t="shared" si="69"/>
        <v>2.6988969725416569E-2</v>
      </c>
    </row>
    <row r="4478" spans="1:15" x14ac:dyDescent="0.3">
      <c r="A4478">
        <v>129</v>
      </c>
      <c r="B4478">
        <v>463</v>
      </c>
      <c r="C4478" t="s">
        <v>758</v>
      </c>
      <c r="D4478" t="s">
        <v>172</v>
      </c>
      <c r="E4478">
        <v>229</v>
      </c>
      <c r="F4478">
        <v>599</v>
      </c>
      <c r="G4478">
        <v>0.38230383973288817</v>
      </c>
      <c r="H4478">
        <v>8522</v>
      </c>
      <c r="I4478">
        <v>30399</v>
      </c>
      <c r="J4478">
        <v>8</v>
      </c>
      <c r="K4478" t="s">
        <v>880</v>
      </c>
      <c r="L4478">
        <v>12764</v>
      </c>
      <c r="M4478">
        <v>2024</v>
      </c>
      <c r="N4478">
        <v>36</v>
      </c>
      <c r="O4478">
        <f t="shared" si="69"/>
        <v>2.6871626378784323E-2</v>
      </c>
    </row>
    <row r="4479" spans="1:15" x14ac:dyDescent="0.3">
      <c r="A4479">
        <v>129</v>
      </c>
      <c r="B4479">
        <v>540</v>
      </c>
      <c r="C4479" t="s">
        <v>758</v>
      </c>
      <c r="D4479" t="s">
        <v>172</v>
      </c>
      <c r="E4479">
        <v>224</v>
      </c>
      <c r="F4479">
        <v>814</v>
      </c>
      <c r="G4479">
        <v>0.27518427518427518</v>
      </c>
      <c r="H4479">
        <v>8522</v>
      </c>
      <c r="I4479">
        <v>30399</v>
      </c>
      <c r="J4479">
        <v>9</v>
      </c>
      <c r="K4479" t="s">
        <v>871</v>
      </c>
      <c r="L4479">
        <v>22562</v>
      </c>
      <c r="M4479">
        <v>2024</v>
      </c>
      <c r="N4479">
        <v>36</v>
      </c>
      <c r="O4479">
        <f t="shared" si="69"/>
        <v>2.6284909645623092E-2</v>
      </c>
    </row>
    <row r="4480" spans="1:15" x14ac:dyDescent="0.3">
      <c r="A4480">
        <v>129</v>
      </c>
      <c r="B4480">
        <v>775</v>
      </c>
      <c r="C4480" t="s">
        <v>758</v>
      </c>
      <c r="D4480" t="s">
        <v>172</v>
      </c>
      <c r="E4480">
        <v>203</v>
      </c>
      <c r="F4480">
        <v>509</v>
      </c>
      <c r="G4480">
        <v>0.3988212180746562</v>
      </c>
      <c r="H4480">
        <v>8522</v>
      </c>
      <c r="I4480">
        <v>30399</v>
      </c>
      <c r="J4480">
        <v>10</v>
      </c>
      <c r="K4480" t="s">
        <v>881</v>
      </c>
      <c r="L4480">
        <v>9105</v>
      </c>
      <c r="M4480">
        <v>2024</v>
      </c>
      <c r="N4480">
        <v>36</v>
      </c>
      <c r="O4480">
        <f t="shared" si="69"/>
        <v>2.3820699366345927E-2</v>
      </c>
    </row>
    <row r="4481" spans="1:15" x14ac:dyDescent="0.3">
      <c r="A4481">
        <v>129</v>
      </c>
      <c r="B4481">
        <v>469</v>
      </c>
      <c r="C4481" t="s">
        <v>758</v>
      </c>
      <c r="D4481" t="s">
        <v>172</v>
      </c>
      <c r="E4481">
        <v>185</v>
      </c>
      <c r="F4481">
        <v>605</v>
      </c>
      <c r="G4481">
        <v>0.30578512396694213</v>
      </c>
      <c r="H4481">
        <v>8522</v>
      </c>
      <c r="I4481">
        <v>30399</v>
      </c>
      <c r="J4481">
        <v>11</v>
      </c>
      <c r="K4481" t="s">
        <v>1605</v>
      </c>
      <c r="L4481">
        <v>10709</v>
      </c>
      <c r="M4481">
        <v>2024</v>
      </c>
      <c r="N4481">
        <v>36</v>
      </c>
      <c r="O4481">
        <f t="shared" si="69"/>
        <v>2.17085191269655E-2</v>
      </c>
    </row>
    <row r="4482" spans="1:15" x14ac:dyDescent="0.3">
      <c r="A4482">
        <v>129</v>
      </c>
      <c r="B4482">
        <v>383</v>
      </c>
      <c r="C4482" t="s">
        <v>758</v>
      </c>
      <c r="D4482" t="s">
        <v>172</v>
      </c>
      <c r="E4482">
        <v>173</v>
      </c>
      <c r="F4482">
        <v>405</v>
      </c>
      <c r="G4482">
        <v>0.42716049382716048</v>
      </c>
      <c r="H4482">
        <v>8522</v>
      </c>
      <c r="I4482">
        <v>30399</v>
      </c>
      <c r="J4482">
        <v>12</v>
      </c>
      <c r="K4482" t="s">
        <v>2875</v>
      </c>
      <c r="L4482">
        <v>8922</v>
      </c>
      <c r="M4482">
        <v>2024</v>
      </c>
      <c r="N4482">
        <v>36</v>
      </c>
      <c r="O4482">
        <f t="shared" si="69"/>
        <v>2.030039896737855E-2</v>
      </c>
    </row>
    <row r="4483" spans="1:15" x14ac:dyDescent="0.3">
      <c r="A4483">
        <v>129</v>
      </c>
      <c r="B4483">
        <v>201</v>
      </c>
      <c r="C4483" t="s">
        <v>758</v>
      </c>
      <c r="D4483" t="s">
        <v>172</v>
      </c>
      <c r="E4483">
        <v>156</v>
      </c>
      <c r="F4483">
        <v>538</v>
      </c>
      <c r="G4483">
        <v>0.2899628252788104</v>
      </c>
      <c r="H4483">
        <v>8522</v>
      </c>
      <c r="I4483">
        <v>30399</v>
      </c>
      <c r="J4483">
        <v>13</v>
      </c>
      <c r="K4483" t="s">
        <v>877</v>
      </c>
      <c r="L4483">
        <v>11407</v>
      </c>
      <c r="M4483">
        <v>2024</v>
      </c>
      <c r="N4483">
        <v>36</v>
      </c>
      <c r="O4483">
        <f t="shared" ref="O4483:O4546" si="70">E4483/H4483</f>
        <v>1.8305562074630369E-2</v>
      </c>
    </row>
    <row r="4484" spans="1:15" x14ac:dyDescent="0.3">
      <c r="A4484">
        <v>129</v>
      </c>
      <c r="B4484">
        <v>282</v>
      </c>
      <c r="C4484" t="s">
        <v>758</v>
      </c>
      <c r="D4484" t="s">
        <v>172</v>
      </c>
      <c r="E4484">
        <v>136</v>
      </c>
      <c r="F4484">
        <v>345</v>
      </c>
      <c r="G4484">
        <v>0.39420289855072466</v>
      </c>
      <c r="H4484">
        <v>8522</v>
      </c>
      <c r="I4484">
        <v>30399</v>
      </c>
      <c r="J4484">
        <v>14</v>
      </c>
      <c r="K4484" t="s">
        <v>893</v>
      </c>
      <c r="L4484">
        <v>5536</v>
      </c>
      <c r="M4484">
        <v>2024</v>
      </c>
      <c r="N4484">
        <v>36</v>
      </c>
      <c r="O4484">
        <f t="shared" si="70"/>
        <v>1.595869514198545E-2</v>
      </c>
    </row>
    <row r="4485" spans="1:15" x14ac:dyDescent="0.3">
      <c r="A4485">
        <v>129</v>
      </c>
      <c r="B4485">
        <v>45</v>
      </c>
      <c r="C4485" t="s">
        <v>758</v>
      </c>
      <c r="D4485" t="s">
        <v>172</v>
      </c>
      <c r="E4485">
        <v>125</v>
      </c>
      <c r="F4485">
        <v>426</v>
      </c>
      <c r="G4485">
        <v>0.29342723004694837</v>
      </c>
      <c r="H4485">
        <v>8522</v>
      </c>
      <c r="I4485">
        <v>30399</v>
      </c>
      <c r="J4485">
        <v>15</v>
      </c>
      <c r="K4485" t="s">
        <v>883</v>
      </c>
      <c r="L4485">
        <v>9187</v>
      </c>
      <c r="M4485">
        <v>2024</v>
      </c>
      <c r="N4485">
        <v>36</v>
      </c>
      <c r="O4485">
        <f t="shared" si="70"/>
        <v>1.4667918329030744E-2</v>
      </c>
    </row>
    <row r="4486" spans="1:15" x14ac:dyDescent="0.3">
      <c r="A4486">
        <v>129</v>
      </c>
      <c r="B4486">
        <v>247</v>
      </c>
      <c r="C4486" t="s">
        <v>758</v>
      </c>
      <c r="D4486" t="s">
        <v>172</v>
      </c>
      <c r="E4486">
        <v>116</v>
      </c>
      <c r="F4486">
        <v>339</v>
      </c>
      <c r="G4486">
        <v>0.34218289085545722</v>
      </c>
      <c r="H4486">
        <v>8522</v>
      </c>
      <c r="I4486">
        <v>30399</v>
      </c>
      <c r="J4486">
        <v>16</v>
      </c>
      <c r="K4486" t="s">
        <v>898</v>
      </c>
      <c r="L4486">
        <v>5393</v>
      </c>
      <c r="M4486">
        <v>2024</v>
      </c>
      <c r="N4486">
        <v>36</v>
      </c>
      <c r="O4486">
        <f t="shared" si="70"/>
        <v>1.361182820934053E-2</v>
      </c>
    </row>
    <row r="4487" spans="1:15" x14ac:dyDescent="0.3">
      <c r="A4487">
        <v>129</v>
      </c>
      <c r="B4487">
        <v>133</v>
      </c>
      <c r="C4487" t="s">
        <v>758</v>
      </c>
      <c r="D4487" t="s">
        <v>172</v>
      </c>
      <c r="E4487">
        <v>103</v>
      </c>
      <c r="F4487">
        <v>578</v>
      </c>
      <c r="G4487">
        <v>0.1782006920415225</v>
      </c>
      <c r="H4487">
        <v>8522</v>
      </c>
      <c r="I4487">
        <v>30399</v>
      </c>
      <c r="J4487">
        <v>17</v>
      </c>
      <c r="K4487" t="s">
        <v>2877</v>
      </c>
      <c r="L4487">
        <v>7672</v>
      </c>
      <c r="M4487">
        <v>2024</v>
      </c>
      <c r="N4487">
        <v>36</v>
      </c>
      <c r="O4487">
        <f t="shared" si="70"/>
        <v>1.2086364703121332E-2</v>
      </c>
    </row>
    <row r="4488" spans="1:15" x14ac:dyDescent="0.3">
      <c r="A4488">
        <v>129</v>
      </c>
      <c r="B4488">
        <v>420</v>
      </c>
      <c r="C4488" t="s">
        <v>758</v>
      </c>
      <c r="D4488" t="s">
        <v>172</v>
      </c>
      <c r="E4488">
        <v>102</v>
      </c>
      <c r="F4488">
        <v>321</v>
      </c>
      <c r="G4488">
        <v>0.31775700934579437</v>
      </c>
      <c r="H4488">
        <v>8522</v>
      </c>
      <c r="I4488">
        <v>30399</v>
      </c>
      <c r="J4488">
        <v>18</v>
      </c>
      <c r="K4488" t="s">
        <v>894</v>
      </c>
      <c r="L4488">
        <v>7368</v>
      </c>
      <c r="M4488">
        <v>2024</v>
      </c>
      <c r="N4488">
        <v>36</v>
      </c>
      <c r="O4488">
        <f t="shared" si="70"/>
        <v>1.1969021356489086E-2</v>
      </c>
    </row>
    <row r="4489" spans="1:15" x14ac:dyDescent="0.3">
      <c r="A4489">
        <v>129</v>
      </c>
      <c r="B4489">
        <v>244</v>
      </c>
      <c r="C4489" t="s">
        <v>758</v>
      </c>
      <c r="D4489" t="s">
        <v>172</v>
      </c>
      <c r="E4489">
        <v>91</v>
      </c>
      <c r="F4489">
        <v>282</v>
      </c>
      <c r="G4489">
        <v>0.32269503546099293</v>
      </c>
      <c r="H4489">
        <v>8522</v>
      </c>
      <c r="I4489">
        <v>30399</v>
      </c>
      <c r="J4489">
        <v>19</v>
      </c>
      <c r="K4489" t="s">
        <v>887</v>
      </c>
      <c r="L4489">
        <v>5396</v>
      </c>
      <c r="M4489">
        <v>2024</v>
      </c>
      <c r="N4489">
        <v>36</v>
      </c>
      <c r="O4489">
        <f t="shared" si="70"/>
        <v>1.0678244543534382E-2</v>
      </c>
    </row>
    <row r="4490" spans="1:15" x14ac:dyDescent="0.3">
      <c r="A4490">
        <v>129</v>
      </c>
      <c r="B4490">
        <v>302</v>
      </c>
      <c r="C4490" t="s">
        <v>758</v>
      </c>
      <c r="D4490" t="s">
        <v>172</v>
      </c>
      <c r="E4490">
        <v>89</v>
      </c>
      <c r="F4490">
        <v>161</v>
      </c>
      <c r="G4490">
        <v>0.55279503105590067</v>
      </c>
      <c r="H4490">
        <v>8522</v>
      </c>
      <c r="I4490">
        <v>30399</v>
      </c>
      <c r="J4490">
        <v>20</v>
      </c>
      <c r="K4490" t="s">
        <v>875</v>
      </c>
      <c r="L4490">
        <v>6312</v>
      </c>
      <c r="M4490">
        <v>2024</v>
      </c>
      <c r="N4490">
        <v>36</v>
      </c>
      <c r="O4490">
        <f t="shared" si="70"/>
        <v>1.044355785026989E-2</v>
      </c>
    </row>
    <row r="4491" spans="1:15" x14ac:dyDescent="0.3">
      <c r="A4491">
        <v>129</v>
      </c>
      <c r="B4491">
        <v>862</v>
      </c>
      <c r="C4491" t="s">
        <v>758</v>
      </c>
      <c r="D4491" t="s">
        <v>172</v>
      </c>
      <c r="E4491">
        <v>87</v>
      </c>
      <c r="F4491">
        <v>103</v>
      </c>
      <c r="G4491">
        <v>0.84466019417475724</v>
      </c>
      <c r="H4491">
        <v>8522</v>
      </c>
      <c r="I4491">
        <v>30399</v>
      </c>
      <c r="J4491">
        <v>21</v>
      </c>
      <c r="K4491" t="s">
        <v>910</v>
      </c>
      <c r="L4491">
        <v>3335</v>
      </c>
      <c r="M4491">
        <v>2024</v>
      </c>
      <c r="N4491">
        <v>36</v>
      </c>
      <c r="O4491">
        <f t="shared" si="70"/>
        <v>1.0208871157005398E-2</v>
      </c>
    </row>
    <row r="4492" spans="1:15" x14ac:dyDescent="0.3">
      <c r="A4492">
        <v>129</v>
      </c>
      <c r="B4492">
        <v>249</v>
      </c>
      <c r="C4492" t="s">
        <v>758</v>
      </c>
      <c r="D4492" t="s">
        <v>172</v>
      </c>
      <c r="E4492">
        <v>85</v>
      </c>
      <c r="F4492">
        <v>295</v>
      </c>
      <c r="G4492">
        <v>0.28813559322033899</v>
      </c>
      <c r="H4492">
        <v>8522</v>
      </c>
      <c r="I4492">
        <v>30399</v>
      </c>
      <c r="J4492">
        <v>22</v>
      </c>
      <c r="K4492" t="s">
        <v>2876</v>
      </c>
      <c r="L4492">
        <v>7387</v>
      </c>
      <c r="M4492">
        <v>2024</v>
      </c>
      <c r="N4492">
        <v>36</v>
      </c>
      <c r="O4492">
        <f t="shared" si="70"/>
        <v>9.9741844637409056E-3</v>
      </c>
    </row>
    <row r="4493" spans="1:15" x14ac:dyDescent="0.3">
      <c r="A4493">
        <v>129</v>
      </c>
      <c r="B4493">
        <v>53</v>
      </c>
      <c r="C4493" t="s">
        <v>758</v>
      </c>
      <c r="D4493" t="s">
        <v>172</v>
      </c>
      <c r="E4493">
        <v>83</v>
      </c>
      <c r="F4493">
        <v>274</v>
      </c>
      <c r="G4493">
        <v>0.3029197080291971</v>
      </c>
      <c r="H4493">
        <v>8522</v>
      </c>
      <c r="I4493">
        <v>30399</v>
      </c>
      <c r="J4493">
        <v>23</v>
      </c>
      <c r="K4493" t="s">
        <v>906</v>
      </c>
      <c r="L4493">
        <v>6415</v>
      </c>
      <c r="M4493">
        <v>2024</v>
      </c>
      <c r="N4493">
        <v>36</v>
      </c>
      <c r="O4493">
        <f t="shared" si="70"/>
        <v>9.7394977704764133E-3</v>
      </c>
    </row>
    <row r="4494" spans="1:15" x14ac:dyDescent="0.3">
      <c r="A4494">
        <v>129</v>
      </c>
      <c r="B4494">
        <v>466</v>
      </c>
      <c r="C4494" t="s">
        <v>758</v>
      </c>
      <c r="D4494" t="s">
        <v>172</v>
      </c>
      <c r="E4494">
        <v>81</v>
      </c>
      <c r="F4494">
        <v>303</v>
      </c>
      <c r="G4494">
        <v>0.26732673267326734</v>
      </c>
      <c r="H4494">
        <v>8522</v>
      </c>
      <c r="I4494">
        <v>30399</v>
      </c>
      <c r="J4494">
        <v>24</v>
      </c>
      <c r="K4494" t="s">
        <v>2748</v>
      </c>
      <c r="L4494">
        <v>7325</v>
      </c>
      <c r="M4494">
        <v>2024</v>
      </c>
      <c r="N4494">
        <v>36</v>
      </c>
      <c r="O4494">
        <f t="shared" si="70"/>
        <v>9.5048110772119228E-3</v>
      </c>
    </row>
    <row r="4495" spans="1:15" x14ac:dyDescent="0.3">
      <c r="A4495">
        <v>129</v>
      </c>
      <c r="B4495">
        <v>308</v>
      </c>
      <c r="C4495" t="s">
        <v>758</v>
      </c>
      <c r="D4495" t="s">
        <v>172</v>
      </c>
      <c r="E4495">
        <v>76</v>
      </c>
      <c r="F4495">
        <v>256</v>
      </c>
      <c r="G4495">
        <v>0.296875</v>
      </c>
      <c r="H4495">
        <v>8522</v>
      </c>
      <c r="I4495">
        <v>30399</v>
      </c>
      <c r="J4495">
        <v>25</v>
      </c>
      <c r="K4495" t="s">
        <v>2211</v>
      </c>
      <c r="L4495">
        <v>5626</v>
      </c>
      <c r="M4495">
        <v>2024</v>
      </c>
      <c r="N4495">
        <v>36</v>
      </c>
      <c r="O4495">
        <f t="shared" si="70"/>
        <v>8.9180943440506921E-3</v>
      </c>
    </row>
    <row r="4496" spans="1:15" x14ac:dyDescent="0.3">
      <c r="A4496">
        <v>129</v>
      </c>
      <c r="B4496">
        <v>426</v>
      </c>
      <c r="C4496" t="s">
        <v>758</v>
      </c>
      <c r="D4496" t="s">
        <v>172</v>
      </c>
      <c r="E4496">
        <v>74</v>
      </c>
      <c r="F4496">
        <v>277</v>
      </c>
      <c r="G4496">
        <v>0.26714801444043323</v>
      </c>
      <c r="H4496">
        <v>8522</v>
      </c>
      <c r="I4496">
        <v>30399</v>
      </c>
      <c r="J4496">
        <v>26</v>
      </c>
      <c r="K4496" t="s">
        <v>2215</v>
      </c>
      <c r="L4496">
        <v>4907</v>
      </c>
      <c r="M4496">
        <v>2024</v>
      </c>
      <c r="N4496">
        <v>36</v>
      </c>
      <c r="O4496">
        <f t="shared" si="70"/>
        <v>8.6834076507861999E-3</v>
      </c>
    </row>
    <row r="4497" spans="1:15" x14ac:dyDescent="0.3">
      <c r="A4497">
        <v>129</v>
      </c>
      <c r="B4497">
        <v>280</v>
      </c>
      <c r="C4497" t="s">
        <v>758</v>
      </c>
      <c r="D4497" t="s">
        <v>172</v>
      </c>
      <c r="E4497">
        <v>73</v>
      </c>
      <c r="F4497">
        <v>269</v>
      </c>
      <c r="G4497">
        <v>0.27137546468401486</v>
      </c>
      <c r="H4497">
        <v>8522</v>
      </c>
      <c r="I4497">
        <v>30399</v>
      </c>
      <c r="J4497">
        <v>27</v>
      </c>
      <c r="K4497" t="s">
        <v>948</v>
      </c>
      <c r="L4497">
        <v>4028</v>
      </c>
      <c r="M4497">
        <v>2024</v>
      </c>
      <c r="N4497">
        <v>36</v>
      </c>
      <c r="O4497">
        <f t="shared" si="70"/>
        <v>8.5660643041539537E-3</v>
      </c>
    </row>
    <row r="4498" spans="1:15" x14ac:dyDescent="0.3">
      <c r="A4498">
        <v>129</v>
      </c>
      <c r="B4498">
        <v>663</v>
      </c>
      <c r="C4498" t="s">
        <v>758</v>
      </c>
      <c r="D4498" t="s">
        <v>172</v>
      </c>
      <c r="E4498">
        <v>72</v>
      </c>
      <c r="F4498">
        <v>284</v>
      </c>
      <c r="G4498">
        <v>0.25352112676056338</v>
      </c>
      <c r="H4498">
        <v>8522</v>
      </c>
      <c r="I4498">
        <v>30399</v>
      </c>
      <c r="J4498">
        <v>28</v>
      </c>
      <c r="K4498" t="s">
        <v>2791</v>
      </c>
      <c r="L4498">
        <v>4867</v>
      </c>
      <c r="M4498">
        <v>2024</v>
      </c>
      <c r="N4498">
        <v>36</v>
      </c>
      <c r="O4498">
        <f t="shared" si="70"/>
        <v>8.4487209575217093E-3</v>
      </c>
    </row>
    <row r="4499" spans="1:15" x14ac:dyDescent="0.3">
      <c r="A4499">
        <v>129</v>
      </c>
      <c r="B4499">
        <v>301</v>
      </c>
      <c r="C4499" t="s">
        <v>758</v>
      </c>
      <c r="D4499" t="s">
        <v>172</v>
      </c>
      <c r="E4499">
        <v>69</v>
      </c>
      <c r="F4499">
        <v>217</v>
      </c>
      <c r="G4499">
        <v>0.31797235023041476</v>
      </c>
      <c r="H4499">
        <v>8522</v>
      </c>
      <c r="I4499">
        <v>30399</v>
      </c>
      <c r="J4499">
        <v>29</v>
      </c>
      <c r="K4499" t="s">
        <v>2874</v>
      </c>
      <c r="L4499">
        <v>7114</v>
      </c>
      <c r="M4499">
        <v>2024</v>
      </c>
      <c r="N4499">
        <v>36</v>
      </c>
      <c r="O4499">
        <f t="shared" si="70"/>
        <v>8.0966909176249709E-3</v>
      </c>
    </row>
    <row r="4500" spans="1:15" x14ac:dyDescent="0.3">
      <c r="A4500">
        <v>129</v>
      </c>
      <c r="B4500">
        <v>241</v>
      </c>
      <c r="C4500" t="s">
        <v>758</v>
      </c>
      <c r="D4500" t="s">
        <v>172</v>
      </c>
      <c r="E4500">
        <v>66</v>
      </c>
      <c r="F4500">
        <v>208</v>
      </c>
      <c r="G4500">
        <v>0.31730769230769229</v>
      </c>
      <c r="H4500">
        <v>8522</v>
      </c>
      <c r="I4500">
        <v>30399</v>
      </c>
      <c r="J4500">
        <v>30</v>
      </c>
      <c r="K4500" t="s">
        <v>890</v>
      </c>
      <c r="L4500">
        <v>4374</v>
      </c>
      <c r="M4500">
        <v>2024</v>
      </c>
      <c r="N4500">
        <v>36</v>
      </c>
      <c r="O4500">
        <f t="shared" si="70"/>
        <v>7.7446608777282325E-3</v>
      </c>
    </row>
    <row r="4501" spans="1:15" x14ac:dyDescent="0.3">
      <c r="A4501">
        <v>129</v>
      </c>
      <c r="B4501">
        <v>254</v>
      </c>
      <c r="C4501" t="s">
        <v>758</v>
      </c>
      <c r="D4501" t="s">
        <v>172</v>
      </c>
      <c r="E4501">
        <v>64</v>
      </c>
      <c r="F4501">
        <v>298</v>
      </c>
      <c r="G4501">
        <v>0.21476510067114093</v>
      </c>
      <c r="H4501">
        <v>8522</v>
      </c>
      <c r="I4501">
        <v>30399</v>
      </c>
      <c r="J4501">
        <v>31</v>
      </c>
      <c r="K4501" t="s">
        <v>889</v>
      </c>
      <c r="L4501">
        <v>7267</v>
      </c>
      <c r="M4501">
        <v>2024</v>
      </c>
      <c r="N4501">
        <v>36</v>
      </c>
      <c r="O4501">
        <f t="shared" si="70"/>
        <v>7.5099741844637411E-3</v>
      </c>
    </row>
    <row r="4502" spans="1:15" x14ac:dyDescent="0.3">
      <c r="A4502">
        <v>129</v>
      </c>
      <c r="B4502">
        <v>422</v>
      </c>
      <c r="C4502" t="s">
        <v>758</v>
      </c>
      <c r="D4502" t="s">
        <v>172</v>
      </c>
      <c r="E4502">
        <v>61</v>
      </c>
      <c r="F4502">
        <v>131</v>
      </c>
      <c r="G4502">
        <v>0.46564885496183206</v>
      </c>
      <c r="H4502">
        <v>8522</v>
      </c>
      <c r="I4502">
        <v>30399</v>
      </c>
      <c r="J4502">
        <v>32</v>
      </c>
      <c r="K4502" t="s">
        <v>2852</v>
      </c>
      <c r="L4502">
        <v>2623</v>
      </c>
      <c r="M4502">
        <v>2024</v>
      </c>
      <c r="N4502">
        <v>36</v>
      </c>
      <c r="O4502">
        <f t="shared" si="70"/>
        <v>7.1579441445670028E-3</v>
      </c>
    </row>
    <row r="4503" spans="1:15" x14ac:dyDescent="0.3">
      <c r="A4503">
        <v>129</v>
      </c>
      <c r="B4503">
        <v>42</v>
      </c>
      <c r="C4503" t="s">
        <v>758</v>
      </c>
      <c r="D4503" t="s">
        <v>172</v>
      </c>
      <c r="E4503">
        <v>60</v>
      </c>
      <c r="F4503">
        <v>252</v>
      </c>
      <c r="G4503">
        <v>0.23809523809523808</v>
      </c>
      <c r="H4503">
        <v>8522</v>
      </c>
      <c r="I4503">
        <v>30399</v>
      </c>
      <c r="J4503">
        <v>33</v>
      </c>
      <c r="K4503" t="s">
        <v>914</v>
      </c>
      <c r="L4503">
        <v>5210</v>
      </c>
      <c r="M4503">
        <v>2024</v>
      </c>
      <c r="N4503">
        <v>36</v>
      </c>
      <c r="O4503">
        <f t="shared" si="70"/>
        <v>7.0406007979347575E-3</v>
      </c>
    </row>
    <row r="4504" spans="1:15" x14ac:dyDescent="0.3">
      <c r="A4504">
        <v>129</v>
      </c>
      <c r="B4504">
        <v>347</v>
      </c>
      <c r="C4504" t="s">
        <v>758</v>
      </c>
      <c r="D4504" t="s">
        <v>172</v>
      </c>
      <c r="E4504">
        <v>60</v>
      </c>
      <c r="F4504">
        <v>218</v>
      </c>
      <c r="G4504">
        <v>0.27522935779816515</v>
      </c>
      <c r="H4504">
        <v>8522</v>
      </c>
      <c r="I4504">
        <v>30399</v>
      </c>
      <c r="J4504">
        <v>33</v>
      </c>
      <c r="K4504" t="s">
        <v>886</v>
      </c>
      <c r="L4504">
        <v>5736</v>
      </c>
      <c r="M4504">
        <v>2024</v>
      </c>
      <c r="N4504">
        <v>36</v>
      </c>
      <c r="O4504">
        <f t="shared" si="70"/>
        <v>7.0406007979347575E-3</v>
      </c>
    </row>
    <row r="4505" spans="1:15" x14ac:dyDescent="0.3">
      <c r="A4505">
        <v>129</v>
      </c>
      <c r="B4505">
        <v>351</v>
      </c>
      <c r="C4505" t="s">
        <v>758</v>
      </c>
      <c r="D4505" t="s">
        <v>172</v>
      </c>
      <c r="E4505">
        <v>60</v>
      </c>
      <c r="F4505">
        <v>219</v>
      </c>
      <c r="G4505">
        <v>0.27397260273972601</v>
      </c>
      <c r="H4505">
        <v>8522</v>
      </c>
      <c r="I4505">
        <v>30399</v>
      </c>
      <c r="J4505">
        <v>33</v>
      </c>
      <c r="K4505" t="s">
        <v>2729</v>
      </c>
      <c r="L4505">
        <v>4749</v>
      </c>
      <c r="M4505">
        <v>2024</v>
      </c>
      <c r="N4505">
        <v>36</v>
      </c>
      <c r="O4505">
        <f t="shared" si="70"/>
        <v>7.0406007979347575E-3</v>
      </c>
    </row>
    <row r="4506" spans="1:15" x14ac:dyDescent="0.3">
      <c r="A4506">
        <v>129</v>
      </c>
      <c r="B4506">
        <v>52</v>
      </c>
      <c r="C4506" t="s">
        <v>758</v>
      </c>
      <c r="D4506" t="s">
        <v>172</v>
      </c>
      <c r="E4506">
        <v>59</v>
      </c>
      <c r="F4506">
        <v>204</v>
      </c>
      <c r="G4506">
        <v>0.28921568627450983</v>
      </c>
      <c r="H4506">
        <v>8522</v>
      </c>
      <c r="I4506">
        <v>30399</v>
      </c>
      <c r="J4506">
        <v>36</v>
      </c>
      <c r="K4506" t="s">
        <v>2881</v>
      </c>
      <c r="L4506">
        <v>3600</v>
      </c>
      <c r="M4506">
        <v>2024</v>
      </c>
      <c r="N4506">
        <v>36</v>
      </c>
      <c r="O4506">
        <f t="shared" si="70"/>
        <v>6.9232574513025114E-3</v>
      </c>
    </row>
    <row r="4507" spans="1:15" x14ac:dyDescent="0.3">
      <c r="A4507">
        <v>129</v>
      </c>
      <c r="B4507">
        <v>113</v>
      </c>
      <c r="C4507" t="s">
        <v>758</v>
      </c>
      <c r="D4507" t="s">
        <v>172</v>
      </c>
      <c r="E4507">
        <v>57</v>
      </c>
      <c r="F4507">
        <v>187</v>
      </c>
      <c r="G4507">
        <v>0.30481283422459893</v>
      </c>
      <c r="H4507">
        <v>8522</v>
      </c>
      <c r="I4507">
        <v>30399</v>
      </c>
      <c r="J4507">
        <v>37</v>
      </c>
      <c r="K4507" t="s">
        <v>936</v>
      </c>
      <c r="L4507">
        <v>3757</v>
      </c>
      <c r="M4507">
        <v>2024</v>
      </c>
      <c r="N4507">
        <v>36</v>
      </c>
      <c r="O4507">
        <f t="shared" si="70"/>
        <v>6.6885707580380191E-3</v>
      </c>
    </row>
    <row r="4508" spans="1:15" x14ac:dyDescent="0.3">
      <c r="A4508">
        <v>129</v>
      </c>
      <c r="B4508">
        <v>263</v>
      </c>
      <c r="C4508" t="s">
        <v>758</v>
      </c>
      <c r="D4508" t="s">
        <v>172</v>
      </c>
      <c r="E4508">
        <v>57</v>
      </c>
      <c r="F4508">
        <v>218</v>
      </c>
      <c r="G4508">
        <v>0.26146788990825687</v>
      </c>
      <c r="H4508">
        <v>8522</v>
      </c>
      <c r="I4508">
        <v>30399</v>
      </c>
      <c r="J4508">
        <v>37</v>
      </c>
      <c r="K4508" t="s">
        <v>2882</v>
      </c>
      <c r="L4508">
        <v>4234</v>
      </c>
      <c r="M4508">
        <v>2024</v>
      </c>
      <c r="N4508">
        <v>36</v>
      </c>
      <c r="O4508">
        <f t="shared" si="70"/>
        <v>6.6885707580380191E-3</v>
      </c>
    </row>
    <row r="4509" spans="1:15" x14ac:dyDescent="0.3">
      <c r="A4509">
        <v>129</v>
      </c>
      <c r="B4509">
        <v>134</v>
      </c>
      <c r="C4509" t="s">
        <v>758</v>
      </c>
      <c r="D4509" t="s">
        <v>172</v>
      </c>
      <c r="E4509">
        <v>55</v>
      </c>
      <c r="F4509">
        <v>195</v>
      </c>
      <c r="G4509">
        <v>0.28205128205128205</v>
      </c>
      <c r="H4509">
        <v>8522</v>
      </c>
      <c r="I4509">
        <v>30399</v>
      </c>
      <c r="J4509">
        <v>39</v>
      </c>
      <c r="K4509" t="s">
        <v>929</v>
      </c>
      <c r="L4509">
        <v>4163</v>
      </c>
      <c r="M4509">
        <v>2024</v>
      </c>
      <c r="N4509">
        <v>36</v>
      </c>
      <c r="O4509">
        <f t="shared" si="70"/>
        <v>6.4538840647735277E-3</v>
      </c>
    </row>
    <row r="4510" spans="1:15" x14ac:dyDescent="0.3">
      <c r="A4510">
        <v>129</v>
      </c>
      <c r="B4510">
        <v>710</v>
      </c>
      <c r="C4510" t="s">
        <v>758</v>
      </c>
      <c r="D4510" t="s">
        <v>172</v>
      </c>
      <c r="E4510">
        <v>53</v>
      </c>
      <c r="F4510">
        <v>164</v>
      </c>
      <c r="G4510">
        <v>0.32317073170731708</v>
      </c>
      <c r="H4510">
        <v>8522</v>
      </c>
      <c r="I4510">
        <v>30399</v>
      </c>
      <c r="J4510">
        <v>40</v>
      </c>
      <c r="K4510" t="s">
        <v>891</v>
      </c>
      <c r="L4510">
        <v>4844</v>
      </c>
      <c r="M4510">
        <v>2024</v>
      </c>
      <c r="N4510">
        <v>36</v>
      </c>
      <c r="O4510">
        <f t="shared" si="70"/>
        <v>6.2191973715090354E-3</v>
      </c>
    </row>
    <row r="4511" spans="1:15" x14ac:dyDescent="0.3">
      <c r="A4511">
        <v>129</v>
      </c>
      <c r="B4511">
        <v>812</v>
      </c>
      <c r="C4511" t="s">
        <v>758</v>
      </c>
      <c r="D4511" t="s">
        <v>172</v>
      </c>
      <c r="E4511">
        <v>53</v>
      </c>
      <c r="F4511">
        <v>171</v>
      </c>
      <c r="G4511">
        <v>0.30994152046783624</v>
      </c>
      <c r="H4511">
        <v>8522</v>
      </c>
      <c r="I4511">
        <v>30399</v>
      </c>
      <c r="J4511">
        <v>40</v>
      </c>
      <c r="K4511" t="s">
        <v>901</v>
      </c>
      <c r="L4511">
        <v>3303</v>
      </c>
      <c r="M4511">
        <v>2024</v>
      </c>
      <c r="N4511">
        <v>36</v>
      </c>
      <c r="O4511">
        <f t="shared" si="70"/>
        <v>6.2191973715090354E-3</v>
      </c>
    </row>
    <row r="4512" spans="1:15" x14ac:dyDescent="0.3">
      <c r="A4512">
        <v>129</v>
      </c>
      <c r="B4512">
        <v>197</v>
      </c>
      <c r="C4512" t="s">
        <v>758</v>
      </c>
      <c r="D4512" t="s">
        <v>172</v>
      </c>
      <c r="E4512">
        <v>51</v>
      </c>
      <c r="F4512">
        <v>119</v>
      </c>
      <c r="G4512">
        <v>0.42857142857142855</v>
      </c>
      <c r="H4512">
        <v>8522</v>
      </c>
      <c r="I4512">
        <v>30399</v>
      </c>
      <c r="J4512">
        <v>42</v>
      </c>
      <c r="K4512" t="s">
        <v>912</v>
      </c>
      <c r="L4512">
        <v>3175</v>
      </c>
      <c r="M4512">
        <v>2024</v>
      </c>
      <c r="N4512">
        <v>36</v>
      </c>
      <c r="O4512">
        <f t="shared" si="70"/>
        <v>5.9845106782445432E-3</v>
      </c>
    </row>
    <row r="4513" spans="1:15" x14ac:dyDescent="0.3">
      <c r="A4513">
        <v>129</v>
      </c>
      <c r="B4513">
        <v>253</v>
      </c>
      <c r="C4513" t="s">
        <v>758</v>
      </c>
      <c r="D4513" t="s">
        <v>172</v>
      </c>
      <c r="E4513">
        <v>51</v>
      </c>
      <c r="F4513">
        <v>181</v>
      </c>
      <c r="G4513">
        <v>0.28176795580110497</v>
      </c>
      <c r="H4513">
        <v>8522</v>
      </c>
      <c r="I4513">
        <v>30399</v>
      </c>
      <c r="J4513">
        <v>42</v>
      </c>
      <c r="K4513" t="s">
        <v>885</v>
      </c>
      <c r="L4513">
        <v>3191</v>
      </c>
      <c r="M4513">
        <v>2024</v>
      </c>
      <c r="N4513">
        <v>36</v>
      </c>
      <c r="O4513">
        <f t="shared" si="70"/>
        <v>5.9845106782445432E-3</v>
      </c>
    </row>
    <row r="4514" spans="1:15" x14ac:dyDescent="0.3">
      <c r="A4514">
        <v>129</v>
      </c>
      <c r="B4514">
        <v>304</v>
      </c>
      <c r="C4514" t="s">
        <v>758</v>
      </c>
      <c r="D4514" t="s">
        <v>172</v>
      </c>
      <c r="E4514">
        <v>51</v>
      </c>
      <c r="F4514">
        <v>109</v>
      </c>
      <c r="G4514">
        <v>0.46788990825688076</v>
      </c>
      <c r="H4514">
        <v>8522</v>
      </c>
      <c r="I4514">
        <v>30399</v>
      </c>
      <c r="J4514">
        <v>42</v>
      </c>
      <c r="K4514" t="s">
        <v>921</v>
      </c>
      <c r="L4514">
        <v>5398</v>
      </c>
      <c r="M4514">
        <v>2024</v>
      </c>
      <c r="N4514">
        <v>36</v>
      </c>
      <c r="O4514">
        <f t="shared" si="70"/>
        <v>5.9845106782445432E-3</v>
      </c>
    </row>
    <row r="4515" spans="1:15" x14ac:dyDescent="0.3">
      <c r="A4515">
        <v>129</v>
      </c>
      <c r="B4515">
        <v>425</v>
      </c>
      <c r="C4515" t="s">
        <v>758</v>
      </c>
      <c r="D4515" t="s">
        <v>172</v>
      </c>
      <c r="E4515">
        <v>48</v>
      </c>
      <c r="F4515">
        <v>136</v>
      </c>
      <c r="G4515">
        <v>0.35294117647058826</v>
      </c>
      <c r="H4515">
        <v>8522</v>
      </c>
      <c r="I4515">
        <v>30399</v>
      </c>
      <c r="J4515">
        <v>45</v>
      </c>
      <c r="K4515" t="s">
        <v>2883</v>
      </c>
      <c r="L4515">
        <v>3296</v>
      </c>
      <c r="M4515">
        <v>2024</v>
      </c>
      <c r="N4515">
        <v>36</v>
      </c>
      <c r="O4515">
        <f t="shared" si="70"/>
        <v>5.6324806383478056E-3</v>
      </c>
    </row>
    <row r="4516" spans="1:15" x14ac:dyDescent="0.3">
      <c r="A4516">
        <v>129</v>
      </c>
      <c r="B4516">
        <v>231</v>
      </c>
      <c r="C4516" t="s">
        <v>758</v>
      </c>
      <c r="D4516" t="s">
        <v>172</v>
      </c>
      <c r="E4516">
        <v>47</v>
      </c>
      <c r="F4516">
        <v>102</v>
      </c>
      <c r="G4516">
        <v>0.46078431372549017</v>
      </c>
      <c r="H4516">
        <v>8522</v>
      </c>
      <c r="I4516">
        <v>30399</v>
      </c>
      <c r="J4516">
        <v>46</v>
      </c>
      <c r="K4516" t="s">
        <v>2220</v>
      </c>
      <c r="L4516">
        <v>4866</v>
      </c>
      <c r="M4516">
        <v>2024</v>
      </c>
      <c r="N4516">
        <v>36</v>
      </c>
      <c r="O4516">
        <f t="shared" si="70"/>
        <v>5.5151372917155595E-3</v>
      </c>
    </row>
    <row r="4517" spans="1:15" x14ac:dyDescent="0.3">
      <c r="A4517">
        <v>129</v>
      </c>
      <c r="B4517">
        <v>190</v>
      </c>
      <c r="C4517" t="s">
        <v>758</v>
      </c>
      <c r="D4517" t="s">
        <v>172</v>
      </c>
      <c r="E4517">
        <v>45</v>
      </c>
      <c r="F4517">
        <v>238</v>
      </c>
      <c r="G4517">
        <v>0.18907563025210083</v>
      </c>
      <c r="H4517">
        <v>8522</v>
      </c>
      <c r="I4517">
        <v>30399</v>
      </c>
      <c r="J4517">
        <v>47</v>
      </c>
      <c r="K4517" t="s">
        <v>904</v>
      </c>
      <c r="L4517">
        <v>5253</v>
      </c>
      <c r="M4517">
        <v>2024</v>
      </c>
      <c r="N4517">
        <v>36</v>
      </c>
      <c r="O4517">
        <f t="shared" si="70"/>
        <v>5.2804505984510681E-3</v>
      </c>
    </row>
    <row r="4518" spans="1:15" x14ac:dyDescent="0.3">
      <c r="A4518">
        <v>129</v>
      </c>
      <c r="B4518">
        <v>342</v>
      </c>
      <c r="C4518" t="s">
        <v>758</v>
      </c>
      <c r="D4518" t="s">
        <v>172</v>
      </c>
      <c r="E4518">
        <v>43</v>
      </c>
      <c r="F4518">
        <v>110</v>
      </c>
      <c r="G4518">
        <v>0.39090909090909093</v>
      </c>
      <c r="H4518">
        <v>8522</v>
      </c>
      <c r="I4518">
        <v>30399</v>
      </c>
      <c r="J4518">
        <v>48</v>
      </c>
      <c r="K4518" t="s">
        <v>2726</v>
      </c>
      <c r="L4518">
        <v>2776</v>
      </c>
      <c r="M4518">
        <v>2024</v>
      </c>
      <c r="N4518">
        <v>36</v>
      </c>
      <c r="O4518">
        <f t="shared" si="70"/>
        <v>5.0457639051865759E-3</v>
      </c>
    </row>
    <row r="4519" spans="1:15" x14ac:dyDescent="0.3">
      <c r="A4519">
        <v>129</v>
      </c>
      <c r="B4519">
        <v>465</v>
      </c>
      <c r="C4519" t="s">
        <v>758</v>
      </c>
      <c r="D4519" t="s">
        <v>172</v>
      </c>
      <c r="E4519">
        <v>43</v>
      </c>
      <c r="F4519">
        <v>87</v>
      </c>
      <c r="G4519">
        <v>0.4942528735632184</v>
      </c>
      <c r="H4519">
        <v>8522</v>
      </c>
      <c r="I4519">
        <v>30399</v>
      </c>
      <c r="J4519">
        <v>48</v>
      </c>
      <c r="K4519" t="s">
        <v>2747</v>
      </c>
      <c r="L4519">
        <v>1977</v>
      </c>
      <c r="M4519">
        <v>2024</v>
      </c>
      <c r="N4519">
        <v>36</v>
      </c>
      <c r="O4519">
        <f t="shared" si="70"/>
        <v>5.0457639051865759E-3</v>
      </c>
    </row>
    <row r="4520" spans="1:15" x14ac:dyDescent="0.3">
      <c r="A4520">
        <v>129</v>
      </c>
      <c r="B4520">
        <v>248</v>
      </c>
      <c r="C4520" t="s">
        <v>758</v>
      </c>
      <c r="D4520" t="s">
        <v>172</v>
      </c>
      <c r="E4520">
        <v>42</v>
      </c>
      <c r="F4520">
        <v>157</v>
      </c>
      <c r="G4520">
        <v>0.26751592356687898</v>
      </c>
      <c r="H4520">
        <v>8522</v>
      </c>
      <c r="I4520">
        <v>30399</v>
      </c>
      <c r="J4520">
        <v>50</v>
      </c>
      <c r="K4520" t="s">
        <v>963</v>
      </c>
      <c r="L4520">
        <v>3375</v>
      </c>
      <c r="M4520">
        <v>2024</v>
      </c>
      <c r="N4520">
        <v>36</v>
      </c>
      <c r="O4520">
        <f t="shared" si="70"/>
        <v>4.9284205585543297E-3</v>
      </c>
    </row>
    <row r="4521" spans="1:15" x14ac:dyDescent="0.3">
      <c r="A4521">
        <v>129</v>
      </c>
      <c r="B4521">
        <v>141</v>
      </c>
      <c r="C4521" t="s">
        <v>758</v>
      </c>
      <c r="D4521" t="s">
        <v>172</v>
      </c>
      <c r="E4521">
        <v>39</v>
      </c>
      <c r="F4521">
        <v>118</v>
      </c>
      <c r="G4521">
        <v>0.33050847457627119</v>
      </c>
      <c r="H4521">
        <v>8522</v>
      </c>
      <c r="I4521">
        <v>30399</v>
      </c>
      <c r="J4521">
        <v>51</v>
      </c>
      <c r="K4521" t="s">
        <v>931</v>
      </c>
      <c r="L4521">
        <v>3833</v>
      </c>
      <c r="M4521">
        <v>2024</v>
      </c>
      <c r="N4521">
        <v>36</v>
      </c>
      <c r="O4521">
        <f t="shared" si="70"/>
        <v>4.5763905186575922E-3</v>
      </c>
    </row>
    <row r="4522" spans="1:15" x14ac:dyDescent="0.3">
      <c r="A4522">
        <v>129</v>
      </c>
      <c r="B4522">
        <v>283</v>
      </c>
      <c r="C4522" t="s">
        <v>758</v>
      </c>
      <c r="D4522" t="s">
        <v>172</v>
      </c>
      <c r="E4522">
        <v>39</v>
      </c>
      <c r="F4522">
        <v>119</v>
      </c>
      <c r="G4522">
        <v>0.32773109243697479</v>
      </c>
      <c r="H4522">
        <v>8522</v>
      </c>
      <c r="I4522">
        <v>30399</v>
      </c>
      <c r="J4522">
        <v>51</v>
      </c>
      <c r="K4522" t="s">
        <v>2244</v>
      </c>
      <c r="L4522">
        <v>2563</v>
      </c>
      <c r="M4522">
        <v>2024</v>
      </c>
      <c r="N4522">
        <v>36</v>
      </c>
      <c r="O4522">
        <f t="shared" si="70"/>
        <v>4.5763905186575922E-3</v>
      </c>
    </row>
    <row r="4523" spans="1:15" x14ac:dyDescent="0.3">
      <c r="A4523">
        <v>129</v>
      </c>
      <c r="B4523">
        <v>581</v>
      </c>
      <c r="C4523" t="s">
        <v>758</v>
      </c>
      <c r="D4523" t="s">
        <v>172</v>
      </c>
      <c r="E4523">
        <v>38</v>
      </c>
      <c r="F4523">
        <v>78</v>
      </c>
      <c r="G4523">
        <v>0.48717948717948717</v>
      </c>
      <c r="H4523">
        <v>8522</v>
      </c>
      <c r="I4523">
        <v>30399</v>
      </c>
      <c r="J4523">
        <v>53</v>
      </c>
      <c r="K4523" t="s">
        <v>2773</v>
      </c>
      <c r="L4523">
        <v>997</v>
      </c>
      <c r="M4523">
        <v>2024</v>
      </c>
      <c r="N4523">
        <v>36</v>
      </c>
      <c r="O4523">
        <f t="shared" si="70"/>
        <v>4.4590471720253461E-3</v>
      </c>
    </row>
    <row r="4524" spans="1:15" x14ac:dyDescent="0.3">
      <c r="A4524">
        <v>129</v>
      </c>
      <c r="B4524">
        <v>245</v>
      </c>
      <c r="C4524" t="s">
        <v>758</v>
      </c>
      <c r="D4524" t="s">
        <v>172</v>
      </c>
      <c r="E4524">
        <v>36</v>
      </c>
      <c r="F4524">
        <v>101</v>
      </c>
      <c r="G4524">
        <v>0.35643564356435642</v>
      </c>
      <c r="H4524">
        <v>8522</v>
      </c>
      <c r="I4524">
        <v>30399</v>
      </c>
      <c r="J4524">
        <v>54</v>
      </c>
      <c r="K4524" t="s">
        <v>2712</v>
      </c>
      <c r="L4524">
        <v>2282</v>
      </c>
      <c r="M4524">
        <v>2024</v>
      </c>
      <c r="N4524">
        <v>36</v>
      </c>
      <c r="O4524">
        <f t="shared" si="70"/>
        <v>4.2243604787608547E-3</v>
      </c>
    </row>
    <row r="4525" spans="1:15" x14ac:dyDescent="0.3">
      <c r="A4525">
        <v>129</v>
      </c>
      <c r="B4525">
        <v>284</v>
      </c>
      <c r="C4525" t="s">
        <v>758</v>
      </c>
      <c r="D4525" t="s">
        <v>172</v>
      </c>
      <c r="E4525">
        <v>34</v>
      </c>
      <c r="F4525">
        <v>167</v>
      </c>
      <c r="G4525">
        <v>0.20359281437125748</v>
      </c>
      <c r="H4525">
        <v>8522</v>
      </c>
      <c r="I4525">
        <v>30399</v>
      </c>
      <c r="J4525">
        <v>55</v>
      </c>
      <c r="K4525" t="s">
        <v>2719</v>
      </c>
      <c r="L4525">
        <v>3580</v>
      </c>
      <c r="M4525">
        <v>2024</v>
      </c>
      <c r="N4525">
        <v>36</v>
      </c>
      <c r="O4525">
        <f t="shared" si="70"/>
        <v>3.9896737854963624E-3</v>
      </c>
    </row>
    <row r="4526" spans="1:15" x14ac:dyDescent="0.3">
      <c r="A4526">
        <v>129</v>
      </c>
      <c r="B4526">
        <v>207</v>
      </c>
      <c r="C4526" t="s">
        <v>758</v>
      </c>
      <c r="D4526" t="s">
        <v>172</v>
      </c>
      <c r="E4526">
        <v>33</v>
      </c>
      <c r="F4526">
        <v>120</v>
      </c>
      <c r="G4526">
        <v>0.27500000000000002</v>
      </c>
      <c r="H4526">
        <v>8522</v>
      </c>
      <c r="I4526">
        <v>30399</v>
      </c>
      <c r="J4526">
        <v>56</v>
      </c>
      <c r="K4526" t="s">
        <v>2231</v>
      </c>
      <c r="L4526">
        <v>3040</v>
      </c>
      <c r="M4526">
        <v>2024</v>
      </c>
      <c r="N4526">
        <v>36</v>
      </c>
      <c r="O4526">
        <f t="shared" si="70"/>
        <v>3.8723304388641163E-3</v>
      </c>
    </row>
    <row r="4527" spans="1:15" x14ac:dyDescent="0.3">
      <c r="A4527">
        <v>129</v>
      </c>
      <c r="B4527">
        <v>121</v>
      </c>
      <c r="C4527" t="s">
        <v>758</v>
      </c>
      <c r="D4527" t="s">
        <v>172</v>
      </c>
      <c r="E4527">
        <v>32</v>
      </c>
      <c r="F4527">
        <v>131</v>
      </c>
      <c r="G4527">
        <v>0.24427480916030533</v>
      </c>
      <c r="H4527">
        <v>8522</v>
      </c>
      <c r="I4527">
        <v>30399</v>
      </c>
      <c r="J4527">
        <v>57</v>
      </c>
      <c r="K4527" t="s">
        <v>940</v>
      </c>
      <c r="L4527">
        <v>3000</v>
      </c>
      <c r="M4527">
        <v>2024</v>
      </c>
      <c r="N4527">
        <v>36</v>
      </c>
      <c r="O4527">
        <f t="shared" si="70"/>
        <v>3.7549870922318706E-3</v>
      </c>
    </row>
    <row r="4528" spans="1:15" x14ac:dyDescent="0.3">
      <c r="A4528">
        <v>129</v>
      </c>
      <c r="B4528">
        <v>136</v>
      </c>
      <c r="C4528" t="s">
        <v>758</v>
      </c>
      <c r="D4528" t="s">
        <v>172</v>
      </c>
      <c r="E4528">
        <v>30</v>
      </c>
      <c r="F4528">
        <v>84</v>
      </c>
      <c r="G4528">
        <v>0.35714285714285715</v>
      </c>
      <c r="H4528">
        <v>8522</v>
      </c>
      <c r="I4528">
        <v>30399</v>
      </c>
      <c r="J4528">
        <v>58</v>
      </c>
      <c r="K4528" t="s">
        <v>945</v>
      </c>
      <c r="L4528">
        <v>1958</v>
      </c>
      <c r="M4528">
        <v>2024</v>
      </c>
      <c r="N4528">
        <v>36</v>
      </c>
      <c r="O4528">
        <f t="shared" si="70"/>
        <v>3.5203003989673787E-3</v>
      </c>
    </row>
    <row r="4529" spans="1:15" x14ac:dyDescent="0.3">
      <c r="A4529">
        <v>129</v>
      </c>
      <c r="B4529">
        <v>204</v>
      </c>
      <c r="C4529" t="s">
        <v>758</v>
      </c>
      <c r="D4529" t="s">
        <v>172</v>
      </c>
      <c r="E4529">
        <v>29</v>
      </c>
      <c r="F4529">
        <v>193</v>
      </c>
      <c r="G4529">
        <v>0.15025906735751296</v>
      </c>
      <c r="H4529">
        <v>8522</v>
      </c>
      <c r="I4529">
        <v>30399</v>
      </c>
      <c r="J4529">
        <v>59</v>
      </c>
      <c r="K4529" t="s">
        <v>2704</v>
      </c>
      <c r="L4529">
        <v>4075</v>
      </c>
      <c r="M4529">
        <v>2024</v>
      </c>
      <c r="N4529">
        <v>36</v>
      </c>
      <c r="O4529">
        <f t="shared" si="70"/>
        <v>3.4029570523351326E-3</v>
      </c>
    </row>
    <row r="4530" spans="1:15" x14ac:dyDescent="0.3">
      <c r="A4530">
        <v>129</v>
      </c>
      <c r="B4530">
        <v>305</v>
      </c>
      <c r="C4530" t="s">
        <v>758</v>
      </c>
      <c r="D4530" t="s">
        <v>172</v>
      </c>
      <c r="E4530">
        <v>29</v>
      </c>
      <c r="F4530">
        <v>50</v>
      </c>
      <c r="G4530">
        <v>0.57999999999999996</v>
      </c>
      <c r="H4530">
        <v>8522</v>
      </c>
      <c r="I4530">
        <v>30399</v>
      </c>
      <c r="J4530">
        <v>59</v>
      </c>
      <c r="K4530" t="s">
        <v>2720</v>
      </c>
      <c r="L4530">
        <v>1350</v>
      </c>
      <c r="M4530">
        <v>2024</v>
      </c>
      <c r="N4530">
        <v>36</v>
      </c>
      <c r="O4530">
        <f t="shared" si="70"/>
        <v>3.4029570523351326E-3</v>
      </c>
    </row>
    <row r="4531" spans="1:15" x14ac:dyDescent="0.3">
      <c r="A4531">
        <v>129</v>
      </c>
      <c r="B4531">
        <v>314</v>
      </c>
      <c r="C4531" t="s">
        <v>758</v>
      </c>
      <c r="D4531" t="s">
        <v>172</v>
      </c>
      <c r="E4531">
        <v>29</v>
      </c>
      <c r="F4531">
        <v>69</v>
      </c>
      <c r="G4531">
        <v>0.42028985507246375</v>
      </c>
      <c r="H4531">
        <v>8522</v>
      </c>
      <c r="I4531">
        <v>30399</v>
      </c>
      <c r="J4531">
        <v>59</v>
      </c>
      <c r="K4531" t="s">
        <v>2852</v>
      </c>
      <c r="L4531">
        <v>1680</v>
      </c>
      <c r="M4531">
        <v>2024</v>
      </c>
      <c r="N4531">
        <v>36</v>
      </c>
      <c r="O4531">
        <f t="shared" si="70"/>
        <v>3.4029570523351326E-3</v>
      </c>
    </row>
    <row r="4532" spans="1:15" x14ac:dyDescent="0.3">
      <c r="A4532">
        <v>129</v>
      </c>
      <c r="B4532">
        <v>199</v>
      </c>
      <c r="C4532" t="s">
        <v>758</v>
      </c>
      <c r="D4532" t="s">
        <v>172</v>
      </c>
      <c r="E4532">
        <v>28</v>
      </c>
      <c r="F4532">
        <v>126</v>
      </c>
      <c r="G4532">
        <v>0.22222222222222221</v>
      </c>
      <c r="H4532">
        <v>8522</v>
      </c>
      <c r="I4532">
        <v>30399</v>
      </c>
      <c r="J4532">
        <v>62</v>
      </c>
      <c r="K4532" t="s">
        <v>1667</v>
      </c>
      <c r="L4532">
        <v>2845</v>
      </c>
      <c r="M4532">
        <v>2024</v>
      </c>
      <c r="N4532">
        <v>36</v>
      </c>
      <c r="O4532">
        <f t="shared" si="70"/>
        <v>3.2856137057028865E-3</v>
      </c>
    </row>
    <row r="4533" spans="1:15" x14ac:dyDescent="0.3">
      <c r="A4533">
        <v>129</v>
      </c>
      <c r="B4533">
        <v>721</v>
      </c>
      <c r="C4533" t="s">
        <v>758</v>
      </c>
      <c r="D4533" t="s">
        <v>172</v>
      </c>
      <c r="E4533">
        <v>28</v>
      </c>
      <c r="F4533">
        <v>70</v>
      </c>
      <c r="G4533">
        <v>0.4</v>
      </c>
      <c r="H4533">
        <v>8522</v>
      </c>
      <c r="I4533">
        <v>30399</v>
      </c>
      <c r="J4533">
        <v>62</v>
      </c>
      <c r="K4533" t="s">
        <v>925</v>
      </c>
      <c r="L4533">
        <v>3185</v>
      </c>
      <c r="M4533">
        <v>2024</v>
      </c>
      <c r="N4533">
        <v>36</v>
      </c>
      <c r="O4533">
        <f t="shared" si="70"/>
        <v>3.2856137057028865E-3</v>
      </c>
    </row>
    <row r="4534" spans="1:15" x14ac:dyDescent="0.3">
      <c r="A4534">
        <v>129</v>
      </c>
      <c r="B4534">
        <v>58</v>
      </c>
      <c r="C4534" t="s">
        <v>758</v>
      </c>
      <c r="D4534" t="s">
        <v>172</v>
      </c>
      <c r="E4534">
        <v>26</v>
      </c>
      <c r="F4534">
        <v>85</v>
      </c>
      <c r="G4534">
        <v>0.30588235294117649</v>
      </c>
      <c r="H4534">
        <v>8522</v>
      </c>
      <c r="I4534">
        <v>30399</v>
      </c>
      <c r="J4534">
        <v>64</v>
      </c>
      <c r="K4534" t="s">
        <v>911</v>
      </c>
      <c r="L4534">
        <v>3485</v>
      </c>
      <c r="M4534">
        <v>2024</v>
      </c>
      <c r="N4534">
        <v>36</v>
      </c>
      <c r="O4534">
        <f t="shared" si="70"/>
        <v>3.0509270124383947E-3</v>
      </c>
    </row>
    <row r="4535" spans="1:15" x14ac:dyDescent="0.3">
      <c r="A4535">
        <v>129</v>
      </c>
      <c r="B4535">
        <v>230</v>
      </c>
      <c r="C4535" t="s">
        <v>758</v>
      </c>
      <c r="D4535" t="s">
        <v>172</v>
      </c>
      <c r="E4535">
        <v>26</v>
      </c>
      <c r="F4535">
        <v>71</v>
      </c>
      <c r="G4535">
        <v>0.36619718309859156</v>
      </c>
      <c r="H4535">
        <v>8522</v>
      </c>
      <c r="I4535">
        <v>30399</v>
      </c>
      <c r="J4535">
        <v>64</v>
      </c>
      <c r="K4535" t="s">
        <v>2224</v>
      </c>
      <c r="L4535">
        <v>3311</v>
      </c>
      <c r="M4535">
        <v>2024</v>
      </c>
      <c r="N4535">
        <v>36</v>
      </c>
      <c r="O4535">
        <f t="shared" si="70"/>
        <v>3.0509270124383947E-3</v>
      </c>
    </row>
    <row r="4536" spans="1:15" x14ac:dyDescent="0.3">
      <c r="A4536">
        <v>129</v>
      </c>
      <c r="B4536">
        <v>240</v>
      </c>
      <c r="C4536" t="s">
        <v>758</v>
      </c>
      <c r="D4536" t="s">
        <v>172</v>
      </c>
      <c r="E4536">
        <v>26</v>
      </c>
      <c r="F4536">
        <v>87</v>
      </c>
      <c r="G4536">
        <v>0.2988505747126437</v>
      </c>
      <c r="H4536">
        <v>8522</v>
      </c>
      <c r="I4536">
        <v>30399</v>
      </c>
      <c r="J4536">
        <v>64</v>
      </c>
      <c r="K4536" t="s">
        <v>942</v>
      </c>
      <c r="L4536">
        <v>2347</v>
      </c>
      <c r="M4536">
        <v>2024</v>
      </c>
      <c r="N4536">
        <v>36</v>
      </c>
      <c r="O4536">
        <f t="shared" si="70"/>
        <v>3.0509270124383947E-3</v>
      </c>
    </row>
    <row r="4537" spans="1:15" x14ac:dyDescent="0.3">
      <c r="A4537">
        <v>129</v>
      </c>
      <c r="B4537">
        <v>861</v>
      </c>
      <c r="C4537" t="s">
        <v>758</v>
      </c>
      <c r="D4537" t="s">
        <v>172</v>
      </c>
      <c r="E4537">
        <v>26</v>
      </c>
      <c r="F4537">
        <v>117</v>
      </c>
      <c r="G4537">
        <v>0.22222222222222221</v>
      </c>
      <c r="H4537">
        <v>8522</v>
      </c>
      <c r="I4537">
        <v>30399</v>
      </c>
      <c r="J4537">
        <v>64</v>
      </c>
      <c r="K4537" t="s">
        <v>2802</v>
      </c>
      <c r="L4537">
        <v>2923</v>
      </c>
      <c r="M4537">
        <v>2024</v>
      </c>
      <c r="N4537">
        <v>36</v>
      </c>
      <c r="O4537">
        <f t="shared" si="70"/>
        <v>3.0509270124383947E-3</v>
      </c>
    </row>
    <row r="4538" spans="1:15" x14ac:dyDescent="0.3">
      <c r="A4538">
        <v>129</v>
      </c>
      <c r="B4538">
        <v>143</v>
      </c>
      <c r="C4538" t="s">
        <v>758</v>
      </c>
      <c r="D4538" t="s">
        <v>172</v>
      </c>
      <c r="E4538">
        <v>25</v>
      </c>
      <c r="F4538">
        <v>93</v>
      </c>
      <c r="G4538">
        <v>0.26881720430107525</v>
      </c>
      <c r="H4538">
        <v>8522</v>
      </c>
      <c r="I4538">
        <v>30399</v>
      </c>
      <c r="J4538">
        <v>68</v>
      </c>
      <c r="K4538" t="s">
        <v>2693</v>
      </c>
      <c r="L4538">
        <v>2493</v>
      </c>
      <c r="M4538">
        <v>2024</v>
      </c>
      <c r="N4538">
        <v>36</v>
      </c>
      <c r="O4538">
        <f t="shared" si="70"/>
        <v>2.933583665806149E-3</v>
      </c>
    </row>
    <row r="4539" spans="1:15" x14ac:dyDescent="0.3">
      <c r="A4539">
        <v>129</v>
      </c>
      <c r="B4539">
        <v>321</v>
      </c>
      <c r="C4539" t="s">
        <v>758</v>
      </c>
      <c r="D4539" t="s">
        <v>172</v>
      </c>
      <c r="E4539">
        <v>25</v>
      </c>
      <c r="F4539">
        <v>55</v>
      </c>
      <c r="G4539">
        <v>0.45454545454545453</v>
      </c>
      <c r="H4539">
        <v>8522</v>
      </c>
      <c r="I4539">
        <v>30399</v>
      </c>
      <c r="J4539">
        <v>68</v>
      </c>
      <c r="K4539" t="s">
        <v>2725</v>
      </c>
      <c r="L4539">
        <v>2937</v>
      </c>
      <c r="M4539">
        <v>2024</v>
      </c>
      <c r="N4539">
        <v>36</v>
      </c>
      <c r="O4539">
        <f t="shared" si="70"/>
        <v>2.933583665806149E-3</v>
      </c>
    </row>
    <row r="4540" spans="1:15" x14ac:dyDescent="0.3">
      <c r="A4540">
        <v>104</v>
      </c>
      <c r="B4540">
        <v>640</v>
      </c>
      <c r="C4540" t="s">
        <v>759</v>
      </c>
      <c r="D4540" t="s">
        <v>159</v>
      </c>
      <c r="E4540">
        <v>1272</v>
      </c>
      <c r="F4540">
        <v>24915</v>
      </c>
      <c r="G4540">
        <v>5.1053582179409994E-2</v>
      </c>
      <c r="H4540">
        <v>18904</v>
      </c>
      <c r="I4540">
        <v>292727</v>
      </c>
      <c r="J4540">
        <v>1</v>
      </c>
      <c r="K4540" t="s">
        <v>866</v>
      </c>
      <c r="L4540">
        <v>59576</v>
      </c>
      <c r="M4540">
        <v>2024</v>
      </c>
      <c r="N4540">
        <v>36</v>
      </c>
      <c r="O4540">
        <f t="shared" si="70"/>
        <v>6.7287346593313591E-2</v>
      </c>
    </row>
    <row r="4541" spans="1:15" x14ac:dyDescent="0.3">
      <c r="A4541">
        <v>104</v>
      </c>
      <c r="B4541">
        <v>560</v>
      </c>
      <c r="C4541" t="s">
        <v>759</v>
      </c>
      <c r="D4541" t="s">
        <v>159</v>
      </c>
      <c r="E4541">
        <v>882</v>
      </c>
      <c r="F4541">
        <v>17029</v>
      </c>
      <c r="G4541">
        <v>5.1793998473192791E-2</v>
      </c>
      <c r="H4541">
        <v>18904</v>
      </c>
      <c r="I4541">
        <v>292727</v>
      </c>
      <c r="J4541">
        <v>2</v>
      </c>
      <c r="K4541" t="s">
        <v>868</v>
      </c>
      <c r="L4541">
        <v>40753</v>
      </c>
      <c r="M4541">
        <v>2024</v>
      </c>
      <c r="N4541">
        <v>36</v>
      </c>
      <c r="O4541">
        <f t="shared" si="70"/>
        <v>4.6656792213288195E-2</v>
      </c>
    </row>
    <row r="4542" spans="1:15" x14ac:dyDescent="0.3">
      <c r="A4542">
        <v>104</v>
      </c>
      <c r="B4542">
        <v>540</v>
      </c>
      <c r="C4542" t="s">
        <v>759</v>
      </c>
      <c r="D4542" t="s">
        <v>159</v>
      </c>
      <c r="E4542">
        <v>647</v>
      </c>
      <c r="F4542">
        <v>9618</v>
      </c>
      <c r="G4542">
        <v>6.7269702640881682E-2</v>
      </c>
      <c r="H4542">
        <v>18904</v>
      </c>
      <c r="I4542">
        <v>292727</v>
      </c>
      <c r="J4542">
        <v>3</v>
      </c>
      <c r="K4542" t="s">
        <v>871</v>
      </c>
      <c r="L4542">
        <v>22562</v>
      </c>
      <c r="M4542">
        <v>2024</v>
      </c>
      <c r="N4542">
        <v>36</v>
      </c>
      <c r="O4542">
        <f t="shared" si="70"/>
        <v>3.422556072788828E-2</v>
      </c>
    </row>
    <row r="4543" spans="1:15" x14ac:dyDescent="0.3">
      <c r="A4543">
        <v>104</v>
      </c>
      <c r="B4543">
        <v>720</v>
      </c>
      <c r="C4543" t="s">
        <v>759</v>
      </c>
      <c r="D4543" t="s">
        <v>159</v>
      </c>
      <c r="E4543">
        <v>446</v>
      </c>
      <c r="F4543">
        <v>10599</v>
      </c>
      <c r="G4543">
        <v>4.2079441456741203E-2</v>
      </c>
      <c r="H4543">
        <v>18904</v>
      </c>
      <c r="I4543">
        <v>292727</v>
      </c>
      <c r="J4543">
        <v>4</v>
      </c>
      <c r="K4543" t="s">
        <v>867</v>
      </c>
      <c r="L4543">
        <v>43807</v>
      </c>
      <c r="M4543">
        <v>2024</v>
      </c>
      <c r="N4543">
        <v>36</v>
      </c>
      <c r="O4543">
        <f t="shared" si="70"/>
        <v>2.35928903935675E-2</v>
      </c>
    </row>
    <row r="4544" spans="1:15" x14ac:dyDescent="0.3">
      <c r="A4544">
        <v>104</v>
      </c>
      <c r="B4544">
        <v>175</v>
      </c>
      <c r="C4544" t="s">
        <v>759</v>
      </c>
      <c r="D4544" t="s">
        <v>159</v>
      </c>
      <c r="E4544">
        <v>418</v>
      </c>
      <c r="F4544">
        <v>3804</v>
      </c>
      <c r="G4544">
        <v>0.10988433228180862</v>
      </c>
      <c r="H4544">
        <v>18904</v>
      </c>
      <c r="I4544">
        <v>292727</v>
      </c>
      <c r="J4544">
        <v>5</v>
      </c>
      <c r="K4544" t="s">
        <v>2879</v>
      </c>
      <c r="L4544">
        <v>7629</v>
      </c>
      <c r="M4544">
        <v>2024</v>
      </c>
      <c r="N4544">
        <v>36</v>
      </c>
      <c r="O4544">
        <f t="shared" si="70"/>
        <v>2.2111722386796446E-2</v>
      </c>
    </row>
    <row r="4545" spans="1:15" x14ac:dyDescent="0.3">
      <c r="A4545">
        <v>104</v>
      </c>
      <c r="B4545">
        <v>194</v>
      </c>
      <c r="C4545" t="s">
        <v>759</v>
      </c>
      <c r="D4545" t="s">
        <v>159</v>
      </c>
      <c r="E4545">
        <v>372</v>
      </c>
      <c r="F4545">
        <v>7281</v>
      </c>
      <c r="G4545">
        <v>5.1091882983106719E-2</v>
      </c>
      <c r="H4545">
        <v>18904</v>
      </c>
      <c r="I4545">
        <v>292727</v>
      </c>
      <c r="J4545">
        <v>6</v>
      </c>
      <c r="K4545" t="s">
        <v>873</v>
      </c>
      <c r="L4545">
        <v>26491</v>
      </c>
      <c r="M4545">
        <v>2024</v>
      </c>
      <c r="N4545">
        <v>36</v>
      </c>
      <c r="O4545">
        <f t="shared" si="70"/>
        <v>1.9678374947101143E-2</v>
      </c>
    </row>
    <row r="4546" spans="1:15" x14ac:dyDescent="0.3">
      <c r="A4546">
        <v>104</v>
      </c>
      <c r="B4546">
        <v>304</v>
      </c>
      <c r="C4546" t="s">
        <v>759</v>
      </c>
      <c r="D4546" t="s">
        <v>159</v>
      </c>
      <c r="E4546">
        <v>311</v>
      </c>
      <c r="F4546">
        <v>3194</v>
      </c>
      <c r="G4546">
        <v>9.7370068879148397E-2</v>
      </c>
      <c r="H4546">
        <v>18904</v>
      </c>
      <c r="I4546">
        <v>292727</v>
      </c>
      <c r="J4546">
        <v>7</v>
      </c>
      <c r="K4546" t="s">
        <v>921</v>
      </c>
      <c r="L4546">
        <v>5398</v>
      </c>
      <c r="M4546">
        <v>2024</v>
      </c>
      <c r="N4546">
        <v>36</v>
      </c>
      <c r="O4546">
        <f t="shared" si="70"/>
        <v>1.6451544646635632E-2</v>
      </c>
    </row>
    <row r="4547" spans="1:15" x14ac:dyDescent="0.3">
      <c r="A4547">
        <v>104</v>
      </c>
      <c r="B4547">
        <v>192</v>
      </c>
      <c r="C4547" t="s">
        <v>759</v>
      </c>
      <c r="D4547" t="s">
        <v>159</v>
      </c>
      <c r="E4547">
        <v>301</v>
      </c>
      <c r="F4547">
        <v>2351</v>
      </c>
      <c r="G4547">
        <v>0.12803062526584433</v>
      </c>
      <c r="H4547">
        <v>18904</v>
      </c>
      <c r="I4547">
        <v>292727</v>
      </c>
      <c r="J4547">
        <v>8</v>
      </c>
      <c r="K4547" t="s">
        <v>2880</v>
      </c>
      <c r="L4547">
        <v>5020</v>
      </c>
      <c r="M4547">
        <v>2024</v>
      </c>
      <c r="N4547">
        <v>36</v>
      </c>
      <c r="O4547">
        <f t="shared" ref="O4547:O4610" si="71">E4547/H4547</f>
        <v>1.5922556072788828E-2</v>
      </c>
    </row>
    <row r="4548" spans="1:15" x14ac:dyDescent="0.3">
      <c r="A4548">
        <v>104</v>
      </c>
      <c r="B4548">
        <v>201</v>
      </c>
      <c r="C4548" t="s">
        <v>759</v>
      </c>
      <c r="D4548" t="s">
        <v>159</v>
      </c>
      <c r="E4548">
        <v>283</v>
      </c>
      <c r="F4548">
        <v>2876</v>
      </c>
      <c r="G4548">
        <v>9.8400556328233663E-2</v>
      </c>
      <c r="H4548">
        <v>18904</v>
      </c>
      <c r="I4548">
        <v>292727</v>
      </c>
      <c r="J4548">
        <v>9</v>
      </c>
      <c r="K4548" t="s">
        <v>877</v>
      </c>
      <c r="L4548">
        <v>11407</v>
      </c>
      <c r="M4548">
        <v>2024</v>
      </c>
      <c r="N4548">
        <v>36</v>
      </c>
      <c r="O4548">
        <f t="shared" si="71"/>
        <v>1.4970376639864579E-2</v>
      </c>
    </row>
    <row r="4549" spans="1:15" x14ac:dyDescent="0.3">
      <c r="A4549">
        <v>104</v>
      </c>
      <c r="B4549">
        <v>24</v>
      </c>
      <c r="C4549" t="s">
        <v>759</v>
      </c>
      <c r="D4549" t="s">
        <v>159</v>
      </c>
      <c r="E4549">
        <v>279</v>
      </c>
      <c r="F4549">
        <v>1889</v>
      </c>
      <c r="G4549">
        <v>0.14769719428268926</v>
      </c>
      <c r="H4549">
        <v>18904</v>
      </c>
      <c r="I4549">
        <v>292727</v>
      </c>
      <c r="J4549">
        <v>10</v>
      </c>
      <c r="K4549" t="s">
        <v>2220</v>
      </c>
      <c r="L4549">
        <v>3887</v>
      </c>
      <c r="M4549">
        <v>2024</v>
      </c>
      <c r="N4549">
        <v>36</v>
      </c>
      <c r="O4549">
        <f t="shared" si="71"/>
        <v>1.4758781210325858E-2</v>
      </c>
    </row>
    <row r="4550" spans="1:15" x14ac:dyDescent="0.3">
      <c r="A4550">
        <v>104</v>
      </c>
      <c r="B4550">
        <v>137</v>
      </c>
      <c r="C4550" t="s">
        <v>759</v>
      </c>
      <c r="D4550" t="s">
        <v>159</v>
      </c>
      <c r="E4550">
        <v>278</v>
      </c>
      <c r="F4550">
        <v>5512</v>
      </c>
      <c r="G4550">
        <v>5.0435413642960815E-2</v>
      </c>
      <c r="H4550">
        <v>18904</v>
      </c>
      <c r="I4550">
        <v>292727</v>
      </c>
      <c r="J4550">
        <v>11</v>
      </c>
      <c r="K4550" t="s">
        <v>872</v>
      </c>
      <c r="L4550">
        <v>18935</v>
      </c>
      <c r="M4550">
        <v>2024</v>
      </c>
      <c r="N4550">
        <v>36</v>
      </c>
      <c r="O4550">
        <f t="shared" si="71"/>
        <v>1.4705882352941176E-2</v>
      </c>
    </row>
    <row r="4551" spans="1:15" x14ac:dyDescent="0.3">
      <c r="A4551">
        <v>104</v>
      </c>
      <c r="B4551">
        <v>383</v>
      </c>
      <c r="C4551" t="s">
        <v>759</v>
      </c>
      <c r="D4551" t="s">
        <v>159</v>
      </c>
      <c r="E4551">
        <v>241</v>
      </c>
      <c r="F4551">
        <v>2498</v>
      </c>
      <c r="G4551">
        <v>9.6477181745396323E-2</v>
      </c>
      <c r="H4551">
        <v>18904</v>
      </c>
      <c r="I4551">
        <v>292727</v>
      </c>
      <c r="J4551">
        <v>12</v>
      </c>
      <c r="K4551" t="s">
        <v>2875</v>
      </c>
      <c r="L4551">
        <v>8922</v>
      </c>
      <c r="M4551">
        <v>2024</v>
      </c>
      <c r="N4551">
        <v>36</v>
      </c>
      <c r="O4551">
        <f t="shared" si="71"/>
        <v>1.2748624629707998E-2</v>
      </c>
    </row>
    <row r="4552" spans="1:15" x14ac:dyDescent="0.3">
      <c r="A4552">
        <v>104</v>
      </c>
      <c r="B4552">
        <v>139</v>
      </c>
      <c r="C4552" t="s">
        <v>759</v>
      </c>
      <c r="D4552" t="s">
        <v>159</v>
      </c>
      <c r="E4552">
        <v>216</v>
      </c>
      <c r="F4552">
        <v>3692</v>
      </c>
      <c r="G4552">
        <v>5.8504875406283859E-2</v>
      </c>
      <c r="H4552">
        <v>18904</v>
      </c>
      <c r="I4552">
        <v>292727</v>
      </c>
      <c r="J4552">
        <v>13</v>
      </c>
      <c r="K4552" t="s">
        <v>879</v>
      </c>
      <c r="L4552">
        <v>15497</v>
      </c>
      <c r="M4552">
        <v>2024</v>
      </c>
      <c r="N4552">
        <v>36</v>
      </c>
      <c r="O4552">
        <f t="shared" si="71"/>
        <v>1.1426153195090986E-2</v>
      </c>
    </row>
    <row r="4553" spans="1:15" x14ac:dyDescent="0.3">
      <c r="A4553">
        <v>104</v>
      </c>
      <c r="B4553">
        <v>21</v>
      </c>
      <c r="C4553" t="s">
        <v>759</v>
      </c>
      <c r="D4553" t="s">
        <v>159</v>
      </c>
      <c r="E4553">
        <v>207</v>
      </c>
      <c r="F4553">
        <v>3287</v>
      </c>
      <c r="G4553">
        <v>6.2975357468816551E-2</v>
      </c>
      <c r="H4553">
        <v>18904</v>
      </c>
      <c r="I4553">
        <v>292727</v>
      </c>
      <c r="J4553">
        <v>14</v>
      </c>
      <c r="K4553" t="s">
        <v>923</v>
      </c>
      <c r="L4553">
        <v>4020</v>
      </c>
      <c r="M4553">
        <v>2024</v>
      </c>
      <c r="N4553">
        <v>36</v>
      </c>
      <c r="O4553">
        <f t="shared" si="71"/>
        <v>1.0950063478628862E-2</v>
      </c>
    </row>
    <row r="4554" spans="1:15" x14ac:dyDescent="0.3">
      <c r="A4554">
        <v>104</v>
      </c>
      <c r="B4554">
        <v>45</v>
      </c>
      <c r="C4554" t="s">
        <v>759</v>
      </c>
      <c r="D4554" t="s">
        <v>159</v>
      </c>
      <c r="E4554">
        <v>180</v>
      </c>
      <c r="F4554">
        <v>2672</v>
      </c>
      <c r="G4554">
        <v>6.7365269461077848E-2</v>
      </c>
      <c r="H4554">
        <v>18904</v>
      </c>
      <c r="I4554">
        <v>292727</v>
      </c>
      <c r="J4554">
        <v>15</v>
      </c>
      <c r="K4554" t="s">
        <v>883</v>
      </c>
      <c r="L4554">
        <v>9187</v>
      </c>
      <c r="M4554">
        <v>2024</v>
      </c>
      <c r="N4554">
        <v>36</v>
      </c>
      <c r="O4554">
        <f t="shared" si="71"/>
        <v>9.5217943292424875E-3</v>
      </c>
    </row>
    <row r="4555" spans="1:15" x14ac:dyDescent="0.3">
      <c r="A4555">
        <v>104</v>
      </c>
      <c r="B4555">
        <v>254</v>
      </c>
      <c r="C4555" t="s">
        <v>759</v>
      </c>
      <c r="D4555" t="s">
        <v>159</v>
      </c>
      <c r="E4555">
        <v>175</v>
      </c>
      <c r="F4555">
        <v>2885</v>
      </c>
      <c r="G4555">
        <v>6.0658578856152515E-2</v>
      </c>
      <c r="H4555">
        <v>18904</v>
      </c>
      <c r="I4555">
        <v>292727</v>
      </c>
      <c r="J4555">
        <v>16</v>
      </c>
      <c r="K4555" t="s">
        <v>889</v>
      </c>
      <c r="L4555">
        <v>7267</v>
      </c>
      <c r="M4555">
        <v>2024</v>
      </c>
      <c r="N4555">
        <v>36</v>
      </c>
      <c r="O4555">
        <f t="shared" si="71"/>
        <v>9.2573000423190853E-3</v>
      </c>
    </row>
    <row r="4556" spans="1:15" x14ac:dyDescent="0.3">
      <c r="A4556">
        <v>104</v>
      </c>
      <c r="B4556">
        <v>321</v>
      </c>
      <c r="C4556" t="s">
        <v>759</v>
      </c>
      <c r="D4556" t="s">
        <v>159</v>
      </c>
      <c r="E4556">
        <v>172</v>
      </c>
      <c r="F4556">
        <v>1490</v>
      </c>
      <c r="G4556">
        <v>0.11543624161073826</v>
      </c>
      <c r="H4556">
        <v>18904</v>
      </c>
      <c r="I4556">
        <v>292727</v>
      </c>
      <c r="J4556">
        <v>17</v>
      </c>
      <c r="K4556" t="s">
        <v>2725</v>
      </c>
      <c r="L4556">
        <v>2937</v>
      </c>
      <c r="M4556">
        <v>2024</v>
      </c>
      <c r="N4556">
        <v>36</v>
      </c>
      <c r="O4556">
        <f t="shared" si="71"/>
        <v>9.0986034701650443E-3</v>
      </c>
    </row>
    <row r="4557" spans="1:15" x14ac:dyDescent="0.3">
      <c r="A4557">
        <v>104</v>
      </c>
      <c r="B4557">
        <v>566</v>
      </c>
      <c r="C4557" t="s">
        <v>759</v>
      </c>
      <c r="D4557" t="s">
        <v>159</v>
      </c>
      <c r="E4557">
        <v>169</v>
      </c>
      <c r="F4557">
        <v>1309</v>
      </c>
      <c r="G4557">
        <v>0.12910618792971734</v>
      </c>
      <c r="H4557">
        <v>18904</v>
      </c>
      <c r="I4557">
        <v>292727</v>
      </c>
      <c r="J4557">
        <v>18</v>
      </c>
      <c r="K4557" t="s">
        <v>2771</v>
      </c>
      <c r="L4557">
        <v>2624</v>
      </c>
      <c r="M4557">
        <v>2024</v>
      </c>
      <c r="N4557">
        <v>36</v>
      </c>
      <c r="O4557">
        <f t="shared" si="71"/>
        <v>8.9399068980110033E-3</v>
      </c>
    </row>
    <row r="4558" spans="1:15" x14ac:dyDescent="0.3">
      <c r="A4558">
        <v>104</v>
      </c>
      <c r="B4558">
        <v>751</v>
      </c>
      <c r="C4558" t="s">
        <v>759</v>
      </c>
      <c r="D4558" t="s">
        <v>159</v>
      </c>
      <c r="E4558">
        <v>167</v>
      </c>
      <c r="F4558">
        <v>2580</v>
      </c>
      <c r="G4558">
        <v>6.4728682170542631E-2</v>
      </c>
      <c r="H4558">
        <v>18904</v>
      </c>
      <c r="I4558">
        <v>292727</v>
      </c>
      <c r="J4558">
        <v>19</v>
      </c>
      <c r="K4558" t="s">
        <v>870</v>
      </c>
      <c r="L4558">
        <v>7174</v>
      </c>
      <c r="M4558">
        <v>2024</v>
      </c>
      <c r="N4558">
        <v>36</v>
      </c>
      <c r="O4558">
        <f t="shared" si="71"/>
        <v>8.8341091832416421E-3</v>
      </c>
    </row>
    <row r="4559" spans="1:15" x14ac:dyDescent="0.3">
      <c r="A4559">
        <v>104</v>
      </c>
      <c r="B4559">
        <v>753</v>
      </c>
      <c r="C4559" t="s">
        <v>759</v>
      </c>
      <c r="D4559" t="s">
        <v>159</v>
      </c>
      <c r="E4559">
        <v>166</v>
      </c>
      <c r="F4559">
        <v>2698</v>
      </c>
      <c r="G4559">
        <v>6.1527057079318014E-2</v>
      </c>
      <c r="H4559">
        <v>18904</v>
      </c>
      <c r="I4559">
        <v>292727</v>
      </c>
      <c r="J4559">
        <v>20</v>
      </c>
      <c r="K4559" t="s">
        <v>869</v>
      </c>
      <c r="L4559">
        <v>6723</v>
      </c>
      <c r="M4559">
        <v>2024</v>
      </c>
      <c r="N4559">
        <v>36</v>
      </c>
      <c r="O4559">
        <f t="shared" si="71"/>
        <v>8.7812103258569623E-3</v>
      </c>
    </row>
    <row r="4560" spans="1:15" x14ac:dyDescent="0.3">
      <c r="A4560">
        <v>104</v>
      </c>
      <c r="B4560">
        <v>284</v>
      </c>
      <c r="C4560" t="s">
        <v>759</v>
      </c>
      <c r="D4560" t="s">
        <v>159</v>
      </c>
      <c r="E4560">
        <v>165</v>
      </c>
      <c r="F4560">
        <v>1436</v>
      </c>
      <c r="G4560">
        <v>0.1149025069637883</v>
      </c>
      <c r="H4560">
        <v>18904</v>
      </c>
      <c r="I4560">
        <v>292727</v>
      </c>
      <c r="J4560">
        <v>21</v>
      </c>
      <c r="K4560" t="s">
        <v>2719</v>
      </c>
      <c r="L4560">
        <v>3580</v>
      </c>
      <c r="M4560">
        <v>2024</v>
      </c>
      <c r="N4560">
        <v>36</v>
      </c>
      <c r="O4560">
        <f t="shared" si="71"/>
        <v>8.7283114684722808E-3</v>
      </c>
    </row>
    <row r="4561" spans="1:15" x14ac:dyDescent="0.3">
      <c r="A4561">
        <v>104</v>
      </c>
      <c r="B4561">
        <v>469</v>
      </c>
      <c r="C4561" t="s">
        <v>759</v>
      </c>
      <c r="D4561" t="s">
        <v>159</v>
      </c>
      <c r="E4561">
        <v>158</v>
      </c>
      <c r="F4561">
        <v>2971</v>
      </c>
      <c r="G4561">
        <v>5.3180747223157188E-2</v>
      </c>
      <c r="H4561">
        <v>18904</v>
      </c>
      <c r="I4561">
        <v>292727</v>
      </c>
      <c r="J4561">
        <v>22</v>
      </c>
      <c r="K4561" t="s">
        <v>1605</v>
      </c>
      <c r="L4561">
        <v>10709</v>
      </c>
      <c r="M4561">
        <v>2024</v>
      </c>
      <c r="N4561">
        <v>36</v>
      </c>
      <c r="O4561">
        <f t="shared" si="71"/>
        <v>8.3580194667795173E-3</v>
      </c>
    </row>
    <row r="4562" spans="1:15" x14ac:dyDescent="0.3">
      <c r="A4562">
        <v>104</v>
      </c>
      <c r="B4562">
        <v>140</v>
      </c>
      <c r="C4562" t="s">
        <v>759</v>
      </c>
      <c r="D4562" t="s">
        <v>159</v>
      </c>
      <c r="E4562">
        <v>153</v>
      </c>
      <c r="F4562">
        <v>1993</v>
      </c>
      <c r="G4562">
        <v>7.6768690416457605E-2</v>
      </c>
      <c r="H4562">
        <v>18904</v>
      </c>
      <c r="I4562">
        <v>292727</v>
      </c>
      <c r="J4562">
        <v>23</v>
      </c>
      <c r="K4562" t="s">
        <v>876</v>
      </c>
      <c r="L4562">
        <v>9196</v>
      </c>
      <c r="M4562">
        <v>2024</v>
      </c>
      <c r="N4562">
        <v>36</v>
      </c>
      <c r="O4562">
        <f t="shared" si="71"/>
        <v>8.0935251798561151E-3</v>
      </c>
    </row>
    <row r="4563" spans="1:15" x14ac:dyDescent="0.3">
      <c r="A4563">
        <v>104</v>
      </c>
      <c r="B4563">
        <v>166</v>
      </c>
      <c r="C4563" t="s">
        <v>759</v>
      </c>
      <c r="D4563" t="s">
        <v>159</v>
      </c>
      <c r="E4563">
        <v>151</v>
      </c>
      <c r="F4563">
        <v>1236</v>
      </c>
      <c r="G4563">
        <v>0.12216828478964402</v>
      </c>
      <c r="H4563">
        <v>18904</v>
      </c>
      <c r="I4563">
        <v>292727</v>
      </c>
      <c r="J4563">
        <v>24</v>
      </c>
      <c r="K4563" t="s">
        <v>2884</v>
      </c>
      <c r="L4563">
        <v>1941</v>
      </c>
      <c r="M4563">
        <v>2024</v>
      </c>
      <c r="N4563">
        <v>36</v>
      </c>
      <c r="O4563">
        <f t="shared" si="71"/>
        <v>7.9877274650867539E-3</v>
      </c>
    </row>
    <row r="4564" spans="1:15" x14ac:dyDescent="0.3">
      <c r="A4564">
        <v>104</v>
      </c>
      <c r="B4564">
        <v>750</v>
      </c>
      <c r="C4564" t="s">
        <v>759</v>
      </c>
      <c r="D4564" t="s">
        <v>159</v>
      </c>
      <c r="E4564">
        <v>149</v>
      </c>
      <c r="F4564">
        <v>2483</v>
      </c>
      <c r="G4564">
        <v>6.0008054772452676E-2</v>
      </c>
      <c r="H4564">
        <v>18904</v>
      </c>
      <c r="I4564">
        <v>292727</v>
      </c>
      <c r="J4564">
        <v>25</v>
      </c>
      <c r="K4564" t="s">
        <v>884</v>
      </c>
      <c r="L4564">
        <v>5626</v>
      </c>
      <c r="M4564">
        <v>2024</v>
      </c>
      <c r="N4564">
        <v>36</v>
      </c>
      <c r="O4564">
        <f t="shared" si="71"/>
        <v>7.8819297503173926E-3</v>
      </c>
    </row>
    <row r="4565" spans="1:15" x14ac:dyDescent="0.3">
      <c r="A4565">
        <v>104</v>
      </c>
      <c r="B4565">
        <v>53</v>
      </c>
      <c r="C4565" t="s">
        <v>759</v>
      </c>
      <c r="D4565" t="s">
        <v>159</v>
      </c>
      <c r="E4565">
        <v>148</v>
      </c>
      <c r="F4565">
        <v>2827</v>
      </c>
      <c r="G4565">
        <v>5.2352316943756631E-2</v>
      </c>
      <c r="H4565">
        <v>18904</v>
      </c>
      <c r="I4565">
        <v>292727</v>
      </c>
      <c r="J4565">
        <v>26</v>
      </c>
      <c r="K4565" t="s">
        <v>906</v>
      </c>
      <c r="L4565">
        <v>6415</v>
      </c>
      <c r="M4565">
        <v>2024</v>
      </c>
      <c r="N4565">
        <v>36</v>
      </c>
      <c r="O4565">
        <f t="shared" si="71"/>
        <v>7.8290308929327129E-3</v>
      </c>
    </row>
    <row r="4566" spans="1:15" x14ac:dyDescent="0.3">
      <c r="A4566">
        <v>104</v>
      </c>
      <c r="B4566">
        <v>55</v>
      </c>
      <c r="C4566" t="s">
        <v>759</v>
      </c>
      <c r="D4566" t="s">
        <v>159</v>
      </c>
      <c r="E4566">
        <v>146</v>
      </c>
      <c r="F4566">
        <v>1019</v>
      </c>
      <c r="G4566">
        <v>0.14327772325809618</v>
      </c>
      <c r="H4566">
        <v>18904</v>
      </c>
      <c r="I4566">
        <v>292727</v>
      </c>
      <c r="J4566">
        <v>27</v>
      </c>
      <c r="K4566" t="s">
        <v>938</v>
      </c>
      <c r="L4566">
        <v>2822</v>
      </c>
      <c r="M4566">
        <v>2024</v>
      </c>
      <c r="N4566">
        <v>36</v>
      </c>
      <c r="O4566">
        <f t="shared" si="71"/>
        <v>7.7232331781633516E-3</v>
      </c>
    </row>
    <row r="4567" spans="1:15" x14ac:dyDescent="0.3">
      <c r="A4567">
        <v>104</v>
      </c>
      <c r="B4567">
        <v>347</v>
      </c>
      <c r="C4567" t="s">
        <v>759</v>
      </c>
      <c r="D4567" t="s">
        <v>159</v>
      </c>
      <c r="E4567">
        <v>144</v>
      </c>
      <c r="F4567">
        <v>1582</v>
      </c>
      <c r="G4567">
        <v>9.1024020227560051E-2</v>
      </c>
      <c r="H4567">
        <v>18904</v>
      </c>
      <c r="I4567">
        <v>292727</v>
      </c>
      <c r="J4567">
        <v>28</v>
      </c>
      <c r="K4567" t="s">
        <v>886</v>
      </c>
      <c r="L4567">
        <v>5736</v>
      </c>
      <c r="M4567">
        <v>2024</v>
      </c>
      <c r="N4567">
        <v>36</v>
      </c>
      <c r="O4567">
        <f t="shared" si="71"/>
        <v>7.6174354633939904E-3</v>
      </c>
    </row>
    <row r="4568" spans="1:15" x14ac:dyDescent="0.3">
      <c r="A4568">
        <v>104</v>
      </c>
      <c r="B4568">
        <v>163</v>
      </c>
      <c r="C4568" t="s">
        <v>759</v>
      </c>
      <c r="D4568" t="s">
        <v>159</v>
      </c>
      <c r="E4568">
        <v>135</v>
      </c>
      <c r="F4568">
        <v>1755</v>
      </c>
      <c r="G4568">
        <v>7.6923076923076927E-2</v>
      </c>
      <c r="H4568">
        <v>18904</v>
      </c>
      <c r="I4568">
        <v>292727</v>
      </c>
      <c r="J4568">
        <v>29</v>
      </c>
      <c r="K4568" t="s">
        <v>2885</v>
      </c>
      <c r="L4568">
        <v>2333</v>
      </c>
      <c r="M4568">
        <v>2024</v>
      </c>
      <c r="N4568">
        <v>36</v>
      </c>
      <c r="O4568">
        <f t="shared" si="71"/>
        <v>7.1413457469318665E-3</v>
      </c>
    </row>
    <row r="4569" spans="1:15" x14ac:dyDescent="0.3">
      <c r="A4569">
        <v>104</v>
      </c>
      <c r="B4569">
        <v>754</v>
      </c>
      <c r="C4569" t="s">
        <v>759</v>
      </c>
      <c r="D4569" t="s">
        <v>159</v>
      </c>
      <c r="E4569">
        <v>134</v>
      </c>
      <c r="F4569">
        <v>1153</v>
      </c>
      <c r="G4569">
        <v>0.11621856027753687</v>
      </c>
      <c r="H4569">
        <v>18904</v>
      </c>
      <c r="I4569">
        <v>292727</v>
      </c>
      <c r="J4569">
        <v>30</v>
      </c>
      <c r="K4569" t="s">
        <v>874</v>
      </c>
      <c r="L4569">
        <v>2634</v>
      </c>
      <c r="M4569">
        <v>2024</v>
      </c>
      <c r="N4569">
        <v>36</v>
      </c>
      <c r="O4569">
        <f t="shared" si="71"/>
        <v>7.0884468895471859E-3</v>
      </c>
    </row>
    <row r="4570" spans="1:15" x14ac:dyDescent="0.3">
      <c r="A4570">
        <v>104</v>
      </c>
      <c r="B4570">
        <v>463</v>
      </c>
      <c r="C4570" t="s">
        <v>759</v>
      </c>
      <c r="D4570" t="s">
        <v>159</v>
      </c>
      <c r="E4570">
        <v>129</v>
      </c>
      <c r="F4570">
        <v>3187</v>
      </c>
      <c r="G4570">
        <v>4.0476937558832755E-2</v>
      </c>
      <c r="H4570">
        <v>18904</v>
      </c>
      <c r="I4570">
        <v>292727</v>
      </c>
      <c r="J4570">
        <v>31</v>
      </c>
      <c r="K4570" t="s">
        <v>880</v>
      </c>
      <c r="L4570">
        <v>12764</v>
      </c>
      <c r="M4570">
        <v>2024</v>
      </c>
      <c r="N4570">
        <v>36</v>
      </c>
      <c r="O4570">
        <f t="shared" si="71"/>
        <v>6.8239526026237837E-3</v>
      </c>
    </row>
    <row r="4571" spans="1:15" x14ac:dyDescent="0.3">
      <c r="A4571">
        <v>104</v>
      </c>
      <c r="B4571">
        <v>308</v>
      </c>
      <c r="C4571" t="s">
        <v>759</v>
      </c>
      <c r="D4571" t="s">
        <v>159</v>
      </c>
      <c r="E4571">
        <v>127</v>
      </c>
      <c r="F4571">
        <v>1681</v>
      </c>
      <c r="G4571">
        <v>7.5550267697798934E-2</v>
      </c>
      <c r="H4571">
        <v>18904</v>
      </c>
      <c r="I4571">
        <v>292727</v>
      </c>
      <c r="J4571">
        <v>32</v>
      </c>
      <c r="K4571" t="s">
        <v>2211</v>
      </c>
      <c r="L4571">
        <v>5626</v>
      </c>
      <c r="M4571">
        <v>2024</v>
      </c>
      <c r="N4571">
        <v>36</v>
      </c>
      <c r="O4571">
        <f t="shared" si="71"/>
        <v>6.7181548878544224E-3</v>
      </c>
    </row>
    <row r="4572" spans="1:15" x14ac:dyDescent="0.3">
      <c r="A4572">
        <v>104</v>
      </c>
      <c r="B4572">
        <v>249</v>
      </c>
      <c r="C4572" t="s">
        <v>759</v>
      </c>
      <c r="D4572" t="s">
        <v>159</v>
      </c>
      <c r="E4572">
        <v>123</v>
      </c>
      <c r="F4572">
        <v>2399</v>
      </c>
      <c r="G4572">
        <v>5.1271363067944976E-2</v>
      </c>
      <c r="H4572">
        <v>18904</v>
      </c>
      <c r="I4572">
        <v>292727</v>
      </c>
      <c r="J4572">
        <v>33</v>
      </c>
      <c r="K4572" t="s">
        <v>2876</v>
      </c>
      <c r="L4572">
        <v>7387</v>
      </c>
      <c r="M4572">
        <v>2024</v>
      </c>
      <c r="N4572">
        <v>36</v>
      </c>
      <c r="O4572">
        <f t="shared" si="71"/>
        <v>6.5065594583157008E-3</v>
      </c>
    </row>
    <row r="4573" spans="1:15" x14ac:dyDescent="0.3">
      <c r="A4573">
        <v>104</v>
      </c>
      <c r="B4573">
        <v>282</v>
      </c>
      <c r="C4573" t="s">
        <v>759</v>
      </c>
      <c r="D4573" t="s">
        <v>159</v>
      </c>
      <c r="E4573">
        <v>118</v>
      </c>
      <c r="F4573">
        <v>1781</v>
      </c>
      <c r="G4573">
        <v>6.6254912970241442E-2</v>
      </c>
      <c r="H4573">
        <v>18904</v>
      </c>
      <c r="I4573">
        <v>292727</v>
      </c>
      <c r="J4573">
        <v>34</v>
      </c>
      <c r="K4573" t="s">
        <v>893</v>
      </c>
      <c r="L4573">
        <v>5536</v>
      </c>
      <c r="M4573">
        <v>2024</v>
      </c>
      <c r="N4573">
        <v>36</v>
      </c>
      <c r="O4573">
        <f t="shared" si="71"/>
        <v>6.2420651713922977E-3</v>
      </c>
    </row>
    <row r="4574" spans="1:15" x14ac:dyDescent="0.3">
      <c r="A4574">
        <v>104</v>
      </c>
      <c r="B4574">
        <v>561</v>
      </c>
      <c r="C4574" t="s">
        <v>759</v>
      </c>
      <c r="D4574" t="s">
        <v>159</v>
      </c>
      <c r="E4574">
        <v>118</v>
      </c>
      <c r="F4574">
        <v>816</v>
      </c>
      <c r="G4574">
        <v>0.14460784313725492</v>
      </c>
      <c r="H4574">
        <v>18904</v>
      </c>
      <c r="I4574">
        <v>292727</v>
      </c>
      <c r="J4574">
        <v>34</v>
      </c>
      <c r="K4574" t="s">
        <v>2769</v>
      </c>
      <c r="L4574">
        <v>1743</v>
      </c>
      <c r="M4574">
        <v>2024</v>
      </c>
      <c r="N4574">
        <v>36</v>
      </c>
      <c r="O4574">
        <f t="shared" si="71"/>
        <v>6.2420651713922977E-3</v>
      </c>
    </row>
    <row r="4575" spans="1:15" x14ac:dyDescent="0.3">
      <c r="A4575">
        <v>104</v>
      </c>
      <c r="B4575">
        <v>710</v>
      </c>
      <c r="C4575" t="s">
        <v>759</v>
      </c>
      <c r="D4575" t="s">
        <v>159</v>
      </c>
      <c r="E4575">
        <v>118</v>
      </c>
      <c r="F4575">
        <v>1638</v>
      </c>
      <c r="G4575">
        <v>7.2039072039072033E-2</v>
      </c>
      <c r="H4575">
        <v>18904</v>
      </c>
      <c r="I4575">
        <v>292727</v>
      </c>
      <c r="J4575">
        <v>34</v>
      </c>
      <c r="K4575" t="s">
        <v>891</v>
      </c>
      <c r="L4575">
        <v>4844</v>
      </c>
      <c r="M4575">
        <v>2024</v>
      </c>
      <c r="N4575">
        <v>36</v>
      </c>
      <c r="O4575">
        <f t="shared" si="71"/>
        <v>6.2420651713922977E-3</v>
      </c>
    </row>
    <row r="4576" spans="1:15" x14ac:dyDescent="0.3">
      <c r="A4576">
        <v>104</v>
      </c>
      <c r="B4576">
        <v>190</v>
      </c>
      <c r="C4576" t="s">
        <v>759</v>
      </c>
      <c r="D4576" t="s">
        <v>159</v>
      </c>
      <c r="E4576">
        <v>115</v>
      </c>
      <c r="F4576">
        <v>1249</v>
      </c>
      <c r="G4576">
        <v>9.2073658927141713E-2</v>
      </c>
      <c r="H4576">
        <v>18904</v>
      </c>
      <c r="I4576">
        <v>292727</v>
      </c>
      <c r="J4576">
        <v>37</v>
      </c>
      <c r="K4576" t="s">
        <v>904</v>
      </c>
      <c r="L4576">
        <v>5253</v>
      </c>
      <c r="M4576">
        <v>2024</v>
      </c>
      <c r="N4576">
        <v>36</v>
      </c>
      <c r="O4576">
        <f t="shared" si="71"/>
        <v>6.0833685992382567E-3</v>
      </c>
    </row>
    <row r="4577" spans="1:15" x14ac:dyDescent="0.3">
      <c r="A4577">
        <v>104</v>
      </c>
      <c r="B4577">
        <v>420</v>
      </c>
      <c r="C4577" t="s">
        <v>759</v>
      </c>
      <c r="D4577" t="s">
        <v>159</v>
      </c>
      <c r="E4577">
        <v>115</v>
      </c>
      <c r="F4577">
        <v>2069</v>
      </c>
      <c r="G4577">
        <v>5.5582406959884E-2</v>
      </c>
      <c r="H4577">
        <v>18904</v>
      </c>
      <c r="I4577">
        <v>292727</v>
      </c>
      <c r="J4577">
        <v>37</v>
      </c>
      <c r="K4577" t="s">
        <v>894</v>
      </c>
      <c r="L4577">
        <v>7368</v>
      </c>
      <c r="M4577">
        <v>2024</v>
      </c>
      <c r="N4577">
        <v>36</v>
      </c>
      <c r="O4577">
        <f t="shared" si="71"/>
        <v>6.0833685992382567E-3</v>
      </c>
    </row>
    <row r="4578" spans="1:15" x14ac:dyDescent="0.3">
      <c r="A4578">
        <v>104</v>
      </c>
      <c r="B4578">
        <v>301</v>
      </c>
      <c r="C4578" t="s">
        <v>759</v>
      </c>
      <c r="D4578" t="s">
        <v>159</v>
      </c>
      <c r="E4578">
        <v>114</v>
      </c>
      <c r="F4578">
        <v>2968</v>
      </c>
      <c r="G4578">
        <v>3.840970350404313E-2</v>
      </c>
      <c r="H4578">
        <v>18904</v>
      </c>
      <c r="I4578">
        <v>292727</v>
      </c>
      <c r="J4578">
        <v>39</v>
      </c>
      <c r="K4578" t="s">
        <v>2874</v>
      </c>
      <c r="L4578">
        <v>7114</v>
      </c>
      <c r="M4578">
        <v>2024</v>
      </c>
      <c r="N4578">
        <v>36</v>
      </c>
      <c r="O4578">
        <f t="shared" si="71"/>
        <v>6.0304697418535761E-3</v>
      </c>
    </row>
    <row r="4579" spans="1:15" x14ac:dyDescent="0.3">
      <c r="A4579">
        <v>104</v>
      </c>
      <c r="B4579">
        <v>466</v>
      </c>
      <c r="C4579" t="s">
        <v>759</v>
      </c>
      <c r="D4579" t="s">
        <v>159</v>
      </c>
      <c r="E4579">
        <v>112</v>
      </c>
      <c r="F4579">
        <v>2504</v>
      </c>
      <c r="G4579">
        <v>4.472843450479233E-2</v>
      </c>
      <c r="H4579">
        <v>18904</v>
      </c>
      <c r="I4579">
        <v>292727</v>
      </c>
      <c r="J4579">
        <v>40</v>
      </c>
      <c r="K4579" t="s">
        <v>2748</v>
      </c>
      <c r="L4579">
        <v>7325</v>
      </c>
      <c r="M4579">
        <v>2024</v>
      </c>
      <c r="N4579">
        <v>36</v>
      </c>
      <c r="O4579">
        <f t="shared" si="71"/>
        <v>5.9246720270842148E-3</v>
      </c>
    </row>
    <row r="4580" spans="1:15" x14ac:dyDescent="0.3">
      <c r="A4580">
        <v>104</v>
      </c>
      <c r="B4580">
        <v>181</v>
      </c>
      <c r="C4580" t="s">
        <v>759</v>
      </c>
      <c r="D4580" t="s">
        <v>159</v>
      </c>
      <c r="E4580">
        <v>108</v>
      </c>
      <c r="F4580">
        <v>1150</v>
      </c>
      <c r="G4580">
        <v>9.3913043478260863E-2</v>
      </c>
      <c r="H4580">
        <v>18904</v>
      </c>
      <c r="I4580">
        <v>292727</v>
      </c>
      <c r="J4580">
        <v>41</v>
      </c>
      <c r="K4580" t="s">
        <v>2217</v>
      </c>
      <c r="L4580">
        <v>2856</v>
      </c>
      <c r="M4580">
        <v>2024</v>
      </c>
      <c r="N4580">
        <v>36</v>
      </c>
      <c r="O4580">
        <f t="shared" si="71"/>
        <v>5.7130765975454932E-3</v>
      </c>
    </row>
    <row r="4581" spans="1:15" x14ac:dyDescent="0.3">
      <c r="A4581">
        <v>104</v>
      </c>
      <c r="B4581">
        <v>775</v>
      </c>
      <c r="C4581" t="s">
        <v>759</v>
      </c>
      <c r="D4581" t="s">
        <v>159</v>
      </c>
      <c r="E4581">
        <v>108</v>
      </c>
      <c r="F4581">
        <v>2921</v>
      </c>
      <c r="G4581">
        <v>3.6973639164669635E-2</v>
      </c>
      <c r="H4581">
        <v>18904</v>
      </c>
      <c r="I4581">
        <v>292727</v>
      </c>
      <c r="J4581">
        <v>41</v>
      </c>
      <c r="K4581" t="s">
        <v>881</v>
      </c>
      <c r="L4581">
        <v>9105</v>
      </c>
      <c r="M4581">
        <v>2024</v>
      </c>
      <c r="N4581">
        <v>36</v>
      </c>
      <c r="O4581">
        <f t="shared" si="71"/>
        <v>5.7130765975454932E-3</v>
      </c>
    </row>
    <row r="4582" spans="1:15" x14ac:dyDescent="0.3">
      <c r="A4582">
        <v>104</v>
      </c>
      <c r="B4582">
        <v>403</v>
      </c>
      <c r="C4582" t="s">
        <v>759</v>
      </c>
      <c r="D4582" t="s">
        <v>159</v>
      </c>
      <c r="E4582">
        <v>107</v>
      </c>
      <c r="F4582">
        <v>1593</v>
      </c>
      <c r="G4582">
        <v>6.7168863779033264E-2</v>
      </c>
      <c r="H4582">
        <v>18904</v>
      </c>
      <c r="I4582">
        <v>292727</v>
      </c>
      <c r="J4582">
        <v>43</v>
      </c>
      <c r="K4582" t="s">
        <v>928</v>
      </c>
      <c r="L4582">
        <v>4475</v>
      </c>
      <c r="M4582">
        <v>2024</v>
      </c>
      <c r="N4582">
        <v>36</v>
      </c>
      <c r="O4582">
        <f t="shared" si="71"/>
        <v>5.6601777401608126E-3</v>
      </c>
    </row>
    <row r="4583" spans="1:15" x14ac:dyDescent="0.3">
      <c r="A4583">
        <v>104</v>
      </c>
      <c r="B4583">
        <v>950</v>
      </c>
      <c r="C4583" t="s">
        <v>759</v>
      </c>
      <c r="D4583" t="s">
        <v>159</v>
      </c>
      <c r="E4583">
        <v>104</v>
      </c>
      <c r="F4583">
        <v>1278</v>
      </c>
      <c r="G4583">
        <v>8.1377151799687006E-2</v>
      </c>
      <c r="H4583">
        <v>18904</v>
      </c>
      <c r="I4583">
        <v>292727</v>
      </c>
      <c r="J4583">
        <v>44</v>
      </c>
      <c r="K4583" t="s">
        <v>2217</v>
      </c>
      <c r="L4583">
        <v>2149</v>
      </c>
      <c r="M4583">
        <v>2024</v>
      </c>
      <c r="N4583">
        <v>36</v>
      </c>
      <c r="O4583">
        <f t="shared" si="71"/>
        <v>5.5014811680067707E-3</v>
      </c>
    </row>
    <row r="4584" spans="1:15" x14ac:dyDescent="0.3">
      <c r="A4584">
        <v>104</v>
      </c>
      <c r="B4584">
        <v>230</v>
      </c>
      <c r="C4584" t="s">
        <v>759</v>
      </c>
      <c r="D4584" t="s">
        <v>159</v>
      </c>
      <c r="E4584">
        <v>103</v>
      </c>
      <c r="F4584">
        <v>1651</v>
      </c>
      <c r="G4584">
        <v>6.2386432465172621E-2</v>
      </c>
      <c r="H4584">
        <v>18904</v>
      </c>
      <c r="I4584">
        <v>292727</v>
      </c>
      <c r="J4584">
        <v>45</v>
      </c>
      <c r="K4584" t="s">
        <v>2224</v>
      </c>
      <c r="L4584">
        <v>3311</v>
      </c>
      <c r="M4584">
        <v>2024</v>
      </c>
      <c r="N4584">
        <v>36</v>
      </c>
      <c r="O4584">
        <f t="shared" si="71"/>
        <v>5.448582310622091E-3</v>
      </c>
    </row>
    <row r="4585" spans="1:15" x14ac:dyDescent="0.3">
      <c r="A4585">
        <v>104</v>
      </c>
      <c r="B4585">
        <v>161</v>
      </c>
      <c r="C4585" t="s">
        <v>759</v>
      </c>
      <c r="D4585" t="s">
        <v>159</v>
      </c>
      <c r="E4585">
        <v>101</v>
      </c>
      <c r="F4585">
        <v>793</v>
      </c>
      <c r="G4585">
        <v>0.12736443883984869</v>
      </c>
      <c r="H4585">
        <v>18904</v>
      </c>
      <c r="I4585">
        <v>292727</v>
      </c>
      <c r="J4585">
        <v>46</v>
      </c>
      <c r="K4585" t="s">
        <v>2694</v>
      </c>
      <c r="L4585">
        <v>1310</v>
      </c>
      <c r="M4585">
        <v>2024</v>
      </c>
      <c r="N4585">
        <v>36</v>
      </c>
      <c r="O4585">
        <f t="shared" si="71"/>
        <v>5.3427845958527297E-3</v>
      </c>
    </row>
    <row r="4586" spans="1:15" x14ac:dyDescent="0.3">
      <c r="A4586">
        <v>104</v>
      </c>
      <c r="B4586">
        <v>351</v>
      </c>
      <c r="C4586" t="s">
        <v>759</v>
      </c>
      <c r="D4586" t="s">
        <v>159</v>
      </c>
      <c r="E4586">
        <v>101</v>
      </c>
      <c r="F4586">
        <v>1453</v>
      </c>
      <c r="G4586">
        <v>6.9511355815554024E-2</v>
      </c>
      <c r="H4586">
        <v>18904</v>
      </c>
      <c r="I4586">
        <v>292727</v>
      </c>
      <c r="J4586">
        <v>46</v>
      </c>
      <c r="K4586" t="s">
        <v>2729</v>
      </c>
      <c r="L4586">
        <v>4749</v>
      </c>
      <c r="M4586">
        <v>2024</v>
      </c>
      <c r="N4586">
        <v>36</v>
      </c>
      <c r="O4586">
        <f t="shared" si="71"/>
        <v>5.3427845958527297E-3</v>
      </c>
    </row>
    <row r="4587" spans="1:15" x14ac:dyDescent="0.3">
      <c r="A4587">
        <v>104</v>
      </c>
      <c r="B4587">
        <v>182</v>
      </c>
      <c r="C4587" t="s">
        <v>759</v>
      </c>
      <c r="D4587" t="s">
        <v>159</v>
      </c>
      <c r="E4587">
        <v>98</v>
      </c>
      <c r="F4587">
        <v>1059</v>
      </c>
      <c r="G4587">
        <v>9.2540132200188863E-2</v>
      </c>
      <c r="H4587">
        <v>18904</v>
      </c>
      <c r="I4587">
        <v>292727</v>
      </c>
      <c r="J4587">
        <v>48</v>
      </c>
      <c r="K4587" t="s">
        <v>2229</v>
      </c>
      <c r="L4587">
        <v>1866</v>
      </c>
      <c r="M4587">
        <v>2024</v>
      </c>
      <c r="N4587">
        <v>36</v>
      </c>
      <c r="O4587">
        <f t="shared" si="71"/>
        <v>5.1840880236986879E-3</v>
      </c>
    </row>
    <row r="4588" spans="1:15" x14ac:dyDescent="0.3">
      <c r="A4588">
        <v>104</v>
      </c>
      <c r="B4588">
        <v>231</v>
      </c>
      <c r="C4588" t="s">
        <v>759</v>
      </c>
      <c r="D4588" t="s">
        <v>159</v>
      </c>
      <c r="E4588">
        <v>98</v>
      </c>
      <c r="F4588">
        <v>2089</v>
      </c>
      <c r="G4588">
        <v>4.691239827668741E-2</v>
      </c>
      <c r="H4588">
        <v>18904</v>
      </c>
      <c r="I4588">
        <v>292727</v>
      </c>
      <c r="J4588">
        <v>48</v>
      </c>
      <c r="K4588" t="s">
        <v>2220</v>
      </c>
      <c r="L4588">
        <v>4866</v>
      </c>
      <c r="M4588">
        <v>2024</v>
      </c>
      <c r="N4588">
        <v>36</v>
      </c>
      <c r="O4588">
        <f t="shared" si="71"/>
        <v>5.1840880236986879E-3</v>
      </c>
    </row>
    <row r="4589" spans="1:15" x14ac:dyDescent="0.3">
      <c r="A4589">
        <v>104</v>
      </c>
      <c r="B4589">
        <v>302</v>
      </c>
      <c r="C4589" t="s">
        <v>759</v>
      </c>
      <c r="D4589" t="s">
        <v>159</v>
      </c>
      <c r="E4589">
        <v>98</v>
      </c>
      <c r="F4589">
        <v>2995</v>
      </c>
      <c r="G4589">
        <v>3.2721202003338896E-2</v>
      </c>
      <c r="H4589">
        <v>18904</v>
      </c>
      <c r="I4589">
        <v>292727</v>
      </c>
      <c r="J4589">
        <v>48</v>
      </c>
      <c r="K4589" t="s">
        <v>875</v>
      </c>
      <c r="L4589">
        <v>6312</v>
      </c>
      <c r="M4589">
        <v>2024</v>
      </c>
      <c r="N4589">
        <v>36</v>
      </c>
      <c r="O4589">
        <f t="shared" si="71"/>
        <v>5.1840880236986879E-3</v>
      </c>
    </row>
    <row r="4590" spans="1:15" x14ac:dyDescent="0.3">
      <c r="A4590">
        <v>104</v>
      </c>
      <c r="B4590">
        <v>167</v>
      </c>
      <c r="C4590" t="s">
        <v>759</v>
      </c>
      <c r="D4590" t="s">
        <v>159</v>
      </c>
      <c r="E4590">
        <v>97</v>
      </c>
      <c r="F4590">
        <v>913</v>
      </c>
      <c r="G4590">
        <v>0.10624315443592552</v>
      </c>
      <c r="H4590">
        <v>18904</v>
      </c>
      <c r="I4590">
        <v>292727</v>
      </c>
      <c r="J4590">
        <v>51</v>
      </c>
      <c r="K4590" t="s">
        <v>2886</v>
      </c>
      <c r="L4590">
        <v>1229</v>
      </c>
      <c r="M4590">
        <v>2024</v>
      </c>
      <c r="N4590">
        <v>36</v>
      </c>
      <c r="O4590">
        <f t="shared" si="71"/>
        <v>5.1311891663140072E-3</v>
      </c>
    </row>
    <row r="4591" spans="1:15" x14ac:dyDescent="0.3">
      <c r="A4591">
        <v>104</v>
      </c>
      <c r="B4591">
        <v>247</v>
      </c>
      <c r="C4591" t="s">
        <v>759</v>
      </c>
      <c r="D4591" t="s">
        <v>159</v>
      </c>
      <c r="E4591">
        <v>97</v>
      </c>
      <c r="F4591">
        <v>1679</v>
      </c>
      <c r="G4591">
        <v>5.7772483621203095E-2</v>
      </c>
      <c r="H4591">
        <v>18904</v>
      </c>
      <c r="I4591">
        <v>292727</v>
      </c>
      <c r="J4591">
        <v>51</v>
      </c>
      <c r="K4591" t="s">
        <v>898</v>
      </c>
      <c r="L4591">
        <v>5393</v>
      </c>
      <c r="M4591">
        <v>2024</v>
      </c>
      <c r="N4591">
        <v>36</v>
      </c>
      <c r="O4591">
        <f t="shared" si="71"/>
        <v>5.1311891663140072E-3</v>
      </c>
    </row>
    <row r="4592" spans="1:15" x14ac:dyDescent="0.3">
      <c r="A4592">
        <v>104</v>
      </c>
      <c r="B4592">
        <v>174</v>
      </c>
      <c r="C4592" t="s">
        <v>759</v>
      </c>
      <c r="D4592" t="s">
        <v>159</v>
      </c>
      <c r="E4592">
        <v>96</v>
      </c>
      <c r="F4592">
        <v>1472</v>
      </c>
      <c r="G4592">
        <v>6.5217391304347824E-2</v>
      </c>
      <c r="H4592">
        <v>18904</v>
      </c>
      <c r="I4592">
        <v>292727</v>
      </c>
      <c r="J4592">
        <v>53</v>
      </c>
      <c r="K4592" t="s">
        <v>2878</v>
      </c>
      <c r="L4592">
        <v>5150</v>
      </c>
      <c r="M4592">
        <v>2024</v>
      </c>
      <c r="N4592">
        <v>36</v>
      </c>
      <c r="O4592">
        <f t="shared" si="71"/>
        <v>5.0782903089293275E-3</v>
      </c>
    </row>
    <row r="4593" spans="1:15" x14ac:dyDescent="0.3">
      <c r="A4593">
        <v>104</v>
      </c>
      <c r="B4593">
        <v>721</v>
      </c>
      <c r="C4593" t="s">
        <v>759</v>
      </c>
      <c r="D4593" t="s">
        <v>159</v>
      </c>
      <c r="E4593">
        <v>94</v>
      </c>
      <c r="F4593">
        <v>1592</v>
      </c>
      <c r="G4593">
        <v>5.9045226130653265E-2</v>
      </c>
      <c r="H4593">
        <v>18904</v>
      </c>
      <c r="I4593">
        <v>292727</v>
      </c>
      <c r="J4593">
        <v>54</v>
      </c>
      <c r="K4593" t="s">
        <v>925</v>
      </c>
      <c r="L4593">
        <v>3185</v>
      </c>
      <c r="M4593">
        <v>2024</v>
      </c>
      <c r="N4593">
        <v>36</v>
      </c>
      <c r="O4593">
        <f t="shared" si="71"/>
        <v>4.9724925941599663E-3</v>
      </c>
    </row>
    <row r="4594" spans="1:15" x14ac:dyDescent="0.3">
      <c r="A4594">
        <v>104</v>
      </c>
      <c r="B4594">
        <v>313</v>
      </c>
      <c r="C4594" t="s">
        <v>759</v>
      </c>
      <c r="D4594" t="s">
        <v>159</v>
      </c>
      <c r="E4594">
        <v>93</v>
      </c>
      <c r="F4594">
        <v>1419</v>
      </c>
      <c r="G4594">
        <v>6.5539112050739964E-2</v>
      </c>
      <c r="H4594">
        <v>18904</v>
      </c>
      <c r="I4594">
        <v>292727</v>
      </c>
      <c r="J4594">
        <v>55</v>
      </c>
      <c r="K4594" t="s">
        <v>926</v>
      </c>
      <c r="L4594">
        <v>2940</v>
      </c>
      <c r="M4594">
        <v>2024</v>
      </c>
      <c r="N4594">
        <v>36</v>
      </c>
      <c r="O4594">
        <f t="shared" si="71"/>
        <v>4.9195937367752856E-3</v>
      </c>
    </row>
    <row r="4595" spans="1:15" x14ac:dyDescent="0.3">
      <c r="A4595">
        <v>104</v>
      </c>
      <c r="B4595">
        <v>44</v>
      </c>
      <c r="C4595" t="s">
        <v>759</v>
      </c>
      <c r="D4595" t="s">
        <v>159</v>
      </c>
      <c r="E4595">
        <v>88</v>
      </c>
      <c r="F4595">
        <v>871</v>
      </c>
      <c r="G4595">
        <v>0.1010332950631458</v>
      </c>
      <c r="H4595">
        <v>18904</v>
      </c>
      <c r="I4595">
        <v>292727</v>
      </c>
      <c r="J4595">
        <v>56</v>
      </c>
      <c r="K4595" t="s">
        <v>2679</v>
      </c>
      <c r="L4595">
        <v>1846</v>
      </c>
      <c r="M4595">
        <v>2024</v>
      </c>
      <c r="N4595">
        <v>36</v>
      </c>
      <c r="O4595">
        <f t="shared" si="71"/>
        <v>4.6550994498518834E-3</v>
      </c>
    </row>
    <row r="4596" spans="1:15" x14ac:dyDescent="0.3">
      <c r="A4596">
        <v>104</v>
      </c>
      <c r="B4596">
        <v>696</v>
      </c>
      <c r="C4596" t="s">
        <v>759</v>
      </c>
      <c r="D4596" t="s">
        <v>159</v>
      </c>
      <c r="E4596">
        <v>88</v>
      </c>
      <c r="F4596">
        <v>2149</v>
      </c>
      <c r="G4596">
        <v>4.0949278734295019E-2</v>
      </c>
      <c r="H4596">
        <v>18904</v>
      </c>
      <c r="I4596">
        <v>292727</v>
      </c>
      <c r="J4596">
        <v>56</v>
      </c>
      <c r="K4596" t="s">
        <v>1648</v>
      </c>
      <c r="L4596">
        <v>2404</v>
      </c>
      <c r="M4596">
        <v>2024</v>
      </c>
      <c r="N4596">
        <v>36</v>
      </c>
      <c r="O4596">
        <f t="shared" si="71"/>
        <v>4.6550994498518834E-3</v>
      </c>
    </row>
    <row r="4597" spans="1:15" x14ac:dyDescent="0.3">
      <c r="A4597">
        <v>104</v>
      </c>
      <c r="B4597">
        <v>244</v>
      </c>
      <c r="C4597" t="s">
        <v>759</v>
      </c>
      <c r="D4597" t="s">
        <v>159</v>
      </c>
      <c r="E4597">
        <v>87</v>
      </c>
      <c r="F4597">
        <v>1402</v>
      </c>
      <c r="G4597">
        <v>6.2054208273894434E-2</v>
      </c>
      <c r="H4597">
        <v>18904</v>
      </c>
      <c r="I4597">
        <v>292727</v>
      </c>
      <c r="J4597">
        <v>58</v>
      </c>
      <c r="K4597" t="s">
        <v>887</v>
      </c>
      <c r="L4597">
        <v>5396</v>
      </c>
      <c r="M4597">
        <v>2024</v>
      </c>
      <c r="N4597">
        <v>36</v>
      </c>
      <c r="O4597">
        <f t="shared" si="71"/>
        <v>4.6022005924672028E-3</v>
      </c>
    </row>
    <row r="4598" spans="1:15" x14ac:dyDescent="0.3">
      <c r="A4598">
        <v>104</v>
      </c>
      <c r="B4598">
        <v>634</v>
      </c>
      <c r="C4598" t="s">
        <v>759</v>
      </c>
      <c r="D4598" t="s">
        <v>159</v>
      </c>
      <c r="E4598">
        <v>87</v>
      </c>
      <c r="F4598">
        <v>816</v>
      </c>
      <c r="G4598">
        <v>0.10661764705882353</v>
      </c>
      <c r="H4598">
        <v>18904</v>
      </c>
      <c r="I4598">
        <v>292727</v>
      </c>
      <c r="J4598">
        <v>58</v>
      </c>
      <c r="K4598" t="s">
        <v>2940</v>
      </c>
      <c r="L4598">
        <v>1483</v>
      </c>
      <c r="M4598">
        <v>2024</v>
      </c>
      <c r="N4598">
        <v>36</v>
      </c>
      <c r="O4598">
        <f t="shared" si="71"/>
        <v>4.6022005924672028E-3</v>
      </c>
    </row>
    <row r="4599" spans="1:15" x14ac:dyDescent="0.3">
      <c r="A4599">
        <v>104</v>
      </c>
      <c r="B4599">
        <v>204</v>
      </c>
      <c r="C4599" t="s">
        <v>759</v>
      </c>
      <c r="D4599" t="s">
        <v>159</v>
      </c>
      <c r="E4599">
        <v>85</v>
      </c>
      <c r="F4599">
        <v>970</v>
      </c>
      <c r="G4599">
        <v>8.7628865979381437E-2</v>
      </c>
      <c r="H4599">
        <v>18904</v>
      </c>
      <c r="I4599">
        <v>292727</v>
      </c>
      <c r="J4599">
        <v>60</v>
      </c>
      <c r="K4599" t="s">
        <v>2704</v>
      </c>
      <c r="L4599">
        <v>4075</v>
      </c>
      <c r="M4599">
        <v>2024</v>
      </c>
      <c r="N4599">
        <v>36</v>
      </c>
      <c r="O4599">
        <f t="shared" si="71"/>
        <v>4.4964028776978415E-3</v>
      </c>
    </row>
    <row r="4600" spans="1:15" x14ac:dyDescent="0.3">
      <c r="A4600">
        <v>104</v>
      </c>
      <c r="B4600">
        <v>134</v>
      </c>
      <c r="C4600" t="s">
        <v>759</v>
      </c>
      <c r="D4600" t="s">
        <v>159</v>
      </c>
      <c r="E4600">
        <v>84</v>
      </c>
      <c r="F4600">
        <v>1277</v>
      </c>
      <c r="G4600">
        <v>6.5779169929522319E-2</v>
      </c>
      <c r="H4600">
        <v>18904</v>
      </c>
      <c r="I4600">
        <v>292727</v>
      </c>
      <c r="J4600">
        <v>61</v>
      </c>
      <c r="K4600" t="s">
        <v>929</v>
      </c>
      <c r="L4600">
        <v>4163</v>
      </c>
      <c r="M4600">
        <v>2024</v>
      </c>
      <c r="N4600">
        <v>36</v>
      </c>
      <c r="O4600">
        <f t="shared" si="71"/>
        <v>4.4435040203131609E-3</v>
      </c>
    </row>
    <row r="4601" spans="1:15" x14ac:dyDescent="0.3">
      <c r="A4601">
        <v>104</v>
      </c>
      <c r="B4601">
        <v>121</v>
      </c>
      <c r="C4601" t="s">
        <v>759</v>
      </c>
      <c r="D4601" t="s">
        <v>159</v>
      </c>
      <c r="E4601">
        <v>83</v>
      </c>
      <c r="F4601">
        <v>1713</v>
      </c>
      <c r="G4601">
        <v>4.8453006421482779E-2</v>
      </c>
      <c r="H4601">
        <v>18904</v>
      </c>
      <c r="I4601">
        <v>292727</v>
      </c>
      <c r="J4601">
        <v>62</v>
      </c>
      <c r="K4601" t="s">
        <v>940</v>
      </c>
      <c r="L4601">
        <v>3000</v>
      </c>
      <c r="M4601">
        <v>2024</v>
      </c>
      <c r="N4601">
        <v>36</v>
      </c>
      <c r="O4601">
        <f t="shared" si="71"/>
        <v>4.3906051629284812E-3</v>
      </c>
    </row>
    <row r="4602" spans="1:15" x14ac:dyDescent="0.3">
      <c r="A4602">
        <v>104</v>
      </c>
      <c r="B4602">
        <v>171</v>
      </c>
      <c r="C4602" t="s">
        <v>759</v>
      </c>
      <c r="D4602" t="s">
        <v>159</v>
      </c>
      <c r="E4602">
        <v>82</v>
      </c>
      <c r="F4602">
        <v>1018</v>
      </c>
      <c r="G4602">
        <v>8.0550098231827114E-2</v>
      </c>
      <c r="H4602">
        <v>18904</v>
      </c>
      <c r="I4602">
        <v>292727</v>
      </c>
      <c r="J4602">
        <v>63</v>
      </c>
      <c r="K4602" t="s">
        <v>2698</v>
      </c>
      <c r="L4602">
        <v>2558</v>
      </c>
      <c r="M4602">
        <v>2024</v>
      </c>
      <c r="N4602">
        <v>36</v>
      </c>
      <c r="O4602">
        <f t="shared" si="71"/>
        <v>4.3377063055438005E-3</v>
      </c>
    </row>
    <row r="4603" spans="1:15" x14ac:dyDescent="0.3">
      <c r="A4603">
        <v>104</v>
      </c>
      <c r="B4603">
        <v>197</v>
      </c>
      <c r="C4603" t="s">
        <v>759</v>
      </c>
      <c r="D4603" t="s">
        <v>159</v>
      </c>
      <c r="E4603">
        <v>82</v>
      </c>
      <c r="F4603">
        <v>1220</v>
      </c>
      <c r="G4603">
        <v>6.7213114754098358E-2</v>
      </c>
      <c r="H4603">
        <v>18904</v>
      </c>
      <c r="I4603">
        <v>292727</v>
      </c>
      <c r="J4603">
        <v>63</v>
      </c>
      <c r="K4603" t="s">
        <v>912</v>
      </c>
      <c r="L4603">
        <v>3175</v>
      </c>
      <c r="M4603">
        <v>2024</v>
      </c>
      <c r="N4603">
        <v>36</v>
      </c>
      <c r="O4603">
        <f t="shared" si="71"/>
        <v>4.3377063055438005E-3</v>
      </c>
    </row>
    <row r="4604" spans="1:15" x14ac:dyDescent="0.3">
      <c r="A4604">
        <v>104</v>
      </c>
      <c r="B4604">
        <v>663</v>
      </c>
      <c r="C4604" t="s">
        <v>759</v>
      </c>
      <c r="D4604" t="s">
        <v>159</v>
      </c>
      <c r="E4604">
        <v>82</v>
      </c>
      <c r="F4604">
        <v>1388</v>
      </c>
      <c r="G4604">
        <v>5.9077809798270896E-2</v>
      </c>
      <c r="H4604">
        <v>18904</v>
      </c>
      <c r="I4604">
        <v>292727</v>
      </c>
      <c r="J4604">
        <v>63</v>
      </c>
      <c r="K4604" t="s">
        <v>2791</v>
      </c>
      <c r="L4604">
        <v>4867</v>
      </c>
      <c r="M4604">
        <v>2024</v>
      </c>
      <c r="N4604">
        <v>36</v>
      </c>
      <c r="O4604">
        <f t="shared" si="71"/>
        <v>4.3377063055438005E-3</v>
      </c>
    </row>
    <row r="4605" spans="1:15" x14ac:dyDescent="0.3">
      <c r="A4605">
        <v>104</v>
      </c>
      <c r="B4605">
        <v>58</v>
      </c>
      <c r="C4605" t="s">
        <v>759</v>
      </c>
      <c r="D4605" t="s">
        <v>159</v>
      </c>
      <c r="E4605">
        <v>80</v>
      </c>
      <c r="F4605">
        <v>1334</v>
      </c>
      <c r="G4605">
        <v>5.9970014992503748E-2</v>
      </c>
      <c r="H4605">
        <v>18904</v>
      </c>
      <c r="I4605">
        <v>292727</v>
      </c>
      <c r="J4605">
        <v>66</v>
      </c>
      <c r="K4605" t="s">
        <v>911</v>
      </c>
      <c r="L4605">
        <v>3485</v>
      </c>
      <c r="M4605">
        <v>2024</v>
      </c>
      <c r="N4605">
        <v>36</v>
      </c>
      <c r="O4605">
        <f t="shared" si="71"/>
        <v>4.2319085907744393E-3</v>
      </c>
    </row>
    <row r="4606" spans="1:15" x14ac:dyDescent="0.3">
      <c r="A4606">
        <v>104</v>
      </c>
      <c r="B4606">
        <v>241</v>
      </c>
      <c r="C4606" t="s">
        <v>759</v>
      </c>
      <c r="D4606" t="s">
        <v>159</v>
      </c>
      <c r="E4606">
        <v>80</v>
      </c>
      <c r="F4606">
        <v>1310</v>
      </c>
      <c r="G4606">
        <v>6.1068702290076333E-2</v>
      </c>
      <c r="H4606">
        <v>18904</v>
      </c>
      <c r="I4606">
        <v>292727</v>
      </c>
      <c r="J4606">
        <v>66</v>
      </c>
      <c r="K4606" t="s">
        <v>890</v>
      </c>
      <c r="L4606">
        <v>4374</v>
      </c>
      <c r="M4606">
        <v>2024</v>
      </c>
      <c r="N4606">
        <v>36</v>
      </c>
      <c r="O4606">
        <f t="shared" si="71"/>
        <v>4.2319085907744393E-3</v>
      </c>
    </row>
    <row r="4607" spans="1:15" x14ac:dyDescent="0.3">
      <c r="A4607">
        <v>104</v>
      </c>
      <c r="B4607">
        <v>426</v>
      </c>
      <c r="C4607" t="s">
        <v>759</v>
      </c>
      <c r="D4607" t="s">
        <v>159</v>
      </c>
      <c r="E4607">
        <v>80</v>
      </c>
      <c r="F4607">
        <v>1495</v>
      </c>
      <c r="G4607">
        <v>5.3511705685618728E-2</v>
      </c>
      <c r="H4607">
        <v>18904</v>
      </c>
      <c r="I4607">
        <v>292727</v>
      </c>
      <c r="J4607">
        <v>66</v>
      </c>
      <c r="K4607" t="s">
        <v>2215</v>
      </c>
      <c r="L4607">
        <v>4907</v>
      </c>
      <c r="M4607">
        <v>2024</v>
      </c>
      <c r="N4607">
        <v>36</v>
      </c>
      <c r="O4607">
        <f t="shared" si="71"/>
        <v>4.2319085907744393E-3</v>
      </c>
    </row>
    <row r="4608" spans="1:15" x14ac:dyDescent="0.3">
      <c r="A4608">
        <v>104</v>
      </c>
      <c r="B4608">
        <v>626</v>
      </c>
      <c r="C4608" t="s">
        <v>759</v>
      </c>
      <c r="D4608" t="s">
        <v>159</v>
      </c>
      <c r="E4608">
        <v>79</v>
      </c>
      <c r="F4608">
        <v>940</v>
      </c>
      <c r="G4608">
        <v>8.4042553191489358E-2</v>
      </c>
      <c r="H4608">
        <v>18904</v>
      </c>
      <c r="I4608">
        <v>292727</v>
      </c>
      <c r="J4608">
        <v>69</v>
      </c>
      <c r="K4608" t="s">
        <v>2784</v>
      </c>
      <c r="L4608">
        <v>1978</v>
      </c>
      <c r="M4608">
        <v>2024</v>
      </c>
      <c r="N4608">
        <v>36</v>
      </c>
      <c r="O4608">
        <f t="shared" si="71"/>
        <v>4.1790097333897587E-3</v>
      </c>
    </row>
    <row r="4609" spans="1:15" x14ac:dyDescent="0.3">
      <c r="A4609">
        <v>104</v>
      </c>
      <c r="B4609">
        <v>812</v>
      </c>
      <c r="C4609" t="s">
        <v>759</v>
      </c>
      <c r="D4609" t="s">
        <v>159</v>
      </c>
      <c r="E4609">
        <v>79</v>
      </c>
      <c r="F4609">
        <v>1024</v>
      </c>
      <c r="G4609">
        <v>7.71484375E-2</v>
      </c>
      <c r="H4609">
        <v>18904</v>
      </c>
      <c r="I4609">
        <v>292727</v>
      </c>
      <c r="J4609">
        <v>69</v>
      </c>
      <c r="K4609" t="s">
        <v>901</v>
      </c>
      <c r="L4609">
        <v>3303</v>
      </c>
      <c r="M4609">
        <v>2024</v>
      </c>
      <c r="N4609">
        <v>36</v>
      </c>
      <c r="O4609">
        <f t="shared" si="71"/>
        <v>4.1790097333897587E-3</v>
      </c>
    </row>
    <row r="4610" spans="1:15" x14ac:dyDescent="0.3">
      <c r="A4610">
        <v>104</v>
      </c>
      <c r="B4610">
        <v>861</v>
      </c>
      <c r="C4610" t="s">
        <v>759</v>
      </c>
      <c r="D4610" t="s">
        <v>159</v>
      </c>
      <c r="E4610">
        <v>79</v>
      </c>
      <c r="F4610">
        <v>1341</v>
      </c>
      <c r="G4610">
        <v>5.8911260253542132E-2</v>
      </c>
      <c r="H4610">
        <v>18904</v>
      </c>
      <c r="I4610">
        <v>292727</v>
      </c>
      <c r="J4610">
        <v>69</v>
      </c>
      <c r="K4610" t="s">
        <v>2802</v>
      </c>
      <c r="L4610">
        <v>2923</v>
      </c>
      <c r="M4610">
        <v>2024</v>
      </c>
      <c r="N4610">
        <v>36</v>
      </c>
      <c r="O4610">
        <f t="shared" si="71"/>
        <v>4.1790097333897587E-3</v>
      </c>
    </row>
    <row r="4611" spans="1:15" x14ac:dyDescent="0.3">
      <c r="A4611">
        <v>104</v>
      </c>
      <c r="B4611">
        <v>951</v>
      </c>
      <c r="C4611" t="s">
        <v>759</v>
      </c>
      <c r="D4611" t="s">
        <v>159</v>
      </c>
      <c r="E4611">
        <v>78</v>
      </c>
      <c r="F4611">
        <v>1028</v>
      </c>
      <c r="G4611">
        <v>7.5875486381322951E-2</v>
      </c>
      <c r="H4611">
        <v>18904</v>
      </c>
      <c r="I4611">
        <v>292727</v>
      </c>
      <c r="J4611">
        <v>72</v>
      </c>
      <c r="K4611" t="s">
        <v>2810</v>
      </c>
      <c r="L4611">
        <v>2153</v>
      </c>
      <c r="M4611">
        <v>2024</v>
      </c>
      <c r="N4611">
        <v>36</v>
      </c>
      <c r="O4611">
        <f t="shared" ref="O4611:O4674" si="72">E4611/H4611</f>
        <v>4.126110876005078E-3</v>
      </c>
    </row>
    <row r="4612" spans="1:15" x14ac:dyDescent="0.3">
      <c r="A4612">
        <v>104</v>
      </c>
      <c r="B4612">
        <v>245</v>
      </c>
      <c r="C4612" t="s">
        <v>759</v>
      </c>
      <c r="D4612" t="s">
        <v>159</v>
      </c>
      <c r="E4612">
        <v>76</v>
      </c>
      <c r="F4612">
        <v>977</v>
      </c>
      <c r="G4612">
        <v>7.7789150460593648E-2</v>
      </c>
      <c r="H4612">
        <v>18904</v>
      </c>
      <c r="I4612">
        <v>292727</v>
      </c>
      <c r="J4612">
        <v>73</v>
      </c>
      <c r="K4612" t="s">
        <v>2712</v>
      </c>
      <c r="L4612">
        <v>2282</v>
      </c>
      <c r="M4612">
        <v>2024</v>
      </c>
      <c r="N4612">
        <v>36</v>
      </c>
      <c r="O4612">
        <f t="shared" si="72"/>
        <v>4.0203131612357177E-3</v>
      </c>
    </row>
    <row r="4613" spans="1:15" x14ac:dyDescent="0.3">
      <c r="A4613">
        <v>104</v>
      </c>
      <c r="B4613">
        <v>425</v>
      </c>
      <c r="C4613" t="s">
        <v>759</v>
      </c>
      <c r="D4613" t="s">
        <v>159</v>
      </c>
      <c r="E4613">
        <v>76</v>
      </c>
      <c r="F4613">
        <v>992</v>
      </c>
      <c r="G4613">
        <v>7.6612903225806453E-2</v>
      </c>
      <c r="H4613">
        <v>18904</v>
      </c>
      <c r="I4613">
        <v>292727</v>
      </c>
      <c r="J4613">
        <v>73</v>
      </c>
      <c r="K4613" t="s">
        <v>2883</v>
      </c>
      <c r="L4613">
        <v>3296</v>
      </c>
      <c r="M4613">
        <v>2024</v>
      </c>
      <c r="N4613">
        <v>36</v>
      </c>
      <c r="O4613">
        <f t="shared" si="72"/>
        <v>4.0203131612357177E-3</v>
      </c>
    </row>
    <row r="4614" spans="1:15" x14ac:dyDescent="0.3">
      <c r="A4614">
        <v>104</v>
      </c>
      <c r="B4614">
        <v>207</v>
      </c>
      <c r="C4614" t="s">
        <v>759</v>
      </c>
      <c r="D4614" t="s">
        <v>159</v>
      </c>
      <c r="E4614">
        <v>75</v>
      </c>
      <c r="F4614">
        <v>1122</v>
      </c>
      <c r="G4614">
        <v>6.684491978609626E-2</v>
      </c>
      <c r="H4614">
        <v>18904</v>
      </c>
      <c r="I4614">
        <v>292727</v>
      </c>
      <c r="J4614">
        <v>75</v>
      </c>
      <c r="K4614" t="s">
        <v>2231</v>
      </c>
      <c r="L4614">
        <v>3040</v>
      </c>
      <c r="M4614">
        <v>2024</v>
      </c>
      <c r="N4614">
        <v>36</v>
      </c>
      <c r="O4614">
        <f t="shared" si="72"/>
        <v>3.967414303851037E-3</v>
      </c>
    </row>
    <row r="4615" spans="1:15" x14ac:dyDescent="0.3">
      <c r="A4615">
        <v>104</v>
      </c>
      <c r="B4615">
        <v>283</v>
      </c>
      <c r="C4615" t="s">
        <v>759</v>
      </c>
      <c r="D4615" t="s">
        <v>159</v>
      </c>
      <c r="E4615">
        <v>75</v>
      </c>
      <c r="F4615">
        <v>885</v>
      </c>
      <c r="G4615">
        <v>8.4745762711864403E-2</v>
      </c>
      <c r="H4615">
        <v>18904</v>
      </c>
      <c r="I4615">
        <v>292727</v>
      </c>
      <c r="J4615">
        <v>75</v>
      </c>
      <c r="K4615" t="s">
        <v>2244</v>
      </c>
      <c r="L4615">
        <v>2563</v>
      </c>
      <c r="M4615">
        <v>2024</v>
      </c>
      <c r="N4615">
        <v>36</v>
      </c>
      <c r="O4615">
        <f t="shared" si="72"/>
        <v>3.967414303851037E-3</v>
      </c>
    </row>
    <row r="4616" spans="1:15" x14ac:dyDescent="0.3">
      <c r="A4616">
        <v>104</v>
      </c>
      <c r="B4616">
        <v>206</v>
      </c>
      <c r="C4616" t="s">
        <v>759</v>
      </c>
      <c r="D4616" t="s">
        <v>159</v>
      </c>
      <c r="E4616">
        <v>74</v>
      </c>
      <c r="F4616">
        <v>626</v>
      </c>
      <c r="G4616">
        <v>0.1182108626198083</v>
      </c>
      <c r="H4616">
        <v>18904</v>
      </c>
      <c r="I4616">
        <v>292727</v>
      </c>
      <c r="J4616">
        <v>77</v>
      </c>
      <c r="K4616" t="s">
        <v>2705</v>
      </c>
      <c r="L4616">
        <v>1245</v>
      </c>
      <c r="M4616">
        <v>2024</v>
      </c>
      <c r="N4616">
        <v>36</v>
      </c>
      <c r="O4616">
        <f t="shared" si="72"/>
        <v>3.9145154464663564E-3</v>
      </c>
    </row>
    <row r="4617" spans="1:15" x14ac:dyDescent="0.3">
      <c r="A4617">
        <v>104</v>
      </c>
      <c r="B4617">
        <v>280</v>
      </c>
      <c r="C4617" t="s">
        <v>759</v>
      </c>
      <c r="D4617" t="s">
        <v>159</v>
      </c>
      <c r="E4617">
        <v>74</v>
      </c>
      <c r="F4617">
        <v>1208</v>
      </c>
      <c r="G4617">
        <v>6.1258278145695365E-2</v>
      </c>
      <c r="H4617">
        <v>18904</v>
      </c>
      <c r="I4617">
        <v>292727</v>
      </c>
      <c r="J4617">
        <v>77</v>
      </c>
      <c r="K4617" t="s">
        <v>948</v>
      </c>
      <c r="L4617">
        <v>4028</v>
      </c>
      <c r="M4617">
        <v>2024</v>
      </c>
      <c r="N4617">
        <v>36</v>
      </c>
      <c r="O4617">
        <f t="shared" si="72"/>
        <v>3.9145154464663564E-3</v>
      </c>
    </row>
    <row r="4618" spans="1:15" x14ac:dyDescent="0.3">
      <c r="A4618">
        <v>104</v>
      </c>
      <c r="B4618">
        <v>310</v>
      </c>
      <c r="C4618" t="s">
        <v>759</v>
      </c>
      <c r="D4618" t="s">
        <v>159</v>
      </c>
      <c r="E4618">
        <v>73</v>
      </c>
      <c r="F4618">
        <v>785</v>
      </c>
      <c r="G4618">
        <v>9.2993630573248401E-2</v>
      </c>
      <c r="H4618">
        <v>18904</v>
      </c>
      <c r="I4618">
        <v>292727</v>
      </c>
      <c r="J4618">
        <v>79</v>
      </c>
      <c r="K4618" t="s">
        <v>960</v>
      </c>
      <c r="L4618">
        <v>1431</v>
      </c>
      <c r="M4618">
        <v>2024</v>
      </c>
      <c r="N4618">
        <v>36</v>
      </c>
      <c r="O4618">
        <f t="shared" si="72"/>
        <v>3.8616165890816758E-3</v>
      </c>
    </row>
    <row r="4619" spans="1:15" x14ac:dyDescent="0.3">
      <c r="A4619">
        <v>104</v>
      </c>
      <c r="B4619">
        <v>248</v>
      </c>
      <c r="C4619" t="s">
        <v>759</v>
      </c>
      <c r="D4619" t="s">
        <v>159</v>
      </c>
      <c r="E4619">
        <v>72</v>
      </c>
      <c r="F4619">
        <v>1123</v>
      </c>
      <c r="G4619">
        <v>6.4113980409617091E-2</v>
      </c>
      <c r="H4619">
        <v>18904</v>
      </c>
      <c r="I4619">
        <v>292727</v>
      </c>
      <c r="J4619">
        <v>80</v>
      </c>
      <c r="K4619" t="s">
        <v>963</v>
      </c>
      <c r="L4619">
        <v>3375</v>
      </c>
      <c r="M4619">
        <v>2024</v>
      </c>
      <c r="N4619">
        <v>36</v>
      </c>
      <c r="O4619">
        <f t="shared" si="72"/>
        <v>3.8087177316969952E-3</v>
      </c>
    </row>
    <row r="4620" spans="1:15" x14ac:dyDescent="0.3">
      <c r="A4620">
        <v>104</v>
      </c>
      <c r="B4620">
        <v>862</v>
      </c>
      <c r="C4620" t="s">
        <v>759</v>
      </c>
      <c r="D4620" t="s">
        <v>159</v>
      </c>
      <c r="E4620">
        <v>69</v>
      </c>
      <c r="F4620">
        <v>777</v>
      </c>
      <c r="G4620">
        <v>8.8803088803088806E-2</v>
      </c>
      <c r="H4620">
        <v>18904</v>
      </c>
      <c r="I4620">
        <v>292727</v>
      </c>
      <c r="J4620">
        <v>81</v>
      </c>
      <c r="K4620" t="s">
        <v>910</v>
      </c>
      <c r="L4620">
        <v>3335</v>
      </c>
      <c r="M4620">
        <v>2024</v>
      </c>
      <c r="N4620">
        <v>36</v>
      </c>
      <c r="O4620">
        <f t="shared" si="72"/>
        <v>3.6500211595429538E-3</v>
      </c>
    </row>
    <row r="4621" spans="1:15" x14ac:dyDescent="0.3">
      <c r="A4621">
        <v>104</v>
      </c>
      <c r="B4621">
        <v>756</v>
      </c>
      <c r="C4621" t="s">
        <v>759</v>
      </c>
      <c r="D4621" t="s">
        <v>159</v>
      </c>
      <c r="E4621">
        <v>66</v>
      </c>
      <c r="F4621">
        <v>722</v>
      </c>
      <c r="G4621">
        <v>9.141274238227147E-2</v>
      </c>
      <c r="H4621">
        <v>18904</v>
      </c>
      <c r="I4621">
        <v>292727</v>
      </c>
      <c r="J4621">
        <v>82</v>
      </c>
      <c r="K4621" t="s">
        <v>892</v>
      </c>
      <c r="L4621">
        <v>1555</v>
      </c>
      <c r="M4621">
        <v>2024</v>
      </c>
      <c r="N4621">
        <v>36</v>
      </c>
      <c r="O4621">
        <f t="shared" si="72"/>
        <v>3.4913245873889123E-3</v>
      </c>
    </row>
    <row r="4622" spans="1:15" x14ac:dyDescent="0.3">
      <c r="A4622">
        <v>104</v>
      </c>
      <c r="B4622">
        <v>42</v>
      </c>
      <c r="C4622" t="s">
        <v>759</v>
      </c>
      <c r="D4622" t="s">
        <v>159</v>
      </c>
      <c r="E4622">
        <v>65</v>
      </c>
      <c r="F4622">
        <v>1783</v>
      </c>
      <c r="G4622">
        <v>3.645541222658441E-2</v>
      </c>
      <c r="H4622">
        <v>18904</v>
      </c>
      <c r="I4622">
        <v>292727</v>
      </c>
      <c r="J4622">
        <v>83</v>
      </c>
      <c r="K4622" t="s">
        <v>914</v>
      </c>
      <c r="L4622">
        <v>5210</v>
      </c>
      <c r="M4622">
        <v>2024</v>
      </c>
      <c r="N4622">
        <v>36</v>
      </c>
      <c r="O4622">
        <f t="shared" si="72"/>
        <v>3.4384257300042317E-3</v>
      </c>
    </row>
    <row r="4623" spans="1:15" x14ac:dyDescent="0.3">
      <c r="A4623">
        <v>104</v>
      </c>
      <c r="B4623">
        <v>253</v>
      </c>
      <c r="C4623" t="s">
        <v>759</v>
      </c>
      <c r="D4623" t="s">
        <v>159</v>
      </c>
      <c r="E4623">
        <v>65</v>
      </c>
      <c r="F4623">
        <v>859</v>
      </c>
      <c r="G4623">
        <v>7.5669383003492435E-2</v>
      </c>
      <c r="H4623">
        <v>18904</v>
      </c>
      <c r="I4623">
        <v>292727</v>
      </c>
      <c r="J4623">
        <v>83</v>
      </c>
      <c r="K4623" t="s">
        <v>885</v>
      </c>
      <c r="L4623">
        <v>3191</v>
      </c>
      <c r="M4623">
        <v>2024</v>
      </c>
      <c r="N4623">
        <v>36</v>
      </c>
      <c r="O4623">
        <f t="shared" si="72"/>
        <v>3.4384257300042317E-3</v>
      </c>
    </row>
    <row r="4624" spans="1:15" x14ac:dyDescent="0.3">
      <c r="A4624">
        <v>104</v>
      </c>
      <c r="B4624">
        <v>344</v>
      </c>
      <c r="C4624" t="s">
        <v>759</v>
      </c>
      <c r="D4624" t="s">
        <v>159</v>
      </c>
      <c r="E4624">
        <v>65</v>
      </c>
      <c r="F4624">
        <v>655</v>
      </c>
      <c r="G4624">
        <v>9.9236641221374045E-2</v>
      </c>
      <c r="H4624">
        <v>18904</v>
      </c>
      <c r="I4624">
        <v>292727</v>
      </c>
      <c r="J4624">
        <v>83</v>
      </c>
      <c r="K4624" t="s">
        <v>2728</v>
      </c>
      <c r="L4624">
        <v>1902</v>
      </c>
      <c r="M4624">
        <v>2024</v>
      </c>
      <c r="N4624">
        <v>36</v>
      </c>
      <c r="O4624">
        <f t="shared" si="72"/>
        <v>3.4384257300042317E-3</v>
      </c>
    </row>
    <row r="4625" spans="1:15" x14ac:dyDescent="0.3">
      <c r="A4625">
        <v>104</v>
      </c>
      <c r="B4625">
        <v>263</v>
      </c>
      <c r="C4625" t="s">
        <v>759</v>
      </c>
      <c r="D4625" t="s">
        <v>159</v>
      </c>
      <c r="E4625">
        <v>64</v>
      </c>
      <c r="F4625">
        <v>1295</v>
      </c>
      <c r="G4625">
        <v>4.9420849420849421E-2</v>
      </c>
      <c r="H4625">
        <v>18904</v>
      </c>
      <c r="I4625">
        <v>292727</v>
      </c>
      <c r="J4625">
        <v>86</v>
      </c>
      <c r="K4625" t="s">
        <v>2882</v>
      </c>
      <c r="L4625">
        <v>4234</v>
      </c>
      <c r="M4625">
        <v>2024</v>
      </c>
      <c r="N4625">
        <v>36</v>
      </c>
      <c r="O4625">
        <f t="shared" si="72"/>
        <v>3.3855268726195515E-3</v>
      </c>
    </row>
    <row r="4626" spans="1:15" x14ac:dyDescent="0.3">
      <c r="A4626">
        <v>104</v>
      </c>
      <c r="B4626">
        <v>4</v>
      </c>
      <c r="C4626" t="s">
        <v>759</v>
      </c>
      <c r="D4626" t="s">
        <v>159</v>
      </c>
      <c r="E4626">
        <v>63</v>
      </c>
      <c r="F4626">
        <v>437</v>
      </c>
      <c r="G4626">
        <v>0.14416475972540047</v>
      </c>
      <c r="H4626">
        <v>18904</v>
      </c>
      <c r="I4626">
        <v>292727</v>
      </c>
      <c r="J4626">
        <v>87</v>
      </c>
      <c r="K4626" t="s">
        <v>2948</v>
      </c>
      <c r="L4626">
        <v>649</v>
      </c>
      <c r="M4626">
        <v>2024</v>
      </c>
      <c r="N4626">
        <v>36</v>
      </c>
      <c r="O4626">
        <f t="shared" si="72"/>
        <v>3.3326280152348709E-3</v>
      </c>
    </row>
    <row r="4627" spans="1:15" x14ac:dyDescent="0.3">
      <c r="A4627">
        <v>104</v>
      </c>
      <c r="B4627">
        <v>813</v>
      </c>
      <c r="C4627" t="s">
        <v>759</v>
      </c>
      <c r="D4627" t="s">
        <v>159</v>
      </c>
      <c r="E4627">
        <v>63</v>
      </c>
      <c r="F4627">
        <v>950</v>
      </c>
      <c r="G4627">
        <v>6.6315789473684217E-2</v>
      </c>
      <c r="H4627">
        <v>18904</v>
      </c>
      <c r="I4627">
        <v>292727</v>
      </c>
      <c r="J4627">
        <v>87</v>
      </c>
      <c r="K4627" t="s">
        <v>2243</v>
      </c>
      <c r="L4627">
        <v>1813</v>
      </c>
      <c r="M4627">
        <v>2024</v>
      </c>
      <c r="N4627">
        <v>36</v>
      </c>
      <c r="O4627">
        <f t="shared" si="72"/>
        <v>3.3326280152348709E-3</v>
      </c>
    </row>
    <row r="4628" spans="1:15" x14ac:dyDescent="0.3">
      <c r="A4628">
        <v>104</v>
      </c>
      <c r="B4628">
        <v>541</v>
      </c>
      <c r="C4628" t="s">
        <v>759</v>
      </c>
      <c r="D4628" t="s">
        <v>159</v>
      </c>
      <c r="E4628">
        <v>62</v>
      </c>
      <c r="F4628">
        <v>906</v>
      </c>
      <c r="G4628">
        <v>6.8432671081677707E-2</v>
      </c>
      <c r="H4628">
        <v>18904</v>
      </c>
      <c r="I4628">
        <v>292727</v>
      </c>
      <c r="J4628">
        <v>89</v>
      </c>
      <c r="K4628" t="s">
        <v>927</v>
      </c>
      <c r="L4628">
        <v>1803</v>
      </c>
      <c r="M4628">
        <v>2024</v>
      </c>
      <c r="N4628">
        <v>36</v>
      </c>
      <c r="O4628">
        <f t="shared" si="72"/>
        <v>3.2797291578501903E-3</v>
      </c>
    </row>
    <row r="4629" spans="1:15" x14ac:dyDescent="0.3">
      <c r="A4629">
        <v>104</v>
      </c>
      <c r="B4629">
        <v>98</v>
      </c>
      <c r="C4629" t="s">
        <v>759</v>
      </c>
      <c r="D4629" t="s">
        <v>159</v>
      </c>
      <c r="E4629">
        <v>61</v>
      </c>
      <c r="F4629">
        <v>574</v>
      </c>
      <c r="G4629">
        <v>0.10627177700348432</v>
      </c>
      <c r="H4629">
        <v>18904</v>
      </c>
      <c r="I4629">
        <v>292727</v>
      </c>
      <c r="J4629">
        <v>90</v>
      </c>
      <c r="K4629" t="s">
        <v>953</v>
      </c>
      <c r="L4629">
        <v>758</v>
      </c>
      <c r="M4629">
        <v>2024</v>
      </c>
      <c r="N4629">
        <v>36</v>
      </c>
      <c r="O4629">
        <f t="shared" si="72"/>
        <v>3.2268303004655101E-3</v>
      </c>
    </row>
    <row r="4630" spans="1:15" x14ac:dyDescent="0.3">
      <c r="A4630">
        <v>104</v>
      </c>
      <c r="B4630">
        <v>198</v>
      </c>
      <c r="C4630" t="s">
        <v>759</v>
      </c>
      <c r="D4630" t="s">
        <v>159</v>
      </c>
      <c r="E4630">
        <v>61</v>
      </c>
      <c r="F4630">
        <v>606</v>
      </c>
      <c r="G4630">
        <v>0.10066006600660066</v>
      </c>
      <c r="H4630">
        <v>18904</v>
      </c>
      <c r="I4630">
        <v>292727</v>
      </c>
      <c r="J4630">
        <v>90</v>
      </c>
      <c r="K4630" t="s">
        <v>2703</v>
      </c>
      <c r="L4630">
        <v>1904</v>
      </c>
      <c r="M4630">
        <v>2024</v>
      </c>
      <c r="N4630">
        <v>36</v>
      </c>
      <c r="O4630">
        <f t="shared" si="72"/>
        <v>3.2268303004655101E-3</v>
      </c>
    </row>
    <row r="4631" spans="1:15" x14ac:dyDescent="0.3">
      <c r="A4631">
        <v>104</v>
      </c>
      <c r="B4631">
        <v>281</v>
      </c>
      <c r="C4631" t="s">
        <v>759</v>
      </c>
      <c r="D4631" t="s">
        <v>159</v>
      </c>
      <c r="E4631">
        <v>59</v>
      </c>
      <c r="F4631">
        <v>902</v>
      </c>
      <c r="G4631">
        <v>6.5410199556541024E-2</v>
      </c>
      <c r="H4631">
        <v>18904</v>
      </c>
      <c r="I4631">
        <v>292727</v>
      </c>
      <c r="J4631">
        <v>92</v>
      </c>
      <c r="K4631" t="s">
        <v>946</v>
      </c>
      <c r="L4631">
        <v>1881</v>
      </c>
      <c r="M4631">
        <v>2024</v>
      </c>
      <c r="N4631">
        <v>36</v>
      </c>
      <c r="O4631">
        <f t="shared" si="72"/>
        <v>3.1210325856961488E-3</v>
      </c>
    </row>
    <row r="4632" spans="1:15" x14ac:dyDescent="0.3">
      <c r="A4632">
        <v>104</v>
      </c>
      <c r="B4632">
        <v>633</v>
      </c>
      <c r="C4632" t="s">
        <v>759</v>
      </c>
      <c r="D4632" t="s">
        <v>159</v>
      </c>
      <c r="E4632">
        <v>59</v>
      </c>
      <c r="F4632">
        <v>825</v>
      </c>
      <c r="G4632">
        <v>7.1515151515151518E-2</v>
      </c>
      <c r="H4632">
        <v>18904</v>
      </c>
      <c r="I4632">
        <v>292727</v>
      </c>
      <c r="J4632">
        <v>92</v>
      </c>
      <c r="K4632" t="s">
        <v>2786</v>
      </c>
      <c r="L4632">
        <v>1448</v>
      </c>
      <c r="M4632">
        <v>2024</v>
      </c>
      <c r="N4632">
        <v>36</v>
      </c>
      <c r="O4632">
        <f t="shared" si="72"/>
        <v>3.1210325856961488E-3</v>
      </c>
    </row>
    <row r="4633" spans="1:15" x14ac:dyDescent="0.3">
      <c r="A4633">
        <v>104</v>
      </c>
      <c r="B4633">
        <v>660</v>
      </c>
      <c r="C4633" t="s">
        <v>759</v>
      </c>
      <c r="D4633" t="s">
        <v>159</v>
      </c>
      <c r="E4633">
        <v>59</v>
      </c>
      <c r="F4633">
        <v>1095</v>
      </c>
      <c r="G4633">
        <v>5.3881278538812784E-2</v>
      </c>
      <c r="H4633">
        <v>18904</v>
      </c>
      <c r="I4633">
        <v>292727</v>
      </c>
      <c r="J4633">
        <v>92</v>
      </c>
      <c r="K4633" t="s">
        <v>2790</v>
      </c>
      <c r="L4633">
        <v>2045</v>
      </c>
      <c r="M4633">
        <v>2024</v>
      </c>
      <c r="N4633">
        <v>36</v>
      </c>
      <c r="O4633">
        <f t="shared" si="72"/>
        <v>3.1210325856961488E-3</v>
      </c>
    </row>
    <row r="4634" spans="1:15" x14ac:dyDescent="0.3">
      <c r="A4634">
        <v>104</v>
      </c>
      <c r="B4634">
        <v>113</v>
      </c>
      <c r="C4634" t="s">
        <v>759</v>
      </c>
      <c r="D4634" t="s">
        <v>159</v>
      </c>
      <c r="E4634">
        <v>58</v>
      </c>
      <c r="F4634">
        <v>1314</v>
      </c>
      <c r="G4634">
        <v>4.4140030441400302E-2</v>
      </c>
      <c r="H4634">
        <v>18904</v>
      </c>
      <c r="I4634">
        <v>292727</v>
      </c>
      <c r="J4634">
        <v>95</v>
      </c>
      <c r="K4634" t="s">
        <v>936</v>
      </c>
      <c r="L4634">
        <v>3757</v>
      </c>
      <c r="M4634">
        <v>2024</v>
      </c>
      <c r="N4634">
        <v>36</v>
      </c>
      <c r="O4634">
        <f t="shared" si="72"/>
        <v>3.0681337283114687E-3</v>
      </c>
    </row>
    <row r="4635" spans="1:15" x14ac:dyDescent="0.3">
      <c r="A4635">
        <v>104</v>
      </c>
      <c r="B4635">
        <v>165</v>
      </c>
      <c r="C4635" t="s">
        <v>759</v>
      </c>
      <c r="D4635" t="s">
        <v>159</v>
      </c>
      <c r="E4635">
        <v>58</v>
      </c>
      <c r="F4635">
        <v>669</v>
      </c>
      <c r="G4635">
        <v>8.6696562032884908E-2</v>
      </c>
      <c r="H4635">
        <v>18904</v>
      </c>
      <c r="I4635">
        <v>292727</v>
      </c>
      <c r="J4635">
        <v>95</v>
      </c>
      <c r="K4635" t="s">
        <v>2892</v>
      </c>
      <c r="L4635">
        <v>1130</v>
      </c>
      <c r="M4635">
        <v>2024</v>
      </c>
      <c r="N4635">
        <v>36</v>
      </c>
      <c r="O4635">
        <f t="shared" si="72"/>
        <v>3.0681337283114687E-3</v>
      </c>
    </row>
    <row r="4636" spans="1:15" x14ac:dyDescent="0.3">
      <c r="A4636">
        <v>104</v>
      </c>
      <c r="B4636">
        <v>199</v>
      </c>
      <c r="C4636" t="s">
        <v>759</v>
      </c>
      <c r="D4636" t="s">
        <v>159</v>
      </c>
      <c r="E4636">
        <v>58</v>
      </c>
      <c r="F4636">
        <v>745</v>
      </c>
      <c r="G4636">
        <v>7.7852348993288592E-2</v>
      </c>
      <c r="H4636">
        <v>18904</v>
      </c>
      <c r="I4636">
        <v>292727</v>
      </c>
      <c r="J4636">
        <v>95</v>
      </c>
      <c r="K4636" t="s">
        <v>1667</v>
      </c>
      <c r="L4636">
        <v>2845</v>
      </c>
      <c r="M4636">
        <v>2024</v>
      </c>
      <c r="N4636">
        <v>36</v>
      </c>
      <c r="O4636">
        <f t="shared" si="72"/>
        <v>3.0681337283114687E-3</v>
      </c>
    </row>
    <row r="4637" spans="1:15" x14ac:dyDescent="0.3">
      <c r="A4637">
        <v>104</v>
      </c>
      <c r="B4637">
        <v>52</v>
      </c>
      <c r="C4637" t="s">
        <v>759</v>
      </c>
      <c r="D4637" t="s">
        <v>159</v>
      </c>
      <c r="E4637">
        <v>57</v>
      </c>
      <c r="F4637">
        <v>974</v>
      </c>
      <c r="G4637">
        <v>5.8521560574948665E-2</v>
      </c>
      <c r="H4637">
        <v>18904</v>
      </c>
      <c r="I4637">
        <v>292727</v>
      </c>
      <c r="J4637">
        <v>98</v>
      </c>
      <c r="K4637" t="s">
        <v>2881</v>
      </c>
      <c r="L4637">
        <v>3600</v>
      </c>
      <c r="M4637">
        <v>2024</v>
      </c>
      <c r="N4637">
        <v>36</v>
      </c>
      <c r="O4637">
        <f t="shared" si="72"/>
        <v>3.015234870926788E-3</v>
      </c>
    </row>
    <row r="4638" spans="1:15" x14ac:dyDescent="0.3">
      <c r="A4638">
        <v>104</v>
      </c>
      <c r="B4638">
        <v>115</v>
      </c>
      <c r="C4638" t="s">
        <v>759</v>
      </c>
      <c r="D4638" t="s">
        <v>159</v>
      </c>
      <c r="E4638">
        <v>57</v>
      </c>
      <c r="F4638">
        <v>844</v>
      </c>
      <c r="G4638">
        <v>6.7535545023696686E-2</v>
      </c>
      <c r="H4638">
        <v>18904</v>
      </c>
      <c r="I4638">
        <v>292727</v>
      </c>
      <c r="J4638">
        <v>98</v>
      </c>
      <c r="K4638" t="s">
        <v>957</v>
      </c>
      <c r="L4638">
        <v>1684</v>
      </c>
      <c r="M4638">
        <v>2024</v>
      </c>
      <c r="N4638">
        <v>36</v>
      </c>
      <c r="O4638">
        <f t="shared" si="72"/>
        <v>3.015234870926788E-3</v>
      </c>
    </row>
    <row r="4639" spans="1:15" x14ac:dyDescent="0.3">
      <c r="A4639">
        <v>104</v>
      </c>
      <c r="B4639">
        <v>252</v>
      </c>
      <c r="C4639" t="s">
        <v>759</v>
      </c>
      <c r="D4639" t="s">
        <v>159</v>
      </c>
      <c r="E4639">
        <v>57</v>
      </c>
      <c r="F4639">
        <v>747</v>
      </c>
      <c r="G4639">
        <v>7.6305220883534142E-2</v>
      </c>
      <c r="H4639">
        <v>18904</v>
      </c>
      <c r="I4639">
        <v>292727</v>
      </c>
      <c r="J4639">
        <v>98</v>
      </c>
      <c r="K4639" t="s">
        <v>2946</v>
      </c>
      <c r="L4639">
        <v>1540</v>
      </c>
      <c r="M4639">
        <v>2024</v>
      </c>
      <c r="N4639">
        <v>36</v>
      </c>
      <c r="O4639">
        <f t="shared" si="72"/>
        <v>3.015234870926788E-3</v>
      </c>
    </row>
    <row r="4640" spans="1:15" x14ac:dyDescent="0.3">
      <c r="A4640">
        <v>104</v>
      </c>
      <c r="B4640">
        <v>135</v>
      </c>
      <c r="C4640" t="s">
        <v>759</v>
      </c>
      <c r="D4640" t="s">
        <v>159</v>
      </c>
      <c r="E4640">
        <v>56</v>
      </c>
      <c r="F4640">
        <v>794</v>
      </c>
      <c r="G4640">
        <v>7.0528967254408062E-2</v>
      </c>
      <c r="H4640">
        <v>18904</v>
      </c>
      <c r="I4640">
        <v>292727</v>
      </c>
      <c r="J4640">
        <v>101</v>
      </c>
      <c r="K4640" t="s">
        <v>964</v>
      </c>
      <c r="L4640">
        <v>2780</v>
      </c>
      <c r="M4640">
        <v>2024</v>
      </c>
      <c r="N4640">
        <v>36</v>
      </c>
      <c r="O4640">
        <f t="shared" si="72"/>
        <v>2.9623360135421074E-3</v>
      </c>
    </row>
    <row r="4641" spans="1:15" x14ac:dyDescent="0.3">
      <c r="A4641">
        <v>104</v>
      </c>
      <c r="B4641">
        <v>364</v>
      </c>
      <c r="C4641" t="s">
        <v>759</v>
      </c>
      <c r="D4641" t="s">
        <v>159</v>
      </c>
      <c r="E4641">
        <v>56</v>
      </c>
      <c r="F4641">
        <v>651</v>
      </c>
      <c r="G4641">
        <v>8.6021505376344093E-2</v>
      </c>
      <c r="H4641">
        <v>18904</v>
      </c>
      <c r="I4641">
        <v>292727</v>
      </c>
      <c r="J4641">
        <v>101</v>
      </c>
      <c r="K4641" t="s">
        <v>2732</v>
      </c>
      <c r="L4641">
        <v>1626</v>
      </c>
      <c r="M4641">
        <v>2024</v>
      </c>
      <c r="N4641">
        <v>36</v>
      </c>
      <c r="O4641">
        <f t="shared" si="72"/>
        <v>2.9623360135421074E-3</v>
      </c>
    </row>
    <row r="4642" spans="1:15" x14ac:dyDescent="0.3">
      <c r="A4642">
        <v>104</v>
      </c>
      <c r="B4642">
        <v>141</v>
      </c>
      <c r="C4642" t="s">
        <v>759</v>
      </c>
      <c r="D4642" t="s">
        <v>159</v>
      </c>
      <c r="E4642">
        <v>55</v>
      </c>
      <c r="F4642">
        <v>1303</v>
      </c>
      <c r="G4642">
        <v>4.2210283960092097E-2</v>
      </c>
      <c r="H4642">
        <v>18904</v>
      </c>
      <c r="I4642">
        <v>292727</v>
      </c>
      <c r="J4642">
        <v>103</v>
      </c>
      <c r="K4642" t="s">
        <v>931</v>
      </c>
      <c r="L4642">
        <v>3833</v>
      </c>
      <c r="M4642">
        <v>2024</v>
      </c>
      <c r="N4642">
        <v>36</v>
      </c>
      <c r="O4642">
        <f t="shared" si="72"/>
        <v>2.9094371561574268E-3</v>
      </c>
    </row>
    <row r="4643" spans="1:15" x14ac:dyDescent="0.3">
      <c r="A4643">
        <v>104</v>
      </c>
      <c r="B4643">
        <v>639</v>
      </c>
      <c r="C4643" t="s">
        <v>759</v>
      </c>
      <c r="D4643" t="s">
        <v>159</v>
      </c>
      <c r="E4643">
        <v>55</v>
      </c>
      <c r="F4643">
        <v>826</v>
      </c>
      <c r="G4643">
        <v>6.6585956416464892E-2</v>
      </c>
      <c r="H4643">
        <v>18904</v>
      </c>
      <c r="I4643">
        <v>292727</v>
      </c>
      <c r="J4643">
        <v>103</v>
      </c>
      <c r="K4643" t="s">
        <v>2939</v>
      </c>
      <c r="L4643">
        <v>1805</v>
      </c>
      <c r="M4643">
        <v>2024</v>
      </c>
      <c r="N4643">
        <v>36</v>
      </c>
      <c r="O4643">
        <f t="shared" si="72"/>
        <v>2.9094371561574268E-3</v>
      </c>
    </row>
    <row r="4644" spans="1:15" x14ac:dyDescent="0.3">
      <c r="A4644">
        <v>104</v>
      </c>
      <c r="B4644">
        <v>691</v>
      </c>
      <c r="C4644" t="s">
        <v>759</v>
      </c>
      <c r="D4644" t="s">
        <v>159</v>
      </c>
      <c r="E4644">
        <v>55</v>
      </c>
      <c r="F4644">
        <v>841</v>
      </c>
      <c r="G4644">
        <v>6.5398335315101072E-2</v>
      </c>
      <c r="H4644">
        <v>18904</v>
      </c>
      <c r="I4644">
        <v>292727</v>
      </c>
      <c r="J4644">
        <v>103</v>
      </c>
      <c r="K4644" t="s">
        <v>943</v>
      </c>
      <c r="L4644">
        <v>1349</v>
      </c>
      <c r="M4644">
        <v>2024</v>
      </c>
      <c r="N4644">
        <v>36</v>
      </c>
      <c r="O4644">
        <f t="shared" si="72"/>
        <v>2.9094371561574268E-3</v>
      </c>
    </row>
    <row r="4645" spans="1:15" x14ac:dyDescent="0.3">
      <c r="A4645">
        <v>104</v>
      </c>
      <c r="B4645">
        <v>48</v>
      </c>
      <c r="C4645" t="s">
        <v>759</v>
      </c>
      <c r="D4645" t="s">
        <v>159</v>
      </c>
      <c r="E4645">
        <v>53</v>
      </c>
      <c r="F4645">
        <v>737</v>
      </c>
      <c r="G4645">
        <v>7.1913161465400277E-2</v>
      </c>
      <c r="H4645">
        <v>18904</v>
      </c>
      <c r="I4645">
        <v>292727</v>
      </c>
      <c r="J4645">
        <v>106</v>
      </c>
      <c r="K4645" t="s">
        <v>2681</v>
      </c>
      <c r="L4645">
        <v>1882</v>
      </c>
      <c r="M4645">
        <v>2024</v>
      </c>
      <c r="N4645">
        <v>36</v>
      </c>
      <c r="O4645">
        <f t="shared" si="72"/>
        <v>2.803639441388066E-3</v>
      </c>
    </row>
    <row r="4646" spans="1:15" x14ac:dyDescent="0.3">
      <c r="A4646">
        <v>104</v>
      </c>
      <c r="B4646">
        <v>133</v>
      </c>
      <c r="C4646" t="s">
        <v>759</v>
      </c>
      <c r="D4646" t="s">
        <v>159</v>
      </c>
      <c r="E4646">
        <v>53</v>
      </c>
      <c r="F4646">
        <v>2145</v>
      </c>
      <c r="G4646">
        <v>2.4708624708624709E-2</v>
      </c>
      <c r="H4646">
        <v>18904</v>
      </c>
      <c r="I4646">
        <v>292727</v>
      </c>
      <c r="J4646">
        <v>106</v>
      </c>
      <c r="K4646" t="s">
        <v>2877</v>
      </c>
      <c r="L4646">
        <v>7672</v>
      </c>
      <c r="M4646">
        <v>2024</v>
      </c>
      <c r="N4646">
        <v>36</v>
      </c>
      <c r="O4646">
        <f t="shared" si="72"/>
        <v>2.803639441388066E-3</v>
      </c>
    </row>
    <row r="4647" spans="1:15" x14ac:dyDescent="0.3">
      <c r="A4647">
        <v>104</v>
      </c>
      <c r="B4647">
        <v>143</v>
      </c>
      <c r="C4647" t="s">
        <v>759</v>
      </c>
      <c r="D4647" t="s">
        <v>159</v>
      </c>
      <c r="E4647">
        <v>53</v>
      </c>
      <c r="F4647">
        <v>1061</v>
      </c>
      <c r="G4647">
        <v>4.9952874646559849E-2</v>
      </c>
      <c r="H4647">
        <v>18904</v>
      </c>
      <c r="I4647">
        <v>292727</v>
      </c>
      <c r="J4647">
        <v>106</v>
      </c>
      <c r="K4647" t="s">
        <v>2693</v>
      </c>
      <c r="L4647">
        <v>2493</v>
      </c>
      <c r="M4647">
        <v>2024</v>
      </c>
      <c r="N4647">
        <v>36</v>
      </c>
      <c r="O4647">
        <f t="shared" si="72"/>
        <v>2.803639441388066E-3</v>
      </c>
    </row>
    <row r="4648" spans="1:15" x14ac:dyDescent="0.3">
      <c r="A4648">
        <v>104</v>
      </c>
      <c r="B4648">
        <v>465</v>
      </c>
      <c r="C4648" t="s">
        <v>759</v>
      </c>
      <c r="D4648" t="s">
        <v>159</v>
      </c>
      <c r="E4648">
        <v>53</v>
      </c>
      <c r="F4648">
        <v>597</v>
      </c>
      <c r="G4648">
        <v>8.8777219430485763E-2</v>
      </c>
      <c r="H4648">
        <v>18904</v>
      </c>
      <c r="I4648">
        <v>292727</v>
      </c>
      <c r="J4648">
        <v>106</v>
      </c>
      <c r="K4648" t="s">
        <v>2747</v>
      </c>
      <c r="L4648">
        <v>1977</v>
      </c>
      <c r="M4648">
        <v>2024</v>
      </c>
      <c r="N4648">
        <v>36</v>
      </c>
      <c r="O4648">
        <f t="shared" si="72"/>
        <v>2.803639441388066E-3</v>
      </c>
    </row>
    <row r="4649" spans="1:15" x14ac:dyDescent="0.3">
      <c r="A4649">
        <v>104</v>
      </c>
      <c r="B4649">
        <v>2</v>
      </c>
      <c r="C4649" t="s">
        <v>759</v>
      </c>
      <c r="D4649" t="s">
        <v>159</v>
      </c>
      <c r="E4649">
        <v>52</v>
      </c>
      <c r="F4649">
        <v>328</v>
      </c>
      <c r="G4649">
        <v>0.15853658536585366</v>
      </c>
      <c r="H4649">
        <v>18904</v>
      </c>
      <c r="I4649">
        <v>292727</v>
      </c>
      <c r="J4649">
        <v>110</v>
      </c>
      <c r="K4649" t="s">
        <v>2671</v>
      </c>
      <c r="L4649">
        <v>328</v>
      </c>
      <c r="M4649">
        <v>2024</v>
      </c>
      <c r="N4649">
        <v>36</v>
      </c>
      <c r="O4649">
        <f t="shared" si="72"/>
        <v>2.7507405840033854E-3</v>
      </c>
    </row>
    <row r="4650" spans="1:15" x14ac:dyDescent="0.3">
      <c r="A4650">
        <v>104</v>
      </c>
      <c r="B4650">
        <v>711</v>
      </c>
      <c r="C4650" t="s">
        <v>759</v>
      </c>
      <c r="D4650" t="s">
        <v>159</v>
      </c>
      <c r="E4650">
        <v>52</v>
      </c>
      <c r="F4650">
        <v>914</v>
      </c>
      <c r="G4650">
        <v>5.689277899343545E-2</v>
      </c>
      <c r="H4650">
        <v>18904</v>
      </c>
      <c r="I4650">
        <v>292727</v>
      </c>
      <c r="J4650">
        <v>110</v>
      </c>
      <c r="K4650" t="s">
        <v>2795</v>
      </c>
      <c r="L4650">
        <v>1532</v>
      </c>
      <c r="M4650">
        <v>2024</v>
      </c>
      <c r="N4650">
        <v>36</v>
      </c>
      <c r="O4650">
        <f t="shared" si="72"/>
        <v>2.7507405840033854E-3</v>
      </c>
    </row>
    <row r="4651" spans="1:15" x14ac:dyDescent="0.3">
      <c r="A4651">
        <v>104</v>
      </c>
      <c r="B4651">
        <v>320</v>
      </c>
      <c r="C4651" t="s">
        <v>759</v>
      </c>
      <c r="D4651" t="s">
        <v>159</v>
      </c>
      <c r="E4651">
        <v>51</v>
      </c>
      <c r="F4651">
        <v>852</v>
      </c>
      <c r="G4651">
        <v>5.9859154929577461E-2</v>
      </c>
      <c r="H4651">
        <v>18904</v>
      </c>
      <c r="I4651">
        <v>292727</v>
      </c>
      <c r="J4651">
        <v>112</v>
      </c>
      <c r="K4651" t="s">
        <v>961</v>
      </c>
      <c r="L4651">
        <v>1396</v>
      </c>
      <c r="M4651">
        <v>2024</v>
      </c>
      <c r="N4651">
        <v>36</v>
      </c>
      <c r="O4651">
        <f t="shared" si="72"/>
        <v>2.6978417266187052E-3</v>
      </c>
    </row>
    <row r="4652" spans="1:15" x14ac:dyDescent="0.3">
      <c r="A4652">
        <v>104</v>
      </c>
      <c r="B4652">
        <v>662</v>
      </c>
      <c r="C4652" t="s">
        <v>759</v>
      </c>
      <c r="D4652" t="s">
        <v>159</v>
      </c>
      <c r="E4652">
        <v>51</v>
      </c>
      <c r="F4652">
        <v>1097</v>
      </c>
      <c r="G4652">
        <v>4.6490428441203283E-2</v>
      </c>
      <c r="H4652">
        <v>18904</v>
      </c>
      <c r="I4652">
        <v>292727</v>
      </c>
      <c r="J4652">
        <v>112</v>
      </c>
      <c r="K4652" t="s">
        <v>935</v>
      </c>
      <c r="L4652">
        <v>1795</v>
      </c>
      <c r="M4652">
        <v>2024</v>
      </c>
      <c r="N4652">
        <v>36</v>
      </c>
      <c r="O4652">
        <f t="shared" si="72"/>
        <v>2.6978417266187052E-3</v>
      </c>
    </row>
    <row r="4653" spans="1:15" x14ac:dyDescent="0.3">
      <c r="A4653">
        <v>104</v>
      </c>
      <c r="B4653">
        <v>220</v>
      </c>
      <c r="C4653" t="s">
        <v>759</v>
      </c>
      <c r="D4653" t="s">
        <v>159</v>
      </c>
      <c r="E4653">
        <v>49</v>
      </c>
      <c r="F4653">
        <v>1059</v>
      </c>
      <c r="G4653">
        <v>4.6270066100094431E-2</v>
      </c>
      <c r="H4653">
        <v>18904</v>
      </c>
      <c r="I4653">
        <v>292727</v>
      </c>
      <c r="J4653">
        <v>114</v>
      </c>
      <c r="K4653" t="s">
        <v>941</v>
      </c>
      <c r="L4653">
        <v>1892</v>
      </c>
      <c r="M4653">
        <v>2024</v>
      </c>
      <c r="N4653">
        <v>36</v>
      </c>
      <c r="O4653">
        <f t="shared" si="72"/>
        <v>2.5920440118493439E-3</v>
      </c>
    </row>
    <row r="4654" spans="1:15" x14ac:dyDescent="0.3">
      <c r="A4654">
        <v>104</v>
      </c>
      <c r="B4654">
        <v>930</v>
      </c>
      <c r="C4654" t="s">
        <v>759</v>
      </c>
      <c r="D4654" t="s">
        <v>159</v>
      </c>
      <c r="E4654">
        <v>49</v>
      </c>
      <c r="F4654">
        <v>395</v>
      </c>
      <c r="G4654">
        <v>0.1240506329113924</v>
      </c>
      <c r="H4654">
        <v>18904</v>
      </c>
      <c r="I4654">
        <v>292727</v>
      </c>
      <c r="J4654">
        <v>114</v>
      </c>
      <c r="K4654" t="s">
        <v>2809</v>
      </c>
      <c r="L4654">
        <v>1047</v>
      </c>
      <c r="M4654">
        <v>2024</v>
      </c>
      <c r="N4654">
        <v>36</v>
      </c>
      <c r="O4654">
        <f t="shared" si="72"/>
        <v>2.5920440118493439E-3</v>
      </c>
    </row>
    <row r="4655" spans="1:15" x14ac:dyDescent="0.3">
      <c r="A4655">
        <v>104</v>
      </c>
      <c r="B4655">
        <v>240</v>
      </c>
      <c r="C4655" t="s">
        <v>759</v>
      </c>
      <c r="D4655" t="s">
        <v>159</v>
      </c>
      <c r="E4655">
        <v>47</v>
      </c>
      <c r="F4655">
        <v>1101</v>
      </c>
      <c r="G4655">
        <v>4.2688465031789281E-2</v>
      </c>
      <c r="H4655">
        <v>18904</v>
      </c>
      <c r="I4655">
        <v>292727</v>
      </c>
      <c r="J4655">
        <v>116</v>
      </c>
      <c r="K4655" t="s">
        <v>942</v>
      </c>
      <c r="L4655">
        <v>2347</v>
      </c>
      <c r="M4655">
        <v>2024</v>
      </c>
      <c r="N4655">
        <v>36</v>
      </c>
      <c r="O4655">
        <f t="shared" si="72"/>
        <v>2.4862462970799831E-3</v>
      </c>
    </row>
    <row r="4656" spans="1:15" x14ac:dyDescent="0.3">
      <c r="A4656">
        <v>104</v>
      </c>
      <c r="B4656">
        <v>342</v>
      </c>
      <c r="C4656" t="s">
        <v>759</v>
      </c>
      <c r="D4656" t="s">
        <v>159</v>
      </c>
      <c r="E4656">
        <v>47</v>
      </c>
      <c r="F4656">
        <v>791</v>
      </c>
      <c r="G4656">
        <v>5.9418457648546141E-2</v>
      </c>
      <c r="H4656">
        <v>18904</v>
      </c>
      <c r="I4656">
        <v>292727</v>
      </c>
      <c r="J4656">
        <v>116</v>
      </c>
      <c r="K4656" t="s">
        <v>2726</v>
      </c>
      <c r="L4656">
        <v>2776</v>
      </c>
      <c r="M4656">
        <v>2024</v>
      </c>
      <c r="N4656">
        <v>36</v>
      </c>
      <c r="O4656">
        <f t="shared" si="72"/>
        <v>2.4862462970799831E-3</v>
      </c>
    </row>
    <row r="4657" spans="1:15" x14ac:dyDescent="0.3">
      <c r="A4657">
        <v>104</v>
      </c>
      <c r="B4657">
        <v>755</v>
      </c>
      <c r="C4657" t="s">
        <v>759</v>
      </c>
      <c r="D4657" t="s">
        <v>159</v>
      </c>
      <c r="E4657">
        <v>47</v>
      </c>
      <c r="F4657">
        <v>825</v>
      </c>
      <c r="G4657">
        <v>5.6969696969696969E-2</v>
      </c>
      <c r="H4657">
        <v>18904</v>
      </c>
      <c r="I4657">
        <v>292727</v>
      </c>
      <c r="J4657">
        <v>116</v>
      </c>
      <c r="K4657" t="s">
        <v>918</v>
      </c>
      <c r="L4657">
        <v>1726</v>
      </c>
      <c r="M4657">
        <v>2024</v>
      </c>
      <c r="N4657">
        <v>36</v>
      </c>
      <c r="O4657">
        <f t="shared" si="72"/>
        <v>2.4862462970799831E-3</v>
      </c>
    </row>
    <row r="4658" spans="1:15" x14ac:dyDescent="0.3">
      <c r="A4658">
        <v>104</v>
      </c>
      <c r="B4658">
        <v>120</v>
      </c>
      <c r="C4658" t="s">
        <v>759</v>
      </c>
      <c r="D4658" t="s">
        <v>159</v>
      </c>
      <c r="E4658">
        <v>45</v>
      </c>
      <c r="F4658">
        <v>768</v>
      </c>
      <c r="G4658">
        <v>5.859375E-2</v>
      </c>
      <c r="H4658">
        <v>18904</v>
      </c>
      <c r="I4658">
        <v>292727</v>
      </c>
      <c r="J4658">
        <v>119</v>
      </c>
      <c r="K4658" t="s">
        <v>924</v>
      </c>
      <c r="L4658">
        <v>1368</v>
      </c>
      <c r="M4658">
        <v>2024</v>
      </c>
      <c r="N4658">
        <v>36</v>
      </c>
      <c r="O4658">
        <f t="shared" si="72"/>
        <v>2.3804485823106219E-3</v>
      </c>
    </row>
    <row r="4659" spans="1:15" x14ac:dyDescent="0.3">
      <c r="A4659">
        <v>104</v>
      </c>
      <c r="B4659">
        <v>191</v>
      </c>
      <c r="C4659" t="s">
        <v>759</v>
      </c>
      <c r="D4659" t="s">
        <v>159</v>
      </c>
      <c r="E4659">
        <v>45</v>
      </c>
      <c r="F4659">
        <v>499</v>
      </c>
      <c r="G4659">
        <v>9.0180360721442893E-2</v>
      </c>
      <c r="H4659">
        <v>18904</v>
      </c>
      <c r="I4659">
        <v>292727</v>
      </c>
      <c r="J4659">
        <v>119</v>
      </c>
      <c r="K4659" t="s">
        <v>2941</v>
      </c>
      <c r="L4659">
        <v>1386</v>
      </c>
      <c r="M4659">
        <v>2024</v>
      </c>
      <c r="N4659">
        <v>36</v>
      </c>
      <c r="O4659">
        <f t="shared" si="72"/>
        <v>2.3804485823106219E-3</v>
      </c>
    </row>
    <row r="4660" spans="1:15" x14ac:dyDescent="0.3">
      <c r="A4660">
        <v>104</v>
      </c>
      <c r="B4660">
        <v>346</v>
      </c>
      <c r="C4660" t="s">
        <v>759</v>
      </c>
      <c r="D4660" t="s">
        <v>159</v>
      </c>
      <c r="E4660">
        <v>45</v>
      </c>
      <c r="F4660">
        <v>746</v>
      </c>
      <c r="G4660">
        <v>6.0321715817694369E-2</v>
      </c>
      <c r="H4660">
        <v>18904</v>
      </c>
      <c r="I4660">
        <v>292727</v>
      </c>
      <c r="J4660">
        <v>119</v>
      </c>
      <c r="K4660" t="s">
        <v>2214</v>
      </c>
      <c r="L4660">
        <v>1232</v>
      </c>
      <c r="M4660">
        <v>2024</v>
      </c>
      <c r="N4660">
        <v>36</v>
      </c>
      <c r="O4660">
        <f t="shared" si="72"/>
        <v>2.3804485823106219E-3</v>
      </c>
    </row>
    <row r="4661" spans="1:15" x14ac:dyDescent="0.3">
      <c r="A4661">
        <v>104</v>
      </c>
      <c r="B4661">
        <v>421</v>
      </c>
      <c r="C4661" t="s">
        <v>759</v>
      </c>
      <c r="D4661" t="s">
        <v>159</v>
      </c>
      <c r="E4661">
        <v>45</v>
      </c>
      <c r="F4661">
        <v>1053</v>
      </c>
      <c r="G4661">
        <v>4.2735042735042736E-2</v>
      </c>
      <c r="H4661">
        <v>18904</v>
      </c>
      <c r="I4661">
        <v>292727</v>
      </c>
      <c r="J4661">
        <v>119</v>
      </c>
      <c r="K4661" t="s">
        <v>932</v>
      </c>
      <c r="L4661">
        <v>1915</v>
      </c>
      <c r="M4661">
        <v>2024</v>
      </c>
      <c r="N4661">
        <v>36</v>
      </c>
      <c r="O4661">
        <f t="shared" si="72"/>
        <v>2.3804485823106219E-3</v>
      </c>
    </row>
    <row r="4662" spans="1:15" x14ac:dyDescent="0.3">
      <c r="A4662">
        <v>104</v>
      </c>
      <c r="B4662">
        <v>440</v>
      </c>
      <c r="C4662" t="s">
        <v>759</v>
      </c>
      <c r="D4662" t="s">
        <v>159</v>
      </c>
      <c r="E4662">
        <v>45</v>
      </c>
      <c r="F4662">
        <v>408</v>
      </c>
      <c r="G4662">
        <v>0.11029411764705882</v>
      </c>
      <c r="H4662">
        <v>18904</v>
      </c>
      <c r="I4662">
        <v>292727</v>
      </c>
      <c r="J4662">
        <v>119</v>
      </c>
      <c r="K4662" t="s">
        <v>2739</v>
      </c>
      <c r="L4662">
        <v>589</v>
      </c>
      <c r="M4662">
        <v>2024</v>
      </c>
      <c r="N4662">
        <v>36</v>
      </c>
      <c r="O4662">
        <f t="shared" si="72"/>
        <v>2.3804485823106219E-3</v>
      </c>
    </row>
    <row r="4663" spans="1:15" x14ac:dyDescent="0.3">
      <c r="A4663">
        <v>104</v>
      </c>
      <c r="B4663">
        <v>513</v>
      </c>
      <c r="C4663" t="s">
        <v>759</v>
      </c>
      <c r="D4663" t="s">
        <v>159</v>
      </c>
      <c r="E4663">
        <v>45</v>
      </c>
      <c r="F4663">
        <v>329</v>
      </c>
      <c r="G4663">
        <v>0.13677811550151975</v>
      </c>
      <c r="H4663">
        <v>18904</v>
      </c>
      <c r="I4663">
        <v>292727</v>
      </c>
      <c r="J4663">
        <v>119</v>
      </c>
      <c r="K4663" t="s">
        <v>2759</v>
      </c>
      <c r="L4663">
        <v>807</v>
      </c>
      <c r="M4663">
        <v>2024</v>
      </c>
      <c r="N4663">
        <v>36</v>
      </c>
      <c r="O4663">
        <f t="shared" si="72"/>
        <v>2.3804485823106219E-3</v>
      </c>
    </row>
    <row r="4664" spans="1:15" x14ac:dyDescent="0.3">
      <c r="A4664">
        <v>104</v>
      </c>
      <c r="B4664">
        <v>912</v>
      </c>
      <c r="C4664" t="s">
        <v>759</v>
      </c>
      <c r="D4664" t="s">
        <v>159</v>
      </c>
      <c r="E4664">
        <v>45</v>
      </c>
      <c r="F4664">
        <v>433</v>
      </c>
      <c r="G4664">
        <v>0.10392609699769054</v>
      </c>
      <c r="H4664">
        <v>18904</v>
      </c>
      <c r="I4664">
        <v>292727</v>
      </c>
      <c r="J4664">
        <v>119</v>
      </c>
      <c r="K4664" t="s">
        <v>2808</v>
      </c>
      <c r="L4664">
        <v>960</v>
      </c>
      <c r="M4664">
        <v>2024</v>
      </c>
      <c r="N4664">
        <v>36</v>
      </c>
      <c r="O4664">
        <f t="shared" si="72"/>
        <v>2.3804485823106219E-3</v>
      </c>
    </row>
    <row r="4665" spans="1:15" x14ac:dyDescent="0.3">
      <c r="A4665">
        <v>104</v>
      </c>
      <c r="B4665">
        <v>82</v>
      </c>
      <c r="C4665" t="s">
        <v>759</v>
      </c>
      <c r="D4665" t="s">
        <v>159</v>
      </c>
      <c r="E4665">
        <v>43</v>
      </c>
      <c r="F4665">
        <v>481</v>
      </c>
      <c r="G4665">
        <v>8.9397089397089402E-2</v>
      </c>
      <c r="H4665">
        <v>18904</v>
      </c>
      <c r="I4665">
        <v>292727</v>
      </c>
      <c r="J4665">
        <v>126</v>
      </c>
      <c r="K4665" t="s">
        <v>2890</v>
      </c>
      <c r="L4665">
        <v>913</v>
      </c>
      <c r="M4665">
        <v>2024</v>
      </c>
      <c r="N4665">
        <v>36</v>
      </c>
      <c r="O4665">
        <f t="shared" si="72"/>
        <v>2.2746508675412611E-3</v>
      </c>
    </row>
    <row r="4666" spans="1:15" x14ac:dyDescent="0.3">
      <c r="A4666">
        <v>104</v>
      </c>
      <c r="B4666">
        <v>542</v>
      </c>
      <c r="C4666" t="s">
        <v>759</v>
      </c>
      <c r="D4666" t="s">
        <v>159</v>
      </c>
      <c r="E4666">
        <v>43</v>
      </c>
      <c r="F4666">
        <v>758</v>
      </c>
      <c r="G4666">
        <v>5.6728232189973617E-2</v>
      </c>
      <c r="H4666">
        <v>18904</v>
      </c>
      <c r="I4666">
        <v>292727</v>
      </c>
      <c r="J4666">
        <v>126</v>
      </c>
      <c r="K4666" t="s">
        <v>2765</v>
      </c>
      <c r="L4666">
        <v>1607</v>
      </c>
      <c r="M4666">
        <v>2024</v>
      </c>
      <c r="N4666">
        <v>36</v>
      </c>
      <c r="O4666">
        <f t="shared" si="72"/>
        <v>2.2746508675412611E-3</v>
      </c>
    </row>
    <row r="4667" spans="1:15" x14ac:dyDescent="0.3">
      <c r="A4667">
        <v>104</v>
      </c>
      <c r="B4667">
        <v>23</v>
      </c>
      <c r="C4667" t="s">
        <v>759</v>
      </c>
      <c r="D4667" t="s">
        <v>159</v>
      </c>
      <c r="E4667">
        <v>42</v>
      </c>
      <c r="F4667">
        <v>462</v>
      </c>
      <c r="G4667">
        <v>9.0909090909090912E-2</v>
      </c>
      <c r="H4667">
        <v>18904</v>
      </c>
      <c r="I4667">
        <v>292727</v>
      </c>
      <c r="J4667">
        <v>128</v>
      </c>
      <c r="K4667" t="s">
        <v>2675</v>
      </c>
      <c r="L4667">
        <v>731</v>
      </c>
      <c r="M4667">
        <v>2024</v>
      </c>
      <c r="N4667">
        <v>36</v>
      </c>
      <c r="O4667">
        <f t="shared" si="72"/>
        <v>2.2217520101565805E-3</v>
      </c>
    </row>
    <row r="4668" spans="1:15" x14ac:dyDescent="0.3">
      <c r="A4668">
        <v>104</v>
      </c>
      <c r="B4668">
        <v>661</v>
      </c>
      <c r="C4668" t="s">
        <v>759</v>
      </c>
      <c r="D4668" t="s">
        <v>159</v>
      </c>
      <c r="E4668">
        <v>41</v>
      </c>
      <c r="F4668">
        <v>839</v>
      </c>
      <c r="G4668">
        <v>4.8867699642431463E-2</v>
      </c>
      <c r="H4668">
        <v>18904</v>
      </c>
      <c r="I4668">
        <v>292727</v>
      </c>
      <c r="J4668">
        <v>129</v>
      </c>
      <c r="K4668" t="s">
        <v>2235</v>
      </c>
      <c r="L4668">
        <v>2066</v>
      </c>
      <c r="M4668">
        <v>2024</v>
      </c>
      <c r="N4668">
        <v>36</v>
      </c>
      <c r="O4668">
        <f t="shared" si="72"/>
        <v>2.1688531527719003E-3</v>
      </c>
    </row>
    <row r="4669" spans="1:15" x14ac:dyDescent="0.3">
      <c r="A4669">
        <v>104</v>
      </c>
      <c r="B4669">
        <v>314</v>
      </c>
      <c r="C4669" t="s">
        <v>759</v>
      </c>
      <c r="D4669" t="s">
        <v>159</v>
      </c>
      <c r="E4669">
        <v>40</v>
      </c>
      <c r="F4669">
        <v>587</v>
      </c>
      <c r="G4669">
        <v>6.8143100511073251E-2</v>
      </c>
      <c r="H4669">
        <v>18904</v>
      </c>
      <c r="I4669">
        <v>292727</v>
      </c>
      <c r="J4669">
        <v>130</v>
      </c>
      <c r="K4669" t="s">
        <v>2852</v>
      </c>
      <c r="L4669">
        <v>1680</v>
      </c>
      <c r="M4669">
        <v>2024</v>
      </c>
      <c r="N4669">
        <v>36</v>
      </c>
      <c r="O4669">
        <f t="shared" si="72"/>
        <v>2.1159542953872196E-3</v>
      </c>
    </row>
    <row r="4670" spans="1:15" x14ac:dyDescent="0.3">
      <c r="A4670">
        <v>104</v>
      </c>
      <c r="B4670">
        <v>563</v>
      </c>
      <c r="C4670" t="s">
        <v>759</v>
      </c>
      <c r="D4670" t="s">
        <v>159</v>
      </c>
      <c r="E4670">
        <v>40</v>
      </c>
      <c r="F4670">
        <v>147</v>
      </c>
      <c r="G4670">
        <v>0.27210884353741499</v>
      </c>
      <c r="H4670">
        <v>18904</v>
      </c>
      <c r="I4670">
        <v>292727</v>
      </c>
      <c r="J4670">
        <v>130</v>
      </c>
      <c r="K4670" t="s">
        <v>2960</v>
      </c>
      <c r="L4670">
        <v>291</v>
      </c>
      <c r="M4670">
        <v>2024</v>
      </c>
      <c r="N4670">
        <v>36</v>
      </c>
      <c r="O4670">
        <f t="shared" si="72"/>
        <v>2.1159542953872196E-3</v>
      </c>
    </row>
    <row r="4671" spans="1:15" x14ac:dyDescent="0.3">
      <c r="A4671">
        <v>104</v>
      </c>
      <c r="B4671">
        <v>773</v>
      </c>
      <c r="C4671" t="s">
        <v>759</v>
      </c>
      <c r="D4671" t="s">
        <v>159</v>
      </c>
      <c r="E4671">
        <v>40</v>
      </c>
      <c r="F4671">
        <v>804</v>
      </c>
      <c r="G4671">
        <v>4.975124378109453E-2</v>
      </c>
      <c r="H4671">
        <v>18904</v>
      </c>
      <c r="I4671">
        <v>292727</v>
      </c>
      <c r="J4671">
        <v>130</v>
      </c>
      <c r="K4671" t="s">
        <v>917</v>
      </c>
      <c r="L4671">
        <v>2034</v>
      </c>
      <c r="M4671">
        <v>2024</v>
      </c>
      <c r="N4671">
        <v>36</v>
      </c>
      <c r="O4671">
        <f t="shared" si="72"/>
        <v>2.1159542953872196E-3</v>
      </c>
    </row>
    <row r="4672" spans="1:15" x14ac:dyDescent="0.3">
      <c r="A4672">
        <v>104</v>
      </c>
      <c r="B4672">
        <v>422</v>
      </c>
      <c r="C4672" t="s">
        <v>759</v>
      </c>
      <c r="D4672" t="s">
        <v>159</v>
      </c>
      <c r="E4672">
        <v>38</v>
      </c>
      <c r="F4672">
        <v>742</v>
      </c>
      <c r="G4672">
        <v>5.1212938005390833E-2</v>
      </c>
      <c r="H4672">
        <v>18904</v>
      </c>
      <c r="I4672">
        <v>292727</v>
      </c>
      <c r="J4672">
        <v>133</v>
      </c>
      <c r="K4672" t="s">
        <v>2852</v>
      </c>
      <c r="L4672">
        <v>2623</v>
      </c>
      <c r="M4672">
        <v>2024</v>
      </c>
      <c r="N4672">
        <v>36</v>
      </c>
      <c r="O4672">
        <f t="shared" si="72"/>
        <v>2.0101565806178588E-3</v>
      </c>
    </row>
    <row r="4673" spans="1:15" x14ac:dyDescent="0.3">
      <c r="A4673">
        <v>104</v>
      </c>
      <c r="B4673">
        <v>229</v>
      </c>
      <c r="C4673" t="s">
        <v>759</v>
      </c>
      <c r="D4673" t="s">
        <v>159</v>
      </c>
      <c r="E4673">
        <v>37</v>
      </c>
      <c r="F4673">
        <v>454</v>
      </c>
      <c r="G4673">
        <v>8.1497797356828189E-2</v>
      </c>
      <c r="H4673">
        <v>18904</v>
      </c>
      <c r="I4673">
        <v>292727</v>
      </c>
      <c r="J4673">
        <v>134</v>
      </c>
      <c r="K4673" t="s">
        <v>2230</v>
      </c>
      <c r="L4673">
        <v>853</v>
      </c>
      <c r="M4673">
        <v>2024</v>
      </c>
      <c r="N4673">
        <v>36</v>
      </c>
      <c r="O4673">
        <f t="shared" si="72"/>
        <v>1.9572577232331782E-3</v>
      </c>
    </row>
    <row r="4674" spans="1:15" x14ac:dyDescent="0.3">
      <c r="A4674">
        <v>104</v>
      </c>
      <c r="B4674">
        <v>243</v>
      </c>
      <c r="C4674" t="s">
        <v>759</v>
      </c>
      <c r="D4674" t="s">
        <v>159</v>
      </c>
      <c r="E4674">
        <v>37</v>
      </c>
      <c r="F4674">
        <v>643</v>
      </c>
      <c r="G4674">
        <v>5.7542768273716953E-2</v>
      </c>
      <c r="H4674">
        <v>18904</v>
      </c>
      <c r="I4674">
        <v>292727</v>
      </c>
      <c r="J4674">
        <v>134</v>
      </c>
      <c r="K4674" t="s">
        <v>2210</v>
      </c>
      <c r="L4674">
        <v>1768</v>
      </c>
      <c r="M4674">
        <v>2024</v>
      </c>
      <c r="N4674">
        <v>36</v>
      </c>
      <c r="O4674">
        <f t="shared" si="72"/>
        <v>1.9572577232331782E-3</v>
      </c>
    </row>
    <row r="4675" spans="1:15" x14ac:dyDescent="0.3">
      <c r="A4675">
        <v>104</v>
      </c>
      <c r="B4675">
        <v>279</v>
      </c>
      <c r="C4675" t="s">
        <v>759</v>
      </c>
      <c r="D4675" t="s">
        <v>159</v>
      </c>
      <c r="E4675">
        <v>37</v>
      </c>
      <c r="F4675">
        <v>464</v>
      </c>
      <c r="G4675">
        <v>7.9741379310344834E-2</v>
      </c>
      <c r="H4675">
        <v>18904</v>
      </c>
      <c r="I4675">
        <v>292727</v>
      </c>
      <c r="J4675">
        <v>134</v>
      </c>
      <c r="K4675" t="s">
        <v>2211</v>
      </c>
      <c r="L4675">
        <v>964</v>
      </c>
      <c r="M4675">
        <v>2024</v>
      </c>
      <c r="N4675">
        <v>36</v>
      </c>
      <c r="O4675">
        <f t="shared" ref="O4675:O4738" si="73">E4675/H4675</f>
        <v>1.9572577232331782E-3</v>
      </c>
    </row>
    <row r="4676" spans="1:15" x14ac:dyDescent="0.3">
      <c r="A4676">
        <v>104</v>
      </c>
      <c r="B4676">
        <v>315</v>
      </c>
      <c r="C4676" t="s">
        <v>759</v>
      </c>
      <c r="D4676" t="s">
        <v>159</v>
      </c>
      <c r="E4676">
        <v>37</v>
      </c>
      <c r="F4676">
        <v>551</v>
      </c>
      <c r="G4676">
        <v>6.7150635208711437E-2</v>
      </c>
      <c r="H4676">
        <v>18904</v>
      </c>
      <c r="I4676">
        <v>292727</v>
      </c>
      <c r="J4676">
        <v>134</v>
      </c>
      <c r="K4676" t="s">
        <v>2943</v>
      </c>
      <c r="L4676">
        <v>1125</v>
      </c>
      <c r="M4676">
        <v>2024</v>
      </c>
      <c r="N4676">
        <v>36</v>
      </c>
      <c r="O4676">
        <f t="shared" si="73"/>
        <v>1.9572577232331782E-3</v>
      </c>
    </row>
    <row r="4677" spans="1:15" x14ac:dyDescent="0.3">
      <c r="A4677">
        <v>104</v>
      </c>
      <c r="B4677">
        <v>612</v>
      </c>
      <c r="C4677" t="s">
        <v>759</v>
      </c>
      <c r="D4677" t="s">
        <v>159</v>
      </c>
      <c r="E4677">
        <v>37</v>
      </c>
      <c r="F4677">
        <v>246</v>
      </c>
      <c r="G4677">
        <v>0.15040650406504066</v>
      </c>
      <c r="H4677">
        <v>18904</v>
      </c>
      <c r="I4677">
        <v>292727</v>
      </c>
      <c r="J4677">
        <v>134</v>
      </c>
      <c r="K4677" t="s">
        <v>1857</v>
      </c>
      <c r="L4677">
        <v>400</v>
      </c>
      <c r="M4677">
        <v>2024</v>
      </c>
      <c r="N4677">
        <v>36</v>
      </c>
      <c r="O4677">
        <f t="shared" si="73"/>
        <v>1.9572577232331782E-3</v>
      </c>
    </row>
    <row r="4678" spans="1:15" x14ac:dyDescent="0.3">
      <c r="A4678">
        <v>104</v>
      </c>
      <c r="B4678">
        <v>614</v>
      </c>
      <c r="C4678" t="s">
        <v>759</v>
      </c>
      <c r="D4678" t="s">
        <v>159</v>
      </c>
      <c r="E4678">
        <v>37</v>
      </c>
      <c r="F4678">
        <v>224</v>
      </c>
      <c r="G4678">
        <v>0.16517857142857142</v>
      </c>
      <c r="H4678">
        <v>18904</v>
      </c>
      <c r="I4678">
        <v>292727</v>
      </c>
      <c r="J4678">
        <v>134</v>
      </c>
      <c r="K4678" t="s">
        <v>2780</v>
      </c>
      <c r="L4678">
        <v>520</v>
      </c>
      <c r="M4678">
        <v>2024</v>
      </c>
      <c r="N4678">
        <v>36</v>
      </c>
      <c r="O4678">
        <f t="shared" si="73"/>
        <v>1.9572577232331782E-3</v>
      </c>
    </row>
    <row r="4679" spans="1:15" x14ac:dyDescent="0.3">
      <c r="A4679">
        <v>104</v>
      </c>
      <c r="B4679">
        <v>264</v>
      </c>
      <c r="C4679" t="s">
        <v>759</v>
      </c>
      <c r="D4679" t="s">
        <v>159</v>
      </c>
      <c r="E4679">
        <v>36</v>
      </c>
      <c r="F4679">
        <v>174</v>
      </c>
      <c r="G4679">
        <v>0.20689655172413793</v>
      </c>
      <c r="H4679">
        <v>18904</v>
      </c>
      <c r="I4679">
        <v>292727</v>
      </c>
      <c r="J4679">
        <v>140</v>
      </c>
      <c r="K4679" t="s">
        <v>2718</v>
      </c>
      <c r="L4679">
        <v>289</v>
      </c>
      <c r="M4679">
        <v>2024</v>
      </c>
      <c r="N4679">
        <v>36</v>
      </c>
      <c r="O4679">
        <f t="shared" si="73"/>
        <v>1.9043588658484976E-3</v>
      </c>
    </row>
    <row r="4680" spans="1:15" x14ac:dyDescent="0.3">
      <c r="A4680">
        <v>104</v>
      </c>
      <c r="B4680">
        <v>607</v>
      </c>
      <c r="C4680" t="s">
        <v>759</v>
      </c>
      <c r="D4680" t="s">
        <v>159</v>
      </c>
      <c r="E4680">
        <v>36</v>
      </c>
      <c r="F4680">
        <v>146</v>
      </c>
      <c r="G4680">
        <v>0.24657534246575341</v>
      </c>
      <c r="H4680">
        <v>18904</v>
      </c>
      <c r="I4680">
        <v>292727</v>
      </c>
      <c r="J4680">
        <v>140</v>
      </c>
      <c r="K4680" t="s">
        <v>2777</v>
      </c>
      <c r="L4680">
        <v>215</v>
      </c>
      <c r="M4680">
        <v>2024</v>
      </c>
      <c r="N4680">
        <v>36</v>
      </c>
      <c r="O4680">
        <f t="shared" si="73"/>
        <v>1.9043588658484976E-3</v>
      </c>
    </row>
    <row r="4681" spans="1:15" x14ac:dyDescent="0.3">
      <c r="A4681">
        <v>104</v>
      </c>
      <c r="B4681">
        <v>41</v>
      </c>
      <c r="C4681" t="s">
        <v>759</v>
      </c>
      <c r="D4681" t="s">
        <v>159</v>
      </c>
      <c r="E4681">
        <v>35</v>
      </c>
      <c r="F4681">
        <v>638</v>
      </c>
      <c r="G4681">
        <v>5.4858934169278999E-2</v>
      </c>
      <c r="H4681">
        <v>18904</v>
      </c>
      <c r="I4681">
        <v>292727</v>
      </c>
      <c r="J4681">
        <v>142</v>
      </c>
      <c r="K4681" t="s">
        <v>944</v>
      </c>
      <c r="L4681">
        <v>1096</v>
      </c>
      <c r="M4681">
        <v>2024</v>
      </c>
      <c r="N4681">
        <v>36</v>
      </c>
      <c r="O4681">
        <f t="shared" si="73"/>
        <v>1.8514600084638172E-3</v>
      </c>
    </row>
    <row r="4682" spans="1:15" x14ac:dyDescent="0.3">
      <c r="A4682">
        <v>104</v>
      </c>
      <c r="B4682">
        <v>136</v>
      </c>
      <c r="C4682" t="s">
        <v>759</v>
      </c>
      <c r="D4682" t="s">
        <v>159</v>
      </c>
      <c r="E4682">
        <v>34</v>
      </c>
      <c r="F4682">
        <v>813</v>
      </c>
      <c r="G4682">
        <v>4.1820418204182044E-2</v>
      </c>
      <c r="H4682">
        <v>18904</v>
      </c>
      <c r="I4682">
        <v>292727</v>
      </c>
      <c r="J4682">
        <v>143</v>
      </c>
      <c r="K4682" t="s">
        <v>945</v>
      </c>
      <c r="L4682">
        <v>1958</v>
      </c>
      <c r="M4682">
        <v>2024</v>
      </c>
      <c r="N4682">
        <v>36</v>
      </c>
      <c r="O4682">
        <f t="shared" si="73"/>
        <v>1.7985611510791368E-3</v>
      </c>
    </row>
    <row r="4683" spans="1:15" x14ac:dyDescent="0.3">
      <c r="A4683">
        <v>104</v>
      </c>
      <c r="B4683">
        <v>50</v>
      </c>
      <c r="C4683" t="s">
        <v>759</v>
      </c>
      <c r="D4683" t="s">
        <v>159</v>
      </c>
      <c r="E4683">
        <v>33</v>
      </c>
      <c r="F4683">
        <v>292</v>
      </c>
      <c r="G4683">
        <v>0.11301369863013698</v>
      </c>
      <c r="H4683">
        <v>18904</v>
      </c>
      <c r="I4683">
        <v>292727</v>
      </c>
      <c r="J4683">
        <v>144</v>
      </c>
      <c r="K4683" t="s">
        <v>2682</v>
      </c>
      <c r="L4683">
        <v>570</v>
      </c>
      <c r="M4683">
        <v>2024</v>
      </c>
      <c r="N4683">
        <v>36</v>
      </c>
      <c r="O4683">
        <f t="shared" si="73"/>
        <v>1.7456622936944562E-3</v>
      </c>
    </row>
    <row r="4684" spans="1:15" x14ac:dyDescent="0.3">
      <c r="A4684">
        <v>104</v>
      </c>
      <c r="B4684">
        <v>384</v>
      </c>
      <c r="C4684" t="s">
        <v>759</v>
      </c>
      <c r="D4684" t="s">
        <v>159</v>
      </c>
      <c r="E4684">
        <v>33</v>
      </c>
      <c r="F4684">
        <v>359</v>
      </c>
      <c r="G4684">
        <v>9.1922005571030641E-2</v>
      </c>
      <c r="H4684">
        <v>18904</v>
      </c>
      <c r="I4684">
        <v>292727</v>
      </c>
      <c r="J4684">
        <v>144</v>
      </c>
      <c r="K4684" t="s">
        <v>2735</v>
      </c>
      <c r="L4684">
        <v>1232</v>
      </c>
      <c r="M4684">
        <v>2024</v>
      </c>
      <c r="N4684">
        <v>36</v>
      </c>
      <c r="O4684">
        <f t="shared" si="73"/>
        <v>1.7456622936944562E-3</v>
      </c>
    </row>
    <row r="4685" spans="1:15" x14ac:dyDescent="0.3">
      <c r="A4685">
        <v>104</v>
      </c>
      <c r="B4685">
        <v>385</v>
      </c>
      <c r="C4685" t="s">
        <v>759</v>
      </c>
      <c r="D4685" t="s">
        <v>159</v>
      </c>
      <c r="E4685">
        <v>33</v>
      </c>
      <c r="F4685">
        <v>466</v>
      </c>
      <c r="G4685">
        <v>7.0815450643776826E-2</v>
      </c>
      <c r="H4685">
        <v>18904</v>
      </c>
      <c r="I4685">
        <v>292727</v>
      </c>
      <c r="J4685">
        <v>144</v>
      </c>
      <c r="K4685" t="s">
        <v>2213</v>
      </c>
      <c r="L4685">
        <v>1069</v>
      </c>
      <c r="M4685">
        <v>2024</v>
      </c>
      <c r="N4685">
        <v>36</v>
      </c>
      <c r="O4685">
        <f t="shared" si="73"/>
        <v>1.7456622936944562E-3</v>
      </c>
    </row>
    <row r="4686" spans="1:15" x14ac:dyDescent="0.3">
      <c r="A4686">
        <v>104</v>
      </c>
      <c r="B4686">
        <v>511</v>
      </c>
      <c r="C4686" t="s">
        <v>759</v>
      </c>
      <c r="D4686" t="s">
        <v>159</v>
      </c>
      <c r="E4686">
        <v>33</v>
      </c>
      <c r="F4686">
        <v>354</v>
      </c>
      <c r="G4686">
        <v>9.3220338983050849E-2</v>
      </c>
      <c r="H4686">
        <v>18904</v>
      </c>
      <c r="I4686">
        <v>292727</v>
      </c>
      <c r="J4686">
        <v>144</v>
      </c>
      <c r="K4686" t="s">
        <v>2757</v>
      </c>
      <c r="L4686">
        <v>467</v>
      </c>
      <c r="M4686">
        <v>2024</v>
      </c>
      <c r="N4686">
        <v>36</v>
      </c>
      <c r="O4686">
        <f t="shared" si="73"/>
        <v>1.7456622936944562E-3</v>
      </c>
    </row>
    <row r="4687" spans="1:15" x14ac:dyDescent="0.3">
      <c r="A4687">
        <v>104</v>
      </c>
      <c r="B4687">
        <v>144</v>
      </c>
      <c r="C4687" t="s">
        <v>759</v>
      </c>
      <c r="D4687" t="s">
        <v>159</v>
      </c>
      <c r="E4687">
        <v>32</v>
      </c>
      <c r="F4687">
        <v>415</v>
      </c>
      <c r="G4687">
        <v>7.7108433734939766E-2</v>
      </c>
      <c r="H4687">
        <v>18904</v>
      </c>
      <c r="I4687">
        <v>292727</v>
      </c>
      <c r="J4687">
        <v>148</v>
      </c>
      <c r="K4687" t="s">
        <v>2226</v>
      </c>
      <c r="L4687">
        <v>1172</v>
      </c>
      <c r="M4687">
        <v>2024</v>
      </c>
      <c r="N4687">
        <v>36</v>
      </c>
      <c r="O4687">
        <f t="shared" si="73"/>
        <v>1.6927634363097758E-3</v>
      </c>
    </row>
    <row r="4688" spans="1:15" x14ac:dyDescent="0.3">
      <c r="A4688">
        <v>104</v>
      </c>
      <c r="B4688">
        <v>169</v>
      </c>
      <c r="C4688" t="s">
        <v>759</v>
      </c>
      <c r="D4688" t="s">
        <v>159</v>
      </c>
      <c r="E4688">
        <v>32</v>
      </c>
      <c r="F4688">
        <v>465</v>
      </c>
      <c r="G4688">
        <v>6.8817204301075269E-2</v>
      </c>
      <c r="H4688">
        <v>18904</v>
      </c>
      <c r="I4688">
        <v>292727</v>
      </c>
      <c r="J4688">
        <v>148</v>
      </c>
      <c r="K4688" t="s">
        <v>2942</v>
      </c>
      <c r="L4688">
        <v>1050</v>
      </c>
      <c r="M4688">
        <v>2024</v>
      </c>
      <c r="N4688">
        <v>36</v>
      </c>
      <c r="O4688">
        <f t="shared" si="73"/>
        <v>1.6927634363097758E-3</v>
      </c>
    </row>
    <row r="4689" spans="1:15" x14ac:dyDescent="0.3">
      <c r="A4689">
        <v>104</v>
      </c>
      <c r="B4689">
        <v>512</v>
      </c>
      <c r="C4689" t="s">
        <v>759</v>
      </c>
      <c r="D4689" t="s">
        <v>159</v>
      </c>
      <c r="E4689">
        <v>32</v>
      </c>
      <c r="F4689">
        <v>197</v>
      </c>
      <c r="G4689">
        <v>0.16243654822335024</v>
      </c>
      <c r="H4689">
        <v>18904</v>
      </c>
      <c r="I4689">
        <v>292727</v>
      </c>
      <c r="J4689">
        <v>148</v>
      </c>
      <c r="K4689" t="s">
        <v>2758</v>
      </c>
      <c r="L4689">
        <v>284</v>
      </c>
      <c r="M4689">
        <v>2024</v>
      </c>
      <c r="N4689">
        <v>36</v>
      </c>
      <c r="O4689">
        <f t="shared" si="73"/>
        <v>1.6927634363097758E-3</v>
      </c>
    </row>
    <row r="4690" spans="1:15" x14ac:dyDescent="0.3">
      <c r="A4690">
        <v>104</v>
      </c>
      <c r="B4690">
        <v>793</v>
      </c>
      <c r="C4690" t="s">
        <v>759</v>
      </c>
      <c r="D4690" t="s">
        <v>159</v>
      </c>
      <c r="E4690">
        <v>32</v>
      </c>
      <c r="F4690">
        <v>384</v>
      </c>
      <c r="G4690">
        <v>8.3333333333333329E-2</v>
      </c>
      <c r="H4690">
        <v>18904</v>
      </c>
      <c r="I4690">
        <v>292727</v>
      </c>
      <c r="J4690">
        <v>148</v>
      </c>
      <c r="K4690" t="s">
        <v>2954</v>
      </c>
      <c r="L4690">
        <v>717</v>
      </c>
      <c r="M4690">
        <v>2024</v>
      </c>
      <c r="N4690">
        <v>36</v>
      </c>
      <c r="O4690">
        <f t="shared" si="73"/>
        <v>1.6927634363097758E-3</v>
      </c>
    </row>
    <row r="4691" spans="1:15" x14ac:dyDescent="0.3">
      <c r="A4691">
        <v>104</v>
      </c>
      <c r="B4691">
        <v>251</v>
      </c>
      <c r="C4691" t="s">
        <v>759</v>
      </c>
      <c r="D4691" t="s">
        <v>159</v>
      </c>
      <c r="E4691">
        <v>31</v>
      </c>
      <c r="F4691">
        <v>261</v>
      </c>
      <c r="G4691">
        <v>0.11877394636015326</v>
      </c>
      <c r="H4691">
        <v>18904</v>
      </c>
      <c r="I4691">
        <v>292727</v>
      </c>
      <c r="J4691">
        <v>152</v>
      </c>
      <c r="K4691" t="s">
        <v>2714</v>
      </c>
      <c r="L4691">
        <v>781</v>
      </c>
      <c r="M4691">
        <v>2024</v>
      </c>
      <c r="N4691">
        <v>36</v>
      </c>
      <c r="O4691">
        <f t="shared" si="73"/>
        <v>1.6398645789250951E-3</v>
      </c>
    </row>
    <row r="4692" spans="1:15" x14ac:dyDescent="0.3">
      <c r="A4692">
        <v>104</v>
      </c>
      <c r="B4692">
        <v>723</v>
      </c>
      <c r="C4692" t="s">
        <v>759</v>
      </c>
      <c r="D4692" t="s">
        <v>159</v>
      </c>
      <c r="E4692">
        <v>31</v>
      </c>
      <c r="F4692">
        <v>608</v>
      </c>
      <c r="G4692">
        <v>5.0986842105263157E-2</v>
      </c>
      <c r="H4692">
        <v>18904</v>
      </c>
      <c r="I4692">
        <v>292727</v>
      </c>
      <c r="J4692">
        <v>152</v>
      </c>
      <c r="K4692" t="s">
        <v>937</v>
      </c>
      <c r="L4692">
        <v>1212</v>
      </c>
      <c r="M4692">
        <v>2024</v>
      </c>
      <c r="N4692">
        <v>36</v>
      </c>
      <c r="O4692">
        <f t="shared" si="73"/>
        <v>1.6398645789250951E-3</v>
      </c>
    </row>
    <row r="4693" spans="1:15" x14ac:dyDescent="0.3">
      <c r="A4693">
        <v>104</v>
      </c>
      <c r="B4693">
        <v>952</v>
      </c>
      <c r="C4693" t="s">
        <v>759</v>
      </c>
      <c r="D4693" t="s">
        <v>159</v>
      </c>
      <c r="E4693">
        <v>31</v>
      </c>
      <c r="F4693">
        <v>411</v>
      </c>
      <c r="G4693">
        <v>7.5425790754257913E-2</v>
      </c>
      <c r="H4693">
        <v>18904</v>
      </c>
      <c r="I4693">
        <v>292727</v>
      </c>
      <c r="J4693">
        <v>152</v>
      </c>
      <c r="K4693" t="s">
        <v>2811</v>
      </c>
      <c r="L4693">
        <v>936</v>
      </c>
      <c r="M4693">
        <v>2024</v>
      </c>
      <c r="N4693">
        <v>36</v>
      </c>
      <c r="O4693">
        <f t="shared" si="73"/>
        <v>1.6398645789250951E-3</v>
      </c>
    </row>
    <row r="4694" spans="1:15" x14ac:dyDescent="0.3">
      <c r="A4694">
        <v>104</v>
      </c>
      <c r="B4694">
        <v>770</v>
      </c>
      <c r="C4694" t="s">
        <v>759</v>
      </c>
      <c r="D4694" t="s">
        <v>159</v>
      </c>
      <c r="E4694">
        <v>30</v>
      </c>
      <c r="F4694">
        <v>685</v>
      </c>
      <c r="G4694">
        <v>4.3795620437956206E-2</v>
      </c>
      <c r="H4694">
        <v>18904</v>
      </c>
      <c r="I4694">
        <v>292727</v>
      </c>
      <c r="J4694">
        <v>155</v>
      </c>
      <c r="K4694" t="s">
        <v>915</v>
      </c>
      <c r="L4694">
        <v>2112</v>
      </c>
      <c r="M4694">
        <v>2024</v>
      </c>
      <c r="N4694">
        <v>36</v>
      </c>
      <c r="O4694">
        <f t="shared" si="73"/>
        <v>1.5869657215404147E-3</v>
      </c>
    </row>
    <row r="4695" spans="1:15" x14ac:dyDescent="0.3">
      <c r="A4695">
        <v>104</v>
      </c>
      <c r="B4695">
        <v>5</v>
      </c>
      <c r="C4695" t="s">
        <v>759</v>
      </c>
      <c r="D4695" t="s">
        <v>159</v>
      </c>
      <c r="E4695">
        <v>29</v>
      </c>
      <c r="F4695">
        <v>253</v>
      </c>
      <c r="G4695">
        <v>0.11462450592885376</v>
      </c>
      <c r="H4695">
        <v>18904</v>
      </c>
      <c r="I4695">
        <v>292727</v>
      </c>
      <c r="J4695">
        <v>156</v>
      </c>
      <c r="K4695" t="s">
        <v>2959</v>
      </c>
      <c r="L4695">
        <v>499</v>
      </c>
      <c r="M4695">
        <v>2024</v>
      </c>
      <c r="N4695">
        <v>36</v>
      </c>
      <c r="O4695">
        <f t="shared" si="73"/>
        <v>1.5340668641557343E-3</v>
      </c>
    </row>
    <row r="4696" spans="1:15" x14ac:dyDescent="0.3">
      <c r="A4696">
        <v>104</v>
      </c>
      <c r="B4696">
        <v>227</v>
      </c>
      <c r="C4696" t="s">
        <v>759</v>
      </c>
      <c r="D4696" t="s">
        <v>159</v>
      </c>
      <c r="E4696">
        <v>29</v>
      </c>
      <c r="F4696">
        <v>570</v>
      </c>
      <c r="G4696">
        <v>5.0877192982456139E-2</v>
      </c>
      <c r="H4696">
        <v>18904</v>
      </c>
      <c r="I4696">
        <v>292727</v>
      </c>
      <c r="J4696">
        <v>156</v>
      </c>
      <c r="K4696" t="s">
        <v>2217</v>
      </c>
      <c r="L4696">
        <v>1312</v>
      </c>
      <c r="M4696">
        <v>2024</v>
      </c>
      <c r="N4696">
        <v>36</v>
      </c>
      <c r="O4696">
        <f t="shared" si="73"/>
        <v>1.5340668641557343E-3</v>
      </c>
    </row>
    <row r="4697" spans="1:15" x14ac:dyDescent="0.3">
      <c r="A4697">
        <v>104</v>
      </c>
      <c r="B4697">
        <v>234</v>
      </c>
      <c r="C4697" t="s">
        <v>759</v>
      </c>
      <c r="D4697" t="s">
        <v>159</v>
      </c>
      <c r="E4697">
        <v>29</v>
      </c>
      <c r="F4697">
        <v>218</v>
      </c>
      <c r="G4697">
        <v>0.13302752293577982</v>
      </c>
      <c r="H4697">
        <v>18904</v>
      </c>
      <c r="I4697">
        <v>292727</v>
      </c>
      <c r="J4697">
        <v>156</v>
      </c>
      <c r="K4697" t="s">
        <v>2965</v>
      </c>
      <c r="L4697">
        <v>721</v>
      </c>
      <c r="M4697">
        <v>2024</v>
      </c>
      <c r="N4697">
        <v>36</v>
      </c>
      <c r="O4697">
        <f t="shared" si="73"/>
        <v>1.5340668641557343E-3</v>
      </c>
    </row>
    <row r="4698" spans="1:15" x14ac:dyDescent="0.3">
      <c r="A4698">
        <v>104</v>
      </c>
      <c r="B4698">
        <v>380</v>
      </c>
      <c r="C4698" t="s">
        <v>759</v>
      </c>
      <c r="D4698" t="s">
        <v>159</v>
      </c>
      <c r="E4698">
        <v>29</v>
      </c>
      <c r="F4698">
        <v>396</v>
      </c>
      <c r="G4698">
        <v>7.3232323232323232E-2</v>
      </c>
      <c r="H4698">
        <v>18904</v>
      </c>
      <c r="I4698">
        <v>292727</v>
      </c>
      <c r="J4698">
        <v>156</v>
      </c>
      <c r="K4698" t="s">
        <v>2733</v>
      </c>
      <c r="L4698">
        <v>1402</v>
      </c>
      <c r="M4698">
        <v>2024</v>
      </c>
      <c r="N4698">
        <v>36</v>
      </c>
      <c r="O4698">
        <f t="shared" si="73"/>
        <v>1.5340668641557343E-3</v>
      </c>
    </row>
    <row r="4699" spans="1:15" x14ac:dyDescent="0.3">
      <c r="A4699">
        <v>104</v>
      </c>
      <c r="B4699">
        <v>817</v>
      </c>
      <c r="C4699" t="s">
        <v>759</v>
      </c>
      <c r="D4699" t="s">
        <v>159</v>
      </c>
      <c r="E4699">
        <v>29</v>
      </c>
      <c r="F4699">
        <v>311</v>
      </c>
      <c r="G4699">
        <v>9.3247588424437297E-2</v>
      </c>
      <c r="H4699">
        <v>18904</v>
      </c>
      <c r="I4699">
        <v>292727</v>
      </c>
      <c r="J4699">
        <v>156</v>
      </c>
      <c r="K4699" t="s">
        <v>2945</v>
      </c>
      <c r="L4699">
        <v>1027</v>
      </c>
      <c r="M4699">
        <v>2024</v>
      </c>
      <c r="N4699">
        <v>36</v>
      </c>
      <c r="O4699">
        <f t="shared" si="73"/>
        <v>1.5340668641557343E-3</v>
      </c>
    </row>
    <row r="4700" spans="1:15" x14ac:dyDescent="0.3">
      <c r="A4700">
        <v>104</v>
      </c>
      <c r="B4700">
        <v>200</v>
      </c>
      <c r="C4700" t="s">
        <v>759</v>
      </c>
      <c r="D4700" t="s">
        <v>159</v>
      </c>
      <c r="E4700">
        <v>28</v>
      </c>
      <c r="F4700">
        <v>239</v>
      </c>
      <c r="G4700">
        <v>0.11715481171548117</v>
      </c>
      <c r="H4700">
        <v>18904</v>
      </c>
      <c r="I4700">
        <v>292727</v>
      </c>
      <c r="J4700">
        <v>161</v>
      </c>
      <c r="K4700" t="s">
        <v>2206</v>
      </c>
      <c r="L4700">
        <v>578</v>
      </c>
      <c r="M4700">
        <v>2024</v>
      </c>
      <c r="N4700">
        <v>36</v>
      </c>
      <c r="O4700">
        <f t="shared" si="73"/>
        <v>1.4811680067710537E-3</v>
      </c>
    </row>
    <row r="4701" spans="1:15" x14ac:dyDescent="0.3">
      <c r="A4701">
        <v>104</v>
      </c>
      <c r="B4701">
        <v>20</v>
      </c>
      <c r="C4701" t="s">
        <v>759</v>
      </c>
      <c r="D4701" t="s">
        <v>159</v>
      </c>
      <c r="E4701">
        <v>27</v>
      </c>
      <c r="F4701">
        <v>277</v>
      </c>
      <c r="G4701">
        <v>9.7472924187725629E-2</v>
      </c>
      <c r="H4701">
        <v>18904</v>
      </c>
      <c r="I4701">
        <v>292727</v>
      </c>
      <c r="J4701">
        <v>162</v>
      </c>
      <c r="K4701" t="s">
        <v>2673</v>
      </c>
      <c r="L4701">
        <v>508</v>
      </c>
      <c r="M4701">
        <v>2024</v>
      </c>
      <c r="N4701">
        <v>36</v>
      </c>
      <c r="O4701">
        <f t="shared" si="73"/>
        <v>1.4282691493863733E-3</v>
      </c>
    </row>
    <row r="4702" spans="1:15" x14ac:dyDescent="0.3">
      <c r="A4702">
        <v>104</v>
      </c>
      <c r="B4702">
        <v>89</v>
      </c>
      <c r="C4702" t="s">
        <v>759</v>
      </c>
      <c r="D4702" t="s">
        <v>159</v>
      </c>
      <c r="E4702">
        <v>27</v>
      </c>
      <c r="F4702">
        <v>443</v>
      </c>
      <c r="G4702">
        <v>6.0948081264108354E-2</v>
      </c>
      <c r="H4702">
        <v>18904</v>
      </c>
      <c r="I4702">
        <v>292727</v>
      </c>
      <c r="J4702">
        <v>162</v>
      </c>
      <c r="K4702" t="s">
        <v>952</v>
      </c>
      <c r="L4702">
        <v>491</v>
      </c>
      <c r="M4702">
        <v>2024</v>
      </c>
      <c r="N4702">
        <v>36</v>
      </c>
      <c r="O4702">
        <f t="shared" si="73"/>
        <v>1.4282691493863733E-3</v>
      </c>
    </row>
    <row r="4703" spans="1:15" x14ac:dyDescent="0.3">
      <c r="A4703">
        <v>104</v>
      </c>
      <c r="B4703">
        <v>724</v>
      </c>
      <c r="C4703" t="s">
        <v>759</v>
      </c>
      <c r="D4703" t="s">
        <v>159</v>
      </c>
      <c r="E4703">
        <v>27</v>
      </c>
      <c r="F4703">
        <v>531</v>
      </c>
      <c r="G4703">
        <v>5.0847457627118647E-2</v>
      </c>
      <c r="H4703">
        <v>18904</v>
      </c>
      <c r="I4703">
        <v>292727</v>
      </c>
      <c r="J4703">
        <v>162</v>
      </c>
      <c r="K4703" t="s">
        <v>2205</v>
      </c>
      <c r="L4703">
        <v>1429</v>
      </c>
      <c r="M4703">
        <v>2024</v>
      </c>
      <c r="N4703">
        <v>36</v>
      </c>
      <c r="O4703">
        <f t="shared" si="73"/>
        <v>1.4282691493863733E-3</v>
      </c>
    </row>
    <row r="4704" spans="1:15" x14ac:dyDescent="0.3">
      <c r="A4704">
        <v>104</v>
      </c>
      <c r="B4704">
        <v>180</v>
      </c>
      <c r="C4704" t="s">
        <v>759</v>
      </c>
      <c r="D4704" t="s">
        <v>159</v>
      </c>
      <c r="E4704">
        <v>26</v>
      </c>
      <c r="F4704">
        <v>223</v>
      </c>
      <c r="G4704">
        <v>0.11659192825112108</v>
      </c>
      <c r="H4704">
        <v>18904</v>
      </c>
      <c r="I4704">
        <v>292727</v>
      </c>
      <c r="J4704">
        <v>165</v>
      </c>
      <c r="K4704" t="s">
        <v>2216</v>
      </c>
      <c r="L4704">
        <v>422</v>
      </c>
      <c r="M4704">
        <v>2024</v>
      </c>
      <c r="N4704">
        <v>36</v>
      </c>
      <c r="O4704">
        <f t="shared" si="73"/>
        <v>1.3753702920016927E-3</v>
      </c>
    </row>
    <row r="4705" spans="1:15" x14ac:dyDescent="0.3">
      <c r="A4705">
        <v>104</v>
      </c>
      <c r="B4705">
        <v>260</v>
      </c>
      <c r="C4705" t="s">
        <v>759</v>
      </c>
      <c r="D4705" t="s">
        <v>159</v>
      </c>
      <c r="E4705">
        <v>26</v>
      </c>
      <c r="F4705">
        <v>824</v>
      </c>
      <c r="G4705">
        <v>3.1553398058252427E-2</v>
      </c>
      <c r="H4705">
        <v>18904</v>
      </c>
      <c r="I4705">
        <v>292727</v>
      </c>
      <c r="J4705">
        <v>165</v>
      </c>
      <c r="K4705" t="s">
        <v>2715</v>
      </c>
      <c r="L4705">
        <v>1014</v>
      </c>
      <c r="M4705">
        <v>2024</v>
      </c>
      <c r="N4705">
        <v>36</v>
      </c>
      <c r="O4705">
        <f t="shared" si="73"/>
        <v>1.3753702920016927E-3</v>
      </c>
    </row>
    <row r="4706" spans="1:15" x14ac:dyDescent="0.3">
      <c r="A4706">
        <v>104</v>
      </c>
      <c r="B4706">
        <v>468</v>
      </c>
      <c r="C4706" t="s">
        <v>759</v>
      </c>
      <c r="D4706" t="s">
        <v>159</v>
      </c>
      <c r="E4706">
        <v>26</v>
      </c>
      <c r="F4706">
        <v>449</v>
      </c>
      <c r="G4706">
        <v>5.7906458797327393E-2</v>
      </c>
      <c r="H4706">
        <v>18904</v>
      </c>
      <c r="I4706">
        <v>292727</v>
      </c>
      <c r="J4706">
        <v>165</v>
      </c>
      <c r="K4706" t="s">
        <v>2749</v>
      </c>
      <c r="L4706">
        <v>1247</v>
      </c>
      <c r="M4706">
        <v>2024</v>
      </c>
      <c r="N4706">
        <v>36</v>
      </c>
      <c r="O4706">
        <f t="shared" si="73"/>
        <v>1.3753702920016927E-3</v>
      </c>
    </row>
    <row r="4707" spans="1:15" x14ac:dyDescent="0.3">
      <c r="A4707">
        <v>104</v>
      </c>
      <c r="B4707">
        <v>622</v>
      </c>
      <c r="C4707" t="s">
        <v>759</v>
      </c>
      <c r="D4707" t="s">
        <v>159</v>
      </c>
      <c r="E4707">
        <v>25</v>
      </c>
      <c r="F4707">
        <v>216</v>
      </c>
      <c r="G4707">
        <v>0.11574074074074074</v>
      </c>
      <c r="H4707">
        <v>18904</v>
      </c>
      <c r="I4707">
        <v>292727</v>
      </c>
      <c r="J4707">
        <v>168</v>
      </c>
      <c r="K4707" t="s">
        <v>1863</v>
      </c>
      <c r="L4707">
        <v>345</v>
      </c>
      <c r="M4707">
        <v>2024</v>
      </c>
      <c r="N4707">
        <v>36</v>
      </c>
      <c r="O4707">
        <f t="shared" si="73"/>
        <v>1.3224714346170123E-3</v>
      </c>
    </row>
    <row r="4708" spans="1:15" x14ac:dyDescent="0.3">
      <c r="A4708">
        <v>3115</v>
      </c>
      <c r="B4708">
        <v>640</v>
      </c>
      <c r="C4708" t="s">
        <v>760</v>
      </c>
      <c r="D4708" t="s">
        <v>168</v>
      </c>
      <c r="E4708">
        <v>4460</v>
      </c>
      <c r="F4708">
        <v>6233</v>
      </c>
      <c r="G4708">
        <v>0.71554628589764158</v>
      </c>
      <c r="H4708">
        <v>44025</v>
      </c>
      <c r="I4708">
        <v>74901</v>
      </c>
      <c r="J4708">
        <v>1</v>
      </c>
      <c r="K4708" t="s">
        <v>866</v>
      </c>
      <c r="L4708">
        <v>59576</v>
      </c>
      <c r="M4708">
        <v>2024</v>
      </c>
      <c r="N4708">
        <v>36</v>
      </c>
      <c r="O4708">
        <f t="shared" si="73"/>
        <v>0.1013060760931289</v>
      </c>
    </row>
    <row r="4709" spans="1:15" x14ac:dyDescent="0.3">
      <c r="A4709">
        <v>3115</v>
      </c>
      <c r="B4709">
        <v>560</v>
      </c>
      <c r="C4709" t="s">
        <v>760</v>
      </c>
      <c r="D4709" t="s">
        <v>168</v>
      </c>
      <c r="E4709">
        <v>3081</v>
      </c>
      <c r="F4709">
        <v>4299</v>
      </c>
      <c r="G4709">
        <v>0.71667829727843679</v>
      </c>
      <c r="H4709">
        <v>44025</v>
      </c>
      <c r="I4709">
        <v>74901</v>
      </c>
      <c r="J4709">
        <v>2</v>
      </c>
      <c r="K4709" t="s">
        <v>868</v>
      </c>
      <c r="L4709">
        <v>40753</v>
      </c>
      <c r="M4709">
        <v>2024</v>
      </c>
      <c r="N4709">
        <v>36</v>
      </c>
      <c r="O4709">
        <f t="shared" si="73"/>
        <v>6.9982964224872227E-2</v>
      </c>
    </row>
    <row r="4710" spans="1:15" x14ac:dyDescent="0.3">
      <c r="A4710">
        <v>3115</v>
      </c>
      <c r="B4710">
        <v>720</v>
      </c>
      <c r="C4710" t="s">
        <v>760</v>
      </c>
      <c r="D4710" t="s">
        <v>168</v>
      </c>
      <c r="E4710">
        <v>2570</v>
      </c>
      <c r="F4710">
        <v>4973</v>
      </c>
      <c r="G4710">
        <v>0.51679066961592601</v>
      </c>
      <c r="H4710">
        <v>44025</v>
      </c>
      <c r="I4710">
        <v>74901</v>
      </c>
      <c r="J4710">
        <v>3</v>
      </c>
      <c r="K4710" t="s">
        <v>867</v>
      </c>
      <c r="L4710">
        <v>43807</v>
      </c>
      <c r="M4710">
        <v>2024</v>
      </c>
      <c r="N4710">
        <v>36</v>
      </c>
      <c r="O4710">
        <f t="shared" si="73"/>
        <v>5.8375922771152756E-2</v>
      </c>
    </row>
    <row r="4711" spans="1:15" x14ac:dyDescent="0.3">
      <c r="A4711">
        <v>3115</v>
      </c>
      <c r="B4711">
        <v>540</v>
      </c>
      <c r="C4711" t="s">
        <v>760</v>
      </c>
      <c r="D4711" t="s">
        <v>168</v>
      </c>
      <c r="E4711">
        <v>1821</v>
      </c>
      <c r="F4711">
        <v>2466</v>
      </c>
      <c r="G4711">
        <v>0.73844282238442827</v>
      </c>
      <c r="H4711">
        <v>44025</v>
      </c>
      <c r="I4711">
        <v>74901</v>
      </c>
      <c r="J4711">
        <v>4</v>
      </c>
      <c r="K4711" t="s">
        <v>871</v>
      </c>
      <c r="L4711">
        <v>22562</v>
      </c>
      <c r="M4711">
        <v>2024</v>
      </c>
      <c r="N4711">
        <v>36</v>
      </c>
      <c r="O4711">
        <f t="shared" si="73"/>
        <v>4.1362862010221463E-2</v>
      </c>
    </row>
    <row r="4712" spans="1:15" x14ac:dyDescent="0.3">
      <c r="A4712">
        <v>3115</v>
      </c>
      <c r="B4712">
        <v>194</v>
      </c>
      <c r="C4712" t="s">
        <v>760</v>
      </c>
      <c r="D4712" t="s">
        <v>168</v>
      </c>
      <c r="E4712">
        <v>927</v>
      </c>
      <c r="F4712">
        <v>2487</v>
      </c>
      <c r="G4712">
        <v>0.37273823884197826</v>
      </c>
      <c r="H4712">
        <v>44025</v>
      </c>
      <c r="I4712">
        <v>74901</v>
      </c>
      <c r="J4712">
        <v>5</v>
      </c>
      <c r="K4712" t="s">
        <v>873</v>
      </c>
      <c r="L4712">
        <v>26491</v>
      </c>
      <c r="M4712">
        <v>2024</v>
      </c>
      <c r="N4712">
        <v>36</v>
      </c>
      <c r="O4712">
        <f t="shared" si="73"/>
        <v>2.1056218057921634E-2</v>
      </c>
    </row>
    <row r="4713" spans="1:15" x14ac:dyDescent="0.3">
      <c r="A4713">
        <v>3115</v>
      </c>
      <c r="B4713">
        <v>137</v>
      </c>
      <c r="C4713" t="s">
        <v>760</v>
      </c>
      <c r="D4713" t="s">
        <v>168</v>
      </c>
      <c r="E4713">
        <v>741</v>
      </c>
      <c r="F4713">
        <v>1707</v>
      </c>
      <c r="G4713">
        <v>0.43409490333919154</v>
      </c>
      <c r="H4713">
        <v>44025</v>
      </c>
      <c r="I4713">
        <v>74901</v>
      </c>
      <c r="J4713">
        <v>6</v>
      </c>
      <c r="K4713" t="s">
        <v>872</v>
      </c>
      <c r="L4713">
        <v>18935</v>
      </c>
      <c r="M4713">
        <v>2024</v>
      </c>
      <c r="N4713">
        <v>36</v>
      </c>
      <c r="O4713">
        <f t="shared" si="73"/>
        <v>1.6831345826235095E-2</v>
      </c>
    </row>
    <row r="4714" spans="1:15" x14ac:dyDescent="0.3">
      <c r="A4714">
        <v>3115</v>
      </c>
      <c r="B4714">
        <v>139</v>
      </c>
      <c r="C4714" t="s">
        <v>760</v>
      </c>
      <c r="D4714" t="s">
        <v>168</v>
      </c>
      <c r="E4714">
        <v>741</v>
      </c>
      <c r="F4714">
        <v>1953</v>
      </c>
      <c r="G4714">
        <v>0.3794162826420891</v>
      </c>
      <c r="H4714">
        <v>44025</v>
      </c>
      <c r="I4714">
        <v>74901</v>
      </c>
      <c r="J4714">
        <v>6</v>
      </c>
      <c r="K4714" t="s">
        <v>879</v>
      </c>
      <c r="L4714">
        <v>15497</v>
      </c>
      <c r="M4714">
        <v>2024</v>
      </c>
      <c r="N4714">
        <v>36</v>
      </c>
      <c r="O4714">
        <f t="shared" si="73"/>
        <v>1.6831345826235095E-2</v>
      </c>
    </row>
    <row r="4715" spans="1:15" x14ac:dyDescent="0.3">
      <c r="A4715">
        <v>3115</v>
      </c>
      <c r="B4715">
        <v>175</v>
      </c>
      <c r="C4715" t="s">
        <v>760</v>
      </c>
      <c r="D4715" t="s">
        <v>168</v>
      </c>
      <c r="E4715">
        <v>622</v>
      </c>
      <c r="F4715">
        <v>878</v>
      </c>
      <c r="G4715">
        <v>0.70842824601366738</v>
      </c>
      <c r="H4715">
        <v>44025</v>
      </c>
      <c r="I4715">
        <v>74901</v>
      </c>
      <c r="J4715">
        <v>8</v>
      </c>
      <c r="K4715" t="s">
        <v>2879</v>
      </c>
      <c r="L4715">
        <v>7629</v>
      </c>
      <c r="M4715">
        <v>2024</v>
      </c>
      <c r="N4715">
        <v>36</v>
      </c>
      <c r="O4715">
        <f t="shared" si="73"/>
        <v>1.4128336172629189E-2</v>
      </c>
    </row>
    <row r="4716" spans="1:15" x14ac:dyDescent="0.3">
      <c r="A4716">
        <v>3115</v>
      </c>
      <c r="B4716">
        <v>469</v>
      </c>
      <c r="C4716" t="s">
        <v>760</v>
      </c>
      <c r="D4716" t="s">
        <v>168</v>
      </c>
      <c r="E4716">
        <v>511</v>
      </c>
      <c r="F4716">
        <v>1103</v>
      </c>
      <c r="G4716">
        <v>0.46328195829555757</v>
      </c>
      <c r="H4716">
        <v>44025</v>
      </c>
      <c r="I4716">
        <v>74901</v>
      </c>
      <c r="J4716">
        <v>9</v>
      </c>
      <c r="K4716" t="s">
        <v>1605</v>
      </c>
      <c r="L4716">
        <v>10709</v>
      </c>
      <c r="M4716">
        <v>2024</v>
      </c>
      <c r="N4716">
        <v>36</v>
      </c>
      <c r="O4716">
        <f t="shared" si="73"/>
        <v>1.1607041453719477E-2</v>
      </c>
    </row>
    <row r="4717" spans="1:15" x14ac:dyDescent="0.3">
      <c r="A4717">
        <v>3115</v>
      </c>
      <c r="B4717">
        <v>463</v>
      </c>
      <c r="C4717" t="s">
        <v>760</v>
      </c>
      <c r="D4717" t="s">
        <v>168</v>
      </c>
      <c r="E4717">
        <v>488</v>
      </c>
      <c r="F4717">
        <v>1197</v>
      </c>
      <c r="G4717">
        <v>0.40768588137009187</v>
      </c>
      <c r="H4717">
        <v>44025</v>
      </c>
      <c r="I4717">
        <v>74901</v>
      </c>
      <c r="J4717">
        <v>10</v>
      </c>
      <c r="K4717" t="s">
        <v>880</v>
      </c>
      <c r="L4717">
        <v>12764</v>
      </c>
      <c r="M4717">
        <v>2024</v>
      </c>
      <c r="N4717">
        <v>36</v>
      </c>
      <c r="O4717">
        <f t="shared" si="73"/>
        <v>1.1084611016467917E-2</v>
      </c>
    </row>
    <row r="4718" spans="1:15" x14ac:dyDescent="0.3">
      <c r="A4718">
        <v>3115</v>
      </c>
      <c r="B4718">
        <v>24</v>
      </c>
      <c r="C4718" t="s">
        <v>760</v>
      </c>
      <c r="D4718" t="s">
        <v>168</v>
      </c>
      <c r="E4718">
        <v>478</v>
      </c>
      <c r="F4718">
        <v>600</v>
      </c>
      <c r="G4718">
        <v>0.79666666666666663</v>
      </c>
      <c r="H4718">
        <v>44025</v>
      </c>
      <c r="I4718">
        <v>74901</v>
      </c>
      <c r="J4718">
        <v>11</v>
      </c>
      <c r="K4718" t="s">
        <v>2220</v>
      </c>
      <c r="L4718">
        <v>3887</v>
      </c>
      <c r="M4718">
        <v>2024</v>
      </c>
      <c r="N4718">
        <v>36</v>
      </c>
      <c r="O4718">
        <f t="shared" si="73"/>
        <v>1.0857467348097671E-2</v>
      </c>
    </row>
    <row r="4719" spans="1:15" x14ac:dyDescent="0.3">
      <c r="A4719">
        <v>3115</v>
      </c>
      <c r="B4719">
        <v>140</v>
      </c>
      <c r="C4719" t="s">
        <v>760</v>
      </c>
      <c r="D4719" t="s">
        <v>168</v>
      </c>
      <c r="E4719">
        <v>462</v>
      </c>
      <c r="F4719">
        <v>1167</v>
      </c>
      <c r="G4719">
        <v>0.39588688946015427</v>
      </c>
      <c r="H4719">
        <v>44025</v>
      </c>
      <c r="I4719">
        <v>74901</v>
      </c>
      <c r="J4719">
        <v>12</v>
      </c>
      <c r="K4719" t="s">
        <v>876</v>
      </c>
      <c r="L4719">
        <v>9196</v>
      </c>
      <c r="M4719">
        <v>2024</v>
      </c>
      <c r="N4719">
        <v>36</v>
      </c>
      <c r="O4719">
        <f t="shared" si="73"/>
        <v>1.0494037478705281E-2</v>
      </c>
    </row>
    <row r="4720" spans="1:15" x14ac:dyDescent="0.3">
      <c r="A4720">
        <v>3115</v>
      </c>
      <c r="B4720">
        <v>45</v>
      </c>
      <c r="C4720" t="s">
        <v>760</v>
      </c>
      <c r="D4720" t="s">
        <v>168</v>
      </c>
      <c r="E4720">
        <v>456</v>
      </c>
      <c r="F4720">
        <v>868</v>
      </c>
      <c r="G4720">
        <v>0.52534562211981561</v>
      </c>
      <c r="H4720">
        <v>44025</v>
      </c>
      <c r="I4720">
        <v>74901</v>
      </c>
      <c r="J4720">
        <v>13</v>
      </c>
      <c r="K4720" t="s">
        <v>883</v>
      </c>
      <c r="L4720">
        <v>9187</v>
      </c>
      <c r="M4720">
        <v>2024</v>
      </c>
      <c r="N4720">
        <v>36</v>
      </c>
      <c r="O4720">
        <f t="shared" si="73"/>
        <v>1.0357751277683135E-2</v>
      </c>
    </row>
    <row r="4721" spans="1:15" x14ac:dyDescent="0.3">
      <c r="A4721">
        <v>3115</v>
      </c>
      <c r="B4721">
        <v>775</v>
      </c>
      <c r="C4721" t="s">
        <v>760</v>
      </c>
      <c r="D4721" t="s">
        <v>168</v>
      </c>
      <c r="E4721">
        <v>453</v>
      </c>
      <c r="F4721">
        <v>916</v>
      </c>
      <c r="G4721">
        <v>0.49454148471615722</v>
      </c>
      <c r="H4721">
        <v>44025</v>
      </c>
      <c r="I4721">
        <v>74901</v>
      </c>
      <c r="J4721">
        <v>14</v>
      </c>
      <c r="K4721" t="s">
        <v>881</v>
      </c>
      <c r="L4721">
        <v>9105</v>
      </c>
      <c r="M4721">
        <v>2024</v>
      </c>
      <c r="N4721">
        <v>36</v>
      </c>
      <c r="O4721">
        <f t="shared" si="73"/>
        <v>1.0289608177172062E-2</v>
      </c>
    </row>
    <row r="4722" spans="1:15" x14ac:dyDescent="0.3">
      <c r="A4722">
        <v>3115</v>
      </c>
      <c r="B4722">
        <v>174</v>
      </c>
      <c r="C4722" t="s">
        <v>760</v>
      </c>
      <c r="D4722" t="s">
        <v>168</v>
      </c>
      <c r="E4722">
        <v>449</v>
      </c>
      <c r="F4722">
        <v>659</v>
      </c>
      <c r="G4722">
        <v>0.68133535660091049</v>
      </c>
      <c r="H4722">
        <v>44025</v>
      </c>
      <c r="I4722">
        <v>74901</v>
      </c>
      <c r="J4722">
        <v>15</v>
      </c>
      <c r="K4722" t="s">
        <v>2878</v>
      </c>
      <c r="L4722">
        <v>5150</v>
      </c>
      <c r="M4722">
        <v>2024</v>
      </c>
      <c r="N4722">
        <v>36</v>
      </c>
      <c r="O4722">
        <f t="shared" si="73"/>
        <v>1.0198750709823963E-2</v>
      </c>
    </row>
    <row r="4723" spans="1:15" x14ac:dyDescent="0.3">
      <c r="A4723">
        <v>3115</v>
      </c>
      <c r="B4723">
        <v>201</v>
      </c>
      <c r="C4723" t="s">
        <v>760</v>
      </c>
      <c r="D4723" t="s">
        <v>168</v>
      </c>
      <c r="E4723">
        <v>448</v>
      </c>
      <c r="F4723">
        <v>1030</v>
      </c>
      <c r="G4723">
        <v>0.43495145631067961</v>
      </c>
      <c r="H4723">
        <v>44025</v>
      </c>
      <c r="I4723">
        <v>74901</v>
      </c>
      <c r="J4723">
        <v>16</v>
      </c>
      <c r="K4723" t="s">
        <v>877</v>
      </c>
      <c r="L4723">
        <v>11407</v>
      </c>
      <c r="M4723">
        <v>2024</v>
      </c>
      <c r="N4723">
        <v>36</v>
      </c>
      <c r="O4723">
        <f t="shared" si="73"/>
        <v>1.0176036342986939E-2</v>
      </c>
    </row>
    <row r="4724" spans="1:15" x14ac:dyDescent="0.3">
      <c r="A4724">
        <v>3115</v>
      </c>
      <c r="B4724">
        <v>403</v>
      </c>
      <c r="C4724" t="s">
        <v>760</v>
      </c>
      <c r="D4724" t="s">
        <v>168</v>
      </c>
      <c r="E4724">
        <v>433</v>
      </c>
      <c r="F4724">
        <v>489</v>
      </c>
      <c r="G4724">
        <v>0.88548057259713697</v>
      </c>
      <c r="H4724">
        <v>44025</v>
      </c>
      <c r="I4724">
        <v>74901</v>
      </c>
      <c r="J4724">
        <v>17</v>
      </c>
      <c r="K4724" t="s">
        <v>928</v>
      </c>
      <c r="L4724">
        <v>4475</v>
      </c>
      <c r="M4724">
        <v>2024</v>
      </c>
      <c r="N4724">
        <v>36</v>
      </c>
      <c r="O4724">
        <f t="shared" si="73"/>
        <v>9.8353208404315731E-3</v>
      </c>
    </row>
    <row r="4725" spans="1:15" x14ac:dyDescent="0.3">
      <c r="A4725">
        <v>3115</v>
      </c>
      <c r="B4725">
        <v>133</v>
      </c>
      <c r="C4725" t="s">
        <v>760</v>
      </c>
      <c r="D4725" t="s">
        <v>168</v>
      </c>
      <c r="E4725">
        <v>427</v>
      </c>
      <c r="F4725">
        <v>784</v>
      </c>
      <c r="G4725">
        <v>0.5446428571428571</v>
      </c>
      <c r="H4725">
        <v>44025</v>
      </c>
      <c r="I4725">
        <v>74901</v>
      </c>
      <c r="J4725">
        <v>18</v>
      </c>
      <c r="K4725" t="s">
        <v>2877</v>
      </c>
      <c r="L4725">
        <v>7672</v>
      </c>
      <c r="M4725">
        <v>2024</v>
      </c>
      <c r="N4725">
        <v>36</v>
      </c>
      <c r="O4725">
        <f t="shared" si="73"/>
        <v>9.6990346394094269E-3</v>
      </c>
    </row>
    <row r="4726" spans="1:15" x14ac:dyDescent="0.3">
      <c r="A4726">
        <v>3115</v>
      </c>
      <c r="B4726">
        <v>466</v>
      </c>
      <c r="C4726" t="s">
        <v>760</v>
      </c>
      <c r="D4726" t="s">
        <v>168</v>
      </c>
      <c r="E4726">
        <v>415</v>
      </c>
      <c r="F4726">
        <v>730</v>
      </c>
      <c r="G4726">
        <v>0.56849315068493156</v>
      </c>
      <c r="H4726">
        <v>44025</v>
      </c>
      <c r="I4726">
        <v>74901</v>
      </c>
      <c r="J4726">
        <v>19</v>
      </c>
      <c r="K4726" t="s">
        <v>2748</v>
      </c>
      <c r="L4726">
        <v>7325</v>
      </c>
      <c r="M4726">
        <v>2024</v>
      </c>
      <c r="N4726">
        <v>36</v>
      </c>
      <c r="O4726">
        <f t="shared" si="73"/>
        <v>9.4264622373651328E-3</v>
      </c>
    </row>
    <row r="4727" spans="1:15" x14ac:dyDescent="0.3">
      <c r="A4727">
        <v>3115</v>
      </c>
      <c r="B4727">
        <v>135</v>
      </c>
      <c r="C4727" t="s">
        <v>760</v>
      </c>
      <c r="D4727" t="s">
        <v>168</v>
      </c>
      <c r="E4727">
        <v>400</v>
      </c>
      <c r="F4727">
        <v>438</v>
      </c>
      <c r="G4727">
        <v>0.91324200913242004</v>
      </c>
      <c r="H4727">
        <v>44025</v>
      </c>
      <c r="I4727">
        <v>74901</v>
      </c>
      <c r="J4727">
        <v>20</v>
      </c>
      <c r="K4727" t="s">
        <v>964</v>
      </c>
      <c r="L4727">
        <v>2780</v>
      </c>
      <c r="M4727">
        <v>2024</v>
      </c>
      <c r="N4727">
        <v>36</v>
      </c>
      <c r="O4727">
        <f t="shared" si="73"/>
        <v>9.0857467348097673E-3</v>
      </c>
    </row>
    <row r="4728" spans="1:15" x14ac:dyDescent="0.3">
      <c r="A4728">
        <v>3115</v>
      </c>
      <c r="B4728">
        <v>308</v>
      </c>
      <c r="C4728" t="s">
        <v>760</v>
      </c>
      <c r="D4728" t="s">
        <v>168</v>
      </c>
      <c r="E4728">
        <v>391</v>
      </c>
      <c r="F4728">
        <v>657</v>
      </c>
      <c r="G4728">
        <v>0.59512937595129378</v>
      </c>
      <c r="H4728">
        <v>44025</v>
      </c>
      <c r="I4728">
        <v>74901</v>
      </c>
      <c r="J4728">
        <v>21</v>
      </c>
      <c r="K4728" t="s">
        <v>2211</v>
      </c>
      <c r="L4728">
        <v>5626</v>
      </c>
      <c r="M4728">
        <v>2024</v>
      </c>
      <c r="N4728">
        <v>36</v>
      </c>
      <c r="O4728">
        <f t="shared" si="73"/>
        <v>8.881317433276548E-3</v>
      </c>
    </row>
    <row r="4729" spans="1:15" x14ac:dyDescent="0.3">
      <c r="A4729">
        <v>3115</v>
      </c>
      <c r="B4729">
        <v>347</v>
      </c>
      <c r="C4729" t="s">
        <v>760</v>
      </c>
      <c r="D4729" t="s">
        <v>168</v>
      </c>
      <c r="E4729">
        <v>363</v>
      </c>
      <c r="F4729">
        <v>530</v>
      </c>
      <c r="G4729">
        <v>0.68490566037735845</v>
      </c>
      <c r="H4729">
        <v>44025</v>
      </c>
      <c r="I4729">
        <v>74901</v>
      </c>
      <c r="J4729">
        <v>22</v>
      </c>
      <c r="K4729" t="s">
        <v>886</v>
      </c>
      <c r="L4729">
        <v>5736</v>
      </c>
      <c r="M4729">
        <v>2024</v>
      </c>
      <c r="N4729">
        <v>36</v>
      </c>
      <c r="O4729">
        <f t="shared" si="73"/>
        <v>8.245315161839864E-3</v>
      </c>
    </row>
    <row r="4730" spans="1:15" x14ac:dyDescent="0.3">
      <c r="A4730">
        <v>3115</v>
      </c>
      <c r="B4730">
        <v>383</v>
      </c>
      <c r="C4730" t="s">
        <v>760</v>
      </c>
      <c r="D4730" t="s">
        <v>168</v>
      </c>
      <c r="E4730">
        <v>353</v>
      </c>
      <c r="F4730">
        <v>831</v>
      </c>
      <c r="G4730">
        <v>0.42478941034897716</v>
      </c>
      <c r="H4730">
        <v>44025</v>
      </c>
      <c r="I4730">
        <v>74901</v>
      </c>
      <c r="J4730">
        <v>23</v>
      </c>
      <c r="K4730" t="s">
        <v>2875</v>
      </c>
      <c r="L4730">
        <v>8922</v>
      </c>
      <c r="M4730">
        <v>2024</v>
      </c>
      <c r="N4730">
        <v>36</v>
      </c>
      <c r="O4730">
        <f t="shared" si="73"/>
        <v>8.0181714934696204E-3</v>
      </c>
    </row>
    <row r="4731" spans="1:15" x14ac:dyDescent="0.3">
      <c r="A4731">
        <v>3115</v>
      </c>
      <c r="B4731">
        <v>53</v>
      </c>
      <c r="C4731" t="s">
        <v>760</v>
      </c>
      <c r="D4731" t="s">
        <v>168</v>
      </c>
      <c r="E4731">
        <v>347</v>
      </c>
      <c r="F4731">
        <v>526</v>
      </c>
      <c r="G4731">
        <v>0.65969581749049433</v>
      </c>
      <c r="H4731">
        <v>44025</v>
      </c>
      <c r="I4731">
        <v>74901</v>
      </c>
      <c r="J4731">
        <v>24</v>
      </c>
      <c r="K4731" t="s">
        <v>906</v>
      </c>
      <c r="L4731">
        <v>6415</v>
      </c>
      <c r="M4731">
        <v>2024</v>
      </c>
      <c r="N4731">
        <v>36</v>
      </c>
      <c r="O4731">
        <f t="shared" si="73"/>
        <v>7.8818852924474724E-3</v>
      </c>
    </row>
    <row r="4732" spans="1:15" x14ac:dyDescent="0.3">
      <c r="A4732">
        <v>3115</v>
      </c>
      <c r="B4732">
        <v>141</v>
      </c>
      <c r="C4732" t="s">
        <v>760</v>
      </c>
      <c r="D4732" t="s">
        <v>168</v>
      </c>
      <c r="E4732">
        <v>338</v>
      </c>
      <c r="F4732">
        <v>457</v>
      </c>
      <c r="G4732">
        <v>0.73960612691466088</v>
      </c>
      <c r="H4732">
        <v>44025</v>
      </c>
      <c r="I4732">
        <v>74901</v>
      </c>
      <c r="J4732">
        <v>25</v>
      </c>
      <c r="K4732" t="s">
        <v>931</v>
      </c>
      <c r="L4732">
        <v>3833</v>
      </c>
      <c r="M4732">
        <v>2024</v>
      </c>
      <c r="N4732">
        <v>36</v>
      </c>
      <c r="O4732">
        <f t="shared" si="73"/>
        <v>7.6774559909142531E-3</v>
      </c>
    </row>
    <row r="4733" spans="1:15" x14ac:dyDescent="0.3">
      <c r="A4733">
        <v>3115</v>
      </c>
      <c r="B4733">
        <v>254</v>
      </c>
      <c r="C4733" t="s">
        <v>760</v>
      </c>
      <c r="D4733" t="s">
        <v>168</v>
      </c>
      <c r="E4733">
        <v>332</v>
      </c>
      <c r="F4733">
        <v>570</v>
      </c>
      <c r="G4733">
        <v>0.58245614035087723</v>
      </c>
      <c r="H4733">
        <v>44025</v>
      </c>
      <c r="I4733">
        <v>74901</v>
      </c>
      <c r="J4733">
        <v>26</v>
      </c>
      <c r="K4733" t="s">
        <v>889</v>
      </c>
      <c r="L4733">
        <v>7267</v>
      </c>
      <c r="M4733">
        <v>2024</v>
      </c>
      <c r="N4733">
        <v>36</v>
      </c>
      <c r="O4733">
        <f t="shared" si="73"/>
        <v>7.5411697898921069E-3</v>
      </c>
    </row>
    <row r="4734" spans="1:15" x14ac:dyDescent="0.3">
      <c r="A4734">
        <v>3115</v>
      </c>
      <c r="B4734">
        <v>231</v>
      </c>
      <c r="C4734" t="s">
        <v>760</v>
      </c>
      <c r="D4734" t="s">
        <v>168</v>
      </c>
      <c r="E4734">
        <v>330</v>
      </c>
      <c r="F4734">
        <v>499</v>
      </c>
      <c r="G4734">
        <v>0.66132264529058116</v>
      </c>
      <c r="H4734">
        <v>44025</v>
      </c>
      <c r="I4734">
        <v>74901</v>
      </c>
      <c r="J4734">
        <v>27</v>
      </c>
      <c r="K4734" t="s">
        <v>2220</v>
      </c>
      <c r="L4734">
        <v>4866</v>
      </c>
      <c r="M4734">
        <v>2024</v>
      </c>
      <c r="N4734">
        <v>36</v>
      </c>
      <c r="O4734">
        <f t="shared" si="73"/>
        <v>7.4957410562180582E-3</v>
      </c>
    </row>
    <row r="4735" spans="1:15" x14ac:dyDescent="0.3">
      <c r="A4735">
        <v>3115</v>
      </c>
      <c r="B4735">
        <v>55</v>
      </c>
      <c r="C4735" t="s">
        <v>760</v>
      </c>
      <c r="D4735" t="s">
        <v>168</v>
      </c>
      <c r="E4735">
        <v>329</v>
      </c>
      <c r="F4735">
        <v>341</v>
      </c>
      <c r="G4735">
        <v>0.96480938416422291</v>
      </c>
      <c r="H4735">
        <v>44025</v>
      </c>
      <c r="I4735">
        <v>74901</v>
      </c>
      <c r="J4735">
        <v>28</v>
      </c>
      <c r="K4735" t="s">
        <v>938</v>
      </c>
      <c r="L4735">
        <v>2822</v>
      </c>
      <c r="M4735">
        <v>2024</v>
      </c>
      <c r="N4735">
        <v>36</v>
      </c>
      <c r="O4735">
        <f t="shared" si="73"/>
        <v>7.4730266893810338E-3</v>
      </c>
    </row>
    <row r="4736" spans="1:15" x14ac:dyDescent="0.3">
      <c r="A4736">
        <v>3115</v>
      </c>
      <c r="B4736">
        <v>420</v>
      </c>
      <c r="C4736" t="s">
        <v>760</v>
      </c>
      <c r="D4736" t="s">
        <v>168</v>
      </c>
      <c r="E4736">
        <v>328</v>
      </c>
      <c r="F4736">
        <v>686</v>
      </c>
      <c r="G4736">
        <v>0.478134110787172</v>
      </c>
      <c r="H4736">
        <v>44025</v>
      </c>
      <c r="I4736">
        <v>74901</v>
      </c>
      <c r="J4736">
        <v>29</v>
      </c>
      <c r="K4736" t="s">
        <v>894</v>
      </c>
      <c r="L4736">
        <v>7368</v>
      </c>
      <c r="M4736">
        <v>2024</v>
      </c>
      <c r="N4736">
        <v>36</v>
      </c>
      <c r="O4736">
        <f t="shared" si="73"/>
        <v>7.4503123225440095E-3</v>
      </c>
    </row>
    <row r="4737" spans="1:15" x14ac:dyDescent="0.3">
      <c r="A4737">
        <v>3115</v>
      </c>
      <c r="B4737">
        <v>710</v>
      </c>
      <c r="C4737" t="s">
        <v>760</v>
      </c>
      <c r="D4737" t="s">
        <v>168</v>
      </c>
      <c r="E4737">
        <v>314</v>
      </c>
      <c r="F4737">
        <v>539</v>
      </c>
      <c r="G4737">
        <v>0.58256029684601118</v>
      </c>
      <c r="H4737">
        <v>44025</v>
      </c>
      <c r="I4737">
        <v>74901</v>
      </c>
      <c r="J4737">
        <v>30</v>
      </c>
      <c r="K4737" t="s">
        <v>891</v>
      </c>
      <c r="L4737">
        <v>4844</v>
      </c>
      <c r="M4737">
        <v>2024</v>
      </c>
      <c r="N4737">
        <v>36</v>
      </c>
      <c r="O4737">
        <f t="shared" si="73"/>
        <v>7.1323111868256675E-3</v>
      </c>
    </row>
    <row r="4738" spans="1:15" x14ac:dyDescent="0.3">
      <c r="A4738">
        <v>3115</v>
      </c>
      <c r="B4738">
        <v>190</v>
      </c>
      <c r="C4738" t="s">
        <v>760</v>
      </c>
      <c r="D4738" t="s">
        <v>168</v>
      </c>
      <c r="E4738">
        <v>287</v>
      </c>
      <c r="F4738">
        <v>527</v>
      </c>
      <c r="G4738">
        <v>0.54459203036053128</v>
      </c>
      <c r="H4738">
        <v>44025</v>
      </c>
      <c r="I4738">
        <v>74901</v>
      </c>
      <c r="J4738">
        <v>31</v>
      </c>
      <c r="K4738" t="s">
        <v>904</v>
      </c>
      <c r="L4738">
        <v>5253</v>
      </c>
      <c r="M4738">
        <v>2024</v>
      </c>
      <c r="N4738">
        <v>36</v>
      </c>
      <c r="O4738">
        <f t="shared" si="73"/>
        <v>6.5190232822260078E-3</v>
      </c>
    </row>
    <row r="4739" spans="1:15" x14ac:dyDescent="0.3">
      <c r="A4739">
        <v>3115</v>
      </c>
      <c r="B4739">
        <v>301</v>
      </c>
      <c r="C4739" t="s">
        <v>760</v>
      </c>
      <c r="D4739" t="s">
        <v>168</v>
      </c>
      <c r="E4739">
        <v>286</v>
      </c>
      <c r="F4739">
        <v>490</v>
      </c>
      <c r="G4739">
        <v>0.58367346938775511</v>
      </c>
      <c r="H4739">
        <v>44025</v>
      </c>
      <c r="I4739">
        <v>74901</v>
      </c>
      <c r="J4739">
        <v>32</v>
      </c>
      <c r="K4739" t="s">
        <v>2874</v>
      </c>
      <c r="L4739">
        <v>7114</v>
      </c>
      <c r="M4739">
        <v>2024</v>
      </c>
      <c r="N4739">
        <v>36</v>
      </c>
      <c r="O4739">
        <f t="shared" ref="O4739:O4802" si="74">E4739/H4739</f>
        <v>6.4963089153889835E-3</v>
      </c>
    </row>
    <row r="4740" spans="1:15" x14ac:dyDescent="0.3">
      <c r="A4740">
        <v>3115</v>
      </c>
      <c r="B4740">
        <v>249</v>
      </c>
      <c r="C4740" t="s">
        <v>760</v>
      </c>
      <c r="D4740" t="s">
        <v>168</v>
      </c>
      <c r="E4740">
        <v>283</v>
      </c>
      <c r="F4740">
        <v>584</v>
      </c>
      <c r="G4740">
        <v>0.4845890410958904</v>
      </c>
      <c r="H4740">
        <v>44025</v>
      </c>
      <c r="I4740">
        <v>74901</v>
      </c>
      <c r="J4740">
        <v>33</v>
      </c>
      <c r="K4740" t="s">
        <v>2876</v>
      </c>
      <c r="L4740">
        <v>7387</v>
      </c>
      <c r="M4740">
        <v>2024</v>
      </c>
      <c r="N4740">
        <v>36</v>
      </c>
      <c r="O4740">
        <f t="shared" si="74"/>
        <v>6.4281658148779104E-3</v>
      </c>
    </row>
    <row r="4741" spans="1:15" x14ac:dyDescent="0.3">
      <c r="A4741">
        <v>3115</v>
      </c>
      <c r="B4741">
        <v>192</v>
      </c>
      <c r="C4741" t="s">
        <v>760</v>
      </c>
      <c r="D4741" t="s">
        <v>168</v>
      </c>
      <c r="E4741">
        <v>282</v>
      </c>
      <c r="F4741">
        <v>432</v>
      </c>
      <c r="G4741">
        <v>0.65277777777777779</v>
      </c>
      <c r="H4741">
        <v>44025</v>
      </c>
      <c r="I4741">
        <v>74901</v>
      </c>
      <c r="J4741">
        <v>34</v>
      </c>
      <c r="K4741" t="s">
        <v>2880</v>
      </c>
      <c r="L4741">
        <v>5020</v>
      </c>
      <c r="M4741">
        <v>2024</v>
      </c>
      <c r="N4741">
        <v>36</v>
      </c>
      <c r="O4741">
        <f t="shared" si="74"/>
        <v>6.405451448040886E-3</v>
      </c>
    </row>
    <row r="4742" spans="1:15" x14ac:dyDescent="0.3">
      <c r="A4742">
        <v>3115</v>
      </c>
      <c r="B4742">
        <v>282</v>
      </c>
      <c r="C4742" t="s">
        <v>760</v>
      </c>
      <c r="D4742" t="s">
        <v>168</v>
      </c>
      <c r="E4742">
        <v>282</v>
      </c>
      <c r="F4742">
        <v>561</v>
      </c>
      <c r="G4742">
        <v>0.50267379679144386</v>
      </c>
      <c r="H4742">
        <v>44025</v>
      </c>
      <c r="I4742">
        <v>74901</v>
      </c>
      <c r="J4742">
        <v>34</v>
      </c>
      <c r="K4742" t="s">
        <v>893</v>
      </c>
      <c r="L4742">
        <v>5536</v>
      </c>
      <c r="M4742">
        <v>2024</v>
      </c>
      <c r="N4742">
        <v>36</v>
      </c>
      <c r="O4742">
        <f t="shared" si="74"/>
        <v>6.405451448040886E-3</v>
      </c>
    </row>
    <row r="4743" spans="1:15" x14ac:dyDescent="0.3">
      <c r="A4743">
        <v>3115</v>
      </c>
      <c r="B4743">
        <v>280</v>
      </c>
      <c r="C4743" t="s">
        <v>760</v>
      </c>
      <c r="D4743" t="s">
        <v>168</v>
      </c>
      <c r="E4743">
        <v>280</v>
      </c>
      <c r="F4743">
        <v>453</v>
      </c>
      <c r="G4743">
        <v>0.61810154525386318</v>
      </c>
      <c r="H4743">
        <v>44025</v>
      </c>
      <c r="I4743">
        <v>74901</v>
      </c>
      <c r="J4743">
        <v>36</v>
      </c>
      <c r="K4743" t="s">
        <v>948</v>
      </c>
      <c r="L4743">
        <v>4028</v>
      </c>
      <c r="M4743">
        <v>2024</v>
      </c>
      <c r="N4743">
        <v>36</v>
      </c>
      <c r="O4743">
        <f t="shared" si="74"/>
        <v>6.3600227143668373E-3</v>
      </c>
    </row>
    <row r="4744" spans="1:15" x14ac:dyDescent="0.3">
      <c r="A4744">
        <v>3115</v>
      </c>
      <c r="B4744">
        <v>138</v>
      </c>
      <c r="C4744" t="s">
        <v>760</v>
      </c>
      <c r="D4744" t="s">
        <v>168</v>
      </c>
      <c r="E4744">
        <v>279</v>
      </c>
      <c r="F4744">
        <v>342</v>
      </c>
      <c r="G4744">
        <v>0.81578947368421051</v>
      </c>
      <c r="H4744">
        <v>44025</v>
      </c>
      <c r="I4744">
        <v>74901</v>
      </c>
      <c r="J4744">
        <v>37</v>
      </c>
      <c r="K4744" t="s">
        <v>930</v>
      </c>
      <c r="L4744">
        <v>2288</v>
      </c>
      <c r="M4744">
        <v>2024</v>
      </c>
      <c r="N4744">
        <v>36</v>
      </c>
      <c r="O4744">
        <f t="shared" si="74"/>
        <v>6.3373083475298129E-3</v>
      </c>
    </row>
    <row r="4745" spans="1:15" x14ac:dyDescent="0.3">
      <c r="A4745">
        <v>3115</v>
      </c>
      <c r="B4745">
        <v>751</v>
      </c>
      <c r="C4745" t="s">
        <v>760</v>
      </c>
      <c r="D4745" t="s">
        <v>168</v>
      </c>
      <c r="E4745">
        <v>262</v>
      </c>
      <c r="F4745">
        <v>907</v>
      </c>
      <c r="G4745">
        <v>0.288864388092613</v>
      </c>
      <c r="H4745">
        <v>44025</v>
      </c>
      <c r="I4745">
        <v>74901</v>
      </c>
      <c r="J4745">
        <v>38</v>
      </c>
      <c r="K4745" t="s">
        <v>870</v>
      </c>
      <c r="L4745">
        <v>7174</v>
      </c>
      <c r="M4745">
        <v>2024</v>
      </c>
      <c r="N4745">
        <v>36</v>
      </c>
      <c r="O4745">
        <f t="shared" si="74"/>
        <v>5.9511641113003978E-3</v>
      </c>
    </row>
    <row r="4746" spans="1:15" x14ac:dyDescent="0.3">
      <c r="A4746">
        <v>3115</v>
      </c>
      <c r="B4746">
        <v>663</v>
      </c>
      <c r="C4746" t="s">
        <v>760</v>
      </c>
      <c r="D4746" t="s">
        <v>168</v>
      </c>
      <c r="E4746">
        <v>252</v>
      </c>
      <c r="F4746">
        <v>521</v>
      </c>
      <c r="G4746">
        <v>0.48368522072936659</v>
      </c>
      <c r="H4746">
        <v>44025</v>
      </c>
      <c r="I4746">
        <v>74901</v>
      </c>
      <c r="J4746">
        <v>39</v>
      </c>
      <c r="K4746" t="s">
        <v>2791</v>
      </c>
      <c r="L4746">
        <v>4867</v>
      </c>
      <c r="M4746">
        <v>2024</v>
      </c>
      <c r="N4746">
        <v>36</v>
      </c>
      <c r="O4746">
        <f t="shared" si="74"/>
        <v>5.7240204429301533E-3</v>
      </c>
    </row>
    <row r="4747" spans="1:15" x14ac:dyDescent="0.3">
      <c r="A4747">
        <v>3115</v>
      </c>
      <c r="B4747">
        <v>426</v>
      </c>
      <c r="C4747" t="s">
        <v>760</v>
      </c>
      <c r="D4747" t="s">
        <v>168</v>
      </c>
      <c r="E4747">
        <v>246</v>
      </c>
      <c r="F4747">
        <v>529</v>
      </c>
      <c r="G4747">
        <v>0.46502835538752363</v>
      </c>
      <c r="H4747">
        <v>44025</v>
      </c>
      <c r="I4747">
        <v>74901</v>
      </c>
      <c r="J4747">
        <v>40</v>
      </c>
      <c r="K4747" t="s">
        <v>2215</v>
      </c>
      <c r="L4747">
        <v>4907</v>
      </c>
      <c r="M4747">
        <v>2024</v>
      </c>
      <c r="N4747">
        <v>36</v>
      </c>
      <c r="O4747">
        <f t="shared" si="74"/>
        <v>5.5877342419080071E-3</v>
      </c>
    </row>
    <row r="4748" spans="1:15" x14ac:dyDescent="0.3">
      <c r="A4748">
        <v>3115</v>
      </c>
      <c r="B4748">
        <v>750</v>
      </c>
      <c r="C4748" t="s">
        <v>760</v>
      </c>
      <c r="D4748" t="s">
        <v>168</v>
      </c>
      <c r="E4748">
        <v>243</v>
      </c>
      <c r="F4748">
        <v>679</v>
      </c>
      <c r="G4748">
        <v>0.35787923416789397</v>
      </c>
      <c r="H4748">
        <v>44025</v>
      </c>
      <c r="I4748">
        <v>74901</v>
      </c>
      <c r="J4748">
        <v>41</v>
      </c>
      <c r="K4748" t="s">
        <v>884</v>
      </c>
      <c r="L4748">
        <v>5626</v>
      </c>
      <c r="M4748">
        <v>2024</v>
      </c>
      <c r="N4748">
        <v>36</v>
      </c>
      <c r="O4748">
        <f t="shared" si="74"/>
        <v>5.5195911413969331E-3</v>
      </c>
    </row>
    <row r="4749" spans="1:15" x14ac:dyDescent="0.3">
      <c r="A4749">
        <v>3115</v>
      </c>
      <c r="B4749">
        <v>566</v>
      </c>
      <c r="C4749" t="s">
        <v>760</v>
      </c>
      <c r="D4749" t="s">
        <v>168</v>
      </c>
      <c r="E4749">
        <v>242</v>
      </c>
      <c r="F4749">
        <v>318</v>
      </c>
      <c r="G4749">
        <v>0.76100628930817615</v>
      </c>
      <c r="H4749">
        <v>44025</v>
      </c>
      <c r="I4749">
        <v>74901</v>
      </c>
      <c r="J4749">
        <v>42</v>
      </c>
      <c r="K4749" t="s">
        <v>2771</v>
      </c>
      <c r="L4749">
        <v>2624</v>
      </c>
      <c r="M4749">
        <v>2024</v>
      </c>
      <c r="N4749">
        <v>36</v>
      </c>
      <c r="O4749">
        <f t="shared" si="74"/>
        <v>5.4968767745599088E-3</v>
      </c>
    </row>
    <row r="4750" spans="1:15" x14ac:dyDescent="0.3">
      <c r="A4750">
        <v>3115</v>
      </c>
      <c r="B4750">
        <v>812</v>
      </c>
      <c r="C4750" t="s">
        <v>760</v>
      </c>
      <c r="D4750" t="s">
        <v>168</v>
      </c>
      <c r="E4750">
        <v>238</v>
      </c>
      <c r="F4750">
        <v>385</v>
      </c>
      <c r="G4750">
        <v>0.61818181818181817</v>
      </c>
      <c r="H4750">
        <v>44025</v>
      </c>
      <c r="I4750">
        <v>74901</v>
      </c>
      <c r="J4750">
        <v>43</v>
      </c>
      <c r="K4750" t="s">
        <v>901</v>
      </c>
      <c r="L4750">
        <v>3303</v>
      </c>
      <c r="M4750">
        <v>2024</v>
      </c>
      <c r="N4750">
        <v>36</v>
      </c>
      <c r="O4750">
        <f t="shared" si="74"/>
        <v>5.4060193072118113E-3</v>
      </c>
    </row>
    <row r="4751" spans="1:15" x14ac:dyDescent="0.3">
      <c r="A4751">
        <v>3115</v>
      </c>
      <c r="B4751">
        <v>626</v>
      </c>
      <c r="C4751" t="s">
        <v>760</v>
      </c>
      <c r="D4751" t="s">
        <v>168</v>
      </c>
      <c r="E4751">
        <v>234</v>
      </c>
      <c r="F4751">
        <v>271</v>
      </c>
      <c r="G4751">
        <v>0.86346863468634683</v>
      </c>
      <c r="H4751">
        <v>44025</v>
      </c>
      <c r="I4751">
        <v>74901</v>
      </c>
      <c r="J4751">
        <v>44</v>
      </c>
      <c r="K4751" t="s">
        <v>2784</v>
      </c>
      <c r="L4751">
        <v>1978</v>
      </c>
      <c r="M4751">
        <v>2024</v>
      </c>
      <c r="N4751">
        <v>36</v>
      </c>
      <c r="O4751">
        <f t="shared" si="74"/>
        <v>5.3151618398637138E-3</v>
      </c>
    </row>
    <row r="4752" spans="1:15" x14ac:dyDescent="0.3">
      <c r="A4752">
        <v>3115</v>
      </c>
      <c r="B4752">
        <v>244</v>
      </c>
      <c r="C4752" t="s">
        <v>760</v>
      </c>
      <c r="D4752" t="s">
        <v>168</v>
      </c>
      <c r="E4752">
        <v>229</v>
      </c>
      <c r="F4752">
        <v>489</v>
      </c>
      <c r="G4752">
        <v>0.46830265848670755</v>
      </c>
      <c r="H4752">
        <v>44025</v>
      </c>
      <c r="I4752">
        <v>74901</v>
      </c>
      <c r="J4752">
        <v>45</v>
      </c>
      <c r="K4752" t="s">
        <v>887</v>
      </c>
      <c r="L4752">
        <v>5396</v>
      </c>
      <c r="M4752">
        <v>2024</v>
      </c>
      <c r="N4752">
        <v>36</v>
      </c>
      <c r="O4752">
        <f t="shared" si="74"/>
        <v>5.201590005678592E-3</v>
      </c>
    </row>
    <row r="4753" spans="1:15" x14ac:dyDescent="0.3">
      <c r="A4753">
        <v>3115</v>
      </c>
      <c r="B4753">
        <v>721</v>
      </c>
      <c r="C4753" t="s">
        <v>760</v>
      </c>
      <c r="D4753" t="s">
        <v>168</v>
      </c>
      <c r="E4753">
        <v>222</v>
      </c>
      <c r="F4753">
        <v>337</v>
      </c>
      <c r="G4753">
        <v>0.65875370919881304</v>
      </c>
      <c r="H4753">
        <v>44025</v>
      </c>
      <c r="I4753">
        <v>74901</v>
      </c>
      <c r="J4753">
        <v>46</v>
      </c>
      <c r="K4753" t="s">
        <v>925</v>
      </c>
      <c r="L4753">
        <v>3185</v>
      </c>
      <c r="M4753">
        <v>2024</v>
      </c>
      <c r="N4753">
        <v>36</v>
      </c>
      <c r="O4753">
        <f t="shared" si="74"/>
        <v>5.0425894378194206E-3</v>
      </c>
    </row>
    <row r="4754" spans="1:15" x14ac:dyDescent="0.3">
      <c r="A4754">
        <v>3115</v>
      </c>
      <c r="B4754">
        <v>313</v>
      </c>
      <c r="C4754" t="s">
        <v>760</v>
      </c>
      <c r="D4754" t="s">
        <v>168</v>
      </c>
      <c r="E4754">
        <v>219</v>
      </c>
      <c r="F4754">
        <v>290</v>
      </c>
      <c r="G4754">
        <v>0.7551724137931034</v>
      </c>
      <c r="H4754">
        <v>44025</v>
      </c>
      <c r="I4754">
        <v>74901</v>
      </c>
      <c r="J4754">
        <v>47</v>
      </c>
      <c r="K4754" t="s">
        <v>926</v>
      </c>
      <c r="L4754">
        <v>2940</v>
      </c>
      <c r="M4754">
        <v>2024</v>
      </c>
      <c r="N4754">
        <v>36</v>
      </c>
      <c r="O4754">
        <f t="shared" si="74"/>
        <v>4.9744463373083475E-3</v>
      </c>
    </row>
    <row r="4755" spans="1:15" x14ac:dyDescent="0.3">
      <c r="A4755">
        <v>3115</v>
      </c>
      <c r="B4755">
        <v>230</v>
      </c>
      <c r="C4755" t="s">
        <v>760</v>
      </c>
      <c r="D4755" t="s">
        <v>168</v>
      </c>
      <c r="E4755">
        <v>213</v>
      </c>
      <c r="F4755">
        <v>276</v>
      </c>
      <c r="G4755">
        <v>0.77173913043478259</v>
      </c>
      <c r="H4755">
        <v>44025</v>
      </c>
      <c r="I4755">
        <v>74901</v>
      </c>
      <c r="J4755">
        <v>48</v>
      </c>
      <c r="K4755" t="s">
        <v>2224</v>
      </c>
      <c r="L4755">
        <v>3311</v>
      </c>
      <c r="M4755">
        <v>2024</v>
      </c>
      <c r="N4755">
        <v>36</v>
      </c>
      <c r="O4755">
        <f t="shared" si="74"/>
        <v>4.8381601362862013E-3</v>
      </c>
    </row>
    <row r="4756" spans="1:15" x14ac:dyDescent="0.3">
      <c r="A4756">
        <v>3115</v>
      </c>
      <c r="B4756">
        <v>304</v>
      </c>
      <c r="C4756" t="s">
        <v>760</v>
      </c>
      <c r="D4756" t="s">
        <v>168</v>
      </c>
      <c r="E4756">
        <v>212</v>
      </c>
      <c r="F4756">
        <v>249</v>
      </c>
      <c r="G4756">
        <v>0.85140562248995988</v>
      </c>
      <c r="H4756">
        <v>44025</v>
      </c>
      <c r="I4756">
        <v>74901</v>
      </c>
      <c r="J4756">
        <v>49</v>
      </c>
      <c r="K4756" t="s">
        <v>921</v>
      </c>
      <c r="L4756">
        <v>5398</v>
      </c>
      <c r="M4756">
        <v>2024</v>
      </c>
      <c r="N4756">
        <v>36</v>
      </c>
      <c r="O4756">
        <f t="shared" si="74"/>
        <v>4.8154457694491769E-3</v>
      </c>
    </row>
    <row r="4757" spans="1:15" x14ac:dyDescent="0.3">
      <c r="A4757">
        <v>3115</v>
      </c>
      <c r="B4757">
        <v>113</v>
      </c>
      <c r="C4757" t="s">
        <v>760</v>
      </c>
      <c r="D4757" t="s">
        <v>168</v>
      </c>
      <c r="E4757">
        <v>209</v>
      </c>
      <c r="F4757">
        <v>414</v>
      </c>
      <c r="G4757">
        <v>0.50483091787439616</v>
      </c>
      <c r="H4757">
        <v>44025</v>
      </c>
      <c r="I4757">
        <v>74901</v>
      </c>
      <c r="J4757">
        <v>50</v>
      </c>
      <c r="K4757" t="s">
        <v>936</v>
      </c>
      <c r="L4757">
        <v>3757</v>
      </c>
      <c r="M4757">
        <v>2024</v>
      </c>
      <c r="N4757">
        <v>36</v>
      </c>
      <c r="O4757">
        <f t="shared" si="74"/>
        <v>4.7473026689381029E-3</v>
      </c>
    </row>
    <row r="4758" spans="1:15" x14ac:dyDescent="0.3">
      <c r="A4758">
        <v>3115</v>
      </c>
      <c r="B4758">
        <v>248</v>
      </c>
      <c r="C4758" t="s">
        <v>760</v>
      </c>
      <c r="D4758" t="s">
        <v>168</v>
      </c>
      <c r="E4758">
        <v>206</v>
      </c>
      <c r="F4758">
        <v>347</v>
      </c>
      <c r="G4758">
        <v>0.59365994236311237</v>
      </c>
      <c r="H4758">
        <v>44025</v>
      </c>
      <c r="I4758">
        <v>74901</v>
      </c>
      <c r="J4758">
        <v>51</v>
      </c>
      <c r="K4758" t="s">
        <v>963</v>
      </c>
      <c r="L4758">
        <v>3375</v>
      </c>
      <c r="M4758">
        <v>2024</v>
      </c>
      <c r="N4758">
        <v>36</v>
      </c>
      <c r="O4758">
        <f t="shared" si="74"/>
        <v>4.6791595684270298E-3</v>
      </c>
    </row>
    <row r="4759" spans="1:15" x14ac:dyDescent="0.3">
      <c r="A4759">
        <v>3115</v>
      </c>
      <c r="B4759">
        <v>134</v>
      </c>
      <c r="C4759" t="s">
        <v>760</v>
      </c>
      <c r="D4759" t="s">
        <v>168</v>
      </c>
      <c r="E4759">
        <v>205</v>
      </c>
      <c r="F4759">
        <v>420</v>
      </c>
      <c r="G4759">
        <v>0.48809523809523808</v>
      </c>
      <c r="H4759">
        <v>44025</v>
      </c>
      <c r="I4759">
        <v>74901</v>
      </c>
      <c r="J4759">
        <v>52</v>
      </c>
      <c r="K4759" t="s">
        <v>929</v>
      </c>
      <c r="L4759">
        <v>4163</v>
      </c>
      <c r="M4759">
        <v>2024</v>
      </c>
      <c r="N4759">
        <v>36</v>
      </c>
      <c r="O4759">
        <f t="shared" si="74"/>
        <v>4.6564452015900055E-3</v>
      </c>
    </row>
    <row r="4760" spans="1:15" x14ac:dyDescent="0.3">
      <c r="A4760">
        <v>3115</v>
      </c>
      <c r="B4760">
        <v>181</v>
      </c>
      <c r="C4760" t="s">
        <v>760</v>
      </c>
      <c r="D4760" t="s">
        <v>168</v>
      </c>
      <c r="E4760">
        <v>201</v>
      </c>
      <c r="F4760">
        <v>313</v>
      </c>
      <c r="G4760">
        <v>0.64217252396166136</v>
      </c>
      <c r="H4760">
        <v>44025</v>
      </c>
      <c r="I4760">
        <v>74901</v>
      </c>
      <c r="J4760">
        <v>53</v>
      </c>
      <c r="K4760" t="s">
        <v>2217</v>
      </c>
      <c r="L4760">
        <v>2856</v>
      </c>
      <c r="M4760">
        <v>2024</v>
      </c>
      <c r="N4760">
        <v>36</v>
      </c>
      <c r="O4760">
        <f t="shared" si="74"/>
        <v>4.565587734241908E-3</v>
      </c>
    </row>
    <row r="4761" spans="1:15" x14ac:dyDescent="0.3">
      <c r="A4761">
        <v>3115</v>
      </c>
      <c r="B4761">
        <v>21</v>
      </c>
      <c r="C4761" t="s">
        <v>760</v>
      </c>
      <c r="D4761" t="s">
        <v>168</v>
      </c>
      <c r="E4761">
        <v>198</v>
      </c>
      <c r="F4761">
        <v>202</v>
      </c>
      <c r="G4761">
        <v>0.98019801980198018</v>
      </c>
      <c r="H4761">
        <v>44025</v>
      </c>
      <c r="I4761">
        <v>74901</v>
      </c>
      <c r="J4761">
        <v>54</v>
      </c>
      <c r="K4761" t="s">
        <v>923</v>
      </c>
      <c r="L4761">
        <v>4020</v>
      </c>
      <c r="M4761">
        <v>2024</v>
      </c>
      <c r="N4761">
        <v>36</v>
      </c>
      <c r="O4761">
        <f t="shared" si="74"/>
        <v>4.4974446337308349E-3</v>
      </c>
    </row>
    <row r="4762" spans="1:15" x14ac:dyDescent="0.3">
      <c r="A4762">
        <v>3115</v>
      </c>
      <c r="B4762">
        <v>52</v>
      </c>
      <c r="C4762" t="s">
        <v>760</v>
      </c>
      <c r="D4762" t="s">
        <v>168</v>
      </c>
      <c r="E4762">
        <v>195</v>
      </c>
      <c r="F4762">
        <v>369</v>
      </c>
      <c r="G4762">
        <v>0.52845528455284552</v>
      </c>
      <c r="H4762">
        <v>44025</v>
      </c>
      <c r="I4762">
        <v>74901</v>
      </c>
      <c r="J4762">
        <v>55</v>
      </c>
      <c r="K4762" t="s">
        <v>2881</v>
      </c>
      <c r="L4762">
        <v>3600</v>
      </c>
      <c r="M4762">
        <v>2024</v>
      </c>
      <c r="N4762">
        <v>36</v>
      </c>
      <c r="O4762">
        <f t="shared" si="74"/>
        <v>4.4293015332197618E-3</v>
      </c>
    </row>
    <row r="4763" spans="1:15" x14ac:dyDescent="0.3">
      <c r="A4763">
        <v>3115</v>
      </c>
      <c r="B4763">
        <v>950</v>
      </c>
      <c r="C4763" t="s">
        <v>760</v>
      </c>
      <c r="D4763" t="s">
        <v>168</v>
      </c>
      <c r="E4763">
        <v>193</v>
      </c>
      <c r="F4763">
        <v>221</v>
      </c>
      <c r="G4763">
        <v>0.87330316742081449</v>
      </c>
      <c r="H4763">
        <v>44025</v>
      </c>
      <c r="I4763">
        <v>74901</v>
      </c>
      <c r="J4763">
        <v>56</v>
      </c>
      <c r="K4763" t="s">
        <v>2217</v>
      </c>
      <c r="L4763">
        <v>2149</v>
      </c>
      <c r="M4763">
        <v>2024</v>
      </c>
      <c r="N4763">
        <v>36</v>
      </c>
      <c r="O4763">
        <f t="shared" si="74"/>
        <v>4.3838727995457131E-3</v>
      </c>
    </row>
    <row r="4764" spans="1:15" x14ac:dyDescent="0.3">
      <c r="A4764">
        <v>3115</v>
      </c>
      <c r="B4764">
        <v>321</v>
      </c>
      <c r="C4764" t="s">
        <v>760</v>
      </c>
      <c r="D4764" t="s">
        <v>168</v>
      </c>
      <c r="E4764">
        <v>191</v>
      </c>
      <c r="F4764">
        <v>231</v>
      </c>
      <c r="G4764">
        <v>0.82683982683982682</v>
      </c>
      <c r="H4764">
        <v>44025</v>
      </c>
      <c r="I4764">
        <v>74901</v>
      </c>
      <c r="J4764">
        <v>57</v>
      </c>
      <c r="K4764" t="s">
        <v>2725</v>
      </c>
      <c r="L4764">
        <v>2937</v>
      </c>
      <c r="M4764">
        <v>2024</v>
      </c>
      <c r="N4764">
        <v>36</v>
      </c>
      <c r="O4764">
        <f t="shared" si="74"/>
        <v>4.3384440658716635E-3</v>
      </c>
    </row>
    <row r="4765" spans="1:15" x14ac:dyDescent="0.3">
      <c r="A4765">
        <v>3115</v>
      </c>
      <c r="B4765">
        <v>241</v>
      </c>
      <c r="C4765" t="s">
        <v>760</v>
      </c>
      <c r="D4765" t="s">
        <v>168</v>
      </c>
      <c r="E4765">
        <v>188</v>
      </c>
      <c r="F4765">
        <v>411</v>
      </c>
      <c r="G4765">
        <v>0.45742092457420924</v>
      </c>
      <c r="H4765">
        <v>44025</v>
      </c>
      <c r="I4765">
        <v>74901</v>
      </c>
      <c r="J4765">
        <v>58</v>
      </c>
      <c r="K4765" t="s">
        <v>890</v>
      </c>
      <c r="L4765">
        <v>4374</v>
      </c>
      <c r="M4765">
        <v>2024</v>
      </c>
      <c r="N4765">
        <v>36</v>
      </c>
      <c r="O4765">
        <f t="shared" si="74"/>
        <v>4.2703009653605904E-3</v>
      </c>
    </row>
    <row r="4766" spans="1:15" x14ac:dyDescent="0.3">
      <c r="A4766">
        <v>3115</v>
      </c>
      <c r="B4766">
        <v>930</v>
      </c>
      <c r="C4766" t="s">
        <v>760</v>
      </c>
      <c r="D4766" t="s">
        <v>168</v>
      </c>
      <c r="E4766">
        <v>187</v>
      </c>
      <c r="F4766">
        <v>192</v>
      </c>
      <c r="G4766">
        <v>0.97395833333333337</v>
      </c>
      <c r="H4766">
        <v>44025</v>
      </c>
      <c r="I4766">
        <v>74901</v>
      </c>
      <c r="J4766">
        <v>59</v>
      </c>
      <c r="K4766" t="s">
        <v>2809</v>
      </c>
      <c r="L4766">
        <v>1047</v>
      </c>
      <c r="M4766">
        <v>2024</v>
      </c>
      <c r="N4766">
        <v>36</v>
      </c>
      <c r="O4766">
        <f t="shared" si="74"/>
        <v>4.247586598523566E-3</v>
      </c>
    </row>
    <row r="4767" spans="1:15" x14ac:dyDescent="0.3">
      <c r="A4767">
        <v>3115</v>
      </c>
      <c r="B4767">
        <v>182</v>
      </c>
      <c r="C4767" t="s">
        <v>760</v>
      </c>
      <c r="D4767" t="s">
        <v>168</v>
      </c>
      <c r="E4767">
        <v>185</v>
      </c>
      <c r="F4767">
        <v>215</v>
      </c>
      <c r="G4767">
        <v>0.86046511627906974</v>
      </c>
      <c r="H4767">
        <v>44025</v>
      </c>
      <c r="I4767">
        <v>74901</v>
      </c>
      <c r="J4767">
        <v>60</v>
      </c>
      <c r="K4767" t="s">
        <v>2229</v>
      </c>
      <c r="L4767">
        <v>1866</v>
      </c>
      <c r="M4767">
        <v>2024</v>
      </c>
      <c r="N4767">
        <v>36</v>
      </c>
      <c r="O4767">
        <f t="shared" si="74"/>
        <v>4.2021578648495173E-3</v>
      </c>
    </row>
    <row r="4768" spans="1:15" x14ac:dyDescent="0.3">
      <c r="A4768">
        <v>3115</v>
      </c>
      <c r="B4768">
        <v>58</v>
      </c>
      <c r="C4768" t="s">
        <v>760</v>
      </c>
      <c r="D4768" t="s">
        <v>168</v>
      </c>
      <c r="E4768">
        <v>183</v>
      </c>
      <c r="F4768">
        <v>307</v>
      </c>
      <c r="G4768">
        <v>0.59609120521172643</v>
      </c>
      <c r="H4768">
        <v>44025</v>
      </c>
      <c r="I4768">
        <v>74901</v>
      </c>
      <c r="J4768">
        <v>61</v>
      </c>
      <c r="K4768" t="s">
        <v>911</v>
      </c>
      <c r="L4768">
        <v>3485</v>
      </c>
      <c r="M4768">
        <v>2024</v>
      </c>
      <c r="N4768">
        <v>36</v>
      </c>
      <c r="O4768">
        <f t="shared" si="74"/>
        <v>4.1567291311754686E-3</v>
      </c>
    </row>
    <row r="4769" spans="1:15" x14ac:dyDescent="0.3">
      <c r="A4769">
        <v>3115</v>
      </c>
      <c r="B4769">
        <v>247</v>
      </c>
      <c r="C4769" t="s">
        <v>760</v>
      </c>
      <c r="D4769" t="s">
        <v>168</v>
      </c>
      <c r="E4769">
        <v>182</v>
      </c>
      <c r="F4769">
        <v>434</v>
      </c>
      <c r="G4769">
        <v>0.41935483870967744</v>
      </c>
      <c r="H4769">
        <v>44025</v>
      </c>
      <c r="I4769">
        <v>74901</v>
      </c>
      <c r="J4769">
        <v>62</v>
      </c>
      <c r="K4769" t="s">
        <v>898</v>
      </c>
      <c r="L4769">
        <v>5393</v>
      </c>
      <c r="M4769">
        <v>2024</v>
      </c>
      <c r="N4769">
        <v>36</v>
      </c>
      <c r="O4769">
        <f t="shared" si="74"/>
        <v>4.1340147643384442E-3</v>
      </c>
    </row>
    <row r="4770" spans="1:15" x14ac:dyDescent="0.3">
      <c r="A4770">
        <v>3115</v>
      </c>
      <c r="B4770">
        <v>121</v>
      </c>
      <c r="C4770" t="s">
        <v>760</v>
      </c>
      <c r="D4770" t="s">
        <v>168</v>
      </c>
      <c r="E4770">
        <v>179</v>
      </c>
      <c r="F4770">
        <v>255</v>
      </c>
      <c r="G4770">
        <v>0.70196078431372544</v>
      </c>
      <c r="H4770">
        <v>44025</v>
      </c>
      <c r="I4770">
        <v>74901</v>
      </c>
      <c r="J4770">
        <v>63</v>
      </c>
      <c r="K4770" t="s">
        <v>940</v>
      </c>
      <c r="L4770">
        <v>3000</v>
      </c>
      <c r="M4770">
        <v>2024</v>
      </c>
      <c r="N4770">
        <v>36</v>
      </c>
      <c r="O4770">
        <f t="shared" si="74"/>
        <v>4.0658716638273711E-3</v>
      </c>
    </row>
    <row r="4771" spans="1:15" x14ac:dyDescent="0.3">
      <c r="A4771">
        <v>3115</v>
      </c>
      <c r="B4771">
        <v>351</v>
      </c>
      <c r="C4771" t="s">
        <v>760</v>
      </c>
      <c r="D4771" t="s">
        <v>168</v>
      </c>
      <c r="E4771">
        <v>179</v>
      </c>
      <c r="F4771">
        <v>410</v>
      </c>
      <c r="G4771">
        <v>0.43658536585365854</v>
      </c>
      <c r="H4771">
        <v>44025</v>
      </c>
      <c r="I4771">
        <v>74901</v>
      </c>
      <c r="J4771">
        <v>63</v>
      </c>
      <c r="K4771" t="s">
        <v>2729</v>
      </c>
      <c r="L4771">
        <v>4749</v>
      </c>
      <c r="M4771">
        <v>2024</v>
      </c>
      <c r="N4771">
        <v>36</v>
      </c>
      <c r="O4771">
        <f t="shared" si="74"/>
        <v>4.0658716638273711E-3</v>
      </c>
    </row>
    <row r="4772" spans="1:15" x14ac:dyDescent="0.3">
      <c r="A4772">
        <v>3115</v>
      </c>
      <c r="B4772">
        <v>753</v>
      </c>
      <c r="C4772" t="s">
        <v>760</v>
      </c>
      <c r="D4772" t="s">
        <v>168</v>
      </c>
      <c r="E4772">
        <v>178</v>
      </c>
      <c r="F4772">
        <v>776</v>
      </c>
      <c r="G4772">
        <v>0.22938144329896906</v>
      </c>
      <c r="H4772">
        <v>44025</v>
      </c>
      <c r="I4772">
        <v>74901</v>
      </c>
      <c r="J4772">
        <v>65</v>
      </c>
      <c r="K4772" t="s">
        <v>869</v>
      </c>
      <c r="L4772">
        <v>6723</v>
      </c>
      <c r="M4772">
        <v>2024</v>
      </c>
      <c r="N4772">
        <v>36</v>
      </c>
      <c r="O4772">
        <f t="shared" si="74"/>
        <v>4.0431572969903467E-3</v>
      </c>
    </row>
    <row r="4773" spans="1:15" x14ac:dyDescent="0.3">
      <c r="A4773">
        <v>3115</v>
      </c>
      <c r="B4773">
        <v>42</v>
      </c>
      <c r="C4773" t="s">
        <v>760</v>
      </c>
      <c r="D4773" t="s">
        <v>168</v>
      </c>
      <c r="E4773">
        <v>171</v>
      </c>
      <c r="F4773">
        <v>541</v>
      </c>
      <c r="G4773">
        <v>0.31608133086876156</v>
      </c>
      <c r="H4773">
        <v>44025</v>
      </c>
      <c r="I4773">
        <v>74901</v>
      </c>
      <c r="J4773">
        <v>66</v>
      </c>
      <c r="K4773" t="s">
        <v>914</v>
      </c>
      <c r="L4773">
        <v>5210</v>
      </c>
      <c r="M4773">
        <v>2024</v>
      </c>
      <c r="N4773">
        <v>36</v>
      </c>
      <c r="O4773">
        <f t="shared" si="74"/>
        <v>3.8841567291311753E-3</v>
      </c>
    </row>
    <row r="4774" spans="1:15" x14ac:dyDescent="0.3">
      <c r="A4774">
        <v>3115</v>
      </c>
      <c r="B4774">
        <v>912</v>
      </c>
      <c r="C4774" t="s">
        <v>760</v>
      </c>
      <c r="D4774" t="s">
        <v>168</v>
      </c>
      <c r="E4774">
        <v>171</v>
      </c>
      <c r="F4774">
        <v>174</v>
      </c>
      <c r="G4774">
        <v>0.98275862068965514</v>
      </c>
      <c r="H4774">
        <v>44025</v>
      </c>
      <c r="I4774">
        <v>74901</v>
      </c>
      <c r="J4774">
        <v>66</v>
      </c>
      <c r="K4774" t="s">
        <v>2808</v>
      </c>
      <c r="L4774">
        <v>960</v>
      </c>
      <c r="M4774">
        <v>2024</v>
      </c>
      <c r="N4774">
        <v>36</v>
      </c>
      <c r="O4774">
        <f t="shared" si="74"/>
        <v>3.8841567291311753E-3</v>
      </c>
    </row>
    <row r="4775" spans="1:15" x14ac:dyDescent="0.3">
      <c r="A4775">
        <v>3115</v>
      </c>
      <c r="B4775">
        <v>951</v>
      </c>
      <c r="C4775" t="s">
        <v>760</v>
      </c>
      <c r="D4775" t="s">
        <v>168</v>
      </c>
      <c r="E4775">
        <v>167</v>
      </c>
      <c r="F4775">
        <v>238</v>
      </c>
      <c r="G4775">
        <v>0.70168067226890751</v>
      </c>
      <c r="H4775">
        <v>44025</v>
      </c>
      <c r="I4775">
        <v>74901</v>
      </c>
      <c r="J4775">
        <v>68</v>
      </c>
      <c r="K4775" t="s">
        <v>2810</v>
      </c>
      <c r="L4775">
        <v>2153</v>
      </c>
      <c r="M4775">
        <v>2024</v>
      </c>
      <c r="N4775">
        <v>36</v>
      </c>
      <c r="O4775">
        <f t="shared" si="74"/>
        <v>3.7932992617830778E-3</v>
      </c>
    </row>
    <row r="4776" spans="1:15" x14ac:dyDescent="0.3">
      <c r="A4776">
        <v>3115</v>
      </c>
      <c r="B4776">
        <v>171</v>
      </c>
      <c r="C4776" t="s">
        <v>760</v>
      </c>
      <c r="D4776" t="s">
        <v>168</v>
      </c>
      <c r="E4776">
        <v>161</v>
      </c>
      <c r="F4776">
        <v>253</v>
      </c>
      <c r="G4776">
        <v>0.63636363636363635</v>
      </c>
      <c r="H4776">
        <v>44025</v>
      </c>
      <c r="I4776">
        <v>74901</v>
      </c>
      <c r="J4776">
        <v>69</v>
      </c>
      <c r="K4776" t="s">
        <v>2698</v>
      </c>
      <c r="L4776">
        <v>2558</v>
      </c>
      <c r="M4776">
        <v>2024</v>
      </c>
      <c r="N4776">
        <v>36</v>
      </c>
      <c r="O4776">
        <f t="shared" si="74"/>
        <v>3.6570130607609312E-3</v>
      </c>
    </row>
    <row r="4777" spans="1:15" x14ac:dyDescent="0.3">
      <c r="A4777">
        <v>3115</v>
      </c>
      <c r="B4777">
        <v>245</v>
      </c>
      <c r="C4777" t="s">
        <v>760</v>
      </c>
      <c r="D4777" t="s">
        <v>168</v>
      </c>
      <c r="E4777">
        <v>158</v>
      </c>
      <c r="F4777">
        <v>236</v>
      </c>
      <c r="G4777">
        <v>0.66949152542372881</v>
      </c>
      <c r="H4777">
        <v>44025</v>
      </c>
      <c r="I4777">
        <v>74901</v>
      </c>
      <c r="J4777">
        <v>70</v>
      </c>
      <c r="K4777" t="s">
        <v>2712</v>
      </c>
      <c r="L4777">
        <v>2282</v>
      </c>
      <c r="M4777">
        <v>2024</v>
      </c>
      <c r="N4777">
        <v>36</v>
      </c>
      <c r="O4777">
        <f t="shared" si="74"/>
        <v>3.5888699602498581E-3</v>
      </c>
    </row>
    <row r="4778" spans="1:15" x14ac:dyDescent="0.3">
      <c r="A4778">
        <v>3115</v>
      </c>
      <c r="B4778">
        <v>263</v>
      </c>
      <c r="C4778" t="s">
        <v>760</v>
      </c>
      <c r="D4778" t="s">
        <v>168</v>
      </c>
      <c r="E4778">
        <v>157</v>
      </c>
      <c r="F4778">
        <v>374</v>
      </c>
      <c r="G4778">
        <v>0.4197860962566845</v>
      </c>
      <c r="H4778">
        <v>44025</v>
      </c>
      <c r="I4778">
        <v>74901</v>
      </c>
      <c r="J4778">
        <v>71</v>
      </c>
      <c r="K4778" t="s">
        <v>2882</v>
      </c>
      <c r="L4778">
        <v>4234</v>
      </c>
      <c r="M4778">
        <v>2024</v>
      </c>
      <c r="N4778">
        <v>36</v>
      </c>
      <c r="O4778">
        <f t="shared" si="74"/>
        <v>3.5661555934128337E-3</v>
      </c>
    </row>
    <row r="4779" spans="1:15" x14ac:dyDescent="0.3">
      <c r="A4779">
        <v>3115</v>
      </c>
      <c r="B4779">
        <v>425</v>
      </c>
      <c r="C4779" t="s">
        <v>760</v>
      </c>
      <c r="D4779" t="s">
        <v>168</v>
      </c>
      <c r="E4779">
        <v>154</v>
      </c>
      <c r="F4779">
        <v>299</v>
      </c>
      <c r="G4779">
        <v>0.51505016722408026</v>
      </c>
      <c r="H4779">
        <v>44025</v>
      </c>
      <c r="I4779">
        <v>74901</v>
      </c>
      <c r="J4779">
        <v>72</v>
      </c>
      <c r="K4779" t="s">
        <v>2883</v>
      </c>
      <c r="L4779">
        <v>3296</v>
      </c>
      <c r="M4779">
        <v>2024</v>
      </c>
      <c r="N4779">
        <v>36</v>
      </c>
      <c r="O4779">
        <f t="shared" si="74"/>
        <v>3.4980124929017602E-3</v>
      </c>
    </row>
    <row r="4780" spans="1:15" x14ac:dyDescent="0.3">
      <c r="A4780">
        <v>3115</v>
      </c>
      <c r="B4780">
        <v>204</v>
      </c>
      <c r="C4780" t="s">
        <v>760</v>
      </c>
      <c r="D4780" t="s">
        <v>168</v>
      </c>
      <c r="E4780">
        <v>150</v>
      </c>
      <c r="F4780">
        <v>343</v>
      </c>
      <c r="G4780">
        <v>0.43731778425655976</v>
      </c>
      <c r="H4780">
        <v>44025</v>
      </c>
      <c r="I4780">
        <v>74901</v>
      </c>
      <c r="J4780">
        <v>73</v>
      </c>
      <c r="K4780" t="s">
        <v>2704</v>
      </c>
      <c r="L4780">
        <v>4075</v>
      </c>
      <c r="M4780">
        <v>2024</v>
      </c>
      <c r="N4780">
        <v>36</v>
      </c>
      <c r="O4780">
        <f t="shared" si="74"/>
        <v>3.4071550255536627E-3</v>
      </c>
    </row>
    <row r="4781" spans="1:15" x14ac:dyDescent="0.3">
      <c r="A4781">
        <v>3115</v>
      </c>
      <c r="B4781">
        <v>861</v>
      </c>
      <c r="C4781" t="s">
        <v>760</v>
      </c>
      <c r="D4781" t="s">
        <v>168</v>
      </c>
      <c r="E4781">
        <v>148</v>
      </c>
      <c r="F4781">
        <v>265</v>
      </c>
      <c r="G4781">
        <v>0.55849056603773584</v>
      </c>
      <c r="H4781">
        <v>44025</v>
      </c>
      <c r="I4781">
        <v>74901</v>
      </c>
      <c r="J4781">
        <v>74</v>
      </c>
      <c r="K4781" t="s">
        <v>2802</v>
      </c>
      <c r="L4781">
        <v>2923</v>
      </c>
      <c r="M4781">
        <v>2024</v>
      </c>
      <c r="N4781">
        <v>36</v>
      </c>
      <c r="O4781">
        <f t="shared" si="74"/>
        <v>3.361726291879614E-3</v>
      </c>
    </row>
    <row r="4782" spans="1:15" x14ac:dyDescent="0.3">
      <c r="A4782">
        <v>3115</v>
      </c>
      <c r="B4782">
        <v>284</v>
      </c>
      <c r="C4782" t="s">
        <v>760</v>
      </c>
      <c r="D4782" t="s">
        <v>168</v>
      </c>
      <c r="E4782">
        <v>147</v>
      </c>
      <c r="F4782">
        <v>269</v>
      </c>
      <c r="G4782">
        <v>0.54646840148698883</v>
      </c>
      <c r="H4782">
        <v>44025</v>
      </c>
      <c r="I4782">
        <v>74901</v>
      </c>
      <c r="J4782">
        <v>75</v>
      </c>
      <c r="K4782" t="s">
        <v>2719</v>
      </c>
      <c r="L4782">
        <v>3580</v>
      </c>
      <c r="M4782">
        <v>2024</v>
      </c>
      <c r="N4782">
        <v>36</v>
      </c>
      <c r="O4782">
        <f t="shared" si="74"/>
        <v>3.3390119250425896E-3</v>
      </c>
    </row>
    <row r="4783" spans="1:15" x14ac:dyDescent="0.3">
      <c r="A4783">
        <v>3115</v>
      </c>
      <c r="B4783">
        <v>542</v>
      </c>
      <c r="C4783" t="s">
        <v>760</v>
      </c>
      <c r="D4783" t="s">
        <v>168</v>
      </c>
      <c r="E4783">
        <v>147</v>
      </c>
      <c r="F4783">
        <v>189</v>
      </c>
      <c r="G4783">
        <v>0.77777777777777779</v>
      </c>
      <c r="H4783">
        <v>44025</v>
      </c>
      <c r="I4783">
        <v>74901</v>
      </c>
      <c r="J4783">
        <v>75</v>
      </c>
      <c r="K4783" t="s">
        <v>2765</v>
      </c>
      <c r="L4783">
        <v>1607</v>
      </c>
      <c r="M4783">
        <v>2024</v>
      </c>
      <c r="N4783">
        <v>36</v>
      </c>
      <c r="O4783">
        <f t="shared" si="74"/>
        <v>3.3390119250425896E-3</v>
      </c>
    </row>
    <row r="4784" spans="1:15" x14ac:dyDescent="0.3">
      <c r="A4784">
        <v>3115</v>
      </c>
      <c r="B4784">
        <v>561</v>
      </c>
      <c r="C4784" t="s">
        <v>760</v>
      </c>
      <c r="D4784" t="s">
        <v>168</v>
      </c>
      <c r="E4784">
        <v>147</v>
      </c>
      <c r="F4784">
        <v>188</v>
      </c>
      <c r="G4784">
        <v>0.78191489361702127</v>
      </c>
      <c r="H4784">
        <v>44025</v>
      </c>
      <c r="I4784">
        <v>74901</v>
      </c>
      <c r="J4784">
        <v>75</v>
      </c>
      <c r="K4784" t="s">
        <v>2769</v>
      </c>
      <c r="L4784">
        <v>1743</v>
      </c>
      <c r="M4784">
        <v>2024</v>
      </c>
      <c r="N4784">
        <v>36</v>
      </c>
      <c r="O4784">
        <f t="shared" si="74"/>
        <v>3.3390119250425896E-3</v>
      </c>
    </row>
    <row r="4785" spans="1:15" x14ac:dyDescent="0.3">
      <c r="A4785">
        <v>3115</v>
      </c>
      <c r="B4785">
        <v>639</v>
      </c>
      <c r="C4785" t="s">
        <v>760</v>
      </c>
      <c r="D4785" t="s">
        <v>168</v>
      </c>
      <c r="E4785">
        <v>146</v>
      </c>
      <c r="F4785">
        <v>181</v>
      </c>
      <c r="G4785">
        <v>0.8066298342541437</v>
      </c>
      <c r="H4785">
        <v>44025</v>
      </c>
      <c r="I4785">
        <v>74901</v>
      </c>
      <c r="J4785">
        <v>78</v>
      </c>
      <c r="K4785" t="s">
        <v>2939</v>
      </c>
      <c r="L4785">
        <v>1805</v>
      </c>
      <c r="M4785">
        <v>2024</v>
      </c>
      <c r="N4785">
        <v>36</v>
      </c>
      <c r="O4785">
        <f t="shared" si="74"/>
        <v>3.3162975582055648E-3</v>
      </c>
    </row>
    <row r="4786" spans="1:15" x14ac:dyDescent="0.3">
      <c r="A4786">
        <v>3115</v>
      </c>
      <c r="B4786">
        <v>662</v>
      </c>
      <c r="C4786" t="s">
        <v>760</v>
      </c>
      <c r="D4786" t="s">
        <v>168</v>
      </c>
      <c r="E4786">
        <v>146</v>
      </c>
      <c r="F4786">
        <v>163</v>
      </c>
      <c r="G4786">
        <v>0.89570552147239269</v>
      </c>
      <c r="H4786">
        <v>44025</v>
      </c>
      <c r="I4786">
        <v>74901</v>
      </c>
      <c r="J4786">
        <v>78</v>
      </c>
      <c r="K4786" t="s">
        <v>935</v>
      </c>
      <c r="L4786">
        <v>1795</v>
      </c>
      <c r="M4786">
        <v>2024</v>
      </c>
      <c r="N4786">
        <v>36</v>
      </c>
      <c r="O4786">
        <f t="shared" si="74"/>
        <v>3.3162975582055648E-3</v>
      </c>
    </row>
    <row r="4787" spans="1:15" x14ac:dyDescent="0.3">
      <c r="A4787">
        <v>3115</v>
      </c>
      <c r="B4787">
        <v>283</v>
      </c>
      <c r="C4787" t="s">
        <v>760</v>
      </c>
      <c r="D4787" t="s">
        <v>168</v>
      </c>
      <c r="E4787">
        <v>145</v>
      </c>
      <c r="F4787">
        <v>236</v>
      </c>
      <c r="G4787">
        <v>0.61440677966101698</v>
      </c>
      <c r="H4787">
        <v>44025</v>
      </c>
      <c r="I4787">
        <v>74901</v>
      </c>
      <c r="J4787">
        <v>80</v>
      </c>
      <c r="K4787" t="s">
        <v>2244</v>
      </c>
      <c r="L4787">
        <v>2563</v>
      </c>
      <c r="M4787">
        <v>2024</v>
      </c>
      <c r="N4787">
        <v>36</v>
      </c>
      <c r="O4787">
        <f t="shared" si="74"/>
        <v>3.2935831913685405E-3</v>
      </c>
    </row>
    <row r="4788" spans="1:15" x14ac:dyDescent="0.3">
      <c r="A4788">
        <v>3115</v>
      </c>
      <c r="B4788">
        <v>197</v>
      </c>
      <c r="C4788" t="s">
        <v>760</v>
      </c>
      <c r="D4788" t="s">
        <v>168</v>
      </c>
      <c r="E4788">
        <v>142</v>
      </c>
      <c r="F4788">
        <v>279</v>
      </c>
      <c r="G4788">
        <v>0.50896057347670254</v>
      </c>
      <c r="H4788">
        <v>44025</v>
      </c>
      <c r="I4788">
        <v>74901</v>
      </c>
      <c r="J4788">
        <v>81</v>
      </c>
      <c r="K4788" t="s">
        <v>912</v>
      </c>
      <c r="L4788">
        <v>3175</v>
      </c>
      <c r="M4788">
        <v>2024</v>
      </c>
      <c r="N4788">
        <v>36</v>
      </c>
      <c r="O4788">
        <f t="shared" si="74"/>
        <v>3.2254400908574674E-3</v>
      </c>
    </row>
    <row r="4789" spans="1:15" x14ac:dyDescent="0.3">
      <c r="A4789">
        <v>3115</v>
      </c>
      <c r="B4789">
        <v>302</v>
      </c>
      <c r="C4789" t="s">
        <v>760</v>
      </c>
      <c r="D4789" t="s">
        <v>168</v>
      </c>
      <c r="E4789">
        <v>141</v>
      </c>
      <c r="F4789">
        <v>265</v>
      </c>
      <c r="G4789">
        <v>0.5320754716981132</v>
      </c>
      <c r="H4789">
        <v>44025</v>
      </c>
      <c r="I4789">
        <v>74901</v>
      </c>
      <c r="J4789">
        <v>82</v>
      </c>
      <c r="K4789" t="s">
        <v>875</v>
      </c>
      <c r="L4789">
        <v>6312</v>
      </c>
      <c r="M4789">
        <v>2024</v>
      </c>
      <c r="N4789">
        <v>36</v>
      </c>
      <c r="O4789">
        <f t="shared" si="74"/>
        <v>3.202725724020443E-3</v>
      </c>
    </row>
    <row r="4790" spans="1:15" x14ac:dyDescent="0.3">
      <c r="A4790">
        <v>3115</v>
      </c>
      <c r="B4790">
        <v>199</v>
      </c>
      <c r="C4790" t="s">
        <v>760</v>
      </c>
      <c r="D4790" t="s">
        <v>168</v>
      </c>
      <c r="E4790">
        <v>140</v>
      </c>
      <c r="F4790">
        <v>260</v>
      </c>
      <c r="G4790">
        <v>0.53846153846153844</v>
      </c>
      <c r="H4790">
        <v>44025</v>
      </c>
      <c r="I4790">
        <v>74901</v>
      </c>
      <c r="J4790">
        <v>83</v>
      </c>
      <c r="K4790" t="s">
        <v>1667</v>
      </c>
      <c r="L4790">
        <v>2845</v>
      </c>
      <c r="M4790">
        <v>2024</v>
      </c>
      <c r="N4790">
        <v>36</v>
      </c>
      <c r="O4790">
        <f t="shared" si="74"/>
        <v>3.1800113571834186E-3</v>
      </c>
    </row>
    <row r="4791" spans="1:15" x14ac:dyDescent="0.3">
      <c r="A4791">
        <v>3115</v>
      </c>
      <c r="B4791">
        <v>166</v>
      </c>
      <c r="C4791" t="s">
        <v>760</v>
      </c>
      <c r="D4791" t="s">
        <v>168</v>
      </c>
      <c r="E4791">
        <v>139</v>
      </c>
      <c r="F4791">
        <v>196</v>
      </c>
      <c r="G4791">
        <v>0.70918367346938771</v>
      </c>
      <c r="H4791">
        <v>44025</v>
      </c>
      <c r="I4791">
        <v>74901</v>
      </c>
      <c r="J4791">
        <v>84</v>
      </c>
      <c r="K4791" t="s">
        <v>2884</v>
      </c>
      <c r="L4791">
        <v>1941</v>
      </c>
      <c r="M4791">
        <v>2024</v>
      </c>
      <c r="N4791">
        <v>36</v>
      </c>
      <c r="O4791">
        <f t="shared" si="74"/>
        <v>3.1572969903463943E-3</v>
      </c>
    </row>
    <row r="4792" spans="1:15" x14ac:dyDescent="0.3">
      <c r="A4792">
        <v>3115</v>
      </c>
      <c r="B4792">
        <v>253</v>
      </c>
      <c r="C4792" t="s">
        <v>760</v>
      </c>
      <c r="D4792" t="s">
        <v>168</v>
      </c>
      <c r="E4792">
        <v>136</v>
      </c>
      <c r="F4792">
        <v>294</v>
      </c>
      <c r="G4792">
        <v>0.46258503401360546</v>
      </c>
      <c r="H4792">
        <v>44025</v>
      </c>
      <c r="I4792">
        <v>74901</v>
      </c>
      <c r="J4792">
        <v>85</v>
      </c>
      <c r="K4792" t="s">
        <v>885</v>
      </c>
      <c r="L4792">
        <v>3191</v>
      </c>
      <c r="M4792">
        <v>2024</v>
      </c>
      <c r="N4792">
        <v>36</v>
      </c>
      <c r="O4792">
        <f t="shared" si="74"/>
        <v>3.0891538898353207E-3</v>
      </c>
    </row>
    <row r="4793" spans="1:15" x14ac:dyDescent="0.3">
      <c r="A4793">
        <v>3115</v>
      </c>
      <c r="B4793">
        <v>207</v>
      </c>
      <c r="C4793" t="s">
        <v>760</v>
      </c>
      <c r="D4793" t="s">
        <v>168</v>
      </c>
      <c r="E4793">
        <v>135</v>
      </c>
      <c r="F4793">
        <v>261</v>
      </c>
      <c r="G4793">
        <v>0.51724137931034486</v>
      </c>
      <c r="H4793">
        <v>44025</v>
      </c>
      <c r="I4793">
        <v>74901</v>
      </c>
      <c r="J4793">
        <v>86</v>
      </c>
      <c r="K4793" t="s">
        <v>2231</v>
      </c>
      <c r="L4793">
        <v>3040</v>
      </c>
      <c r="M4793">
        <v>2024</v>
      </c>
      <c r="N4793">
        <v>36</v>
      </c>
      <c r="O4793">
        <f t="shared" si="74"/>
        <v>3.0664395229982964E-3</v>
      </c>
    </row>
    <row r="4794" spans="1:15" x14ac:dyDescent="0.3">
      <c r="A4794">
        <v>3115</v>
      </c>
      <c r="B4794">
        <v>421</v>
      </c>
      <c r="C4794" t="s">
        <v>760</v>
      </c>
      <c r="D4794" t="s">
        <v>168</v>
      </c>
      <c r="E4794">
        <v>135</v>
      </c>
      <c r="F4794">
        <v>199</v>
      </c>
      <c r="G4794">
        <v>0.67839195979899503</v>
      </c>
      <c r="H4794">
        <v>44025</v>
      </c>
      <c r="I4794">
        <v>74901</v>
      </c>
      <c r="J4794">
        <v>86</v>
      </c>
      <c r="K4794" t="s">
        <v>932</v>
      </c>
      <c r="L4794">
        <v>1915</v>
      </c>
      <c r="M4794">
        <v>2024</v>
      </c>
      <c r="N4794">
        <v>36</v>
      </c>
      <c r="O4794">
        <f t="shared" si="74"/>
        <v>3.0664395229982964E-3</v>
      </c>
    </row>
    <row r="4795" spans="1:15" x14ac:dyDescent="0.3">
      <c r="A4795">
        <v>3115</v>
      </c>
      <c r="B4795">
        <v>541</v>
      </c>
      <c r="C4795" t="s">
        <v>760</v>
      </c>
      <c r="D4795" t="s">
        <v>168</v>
      </c>
      <c r="E4795">
        <v>130</v>
      </c>
      <c r="F4795">
        <v>153</v>
      </c>
      <c r="G4795">
        <v>0.84967320261437906</v>
      </c>
      <c r="H4795">
        <v>44025</v>
      </c>
      <c r="I4795">
        <v>74901</v>
      </c>
      <c r="J4795">
        <v>88</v>
      </c>
      <c r="K4795" t="s">
        <v>927</v>
      </c>
      <c r="L4795">
        <v>1803</v>
      </c>
      <c r="M4795">
        <v>2024</v>
      </c>
      <c r="N4795">
        <v>36</v>
      </c>
      <c r="O4795">
        <f t="shared" si="74"/>
        <v>2.9528676888131745E-3</v>
      </c>
    </row>
    <row r="4796" spans="1:15" x14ac:dyDescent="0.3">
      <c r="A4796">
        <v>3115</v>
      </c>
      <c r="B4796">
        <v>44</v>
      </c>
      <c r="C4796" t="s">
        <v>760</v>
      </c>
      <c r="D4796" t="s">
        <v>168</v>
      </c>
      <c r="E4796">
        <v>129</v>
      </c>
      <c r="F4796">
        <v>154</v>
      </c>
      <c r="G4796">
        <v>0.83766233766233766</v>
      </c>
      <c r="H4796">
        <v>44025</v>
      </c>
      <c r="I4796">
        <v>74901</v>
      </c>
      <c r="J4796">
        <v>89</v>
      </c>
      <c r="K4796" t="s">
        <v>2679</v>
      </c>
      <c r="L4796">
        <v>1846</v>
      </c>
      <c r="M4796">
        <v>2024</v>
      </c>
      <c r="N4796">
        <v>36</v>
      </c>
      <c r="O4796">
        <f t="shared" si="74"/>
        <v>2.9301533219761497E-3</v>
      </c>
    </row>
    <row r="4797" spans="1:15" x14ac:dyDescent="0.3">
      <c r="A4797">
        <v>3115</v>
      </c>
      <c r="B4797">
        <v>143</v>
      </c>
      <c r="C4797" t="s">
        <v>760</v>
      </c>
      <c r="D4797" t="s">
        <v>168</v>
      </c>
      <c r="E4797">
        <v>128</v>
      </c>
      <c r="F4797">
        <v>225</v>
      </c>
      <c r="G4797">
        <v>0.56888888888888889</v>
      </c>
      <c r="H4797">
        <v>44025</v>
      </c>
      <c r="I4797">
        <v>74901</v>
      </c>
      <c r="J4797">
        <v>90</v>
      </c>
      <c r="K4797" t="s">
        <v>2693</v>
      </c>
      <c r="L4797">
        <v>2493</v>
      </c>
      <c r="M4797">
        <v>2024</v>
      </c>
      <c r="N4797">
        <v>36</v>
      </c>
      <c r="O4797">
        <f t="shared" si="74"/>
        <v>2.9074389551391254E-3</v>
      </c>
    </row>
    <row r="4798" spans="1:15" x14ac:dyDescent="0.3">
      <c r="A4798">
        <v>3115</v>
      </c>
      <c r="B4798">
        <v>220</v>
      </c>
      <c r="C4798" t="s">
        <v>760</v>
      </c>
      <c r="D4798" t="s">
        <v>168</v>
      </c>
      <c r="E4798">
        <v>128</v>
      </c>
      <c r="F4798">
        <v>174</v>
      </c>
      <c r="G4798">
        <v>0.73563218390804597</v>
      </c>
      <c r="H4798">
        <v>44025</v>
      </c>
      <c r="I4798">
        <v>74901</v>
      </c>
      <c r="J4798">
        <v>90</v>
      </c>
      <c r="K4798" t="s">
        <v>941</v>
      </c>
      <c r="L4798">
        <v>1892</v>
      </c>
      <c r="M4798">
        <v>2024</v>
      </c>
      <c r="N4798">
        <v>36</v>
      </c>
      <c r="O4798">
        <f t="shared" si="74"/>
        <v>2.9074389551391254E-3</v>
      </c>
    </row>
    <row r="4799" spans="1:15" x14ac:dyDescent="0.3">
      <c r="A4799">
        <v>3115</v>
      </c>
      <c r="B4799">
        <v>773</v>
      </c>
      <c r="C4799" t="s">
        <v>760</v>
      </c>
      <c r="D4799" t="s">
        <v>168</v>
      </c>
      <c r="E4799">
        <v>125</v>
      </c>
      <c r="F4799">
        <v>198</v>
      </c>
      <c r="G4799">
        <v>0.63131313131313127</v>
      </c>
      <c r="H4799">
        <v>44025</v>
      </c>
      <c r="I4799">
        <v>74901</v>
      </c>
      <c r="J4799">
        <v>92</v>
      </c>
      <c r="K4799" t="s">
        <v>917</v>
      </c>
      <c r="L4799">
        <v>2034</v>
      </c>
      <c r="M4799">
        <v>2024</v>
      </c>
      <c r="N4799">
        <v>36</v>
      </c>
      <c r="O4799">
        <f t="shared" si="74"/>
        <v>2.8392958546280523E-3</v>
      </c>
    </row>
    <row r="4800" spans="1:15" x14ac:dyDescent="0.3">
      <c r="A4800">
        <v>3115</v>
      </c>
      <c r="B4800">
        <v>696</v>
      </c>
      <c r="C4800" t="s">
        <v>760</v>
      </c>
      <c r="D4800" t="s">
        <v>168</v>
      </c>
      <c r="E4800">
        <v>116</v>
      </c>
      <c r="F4800">
        <v>116</v>
      </c>
      <c r="G4800">
        <v>1</v>
      </c>
      <c r="H4800">
        <v>44025</v>
      </c>
      <c r="I4800">
        <v>74901</v>
      </c>
      <c r="J4800">
        <v>93</v>
      </c>
      <c r="K4800" t="s">
        <v>1648</v>
      </c>
      <c r="L4800">
        <v>2404</v>
      </c>
      <c r="M4800">
        <v>2024</v>
      </c>
      <c r="N4800">
        <v>36</v>
      </c>
      <c r="O4800">
        <f t="shared" si="74"/>
        <v>2.6348665530948326E-3</v>
      </c>
    </row>
    <row r="4801" spans="1:15" x14ac:dyDescent="0.3">
      <c r="A4801">
        <v>3115</v>
      </c>
      <c r="B4801">
        <v>660</v>
      </c>
      <c r="C4801" t="s">
        <v>760</v>
      </c>
      <c r="D4801" t="s">
        <v>168</v>
      </c>
      <c r="E4801">
        <v>114</v>
      </c>
      <c r="F4801">
        <v>156</v>
      </c>
      <c r="G4801">
        <v>0.73076923076923073</v>
      </c>
      <c r="H4801">
        <v>44025</v>
      </c>
      <c r="I4801">
        <v>74901</v>
      </c>
      <c r="J4801">
        <v>94</v>
      </c>
      <c r="K4801" t="s">
        <v>2790</v>
      </c>
      <c r="L4801">
        <v>2045</v>
      </c>
      <c r="M4801">
        <v>2024</v>
      </c>
      <c r="N4801">
        <v>36</v>
      </c>
      <c r="O4801">
        <f t="shared" si="74"/>
        <v>2.5894378194207838E-3</v>
      </c>
    </row>
    <row r="4802" spans="1:15" x14ac:dyDescent="0.3">
      <c r="A4802">
        <v>3115</v>
      </c>
      <c r="B4802">
        <v>770</v>
      </c>
      <c r="C4802" t="s">
        <v>760</v>
      </c>
      <c r="D4802" t="s">
        <v>168</v>
      </c>
      <c r="E4802">
        <v>113</v>
      </c>
      <c r="F4802">
        <v>194</v>
      </c>
      <c r="G4802">
        <v>0.58247422680412375</v>
      </c>
      <c r="H4802">
        <v>44025</v>
      </c>
      <c r="I4802">
        <v>74901</v>
      </c>
      <c r="J4802">
        <v>95</v>
      </c>
      <c r="K4802" t="s">
        <v>915</v>
      </c>
      <c r="L4802">
        <v>2112</v>
      </c>
      <c r="M4802">
        <v>2024</v>
      </c>
      <c r="N4802">
        <v>36</v>
      </c>
      <c r="O4802">
        <f t="shared" si="74"/>
        <v>2.566723452583759E-3</v>
      </c>
    </row>
    <row r="4803" spans="1:15" x14ac:dyDescent="0.3">
      <c r="A4803">
        <v>3115</v>
      </c>
      <c r="B4803">
        <v>305</v>
      </c>
      <c r="C4803" t="s">
        <v>760</v>
      </c>
      <c r="D4803" t="s">
        <v>168</v>
      </c>
      <c r="E4803">
        <v>109</v>
      </c>
      <c r="F4803">
        <v>206</v>
      </c>
      <c r="G4803">
        <v>0.529126213592233</v>
      </c>
      <c r="H4803">
        <v>44025</v>
      </c>
      <c r="I4803">
        <v>74901</v>
      </c>
      <c r="J4803">
        <v>96</v>
      </c>
      <c r="K4803" t="s">
        <v>2720</v>
      </c>
      <c r="L4803">
        <v>1350</v>
      </c>
      <c r="M4803">
        <v>2024</v>
      </c>
      <c r="N4803">
        <v>36</v>
      </c>
      <c r="O4803">
        <f t="shared" ref="O4803:O4866" si="75">E4803/H4803</f>
        <v>2.4758659852356616E-3</v>
      </c>
    </row>
    <row r="4804" spans="1:15" x14ac:dyDescent="0.3">
      <c r="A4804">
        <v>3115</v>
      </c>
      <c r="B4804">
        <v>161</v>
      </c>
      <c r="C4804" t="s">
        <v>760</v>
      </c>
      <c r="D4804" t="s">
        <v>168</v>
      </c>
      <c r="E4804">
        <v>106</v>
      </c>
      <c r="F4804">
        <v>121</v>
      </c>
      <c r="G4804">
        <v>0.87603305785123964</v>
      </c>
      <c r="H4804">
        <v>44025</v>
      </c>
      <c r="I4804">
        <v>74901</v>
      </c>
      <c r="J4804">
        <v>97</v>
      </c>
      <c r="K4804" t="s">
        <v>2694</v>
      </c>
      <c r="L4804">
        <v>1310</v>
      </c>
      <c r="M4804">
        <v>2024</v>
      </c>
      <c r="N4804">
        <v>36</v>
      </c>
      <c r="O4804">
        <f t="shared" si="75"/>
        <v>2.4077228847245885E-3</v>
      </c>
    </row>
    <row r="4805" spans="1:15" x14ac:dyDescent="0.3">
      <c r="A4805">
        <v>3115</v>
      </c>
      <c r="B4805">
        <v>661</v>
      </c>
      <c r="C4805" t="s">
        <v>760</v>
      </c>
      <c r="D4805" t="s">
        <v>168</v>
      </c>
      <c r="E4805">
        <v>104</v>
      </c>
      <c r="F4805">
        <v>179</v>
      </c>
      <c r="G4805">
        <v>0.58100558659217882</v>
      </c>
      <c r="H4805">
        <v>44025</v>
      </c>
      <c r="I4805">
        <v>74901</v>
      </c>
      <c r="J4805">
        <v>98</v>
      </c>
      <c r="K4805" t="s">
        <v>2235</v>
      </c>
      <c r="L4805">
        <v>2066</v>
      </c>
      <c r="M4805">
        <v>2024</v>
      </c>
      <c r="N4805">
        <v>36</v>
      </c>
      <c r="O4805">
        <f t="shared" si="75"/>
        <v>2.3622941510505393E-3</v>
      </c>
    </row>
    <row r="4806" spans="1:15" x14ac:dyDescent="0.3">
      <c r="A4806">
        <v>3115</v>
      </c>
      <c r="B4806">
        <v>364</v>
      </c>
      <c r="C4806" t="s">
        <v>760</v>
      </c>
      <c r="D4806" t="s">
        <v>168</v>
      </c>
      <c r="E4806">
        <v>103</v>
      </c>
      <c r="F4806">
        <v>189</v>
      </c>
      <c r="G4806">
        <v>0.544973544973545</v>
      </c>
      <c r="H4806">
        <v>44025</v>
      </c>
      <c r="I4806">
        <v>74901</v>
      </c>
      <c r="J4806">
        <v>99</v>
      </c>
      <c r="K4806" t="s">
        <v>2732</v>
      </c>
      <c r="L4806">
        <v>1626</v>
      </c>
      <c r="M4806">
        <v>2024</v>
      </c>
      <c r="N4806">
        <v>36</v>
      </c>
      <c r="O4806">
        <f t="shared" si="75"/>
        <v>2.3395797842135149E-3</v>
      </c>
    </row>
    <row r="4807" spans="1:15" x14ac:dyDescent="0.3">
      <c r="A4807">
        <v>3115</v>
      </c>
      <c r="B4807">
        <v>344</v>
      </c>
      <c r="C4807" t="s">
        <v>760</v>
      </c>
      <c r="D4807" t="s">
        <v>168</v>
      </c>
      <c r="E4807">
        <v>99</v>
      </c>
      <c r="F4807">
        <v>190</v>
      </c>
      <c r="G4807">
        <v>0.52105263157894732</v>
      </c>
      <c r="H4807">
        <v>44025</v>
      </c>
      <c r="I4807">
        <v>74901</v>
      </c>
      <c r="J4807">
        <v>100</v>
      </c>
      <c r="K4807" t="s">
        <v>2728</v>
      </c>
      <c r="L4807">
        <v>1902</v>
      </c>
      <c r="M4807">
        <v>2024</v>
      </c>
      <c r="N4807">
        <v>36</v>
      </c>
      <c r="O4807">
        <f t="shared" si="75"/>
        <v>2.2487223168654175E-3</v>
      </c>
    </row>
    <row r="4808" spans="1:15" x14ac:dyDescent="0.3">
      <c r="A4808">
        <v>3115</v>
      </c>
      <c r="B4808">
        <v>163</v>
      </c>
      <c r="C4808" t="s">
        <v>760</v>
      </c>
      <c r="D4808" t="s">
        <v>168</v>
      </c>
      <c r="E4808">
        <v>96</v>
      </c>
      <c r="F4808">
        <v>118</v>
      </c>
      <c r="G4808">
        <v>0.81355932203389836</v>
      </c>
      <c r="H4808">
        <v>44025</v>
      </c>
      <c r="I4808">
        <v>74901</v>
      </c>
      <c r="J4808">
        <v>101</v>
      </c>
      <c r="K4808" t="s">
        <v>2885</v>
      </c>
      <c r="L4808">
        <v>2333</v>
      </c>
      <c r="M4808">
        <v>2024</v>
      </c>
      <c r="N4808">
        <v>36</v>
      </c>
      <c r="O4808">
        <f t="shared" si="75"/>
        <v>2.1805792163543439E-3</v>
      </c>
    </row>
    <row r="4809" spans="1:15" x14ac:dyDescent="0.3">
      <c r="A4809">
        <v>3115</v>
      </c>
      <c r="B4809">
        <v>240</v>
      </c>
      <c r="C4809" t="s">
        <v>760</v>
      </c>
      <c r="D4809" t="s">
        <v>168</v>
      </c>
      <c r="E4809">
        <v>96</v>
      </c>
      <c r="F4809">
        <v>169</v>
      </c>
      <c r="G4809">
        <v>0.56804733727810652</v>
      </c>
      <c r="H4809">
        <v>44025</v>
      </c>
      <c r="I4809">
        <v>74901</v>
      </c>
      <c r="J4809">
        <v>101</v>
      </c>
      <c r="K4809" t="s">
        <v>942</v>
      </c>
      <c r="L4809">
        <v>2347</v>
      </c>
      <c r="M4809">
        <v>2024</v>
      </c>
      <c r="N4809">
        <v>36</v>
      </c>
      <c r="O4809">
        <f t="shared" si="75"/>
        <v>2.1805792163543439E-3</v>
      </c>
    </row>
    <row r="4810" spans="1:15" x14ac:dyDescent="0.3">
      <c r="A4810">
        <v>3115</v>
      </c>
      <c r="B4810">
        <v>634</v>
      </c>
      <c r="C4810" t="s">
        <v>760</v>
      </c>
      <c r="D4810" t="s">
        <v>168</v>
      </c>
      <c r="E4810">
        <v>95</v>
      </c>
      <c r="F4810">
        <v>123</v>
      </c>
      <c r="G4810">
        <v>0.77235772357723576</v>
      </c>
      <c r="H4810">
        <v>44025</v>
      </c>
      <c r="I4810">
        <v>74901</v>
      </c>
      <c r="J4810">
        <v>103</v>
      </c>
      <c r="K4810" t="s">
        <v>2940</v>
      </c>
      <c r="L4810">
        <v>1483</v>
      </c>
      <c r="M4810">
        <v>2024</v>
      </c>
      <c r="N4810">
        <v>36</v>
      </c>
      <c r="O4810">
        <f t="shared" si="75"/>
        <v>2.1578648495173196E-3</v>
      </c>
    </row>
    <row r="4811" spans="1:15" x14ac:dyDescent="0.3">
      <c r="A4811">
        <v>3115</v>
      </c>
      <c r="B4811">
        <v>513</v>
      </c>
      <c r="C4811" t="s">
        <v>760</v>
      </c>
      <c r="D4811" t="s">
        <v>168</v>
      </c>
      <c r="E4811">
        <v>93</v>
      </c>
      <c r="F4811">
        <v>126</v>
      </c>
      <c r="G4811">
        <v>0.73809523809523814</v>
      </c>
      <c r="H4811">
        <v>44025</v>
      </c>
      <c r="I4811">
        <v>74901</v>
      </c>
      <c r="J4811">
        <v>104</v>
      </c>
      <c r="K4811" t="s">
        <v>2759</v>
      </c>
      <c r="L4811">
        <v>807</v>
      </c>
      <c r="M4811">
        <v>2024</v>
      </c>
      <c r="N4811">
        <v>36</v>
      </c>
      <c r="O4811">
        <f t="shared" si="75"/>
        <v>2.1124361158432708E-3</v>
      </c>
    </row>
    <row r="4812" spans="1:15" x14ac:dyDescent="0.3">
      <c r="A4812">
        <v>3115</v>
      </c>
      <c r="B4812">
        <v>813</v>
      </c>
      <c r="C4812" t="s">
        <v>760</v>
      </c>
      <c r="D4812" t="s">
        <v>168</v>
      </c>
      <c r="E4812">
        <v>93</v>
      </c>
      <c r="F4812">
        <v>139</v>
      </c>
      <c r="G4812">
        <v>0.6690647482014388</v>
      </c>
      <c r="H4812">
        <v>44025</v>
      </c>
      <c r="I4812">
        <v>74901</v>
      </c>
      <c r="J4812">
        <v>104</v>
      </c>
      <c r="K4812" t="s">
        <v>2243</v>
      </c>
      <c r="L4812">
        <v>1813</v>
      </c>
      <c r="M4812">
        <v>2024</v>
      </c>
      <c r="N4812">
        <v>36</v>
      </c>
      <c r="O4812">
        <f t="shared" si="75"/>
        <v>2.1124361158432708E-3</v>
      </c>
    </row>
    <row r="4813" spans="1:15" x14ac:dyDescent="0.3">
      <c r="A4813">
        <v>3115</v>
      </c>
      <c r="B4813">
        <v>130</v>
      </c>
      <c r="C4813" t="s">
        <v>760</v>
      </c>
      <c r="D4813" t="s">
        <v>168</v>
      </c>
      <c r="E4813">
        <v>91</v>
      </c>
      <c r="F4813">
        <v>146</v>
      </c>
      <c r="G4813">
        <v>0.62328767123287676</v>
      </c>
      <c r="H4813">
        <v>44025</v>
      </c>
      <c r="I4813">
        <v>74901</v>
      </c>
      <c r="J4813">
        <v>106</v>
      </c>
      <c r="K4813" t="s">
        <v>2691</v>
      </c>
      <c r="L4813">
        <v>926</v>
      </c>
      <c r="M4813">
        <v>2024</v>
      </c>
      <c r="N4813">
        <v>36</v>
      </c>
      <c r="O4813">
        <f t="shared" si="75"/>
        <v>2.0670073821692221E-3</v>
      </c>
    </row>
    <row r="4814" spans="1:15" x14ac:dyDescent="0.3">
      <c r="A4814">
        <v>3115</v>
      </c>
      <c r="B4814">
        <v>342</v>
      </c>
      <c r="C4814" t="s">
        <v>760</v>
      </c>
      <c r="D4814" t="s">
        <v>168</v>
      </c>
      <c r="E4814">
        <v>91</v>
      </c>
      <c r="F4814">
        <v>204</v>
      </c>
      <c r="G4814">
        <v>0.44607843137254904</v>
      </c>
      <c r="H4814">
        <v>44025</v>
      </c>
      <c r="I4814">
        <v>74901</v>
      </c>
      <c r="J4814">
        <v>106</v>
      </c>
      <c r="K4814" t="s">
        <v>2726</v>
      </c>
      <c r="L4814">
        <v>2776</v>
      </c>
      <c r="M4814">
        <v>2024</v>
      </c>
      <c r="N4814">
        <v>36</v>
      </c>
      <c r="O4814">
        <f t="shared" si="75"/>
        <v>2.0670073821692221E-3</v>
      </c>
    </row>
    <row r="4815" spans="1:15" x14ac:dyDescent="0.3">
      <c r="A4815">
        <v>3115</v>
      </c>
      <c r="B4815">
        <v>120</v>
      </c>
      <c r="C4815" t="s">
        <v>760</v>
      </c>
      <c r="D4815" t="s">
        <v>168</v>
      </c>
      <c r="E4815">
        <v>90</v>
      </c>
      <c r="F4815">
        <v>122</v>
      </c>
      <c r="G4815">
        <v>0.73770491803278693</v>
      </c>
      <c r="H4815">
        <v>44025</v>
      </c>
      <c r="I4815">
        <v>74901</v>
      </c>
      <c r="J4815">
        <v>108</v>
      </c>
      <c r="K4815" t="s">
        <v>924</v>
      </c>
      <c r="L4815">
        <v>1368</v>
      </c>
      <c r="M4815">
        <v>2024</v>
      </c>
      <c r="N4815">
        <v>36</v>
      </c>
      <c r="O4815">
        <f t="shared" si="75"/>
        <v>2.0442930153321977E-3</v>
      </c>
    </row>
    <row r="4816" spans="1:15" x14ac:dyDescent="0.3">
      <c r="A4816">
        <v>3115</v>
      </c>
      <c r="B4816">
        <v>711</v>
      </c>
      <c r="C4816" t="s">
        <v>760</v>
      </c>
      <c r="D4816" t="s">
        <v>168</v>
      </c>
      <c r="E4816">
        <v>89</v>
      </c>
      <c r="F4816">
        <v>123</v>
      </c>
      <c r="G4816">
        <v>0.72357723577235777</v>
      </c>
      <c r="H4816">
        <v>44025</v>
      </c>
      <c r="I4816">
        <v>74901</v>
      </c>
      <c r="J4816">
        <v>109</v>
      </c>
      <c r="K4816" t="s">
        <v>2795</v>
      </c>
      <c r="L4816">
        <v>1532</v>
      </c>
      <c r="M4816">
        <v>2024</v>
      </c>
      <c r="N4816">
        <v>36</v>
      </c>
      <c r="O4816">
        <f t="shared" si="75"/>
        <v>2.0215786484951734E-3</v>
      </c>
    </row>
    <row r="4817" spans="1:15" x14ac:dyDescent="0.3">
      <c r="A4817">
        <v>3115</v>
      </c>
      <c r="B4817">
        <v>169</v>
      </c>
      <c r="C4817" t="s">
        <v>760</v>
      </c>
      <c r="D4817" t="s">
        <v>168</v>
      </c>
      <c r="E4817">
        <v>88</v>
      </c>
      <c r="F4817">
        <v>136</v>
      </c>
      <c r="G4817">
        <v>0.6470588235294118</v>
      </c>
      <c r="H4817">
        <v>44025</v>
      </c>
      <c r="I4817">
        <v>74901</v>
      </c>
      <c r="J4817">
        <v>110</v>
      </c>
      <c r="K4817" t="s">
        <v>2942</v>
      </c>
      <c r="L4817">
        <v>1050</v>
      </c>
      <c r="M4817">
        <v>2024</v>
      </c>
      <c r="N4817">
        <v>36</v>
      </c>
      <c r="O4817">
        <f t="shared" si="75"/>
        <v>1.9988642816581486E-3</v>
      </c>
    </row>
    <row r="4818" spans="1:15" x14ac:dyDescent="0.3">
      <c r="A4818">
        <v>3115</v>
      </c>
      <c r="B4818">
        <v>422</v>
      </c>
      <c r="C4818" t="s">
        <v>760</v>
      </c>
      <c r="D4818" t="s">
        <v>168</v>
      </c>
      <c r="E4818">
        <v>88</v>
      </c>
      <c r="F4818">
        <v>206</v>
      </c>
      <c r="G4818">
        <v>0.42718446601941745</v>
      </c>
      <c r="H4818">
        <v>44025</v>
      </c>
      <c r="I4818">
        <v>74901</v>
      </c>
      <c r="J4818">
        <v>110</v>
      </c>
      <c r="K4818" t="s">
        <v>2852</v>
      </c>
      <c r="L4818">
        <v>2623</v>
      </c>
      <c r="M4818">
        <v>2024</v>
      </c>
      <c r="N4818">
        <v>36</v>
      </c>
      <c r="O4818">
        <f t="shared" si="75"/>
        <v>1.9988642816581486E-3</v>
      </c>
    </row>
    <row r="4819" spans="1:15" x14ac:dyDescent="0.3">
      <c r="A4819">
        <v>3115</v>
      </c>
      <c r="B4819">
        <v>48</v>
      </c>
      <c r="C4819" t="s">
        <v>760</v>
      </c>
      <c r="D4819" t="s">
        <v>168</v>
      </c>
      <c r="E4819">
        <v>87</v>
      </c>
      <c r="F4819">
        <v>158</v>
      </c>
      <c r="G4819">
        <v>0.55063291139240511</v>
      </c>
      <c r="H4819">
        <v>44025</v>
      </c>
      <c r="I4819">
        <v>74901</v>
      </c>
      <c r="J4819">
        <v>112</v>
      </c>
      <c r="K4819" t="s">
        <v>2681</v>
      </c>
      <c r="L4819">
        <v>1882</v>
      </c>
      <c r="M4819">
        <v>2024</v>
      </c>
      <c r="N4819">
        <v>36</v>
      </c>
      <c r="O4819">
        <f t="shared" si="75"/>
        <v>1.9761499148211242E-3</v>
      </c>
    </row>
    <row r="4820" spans="1:15" x14ac:dyDescent="0.3">
      <c r="A4820">
        <v>3115</v>
      </c>
      <c r="B4820">
        <v>862</v>
      </c>
      <c r="C4820" t="s">
        <v>760</v>
      </c>
      <c r="D4820" t="s">
        <v>168</v>
      </c>
      <c r="E4820">
        <v>87</v>
      </c>
      <c r="F4820">
        <v>202</v>
      </c>
      <c r="G4820">
        <v>0.43069306930693069</v>
      </c>
      <c r="H4820">
        <v>44025</v>
      </c>
      <c r="I4820">
        <v>74901</v>
      </c>
      <c r="J4820">
        <v>112</v>
      </c>
      <c r="K4820" t="s">
        <v>910</v>
      </c>
      <c r="L4820">
        <v>3335</v>
      </c>
      <c r="M4820">
        <v>2024</v>
      </c>
      <c r="N4820">
        <v>36</v>
      </c>
      <c r="O4820">
        <f t="shared" si="75"/>
        <v>1.9761499148211242E-3</v>
      </c>
    </row>
    <row r="4821" spans="1:15" x14ac:dyDescent="0.3">
      <c r="A4821">
        <v>3115</v>
      </c>
      <c r="B4821">
        <v>198</v>
      </c>
      <c r="C4821" t="s">
        <v>760</v>
      </c>
      <c r="D4821" t="s">
        <v>168</v>
      </c>
      <c r="E4821">
        <v>86</v>
      </c>
      <c r="F4821">
        <v>211</v>
      </c>
      <c r="G4821">
        <v>0.40758293838862558</v>
      </c>
      <c r="H4821">
        <v>44025</v>
      </c>
      <c r="I4821">
        <v>74901</v>
      </c>
      <c r="J4821">
        <v>114</v>
      </c>
      <c r="K4821" t="s">
        <v>2703</v>
      </c>
      <c r="L4821">
        <v>1904</v>
      </c>
      <c r="M4821">
        <v>2024</v>
      </c>
      <c r="N4821">
        <v>36</v>
      </c>
      <c r="O4821">
        <f t="shared" si="75"/>
        <v>1.9534355479840998E-3</v>
      </c>
    </row>
    <row r="4822" spans="1:15" x14ac:dyDescent="0.3">
      <c r="A4822">
        <v>3115</v>
      </c>
      <c r="B4822">
        <v>115</v>
      </c>
      <c r="C4822" t="s">
        <v>760</v>
      </c>
      <c r="D4822" t="s">
        <v>168</v>
      </c>
      <c r="E4822">
        <v>85</v>
      </c>
      <c r="F4822">
        <v>134</v>
      </c>
      <c r="G4822">
        <v>0.63432835820895528</v>
      </c>
      <c r="H4822">
        <v>44025</v>
      </c>
      <c r="I4822">
        <v>74901</v>
      </c>
      <c r="J4822">
        <v>115</v>
      </c>
      <c r="K4822" t="s">
        <v>957</v>
      </c>
      <c r="L4822">
        <v>1684</v>
      </c>
      <c r="M4822">
        <v>2024</v>
      </c>
      <c r="N4822">
        <v>36</v>
      </c>
      <c r="O4822">
        <f t="shared" si="75"/>
        <v>1.9307211811470755E-3</v>
      </c>
    </row>
    <row r="4823" spans="1:15" x14ac:dyDescent="0.3">
      <c r="A4823">
        <v>3115</v>
      </c>
      <c r="B4823">
        <v>315</v>
      </c>
      <c r="C4823" t="s">
        <v>760</v>
      </c>
      <c r="D4823" t="s">
        <v>168</v>
      </c>
      <c r="E4823">
        <v>80</v>
      </c>
      <c r="F4823">
        <v>110</v>
      </c>
      <c r="G4823">
        <v>0.72727272727272729</v>
      </c>
      <c r="H4823">
        <v>44025</v>
      </c>
      <c r="I4823">
        <v>74901</v>
      </c>
      <c r="J4823">
        <v>116</v>
      </c>
      <c r="K4823" t="s">
        <v>2943</v>
      </c>
      <c r="L4823">
        <v>1125</v>
      </c>
      <c r="M4823">
        <v>2024</v>
      </c>
      <c r="N4823">
        <v>36</v>
      </c>
      <c r="O4823">
        <f t="shared" si="75"/>
        <v>1.8171493469619534E-3</v>
      </c>
    </row>
    <row r="4824" spans="1:15" x14ac:dyDescent="0.3">
      <c r="A4824">
        <v>3115</v>
      </c>
      <c r="B4824">
        <v>252</v>
      </c>
      <c r="C4824" t="s">
        <v>760</v>
      </c>
      <c r="D4824" t="s">
        <v>168</v>
      </c>
      <c r="E4824">
        <v>79</v>
      </c>
      <c r="F4824">
        <v>121</v>
      </c>
      <c r="G4824">
        <v>0.65289256198347112</v>
      </c>
      <c r="H4824">
        <v>44025</v>
      </c>
      <c r="I4824">
        <v>74901</v>
      </c>
      <c r="J4824">
        <v>117</v>
      </c>
      <c r="K4824" t="s">
        <v>2946</v>
      </c>
      <c r="L4824">
        <v>1540</v>
      </c>
      <c r="M4824">
        <v>2024</v>
      </c>
      <c r="N4824">
        <v>36</v>
      </c>
      <c r="O4824">
        <f t="shared" si="75"/>
        <v>1.7944349801249291E-3</v>
      </c>
    </row>
    <row r="4825" spans="1:15" x14ac:dyDescent="0.3">
      <c r="A4825">
        <v>3115</v>
      </c>
      <c r="B4825">
        <v>281</v>
      </c>
      <c r="C4825" t="s">
        <v>760</v>
      </c>
      <c r="D4825" t="s">
        <v>168</v>
      </c>
      <c r="E4825">
        <v>79</v>
      </c>
      <c r="F4825">
        <v>129</v>
      </c>
      <c r="G4825">
        <v>0.61240310077519378</v>
      </c>
      <c r="H4825">
        <v>44025</v>
      </c>
      <c r="I4825">
        <v>74901</v>
      </c>
      <c r="J4825">
        <v>117</v>
      </c>
      <c r="K4825" t="s">
        <v>946</v>
      </c>
      <c r="L4825">
        <v>1881</v>
      </c>
      <c r="M4825">
        <v>2024</v>
      </c>
      <c r="N4825">
        <v>36</v>
      </c>
      <c r="O4825">
        <f t="shared" si="75"/>
        <v>1.7944349801249291E-3</v>
      </c>
    </row>
    <row r="4826" spans="1:15" x14ac:dyDescent="0.3">
      <c r="A4826">
        <v>3115</v>
      </c>
      <c r="B4826">
        <v>817</v>
      </c>
      <c r="C4826" t="s">
        <v>760</v>
      </c>
      <c r="D4826" t="s">
        <v>168</v>
      </c>
      <c r="E4826">
        <v>79</v>
      </c>
      <c r="F4826">
        <v>124</v>
      </c>
      <c r="G4826">
        <v>0.63709677419354838</v>
      </c>
      <c r="H4826">
        <v>44025</v>
      </c>
      <c r="I4826">
        <v>74901</v>
      </c>
      <c r="J4826">
        <v>117</v>
      </c>
      <c r="K4826" t="s">
        <v>2945</v>
      </c>
      <c r="L4826">
        <v>1027</v>
      </c>
      <c r="M4826">
        <v>2024</v>
      </c>
      <c r="N4826">
        <v>36</v>
      </c>
      <c r="O4826">
        <f t="shared" si="75"/>
        <v>1.7944349801249291E-3</v>
      </c>
    </row>
    <row r="4827" spans="1:15" x14ac:dyDescent="0.3">
      <c r="A4827">
        <v>3115</v>
      </c>
      <c r="B4827">
        <v>614</v>
      </c>
      <c r="C4827" t="s">
        <v>760</v>
      </c>
      <c r="D4827" t="s">
        <v>168</v>
      </c>
      <c r="E4827">
        <v>78</v>
      </c>
      <c r="F4827">
        <v>87</v>
      </c>
      <c r="G4827">
        <v>0.89655172413793105</v>
      </c>
      <c r="H4827">
        <v>44025</v>
      </c>
      <c r="I4827">
        <v>74901</v>
      </c>
      <c r="J4827">
        <v>120</v>
      </c>
      <c r="K4827" t="s">
        <v>2780</v>
      </c>
      <c r="L4827">
        <v>520</v>
      </c>
      <c r="M4827">
        <v>2024</v>
      </c>
      <c r="N4827">
        <v>36</v>
      </c>
      <c r="O4827">
        <f t="shared" si="75"/>
        <v>1.7717206132879047E-3</v>
      </c>
    </row>
    <row r="4828" spans="1:15" x14ac:dyDescent="0.3">
      <c r="A4828">
        <v>3115</v>
      </c>
      <c r="B4828">
        <v>633</v>
      </c>
      <c r="C4828" t="s">
        <v>760</v>
      </c>
      <c r="D4828" t="s">
        <v>168</v>
      </c>
      <c r="E4828">
        <v>78</v>
      </c>
      <c r="F4828">
        <v>94</v>
      </c>
      <c r="G4828">
        <v>0.82978723404255317</v>
      </c>
      <c r="H4828">
        <v>44025</v>
      </c>
      <c r="I4828">
        <v>74901</v>
      </c>
      <c r="J4828">
        <v>120</v>
      </c>
      <c r="K4828" t="s">
        <v>2786</v>
      </c>
      <c r="L4828">
        <v>1448</v>
      </c>
      <c r="M4828">
        <v>2024</v>
      </c>
      <c r="N4828">
        <v>36</v>
      </c>
      <c r="O4828">
        <f t="shared" si="75"/>
        <v>1.7717206132879047E-3</v>
      </c>
    </row>
    <row r="4829" spans="1:15" x14ac:dyDescent="0.3">
      <c r="A4829">
        <v>3115</v>
      </c>
      <c r="B4829">
        <v>165</v>
      </c>
      <c r="C4829" t="s">
        <v>760</v>
      </c>
      <c r="D4829" t="s">
        <v>168</v>
      </c>
      <c r="E4829">
        <v>77</v>
      </c>
      <c r="F4829">
        <v>105</v>
      </c>
      <c r="G4829">
        <v>0.73333333333333328</v>
      </c>
      <c r="H4829">
        <v>44025</v>
      </c>
      <c r="I4829">
        <v>74901</v>
      </c>
      <c r="J4829">
        <v>122</v>
      </c>
      <c r="K4829" t="s">
        <v>2892</v>
      </c>
      <c r="L4829">
        <v>1130</v>
      </c>
      <c r="M4829">
        <v>2024</v>
      </c>
      <c r="N4829">
        <v>36</v>
      </c>
      <c r="O4829">
        <f t="shared" si="75"/>
        <v>1.7490062464508801E-3</v>
      </c>
    </row>
    <row r="4830" spans="1:15" x14ac:dyDescent="0.3">
      <c r="A4830">
        <v>3115</v>
      </c>
      <c r="B4830">
        <v>314</v>
      </c>
      <c r="C4830" t="s">
        <v>760</v>
      </c>
      <c r="D4830" t="s">
        <v>168</v>
      </c>
      <c r="E4830">
        <v>77</v>
      </c>
      <c r="F4830">
        <v>165</v>
      </c>
      <c r="G4830">
        <v>0.46666666666666667</v>
      </c>
      <c r="H4830">
        <v>44025</v>
      </c>
      <c r="I4830">
        <v>74901</v>
      </c>
      <c r="J4830">
        <v>122</v>
      </c>
      <c r="K4830" t="s">
        <v>2852</v>
      </c>
      <c r="L4830">
        <v>1680</v>
      </c>
      <c r="M4830">
        <v>2024</v>
      </c>
      <c r="N4830">
        <v>36</v>
      </c>
      <c r="O4830">
        <f t="shared" si="75"/>
        <v>1.7490062464508801E-3</v>
      </c>
    </row>
    <row r="4831" spans="1:15" x14ac:dyDescent="0.3">
      <c r="A4831">
        <v>3115</v>
      </c>
      <c r="B4831">
        <v>136</v>
      </c>
      <c r="C4831" t="s">
        <v>760</v>
      </c>
      <c r="D4831" t="s">
        <v>168</v>
      </c>
      <c r="E4831">
        <v>76</v>
      </c>
      <c r="F4831">
        <v>139</v>
      </c>
      <c r="G4831">
        <v>0.5467625899280576</v>
      </c>
      <c r="H4831">
        <v>44025</v>
      </c>
      <c r="I4831">
        <v>74901</v>
      </c>
      <c r="J4831">
        <v>124</v>
      </c>
      <c r="K4831" t="s">
        <v>945</v>
      </c>
      <c r="L4831">
        <v>1958</v>
      </c>
      <c r="M4831">
        <v>2024</v>
      </c>
      <c r="N4831">
        <v>36</v>
      </c>
      <c r="O4831">
        <f t="shared" si="75"/>
        <v>1.7262918796138557E-3</v>
      </c>
    </row>
    <row r="4832" spans="1:15" x14ac:dyDescent="0.3">
      <c r="A4832">
        <v>3115</v>
      </c>
      <c r="B4832">
        <v>442</v>
      </c>
      <c r="C4832" t="s">
        <v>760</v>
      </c>
      <c r="D4832" t="s">
        <v>168</v>
      </c>
      <c r="E4832">
        <v>74</v>
      </c>
      <c r="F4832">
        <v>98</v>
      </c>
      <c r="G4832">
        <v>0.75510204081632648</v>
      </c>
      <c r="H4832">
        <v>44025</v>
      </c>
      <c r="I4832">
        <v>74901</v>
      </c>
      <c r="J4832">
        <v>125</v>
      </c>
      <c r="K4832" t="s">
        <v>2741</v>
      </c>
      <c r="L4832">
        <v>955</v>
      </c>
      <c r="M4832">
        <v>2024</v>
      </c>
      <c r="N4832">
        <v>36</v>
      </c>
      <c r="O4832">
        <f t="shared" si="75"/>
        <v>1.680863145939807E-3</v>
      </c>
    </row>
    <row r="4833" spans="1:15" x14ac:dyDescent="0.3">
      <c r="A4833">
        <v>3115</v>
      </c>
      <c r="B4833">
        <v>691</v>
      </c>
      <c r="C4833" t="s">
        <v>760</v>
      </c>
      <c r="D4833" t="s">
        <v>168</v>
      </c>
      <c r="E4833">
        <v>74</v>
      </c>
      <c r="F4833">
        <v>99</v>
      </c>
      <c r="G4833">
        <v>0.74747474747474751</v>
      </c>
      <c r="H4833">
        <v>44025</v>
      </c>
      <c r="I4833">
        <v>74901</v>
      </c>
      <c r="J4833">
        <v>125</v>
      </c>
      <c r="K4833" t="s">
        <v>943</v>
      </c>
      <c r="L4833">
        <v>1349</v>
      </c>
      <c r="M4833">
        <v>2024</v>
      </c>
      <c r="N4833">
        <v>36</v>
      </c>
      <c r="O4833">
        <f t="shared" si="75"/>
        <v>1.680863145939807E-3</v>
      </c>
    </row>
    <row r="4834" spans="1:15" x14ac:dyDescent="0.3">
      <c r="A4834">
        <v>3115</v>
      </c>
      <c r="B4834">
        <v>191</v>
      </c>
      <c r="C4834" t="s">
        <v>760</v>
      </c>
      <c r="D4834" t="s">
        <v>168</v>
      </c>
      <c r="E4834">
        <v>73</v>
      </c>
      <c r="F4834">
        <v>117</v>
      </c>
      <c r="G4834">
        <v>0.62393162393162394</v>
      </c>
      <c r="H4834">
        <v>44025</v>
      </c>
      <c r="I4834">
        <v>74901</v>
      </c>
      <c r="J4834">
        <v>127</v>
      </c>
      <c r="K4834" t="s">
        <v>2941</v>
      </c>
      <c r="L4834">
        <v>1386</v>
      </c>
      <c r="M4834">
        <v>2024</v>
      </c>
      <c r="N4834">
        <v>36</v>
      </c>
      <c r="O4834">
        <f t="shared" si="75"/>
        <v>1.6581487791027824E-3</v>
      </c>
    </row>
    <row r="4835" spans="1:15" x14ac:dyDescent="0.3">
      <c r="A4835">
        <v>3115</v>
      </c>
      <c r="B4835">
        <v>54</v>
      </c>
      <c r="C4835" t="s">
        <v>760</v>
      </c>
      <c r="D4835" t="s">
        <v>168</v>
      </c>
      <c r="E4835">
        <v>71</v>
      </c>
      <c r="F4835">
        <v>111</v>
      </c>
      <c r="G4835">
        <v>0.63963963963963966</v>
      </c>
      <c r="H4835">
        <v>44025</v>
      </c>
      <c r="I4835">
        <v>74901</v>
      </c>
      <c r="J4835">
        <v>128</v>
      </c>
      <c r="K4835" t="s">
        <v>2684</v>
      </c>
      <c r="L4835">
        <v>1063</v>
      </c>
      <c r="M4835">
        <v>2024</v>
      </c>
      <c r="N4835">
        <v>36</v>
      </c>
      <c r="O4835">
        <f t="shared" si="75"/>
        <v>1.6127200454287337E-3</v>
      </c>
    </row>
    <row r="4836" spans="1:15" x14ac:dyDescent="0.3">
      <c r="A4836">
        <v>3115</v>
      </c>
      <c r="B4836">
        <v>243</v>
      </c>
      <c r="C4836" t="s">
        <v>760</v>
      </c>
      <c r="D4836" t="s">
        <v>168</v>
      </c>
      <c r="E4836">
        <v>71</v>
      </c>
      <c r="F4836">
        <v>144</v>
      </c>
      <c r="G4836">
        <v>0.49305555555555558</v>
      </c>
      <c r="H4836">
        <v>44025</v>
      </c>
      <c r="I4836">
        <v>74901</v>
      </c>
      <c r="J4836">
        <v>128</v>
      </c>
      <c r="K4836" t="s">
        <v>2210</v>
      </c>
      <c r="L4836">
        <v>1768</v>
      </c>
      <c r="M4836">
        <v>2024</v>
      </c>
      <c r="N4836">
        <v>36</v>
      </c>
      <c r="O4836">
        <f t="shared" si="75"/>
        <v>1.6127200454287337E-3</v>
      </c>
    </row>
    <row r="4837" spans="1:15" x14ac:dyDescent="0.3">
      <c r="A4837">
        <v>3115</v>
      </c>
      <c r="B4837">
        <v>385</v>
      </c>
      <c r="C4837" t="s">
        <v>760</v>
      </c>
      <c r="D4837" t="s">
        <v>168</v>
      </c>
      <c r="E4837">
        <v>71</v>
      </c>
      <c r="F4837">
        <v>102</v>
      </c>
      <c r="G4837">
        <v>0.69607843137254899</v>
      </c>
      <c r="H4837">
        <v>44025</v>
      </c>
      <c r="I4837">
        <v>74901</v>
      </c>
      <c r="J4837">
        <v>128</v>
      </c>
      <c r="K4837" t="s">
        <v>2213</v>
      </c>
      <c r="L4837">
        <v>1069</v>
      </c>
      <c r="M4837">
        <v>2024</v>
      </c>
      <c r="N4837">
        <v>36</v>
      </c>
      <c r="O4837">
        <f t="shared" si="75"/>
        <v>1.6127200454287337E-3</v>
      </c>
    </row>
    <row r="4838" spans="1:15" x14ac:dyDescent="0.3">
      <c r="A4838">
        <v>3115</v>
      </c>
      <c r="B4838">
        <v>346</v>
      </c>
      <c r="C4838" t="s">
        <v>760</v>
      </c>
      <c r="D4838" t="s">
        <v>168</v>
      </c>
      <c r="E4838">
        <v>70</v>
      </c>
      <c r="F4838">
        <v>94</v>
      </c>
      <c r="G4838">
        <v>0.74468085106382975</v>
      </c>
      <c r="H4838">
        <v>44025</v>
      </c>
      <c r="I4838">
        <v>74901</v>
      </c>
      <c r="J4838">
        <v>131</v>
      </c>
      <c r="K4838" t="s">
        <v>2214</v>
      </c>
      <c r="L4838">
        <v>1232</v>
      </c>
      <c r="M4838">
        <v>2024</v>
      </c>
      <c r="N4838">
        <v>36</v>
      </c>
      <c r="O4838">
        <f t="shared" si="75"/>
        <v>1.5900056785917093E-3</v>
      </c>
    </row>
    <row r="4839" spans="1:15" x14ac:dyDescent="0.3">
      <c r="A4839">
        <v>3115</v>
      </c>
      <c r="B4839">
        <v>41</v>
      </c>
      <c r="C4839" t="s">
        <v>760</v>
      </c>
      <c r="D4839" t="s">
        <v>168</v>
      </c>
      <c r="E4839">
        <v>68</v>
      </c>
      <c r="F4839">
        <v>81</v>
      </c>
      <c r="G4839">
        <v>0.83950617283950613</v>
      </c>
      <c r="H4839">
        <v>44025</v>
      </c>
      <c r="I4839">
        <v>74901</v>
      </c>
      <c r="J4839">
        <v>132</v>
      </c>
      <c r="K4839" t="s">
        <v>944</v>
      </c>
      <c r="L4839">
        <v>1096</v>
      </c>
      <c r="M4839">
        <v>2024</v>
      </c>
      <c r="N4839">
        <v>36</v>
      </c>
      <c r="O4839">
        <f t="shared" si="75"/>
        <v>1.5445769449176604E-3</v>
      </c>
    </row>
    <row r="4840" spans="1:15" x14ac:dyDescent="0.3">
      <c r="A4840">
        <v>3115</v>
      </c>
      <c r="B4840">
        <v>279</v>
      </c>
      <c r="C4840" t="s">
        <v>760</v>
      </c>
      <c r="D4840" t="s">
        <v>168</v>
      </c>
      <c r="E4840">
        <v>68</v>
      </c>
      <c r="F4840">
        <v>91</v>
      </c>
      <c r="G4840">
        <v>0.74725274725274726</v>
      </c>
      <c r="H4840">
        <v>44025</v>
      </c>
      <c r="I4840">
        <v>74901</v>
      </c>
      <c r="J4840">
        <v>132</v>
      </c>
      <c r="K4840" t="s">
        <v>2211</v>
      </c>
      <c r="L4840">
        <v>964</v>
      </c>
      <c r="M4840">
        <v>2024</v>
      </c>
      <c r="N4840">
        <v>36</v>
      </c>
      <c r="O4840">
        <f t="shared" si="75"/>
        <v>1.5445769449176604E-3</v>
      </c>
    </row>
    <row r="4841" spans="1:15" x14ac:dyDescent="0.3">
      <c r="A4841">
        <v>3115</v>
      </c>
      <c r="B4841">
        <v>4</v>
      </c>
      <c r="C4841" t="s">
        <v>760</v>
      </c>
      <c r="D4841" t="s">
        <v>168</v>
      </c>
      <c r="E4841">
        <v>67</v>
      </c>
      <c r="F4841">
        <v>74</v>
      </c>
      <c r="G4841">
        <v>0.90540540540540537</v>
      </c>
      <c r="H4841">
        <v>44025</v>
      </c>
      <c r="I4841">
        <v>74901</v>
      </c>
      <c r="J4841">
        <v>134</v>
      </c>
      <c r="K4841" t="s">
        <v>2948</v>
      </c>
      <c r="L4841">
        <v>649</v>
      </c>
      <c r="M4841">
        <v>2024</v>
      </c>
      <c r="N4841">
        <v>36</v>
      </c>
      <c r="O4841">
        <f t="shared" si="75"/>
        <v>1.521862578080636E-3</v>
      </c>
    </row>
    <row r="4842" spans="1:15" x14ac:dyDescent="0.3">
      <c r="A4842">
        <v>3115</v>
      </c>
      <c r="B4842">
        <v>206</v>
      </c>
      <c r="C4842" t="s">
        <v>760</v>
      </c>
      <c r="D4842" t="s">
        <v>168</v>
      </c>
      <c r="E4842">
        <v>67</v>
      </c>
      <c r="F4842">
        <v>115</v>
      </c>
      <c r="G4842">
        <v>0.58260869565217388</v>
      </c>
      <c r="H4842">
        <v>44025</v>
      </c>
      <c r="I4842">
        <v>74901</v>
      </c>
      <c r="J4842">
        <v>134</v>
      </c>
      <c r="K4842" t="s">
        <v>2705</v>
      </c>
      <c r="L4842">
        <v>1245</v>
      </c>
      <c r="M4842">
        <v>2024</v>
      </c>
      <c r="N4842">
        <v>36</v>
      </c>
      <c r="O4842">
        <f t="shared" si="75"/>
        <v>1.521862578080636E-3</v>
      </c>
    </row>
    <row r="4843" spans="1:15" x14ac:dyDescent="0.3">
      <c r="A4843">
        <v>3115</v>
      </c>
      <c r="B4843">
        <v>724</v>
      </c>
      <c r="C4843" t="s">
        <v>760</v>
      </c>
      <c r="D4843" t="s">
        <v>168</v>
      </c>
      <c r="E4843">
        <v>66</v>
      </c>
      <c r="F4843">
        <v>114</v>
      </c>
      <c r="G4843">
        <v>0.57894736842105265</v>
      </c>
      <c r="H4843">
        <v>44025</v>
      </c>
      <c r="I4843">
        <v>74901</v>
      </c>
      <c r="J4843">
        <v>136</v>
      </c>
      <c r="K4843" t="s">
        <v>2205</v>
      </c>
      <c r="L4843">
        <v>1429</v>
      </c>
      <c r="M4843">
        <v>2024</v>
      </c>
      <c r="N4843">
        <v>36</v>
      </c>
      <c r="O4843">
        <f t="shared" si="75"/>
        <v>1.4991482112436116E-3</v>
      </c>
    </row>
    <row r="4844" spans="1:15" x14ac:dyDescent="0.3">
      <c r="A4844">
        <v>3115</v>
      </c>
      <c r="B4844">
        <v>233</v>
      </c>
      <c r="C4844" t="s">
        <v>760</v>
      </c>
      <c r="D4844" t="s">
        <v>168</v>
      </c>
      <c r="E4844">
        <v>64</v>
      </c>
      <c r="F4844">
        <v>114</v>
      </c>
      <c r="G4844">
        <v>0.56140350877192979</v>
      </c>
      <c r="H4844">
        <v>44025</v>
      </c>
      <c r="I4844">
        <v>74901</v>
      </c>
      <c r="J4844">
        <v>137</v>
      </c>
      <c r="K4844" t="s">
        <v>2950</v>
      </c>
      <c r="L4844">
        <v>810</v>
      </c>
      <c r="M4844">
        <v>2024</v>
      </c>
      <c r="N4844">
        <v>36</v>
      </c>
      <c r="O4844">
        <f t="shared" si="75"/>
        <v>1.4537194775695627E-3</v>
      </c>
    </row>
    <row r="4845" spans="1:15" x14ac:dyDescent="0.3">
      <c r="A4845">
        <v>3115</v>
      </c>
      <c r="B4845">
        <v>310</v>
      </c>
      <c r="C4845" t="s">
        <v>760</v>
      </c>
      <c r="D4845" t="s">
        <v>168</v>
      </c>
      <c r="E4845">
        <v>63</v>
      </c>
      <c r="F4845">
        <v>78</v>
      </c>
      <c r="G4845">
        <v>0.80769230769230771</v>
      </c>
      <c r="H4845">
        <v>44025</v>
      </c>
      <c r="I4845">
        <v>74901</v>
      </c>
      <c r="J4845">
        <v>138</v>
      </c>
      <c r="K4845" t="s">
        <v>960</v>
      </c>
      <c r="L4845">
        <v>1431</v>
      </c>
      <c r="M4845">
        <v>2024</v>
      </c>
      <c r="N4845">
        <v>36</v>
      </c>
      <c r="O4845">
        <f t="shared" si="75"/>
        <v>1.4310051107325383E-3</v>
      </c>
    </row>
    <row r="4846" spans="1:15" x14ac:dyDescent="0.3">
      <c r="A4846">
        <v>3115</v>
      </c>
      <c r="B4846">
        <v>380</v>
      </c>
      <c r="C4846" t="s">
        <v>760</v>
      </c>
      <c r="D4846" t="s">
        <v>168</v>
      </c>
      <c r="E4846">
        <v>63</v>
      </c>
      <c r="F4846">
        <v>152</v>
      </c>
      <c r="G4846">
        <v>0.41447368421052633</v>
      </c>
      <c r="H4846">
        <v>44025</v>
      </c>
      <c r="I4846">
        <v>74901</v>
      </c>
      <c r="J4846">
        <v>138</v>
      </c>
      <c r="K4846" t="s">
        <v>2733</v>
      </c>
      <c r="L4846">
        <v>1402</v>
      </c>
      <c r="M4846">
        <v>2024</v>
      </c>
      <c r="N4846">
        <v>36</v>
      </c>
      <c r="O4846">
        <f t="shared" si="75"/>
        <v>1.4310051107325383E-3</v>
      </c>
    </row>
    <row r="4847" spans="1:15" x14ac:dyDescent="0.3">
      <c r="A4847">
        <v>3115</v>
      </c>
      <c r="B4847">
        <v>695</v>
      </c>
      <c r="C4847" t="s">
        <v>760</v>
      </c>
      <c r="D4847" t="s">
        <v>168</v>
      </c>
      <c r="E4847">
        <v>63</v>
      </c>
      <c r="F4847">
        <v>63</v>
      </c>
      <c r="G4847">
        <v>1</v>
      </c>
      <c r="H4847">
        <v>44025</v>
      </c>
      <c r="I4847">
        <v>74901</v>
      </c>
      <c r="J4847">
        <v>138</v>
      </c>
      <c r="K4847" t="s">
        <v>1615</v>
      </c>
      <c r="L4847">
        <v>627</v>
      </c>
      <c r="M4847">
        <v>2024</v>
      </c>
      <c r="N4847">
        <v>36</v>
      </c>
      <c r="O4847">
        <f t="shared" si="75"/>
        <v>1.4310051107325383E-3</v>
      </c>
    </row>
    <row r="4848" spans="1:15" x14ac:dyDescent="0.3">
      <c r="A4848">
        <v>3115</v>
      </c>
      <c r="B4848">
        <v>952</v>
      </c>
      <c r="C4848" t="s">
        <v>760</v>
      </c>
      <c r="D4848" t="s">
        <v>168</v>
      </c>
      <c r="E4848">
        <v>63</v>
      </c>
      <c r="F4848">
        <v>110</v>
      </c>
      <c r="G4848">
        <v>0.57272727272727275</v>
      </c>
      <c r="H4848">
        <v>44025</v>
      </c>
      <c r="I4848">
        <v>74901</v>
      </c>
      <c r="J4848">
        <v>138</v>
      </c>
      <c r="K4848" t="s">
        <v>2811</v>
      </c>
      <c r="L4848">
        <v>936</v>
      </c>
      <c r="M4848">
        <v>2024</v>
      </c>
      <c r="N4848">
        <v>36</v>
      </c>
      <c r="O4848">
        <f t="shared" si="75"/>
        <v>1.4310051107325383E-3</v>
      </c>
    </row>
    <row r="4849" spans="1:15" x14ac:dyDescent="0.3">
      <c r="A4849">
        <v>3115</v>
      </c>
      <c r="B4849">
        <v>20</v>
      </c>
      <c r="C4849" t="s">
        <v>760</v>
      </c>
      <c r="D4849" t="s">
        <v>168</v>
      </c>
      <c r="E4849">
        <v>62</v>
      </c>
      <c r="F4849">
        <v>62</v>
      </c>
      <c r="G4849">
        <v>1</v>
      </c>
      <c r="H4849">
        <v>44025</v>
      </c>
      <c r="I4849">
        <v>74901</v>
      </c>
      <c r="J4849">
        <v>142</v>
      </c>
      <c r="K4849" t="s">
        <v>2673</v>
      </c>
      <c r="L4849">
        <v>508</v>
      </c>
      <c r="M4849">
        <v>2024</v>
      </c>
      <c r="N4849">
        <v>36</v>
      </c>
      <c r="O4849">
        <f t="shared" si="75"/>
        <v>1.408290743895514E-3</v>
      </c>
    </row>
    <row r="4850" spans="1:15" x14ac:dyDescent="0.3">
      <c r="A4850">
        <v>3115</v>
      </c>
      <c r="B4850">
        <v>47</v>
      </c>
      <c r="C4850" t="s">
        <v>760</v>
      </c>
      <c r="D4850" t="s">
        <v>168</v>
      </c>
      <c r="E4850">
        <v>62</v>
      </c>
      <c r="F4850">
        <v>147</v>
      </c>
      <c r="G4850">
        <v>0.42176870748299322</v>
      </c>
      <c r="H4850">
        <v>44025</v>
      </c>
      <c r="I4850">
        <v>74901</v>
      </c>
      <c r="J4850">
        <v>142</v>
      </c>
      <c r="K4850" t="s">
        <v>947</v>
      </c>
      <c r="L4850">
        <v>1622</v>
      </c>
      <c r="M4850">
        <v>2024</v>
      </c>
      <c r="N4850">
        <v>36</v>
      </c>
      <c r="O4850">
        <f t="shared" si="75"/>
        <v>1.408290743895514E-3</v>
      </c>
    </row>
    <row r="4851" spans="1:15" x14ac:dyDescent="0.3">
      <c r="A4851">
        <v>3115</v>
      </c>
      <c r="B4851">
        <v>443</v>
      </c>
      <c r="C4851" t="s">
        <v>760</v>
      </c>
      <c r="D4851" t="s">
        <v>168</v>
      </c>
      <c r="E4851">
        <v>62</v>
      </c>
      <c r="F4851">
        <v>96</v>
      </c>
      <c r="G4851">
        <v>0.64583333333333337</v>
      </c>
      <c r="H4851">
        <v>44025</v>
      </c>
      <c r="I4851">
        <v>74901</v>
      </c>
      <c r="J4851">
        <v>142</v>
      </c>
      <c r="K4851" t="s">
        <v>2742</v>
      </c>
      <c r="L4851">
        <v>1064</v>
      </c>
      <c r="M4851">
        <v>2024</v>
      </c>
      <c r="N4851">
        <v>36</v>
      </c>
      <c r="O4851">
        <f t="shared" si="75"/>
        <v>1.408290743895514E-3</v>
      </c>
    </row>
    <row r="4852" spans="1:15" x14ac:dyDescent="0.3">
      <c r="A4852">
        <v>3115</v>
      </c>
      <c r="B4852">
        <v>1</v>
      </c>
      <c r="C4852" t="s">
        <v>760</v>
      </c>
      <c r="D4852" t="s">
        <v>168</v>
      </c>
      <c r="E4852">
        <v>61</v>
      </c>
      <c r="F4852">
        <v>61</v>
      </c>
      <c r="G4852">
        <v>1</v>
      </c>
      <c r="H4852">
        <v>44025</v>
      </c>
      <c r="I4852">
        <v>74901</v>
      </c>
      <c r="J4852">
        <v>145</v>
      </c>
      <c r="K4852" t="s">
        <v>2670</v>
      </c>
      <c r="L4852">
        <v>424</v>
      </c>
      <c r="M4852">
        <v>2024</v>
      </c>
      <c r="N4852">
        <v>36</v>
      </c>
      <c r="O4852">
        <f t="shared" si="75"/>
        <v>1.3855763770584896E-3</v>
      </c>
    </row>
    <row r="4853" spans="1:15" x14ac:dyDescent="0.3">
      <c r="A4853">
        <v>3115</v>
      </c>
      <c r="B4853">
        <v>723</v>
      </c>
      <c r="C4853" t="s">
        <v>760</v>
      </c>
      <c r="D4853" t="s">
        <v>168</v>
      </c>
      <c r="E4853">
        <v>61</v>
      </c>
      <c r="F4853">
        <v>81</v>
      </c>
      <c r="G4853">
        <v>0.75308641975308643</v>
      </c>
      <c r="H4853">
        <v>44025</v>
      </c>
      <c r="I4853">
        <v>74901</v>
      </c>
      <c r="J4853">
        <v>145</v>
      </c>
      <c r="K4853" t="s">
        <v>937</v>
      </c>
      <c r="L4853">
        <v>1212</v>
      </c>
      <c r="M4853">
        <v>2024</v>
      </c>
      <c r="N4853">
        <v>36</v>
      </c>
      <c r="O4853">
        <f t="shared" si="75"/>
        <v>1.3855763770584896E-3</v>
      </c>
    </row>
    <row r="4854" spans="1:15" x14ac:dyDescent="0.3">
      <c r="A4854">
        <v>3115</v>
      </c>
      <c r="B4854">
        <v>384</v>
      </c>
      <c r="C4854" t="s">
        <v>760</v>
      </c>
      <c r="D4854" t="s">
        <v>168</v>
      </c>
      <c r="E4854">
        <v>59</v>
      </c>
      <c r="F4854">
        <v>95</v>
      </c>
      <c r="G4854">
        <v>0.62105263157894741</v>
      </c>
      <c r="H4854">
        <v>44025</v>
      </c>
      <c r="I4854">
        <v>74901</v>
      </c>
      <c r="J4854">
        <v>147</v>
      </c>
      <c r="K4854" t="s">
        <v>2735</v>
      </c>
      <c r="L4854">
        <v>1232</v>
      </c>
      <c r="M4854">
        <v>2024</v>
      </c>
      <c r="N4854">
        <v>36</v>
      </c>
      <c r="O4854">
        <f t="shared" si="75"/>
        <v>1.3401476433844406E-3</v>
      </c>
    </row>
    <row r="4855" spans="1:15" x14ac:dyDescent="0.3">
      <c r="A4855">
        <v>3115</v>
      </c>
      <c r="B4855">
        <v>82</v>
      </c>
      <c r="C4855" t="s">
        <v>760</v>
      </c>
      <c r="D4855" t="s">
        <v>168</v>
      </c>
      <c r="E4855">
        <v>58</v>
      </c>
      <c r="F4855">
        <v>80</v>
      </c>
      <c r="G4855">
        <v>0.72499999999999998</v>
      </c>
      <c r="H4855">
        <v>44025</v>
      </c>
      <c r="I4855">
        <v>74901</v>
      </c>
      <c r="J4855">
        <v>148</v>
      </c>
      <c r="K4855" t="s">
        <v>2890</v>
      </c>
      <c r="L4855">
        <v>913</v>
      </c>
      <c r="M4855">
        <v>2024</v>
      </c>
      <c r="N4855">
        <v>36</v>
      </c>
      <c r="O4855">
        <f t="shared" si="75"/>
        <v>1.3174332765474163E-3</v>
      </c>
    </row>
    <row r="4856" spans="1:15" x14ac:dyDescent="0.3">
      <c r="A4856">
        <v>3115</v>
      </c>
      <c r="B4856">
        <v>816</v>
      </c>
      <c r="C4856" t="s">
        <v>760</v>
      </c>
      <c r="D4856" t="s">
        <v>168</v>
      </c>
      <c r="E4856">
        <v>58</v>
      </c>
      <c r="F4856">
        <v>104</v>
      </c>
      <c r="G4856">
        <v>0.55769230769230771</v>
      </c>
      <c r="H4856">
        <v>44025</v>
      </c>
      <c r="I4856">
        <v>74901</v>
      </c>
      <c r="J4856">
        <v>148</v>
      </c>
      <c r="K4856" t="s">
        <v>1905</v>
      </c>
      <c r="L4856">
        <v>814</v>
      </c>
      <c r="M4856">
        <v>2024</v>
      </c>
      <c r="N4856">
        <v>36</v>
      </c>
      <c r="O4856">
        <f t="shared" si="75"/>
        <v>1.3174332765474163E-3</v>
      </c>
    </row>
    <row r="4857" spans="1:15" x14ac:dyDescent="0.3">
      <c r="A4857">
        <v>3115</v>
      </c>
      <c r="B4857">
        <v>260</v>
      </c>
      <c r="C4857" t="s">
        <v>760</v>
      </c>
      <c r="D4857" t="s">
        <v>168</v>
      </c>
      <c r="E4857">
        <v>57</v>
      </c>
      <c r="F4857">
        <v>58</v>
      </c>
      <c r="G4857">
        <v>0.98275862068965514</v>
      </c>
      <c r="H4857">
        <v>44025</v>
      </c>
      <c r="I4857">
        <v>74901</v>
      </c>
      <c r="J4857">
        <v>150</v>
      </c>
      <c r="K4857" t="s">
        <v>2715</v>
      </c>
      <c r="L4857">
        <v>1014</v>
      </c>
      <c r="M4857">
        <v>2024</v>
      </c>
      <c r="N4857">
        <v>36</v>
      </c>
      <c r="O4857">
        <f t="shared" si="75"/>
        <v>1.2947189097103919E-3</v>
      </c>
    </row>
    <row r="4858" spans="1:15" x14ac:dyDescent="0.3">
      <c r="A4858">
        <v>3115</v>
      </c>
      <c r="B4858">
        <v>320</v>
      </c>
      <c r="C4858" t="s">
        <v>760</v>
      </c>
      <c r="D4858" t="s">
        <v>168</v>
      </c>
      <c r="E4858">
        <v>57</v>
      </c>
      <c r="F4858">
        <v>89</v>
      </c>
      <c r="G4858">
        <v>0.6404494382022472</v>
      </c>
      <c r="H4858">
        <v>44025</v>
      </c>
      <c r="I4858">
        <v>74901</v>
      </c>
      <c r="J4858">
        <v>150</v>
      </c>
      <c r="K4858" t="s">
        <v>961</v>
      </c>
      <c r="L4858">
        <v>1396</v>
      </c>
      <c r="M4858">
        <v>2024</v>
      </c>
      <c r="N4858">
        <v>36</v>
      </c>
      <c r="O4858">
        <f t="shared" si="75"/>
        <v>1.2947189097103919E-3</v>
      </c>
    </row>
    <row r="4859" spans="1:15" x14ac:dyDescent="0.3">
      <c r="A4859">
        <v>3115</v>
      </c>
      <c r="B4859">
        <v>755</v>
      </c>
      <c r="C4859" t="s">
        <v>760</v>
      </c>
      <c r="D4859" t="s">
        <v>168</v>
      </c>
      <c r="E4859">
        <v>57</v>
      </c>
      <c r="F4859">
        <v>137</v>
      </c>
      <c r="G4859">
        <v>0.41605839416058393</v>
      </c>
      <c r="H4859">
        <v>44025</v>
      </c>
      <c r="I4859">
        <v>74901</v>
      </c>
      <c r="J4859">
        <v>150</v>
      </c>
      <c r="K4859" t="s">
        <v>918</v>
      </c>
      <c r="L4859">
        <v>1726</v>
      </c>
      <c r="M4859">
        <v>2024</v>
      </c>
      <c r="N4859">
        <v>36</v>
      </c>
      <c r="O4859">
        <f t="shared" si="75"/>
        <v>1.2947189097103919E-3</v>
      </c>
    </row>
    <row r="4860" spans="1:15" x14ac:dyDescent="0.3">
      <c r="A4860">
        <v>3115</v>
      </c>
      <c r="B4860">
        <v>756</v>
      </c>
      <c r="C4860" t="s">
        <v>760</v>
      </c>
      <c r="D4860" t="s">
        <v>168</v>
      </c>
      <c r="E4860">
        <v>57</v>
      </c>
      <c r="F4860">
        <v>130</v>
      </c>
      <c r="G4860">
        <v>0.43846153846153846</v>
      </c>
      <c r="H4860">
        <v>44025</v>
      </c>
      <c r="I4860">
        <v>74901</v>
      </c>
      <c r="J4860">
        <v>150</v>
      </c>
      <c r="K4860" t="s">
        <v>892</v>
      </c>
      <c r="L4860">
        <v>1555</v>
      </c>
      <c r="M4860">
        <v>2024</v>
      </c>
      <c r="N4860">
        <v>36</v>
      </c>
      <c r="O4860">
        <f t="shared" si="75"/>
        <v>1.2947189097103919E-3</v>
      </c>
    </row>
    <row r="4861" spans="1:15" x14ac:dyDescent="0.3">
      <c r="A4861">
        <v>3115</v>
      </c>
      <c r="B4861">
        <v>793</v>
      </c>
      <c r="C4861" t="s">
        <v>760</v>
      </c>
      <c r="D4861" t="s">
        <v>168</v>
      </c>
      <c r="E4861">
        <v>57</v>
      </c>
      <c r="F4861">
        <v>75</v>
      </c>
      <c r="G4861">
        <v>0.76</v>
      </c>
      <c r="H4861">
        <v>44025</v>
      </c>
      <c r="I4861">
        <v>74901</v>
      </c>
      <c r="J4861">
        <v>150</v>
      </c>
      <c r="K4861" t="s">
        <v>2954</v>
      </c>
      <c r="L4861">
        <v>717</v>
      </c>
      <c r="M4861">
        <v>2024</v>
      </c>
      <c r="N4861">
        <v>36</v>
      </c>
      <c r="O4861">
        <f t="shared" si="75"/>
        <v>1.2947189097103919E-3</v>
      </c>
    </row>
    <row r="4862" spans="1:15" x14ac:dyDescent="0.3">
      <c r="A4862">
        <v>3115</v>
      </c>
      <c r="B4862">
        <v>229</v>
      </c>
      <c r="C4862" t="s">
        <v>760</v>
      </c>
      <c r="D4862" t="s">
        <v>168</v>
      </c>
      <c r="E4862">
        <v>56</v>
      </c>
      <c r="F4862">
        <v>75</v>
      </c>
      <c r="G4862">
        <v>0.7466666666666667</v>
      </c>
      <c r="H4862">
        <v>44025</v>
      </c>
      <c r="I4862">
        <v>74901</v>
      </c>
      <c r="J4862">
        <v>155</v>
      </c>
      <c r="K4862" t="s">
        <v>2230</v>
      </c>
      <c r="L4862">
        <v>853</v>
      </c>
      <c r="M4862">
        <v>2024</v>
      </c>
      <c r="N4862">
        <v>36</v>
      </c>
      <c r="O4862">
        <f t="shared" si="75"/>
        <v>1.2720045428733673E-3</v>
      </c>
    </row>
    <row r="4863" spans="1:15" x14ac:dyDescent="0.3">
      <c r="A4863">
        <v>3115</v>
      </c>
      <c r="B4863">
        <v>309</v>
      </c>
      <c r="C4863" t="s">
        <v>760</v>
      </c>
      <c r="D4863" t="s">
        <v>168</v>
      </c>
      <c r="E4863">
        <v>54</v>
      </c>
      <c r="F4863">
        <v>62</v>
      </c>
      <c r="G4863">
        <v>0.87096774193548387</v>
      </c>
      <c r="H4863">
        <v>44025</v>
      </c>
      <c r="I4863">
        <v>74901</v>
      </c>
      <c r="J4863">
        <v>156</v>
      </c>
      <c r="K4863" t="s">
        <v>2228</v>
      </c>
      <c r="L4863">
        <v>863</v>
      </c>
      <c r="M4863">
        <v>2024</v>
      </c>
      <c r="N4863">
        <v>36</v>
      </c>
      <c r="O4863">
        <f t="shared" si="75"/>
        <v>1.2265758091993186E-3</v>
      </c>
    </row>
    <row r="4864" spans="1:15" x14ac:dyDescent="0.3">
      <c r="A4864">
        <v>3115</v>
      </c>
      <c r="B4864">
        <v>167</v>
      </c>
      <c r="C4864" t="s">
        <v>760</v>
      </c>
      <c r="D4864" t="s">
        <v>168</v>
      </c>
      <c r="E4864">
        <v>53</v>
      </c>
      <c r="F4864">
        <v>67</v>
      </c>
      <c r="G4864">
        <v>0.79104477611940294</v>
      </c>
      <c r="H4864">
        <v>44025</v>
      </c>
      <c r="I4864">
        <v>74901</v>
      </c>
      <c r="J4864">
        <v>157</v>
      </c>
      <c r="K4864" t="s">
        <v>2886</v>
      </c>
      <c r="L4864">
        <v>1229</v>
      </c>
      <c r="M4864">
        <v>2024</v>
      </c>
      <c r="N4864">
        <v>36</v>
      </c>
      <c r="O4864">
        <f t="shared" si="75"/>
        <v>1.2038614423622942E-3</v>
      </c>
    </row>
    <row r="4865" spans="1:15" x14ac:dyDescent="0.3">
      <c r="A4865">
        <v>3115</v>
      </c>
      <c r="B4865">
        <v>446</v>
      </c>
      <c r="C4865" t="s">
        <v>760</v>
      </c>
      <c r="D4865" t="s">
        <v>168</v>
      </c>
      <c r="E4865">
        <v>53</v>
      </c>
      <c r="F4865">
        <v>110</v>
      </c>
      <c r="G4865">
        <v>0.48181818181818181</v>
      </c>
      <c r="H4865">
        <v>44025</v>
      </c>
      <c r="I4865">
        <v>74901</v>
      </c>
      <c r="J4865">
        <v>157</v>
      </c>
      <c r="K4865" t="s">
        <v>2204</v>
      </c>
      <c r="L4865">
        <v>1328</v>
      </c>
      <c r="M4865">
        <v>2024</v>
      </c>
      <c r="N4865">
        <v>36</v>
      </c>
      <c r="O4865">
        <f t="shared" si="75"/>
        <v>1.2038614423622942E-3</v>
      </c>
    </row>
    <row r="4866" spans="1:15" x14ac:dyDescent="0.3">
      <c r="A4866">
        <v>3115</v>
      </c>
      <c r="B4866">
        <v>227</v>
      </c>
      <c r="C4866" t="s">
        <v>760</v>
      </c>
      <c r="D4866" t="s">
        <v>168</v>
      </c>
      <c r="E4866">
        <v>51</v>
      </c>
      <c r="F4866">
        <v>102</v>
      </c>
      <c r="G4866">
        <v>0.5</v>
      </c>
      <c r="H4866">
        <v>44025</v>
      </c>
      <c r="I4866">
        <v>74901</v>
      </c>
      <c r="J4866">
        <v>159</v>
      </c>
      <c r="K4866" t="s">
        <v>2217</v>
      </c>
      <c r="L4866">
        <v>1312</v>
      </c>
      <c r="M4866">
        <v>2024</v>
      </c>
      <c r="N4866">
        <v>36</v>
      </c>
      <c r="O4866">
        <f t="shared" si="75"/>
        <v>1.1584327086882453E-3</v>
      </c>
    </row>
    <row r="4867" spans="1:15" x14ac:dyDescent="0.3">
      <c r="A4867">
        <v>3115</v>
      </c>
      <c r="B4867">
        <v>440</v>
      </c>
      <c r="C4867" t="s">
        <v>760</v>
      </c>
      <c r="D4867" t="s">
        <v>168</v>
      </c>
      <c r="E4867">
        <v>51</v>
      </c>
      <c r="F4867">
        <v>51</v>
      </c>
      <c r="G4867">
        <v>1</v>
      </c>
      <c r="H4867">
        <v>44025</v>
      </c>
      <c r="I4867">
        <v>74901</v>
      </c>
      <c r="J4867">
        <v>159</v>
      </c>
      <c r="K4867" t="s">
        <v>2739</v>
      </c>
      <c r="L4867">
        <v>589</v>
      </c>
      <c r="M4867">
        <v>2024</v>
      </c>
      <c r="N4867">
        <v>36</v>
      </c>
      <c r="O4867">
        <f t="shared" ref="O4867:O4930" si="76">E4867/H4867</f>
        <v>1.1584327086882453E-3</v>
      </c>
    </row>
    <row r="4868" spans="1:15" x14ac:dyDescent="0.3">
      <c r="A4868">
        <v>3115</v>
      </c>
      <c r="B4868">
        <v>612</v>
      </c>
      <c r="C4868" t="s">
        <v>760</v>
      </c>
      <c r="D4868" t="s">
        <v>168</v>
      </c>
      <c r="E4868">
        <v>51</v>
      </c>
      <c r="F4868">
        <v>54</v>
      </c>
      <c r="G4868">
        <v>0.94444444444444442</v>
      </c>
      <c r="H4868">
        <v>44025</v>
      </c>
      <c r="I4868">
        <v>74901</v>
      </c>
      <c r="J4868">
        <v>159</v>
      </c>
      <c r="K4868" t="s">
        <v>1857</v>
      </c>
      <c r="L4868">
        <v>400</v>
      </c>
      <c r="M4868">
        <v>2024</v>
      </c>
      <c r="N4868">
        <v>36</v>
      </c>
      <c r="O4868">
        <f t="shared" si="76"/>
        <v>1.1584327086882453E-3</v>
      </c>
    </row>
    <row r="4869" spans="1:15" x14ac:dyDescent="0.3">
      <c r="A4869">
        <v>3115</v>
      </c>
      <c r="B4869">
        <v>5</v>
      </c>
      <c r="C4869" t="s">
        <v>760</v>
      </c>
      <c r="D4869" t="s">
        <v>168</v>
      </c>
      <c r="E4869">
        <v>50</v>
      </c>
      <c r="F4869">
        <v>73</v>
      </c>
      <c r="G4869">
        <v>0.68493150684931503</v>
      </c>
      <c r="H4869">
        <v>44025</v>
      </c>
      <c r="I4869">
        <v>74901</v>
      </c>
      <c r="J4869">
        <v>162</v>
      </c>
      <c r="K4869" t="s">
        <v>2959</v>
      </c>
      <c r="L4869">
        <v>499</v>
      </c>
      <c r="M4869">
        <v>2024</v>
      </c>
      <c r="N4869">
        <v>36</v>
      </c>
      <c r="O4869">
        <f t="shared" si="76"/>
        <v>1.1357183418512209E-3</v>
      </c>
    </row>
    <row r="4870" spans="1:15" x14ac:dyDescent="0.3">
      <c r="A4870">
        <v>3115</v>
      </c>
      <c r="B4870">
        <v>792</v>
      </c>
      <c r="C4870" t="s">
        <v>760</v>
      </c>
      <c r="D4870" t="s">
        <v>168</v>
      </c>
      <c r="E4870">
        <v>49</v>
      </c>
      <c r="F4870">
        <v>59</v>
      </c>
      <c r="G4870">
        <v>0.83050847457627119</v>
      </c>
      <c r="H4870">
        <v>44025</v>
      </c>
      <c r="I4870">
        <v>74901</v>
      </c>
      <c r="J4870">
        <v>163</v>
      </c>
      <c r="K4870" t="s">
        <v>2951</v>
      </c>
      <c r="L4870">
        <v>531</v>
      </c>
      <c r="M4870">
        <v>2024</v>
      </c>
      <c r="N4870">
        <v>36</v>
      </c>
      <c r="O4870">
        <f t="shared" si="76"/>
        <v>1.1130039750141965E-3</v>
      </c>
    </row>
    <row r="4871" spans="1:15" x14ac:dyDescent="0.3">
      <c r="A4871">
        <v>3115</v>
      </c>
      <c r="B4871">
        <v>111</v>
      </c>
      <c r="C4871" t="s">
        <v>760</v>
      </c>
      <c r="D4871" t="s">
        <v>168</v>
      </c>
      <c r="E4871">
        <v>48</v>
      </c>
      <c r="F4871">
        <v>110</v>
      </c>
      <c r="G4871">
        <v>0.43636363636363634</v>
      </c>
      <c r="H4871">
        <v>44025</v>
      </c>
      <c r="I4871">
        <v>74901</v>
      </c>
      <c r="J4871">
        <v>164</v>
      </c>
      <c r="K4871" t="s">
        <v>2688</v>
      </c>
      <c r="L4871">
        <v>1172</v>
      </c>
      <c r="M4871">
        <v>2024</v>
      </c>
      <c r="N4871">
        <v>36</v>
      </c>
      <c r="O4871">
        <f t="shared" si="76"/>
        <v>1.090289608177172E-3</v>
      </c>
    </row>
    <row r="4872" spans="1:15" x14ac:dyDescent="0.3">
      <c r="A4872">
        <v>3115</v>
      </c>
      <c r="B4872">
        <v>465</v>
      </c>
      <c r="C4872" t="s">
        <v>760</v>
      </c>
      <c r="D4872" t="s">
        <v>168</v>
      </c>
      <c r="E4872">
        <v>46</v>
      </c>
      <c r="F4872">
        <v>127</v>
      </c>
      <c r="G4872">
        <v>0.36220472440944884</v>
      </c>
      <c r="H4872">
        <v>44025</v>
      </c>
      <c r="I4872">
        <v>74901</v>
      </c>
      <c r="J4872">
        <v>165</v>
      </c>
      <c r="K4872" t="s">
        <v>2747</v>
      </c>
      <c r="L4872">
        <v>1977</v>
      </c>
      <c r="M4872">
        <v>2024</v>
      </c>
      <c r="N4872">
        <v>36</v>
      </c>
      <c r="O4872">
        <f t="shared" si="76"/>
        <v>1.0448608745031232E-3</v>
      </c>
    </row>
    <row r="4873" spans="1:15" x14ac:dyDescent="0.3">
      <c r="A4873">
        <v>3115</v>
      </c>
      <c r="B4873">
        <v>754</v>
      </c>
      <c r="C4873" t="s">
        <v>760</v>
      </c>
      <c r="D4873" t="s">
        <v>168</v>
      </c>
      <c r="E4873">
        <v>46</v>
      </c>
      <c r="F4873">
        <v>255</v>
      </c>
      <c r="G4873">
        <v>0.1803921568627451</v>
      </c>
      <c r="H4873">
        <v>44025</v>
      </c>
      <c r="I4873">
        <v>74901</v>
      </c>
      <c r="J4873">
        <v>165</v>
      </c>
      <c r="K4873" t="s">
        <v>874</v>
      </c>
      <c r="L4873">
        <v>2634</v>
      </c>
      <c r="M4873">
        <v>2024</v>
      </c>
      <c r="N4873">
        <v>36</v>
      </c>
      <c r="O4873">
        <f t="shared" si="76"/>
        <v>1.0448608745031232E-3</v>
      </c>
    </row>
    <row r="4874" spans="1:15" x14ac:dyDescent="0.3">
      <c r="A4874">
        <v>3115</v>
      </c>
      <c r="B4874">
        <v>224</v>
      </c>
      <c r="C4874" t="s">
        <v>760</v>
      </c>
      <c r="D4874" t="s">
        <v>168</v>
      </c>
      <c r="E4874">
        <v>45</v>
      </c>
      <c r="F4874">
        <v>62</v>
      </c>
      <c r="G4874">
        <v>0.72580645161290325</v>
      </c>
      <c r="H4874">
        <v>44025</v>
      </c>
      <c r="I4874">
        <v>74901</v>
      </c>
      <c r="J4874">
        <v>167</v>
      </c>
      <c r="K4874" t="s">
        <v>2708</v>
      </c>
      <c r="L4874">
        <v>827</v>
      </c>
      <c r="M4874">
        <v>2024</v>
      </c>
      <c r="N4874">
        <v>36</v>
      </c>
      <c r="O4874">
        <f t="shared" si="76"/>
        <v>1.0221465076660989E-3</v>
      </c>
    </row>
    <row r="4875" spans="1:15" x14ac:dyDescent="0.3">
      <c r="A4875">
        <v>3115</v>
      </c>
      <c r="B4875">
        <v>424</v>
      </c>
      <c r="C4875" t="s">
        <v>760</v>
      </c>
      <c r="D4875" t="s">
        <v>168</v>
      </c>
      <c r="E4875">
        <v>44</v>
      </c>
      <c r="F4875">
        <v>65</v>
      </c>
      <c r="G4875">
        <v>0.67692307692307696</v>
      </c>
      <c r="H4875">
        <v>44025</v>
      </c>
      <c r="I4875">
        <v>74901</v>
      </c>
      <c r="J4875">
        <v>168</v>
      </c>
      <c r="K4875" t="s">
        <v>919</v>
      </c>
      <c r="L4875">
        <v>777</v>
      </c>
      <c r="M4875">
        <v>2024</v>
      </c>
      <c r="N4875">
        <v>36</v>
      </c>
      <c r="O4875">
        <f t="shared" si="76"/>
        <v>9.9943214082907428E-4</v>
      </c>
    </row>
    <row r="4876" spans="1:15" x14ac:dyDescent="0.3">
      <c r="A4876">
        <v>3115</v>
      </c>
      <c r="B4876">
        <v>144</v>
      </c>
      <c r="C4876" t="s">
        <v>760</v>
      </c>
      <c r="D4876" t="s">
        <v>168</v>
      </c>
      <c r="E4876">
        <v>43</v>
      </c>
      <c r="F4876">
        <v>77</v>
      </c>
      <c r="G4876">
        <v>0.55844155844155841</v>
      </c>
      <c r="H4876">
        <v>44025</v>
      </c>
      <c r="I4876">
        <v>74901</v>
      </c>
      <c r="J4876">
        <v>169</v>
      </c>
      <c r="K4876" t="s">
        <v>2226</v>
      </c>
      <c r="L4876">
        <v>1172</v>
      </c>
      <c r="M4876">
        <v>2024</v>
      </c>
      <c r="N4876">
        <v>36</v>
      </c>
      <c r="O4876">
        <f t="shared" si="76"/>
        <v>9.7671777399204992E-4</v>
      </c>
    </row>
    <row r="4877" spans="1:15" x14ac:dyDescent="0.3">
      <c r="A4877">
        <v>3115</v>
      </c>
      <c r="B4877">
        <v>343</v>
      </c>
      <c r="C4877" t="s">
        <v>760</v>
      </c>
      <c r="D4877" t="s">
        <v>168</v>
      </c>
      <c r="E4877">
        <v>43</v>
      </c>
      <c r="F4877">
        <v>65</v>
      </c>
      <c r="G4877">
        <v>0.66153846153846152</v>
      </c>
      <c r="H4877">
        <v>44025</v>
      </c>
      <c r="I4877">
        <v>74901</v>
      </c>
      <c r="J4877">
        <v>169</v>
      </c>
      <c r="K4877" t="s">
        <v>2727</v>
      </c>
      <c r="L4877">
        <v>979</v>
      </c>
      <c r="M4877">
        <v>2024</v>
      </c>
      <c r="N4877">
        <v>36</v>
      </c>
      <c r="O4877">
        <f t="shared" si="76"/>
        <v>9.7671777399204992E-4</v>
      </c>
    </row>
    <row r="4878" spans="1:15" x14ac:dyDescent="0.3">
      <c r="A4878">
        <v>3115</v>
      </c>
      <c r="B4878">
        <v>468</v>
      </c>
      <c r="C4878" t="s">
        <v>760</v>
      </c>
      <c r="D4878" t="s">
        <v>168</v>
      </c>
      <c r="E4878">
        <v>43</v>
      </c>
      <c r="F4878">
        <v>93</v>
      </c>
      <c r="G4878">
        <v>0.46236559139784944</v>
      </c>
      <c r="H4878">
        <v>44025</v>
      </c>
      <c r="I4878">
        <v>74901</v>
      </c>
      <c r="J4878">
        <v>169</v>
      </c>
      <c r="K4878" t="s">
        <v>2749</v>
      </c>
      <c r="L4878">
        <v>1247</v>
      </c>
      <c r="M4878">
        <v>2024</v>
      </c>
      <c r="N4878">
        <v>36</v>
      </c>
      <c r="O4878">
        <f t="shared" si="76"/>
        <v>9.7671777399204992E-4</v>
      </c>
    </row>
    <row r="4879" spans="1:15" x14ac:dyDescent="0.3">
      <c r="A4879">
        <v>3115</v>
      </c>
      <c r="B4879">
        <v>22</v>
      </c>
      <c r="C4879" t="s">
        <v>760</v>
      </c>
      <c r="D4879" t="s">
        <v>168</v>
      </c>
      <c r="E4879">
        <v>42</v>
      </c>
      <c r="F4879">
        <v>45</v>
      </c>
      <c r="G4879">
        <v>0.93333333333333335</v>
      </c>
      <c r="H4879">
        <v>44025</v>
      </c>
      <c r="I4879">
        <v>74901</v>
      </c>
      <c r="J4879">
        <v>172</v>
      </c>
      <c r="K4879" t="s">
        <v>2674</v>
      </c>
      <c r="L4879">
        <v>511</v>
      </c>
      <c r="M4879">
        <v>2024</v>
      </c>
      <c r="N4879">
        <v>36</v>
      </c>
      <c r="O4879">
        <f t="shared" si="76"/>
        <v>9.5400340715502555E-4</v>
      </c>
    </row>
    <row r="4880" spans="1:15" x14ac:dyDescent="0.3">
      <c r="A4880">
        <v>3115</v>
      </c>
      <c r="B4880">
        <v>690</v>
      </c>
      <c r="C4880" t="s">
        <v>760</v>
      </c>
      <c r="D4880" t="s">
        <v>168</v>
      </c>
      <c r="E4880">
        <v>42</v>
      </c>
      <c r="F4880">
        <v>45</v>
      </c>
      <c r="G4880">
        <v>0.93333333333333335</v>
      </c>
      <c r="H4880">
        <v>44025</v>
      </c>
      <c r="I4880">
        <v>74901</v>
      </c>
      <c r="J4880">
        <v>172</v>
      </c>
      <c r="K4880" t="s">
        <v>2793</v>
      </c>
      <c r="L4880">
        <v>681</v>
      </c>
      <c r="M4880">
        <v>2024</v>
      </c>
      <c r="N4880">
        <v>36</v>
      </c>
      <c r="O4880">
        <f t="shared" si="76"/>
        <v>9.5400340715502555E-4</v>
      </c>
    </row>
    <row r="4881" spans="1:15" x14ac:dyDescent="0.3">
      <c r="A4881">
        <v>3115</v>
      </c>
      <c r="B4881">
        <v>694</v>
      </c>
      <c r="C4881" t="s">
        <v>760</v>
      </c>
      <c r="D4881" t="s">
        <v>168</v>
      </c>
      <c r="E4881">
        <v>42</v>
      </c>
      <c r="F4881">
        <v>64</v>
      </c>
      <c r="G4881">
        <v>0.65625</v>
      </c>
      <c r="H4881">
        <v>44025</v>
      </c>
      <c r="I4881">
        <v>74901</v>
      </c>
      <c r="J4881">
        <v>172</v>
      </c>
      <c r="K4881" t="s">
        <v>2956</v>
      </c>
      <c r="L4881">
        <v>793</v>
      </c>
      <c r="M4881">
        <v>2024</v>
      </c>
      <c r="N4881">
        <v>36</v>
      </c>
      <c r="O4881">
        <f t="shared" si="76"/>
        <v>9.5400340715502555E-4</v>
      </c>
    </row>
    <row r="4882" spans="1:15" x14ac:dyDescent="0.3">
      <c r="A4882">
        <v>3115</v>
      </c>
      <c r="B4882">
        <v>23</v>
      </c>
      <c r="C4882" t="s">
        <v>760</v>
      </c>
      <c r="D4882" t="s">
        <v>168</v>
      </c>
      <c r="E4882">
        <v>41</v>
      </c>
      <c r="F4882">
        <v>44</v>
      </c>
      <c r="G4882">
        <v>0.93181818181818177</v>
      </c>
      <c r="H4882">
        <v>44025</v>
      </c>
      <c r="I4882">
        <v>74901</v>
      </c>
      <c r="J4882">
        <v>175</v>
      </c>
      <c r="K4882" t="s">
        <v>2675</v>
      </c>
      <c r="L4882">
        <v>731</v>
      </c>
      <c r="M4882">
        <v>2024</v>
      </c>
      <c r="N4882">
        <v>36</v>
      </c>
      <c r="O4882">
        <f t="shared" si="76"/>
        <v>9.3128904031800118E-4</v>
      </c>
    </row>
    <row r="4883" spans="1:15" x14ac:dyDescent="0.3">
      <c r="A4883">
        <v>3115</v>
      </c>
      <c r="B4883">
        <v>57</v>
      </c>
      <c r="C4883" t="s">
        <v>760</v>
      </c>
      <c r="D4883" t="s">
        <v>168</v>
      </c>
      <c r="E4883">
        <v>41</v>
      </c>
      <c r="F4883">
        <v>49</v>
      </c>
      <c r="G4883">
        <v>0.83673469387755106</v>
      </c>
      <c r="H4883">
        <v>44025</v>
      </c>
      <c r="I4883">
        <v>74901</v>
      </c>
      <c r="J4883">
        <v>175</v>
      </c>
      <c r="K4883" t="s">
        <v>2955</v>
      </c>
      <c r="L4883">
        <v>373</v>
      </c>
      <c r="M4883">
        <v>2024</v>
      </c>
      <c r="N4883">
        <v>36</v>
      </c>
      <c r="O4883">
        <f t="shared" si="76"/>
        <v>9.3128904031800118E-4</v>
      </c>
    </row>
    <row r="4884" spans="1:15" x14ac:dyDescent="0.3">
      <c r="A4884">
        <v>3115</v>
      </c>
      <c r="B4884">
        <v>91</v>
      </c>
      <c r="C4884" t="s">
        <v>760</v>
      </c>
      <c r="D4884" t="s">
        <v>168</v>
      </c>
      <c r="E4884">
        <v>41</v>
      </c>
      <c r="F4884">
        <v>57</v>
      </c>
      <c r="G4884">
        <v>0.7192982456140351</v>
      </c>
      <c r="H4884">
        <v>44025</v>
      </c>
      <c r="I4884">
        <v>74901</v>
      </c>
      <c r="J4884">
        <v>175</v>
      </c>
      <c r="K4884" t="s">
        <v>950</v>
      </c>
      <c r="L4884">
        <v>511</v>
      </c>
      <c r="M4884">
        <v>2024</v>
      </c>
      <c r="N4884">
        <v>36</v>
      </c>
      <c r="O4884">
        <f t="shared" si="76"/>
        <v>9.3128904031800118E-4</v>
      </c>
    </row>
    <row r="4885" spans="1:15" x14ac:dyDescent="0.3">
      <c r="A4885">
        <v>3115</v>
      </c>
      <c r="B4885">
        <v>531</v>
      </c>
      <c r="C4885" t="s">
        <v>760</v>
      </c>
      <c r="D4885" t="s">
        <v>168</v>
      </c>
      <c r="E4885">
        <v>41</v>
      </c>
      <c r="F4885">
        <v>51</v>
      </c>
      <c r="G4885">
        <v>0.80392156862745101</v>
      </c>
      <c r="H4885">
        <v>44025</v>
      </c>
      <c r="I4885">
        <v>74901</v>
      </c>
      <c r="J4885">
        <v>175</v>
      </c>
      <c r="K4885" t="s">
        <v>1648</v>
      </c>
      <c r="L4885">
        <v>373</v>
      </c>
      <c r="M4885">
        <v>2024</v>
      </c>
      <c r="N4885">
        <v>36</v>
      </c>
      <c r="O4885">
        <f t="shared" si="76"/>
        <v>9.3128904031800118E-4</v>
      </c>
    </row>
    <row r="4886" spans="1:15" x14ac:dyDescent="0.3">
      <c r="A4886">
        <v>3115</v>
      </c>
      <c r="B4886">
        <v>681</v>
      </c>
      <c r="C4886" t="s">
        <v>760</v>
      </c>
      <c r="D4886" t="s">
        <v>168</v>
      </c>
      <c r="E4886">
        <v>41</v>
      </c>
      <c r="F4886">
        <v>50</v>
      </c>
      <c r="G4886">
        <v>0.82</v>
      </c>
      <c r="H4886">
        <v>44025</v>
      </c>
      <c r="I4886">
        <v>74901</v>
      </c>
      <c r="J4886">
        <v>175</v>
      </c>
      <c r="K4886" t="s">
        <v>2218</v>
      </c>
      <c r="L4886">
        <v>684</v>
      </c>
      <c r="M4886">
        <v>2024</v>
      </c>
      <c r="N4886">
        <v>36</v>
      </c>
      <c r="O4886">
        <f t="shared" si="76"/>
        <v>9.3128904031800118E-4</v>
      </c>
    </row>
    <row r="4887" spans="1:15" x14ac:dyDescent="0.3">
      <c r="A4887">
        <v>3115</v>
      </c>
      <c r="B4887">
        <v>142</v>
      </c>
      <c r="C4887" t="s">
        <v>760</v>
      </c>
      <c r="D4887" t="s">
        <v>168</v>
      </c>
      <c r="E4887">
        <v>40</v>
      </c>
      <c r="F4887">
        <v>67</v>
      </c>
      <c r="G4887">
        <v>0.59701492537313428</v>
      </c>
      <c r="H4887">
        <v>44025</v>
      </c>
      <c r="I4887">
        <v>74901</v>
      </c>
      <c r="J4887">
        <v>180</v>
      </c>
      <c r="K4887" t="s">
        <v>2949</v>
      </c>
      <c r="L4887">
        <v>1027</v>
      </c>
      <c r="M4887">
        <v>2024</v>
      </c>
      <c r="N4887">
        <v>36</v>
      </c>
      <c r="O4887">
        <f t="shared" si="76"/>
        <v>9.0857467348097671E-4</v>
      </c>
    </row>
    <row r="4888" spans="1:15" x14ac:dyDescent="0.3">
      <c r="A4888">
        <v>3115</v>
      </c>
      <c r="B4888">
        <v>759</v>
      </c>
      <c r="C4888" t="s">
        <v>760</v>
      </c>
      <c r="D4888" t="s">
        <v>168</v>
      </c>
      <c r="E4888">
        <v>40</v>
      </c>
      <c r="F4888">
        <v>42</v>
      </c>
      <c r="G4888">
        <v>0.95238095238095233</v>
      </c>
      <c r="H4888">
        <v>44025</v>
      </c>
      <c r="I4888">
        <v>74901</v>
      </c>
      <c r="J4888">
        <v>180</v>
      </c>
      <c r="K4888" t="s">
        <v>2208</v>
      </c>
      <c r="L4888">
        <v>255</v>
      </c>
      <c r="M4888">
        <v>2024</v>
      </c>
      <c r="N4888">
        <v>36</v>
      </c>
      <c r="O4888">
        <f t="shared" si="76"/>
        <v>9.0857467348097671E-4</v>
      </c>
    </row>
    <row r="4889" spans="1:15" x14ac:dyDescent="0.3">
      <c r="A4889">
        <v>3115</v>
      </c>
      <c r="B4889">
        <v>811</v>
      </c>
      <c r="C4889" t="s">
        <v>760</v>
      </c>
      <c r="D4889" t="s">
        <v>168</v>
      </c>
      <c r="E4889">
        <v>40</v>
      </c>
      <c r="F4889">
        <v>79</v>
      </c>
      <c r="G4889">
        <v>0.50632911392405067</v>
      </c>
      <c r="H4889">
        <v>44025</v>
      </c>
      <c r="I4889">
        <v>74901</v>
      </c>
      <c r="J4889">
        <v>180</v>
      </c>
      <c r="K4889" t="s">
        <v>2800</v>
      </c>
      <c r="L4889">
        <v>654</v>
      </c>
      <c r="M4889">
        <v>2024</v>
      </c>
      <c r="N4889">
        <v>36</v>
      </c>
      <c r="O4889">
        <f t="shared" si="76"/>
        <v>9.0857467348097671E-4</v>
      </c>
    </row>
    <row r="4890" spans="1:15" x14ac:dyDescent="0.3">
      <c r="A4890">
        <v>3115</v>
      </c>
      <c r="B4890">
        <v>26</v>
      </c>
      <c r="C4890" t="s">
        <v>760</v>
      </c>
      <c r="D4890" t="s">
        <v>168</v>
      </c>
      <c r="E4890">
        <v>38</v>
      </c>
      <c r="F4890">
        <v>42</v>
      </c>
      <c r="G4890">
        <v>0.90476190476190477</v>
      </c>
      <c r="H4890">
        <v>44025</v>
      </c>
      <c r="I4890">
        <v>74901</v>
      </c>
      <c r="J4890">
        <v>183</v>
      </c>
      <c r="K4890" t="s">
        <v>954</v>
      </c>
      <c r="L4890">
        <v>537</v>
      </c>
      <c r="M4890">
        <v>2024</v>
      </c>
      <c r="N4890">
        <v>36</v>
      </c>
      <c r="O4890">
        <f t="shared" si="76"/>
        <v>8.6314593980692787E-4</v>
      </c>
    </row>
    <row r="4891" spans="1:15" x14ac:dyDescent="0.3">
      <c r="A4891">
        <v>3115</v>
      </c>
      <c r="B4891">
        <v>850</v>
      </c>
      <c r="C4891" t="s">
        <v>760</v>
      </c>
      <c r="D4891" t="s">
        <v>168</v>
      </c>
      <c r="E4891">
        <v>38</v>
      </c>
      <c r="F4891">
        <v>41</v>
      </c>
      <c r="G4891">
        <v>0.92682926829268297</v>
      </c>
      <c r="H4891">
        <v>44025</v>
      </c>
      <c r="I4891">
        <v>74901</v>
      </c>
      <c r="J4891">
        <v>183</v>
      </c>
      <c r="K4891" t="s">
        <v>2801</v>
      </c>
      <c r="L4891">
        <v>556</v>
      </c>
      <c r="M4891">
        <v>2024</v>
      </c>
      <c r="N4891">
        <v>36</v>
      </c>
      <c r="O4891">
        <f t="shared" si="76"/>
        <v>8.6314593980692787E-4</v>
      </c>
    </row>
    <row r="4892" spans="1:15" x14ac:dyDescent="0.3">
      <c r="A4892">
        <v>3115</v>
      </c>
      <c r="B4892">
        <v>43</v>
      </c>
      <c r="C4892" t="s">
        <v>760</v>
      </c>
      <c r="D4892" t="s">
        <v>168</v>
      </c>
      <c r="E4892">
        <v>37</v>
      </c>
      <c r="F4892">
        <v>52</v>
      </c>
      <c r="G4892">
        <v>0.71153846153846156</v>
      </c>
      <c r="H4892">
        <v>44025</v>
      </c>
      <c r="I4892">
        <v>74901</v>
      </c>
      <c r="J4892">
        <v>185</v>
      </c>
      <c r="K4892" t="s">
        <v>2678</v>
      </c>
      <c r="L4892">
        <v>582</v>
      </c>
      <c r="M4892">
        <v>2024</v>
      </c>
      <c r="N4892">
        <v>36</v>
      </c>
      <c r="O4892">
        <f t="shared" si="76"/>
        <v>8.404315729699035E-4</v>
      </c>
    </row>
    <row r="4893" spans="1:15" x14ac:dyDescent="0.3">
      <c r="A4893">
        <v>3115</v>
      </c>
      <c r="B4893">
        <v>349</v>
      </c>
      <c r="C4893" t="s">
        <v>760</v>
      </c>
      <c r="D4893" t="s">
        <v>168</v>
      </c>
      <c r="E4893">
        <v>37</v>
      </c>
      <c r="F4893">
        <v>74</v>
      </c>
      <c r="G4893">
        <v>0.5</v>
      </c>
      <c r="H4893">
        <v>44025</v>
      </c>
      <c r="I4893">
        <v>74901</v>
      </c>
      <c r="J4893">
        <v>185</v>
      </c>
      <c r="K4893" t="s">
        <v>2947</v>
      </c>
      <c r="L4893">
        <v>784</v>
      </c>
      <c r="M4893">
        <v>2024</v>
      </c>
      <c r="N4893">
        <v>36</v>
      </c>
      <c r="O4893">
        <f t="shared" si="76"/>
        <v>8.404315729699035E-4</v>
      </c>
    </row>
    <row r="4894" spans="1:15" x14ac:dyDescent="0.3">
      <c r="A4894">
        <v>3115</v>
      </c>
      <c r="B4894">
        <v>361</v>
      </c>
      <c r="C4894" t="s">
        <v>760</v>
      </c>
      <c r="D4894" t="s">
        <v>168</v>
      </c>
      <c r="E4894">
        <v>37</v>
      </c>
      <c r="F4894">
        <v>58</v>
      </c>
      <c r="G4894">
        <v>0.63793103448275867</v>
      </c>
      <c r="H4894">
        <v>44025</v>
      </c>
      <c r="I4894">
        <v>74901</v>
      </c>
      <c r="J4894">
        <v>185</v>
      </c>
      <c r="K4894" t="s">
        <v>2730</v>
      </c>
      <c r="L4894">
        <v>575</v>
      </c>
      <c r="M4894">
        <v>2024</v>
      </c>
      <c r="N4894">
        <v>36</v>
      </c>
      <c r="O4894">
        <f t="shared" si="76"/>
        <v>8.404315729699035E-4</v>
      </c>
    </row>
    <row r="4895" spans="1:15" x14ac:dyDescent="0.3">
      <c r="A4895">
        <v>3115</v>
      </c>
      <c r="B4895">
        <v>242</v>
      </c>
      <c r="C4895" t="s">
        <v>760</v>
      </c>
      <c r="D4895" t="s">
        <v>168</v>
      </c>
      <c r="E4895">
        <v>36</v>
      </c>
      <c r="F4895">
        <v>76</v>
      </c>
      <c r="G4895">
        <v>0.47368421052631576</v>
      </c>
      <c r="H4895">
        <v>44025</v>
      </c>
      <c r="I4895">
        <v>74901</v>
      </c>
      <c r="J4895">
        <v>188</v>
      </c>
      <c r="K4895" t="s">
        <v>2711</v>
      </c>
      <c r="L4895">
        <v>776</v>
      </c>
      <c r="M4895">
        <v>2024</v>
      </c>
      <c r="N4895">
        <v>36</v>
      </c>
      <c r="O4895">
        <f t="shared" si="76"/>
        <v>8.1771720613287903E-4</v>
      </c>
    </row>
    <row r="4896" spans="1:15" x14ac:dyDescent="0.3">
      <c r="A4896">
        <v>3115</v>
      </c>
      <c r="B4896">
        <v>98</v>
      </c>
      <c r="C4896" t="s">
        <v>760</v>
      </c>
      <c r="D4896" t="s">
        <v>168</v>
      </c>
      <c r="E4896">
        <v>35</v>
      </c>
      <c r="F4896">
        <v>50</v>
      </c>
      <c r="G4896">
        <v>0.7</v>
      </c>
      <c r="H4896">
        <v>44025</v>
      </c>
      <c r="I4896">
        <v>74901</v>
      </c>
      <c r="J4896">
        <v>189</v>
      </c>
      <c r="K4896" t="s">
        <v>953</v>
      </c>
      <c r="L4896">
        <v>758</v>
      </c>
      <c r="M4896">
        <v>2024</v>
      </c>
      <c r="N4896">
        <v>36</v>
      </c>
      <c r="O4896">
        <f t="shared" si="76"/>
        <v>7.9500283929585466E-4</v>
      </c>
    </row>
    <row r="4897" spans="1:15" x14ac:dyDescent="0.3">
      <c r="A4897">
        <v>3115</v>
      </c>
      <c r="B4897">
        <v>680</v>
      </c>
      <c r="C4897" t="s">
        <v>760</v>
      </c>
      <c r="D4897" t="s">
        <v>168</v>
      </c>
      <c r="E4897">
        <v>35</v>
      </c>
      <c r="F4897">
        <v>43</v>
      </c>
      <c r="G4897">
        <v>0.81395348837209303</v>
      </c>
      <c r="H4897">
        <v>44025</v>
      </c>
      <c r="I4897">
        <v>74901</v>
      </c>
      <c r="J4897">
        <v>189</v>
      </c>
      <c r="K4897" t="s">
        <v>2792</v>
      </c>
      <c r="L4897">
        <v>626</v>
      </c>
      <c r="M4897">
        <v>2024</v>
      </c>
      <c r="N4897">
        <v>36</v>
      </c>
      <c r="O4897">
        <f t="shared" si="76"/>
        <v>7.9500283929585466E-4</v>
      </c>
    </row>
    <row r="4898" spans="1:15" x14ac:dyDescent="0.3">
      <c r="A4898">
        <v>3115</v>
      </c>
      <c r="B4898">
        <v>40</v>
      </c>
      <c r="C4898" t="s">
        <v>760</v>
      </c>
      <c r="D4898" t="s">
        <v>168</v>
      </c>
      <c r="E4898">
        <v>34</v>
      </c>
      <c r="F4898">
        <v>39</v>
      </c>
      <c r="G4898">
        <v>0.87179487179487181</v>
      </c>
      <c r="H4898">
        <v>44025</v>
      </c>
      <c r="I4898">
        <v>74901</v>
      </c>
      <c r="J4898">
        <v>191</v>
      </c>
      <c r="K4898" t="s">
        <v>2676</v>
      </c>
      <c r="L4898">
        <v>281</v>
      </c>
      <c r="M4898">
        <v>2024</v>
      </c>
      <c r="N4898">
        <v>36</v>
      </c>
      <c r="O4898">
        <f t="shared" si="76"/>
        <v>7.7228847245883019E-4</v>
      </c>
    </row>
    <row r="4899" spans="1:15" x14ac:dyDescent="0.3">
      <c r="A4899">
        <v>3115</v>
      </c>
      <c r="B4899">
        <v>180</v>
      </c>
      <c r="C4899" t="s">
        <v>760</v>
      </c>
      <c r="D4899" t="s">
        <v>168</v>
      </c>
      <c r="E4899">
        <v>34</v>
      </c>
      <c r="F4899">
        <v>43</v>
      </c>
      <c r="G4899">
        <v>0.79069767441860461</v>
      </c>
      <c r="H4899">
        <v>44025</v>
      </c>
      <c r="I4899">
        <v>74901</v>
      </c>
      <c r="J4899">
        <v>191</v>
      </c>
      <c r="K4899" t="s">
        <v>2216</v>
      </c>
      <c r="L4899">
        <v>422</v>
      </c>
      <c r="M4899">
        <v>2024</v>
      </c>
      <c r="N4899">
        <v>36</v>
      </c>
      <c r="O4899">
        <f t="shared" si="76"/>
        <v>7.7228847245883019E-4</v>
      </c>
    </row>
    <row r="4900" spans="1:15" x14ac:dyDescent="0.3">
      <c r="A4900">
        <v>3115</v>
      </c>
      <c r="B4900">
        <v>203</v>
      </c>
      <c r="C4900" t="s">
        <v>760</v>
      </c>
      <c r="D4900" t="s">
        <v>168</v>
      </c>
      <c r="E4900">
        <v>34</v>
      </c>
      <c r="F4900">
        <v>97</v>
      </c>
      <c r="G4900">
        <v>0.35051546391752575</v>
      </c>
      <c r="H4900">
        <v>44025</v>
      </c>
      <c r="I4900">
        <v>74901</v>
      </c>
      <c r="J4900">
        <v>191</v>
      </c>
      <c r="K4900" t="s">
        <v>1735</v>
      </c>
      <c r="L4900">
        <v>1119</v>
      </c>
      <c r="M4900">
        <v>2024</v>
      </c>
      <c r="N4900">
        <v>36</v>
      </c>
      <c r="O4900">
        <f t="shared" si="76"/>
        <v>7.7228847245883019E-4</v>
      </c>
    </row>
    <row r="4901" spans="1:15" x14ac:dyDescent="0.3">
      <c r="A4901">
        <v>3115</v>
      </c>
      <c r="B4901">
        <v>401</v>
      </c>
      <c r="C4901" t="s">
        <v>760</v>
      </c>
      <c r="D4901" t="s">
        <v>168</v>
      </c>
      <c r="E4901">
        <v>34</v>
      </c>
      <c r="F4901">
        <v>42</v>
      </c>
      <c r="G4901">
        <v>0.80952380952380953</v>
      </c>
      <c r="H4901">
        <v>44025</v>
      </c>
      <c r="I4901">
        <v>74901</v>
      </c>
      <c r="J4901">
        <v>191</v>
      </c>
      <c r="K4901" t="s">
        <v>2964</v>
      </c>
      <c r="L4901">
        <v>255</v>
      </c>
      <c r="M4901">
        <v>2024</v>
      </c>
      <c r="N4901">
        <v>36</v>
      </c>
      <c r="O4901">
        <f t="shared" si="76"/>
        <v>7.7228847245883019E-4</v>
      </c>
    </row>
    <row r="4902" spans="1:15" x14ac:dyDescent="0.3">
      <c r="A4902">
        <v>3115</v>
      </c>
      <c r="B4902">
        <v>519</v>
      </c>
      <c r="C4902" t="s">
        <v>760</v>
      </c>
      <c r="D4902" t="s">
        <v>168</v>
      </c>
      <c r="E4902">
        <v>34</v>
      </c>
      <c r="F4902">
        <v>76</v>
      </c>
      <c r="G4902">
        <v>0.44736842105263158</v>
      </c>
      <c r="H4902">
        <v>44025</v>
      </c>
      <c r="I4902">
        <v>74901</v>
      </c>
      <c r="J4902">
        <v>191</v>
      </c>
      <c r="K4902" t="s">
        <v>2240</v>
      </c>
      <c r="L4902">
        <v>841</v>
      </c>
      <c r="M4902">
        <v>2024</v>
      </c>
      <c r="N4902">
        <v>36</v>
      </c>
      <c r="O4902">
        <f t="shared" si="76"/>
        <v>7.7228847245883019E-4</v>
      </c>
    </row>
    <row r="4903" spans="1:15" x14ac:dyDescent="0.3">
      <c r="A4903">
        <v>3115</v>
      </c>
      <c r="B4903">
        <v>815</v>
      </c>
      <c r="C4903" t="s">
        <v>760</v>
      </c>
      <c r="D4903" t="s">
        <v>168</v>
      </c>
      <c r="E4903">
        <v>34</v>
      </c>
      <c r="F4903">
        <v>50</v>
      </c>
      <c r="G4903">
        <v>0.68</v>
      </c>
      <c r="H4903">
        <v>44025</v>
      </c>
      <c r="I4903">
        <v>74901</v>
      </c>
      <c r="J4903">
        <v>191</v>
      </c>
      <c r="K4903" t="s">
        <v>2241</v>
      </c>
      <c r="L4903">
        <v>429</v>
      </c>
      <c r="M4903">
        <v>2024</v>
      </c>
      <c r="N4903">
        <v>36</v>
      </c>
      <c r="O4903">
        <f t="shared" si="76"/>
        <v>7.7228847245883019E-4</v>
      </c>
    </row>
    <row r="4904" spans="1:15" x14ac:dyDescent="0.3">
      <c r="A4904">
        <v>3115</v>
      </c>
      <c r="B4904">
        <v>911</v>
      </c>
      <c r="C4904" t="s">
        <v>760</v>
      </c>
      <c r="D4904" t="s">
        <v>168</v>
      </c>
      <c r="E4904">
        <v>34</v>
      </c>
      <c r="F4904">
        <v>34</v>
      </c>
      <c r="G4904">
        <v>1</v>
      </c>
      <c r="H4904">
        <v>44025</v>
      </c>
      <c r="I4904">
        <v>74901</v>
      </c>
      <c r="J4904">
        <v>191</v>
      </c>
      <c r="K4904" t="s">
        <v>2211</v>
      </c>
      <c r="L4904">
        <v>228</v>
      </c>
      <c r="M4904">
        <v>2024</v>
      </c>
      <c r="N4904">
        <v>36</v>
      </c>
      <c r="O4904">
        <f t="shared" si="76"/>
        <v>7.7228847245883019E-4</v>
      </c>
    </row>
    <row r="4905" spans="1:15" x14ac:dyDescent="0.3">
      <c r="A4905">
        <v>3115</v>
      </c>
      <c r="B4905">
        <v>196</v>
      </c>
      <c r="C4905" t="s">
        <v>760</v>
      </c>
      <c r="D4905" t="s">
        <v>168</v>
      </c>
      <c r="E4905">
        <v>33</v>
      </c>
      <c r="F4905">
        <v>48</v>
      </c>
      <c r="G4905">
        <v>0.6875</v>
      </c>
      <c r="H4905">
        <v>44025</v>
      </c>
      <c r="I4905">
        <v>74901</v>
      </c>
      <c r="J4905">
        <v>198</v>
      </c>
      <c r="K4905" t="s">
        <v>2944</v>
      </c>
      <c r="L4905">
        <v>458</v>
      </c>
      <c r="M4905">
        <v>2024</v>
      </c>
      <c r="N4905">
        <v>36</v>
      </c>
      <c r="O4905">
        <f t="shared" si="76"/>
        <v>7.4957410562180582E-4</v>
      </c>
    </row>
    <row r="4906" spans="1:15" x14ac:dyDescent="0.3">
      <c r="A4906">
        <v>3115</v>
      </c>
      <c r="B4906">
        <v>246</v>
      </c>
      <c r="C4906" t="s">
        <v>760</v>
      </c>
      <c r="D4906" t="s">
        <v>168</v>
      </c>
      <c r="E4906">
        <v>33</v>
      </c>
      <c r="F4906">
        <v>69</v>
      </c>
      <c r="G4906">
        <v>0.47826086956521741</v>
      </c>
      <c r="H4906">
        <v>44025</v>
      </c>
      <c r="I4906">
        <v>74901</v>
      </c>
      <c r="J4906">
        <v>198</v>
      </c>
      <c r="K4906" t="s">
        <v>2212</v>
      </c>
      <c r="L4906">
        <v>761</v>
      </c>
      <c r="M4906">
        <v>2024</v>
      </c>
      <c r="N4906">
        <v>36</v>
      </c>
      <c r="O4906">
        <f t="shared" si="76"/>
        <v>7.4957410562180582E-4</v>
      </c>
    </row>
    <row r="4907" spans="1:15" x14ac:dyDescent="0.3">
      <c r="A4907">
        <v>3115</v>
      </c>
      <c r="B4907">
        <v>317</v>
      </c>
      <c r="C4907" t="s">
        <v>760</v>
      </c>
      <c r="D4907" t="s">
        <v>168</v>
      </c>
      <c r="E4907">
        <v>33</v>
      </c>
      <c r="F4907">
        <v>65</v>
      </c>
      <c r="G4907">
        <v>0.50769230769230766</v>
      </c>
      <c r="H4907">
        <v>44025</v>
      </c>
      <c r="I4907">
        <v>74901</v>
      </c>
      <c r="J4907">
        <v>198</v>
      </c>
      <c r="K4907" t="s">
        <v>2242</v>
      </c>
      <c r="L4907">
        <v>829</v>
      </c>
      <c r="M4907">
        <v>2024</v>
      </c>
      <c r="N4907">
        <v>36</v>
      </c>
      <c r="O4907">
        <f t="shared" si="76"/>
        <v>7.4957410562180582E-4</v>
      </c>
    </row>
    <row r="4908" spans="1:15" x14ac:dyDescent="0.3">
      <c r="A4908">
        <v>3115</v>
      </c>
      <c r="B4908">
        <v>322</v>
      </c>
      <c r="C4908" t="s">
        <v>760</v>
      </c>
      <c r="D4908" t="s">
        <v>168</v>
      </c>
      <c r="E4908">
        <v>33</v>
      </c>
      <c r="F4908">
        <v>41</v>
      </c>
      <c r="G4908">
        <v>0.80487804878048785</v>
      </c>
      <c r="H4908">
        <v>44025</v>
      </c>
      <c r="I4908">
        <v>74901</v>
      </c>
      <c r="J4908">
        <v>198</v>
      </c>
      <c r="K4908" t="s">
        <v>1667</v>
      </c>
      <c r="L4908">
        <v>1093</v>
      </c>
      <c r="M4908">
        <v>2024</v>
      </c>
      <c r="N4908">
        <v>36</v>
      </c>
      <c r="O4908">
        <f t="shared" si="76"/>
        <v>7.4957410562180582E-4</v>
      </c>
    </row>
    <row r="4909" spans="1:15" x14ac:dyDescent="0.3">
      <c r="A4909">
        <v>3115</v>
      </c>
      <c r="B4909">
        <v>622</v>
      </c>
      <c r="C4909" t="s">
        <v>760</v>
      </c>
      <c r="D4909" t="s">
        <v>168</v>
      </c>
      <c r="E4909">
        <v>33</v>
      </c>
      <c r="F4909">
        <v>35</v>
      </c>
      <c r="G4909">
        <v>0.94285714285714284</v>
      </c>
      <c r="H4909">
        <v>44025</v>
      </c>
      <c r="I4909">
        <v>74901</v>
      </c>
      <c r="J4909">
        <v>198</v>
      </c>
      <c r="K4909" t="s">
        <v>1863</v>
      </c>
      <c r="L4909">
        <v>345</v>
      </c>
      <c r="M4909">
        <v>2024</v>
      </c>
      <c r="N4909">
        <v>36</v>
      </c>
      <c r="O4909">
        <f t="shared" si="76"/>
        <v>7.4957410562180582E-4</v>
      </c>
    </row>
    <row r="4910" spans="1:15" x14ac:dyDescent="0.3">
      <c r="A4910">
        <v>3115</v>
      </c>
      <c r="B4910">
        <v>722</v>
      </c>
      <c r="C4910" t="s">
        <v>760</v>
      </c>
      <c r="D4910" t="s">
        <v>168</v>
      </c>
      <c r="E4910">
        <v>33</v>
      </c>
      <c r="F4910">
        <v>47</v>
      </c>
      <c r="G4910">
        <v>0.7021276595744681</v>
      </c>
      <c r="H4910">
        <v>44025</v>
      </c>
      <c r="I4910">
        <v>74901</v>
      </c>
      <c r="J4910">
        <v>198</v>
      </c>
      <c r="K4910" t="s">
        <v>1667</v>
      </c>
      <c r="L4910">
        <v>623</v>
      </c>
      <c r="M4910">
        <v>2024</v>
      </c>
      <c r="N4910">
        <v>36</v>
      </c>
      <c r="O4910">
        <f t="shared" si="76"/>
        <v>7.4957410562180582E-4</v>
      </c>
    </row>
    <row r="4911" spans="1:15" x14ac:dyDescent="0.3">
      <c r="A4911">
        <v>3115</v>
      </c>
      <c r="B4911">
        <v>810</v>
      </c>
      <c r="C4911" t="s">
        <v>760</v>
      </c>
      <c r="D4911" t="s">
        <v>168</v>
      </c>
      <c r="E4911">
        <v>32</v>
      </c>
      <c r="F4911">
        <v>58</v>
      </c>
      <c r="G4911">
        <v>0.55172413793103448</v>
      </c>
      <c r="H4911">
        <v>44025</v>
      </c>
      <c r="I4911">
        <v>74901</v>
      </c>
      <c r="J4911">
        <v>204</v>
      </c>
      <c r="K4911" t="s">
        <v>2958</v>
      </c>
      <c r="L4911">
        <v>569</v>
      </c>
      <c r="M4911">
        <v>2024</v>
      </c>
      <c r="N4911">
        <v>36</v>
      </c>
      <c r="O4911">
        <f t="shared" si="76"/>
        <v>7.2685973878478134E-4</v>
      </c>
    </row>
    <row r="4912" spans="1:15" x14ac:dyDescent="0.3">
      <c r="A4912">
        <v>3115</v>
      </c>
      <c r="B4912">
        <v>607</v>
      </c>
      <c r="C4912" t="s">
        <v>760</v>
      </c>
      <c r="D4912" t="s">
        <v>168</v>
      </c>
      <c r="E4912">
        <v>31</v>
      </c>
      <c r="F4912">
        <v>31</v>
      </c>
      <c r="G4912">
        <v>1</v>
      </c>
      <c r="H4912">
        <v>44025</v>
      </c>
      <c r="I4912">
        <v>74901</v>
      </c>
      <c r="J4912">
        <v>205</v>
      </c>
      <c r="K4912" t="s">
        <v>2777</v>
      </c>
      <c r="L4912">
        <v>215</v>
      </c>
      <c r="M4912">
        <v>2024</v>
      </c>
      <c r="N4912">
        <v>36</v>
      </c>
      <c r="O4912">
        <f t="shared" si="76"/>
        <v>7.0414537194775698E-4</v>
      </c>
    </row>
    <row r="4913" spans="1:15" x14ac:dyDescent="0.3">
      <c r="A4913">
        <v>3115</v>
      </c>
      <c r="B4913">
        <v>46</v>
      </c>
      <c r="C4913" t="s">
        <v>760</v>
      </c>
      <c r="D4913" t="s">
        <v>168</v>
      </c>
      <c r="E4913">
        <v>30</v>
      </c>
      <c r="F4913">
        <v>45</v>
      </c>
      <c r="G4913">
        <v>0.66666666666666663</v>
      </c>
      <c r="H4913">
        <v>44025</v>
      </c>
      <c r="I4913">
        <v>74901</v>
      </c>
      <c r="J4913">
        <v>206</v>
      </c>
      <c r="K4913" t="s">
        <v>2680</v>
      </c>
      <c r="L4913">
        <v>489</v>
      </c>
      <c r="M4913">
        <v>2024</v>
      </c>
      <c r="N4913">
        <v>36</v>
      </c>
      <c r="O4913">
        <f t="shared" si="76"/>
        <v>6.814310051107325E-4</v>
      </c>
    </row>
    <row r="4914" spans="1:15" x14ac:dyDescent="0.3">
      <c r="A4914">
        <v>3115</v>
      </c>
      <c r="B4914">
        <v>381</v>
      </c>
      <c r="C4914" t="s">
        <v>760</v>
      </c>
      <c r="D4914" t="s">
        <v>168</v>
      </c>
      <c r="E4914">
        <v>29</v>
      </c>
      <c r="F4914">
        <v>32</v>
      </c>
      <c r="G4914">
        <v>0.90625</v>
      </c>
      <c r="H4914">
        <v>44025</v>
      </c>
      <c r="I4914">
        <v>74901</v>
      </c>
      <c r="J4914">
        <v>207</v>
      </c>
      <c r="K4914" t="s">
        <v>2734</v>
      </c>
      <c r="L4914">
        <v>278</v>
      </c>
      <c r="M4914">
        <v>2024</v>
      </c>
      <c r="N4914">
        <v>36</v>
      </c>
      <c r="O4914">
        <f t="shared" si="76"/>
        <v>6.5871663827370814E-4</v>
      </c>
    </row>
    <row r="4915" spans="1:15" x14ac:dyDescent="0.3">
      <c r="A4915">
        <v>3115</v>
      </c>
      <c r="B4915">
        <v>501</v>
      </c>
      <c r="C4915" t="s">
        <v>760</v>
      </c>
      <c r="D4915" t="s">
        <v>168</v>
      </c>
      <c r="E4915">
        <v>29</v>
      </c>
      <c r="F4915">
        <v>75</v>
      </c>
      <c r="G4915">
        <v>0.38666666666666666</v>
      </c>
      <c r="H4915">
        <v>44025</v>
      </c>
      <c r="I4915">
        <v>74901</v>
      </c>
      <c r="J4915">
        <v>207</v>
      </c>
      <c r="K4915" t="s">
        <v>2756</v>
      </c>
      <c r="L4915">
        <v>777</v>
      </c>
      <c r="M4915">
        <v>2024</v>
      </c>
      <c r="N4915">
        <v>36</v>
      </c>
      <c r="O4915">
        <f t="shared" si="76"/>
        <v>6.5871663827370814E-4</v>
      </c>
    </row>
    <row r="4916" spans="1:15" x14ac:dyDescent="0.3">
      <c r="A4916">
        <v>3115</v>
      </c>
      <c r="B4916">
        <v>563</v>
      </c>
      <c r="C4916" t="s">
        <v>760</v>
      </c>
      <c r="D4916" t="s">
        <v>168</v>
      </c>
      <c r="E4916">
        <v>29</v>
      </c>
      <c r="F4916">
        <v>32</v>
      </c>
      <c r="G4916">
        <v>0.90625</v>
      </c>
      <c r="H4916">
        <v>44025</v>
      </c>
      <c r="I4916">
        <v>74901</v>
      </c>
      <c r="J4916">
        <v>207</v>
      </c>
      <c r="K4916" t="s">
        <v>2960</v>
      </c>
      <c r="L4916">
        <v>291</v>
      </c>
      <c r="M4916">
        <v>2024</v>
      </c>
      <c r="N4916">
        <v>36</v>
      </c>
      <c r="O4916">
        <f t="shared" si="76"/>
        <v>6.5871663827370814E-4</v>
      </c>
    </row>
    <row r="4917" spans="1:15" x14ac:dyDescent="0.3">
      <c r="A4917">
        <v>3115</v>
      </c>
      <c r="B4917">
        <v>49</v>
      </c>
      <c r="C4917" t="s">
        <v>760</v>
      </c>
      <c r="D4917" t="s">
        <v>168</v>
      </c>
      <c r="E4917">
        <v>28</v>
      </c>
      <c r="F4917">
        <v>41</v>
      </c>
      <c r="G4917">
        <v>0.68292682926829273</v>
      </c>
      <c r="H4917">
        <v>44025</v>
      </c>
      <c r="I4917">
        <v>74901</v>
      </c>
      <c r="J4917">
        <v>210</v>
      </c>
      <c r="K4917" t="s">
        <v>2952</v>
      </c>
      <c r="L4917">
        <v>450</v>
      </c>
      <c r="M4917">
        <v>2024</v>
      </c>
      <c r="N4917">
        <v>36</v>
      </c>
      <c r="O4917">
        <f t="shared" si="76"/>
        <v>6.3600227143668366E-4</v>
      </c>
    </row>
    <row r="4918" spans="1:15" x14ac:dyDescent="0.3">
      <c r="A4918">
        <v>3115</v>
      </c>
      <c r="B4918">
        <v>264</v>
      </c>
      <c r="C4918" t="s">
        <v>760</v>
      </c>
      <c r="D4918" t="s">
        <v>168</v>
      </c>
      <c r="E4918">
        <v>28</v>
      </c>
      <c r="F4918">
        <v>31</v>
      </c>
      <c r="G4918">
        <v>0.90322580645161288</v>
      </c>
      <c r="H4918">
        <v>44025</v>
      </c>
      <c r="I4918">
        <v>74901</v>
      </c>
      <c r="J4918">
        <v>210</v>
      </c>
      <c r="K4918" t="s">
        <v>2718</v>
      </c>
      <c r="L4918">
        <v>289</v>
      </c>
      <c r="M4918">
        <v>2024</v>
      </c>
      <c r="N4918">
        <v>36</v>
      </c>
      <c r="O4918">
        <f t="shared" si="76"/>
        <v>6.3600227143668366E-4</v>
      </c>
    </row>
    <row r="4919" spans="1:15" x14ac:dyDescent="0.3">
      <c r="A4919">
        <v>3115</v>
      </c>
      <c r="B4919">
        <v>404</v>
      </c>
      <c r="C4919" t="s">
        <v>760</v>
      </c>
      <c r="D4919" t="s">
        <v>168</v>
      </c>
      <c r="E4919">
        <v>28</v>
      </c>
      <c r="F4919">
        <v>34</v>
      </c>
      <c r="G4919">
        <v>0.82352941176470584</v>
      </c>
      <c r="H4919">
        <v>44025</v>
      </c>
      <c r="I4919">
        <v>74901</v>
      </c>
      <c r="J4919">
        <v>210</v>
      </c>
      <c r="K4919" t="s">
        <v>2736</v>
      </c>
      <c r="L4919">
        <v>337</v>
      </c>
      <c r="M4919">
        <v>2024</v>
      </c>
      <c r="N4919">
        <v>36</v>
      </c>
      <c r="O4919">
        <f t="shared" si="76"/>
        <v>6.3600227143668366E-4</v>
      </c>
    </row>
    <row r="4920" spans="1:15" x14ac:dyDescent="0.3">
      <c r="A4920">
        <v>3115</v>
      </c>
      <c r="B4920">
        <v>890</v>
      </c>
      <c r="C4920" t="s">
        <v>760</v>
      </c>
      <c r="D4920" t="s">
        <v>168</v>
      </c>
      <c r="E4920">
        <v>28</v>
      </c>
      <c r="F4920">
        <v>49</v>
      </c>
      <c r="G4920">
        <v>0.5714285714285714</v>
      </c>
      <c r="H4920">
        <v>44025</v>
      </c>
      <c r="I4920">
        <v>74901</v>
      </c>
      <c r="J4920">
        <v>210</v>
      </c>
      <c r="K4920" t="s">
        <v>2229</v>
      </c>
      <c r="L4920">
        <v>442</v>
      </c>
      <c r="M4920">
        <v>2024</v>
      </c>
      <c r="N4920">
        <v>36</v>
      </c>
      <c r="O4920">
        <f t="shared" si="76"/>
        <v>6.3600227143668366E-4</v>
      </c>
    </row>
    <row r="4921" spans="1:15" x14ac:dyDescent="0.3">
      <c r="A4921">
        <v>3115</v>
      </c>
      <c r="B4921">
        <v>50</v>
      </c>
      <c r="C4921" t="s">
        <v>760</v>
      </c>
      <c r="D4921" t="s">
        <v>168</v>
      </c>
      <c r="E4921">
        <v>27</v>
      </c>
      <c r="F4921">
        <v>42</v>
      </c>
      <c r="G4921">
        <v>0.6428571428571429</v>
      </c>
      <c r="H4921">
        <v>44025</v>
      </c>
      <c r="I4921">
        <v>74901</v>
      </c>
      <c r="J4921">
        <v>214</v>
      </c>
      <c r="K4921" t="s">
        <v>2682</v>
      </c>
      <c r="L4921">
        <v>570</v>
      </c>
      <c r="M4921">
        <v>2024</v>
      </c>
      <c r="N4921">
        <v>36</v>
      </c>
      <c r="O4921">
        <f t="shared" si="76"/>
        <v>6.132879045996593E-4</v>
      </c>
    </row>
    <row r="4922" spans="1:15" x14ac:dyDescent="0.3">
      <c r="A4922">
        <v>3115</v>
      </c>
      <c r="B4922">
        <v>176</v>
      </c>
      <c r="C4922" t="s">
        <v>760</v>
      </c>
      <c r="D4922" t="s">
        <v>168</v>
      </c>
      <c r="E4922">
        <v>27</v>
      </c>
      <c r="F4922">
        <v>37</v>
      </c>
      <c r="G4922">
        <v>0.72972972972972971</v>
      </c>
      <c r="H4922">
        <v>44025</v>
      </c>
      <c r="I4922">
        <v>74901</v>
      </c>
      <c r="J4922">
        <v>214</v>
      </c>
      <c r="K4922" t="s">
        <v>2699</v>
      </c>
      <c r="L4922">
        <v>184</v>
      </c>
      <c r="M4922">
        <v>2024</v>
      </c>
      <c r="N4922">
        <v>36</v>
      </c>
      <c r="O4922">
        <f t="shared" si="76"/>
        <v>6.132879045996593E-4</v>
      </c>
    </row>
    <row r="4923" spans="1:15" x14ac:dyDescent="0.3">
      <c r="A4923">
        <v>3115</v>
      </c>
      <c r="B4923">
        <v>251</v>
      </c>
      <c r="C4923" t="s">
        <v>760</v>
      </c>
      <c r="D4923" t="s">
        <v>168</v>
      </c>
      <c r="E4923">
        <v>27</v>
      </c>
      <c r="F4923">
        <v>61</v>
      </c>
      <c r="G4923">
        <v>0.44262295081967212</v>
      </c>
      <c r="H4923">
        <v>44025</v>
      </c>
      <c r="I4923">
        <v>74901</v>
      </c>
      <c r="J4923">
        <v>214</v>
      </c>
      <c r="K4923" t="s">
        <v>2714</v>
      </c>
      <c r="L4923">
        <v>781</v>
      </c>
      <c r="M4923">
        <v>2024</v>
      </c>
      <c r="N4923">
        <v>36</v>
      </c>
      <c r="O4923">
        <f t="shared" si="76"/>
        <v>6.132879045996593E-4</v>
      </c>
    </row>
    <row r="4924" spans="1:15" x14ac:dyDescent="0.3">
      <c r="A4924">
        <v>3115</v>
      </c>
      <c r="B4924">
        <v>625</v>
      </c>
      <c r="C4924" t="s">
        <v>760</v>
      </c>
      <c r="D4924" t="s">
        <v>168</v>
      </c>
      <c r="E4924">
        <v>27</v>
      </c>
      <c r="F4924">
        <v>28</v>
      </c>
      <c r="G4924">
        <v>0.9642857142857143</v>
      </c>
      <c r="H4924">
        <v>44025</v>
      </c>
      <c r="I4924">
        <v>74901</v>
      </c>
      <c r="J4924">
        <v>214</v>
      </c>
      <c r="K4924" t="s">
        <v>2783</v>
      </c>
      <c r="L4924">
        <v>393</v>
      </c>
      <c r="M4924">
        <v>2024</v>
      </c>
      <c r="N4924">
        <v>36</v>
      </c>
      <c r="O4924">
        <f t="shared" si="76"/>
        <v>6.132879045996593E-4</v>
      </c>
    </row>
    <row r="4925" spans="1:15" x14ac:dyDescent="0.3">
      <c r="A4925">
        <v>3115</v>
      </c>
      <c r="B4925">
        <v>470</v>
      </c>
      <c r="C4925" t="s">
        <v>760</v>
      </c>
      <c r="D4925" t="s">
        <v>168</v>
      </c>
      <c r="E4925">
        <v>26</v>
      </c>
      <c r="F4925">
        <v>56</v>
      </c>
      <c r="G4925">
        <v>0.4642857142857143</v>
      </c>
      <c r="H4925">
        <v>44025</v>
      </c>
      <c r="I4925">
        <v>74901</v>
      </c>
      <c r="J4925">
        <v>218</v>
      </c>
      <c r="K4925" t="s">
        <v>2855</v>
      </c>
      <c r="L4925">
        <v>787</v>
      </c>
      <c r="M4925">
        <v>2024</v>
      </c>
      <c r="N4925">
        <v>36</v>
      </c>
      <c r="O4925">
        <f t="shared" si="76"/>
        <v>5.9057353776263482E-4</v>
      </c>
    </row>
    <row r="4926" spans="1:15" x14ac:dyDescent="0.3">
      <c r="A4926">
        <v>3115</v>
      </c>
      <c r="B4926">
        <v>484</v>
      </c>
      <c r="C4926" t="s">
        <v>760</v>
      </c>
      <c r="D4926" t="s">
        <v>168</v>
      </c>
      <c r="E4926">
        <v>26</v>
      </c>
      <c r="F4926">
        <v>39</v>
      </c>
      <c r="G4926">
        <v>0.66666666666666663</v>
      </c>
      <c r="H4926">
        <v>44025</v>
      </c>
      <c r="I4926">
        <v>74901</v>
      </c>
      <c r="J4926">
        <v>218</v>
      </c>
      <c r="K4926" t="s">
        <v>2754</v>
      </c>
      <c r="L4926">
        <v>338</v>
      </c>
      <c r="M4926">
        <v>2024</v>
      </c>
      <c r="N4926">
        <v>36</v>
      </c>
      <c r="O4926">
        <f t="shared" si="76"/>
        <v>5.9057353776263482E-4</v>
      </c>
    </row>
    <row r="4927" spans="1:15" x14ac:dyDescent="0.3">
      <c r="A4927">
        <v>3115</v>
      </c>
      <c r="B4927">
        <v>511</v>
      </c>
      <c r="C4927" t="s">
        <v>760</v>
      </c>
      <c r="D4927" t="s">
        <v>168</v>
      </c>
      <c r="E4927">
        <v>26</v>
      </c>
      <c r="F4927">
        <v>26</v>
      </c>
      <c r="G4927">
        <v>1</v>
      </c>
      <c r="H4927">
        <v>44025</v>
      </c>
      <c r="I4927">
        <v>74901</v>
      </c>
      <c r="J4927">
        <v>218</v>
      </c>
      <c r="K4927" t="s">
        <v>2757</v>
      </c>
      <c r="L4927">
        <v>467</v>
      </c>
      <c r="M4927">
        <v>2024</v>
      </c>
      <c r="N4927">
        <v>36</v>
      </c>
      <c r="O4927">
        <f t="shared" si="76"/>
        <v>5.9057353776263482E-4</v>
      </c>
    </row>
    <row r="4928" spans="1:15" x14ac:dyDescent="0.3">
      <c r="A4928">
        <v>3115</v>
      </c>
      <c r="B4928">
        <v>544</v>
      </c>
      <c r="C4928" t="s">
        <v>760</v>
      </c>
      <c r="D4928" t="s">
        <v>168</v>
      </c>
      <c r="E4928">
        <v>26</v>
      </c>
      <c r="F4928">
        <v>31</v>
      </c>
      <c r="G4928">
        <v>0.83870967741935487</v>
      </c>
      <c r="H4928">
        <v>44025</v>
      </c>
      <c r="I4928">
        <v>74901</v>
      </c>
      <c r="J4928">
        <v>218</v>
      </c>
      <c r="K4928" t="s">
        <v>2766</v>
      </c>
      <c r="L4928">
        <v>249</v>
      </c>
      <c r="M4928">
        <v>2024</v>
      </c>
      <c r="N4928">
        <v>36</v>
      </c>
      <c r="O4928">
        <f t="shared" si="76"/>
        <v>5.9057353776263482E-4</v>
      </c>
    </row>
    <row r="4929" spans="1:15" x14ac:dyDescent="0.3">
      <c r="A4929">
        <v>3115</v>
      </c>
      <c r="B4929">
        <v>114</v>
      </c>
      <c r="C4929" t="s">
        <v>760</v>
      </c>
      <c r="D4929" t="s">
        <v>168</v>
      </c>
      <c r="E4929">
        <v>25</v>
      </c>
      <c r="F4929">
        <v>29</v>
      </c>
      <c r="G4929">
        <v>0.86206896551724133</v>
      </c>
      <c r="H4929">
        <v>44025</v>
      </c>
      <c r="I4929">
        <v>74901</v>
      </c>
      <c r="J4929">
        <v>222</v>
      </c>
      <c r="K4929" t="s">
        <v>2962</v>
      </c>
      <c r="L4929">
        <v>214</v>
      </c>
      <c r="M4929">
        <v>2024</v>
      </c>
      <c r="N4929">
        <v>36</v>
      </c>
      <c r="O4929">
        <f t="shared" si="76"/>
        <v>5.6785917092561046E-4</v>
      </c>
    </row>
    <row r="4930" spans="1:15" x14ac:dyDescent="0.3">
      <c r="A4930">
        <v>3115</v>
      </c>
      <c r="B4930">
        <v>316</v>
      </c>
      <c r="C4930" t="s">
        <v>760</v>
      </c>
      <c r="D4930" t="s">
        <v>168</v>
      </c>
      <c r="E4930">
        <v>25</v>
      </c>
      <c r="F4930">
        <v>40</v>
      </c>
      <c r="G4930">
        <v>0.625</v>
      </c>
      <c r="H4930">
        <v>44025</v>
      </c>
      <c r="I4930">
        <v>74901</v>
      </c>
      <c r="J4930">
        <v>222</v>
      </c>
      <c r="K4930" t="s">
        <v>2724</v>
      </c>
      <c r="L4930">
        <v>461</v>
      </c>
      <c r="M4930">
        <v>2024</v>
      </c>
      <c r="N4930">
        <v>36</v>
      </c>
      <c r="O4930">
        <f t="shared" si="76"/>
        <v>5.6785917092561046E-4</v>
      </c>
    </row>
    <row r="4931" spans="1:15" x14ac:dyDescent="0.3">
      <c r="A4931">
        <v>3115</v>
      </c>
      <c r="B4931">
        <v>530</v>
      </c>
      <c r="C4931" t="s">
        <v>760</v>
      </c>
      <c r="D4931" t="s">
        <v>168</v>
      </c>
      <c r="E4931">
        <v>25</v>
      </c>
      <c r="F4931">
        <v>31</v>
      </c>
      <c r="G4931">
        <v>0.80645161290322576</v>
      </c>
      <c r="H4931">
        <v>44025</v>
      </c>
      <c r="I4931">
        <v>74901</v>
      </c>
      <c r="J4931">
        <v>222</v>
      </c>
      <c r="K4931" t="s">
        <v>2229</v>
      </c>
      <c r="L4931">
        <v>463</v>
      </c>
      <c r="M4931">
        <v>2024</v>
      </c>
      <c r="N4931">
        <v>36</v>
      </c>
      <c r="O4931">
        <f t="shared" ref="O4931:O4994" si="77">E4931/H4931</f>
        <v>5.6785917092561046E-4</v>
      </c>
    </row>
    <row r="4932" spans="1:15" x14ac:dyDescent="0.3">
      <c r="A4932">
        <v>138</v>
      </c>
      <c r="B4932">
        <v>640</v>
      </c>
      <c r="C4932" t="s">
        <v>861</v>
      </c>
      <c r="D4932" t="s">
        <v>149</v>
      </c>
      <c r="E4932">
        <v>2313</v>
      </c>
      <c r="F4932">
        <v>11128</v>
      </c>
      <c r="G4932">
        <v>0.20785406182602445</v>
      </c>
      <c r="H4932">
        <v>15480</v>
      </c>
      <c r="I4932">
        <v>137216</v>
      </c>
      <c r="J4932">
        <v>1</v>
      </c>
      <c r="K4932" t="s">
        <v>866</v>
      </c>
      <c r="L4932">
        <v>59576</v>
      </c>
      <c r="M4932">
        <v>2024</v>
      </c>
      <c r="N4932">
        <v>36</v>
      </c>
      <c r="O4932">
        <f t="shared" si="77"/>
        <v>0.1494186046511628</v>
      </c>
    </row>
    <row r="4933" spans="1:15" x14ac:dyDescent="0.3">
      <c r="A4933">
        <v>138</v>
      </c>
      <c r="B4933">
        <v>560</v>
      </c>
      <c r="C4933" t="s">
        <v>861</v>
      </c>
      <c r="D4933" t="s">
        <v>149</v>
      </c>
      <c r="E4933">
        <v>1578</v>
      </c>
      <c r="F4933">
        <v>7491</v>
      </c>
      <c r="G4933">
        <v>0.210652783340008</v>
      </c>
      <c r="H4933">
        <v>15480</v>
      </c>
      <c r="I4933">
        <v>137216</v>
      </c>
      <c r="J4933">
        <v>2</v>
      </c>
      <c r="K4933" t="s">
        <v>868</v>
      </c>
      <c r="L4933">
        <v>40753</v>
      </c>
      <c r="M4933">
        <v>2024</v>
      </c>
      <c r="N4933">
        <v>36</v>
      </c>
      <c r="O4933">
        <f t="shared" si="77"/>
        <v>0.10193798449612403</v>
      </c>
    </row>
    <row r="4934" spans="1:15" x14ac:dyDescent="0.3">
      <c r="A4934">
        <v>138</v>
      </c>
      <c r="B4934">
        <v>540</v>
      </c>
      <c r="C4934" t="s">
        <v>861</v>
      </c>
      <c r="D4934" t="s">
        <v>149</v>
      </c>
      <c r="E4934">
        <v>788</v>
      </c>
      <c r="F4934">
        <v>4015</v>
      </c>
      <c r="G4934">
        <v>0.1962640099626401</v>
      </c>
      <c r="H4934">
        <v>15480</v>
      </c>
      <c r="I4934">
        <v>137216</v>
      </c>
      <c r="J4934">
        <v>3</v>
      </c>
      <c r="K4934" t="s">
        <v>871</v>
      </c>
      <c r="L4934">
        <v>22562</v>
      </c>
      <c r="M4934">
        <v>2024</v>
      </c>
      <c r="N4934">
        <v>36</v>
      </c>
      <c r="O4934">
        <f t="shared" si="77"/>
        <v>5.0904392764857878E-2</v>
      </c>
    </row>
    <row r="4935" spans="1:15" x14ac:dyDescent="0.3">
      <c r="A4935">
        <v>138</v>
      </c>
      <c r="B4935">
        <v>720</v>
      </c>
      <c r="C4935" t="s">
        <v>861</v>
      </c>
      <c r="D4935" t="s">
        <v>149</v>
      </c>
      <c r="E4935">
        <v>704</v>
      </c>
      <c r="F4935">
        <v>8887</v>
      </c>
      <c r="G4935">
        <v>7.9216833577135146E-2</v>
      </c>
      <c r="H4935">
        <v>15480</v>
      </c>
      <c r="I4935">
        <v>137216</v>
      </c>
      <c r="J4935">
        <v>4</v>
      </c>
      <c r="K4935" t="s">
        <v>867</v>
      </c>
      <c r="L4935">
        <v>43807</v>
      </c>
      <c r="M4935">
        <v>2024</v>
      </c>
      <c r="N4935">
        <v>36</v>
      </c>
      <c r="O4935">
        <f t="shared" si="77"/>
        <v>4.5478036175710591E-2</v>
      </c>
    </row>
    <row r="4936" spans="1:15" x14ac:dyDescent="0.3">
      <c r="A4936">
        <v>138</v>
      </c>
      <c r="B4936">
        <v>139</v>
      </c>
      <c r="C4936" t="s">
        <v>861</v>
      </c>
      <c r="D4936" t="s">
        <v>149</v>
      </c>
      <c r="E4936">
        <v>603</v>
      </c>
      <c r="F4936">
        <v>3353</v>
      </c>
      <c r="G4936">
        <v>0.17983895019385626</v>
      </c>
      <c r="H4936">
        <v>15480</v>
      </c>
      <c r="I4936">
        <v>137216</v>
      </c>
      <c r="J4936">
        <v>5</v>
      </c>
      <c r="K4936" t="s">
        <v>879</v>
      </c>
      <c r="L4936">
        <v>15497</v>
      </c>
      <c r="M4936">
        <v>2024</v>
      </c>
      <c r="N4936">
        <v>36</v>
      </c>
      <c r="O4936">
        <f t="shared" si="77"/>
        <v>3.8953488372093024E-2</v>
      </c>
    </row>
    <row r="4937" spans="1:15" x14ac:dyDescent="0.3">
      <c r="A4937">
        <v>138</v>
      </c>
      <c r="B4937">
        <v>137</v>
      </c>
      <c r="C4937" t="s">
        <v>861</v>
      </c>
      <c r="D4937" t="s">
        <v>149</v>
      </c>
      <c r="E4937">
        <v>498</v>
      </c>
      <c r="F4937">
        <v>3805</v>
      </c>
      <c r="G4937">
        <v>0.13088042049934298</v>
      </c>
      <c r="H4937">
        <v>15480</v>
      </c>
      <c r="I4937">
        <v>137216</v>
      </c>
      <c r="J4937">
        <v>6</v>
      </c>
      <c r="K4937" t="s">
        <v>872</v>
      </c>
      <c r="L4937">
        <v>18935</v>
      </c>
      <c r="M4937">
        <v>2024</v>
      </c>
      <c r="N4937">
        <v>36</v>
      </c>
      <c r="O4937">
        <f t="shared" si="77"/>
        <v>3.2170542635658918E-2</v>
      </c>
    </row>
    <row r="4938" spans="1:15" x14ac:dyDescent="0.3">
      <c r="A4938">
        <v>138</v>
      </c>
      <c r="B4938">
        <v>194</v>
      </c>
      <c r="C4938" t="s">
        <v>861</v>
      </c>
      <c r="D4938" t="s">
        <v>149</v>
      </c>
      <c r="E4938">
        <v>481</v>
      </c>
      <c r="F4938">
        <v>5530</v>
      </c>
      <c r="G4938">
        <v>8.6980108499095835E-2</v>
      </c>
      <c r="H4938">
        <v>15480</v>
      </c>
      <c r="I4938">
        <v>137216</v>
      </c>
      <c r="J4938">
        <v>7</v>
      </c>
      <c r="K4938" t="s">
        <v>873</v>
      </c>
      <c r="L4938">
        <v>26491</v>
      </c>
      <c r="M4938">
        <v>2024</v>
      </c>
      <c r="N4938">
        <v>36</v>
      </c>
      <c r="O4938">
        <f t="shared" si="77"/>
        <v>3.1072351421188631E-2</v>
      </c>
    </row>
    <row r="4939" spans="1:15" x14ac:dyDescent="0.3">
      <c r="A4939">
        <v>138</v>
      </c>
      <c r="B4939">
        <v>463</v>
      </c>
      <c r="C4939" t="s">
        <v>861</v>
      </c>
      <c r="D4939" t="s">
        <v>149</v>
      </c>
      <c r="E4939">
        <v>298</v>
      </c>
      <c r="F4939">
        <v>2621</v>
      </c>
      <c r="G4939">
        <v>0.11369706219000382</v>
      </c>
      <c r="H4939">
        <v>15480</v>
      </c>
      <c r="I4939">
        <v>137216</v>
      </c>
      <c r="J4939">
        <v>8</v>
      </c>
      <c r="K4939" t="s">
        <v>880</v>
      </c>
      <c r="L4939">
        <v>12764</v>
      </c>
      <c r="M4939">
        <v>2024</v>
      </c>
      <c r="N4939">
        <v>36</v>
      </c>
      <c r="O4939">
        <f t="shared" si="77"/>
        <v>1.925064599483204E-2</v>
      </c>
    </row>
    <row r="4940" spans="1:15" x14ac:dyDescent="0.3">
      <c r="A4940">
        <v>138</v>
      </c>
      <c r="B4940">
        <v>383</v>
      </c>
      <c r="C4940" t="s">
        <v>861</v>
      </c>
      <c r="D4940" t="s">
        <v>149</v>
      </c>
      <c r="E4940">
        <v>274</v>
      </c>
      <c r="F4940">
        <v>1806</v>
      </c>
      <c r="G4940">
        <v>0.15171650055370986</v>
      </c>
      <c r="H4940">
        <v>15480</v>
      </c>
      <c r="I4940">
        <v>137216</v>
      </c>
      <c r="J4940">
        <v>9</v>
      </c>
      <c r="K4940" t="s">
        <v>2875</v>
      </c>
      <c r="L4940">
        <v>8922</v>
      </c>
      <c r="M4940">
        <v>2024</v>
      </c>
      <c r="N4940">
        <v>36</v>
      </c>
      <c r="O4940">
        <f t="shared" si="77"/>
        <v>1.7700258397932815E-2</v>
      </c>
    </row>
    <row r="4941" spans="1:15" x14ac:dyDescent="0.3">
      <c r="A4941">
        <v>138</v>
      </c>
      <c r="B4941">
        <v>469</v>
      </c>
      <c r="C4941" t="s">
        <v>861</v>
      </c>
      <c r="D4941" t="s">
        <v>149</v>
      </c>
      <c r="E4941">
        <v>253</v>
      </c>
      <c r="F4941">
        <v>2196</v>
      </c>
      <c r="G4941">
        <v>0.11520947176684881</v>
      </c>
      <c r="H4941">
        <v>15480</v>
      </c>
      <c r="I4941">
        <v>137216</v>
      </c>
      <c r="J4941">
        <v>10</v>
      </c>
      <c r="K4941" t="s">
        <v>1605</v>
      </c>
      <c r="L4941">
        <v>10709</v>
      </c>
      <c r="M4941">
        <v>2024</v>
      </c>
      <c r="N4941">
        <v>36</v>
      </c>
      <c r="O4941">
        <f t="shared" si="77"/>
        <v>1.6343669250645995E-2</v>
      </c>
    </row>
    <row r="4942" spans="1:15" x14ac:dyDescent="0.3">
      <c r="A4942">
        <v>138</v>
      </c>
      <c r="B4942">
        <v>201</v>
      </c>
      <c r="C4942" t="s">
        <v>861</v>
      </c>
      <c r="D4942" t="s">
        <v>149</v>
      </c>
      <c r="E4942">
        <v>208</v>
      </c>
      <c r="F4942">
        <v>2705</v>
      </c>
      <c r="G4942">
        <v>7.6894639556377084E-2</v>
      </c>
      <c r="H4942">
        <v>15480</v>
      </c>
      <c r="I4942">
        <v>137216</v>
      </c>
      <c r="J4942">
        <v>11</v>
      </c>
      <c r="K4942" t="s">
        <v>877</v>
      </c>
      <c r="L4942">
        <v>11407</v>
      </c>
      <c r="M4942">
        <v>2024</v>
      </c>
      <c r="N4942">
        <v>36</v>
      </c>
      <c r="O4942">
        <f t="shared" si="77"/>
        <v>1.3436692506459949E-2</v>
      </c>
    </row>
    <row r="4943" spans="1:15" x14ac:dyDescent="0.3">
      <c r="A4943">
        <v>138</v>
      </c>
      <c r="B4943">
        <v>249</v>
      </c>
      <c r="C4943" t="s">
        <v>861</v>
      </c>
      <c r="D4943" t="s">
        <v>149</v>
      </c>
      <c r="E4943">
        <v>207</v>
      </c>
      <c r="F4943">
        <v>1337</v>
      </c>
      <c r="G4943">
        <v>0.15482423335826478</v>
      </c>
      <c r="H4943">
        <v>15480</v>
      </c>
      <c r="I4943">
        <v>137216</v>
      </c>
      <c r="J4943">
        <v>12</v>
      </c>
      <c r="K4943" t="s">
        <v>2876</v>
      </c>
      <c r="L4943">
        <v>7387</v>
      </c>
      <c r="M4943">
        <v>2024</v>
      </c>
      <c r="N4943">
        <v>36</v>
      </c>
      <c r="O4943">
        <f t="shared" si="77"/>
        <v>1.3372093023255814E-2</v>
      </c>
    </row>
    <row r="4944" spans="1:15" x14ac:dyDescent="0.3">
      <c r="A4944">
        <v>138</v>
      </c>
      <c r="B4944">
        <v>133</v>
      </c>
      <c r="C4944" t="s">
        <v>861</v>
      </c>
      <c r="D4944" t="s">
        <v>149</v>
      </c>
      <c r="E4944">
        <v>186</v>
      </c>
      <c r="F4944">
        <v>1165</v>
      </c>
      <c r="G4944">
        <v>0.15965665236051502</v>
      </c>
      <c r="H4944">
        <v>15480</v>
      </c>
      <c r="I4944">
        <v>137216</v>
      </c>
      <c r="J4944">
        <v>13</v>
      </c>
      <c r="K4944" t="s">
        <v>2877</v>
      </c>
      <c r="L4944">
        <v>7672</v>
      </c>
      <c r="M4944">
        <v>2024</v>
      </c>
      <c r="N4944">
        <v>36</v>
      </c>
      <c r="O4944">
        <f t="shared" si="77"/>
        <v>1.2015503875968992E-2</v>
      </c>
    </row>
    <row r="4945" spans="1:15" x14ac:dyDescent="0.3">
      <c r="A4945">
        <v>138</v>
      </c>
      <c r="B4945">
        <v>347</v>
      </c>
      <c r="C4945" t="s">
        <v>861</v>
      </c>
      <c r="D4945" t="s">
        <v>149</v>
      </c>
      <c r="E4945">
        <v>184</v>
      </c>
      <c r="F4945">
        <v>1322</v>
      </c>
      <c r="G4945">
        <v>0.13918305597579425</v>
      </c>
      <c r="H4945">
        <v>15480</v>
      </c>
      <c r="I4945">
        <v>137216</v>
      </c>
      <c r="J4945">
        <v>14</v>
      </c>
      <c r="K4945" t="s">
        <v>886</v>
      </c>
      <c r="L4945">
        <v>5736</v>
      </c>
      <c r="M4945">
        <v>2024</v>
      </c>
      <c r="N4945">
        <v>36</v>
      </c>
      <c r="O4945">
        <f t="shared" si="77"/>
        <v>1.1886304909560724E-2</v>
      </c>
    </row>
    <row r="4946" spans="1:15" x14ac:dyDescent="0.3">
      <c r="A4946">
        <v>138</v>
      </c>
      <c r="B4946">
        <v>244</v>
      </c>
      <c r="C4946" t="s">
        <v>861</v>
      </c>
      <c r="D4946" t="s">
        <v>149</v>
      </c>
      <c r="E4946">
        <v>181</v>
      </c>
      <c r="F4946">
        <v>1122</v>
      </c>
      <c r="G4946">
        <v>0.16131907308377896</v>
      </c>
      <c r="H4946">
        <v>15480</v>
      </c>
      <c r="I4946">
        <v>137216</v>
      </c>
      <c r="J4946">
        <v>15</v>
      </c>
      <c r="K4946" t="s">
        <v>887</v>
      </c>
      <c r="L4946">
        <v>5396</v>
      </c>
      <c r="M4946">
        <v>2024</v>
      </c>
      <c r="N4946">
        <v>36</v>
      </c>
      <c r="O4946">
        <f t="shared" si="77"/>
        <v>1.1692506459948321E-2</v>
      </c>
    </row>
    <row r="4947" spans="1:15" x14ac:dyDescent="0.3">
      <c r="A4947">
        <v>138</v>
      </c>
      <c r="B4947">
        <v>141</v>
      </c>
      <c r="C4947" t="s">
        <v>861</v>
      </c>
      <c r="D4947" t="s">
        <v>149</v>
      </c>
      <c r="E4947">
        <v>161</v>
      </c>
      <c r="F4947">
        <v>765</v>
      </c>
      <c r="G4947">
        <v>0.21045751633986928</v>
      </c>
      <c r="H4947">
        <v>15480</v>
      </c>
      <c r="I4947">
        <v>137216</v>
      </c>
      <c r="J4947">
        <v>16</v>
      </c>
      <c r="K4947" t="s">
        <v>931</v>
      </c>
      <c r="L4947">
        <v>3833</v>
      </c>
      <c r="M4947">
        <v>2024</v>
      </c>
      <c r="N4947">
        <v>36</v>
      </c>
      <c r="O4947">
        <f t="shared" si="77"/>
        <v>1.0400516795865632E-2</v>
      </c>
    </row>
    <row r="4948" spans="1:15" x14ac:dyDescent="0.3">
      <c r="A4948">
        <v>138</v>
      </c>
      <c r="B4948">
        <v>775</v>
      </c>
      <c r="C4948" t="s">
        <v>861</v>
      </c>
      <c r="D4948" t="s">
        <v>149</v>
      </c>
      <c r="E4948">
        <v>150</v>
      </c>
      <c r="F4948">
        <v>1629</v>
      </c>
      <c r="G4948">
        <v>9.2081031307550645E-2</v>
      </c>
      <c r="H4948">
        <v>15480</v>
      </c>
      <c r="I4948">
        <v>137216</v>
      </c>
      <c r="J4948">
        <v>17</v>
      </c>
      <c r="K4948" t="s">
        <v>881</v>
      </c>
      <c r="L4948">
        <v>9105</v>
      </c>
      <c r="M4948">
        <v>2024</v>
      </c>
      <c r="N4948">
        <v>36</v>
      </c>
      <c r="O4948">
        <f t="shared" si="77"/>
        <v>9.6899224806201549E-3</v>
      </c>
    </row>
    <row r="4949" spans="1:15" x14ac:dyDescent="0.3">
      <c r="A4949">
        <v>138</v>
      </c>
      <c r="B4949">
        <v>140</v>
      </c>
      <c r="C4949" t="s">
        <v>861</v>
      </c>
      <c r="D4949" t="s">
        <v>149</v>
      </c>
      <c r="E4949">
        <v>148</v>
      </c>
      <c r="F4949">
        <v>1703</v>
      </c>
      <c r="G4949">
        <v>8.6905460951262475E-2</v>
      </c>
      <c r="H4949">
        <v>15480</v>
      </c>
      <c r="I4949">
        <v>137216</v>
      </c>
      <c r="J4949">
        <v>18</v>
      </c>
      <c r="K4949" t="s">
        <v>876</v>
      </c>
      <c r="L4949">
        <v>9196</v>
      </c>
      <c r="M4949">
        <v>2024</v>
      </c>
      <c r="N4949">
        <v>36</v>
      </c>
      <c r="O4949">
        <f t="shared" si="77"/>
        <v>9.5607235142118868E-3</v>
      </c>
    </row>
    <row r="4950" spans="1:15" x14ac:dyDescent="0.3">
      <c r="A4950">
        <v>138</v>
      </c>
      <c r="B4950">
        <v>466</v>
      </c>
      <c r="C4950" t="s">
        <v>861</v>
      </c>
      <c r="D4950" t="s">
        <v>149</v>
      </c>
      <c r="E4950">
        <v>144</v>
      </c>
      <c r="F4950">
        <v>1506</v>
      </c>
      <c r="G4950">
        <v>9.5617529880478086E-2</v>
      </c>
      <c r="H4950">
        <v>15480</v>
      </c>
      <c r="I4950">
        <v>137216</v>
      </c>
      <c r="J4950">
        <v>19</v>
      </c>
      <c r="K4950" t="s">
        <v>2748</v>
      </c>
      <c r="L4950">
        <v>7325</v>
      </c>
      <c r="M4950">
        <v>2024</v>
      </c>
      <c r="N4950">
        <v>36</v>
      </c>
      <c r="O4950">
        <f t="shared" si="77"/>
        <v>9.3023255813953487E-3</v>
      </c>
    </row>
    <row r="4951" spans="1:15" x14ac:dyDescent="0.3">
      <c r="A4951">
        <v>138</v>
      </c>
      <c r="B4951">
        <v>351</v>
      </c>
      <c r="C4951" t="s">
        <v>861</v>
      </c>
      <c r="D4951" t="s">
        <v>149</v>
      </c>
      <c r="E4951">
        <v>140</v>
      </c>
      <c r="F4951">
        <v>999</v>
      </c>
      <c r="G4951">
        <v>0.14014014014014015</v>
      </c>
      <c r="H4951">
        <v>15480</v>
      </c>
      <c r="I4951">
        <v>137216</v>
      </c>
      <c r="J4951">
        <v>20</v>
      </c>
      <c r="K4951" t="s">
        <v>2729</v>
      </c>
      <c r="L4951">
        <v>4749</v>
      </c>
      <c r="M4951">
        <v>2024</v>
      </c>
      <c r="N4951">
        <v>36</v>
      </c>
      <c r="O4951">
        <f t="shared" si="77"/>
        <v>9.0439276485788107E-3</v>
      </c>
    </row>
    <row r="4952" spans="1:15" x14ac:dyDescent="0.3">
      <c r="A4952">
        <v>138</v>
      </c>
      <c r="B4952">
        <v>254</v>
      </c>
      <c r="C4952" t="s">
        <v>861</v>
      </c>
      <c r="D4952" t="s">
        <v>149</v>
      </c>
      <c r="E4952">
        <v>124</v>
      </c>
      <c r="F4952">
        <v>1193</v>
      </c>
      <c r="G4952">
        <v>0.10393964794635373</v>
      </c>
      <c r="H4952">
        <v>15480</v>
      </c>
      <c r="I4952">
        <v>137216</v>
      </c>
      <c r="J4952">
        <v>21</v>
      </c>
      <c r="K4952" t="s">
        <v>889</v>
      </c>
      <c r="L4952">
        <v>7267</v>
      </c>
      <c r="M4952">
        <v>2024</v>
      </c>
      <c r="N4952">
        <v>36</v>
      </c>
      <c r="O4952">
        <f t="shared" si="77"/>
        <v>8.010335917312662E-3</v>
      </c>
    </row>
    <row r="4953" spans="1:15" x14ac:dyDescent="0.3">
      <c r="A4953">
        <v>138</v>
      </c>
      <c r="B4953">
        <v>420</v>
      </c>
      <c r="C4953" t="s">
        <v>861</v>
      </c>
      <c r="D4953" t="s">
        <v>149</v>
      </c>
      <c r="E4953">
        <v>124</v>
      </c>
      <c r="F4953">
        <v>1430</v>
      </c>
      <c r="G4953">
        <v>8.6713286713286708E-2</v>
      </c>
      <c r="H4953">
        <v>15480</v>
      </c>
      <c r="I4953">
        <v>137216</v>
      </c>
      <c r="J4953">
        <v>21</v>
      </c>
      <c r="K4953" t="s">
        <v>894</v>
      </c>
      <c r="L4953">
        <v>7368</v>
      </c>
      <c r="M4953">
        <v>2024</v>
      </c>
      <c r="N4953">
        <v>36</v>
      </c>
      <c r="O4953">
        <f t="shared" si="77"/>
        <v>8.010335917312662E-3</v>
      </c>
    </row>
    <row r="4954" spans="1:15" x14ac:dyDescent="0.3">
      <c r="A4954">
        <v>138</v>
      </c>
      <c r="B4954">
        <v>241</v>
      </c>
      <c r="C4954" t="s">
        <v>861</v>
      </c>
      <c r="D4954" t="s">
        <v>149</v>
      </c>
      <c r="E4954">
        <v>122</v>
      </c>
      <c r="F4954">
        <v>874</v>
      </c>
      <c r="G4954">
        <v>0.13958810068649885</v>
      </c>
      <c r="H4954">
        <v>15480</v>
      </c>
      <c r="I4954">
        <v>137216</v>
      </c>
      <c r="J4954">
        <v>23</v>
      </c>
      <c r="K4954" t="s">
        <v>890</v>
      </c>
      <c r="L4954">
        <v>4374</v>
      </c>
      <c r="M4954">
        <v>2024</v>
      </c>
      <c r="N4954">
        <v>36</v>
      </c>
      <c r="O4954">
        <f t="shared" si="77"/>
        <v>7.8811369509043921E-3</v>
      </c>
    </row>
    <row r="4955" spans="1:15" x14ac:dyDescent="0.3">
      <c r="A4955">
        <v>138</v>
      </c>
      <c r="B4955">
        <v>302</v>
      </c>
      <c r="C4955" t="s">
        <v>861</v>
      </c>
      <c r="D4955" t="s">
        <v>149</v>
      </c>
      <c r="E4955">
        <v>122</v>
      </c>
      <c r="F4955">
        <v>1073</v>
      </c>
      <c r="G4955">
        <v>0.11369990680335508</v>
      </c>
      <c r="H4955">
        <v>15480</v>
      </c>
      <c r="I4955">
        <v>137216</v>
      </c>
      <c r="J4955">
        <v>23</v>
      </c>
      <c r="K4955" t="s">
        <v>875</v>
      </c>
      <c r="L4955">
        <v>6312</v>
      </c>
      <c r="M4955">
        <v>2024</v>
      </c>
      <c r="N4955">
        <v>36</v>
      </c>
      <c r="O4955">
        <f t="shared" si="77"/>
        <v>7.8811369509043921E-3</v>
      </c>
    </row>
    <row r="4956" spans="1:15" x14ac:dyDescent="0.3">
      <c r="A4956">
        <v>138</v>
      </c>
      <c r="B4956">
        <v>342</v>
      </c>
      <c r="C4956" t="s">
        <v>861</v>
      </c>
      <c r="D4956" t="s">
        <v>149</v>
      </c>
      <c r="E4956">
        <v>118</v>
      </c>
      <c r="F4956">
        <v>748</v>
      </c>
      <c r="G4956">
        <v>0.15775401069518716</v>
      </c>
      <c r="H4956">
        <v>15480</v>
      </c>
      <c r="I4956">
        <v>137216</v>
      </c>
      <c r="J4956">
        <v>25</v>
      </c>
      <c r="K4956" t="s">
        <v>2726</v>
      </c>
      <c r="L4956">
        <v>2776</v>
      </c>
      <c r="M4956">
        <v>2024</v>
      </c>
      <c r="N4956">
        <v>36</v>
      </c>
      <c r="O4956">
        <f t="shared" si="77"/>
        <v>7.6227390180878549E-3</v>
      </c>
    </row>
    <row r="4957" spans="1:15" x14ac:dyDescent="0.3">
      <c r="A4957">
        <v>138</v>
      </c>
      <c r="B4957">
        <v>426</v>
      </c>
      <c r="C4957" t="s">
        <v>861</v>
      </c>
      <c r="D4957" t="s">
        <v>149</v>
      </c>
      <c r="E4957">
        <v>117</v>
      </c>
      <c r="F4957">
        <v>938</v>
      </c>
      <c r="G4957">
        <v>0.12473347547974413</v>
      </c>
      <c r="H4957">
        <v>15480</v>
      </c>
      <c r="I4957">
        <v>137216</v>
      </c>
      <c r="J4957">
        <v>26</v>
      </c>
      <c r="K4957" t="s">
        <v>2215</v>
      </c>
      <c r="L4957">
        <v>4907</v>
      </c>
      <c r="M4957">
        <v>2024</v>
      </c>
      <c r="N4957">
        <v>36</v>
      </c>
      <c r="O4957">
        <f t="shared" si="77"/>
        <v>7.5581395348837208E-3</v>
      </c>
    </row>
    <row r="4958" spans="1:15" x14ac:dyDescent="0.3">
      <c r="A4958">
        <v>138</v>
      </c>
      <c r="B4958">
        <v>45</v>
      </c>
      <c r="C4958" t="s">
        <v>861</v>
      </c>
      <c r="D4958" t="s">
        <v>149</v>
      </c>
      <c r="E4958">
        <v>115</v>
      </c>
      <c r="F4958">
        <v>1869</v>
      </c>
      <c r="G4958">
        <v>6.1530230069555915E-2</v>
      </c>
      <c r="H4958">
        <v>15480</v>
      </c>
      <c r="I4958">
        <v>137216</v>
      </c>
      <c r="J4958">
        <v>27</v>
      </c>
      <c r="K4958" t="s">
        <v>883</v>
      </c>
      <c r="L4958">
        <v>9187</v>
      </c>
      <c r="M4958">
        <v>2024</v>
      </c>
      <c r="N4958">
        <v>36</v>
      </c>
      <c r="O4958">
        <f t="shared" si="77"/>
        <v>7.4289405684754518E-3</v>
      </c>
    </row>
    <row r="4959" spans="1:15" x14ac:dyDescent="0.3">
      <c r="A4959">
        <v>138</v>
      </c>
      <c r="B4959">
        <v>663</v>
      </c>
      <c r="C4959" t="s">
        <v>861</v>
      </c>
      <c r="D4959" t="s">
        <v>149</v>
      </c>
      <c r="E4959">
        <v>114</v>
      </c>
      <c r="F4959">
        <v>903</v>
      </c>
      <c r="G4959">
        <v>0.12624584717607973</v>
      </c>
      <c r="H4959">
        <v>15480</v>
      </c>
      <c r="I4959">
        <v>137216</v>
      </c>
      <c r="J4959">
        <v>28</v>
      </c>
      <c r="K4959" t="s">
        <v>2791</v>
      </c>
      <c r="L4959">
        <v>4867</v>
      </c>
      <c r="M4959">
        <v>2024</v>
      </c>
      <c r="N4959">
        <v>36</v>
      </c>
      <c r="O4959">
        <f t="shared" si="77"/>
        <v>7.3643410852713177E-3</v>
      </c>
    </row>
    <row r="4960" spans="1:15" x14ac:dyDescent="0.3">
      <c r="A4960">
        <v>138</v>
      </c>
      <c r="B4960">
        <v>134</v>
      </c>
      <c r="C4960" t="s">
        <v>861</v>
      </c>
      <c r="D4960" t="s">
        <v>149</v>
      </c>
      <c r="E4960">
        <v>112</v>
      </c>
      <c r="F4960">
        <v>797</v>
      </c>
      <c r="G4960">
        <v>0.14052697616060225</v>
      </c>
      <c r="H4960">
        <v>15480</v>
      </c>
      <c r="I4960">
        <v>137216</v>
      </c>
      <c r="J4960">
        <v>29</v>
      </c>
      <c r="K4960" t="s">
        <v>929</v>
      </c>
      <c r="L4960">
        <v>4163</v>
      </c>
      <c r="M4960">
        <v>2024</v>
      </c>
      <c r="N4960">
        <v>36</v>
      </c>
      <c r="O4960">
        <f t="shared" si="77"/>
        <v>7.2351421188630487E-3</v>
      </c>
    </row>
    <row r="4961" spans="1:15" x14ac:dyDescent="0.3">
      <c r="A4961">
        <v>138</v>
      </c>
      <c r="B4961">
        <v>113</v>
      </c>
      <c r="C4961" t="s">
        <v>861</v>
      </c>
      <c r="D4961" t="s">
        <v>149</v>
      </c>
      <c r="E4961">
        <v>111</v>
      </c>
      <c r="F4961">
        <v>659</v>
      </c>
      <c r="G4961">
        <v>0.16843702579666162</v>
      </c>
      <c r="H4961">
        <v>15480</v>
      </c>
      <c r="I4961">
        <v>137216</v>
      </c>
      <c r="J4961">
        <v>30</v>
      </c>
      <c r="K4961" t="s">
        <v>936</v>
      </c>
      <c r="L4961">
        <v>3757</v>
      </c>
      <c r="M4961">
        <v>2024</v>
      </c>
      <c r="N4961">
        <v>36</v>
      </c>
      <c r="O4961">
        <f t="shared" si="77"/>
        <v>7.1705426356589146E-3</v>
      </c>
    </row>
    <row r="4962" spans="1:15" x14ac:dyDescent="0.3">
      <c r="A4962">
        <v>138</v>
      </c>
      <c r="B4962">
        <v>301</v>
      </c>
      <c r="C4962" t="s">
        <v>861</v>
      </c>
      <c r="D4962" t="s">
        <v>149</v>
      </c>
      <c r="E4962">
        <v>111</v>
      </c>
      <c r="F4962">
        <v>1357</v>
      </c>
      <c r="G4962">
        <v>8.1798084008843031E-2</v>
      </c>
      <c r="H4962">
        <v>15480</v>
      </c>
      <c r="I4962">
        <v>137216</v>
      </c>
      <c r="J4962">
        <v>30</v>
      </c>
      <c r="K4962" t="s">
        <v>2874</v>
      </c>
      <c r="L4962">
        <v>7114</v>
      </c>
      <c r="M4962">
        <v>2024</v>
      </c>
      <c r="N4962">
        <v>36</v>
      </c>
      <c r="O4962">
        <f t="shared" si="77"/>
        <v>7.1705426356589146E-3</v>
      </c>
    </row>
    <row r="4963" spans="1:15" x14ac:dyDescent="0.3">
      <c r="A4963">
        <v>138</v>
      </c>
      <c r="B4963">
        <v>263</v>
      </c>
      <c r="C4963" t="s">
        <v>861</v>
      </c>
      <c r="D4963" t="s">
        <v>149</v>
      </c>
      <c r="E4963">
        <v>110</v>
      </c>
      <c r="F4963">
        <v>852</v>
      </c>
      <c r="G4963">
        <v>0.12910798122065728</v>
      </c>
      <c r="H4963">
        <v>15480</v>
      </c>
      <c r="I4963">
        <v>137216</v>
      </c>
      <c r="J4963">
        <v>32</v>
      </c>
      <c r="K4963" t="s">
        <v>2882</v>
      </c>
      <c r="L4963">
        <v>4234</v>
      </c>
      <c r="M4963">
        <v>2024</v>
      </c>
      <c r="N4963">
        <v>36</v>
      </c>
      <c r="O4963">
        <f t="shared" si="77"/>
        <v>7.1059431524547806E-3</v>
      </c>
    </row>
    <row r="4964" spans="1:15" x14ac:dyDescent="0.3">
      <c r="A4964">
        <v>138</v>
      </c>
      <c r="B4964">
        <v>204</v>
      </c>
      <c r="C4964" t="s">
        <v>861</v>
      </c>
      <c r="D4964" t="s">
        <v>149</v>
      </c>
      <c r="E4964">
        <v>105</v>
      </c>
      <c r="F4964">
        <v>930</v>
      </c>
      <c r="G4964">
        <v>0.11290322580645161</v>
      </c>
      <c r="H4964">
        <v>15480</v>
      </c>
      <c r="I4964">
        <v>137216</v>
      </c>
      <c r="J4964">
        <v>33</v>
      </c>
      <c r="K4964" t="s">
        <v>2704</v>
      </c>
      <c r="L4964">
        <v>4075</v>
      </c>
      <c r="M4964">
        <v>2024</v>
      </c>
      <c r="N4964">
        <v>36</v>
      </c>
      <c r="O4964">
        <f t="shared" si="77"/>
        <v>6.7829457364341084E-3</v>
      </c>
    </row>
    <row r="4965" spans="1:15" x14ac:dyDescent="0.3">
      <c r="A4965">
        <v>138</v>
      </c>
      <c r="B4965">
        <v>282</v>
      </c>
      <c r="C4965" t="s">
        <v>861</v>
      </c>
      <c r="D4965" t="s">
        <v>149</v>
      </c>
      <c r="E4965">
        <v>100</v>
      </c>
      <c r="F4965">
        <v>994</v>
      </c>
      <c r="G4965">
        <v>0.1006036217303823</v>
      </c>
      <c r="H4965">
        <v>15480</v>
      </c>
      <c r="I4965">
        <v>137216</v>
      </c>
      <c r="J4965">
        <v>34</v>
      </c>
      <c r="K4965" t="s">
        <v>893</v>
      </c>
      <c r="L4965">
        <v>5536</v>
      </c>
      <c r="M4965">
        <v>2024</v>
      </c>
      <c r="N4965">
        <v>36</v>
      </c>
      <c r="O4965">
        <f t="shared" si="77"/>
        <v>6.4599483204134363E-3</v>
      </c>
    </row>
    <row r="4966" spans="1:15" x14ac:dyDescent="0.3">
      <c r="A4966">
        <v>138</v>
      </c>
      <c r="B4966">
        <v>248</v>
      </c>
      <c r="C4966" t="s">
        <v>861</v>
      </c>
      <c r="D4966" t="s">
        <v>149</v>
      </c>
      <c r="E4966">
        <v>99</v>
      </c>
      <c r="F4966">
        <v>559</v>
      </c>
      <c r="G4966">
        <v>0.17710196779964221</v>
      </c>
      <c r="H4966">
        <v>15480</v>
      </c>
      <c r="I4966">
        <v>137216</v>
      </c>
      <c r="J4966">
        <v>35</v>
      </c>
      <c r="K4966" t="s">
        <v>963</v>
      </c>
      <c r="L4966">
        <v>3375</v>
      </c>
      <c r="M4966">
        <v>2024</v>
      </c>
      <c r="N4966">
        <v>36</v>
      </c>
      <c r="O4966">
        <f t="shared" si="77"/>
        <v>6.3953488372093022E-3</v>
      </c>
    </row>
    <row r="4967" spans="1:15" x14ac:dyDescent="0.3">
      <c r="A4967">
        <v>138</v>
      </c>
      <c r="B4967">
        <v>247</v>
      </c>
      <c r="C4967" t="s">
        <v>861</v>
      </c>
      <c r="D4967" t="s">
        <v>149</v>
      </c>
      <c r="E4967">
        <v>98</v>
      </c>
      <c r="F4967">
        <v>1087</v>
      </c>
      <c r="G4967">
        <v>9.0156393744250232E-2</v>
      </c>
      <c r="H4967">
        <v>15480</v>
      </c>
      <c r="I4967">
        <v>137216</v>
      </c>
      <c r="J4967">
        <v>36</v>
      </c>
      <c r="K4967" t="s">
        <v>898</v>
      </c>
      <c r="L4967">
        <v>5393</v>
      </c>
      <c r="M4967">
        <v>2024</v>
      </c>
      <c r="N4967">
        <v>36</v>
      </c>
      <c r="O4967">
        <f t="shared" si="77"/>
        <v>6.3307493540051682E-3</v>
      </c>
    </row>
    <row r="4968" spans="1:15" x14ac:dyDescent="0.3">
      <c r="A4968">
        <v>138</v>
      </c>
      <c r="B4968">
        <v>465</v>
      </c>
      <c r="C4968" t="s">
        <v>861</v>
      </c>
      <c r="D4968" t="s">
        <v>149</v>
      </c>
      <c r="E4968">
        <v>92</v>
      </c>
      <c r="F4968">
        <v>501</v>
      </c>
      <c r="G4968">
        <v>0.18363273453093812</v>
      </c>
      <c r="H4968">
        <v>15480</v>
      </c>
      <c r="I4968">
        <v>137216</v>
      </c>
      <c r="J4968">
        <v>37</v>
      </c>
      <c r="K4968" t="s">
        <v>2747</v>
      </c>
      <c r="L4968">
        <v>1977</v>
      </c>
      <c r="M4968">
        <v>2024</v>
      </c>
      <c r="N4968">
        <v>36</v>
      </c>
      <c r="O4968">
        <f t="shared" si="77"/>
        <v>5.943152454780362E-3</v>
      </c>
    </row>
    <row r="4969" spans="1:15" x14ac:dyDescent="0.3">
      <c r="A4969">
        <v>138</v>
      </c>
      <c r="B4969">
        <v>138</v>
      </c>
      <c r="C4969" t="s">
        <v>861</v>
      </c>
      <c r="D4969" t="s">
        <v>149</v>
      </c>
      <c r="E4969">
        <v>90</v>
      </c>
      <c r="F4969">
        <v>363</v>
      </c>
      <c r="G4969">
        <v>0.24793388429752067</v>
      </c>
      <c r="H4969">
        <v>15480</v>
      </c>
      <c r="I4969">
        <v>137216</v>
      </c>
      <c r="J4969">
        <v>38</v>
      </c>
      <c r="K4969" t="s">
        <v>930</v>
      </c>
      <c r="L4969">
        <v>2288</v>
      </c>
      <c r="M4969">
        <v>2024</v>
      </c>
      <c r="N4969">
        <v>36</v>
      </c>
      <c r="O4969">
        <f t="shared" si="77"/>
        <v>5.8139534883720929E-3</v>
      </c>
    </row>
    <row r="4970" spans="1:15" x14ac:dyDescent="0.3">
      <c r="A4970">
        <v>138</v>
      </c>
      <c r="B4970">
        <v>542</v>
      </c>
      <c r="C4970" t="s">
        <v>861</v>
      </c>
      <c r="D4970" t="s">
        <v>149</v>
      </c>
      <c r="E4970">
        <v>84</v>
      </c>
      <c r="F4970">
        <v>306</v>
      </c>
      <c r="G4970">
        <v>0.27450980392156865</v>
      </c>
      <c r="H4970">
        <v>15480</v>
      </c>
      <c r="I4970">
        <v>137216</v>
      </c>
      <c r="J4970">
        <v>39</v>
      </c>
      <c r="K4970" t="s">
        <v>2765</v>
      </c>
      <c r="L4970">
        <v>1607</v>
      </c>
      <c r="M4970">
        <v>2024</v>
      </c>
      <c r="N4970">
        <v>36</v>
      </c>
      <c r="O4970">
        <f t="shared" si="77"/>
        <v>5.4263565891472867E-3</v>
      </c>
    </row>
    <row r="4971" spans="1:15" x14ac:dyDescent="0.3">
      <c r="A4971">
        <v>138</v>
      </c>
      <c r="B4971">
        <v>199</v>
      </c>
      <c r="C4971" t="s">
        <v>861</v>
      </c>
      <c r="D4971" t="s">
        <v>149</v>
      </c>
      <c r="E4971">
        <v>79</v>
      </c>
      <c r="F4971">
        <v>635</v>
      </c>
      <c r="G4971">
        <v>0.12440944881889764</v>
      </c>
      <c r="H4971">
        <v>15480</v>
      </c>
      <c r="I4971">
        <v>137216</v>
      </c>
      <c r="J4971">
        <v>40</v>
      </c>
      <c r="K4971" t="s">
        <v>1667</v>
      </c>
      <c r="L4971">
        <v>2845</v>
      </c>
      <c r="M4971">
        <v>2024</v>
      </c>
      <c r="N4971">
        <v>36</v>
      </c>
      <c r="O4971">
        <f t="shared" si="77"/>
        <v>5.1033591731266146E-3</v>
      </c>
    </row>
    <row r="4972" spans="1:15" x14ac:dyDescent="0.3">
      <c r="A4972">
        <v>138</v>
      </c>
      <c r="B4972">
        <v>203</v>
      </c>
      <c r="C4972" t="s">
        <v>861</v>
      </c>
      <c r="D4972" t="s">
        <v>149</v>
      </c>
      <c r="E4972">
        <v>78</v>
      </c>
      <c r="F4972">
        <v>321</v>
      </c>
      <c r="G4972">
        <v>0.24299065420560748</v>
      </c>
      <c r="H4972">
        <v>15480</v>
      </c>
      <c r="I4972">
        <v>137216</v>
      </c>
      <c r="J4972">
        <v>41</v>
      </c>
      <c r="K4972" t="s">
        <v>1735</v>
      </c>
      <c r="L4972">
        <v>1119</v>
      </c>
      <c r="M4972">
        <v>2024</v>
      </c>
      <c r="N4972">
        <v>36</v>
      </c>
      <c r="O4972">
        <f t="shared" si="77"/>
        <v>5.0387596899224806E-3</v>
      </c>
    </row>
    <row r="4973" spans="1:15" x14ac:dyDescent="0.3">
      <c r="A4973">
        <v>138</v>
      </c>
      <c r="B4973">
        <v>422</v>
      </c>
      <c r="C4973" t="s">
        <v>861</v>
      </c>
      <c r="D4973" t="s">
        <v>149</v>
      </c>
      <c r="E4973">
        <v>74</v>
      </c>
      <c r="F4973">
        <v>617</v>
      </c>
      <c r="G4973">
        <v>0.11993517017828201</v>
      </c>
      <c r="H4973">
        <v>15480</v>
      </c>
      <c r="I4973">
        <v>137216</v>
      </c>
      <c r="J4973">
        <v>42</v>
      </c>
      <c r="K4973" t="s">
        <v>2852</v>
      </c>
      <c r="L4973">
        <v>2623</v>
      </c>
      <c r="M4973">
        <v>2024</v>
      </c>
      <c r="N4973">
        <v>36</v>
      </c>
      <c r="O4973">
        <f t="shared" si="77"/>
        <v>4.7803617571059434E-3</v>
      </c>
    </row>
    <row r="4974" spans="1:15" x14ac:dyDescent="0.3">
      <c r="A4974">
        <v>138</v>
      </c>
      <c r="B4974">
        <v>626</v>
      </c>
      <c r="C4974" t="s">
        <v>861</v>
      </c>
      <c r="D4974" t="s">
        <v>149</v>
      </c>
      <c r="E4974">
        <v>72</v>
      </c>
      <c r="F4974">
        <v>327</v>
      </c>
      <c r="G4974">
        <v>0.22018348623853212</v>
      </c>
      <c r="H4974">
        <v>15480</v>
      </c>
      <c r="I4974">
        <v>137216</v>
      </c>
      <c r="J4974">
        <v>43</v>
      </c>
      <c r="K4974" t="s">
        <v>2784</v>
      </c>
      <c r="L4974">
        <v>1978</v>
      </c>
      <c r="M4974">
        <v>2024</v>
      </c>
      <c r="N4974">
        <v>36</v>
      </c>
      <c r="O4974">
        <f t="shared" si="77"/>
        <v>4.6511627906976744E-3</v>
      </c>
    </row>
    <row r="4975" spans="1:15" x14ac:dyDescent="0.3">
      <c r="A4975">
        <v>138</v>
      </c>
      <c r="B4975">
        <v>403</v>
      </c>
      <c r="C4975" t="s">
        <v>861</v>
      </c>
      <c r="D4975" t="s">
        <v>149</v>
      </c>
      <c r="E4975">
        <v>71</v>
      </c>
      <c r="F4975">
        <v>1224</v>
      </c>
      <c r="G4975">
        <v>5.800653594771242E-2</v>
      </c>
      <c r="H4975">
        <v>15480</v>
      </c>
      <c r="I4975">
        <v>137216</v>
      </c>
      <c r="J4975">
        <v>44</v>
      </c>
      <c r="K4975" t="s">
        <v>928</v>
      </c>
      <c r="L4975">
        <v>4475</v>
      </c>
      <c r="M4975">
        <v>2024</v>
      </c>
      <c r="N4975">
        <v>36</v>
      </c>
      <c r="O4975">
        <f t="shared" si="77"/>
        <v>4.5865633074935403E-3</v>
      </c>
    </row>
    <row r="4976" spans="1:15" x14ac:dyDescent="0.3">
      <c r="A4976">
        <v>138</v>
      </c>
      <c r="B4976">
        <v>111</v>
      </c>
      <c r="C4976" t="s">
        <v>861</v>
      </c>
      <c r="D4976" t="s">
        <v>149</v>
      </c>
      <c r="E4976">
        <v>70</v>
      </c>
      <c r="F4976">
        <v>308</v>
      </c>
      <c r="G4976">
        <v>0.22727272727272727</v>
      </c>
      <c r="H4976">
        <v>15480</v>
      </c>
      <c r="I4976">
        <v>137216</v>
      </c>
      <c r="J4976">
        <v>45</v>
      </c>
      <c r="K4976" t="s">
        <v>2688</v>
      </c>
      <c r="L4976">
        <v>1172</v>
      </c>
      <c r="M4976">
        <v>2024</v>
      </c>
      <c r="N4976">
        <v>36</v>
      </c>
      <c r="O4976">
        <f t="shared" si="77"/>
        <v>4.5219638242894053E-3</v>
      </c>
    </row>
    <row r="4977" spans="1:15" x14ac:dyDescent="0.3">
      <c r="A4977">
        <v>138</v>
      </c>
      <c r="B4977">
        <v>207</v>
      </c>
      <c r="C4977" t="s">
        <v>861</v>
      </c>
      <c r="D4977" t="s">
        <v>149</v>
      </c>
      <c r="E4977">
        <v>70</v>
      </c>
      <c r="F4977">
        <v>591</v>
      </c>
      <c r="G4977">
        <v>0.11844331641285956</v>
      </c>
      <c r="H4977">
        <v>15480</v>
      </c>
      <c r="I4977">
        <v>137216</v>
      </c>
      <c r="J4977">
        <v>45</v>
      </c>
      <c r="K4977" t="s">
        <v>2231</v>
      </c>
      <c r="L4977">
        <v>3040</v>
      </c>
      <c r="M4977">
        <v>2024</v>
      </c>
      <c r="N4977">
        <v>36</v>
      </c>
      <c r="O4977">
        <f t="shared" si="77"/>
        <v>4.5219638242894053E-3</v>
      </c>
    </row>
    <row r="4978" spans="1:15" x14ac:dyDescent="0.3">
      <c r="A4978">
        <v>138</v>
      </c>
      <c r="B4978">
        <v>190</v>
      </c>
      <c r="C4978" t="s">
        <v>861</v>
      </c>
      <c r="D4978" t="s">
        <v>149</v>
      </c>
      <c r="E4978">
        <v>67</v>
      </c>
      <c r="F4978">
        <v>1140</v>
      </c>
      <c r="G4978">
        <v>5.8771929824561406E-2</v>
      </c>
      <c r="H4978">
        <v>15480</v>
      </c>
      <c r="I4978">
        <v>137216</v>
      </c>
      <c r="J4978">
        <v>47</v>
      </c>
      <c r="K4978" t="s">
        <v>904</v>
      </c>
      <c r="L4978">
        <v>5253</v>
      </c>
      <c r="M4978">
        <v>2024</v>
      </c>
      <c r="N4978">
        <v>36</v>
      </c>
      <c r="O4978">
        <f t="shared" si="77"/>
        <v>4.3281653746770022E-3</v>
      </c>
    </row>
    <row r="4979" spans="1:15" x14ac:dyDescent="0.3">
      <c r="A4979">
        <v>138</v>
      </c>
      <c r="B4979">
        <v>253</v>
      </c>
      <c r="C4979" t="s">
        <v>861</v>
      </c>
      <c r="D4979" t="s">
        <v>149</v>
      </c>
      <c r="E4979">
        <v>66</v>
      </c>
      <c r="F4979">
        <v>658</v>
      </c>
      <c r="G4979">
        <v>0.10030395136778116</v>
      </c>
      <c r="H4979">
        <v>15480</v>
      </c>
      <c r="I4979">
        <v>137216</v>
      </c>
      <c r="J4979">
        <v>48</v>
      </c>
      <c r="K4979" t="s">
        <v>885</v>
      </c>
      <c r="L4979">
        <v>3191</v>
      </c>
      <c r="M4979">
        <v>2024</v>
      </c>
      <c r="N4979">
        <v>36</v>
      </c>
      <c r="O4979">
        <f t="shared" si="77"/>
        <v>4.2635658914728682E-3</v>
      </c>
    </row>
    <row r="4980" spans="1:15" x14ac:dyDescent="0.3">
      <c r="A4980">
        <v>138</v>
      </c>
      <c r="B4980">
        <v>47</v>
      </c>
      <c r="C4980" t="s">
        <v>861</v>
      </c>
      <c r="D4980" t="s">
        <v>149</v>
      </c>
      <c r="E4980">
        <v>63</v>
      </c>
      <c r="F4980">
        <v>461</v>
      </c>
      <c r="G4980">
        <v>0.13665943600867678</v>
      </c>
      <c r="H4980">
        <v>15480</v>
      </c>
      <c r="I4980">
        <v>137216</v>
      </c>
      <c r="J4980">
        <v>49</v>
      </c>
      <c r="K4980" t="s">
        <v>947</v>
      </c>
      <c r="L4980">
        <v>1622</v>
      </c>
      <c r="M4980">
        <v>2024</v>
      </c>
      <c r="N4980">
        <v>36</v>
      </c>
      <c r="O4980">
        <f t="shared" si="77"/>
        <v>4.0697674418604651E-3</v>
      </c>
    </row>
    <row r="4981" spans="1:15" x14ac:dyDescent="0.3">
      <c r="A4981">
        <v>138</v>
      </c>
      <c r="B4981">
        <v>284</v>
      </c>
      <c r="C4981" t="s">
        <v>861</v>
      </c>
      <c r="D4981" t="s">
        <v>149</v>
      </c>
      <c r="E4981">
        <v>63</v>
      </c>
      <c r="F4981">
        <v>654</v>
      </c>
      <c r="G4981">
        <v>9.6330275229357804E-2</v>
      </c>
      <c r="H4981">
        <v>15480</v>
      </c>
      <c r="I4981">
        <v>137216</v>
      </c>
      <c r="J4981">
        <v>49</v>
      </c>
      <c r="K4981" t="s">
        <v>2719</v>
      </c>
      <c r="L4981">
        <v>3580</v>
      </c>
      <c r="M4981">
        <v>2024</v>
      </c>
      <c r="N4981">
        <v>36</v>
      </c>
      <c r="O4981">
        <f t="shared" si="77"/>
        <v>4.0697674418604651E-3</v>
      </c>
    </row>
    <row r="4982" spans="1:15" x14ac:dyDescent="0.3">
      <c r="A4982">
        <v>138</v>
      </c>
      <c r="B4982">
        <v>862</v>
      </c>
      <c r="C4982" t="s">
        <v>861</v>
      </c>
      <c r="D4982" t="s">
        <v>149</v>
      </c>
      <c r="E4982">
        <v>63</v>
      </c>
      <c r="F4982">
        <v>465</v>
      </c>
      <c r="G4982">
        <v>0.13548387096774195</v>
      </c>
      <c r="H4982">
        <v>15480</v>
      </c>
      <c r="I4982">
        <v>137216</v>
      </c>
      <c r="J4982">
        <v>49</v>
      </c>
      <c r="K4982" t="s">
        <v>910</v>
      </c>
      <c r="L4982">
        <v>3335</v>
      </c>
      <c r="M4982">
        <v>2024</v>
      </c>
      <c r="N4982">
        <v>36</v>
      </c>
      <c r="O4982">
        <f t="shared" si="77"/>
        <v>4.0697674418604651E-3</v>
      </c>
    </row>
    <row r="4983" spans="1:15" x14ac:dyDescent="0.3">
      <c r="A4983">
        <v>138</v>
      </c>
      <c r="B4983">
        <v>561</v>
      </c>
      <c r="C4983" t="s">
        <v>861</v>
      </c>
      <c r="D4983" t="s">
        <v>149</v>
      </c>
      <c r="E4983">
        <v>59</v>
      </c>
      <c r="F4983">
        <v>243</v>
      </c>
      <c r="G4983">
        <v>0.24279835390946503</v>
      </c>
      <c r="H4983">
        <v>15480</v>
      </c>
      <c r="I4983">
        <v>137216</v>
      </c>
      <c r="J4983">
        <v>52</v>
      </c>
      <c r="K4983" t="s">
        <v>2769</v>
      </c>
      <c r="L4983">
        <v>1743</v>
      </c>
      <c r="M4983">
        <v>2024</v>
      </c>
      <c r="N4983">
        <v>36</v>
      </c>
      <c r="O4983">
        <f t="shared" si="77"/>
        <v>3.8113695090439275E-3</v>
      </c>
    </row>
    <row r="4984" spans="1:15" x14ac:dyDescent="0.3">
      <c r="A4984">
        <v>138</v>
      </c>
      <c r="B4984">
        <v>541</v>
      </c>
      <c r="C4984" t="s">
        <v>861</v>
      </c>
      <c r="D4984" t="s">
        <v>149</v>
      </c>
      <c r="E4984">
        <v>56</v>
      </c>
      <c r="F4984">
        <v>359</v>
      </c>
      <c r="G4984">
        <v>0.15598885793871867</v>
      </c>
      <c r="H4984">
        <v>15480</v>
      </c>
      <c r="I4984">
        <v>137216</v>
      </c>
      <c r="J4984">
        <v>53</v>
      </c>
      <c r="K4984" t="s">
        <v>927</v>
      </c>
      <c r="L4984">
        <v>1803</v>
      </c>
      <c r="M4984">
        <v>2024</v>
      </c>
      <c r="N4984">
        <v>36</v>
      </c>
      <c r="O4984">
        <f t="shared" si="77"/>
        <v>3.6175710594315244E-3</v>
      </c>
    </row>
    <row r="4985" spans="1:15" x14ac:dyDescent="0.3">
      <c r="A4985">
        <v>138</v>
      </c>
      <c r="B4985">
        <v>812</v>
      </c>
      <c r="C4985" t="s">
        <v>861</v>
      </c>
      <c r="D4985" t="s">
        <v>149</v>
      </c>
      <c r="E4985">
        <v>56</v>
      </c>
      <c r="F4985">
        <v>604</v>
      </c>
      <c r="G4985">
        <v>9.2715231788079472E-2</v>
      </c>
      <c r="H4985">
        <v>15480</v>
      </c>
      <c r="I4985">
        <v>137216</v>
      </c>
      <c r="J4985">
        <v>53</v>
      </c>
      <c r="K4985" t="s">
        <v>901</v>
      </c>
      <c r="L4985">
        <v>3303</v>
      </c>
      <c r="M4985">
        <v>2024</v>
      </c>
      <c r="N4985">
        <v>36</v>
      </c>
      <c r="O4985">
        <f t="shared" si="77"/>
        <v>3.6175710594315244E-3</v>
      </c>
    </row>
    <row r="4986" spans="1:15" x14ac:dyDescent="0.3">
      <c r="A4986">
        <v>138</v>
      </c>
      <c r="B4986">
        <v>321</v>
      </c>
      <c r="C4986" t="s">
        <v>861</v>
      </c>
      <c r="D4986" t="s">
        <v>149</v>
      </c>
      <c r="E4986">
        <v>54</v>
      </c>
      <c r="F4986">
        <v>516</v>
      </c>
      <c r="G4986">
        <v>0.10465116279069768</v>
      </c>
      <c r="H4986">
        <v>15480</v>
      </c>
      <c r="I4986">
        <v>137216</v>
      </c>
      <c r="J4986">
        <v>55</v>
      </c>
      <c r="K4986" t="s">
        <v>2725</v>
      </c>
      <c r="L4986">
        <v>2937</v>
      </c>
      <c r="M4986">
        <v>2024</v>
      </c>
      <c r="N4986">
        <v>36</v>
      </c>
      <c r="O4986">
        <f t="shared" si="77"/>
        <v>3.4883720930232558E-3</v>
      </c>
    </row>
    <row r="4987" spans="1:15" x14ac:dyDescent="0.3">
      <c r="A4987">
        <v>138</v>
      </c>
      <c r="B4987">
        <v>639</v>
      </c>
      <c r="C4987" t="s">
        <v>861</v>
      </c>
      <c r="D4987" t="s">
        <v>149</v>
      </c>
      <c r="E4987">
        <v>54</v>
      </c>
      <c r="F4987">
        <v>294</v>
      </c>
      <c r="G4987">
        <v>0.18367346938775511</v>
      </c>
      <c r="H4987">
        <v>15480</v>
      </c>
      <c r="I4987">
        <v>137216</v>
      </c>
      <c r="J4987">
        <v>55</v>
      </c>
      <c r="K4987" t="s">
        <v>2939</v>
      </c>
      <c r="L4987">
        <v>1805</v>
      </c>
      <c r="M4987">
        <v>2024</v>
      </c>
      <c r="N4987">
        <v>36</v>
      </c>
      <c r="O4987">
        <f t="shared" si="77"/>
        <v>3.4883720930232558E-3</v>
      </c>
    </row>
    <row r="4988" spans="1:15" x14ac:dyDescent="0.3">
      <c r="A4988">
        <v>138</v>
      </c>
      <c r="B4988">
        <v>53</v>
      </c>
      <c r="C4988" t="s">
        <v>861</v>
      </c>
      <c r="D4988" t="s">
        <v>149</v>
      </c>
      <c r="E4988">
        <v>53</v>
      </c>
      <c r="F4988">
        <v>921</v>
      </c>
      <c r="G4988">
        <v>5.7546145494028228E-2</v>
      </c>
      <c r="H4988">
        <v>15480</v>
      </c>
      <c r="I4988">
        <v>137216</v>
      </c>
      <c r="J4988">
        <v>57</v>
      </c>
      <c r="K4988" t="s">
        <v>906</v>
      </c>
      <c r="L4988">
        <v>6415</v>
      </c>
      <c r="M4988">
        <v>2024</v>
      </c>
      <c r="N4988">
        <v>36</v>
      </c>
      <c r="O4988">
        <f t="shared" si="77"/>
        <v>3.4237726098191213E-3</v>
      </c>
    </row>
    <row r="4989" spans="1:15" x14ac:dyDescent="0.3">
      <c r="A4989">
        <v>138</v>
      </c>
      <c r="B4989">
        <v>308</v>
      </c>
      <c r="C4989" t="s">
        <v>861</v>
      </c>
      <c r="D4989" t="s">
        <v>149</v>
      </c>
      <c r="E4989">
        <v>53</v>
      </c>
      <c r="F4989">
        <v>1067</v>
      </c>
      <c r="G4989">
        <v>4.9671977507029057E-2</v>
      </c>
      <c r="H4989">
        <v>15480</v>
      </c>
      <c r="I4989">
        <v>137216</v>
      </c>
      <c r="J4989">
        <v>57</v>
      </c>
      <c r="K4989" t="s">
        <v>2211</v>
      </c>
      <c r="L4989">
        <v>5626</v>
      </c>
      <c r="M4989">
        <v>2024</v>
      </c>
      <c r="N4989">
        <v>36</v>
      </c>
      <c r="O4989">
        <f t="shared" si="77"/>
        <v>3.4237726098191213E-3</v>
      </c>
    </row>
    <row r="4990" spans="1:15" x14ac:dyDescent="0.3">
      <c r="A4990">
        <v>138</v>
      </c>
      <c r="B4990">
        <v>42</v>
      </c>
      <c r="C4990" t="s">
        <v>861</v>
      </c>
      <c r="D4990" t="s">
        <v>149</v>
      </c>
      <c r="E4990">
        <v>52</v>
      </c>
      <c r="F4990">
        <v>1040</v>
      </c>
      <c r="G4990">
        <v>0.05</v>
      </c>
      <c r="H4990">
        <v>15480</v>
      </c>
      <c r="I4990">
        <v>137216</v>
      </c>
      <c r="J4990">
        <v>59</v>
      </c>
      <c r="K4990" t="s">
        <v>914</v>
      </c>
      <c r="L4990">
        <v>5210</v>
      </c>
      <c r="M4990">
        <v>2024</v>
      </c>
      <c r="N4990">
        <v>36</v>
      </c>
      <c r="O4990">
        <f t="shared" si="77"/>
        <v>3.3591731266149872E-3</v>
      </c>
    </row>
    <row r="4991" spans="1:15" x14ac:dyDescent="0.3">
      <c r="A4991">
        <v>138</v>
      </c>
      <c r="B4991">
        <v>52</v>
      </c>
      <c r="C4991" t="s">
        <v>861</v>
      </c>
      <c r="D4991" t="s">
        <v>149</v>
      </c>
      <c r="E4991">
        <v>50</v>
      </c>
      <c r="F4991">
        <v>773</v>
      </c>
      <c r="G4991">
        <v>6.4683053040103494E-2</v>
      </c>
      <c r="H4991">
        <v>15480</v>
      </c>
      <c r="I4991">
        <v>137216</v>
      </c>
      <c r="J4991">
        <v>60</v>
      </c>
      <c r="K4991" t="s">
        <v>2881</v>
      </c>
      <c r="L4991">
        <v>3600</v>
      </c>
      <c r="M4991">
        <v>2024</v>
      </c>
      <c r="N4991">
        <v>36</v>
      </c>
      <c r="O4991">
        <f t="shared" si="77"/>
        <v>3.2299741602067182E-3</v>
      </c>
    </row>
    <row r="4992" spans="1:15" x14ac:dyDescent="0.3">
      <c r="A4992">
        <v>138</v>
      </c>
      <c r="B4992">
        <v>280</v>
      </c>
      <c r="C4992" t="s">
        <v>861</v>
      </c>
      <c r="D4992" t="s">
        <v>149</v>
      </c>
      <c r="E4992">
        <v>50</v>
      </c>
      <c r="F4992">
        <v>723</v>
      </c>
      <c r="G4992">
        <v>6.9156293222683268E-2</v>
      </c>
      <c r="H4992">
        <v>15480</v>
      </c>
      <c r="I4992">
        <v>137216</v>
      </c>
      <c r="J4992">
        <v>60</v>
      </c>
      <c r="K4992" t="s">
        <v>948</v>
      </c>
      <c r="L4992">
        <v>4028</v>
      </c>
      <c r="M4992">
        <v>2024</v>
      </c>
      <c r="N4992">
        <v>36</v>
      </c>
      <c r="O4992">
        <f t="shared" si="77"/>
        <v>3.2299741602067182E-3</v>
      </c>
    </row>
    <row r="4993" spans="1:15" x14ac:dyDescent="0.3">
      <c r="A4993">
        <v>138</v>
      </c>
      <c r="B4993">
        <v>425</v>
      </c>
      <c r="C4993" t="s">
        <v>861</v>
      </c>
      <c r="D4993" t="s">
        <v>149</v>
      </c>
      <c r="E4993">
        <v>50</v>
      </c>
      <c r="F4993">
        <v>589</v>
      </c>
      <c r="G4993">
        <v>8.4889643463497449E-2</v>
      </c>
      <c r="H4993">
        <v>15480</v>
      </c>
      <c r="I4993">
        <v>137216</v>
      </c>
      <c r="J4993">
        <v>60</v>
      </c>
      <c r="K4993" t="s">
        <v>2883</v>
      </c>
      <c r="L4993">
        <v>3296</v>
      </c>
      <c r="M4993">
        <v>2024</v>
      </c>
      <c r="N4993">
        <v>36</v>
      </c>
      <c r="O4993">
        <f t="shared" si="77"/>
        <v>3.2299741602067182E-3</v>
      </c>
    </row>
    <row r="4994" spans="1:15" x14ac:dyDescent="0.3">
      <c r="A4994">
        <v>138</v>
      </c>
      <c r="B4994">
        <v>661</v>
      </c>
      <c r="C4994" t="s">
        <v>861</v>
      </c>
      <c r="D4994" t="s">
        <v>149</v>
      </c>
      <c r="E4994">
        <v>50</v>
      </c>
      <c r="F4994">
        <v>433</v>
      </c>
      <c r="G4994">
        <v>0.11547344110854503</v>
      </c>
      <c r="H4994">
        <v>15480</v>
      </c>
      <c r="I4994">
        <v>137216</v>
      </c>
      <c r="J4994">
        <v>60</v>
      </c>
      <c r="K4994" t="s">
        <v>2235</v>
      </c>
      <c r="L4994">
        <v>2066</v>
      </c>
      <c r="M4994">
        <v>2024</v>
      </c>
      <c r="N4994">
        <v>36</v>
      </c>
      <c r="O4994">
        <f t="shared" si="77"/>
        <v>3.2299741602067182E-3</v>
      </c>
    </row>
    <row r="4995" spans="1:15" x14ac:dyDescent="0.3">
      <c r="A4995">
        <v>138</v>
      </c>
      <c r="B4995">
        <v>58</v>
      </c>
      <c r="C4995" t="s">
        <v>861</v>
      </c>
      <c r="D4995" t="s">
        <v>149</v>
      </c>
      <c r="E4995">
        <v>47</v>
      </c>
      <c r="F4995">
        <v>584</v>
      </c>
      <c r="G4995">
        <v>8.0479452054794523E-2</v>
      </c>
      <c r="H4995">
        <v>15480</v>
      </c>
      <c r="I4995">
        <v>137216</v>
      </c>
      <c r="J4995">
        <v>64</v>
      </c>
      <c r="K4995" t="s">
        <v>911</v>
      </c>
      <c r="L4995">
        <v>3485</v>
      </c>
      <c r="M4995">
        <v>2024</v>
      </c>
      <c r="N4995">
        <v>36</v>
      </c>
      <c r="O4995">
        <f t="shared" ref="O4995:O5031" si="78">E4995/H4995</f>
        <v>3.0361757105943151E-3</v>
      </c>
    </row>
    <row r="4996" spans="1:15" x14ac:dyDescent="0.3">
      <c r="A4996">
        <v>138</v>
      </c>
      <c r="B4996">
        <v>145</v>
      </c>
      <c r="C4996" t="s">
        <v>861</v>
      </c>
      <c r="D4996" t="s">
        <v>149</v>
      </c>
      <c r="E4996">
        <v>47</v>
      </c>
      <c r="F4996">
        <v>192</v>
      </c>
      <c r="G4996">
        <v>0.24479166666666666</v>
      </c>
      <c r="H4996">
        <v>15480</v>
      </c>
      <c r="I4996">
        <v>137216</v>
      </c>
      <c r="J4996">
        <v>64</v>
      </c>
      <c r="K4996" t="s">
        <v>2823</v>
      </c>
      <c r="L4996">
        <v>782</v>
      </c>
      <c r="M4996">
        <v>2024</v>
      </c>
      <c r="N4996">
        <v>36</v>
      </c>
      <c r="O4996">
        <f t="shared" si="78"/>
        <v>3.0361757105943151E-3</v>
      </c>
    </row>
    <row r="4997" spans="1:15" x14ac:dyDescent="0.3">
      <c r="A4997">
        <v>138</v>
      </c>
      <c r="B4997">
        <v>198</v>
      </c>
      <c r="C4997" t="s">
        <v>861</v>
      </c>
      <c r="D4997" t="s">
        <v>149</v>
      </c>
      <c r="E4997">
        <v>47</v>
      </c>
      <c r="F4997">
        <v>448</v>
      </c>
      <c r="G4997">
        <v>0.10491071428571429</v>
      </c>
      <c r="H4997">
        <v>15480</v>
      </c>
      <c r="I4997">
        <v>137216</v>
      </c>
      <c r="J4997">
        <v>64</v>
      </c>
      <c r="K4997" t="s">
        <v>2703</v>
      </c>
      <c r="L4997">
        <v>1904</v>
      </c>
      <c r="M4997">
        <v>2024</v>
      </c>
      <c r="N4997">
        <v>36</v>
      </c>
      <c r="O4997">
        <f t="shared" si="78"/>
        <v>3.0361757105943151E-3</v>
      </c>
    </row>
    <row r="4998" spans="1:15" x14ac:dyDescent="0.3">
      <c r="A4998">
        <v>138</v>
      </c>
      <c r="B4998">
        <v>231</v>
      </c>
      <c r="C4998" t="s">
        <v>861</v>
      </c>
      <c r="D4998" t="s">
        <v>149</v>
      </c>
      <c r="E4998">
        <v>47</v>
      </c>
      <c r="F4998">
        <v>898</v>
      </c>
      <c r="G4998">
        <v>5.2338530066815145E-2</v>
      </c>
      <c r="H4998">
        <v>15480</v>
      </c>
      <c r="I4998">
        <v>137216</v>
      </c>
      <c r="J4998">
        <v>64</v>
      </c>
      <c r="K4998" t="s">
        <v>2220</v>
      </c>
      <c r="L4998">
        <v>4866</v>
      </c>
      <c r="M4998">
        <v>2024</v>
      </c>
      <c r="N4998">
        <v>36</v>
      </c>
      <c r="O4998">
        <f t="shared" si="78"/>
        <v>3.0361757105943151E-3</v>
      </c>
    </row>
    <row r="4999" spans="1:15" x14ac:dyDescent="0.3">
      <c r="A4999">
        <v>138</v>
      </c>
      <c r="B4999">
        <v>710</v>
      </c>
      <c r="C4999" t="s">
        <v>861</v>
      </c>
      <c r="D4999" t="s">
        <v>149</v>
      </c>
      <c r="E4999">
        <v>47</v>
      </c>
      <c r="F4999">
        <v>723</v>
      </c>
      <c r="G4999">
        <v>6.5006915629322273E-2</v>
      </c>
      <c r="H4999">
        <v>15480</v>
      </c>
      <c r="I4999">
        <v>137216</v>
      </c>
      <c r="J4999">
        <v>64</v>
      </c>
      <c r="K4999" t="s">
        <v>891</v>
      </c>
      <c r="L4999">
        <v>4844</v>
      </c>
      <c r="M4999">
        <v>2024</v>
      </c>
      <c r="N4999">
        <v>36</v>
      </c>
      <c r="O4999">
        <f t="shared" si="78"/>
        <v>3.0361757105943151E-3</v>
      </c>
    </row>
    <row r="5000" spans="1:15" x14ac:dyDescent="0.3">
      <c r="A5000">
        <v>138</v>
      </c>
      <c r="B5000">
        <v>115</v>
      </c>
      <c r="C5000" t="s">
        <v>861</v>
      </c>
      <c r="D5000" t="s">
        <v>149</v>
      </c>
      <c r="E5000">
        <v>46</v>
      </c>
      <c r="F5000">
        <v>283</v>
      </c>
      <c r="G5000">
        <v>0.16254416961130741</v>
      </c>
      <c r="H5000">
        <v>15480</v>
      </c>
      <c r="I5000">
        <v>137216</v>
      </c>
      <c r="J5000">
        <v>69</v>
      </c>
      <c r="K5000" t="s">
        <v>957</v>
      </c>
      <c r="L5000">
        <v>1684</v>
      </c>
      <c r="M5000">
        <v>2024</v>
      </c>
      <c r="N5000">
        <v>36</v>
      </c>
      <c r="O5000">
        <f t="shared" si="78"/>
        <v>2.971576227390181E-3</v>
      </c>
    </row>
    <row r="5001" spans="1:15" x14ac:dyDescent="0.3">
      <c r="A5001">
        <v>138</v>
      </c>
      <c r="B5001">
        <v>243</v>
      </c>
      <c r="C5001" t="s">
        <v>861</v>
      </c>
      <c r="D5001" t="s">
        <v>149</v>
      </c>
      <c r="E5001">
        <v>46</v>
      </c>
      <c r="F5001">
        <v>330</v>
      </c>
      <c r="G5001">
        <v>0.1393939393939394</v>
      </c>
      <c r="H5001">
        <v>15480</v>
      </c>
      <c r="I5001">
        <v>137216</v>
      </c>
      <c r="J5001">
        <v>69</v>
      </c>
      <c r="K5001" t="s">
        <v>2210</v>
      </c>
      <c r="L5001">
        <v>1768</v>
      </c>
      <c r="M5001">
        <v>2024</v>
      </c>
      <c r="N5001">
        <v>36</v>
      </c>
      <c r="O5001">
        <f t="shared" si="78"/>
        <v>2.971576227390181E-3</v>
      </c>
    </row>
    <row r="5002" spans="1:15" x14ac:dyDescent="0.3">
      <c r="A5002">
        <v>138</v>
      </c>
      <c r="B5002">
        <v>54</v>
      </c>
      <c r="C5002" t="s">
        <v>861</v>
      </c>
      <c r="D5002" t="s">
        <v>149</v>
      </c>
      <c r="E5002">
        <v>45</v>
      </c>
      <c r="F5002">
        <v>217</v>
      </c>
      <c r="G5002">
        <v>0.20737327188940091</v>
      </c>
      <c r="H5002">
        <v>15480</v>
      </c>
      <c r="I5002">
        <v>137216</v>
      </c>
      <c r="J5002">
        <v>71</v>
      </c>
      <c r="K5002" t="s">
        <v>2684</v>
      </c>
      <c r="L5002">
        <v>1063</v>
      </c>
      <c r="M5002">
        <v>2024</v>
      </c>
      <c r="N5002">
        <v>36</v>
      </c>
      <c r="O5002">
        <f t="shared" si="78"/>
        <v>2.9069767441860465E-3</v>
      </c>
    </row>
    <row r="5003" spans="1:15" x14ac:dyDescent="0.3">
      <c r="A5003">
        <v>138</v>
      </c>
      <c r="B5003">
        <v>861</v>
      </c>
      <c r="C5003" t="s">
        <v>861</v>
      </c>
      <c r="D5003" t="s">
        <v>149</v>
      </c>
      <c r="E5003">
        <v>44</v>
      </c>
      <c r="F5003">
        <v>439</v>
      </c>
      <c r="G5003">
        <v>0.10022779043280182</v>
      </c>
      <c r="H5003">
        <v>15480</v>
      </c>
      <c r="I5003">
        <v>137216</v>
      </c>
      <c r="J5003">
        <v>72</v>
      </c>
      <c r="K5003" t="s">
        <v>2802</v>
      </c>
      <c r="L5003">
        <v>2923</v>
      </c>
      <c r="M5003">
        <v>2024</v>
      </c>
      <c r="N5003">
        <v>36</v>
      </c>
      <c r="O5003">
        <f t="shared" si="78"/>
        <v>2.842377260981912E-3</v>
      </c>
    </row>
    <row r="5004" spans="1:15" x14ac:dyDescent="0.3">
      <c r="A5004">
        <v>138</v>
      </c>
      <c r="B5004">
        <v>234</v>
      </c>
      <c r="C5004" t="s">
        <v>861</v>
      </c>
      <c r="D5004" t="s">
        <v>149</v>
      </c>
      <c r="E5004">
        <v>43</v>
      </c>
      <c r="F5004">
        <v>161</v>
      </c>
      <c r="G5004">
        <v>0.26708074534161491</v>
      </c>
      <c r="H5004">
        <v>15480</v>
      </c>
      <c r="I5004">
        <v>137216</v>
      </c>
      <c r="J5004">
        <v>73</v>
      </c>
      <c r="K5004" t="s">
        <v>2965</v>
      </c>
      <c r="L5004">
        <v>721</v>
      </c>
      <c r="M5004">
        <v>2024</v>
      </c>
      <c r="N5004">
        <v>36</v>
      </c>
      <c r="O5004">
        <f t="shared" si="78"/>
        <v>2.7777777777777779E-3</v>
      </c>
    </row>
    <row r="5005" spans="1:15" x14ac:dyDescent="0.3">
      <c r="A5005">
        <v>138</v>
      </c>
      <c r="B5005">
        <v>197</v>
      </c>
      <c r="C5005" t="s">
        <v>861</v>
      </c>
      <c r="D5005" t="s">
        <v>149</v>
      </c>
      <c r="E5005">
        <v>42</v>
      </c>
      <c r="F5005">
        <v>511</v>
      </c>
      <c r="G5005">
        <v>8.2191780821917804E-2</v>
      </c>
      <c r="H5005">
        <v>15480</v>
      </c>
      <c r="I5005">
        <v>137216</v>
      </c>
      <c r="J5005">
        <v>74</v>
      </c>
      <c r="K5005" t="s">
        <v>912</v>
      </c>
      <c r="L5005">
        <v>3175</v>
      </c>
      <c r="M5005">
        <v>2024</v>
      </c>
      <c r="N5005">
        <v>36</v>
      </c>
      <c r="O5005">
        <f t="shared" si="78"/>
        <v>2.7131782945736434E-3</v>
      </c>
    </row>
    <row r="5006" spans="1:15" x14ac:dyDescent="0.3">
      <c r="A5006">
        <v>138</v>
      </c>
      <c r="B5006">
        <v>566</v>
      </c>
      <c r="C5006" t="s">
        <v>861</v>
      </c>
      <c r="D5006" t="s">
        <v>149</v>
      </c>
      <c r="E5006">
        <v>42</v>
      </c>
      <c r="F5006">
        <v>349</v>
      </c>
      <c r="G5006">
        <v>0.12034383954154727</v>
      </c>
      <c r="H5006">
        <v>15480</v>
      </c>
      <c r="I5006">
        <v>137216</v>
      </c>
      <c r="J5006">
        <v>74</v>
      </c>
      <c r="K5006" t="s">
        <v>2771</v>
      </c>
      <c r="L5006">
        <v>2624</v>
      </c>
      <c r="M5006">
        <v>2024</v>
      </c>
      <c r="N5006">
        <v>36</v>
      </c>
      <c r="O5006">
        <f t="shared" si="78"/>
        <v>2.7131782945736434E-3</v>
      </c>
    </row>
    <row r="5007" spans="1:15" x14ac:dyDescent="0.3">
      <c r="A5007">
        <v>138</v>
      </c>
      <c r="B5007">
        <v>245</v>
      </c>
      <c r="C5007" t="s">
        <v>861</v>
      </c>
      <c r="D5007" t="s">
        <v>149</v>
      </c>
      <c r="E5007">
        <v>39</v>
      </c>
      <c r="F5007">
        <v>371</v>
      </c>
      <c r="G5007">
        <v>0.10512129380053908</v>
      </c>
      <c r="H5007">
        <v>15480</v>
      </c>
      <c r="I5007">
        <v>137216</v>
      </c>
      <c r="J5007">
        <v>76</v>
      </c>
      <c r="K5007" t="s">
        <v>2712</v>
      </c>
      <c r="L5007">
        <v>2282</v>
      </c>
      <c r="M5007">
        <v>2024</v>
      </c>
      <c r="N5007">
        <v>36</v>
      </c>
      <c r="O5007">
        <f t="shared" si="78"/>
        <v>2.5193798449612403E-3</v>
      </c>
    </row>
    <row r="5008" spans="1:15" x14ac:dyDescent="0.3">
      <c r="A5008">
        <v>138</v>
      </c>
      <c r="B5008">
        <v>721</v>
      </c>
      <c r="C5008" t="s">
        <v>861</v>
      </c>
      <c r="D5008" t="s">
        <v>149</v>
      </c>
      <c r="E5008">
        <v>38</v>
      </c>
      <c r="F5008">
        <v>429</v>
      </c>
      <c r="G5008">
        <v>8.8578088578088576E-2</v>
      </c>
      <c r="H5008">
        <v>15480</v>
      </c>
      <c r="I5008">
        <v>137216</v>
      </c>
      <c r="J5008">
        <v>77</v>
      </c>
      <c r="K5008" t="s">
        <v>925</v>
      </c>
      <c r="L5008">
        <v>3185</v>
      </c>
      <c r="M5008">
        <v>2024</v>
      </c>
      <c r="N5008">
        <v>36</v>
      </c>
      <c r="O5008">
        <f t="shared" si="78"/>
        <v>2.4547803617571058E-3</v>
      </c>
    </row>
    <row r="5009" spans="1:15" x14ac:dyDescent="0.3">
      <c r="A5009">
        <v>138</v>
      </c>
      <c r="B5009">
        <v>181</v>
      </c>
      <c r="C5009" t="s">
        <v>861</v>
      </c>
      <c r="D5009" t="s">
        <v>149</v>
      </c>
      <c r="E5009">
        <v>35</v>
      </c>
      <c r="F5009">
        <v>297</v>
      </c>
      <c r="G5009">
        <v>0.11784511784511785</v>
      </c>
      <c r="H5009">
        <v>15480</v>
      </c>
      <c r="I5009">
        <v>137216</v>
      </c>
      <c r="J5009">
        <v>78</v>
      </c>
      <c r="K5009" t="s">
        <v>2217</v>
      </c>
      <c r="L5009">
        <v>2856</v>
      </c>
      <c r="M5009">
        <v>2024</v>
      </c>
      <c r="N5009">
        <v>36</v>
      </c>
      <c r="O5009">
        <f t="shared" si="78"/>
        <v>2.2609819121447027E-3</v>
      </c>
    </row>
    <row r="5010" spans="1:15" x14ac:dyDescent="0.3">
      <c r="A5010">
        <v>138</v>
      </c>
      <c r="B5010">
        <v>283</v>
      </c>
      <c r="C5010" t="s">
        <v>861</v>
      </c>
      <c r="D5010" t="s">
        <v>149</v>
      </c>
      <c r="E5010">
        <v>35</v>
      </c>
      <c r="F5010">
        <v>415</v>
      </c>
      <c r="G5010">
        <v>8.4337349397590355E-2</v>
      </c>
      <c r="H5010">
        <v>15480</v>
      </c>
      <c r="I5010">
        <v>137216</v>
      </c>
      <c r="J5010">
        <v>78</v>
      </c>
      <c r="K5010" t="s">
        <v>2244</v>
      </c>
      <c r="L5010">
        <v>2563</v>
      </c>
      <c r="M5010">
        <v>2024</v>
      </c>
      <c r="N5010">
        <v>36</v>
      </c>
      <c r="O5010">
        <f t="shared" si="78"/>
        <v>2.2609819121447027E-3</v>
      </c>
    </row>
    <row r="5011" spans="1:15" x14ac:dyDescent="0.3">
      <c r="A5011">
        <v>138</v>
      </c>
      <c r="B5011">
        <v>314</v>
      </c>
      <c r="C5011" t="s">
        <v>861</v>
      </c>
      <c r="D5011" t="s">
        <v>149</v>
      </c>
      <c r="E5011">
        <v>35</v>
      </c>
      <c r="F5011">
        <v>245</v>
      </c>
      <c r="G5011">
        <v>0.14285714285714285</v>
      </c>
      <c r="H5011">
        <v>15480</v>
      </c>
      <c r="I5011">
        <v>137216</v>
      </c>
      <c r="J5011">
        <v>78</v>
      </c>
      <c r="K5011" t="s">
        <v>2852</v>
      </c>
      <c r="L5011">
        <v>1680</v>
      </c>
      <c r="M5011">
        <v>2024</v>
      </c>
      <c r="N5011">
        <v>36</v>
      </c>
      <c r="O5011">
        <f t="shared" si="78"/>
        <v>2.2609819121447027E-3</v>
      </c>
    </row>
    <row r="5012" spans="1:15" x14ac:dyDescent="0.3">
      <c r="A5012">
        <v>138</v>
      </c>
      <c r="B5012">
        <v>581</v>
      </c>
      <c r="C5012" t="s">
        <v>861</v>
      </c>
      <c r="D5012" t="s">
        <v>149</v>
      </c>
      <c r="E5012">
        <v>35</v>
      </c>
      <c r="F5012">
        <v>246</v>
      </c>
      <c r="G5012">
        <v>0.14227642276422764</v>
      </c>
      <c r="H5012">
        <v>15480</v>
      </c>
      <c r="I5012">
        <v>137216</v>
      </c>
      <c r="J5012">
        <v>78</v>
      </c>
      <c r="K5012" t="s">
        <v>2773</v>
      </c>
      <c r="L5012">
        <v>997</v>
      </c>
      <c r="M5012">
        <v>2024</v>
      </c>
      <c r="N5012">
        <v>36</v>
      </c>
      <c r="O5012">
        <f t="shared" si="78"/>
        <v>2.2609819121447027E-3</v>
      </c>
    </row>
    <row r="5013" spans="1:15" x14ac:dyDescent="0.3">
      <c r="A5013">
        <v>138</v>
      </c>
      <c r="B5013">
        <v>48</v>
      </c>
      <c r="C5013" t="s">
        <v>861</v>
      </c>
      <c r="D5013" t="s">
        <v>149</v>
      </c>
      <c r="E5013">
        <v>33</v>
      </c>
      <c r="F5013">
        <v>301</v>
      </c>
      <c r="G5013">
        <v>0.10963455149501661</v>
      </c>
      <c r="H5013">
        <v>15480</v>
      </c>
      <c r="I5013">
        <v>137216</v>
      </c>
      <c r="J5013">
        <v>82</v>
      </c>
      <c r="K5013" t="s">
        <v>2681</v>
      </c>
      <c r="L5013">
        <v>1882</v>
      </c>
      <c r="M5013">
        <v>2024</v>
      </c>
      <c r="N5013">
        <v>36</v>
      </c>
      <c r="O5013">
        <f t="shared" si="78"/>
        <v>2.1317829457364341E-3</v>
      </c>
    </row>
    <row r="5014" spans="1:15" x14ac:dyDescent="0.3">
      <c r="A5014">
        <v>138</v>
      </c>
      <c r="B5014">
        <v>135</v>
      </c>
      <c r="C5014" t="s">
        <v>861</v>
      </c>
      <c r="D5014" t="s">
        <v>149</v>
      </c>
      <c r="E5014">
        <v>32</v>
      </c>
      <c r="F5014">
        <v>503</v>
      </c>
      <c r="G5014">
        <v>6.3618290258449298E-2</v>
      </c>
      <c r="H5014">
        <v>15480</v>
      </c>
      <c r="I5014">
        <v>137216</v>
      </c>
      <c r="J5014">
        <v>83</v>
      </c>
      <c r="K5014" t="s">
        <v>964</v>
      </c>
      <c r="L5014">
        <v>2780</v>
      </c>
      <c r="M5014">
        <v>2024</v>
      </c>
      <c r="N5014">
        <v>36</v>
      </c>
      <c r="O5014">
        <f t="shared" si="78"/>
        <v>2.0671834625322996E-3</v>
      </c>
    </row>
    <row r="5015" spans="1:15" x14ac:dyDescent="0.3">
      <c r="A5015">
        <v>138</v>
      </c>
      <c r="B5015">
        <v>246</v>
      </c>
      <c r="C5015" t="s">
        <v>861</v>
      </c>
      <c r="D5015" t="s">
        <v>149</v>
      </c>
      <c r="E5015">
        <v>32</v>
      </c>
      <c r="F5015">
        <v>196</v>
      </c>
      <c r="G5015">
        <v>0.16326530612244897</v>
      </c>
      <c r="H5015">
        <v>15480</v>
      </c>
      <c r="I5015">
        <v>137216</v>
      </c>
      <c r="J5015">
        <v>83</v>
      </c>
      <c r="K5015" t="s">
        <v>2212</v>
      </c>
      <c r="L5015">
        <v>761</v>
      </c>
      <c r="M5015">
        <v>2024</v>
      </c>
      <c r="N5015">
        <v>36</v>
      </c>
      <c r="O5015">
        <f t="shared" si="78"/>
        <v>2.0671834625322996E-3</v>
      </c>
    </row>
    <row r="5016" spans="1:15" x14ac:dyDescent="0.3">
      <c r="A5016">
        <v>138</v>
      </c>
      <c r="B5016">
        <v>446</v>
      </c>
      <c r="C5016" t="s">
        <v>861</v>
      </c>
      <c r="D5016" t="s">
        <v>149</v>
      </c>
      <c r="E5016">
        <v>32</v>
      </c>
      <c r="F5016">
        <v>299</v>
      </c>
      <c r="G5016">
        <v>0.10702341137123746</v>
      </c>
      <c r="H5016">
        <v>15480</v>
      </c>
      <c r="I5016">
        <v>137216</v>
      </c>
      <c r="J5016">
        <v>83</v>
      </c>
      <c r="K5016" t="s">
        <v>2204</v>
      </c>
      <c r="L5016">
        <v>1328</v>
      </c>
      <c r="M5016">
        <v>2024</v>
      </c>
      <c r="N5016">
        <v>36</v>
      </c>
      <c r="O5016">
        <f t="shared" si="78"/>
        <v>2.0671834625322996E-3</v>
      </c>
    </row>
    <row r="5017" spans="1:15" x14ac:dyDescent="0.3">
      <c r="A5017">
        <v>138</v>
      </c>
      <c r="B5017">
        <v>770</v>
      </c>
      <c r="C5017" t="s">
        <v>861</v>
      </c>
      <c r="D5017" t="s">
        <v>149</v>
      </c>
      <c r="E5017">
        <v>32</v>
      </c>
      <c r="F5017">
        <v>262</v>
      </c>
      <c r="G5017">
        <v>0.12213740458015267</v>
      </c>
      <c r="H5017">
        <v>15480</v>
      </c>
      <c r="I5017">
        <v>137216</v>
      </c>
      <c r="J5017">
        <v>83</v>
      </c>
      <c r="K5017" t="s">
        <v>915</v>
      </c>
      <c r="L5017">
        <v>2112</v>
      </c>
      <c r="M5017">
        <v>2024</v>
      </c>
      <c r="N5017">
        <v>36</v>
      </c>
      <c r="O5017">
        <f t="shared" si="78"/>
        <v>2.0671834625322996E-3</v>
      </c>
    </row>
    <row r="5018" spans="1:15" x14ac:dyDescent="0.3">
      <c r="A5018">
        <v>138</v>
      </c>
      <c r="B5018">
        <v>143</v>
      </c>
      <c r="C5018" t="s">
        <v>861</v>
      </c>
      <c r="D5018" t="s">
        <v>149</v>
      </c>
      <c r="E5018">
        <v>31</v>
      </c>
      <c r="F5018">
        <v>403</v>
      </c>
      <c r="G5018">
        <v>7.6923076923076927E-2</v>
      </c>
      <c r="H5018">
        <v>15480</v>
      </c>
      <c r="I5018">
        <v>137216</v>
      </c>
      <c r="J5018">
        <v>87</v>
      </c>
      <c r="K5018" t="s">
        <v>2693</v>
      </c>
      <c r="L5018">
        <v>2493</v>
      </c>
      <c r="M5018">
        <v>2024</v>
      </c>
      <c r="N5018">
        <v>36</v>
      </c>
      <c r="O5018">
        <f t="shared" si="78"/>
        <v>2.0025839793281655E-3</v>
      </c>
    </row>
    <row r="5019" spans="1:15" x14ac:dyDescent="0.3">
      <c r="A5019">
        <v>138</v>
      </c>
      <c r="B5019">
        <v>242</v>
      </c>
      <c r="C5019" t="s">
        <v>861</v>
      </c>
      <c r="D5019" t="s">
        <v>149</v>
      </c>
      <c r="E5019">
        <v>31</v>
      </c>
      <c r="F5019">
        <v>157</v>
      </c>
      <c r="G5019">
        <v>0.19745222929936307</v>
      </c>
      <c r="H5019">
        <v>15480</v>
      </c>
      <c r="I5019">
        <v>137216</v>
      </c>
      <c r="J5019">
        <v>87</v>
      </c>
      <c r="K5019" t="s">
        <v>2711</v>
      </c>
      <c r="L5019">
        <v>776</v>
      </c>
      <c r="M5019">
        <v>2024</v>
      </c>
      <c r="N5019">
        <v>36</v>
      </c>
      <c r="O5019">
        <f t="shared" si="78"/>
        <v>2.0025839793281655E-3</v>
      </c>
    </row>
    <row r="5020" spans="1:15" x14ac:dyDescent="0.3">
      <c r="A5020">
        <v>138</v>
      </c>
      <c r="B5020">
        <v>340</v>
      </c>
      <c r="C5020" t="s">
        <v>861</v>
      </c>
      <c r="D5020" t="s">
        <v>149</v>
      </c>
      <c r="E5020">
        <v>31</v>
      </c>
      <c r="F5020">
        <v>208</v>
      </c>
      <c r="G5020">
        <v>0.14903846153846154</v>
      </c>
      <c r="H5020">
        <v>15480</v>
      </c>
      <c r="I5020">
        <v>137216</v>
      </c>
      <c r="J5020">
        <v>87</v>
      </c>
      <c r="K5020" t="s">
        <v>1627</v>
      </c>
      <c r="L5020">
        <v>901</v>
      </c>
      <c r="M5020">
        <v>2024</v>
      </c>
      <c r="N5020">
        <v>36</v>
      </c>
      <c r="O5020">
        <f t="shared" si="78"/>
        <v>2.0025839793281655E-3</v>
      </c>
    </row>
    <row r="5021" spans="1:15" x14ac:dyDescent="0.3">
      <c r="A5021">
        <v>138</v>
      </c>
      <c r="B5021">
        <v>384</v>
      </c>
      <c r="C5021" t="s">
        <v>861</v>
      </c>
      <c r="D5021" t="s">
        <v>149</v>
      </c>
      <c r="E5021">
        <v>31</v>
      </c>
      <c r="F5021">
        <v>300</v>
      </c>
      <c r="G5021">
        <v>0.10333333333333333</v>
      </c>
      <c r="H5021">
        <v>15480</v>
      </c>
      <c r="I5021">
        <v>137216</v>
      </c>
      <c r="J5021">
        <v>87</v>
      </c>
      <c r="K5021" t="s">
        <v>2735</v>
      </c>
      <c r="L5021">
        <v>1232</v>
      </c>
      <c r="M5021">
        <v>2024</v>
      </c>
      <c r="N5021">
        <v>36</v>
      </c>
      <c r="O5021">
        <f t="shared" si="78"/>
        <v>2.0025839793281655E-3</v>
      </c>
    </row>
    <row r="5022" spans="1:15" x14ac:dyDescent="0.3">
      <c r="A5022">
        <v>138</v>
      </c>
      <c r="B5022">
        <v>230</v>
      </c>
      <c r="C5022" t="s">
        <v>861</v>
      </c>
      <c r="D5022" t="s">
        <v>149</v>
      </c>
      <c r="E5022">
        <v>30</v>
      </c>
      <c r="F5022">
        <v>548</v>
      </c>
      <c r="G5022">
        <v>5.4744525547445258E-2</v>
      </c>
      <c r="H5022">
        <v>15480</v>
      </c>
      <c r="I5022">
        <v>137216</v>
      </c>
      <c r="J5022">
        <v>91</v>
      </c>
      <c r="K5022" t="s">
        <v>2224</v>
      </c>
      <c r="L5022">
        <v>3311</v>
      </c>
      <c r="M5022">
        <v>2024</v>
      </c>
      <c r="N5022">
        <v>36</v>
      </c>
      <c r="O5022">
        <f t="shared" si="78"/>
        <v>1.937984496124031E-3</v>
      </c>
    </row>
    <row r="5023" spans="1:15" x14ac:dyDescent="0.3">
      <c r="A5023">
        <v>138</v>
      </c>
      <c r="B5023">
        <v>240</v>
      </c>
      <c r="C5023" t="s">
        <v>861</v>
      </c>
      <c r="D5023" t="s">
        <v>149</v>
      </c>
      <c r="E5023">
        <v>29</v>
      </c>
      <c r="F5023">
        <v>391</v>
      </c>
      <c r="G5023">
        <v>7.4168797953964194E-2</v>
      </c>
      <c r="H5023">
        <v>15480</v>
      </c>
      <c r="I5023">
        <v>137216</v>
      </c>
      <c r="J5023">
        <v>92</v>
      </c>
      <c r="K5023" t="s">
        <v>942</v>
      </c>
      <c r="L5023">
        <v>2347</v>
      </c>
      <c r="M5023">
        <v>2024</v>
      </c>
      <c r="N5023">
        <v>36</v>
      </c>
      <c r="O5023">
        <f t="shared" si="78"/>
        <v>1.8733850129198967E-3</v>
      </c>
    </row>
    <row r="5024" spans="1:15" x14ac:dyDescent="0.3">
      <c r="A5024">
        <v>138</v>
      </c>
      <c r="B5024">
        <v>251</v>
      </c>
      <c r="C5024" t="s">
        <v>861</v>
      </c>
      <c r="D5024" t="s">
        <v>149</v>
      </c>
      <c r="E5024">
        <v>28</v>
      </c>
      <c r="F5024">
        <v>163</v>
      </c>
      <c r="G5024">
        <v>0.17177914110429449</v>
      </c>
      <c r="H5024">
        <v>15480</v>
      </c>
      <c r="I5024">
        <v>137216</v>
      </c>
      <c r="J5024">
        <v>93</v>
      </c>
      <c r="K5024" t="s">
        <v>2714</v>
      </c>
      <c r="L5024">
        <v>781</v>
      </c>
      <c r="M5024">
        <v>2024</v>
      </c>
      <c r="N5024">
        <v>36</v>
      </c>
      <c r="O5024">
        <f t="shared" si="78"/>
        <v>1.8087855297157622E-3</v>
      </c>
    </row>
    <row r="5025" spans="1:15" x14ac:dyDescent="0.3">
      <c r="A5025">
        <v>138</v>
      </c>
      <c r="B5025">
        <v>634</v>
      </c>
      <c r="C5025" t="s">
        <v>861</v>
      </c>
      <c r="D5025" t="s">
        <v>149</v>
      </c>
      <c r="E5025">
        <v>28</v>
      </c>
      <c r="F5025">
        <v>224</v>
      </c>
      <c r="G5025">
        <v>0.125</v>
      </c>
      <c r="H5025">
        <v>15480</v>
      </c>
      <c r="I5025">
        <v>137216</v>
      </c>
      <c r="J5025">
        <v>93</v>
      </c>
      <c r="K5025" t="s">
        <v>2940</v>
      </c>
      <c r="L5025">
        <v>1483</v>
      </c>
      <c r="M5025">
        <v>2024</v>
      </c>
      <c r="N5025">
        <v>36</v>
      </c>
      <c r="O5025">
        <f t="shared" si="78"/>
        <v>1.8087855297157622E-3</v>
      </c>
    </row>
    <row r="5026" spans="1:15" x14ac:dyDescent="0.3">
      <c r="A5026">
        <v>138</v>
      </c>
      <c r="B5026">
        <v>951</v>
      </c>
      <c r="C5026" t="s">
        <v>861</v>
      </c>
      <c r="D5026" t="s">
        <v>149</v>
      </c>
      <c r="E5026">
        <v>28</v>
      </c>
      <c r="F5026">
        <v>293</v>
      </c>
      <c r="G5026">
        <v>9.556313993174062E-2</v>
      </c>
      <c r="H5026">
        <v>15480</v>
      </c>
      <c r="I5026">
        <v>137216</v>
      </c>
      <c r="J5026">
        <v>93</v>
      </c>
      <c r="K5026" t="s">
        <v>2810</v>
      </c>
      <c r="L5026">
        <v>2153</v>
      </c>
      <c r="M5026">
        <v>2024</v>
      </c>
      <c r="N5026">
        <v>36</v>
      </c>
      <c r="O5026">
        <f t="shared" si="78"/>
        <v>1.8087855297157622E-3</v>
      </c>
    </row>
    <row r="5027" spans="1:15" x14ac:dyDescent="0.3">
      <c r="A5027">
        <v>138</v>
      </c>
      <c r="B5027">
        <v>252</v>
      </c>
      <c r="C5027" t="s">
        <v>861</v>
      </c>
      <c r="D5027" t="s">
        <v>149</v>
      </c>
      <c r="E5027">
        <v>27</v>
      </c>
      <c r="F5027">
        <v>275</v>
      </c>
      <c r="G5027">
        <v>9.8181818181818176E-2</v>
      </c>
      <c r="H5027">
        <v>15480</v>
      </c>
      <c r="I5027">
        <v>137216</v>
      </c>
      <c r="J5027">
        <v>96</v>
      </c>
      <c r="K5027" t="s">
        <v>2946</v>
      </c>
      <c r="L5027">
        <v>1540</v>
      </c>
      <c r="M5027">
        <v>2024</v>
      </c>
      <c r="N5027">
        <v>36</v>
      </c>
      <c r="O5027">
        <f t="shared" si="78"/>
        <v>1.7441860465116279E-3</v>
      </c>
    </row>
    <row r="5028" spans="1:15" x14ac:dyDescent="0.3">
      <c r="A5028">
        <v>138</v>
      </c>
      <c r="B5028">
        <v>380</v>
      </c>
      <c r="C5028" t="s">
        <v>861</v>
      </c>
      <c r="D5028" t="s">
        <v>149</v>
      </c>
      <c r="E5028">
        <v>27</v>
      </c>
      <c r="F5028">
        <v>293</v>
      </c>
      <c r="G5028">
        <v>9.2150170648464161E-2</v>
      </c>
      <c r="H5028">
        <v>15480</v>
      </c>
      <c r="I5028">
        <v>137216</v>
      </c>
      <c r="J5028">
        <v>96</v>
      </c>
      <c r="K5028" t="s">
        <v>2733</v>
      </c>
      <c r="L5028">
        <v>1402</v>
      </c>
      <c r="M5028">
        <v>2024</v>
      </c>
      <c r="N5028">
        <v>36</v>
      </c>
      <c r="O5028">
        <f t="shared" si="78"/>
        <v>1.7441860465116279E-3</v>
      </c>
    </row>
    <row r="5029" spans="1:15" x14ac:dyDescent="0.3">
      <c r="A5029">
        <v>138</v>
      </c>
      <c r="B5029">
        <v>633</v>
      </c>
      <c r="C5029" t="s">
        <v>861</v>
      </c>
      <c r="D5029" t="s">
        <v>149</v>
      </c>
      <c r="E5029">
        <v>27</v>
      </c>
      <c r="F5029">
        <v>168</v>
      </c>
      <c r="G5029">
        <v>0.16071428571428573</v>
      </c>
      <c r="H5029">
        <v>15480</v>
      </c>
      <c r="I5029">
        <v>137216</v>
      </c>
      <c r="J5029">
        <v>96</v>
      </c>
      <c r="K5029" t="s">
        <v>2786</v>
      </c>
      <c r="L5029">
        <v>1448</v>
      </c>
      <c r="M5029">
        <v>2024</v>
      </c>
      <c r="N5029">
        <v>36</v>
      </c>
      <c r="O5029">
        <f t="shared" si="78"/>
        <v>1.7441860465116279E-3</v>
      </c>
    </row>
    <row r="5030" spans="1:15" x14ac:dyDescent="0.3">
      <c r="A5030">
        <v>138</v>
      </c>
      <c r="B5030">
        <v>723</v>
      </c>
      <c r="C5030" t="s">
        <v>861</v>
      </c>
      <c r="D5030" t="s">
        <v>149</v>
      </c>
      <c r="E5030">
        <v>27</v>
      </c>
      <c r="F5030">
        <v>196</v>
      </c>
      <c r="G5030">
        <v>0.13775510204081631</v>
      </c>
      <c r="H5030">
        <v>15480</v>
      </c>
      <c r="I5030">
        <v>137216</v>
      </c>
      <c r="J5030">
        <v>96</v>
      </c>
      <c r="K5030" t="s">
        <v>937</v>
      </c>
      <c r="L5030">
        <v>1212</v>
      </c>
      <c r="M5030">
        <v>2024</v>
      </c>
      <c r="N5030">
        <v>36</v>
      </c>
      <c r="O5030">
        <f t="shared" si="78"/>
        <v>1.7441860465116279E-3</v>
      </c>
    </row>
    <row r="5031" spans="1:15" x14ac:dyDescent="0.3">
      <c r="A5031">
        <v>138</v>
      </c>
      <c r="B5031">
        <v>519</v>
      </c>
      <c r="C5031" t="s">
        <v>861</v>
      </c>
      <c r="D5031" t="s">
        <v>149</v>
      </c>
      <c r="E5031">
        <v>26</v>
      </c>
      <c r="F5031">
        <v>104</v>
      </c>
      <c r="G5031">
        <v>0.25</v>
      </c>
      <c r="H5031">
        <v>15480</v>
      </c>
      <c r="I5031">
        <v>137216</v>
      </c>
      <c r="J5031">
        <v>100</v>
      </c>
      <c r="K5031" t="s">
        <v>2240</v>
      </c>
      <c r="L5031">
        <v>841</v>
      </c>
      <c r="M5031">
        <v>2024</v>
      </c>
      <c r="N5031">
        <v>36</v>
      </c>
      <c r="O5031">
        <f t="shared" si="78"/>
        <v>1.6795865633074936E-3</v>
      </c>
    </row>
  </sheetData>
  <autoFilter ref="A1:O1" xr:uid="{5903B6EA-DB0E-4E60-86CE-2D5DB848E12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29AB-814E-44BD-B009-9555D459F6AE}">
  <sheetPr codeName="Sheet33">
    <tabColor theme="0" tint="-0.14999847407452621"/>
  </sheetPr>
  <dimension ref="A1:L2852"/>
  <sheetViews>
    <sheetView workbookViewId="0">
      <pane ySplit="1" topLeftCell="A2" activePane="bottomLeft" state="frozen"/>
      <selection activeCell="A5" sqref="A5"/>
      <selection pane="bottomLeft" sqref="A1:XFD1"/>
    </sheetView>
  </sheetViews>
  <sheetFormatPr defaultRowHeight="14.4" x14ac:dyDescent="0.3"/>
  <cols>
    <col min="1" max="1" width="13" customWidth="1"/>
    <col min="2" max="2" width="41" customWidth="1"/>
    <col min="3" max="3" width="28" customWidth="1"/>
    <col min="4" max="4" width="21" customWidth="1"/>
    <col min="5" max="5" width="41" customWidth="1"/>
    <col min="6" max="6" width="20" customWidth="1"/>
    <col min="7" max="7" width="13" customWidth="1"/>
    <col min="8" max="8" width="15" customWidth="1"/>
    <col min="9" max="9" width="14" customWidth="1"/>
    <col min="10" max="10" width="13" customWidth="1"/>
  </cols>
  <sheetData>
    <row r="1" spans="1:12" x14ac:dyDescent="0.3">
      <c r="A1" t="s">
        <v>2927</v>
      </c>
      <c r="B1" t="s">
        <v>2928</v>
      </c>
      <c r="C1" t="s">
        <v>965</v>
      </c>
      <c r="D1" t="s">
        <v>2967</v>
      </c>
      <c r="E1" t="s">
        <v>2968</v>
      </c>
      <c r="F1" t="s">
        <v>2934</v>
      </c>
      <c r="G1" t="s">
        <v>966</v>
      </c>
      <c r="H1" t="s">
        <v>2969</v>
      </c>
      <c r="I1" t="s">
        <v>2970</v>
      </c>
      <c r="J1" t="s">
        <v>2971</v>
      </c>
      <c r="K1" t="s">
        <v>2937</v>
      </c>
      <c r="L1" t="s">
        <v>2938</v>
      </c>
    </row>
    <row r="2" spans="1:12" x14ac:dyDescent="0.3">
      <c r="A2">
        <v>1</v>
      </c>
      <c r="B2" t="s">
        <v>701</v>
      </c>
      <c r="C2" t="s">
        <v>160</v>
      </c>
      <c r="D2">
        <v>1000</v>
      </c>
      <c r="E2" t="s">
        <v>968</v>
      </c>
      <c r="F2">
        <v>5732</v>
      </c>
      <c r="G2">
        <v>1</v>
      </c>
      <c r="H2">
        <v>1805</v>
      </c>
      <c r="I2">
        <v>0.17445917655268667</v>
      </c>
      <c r="J2">
        <v>0.554016620498615</v>
      </c>
      <c r="K2">
        <v>2024</v>
      </c>
      <c r="L2">
        <v>36</v>
      </c>
    </row>
    <row r="3" spans="1:12" x14ac:dyDescent="0.3">
      <c r="A3">
        <v>1</v>
      </c>
      <c r="B3" t="s">
        <v>701</v>
      </c>
      <c r="C3" t="s">
        <v>436</v>
      </c>
      <c r="D3">
        <v>977</v>
      </c>
      <c r="E3" t="s">
        <v>967</v>
      </c>
      <c r="F3">
        <v>5732</v>
      </c>
      <c r="G3">
        <v>2</v>
      </c>
      <c r="H3">
        <v>1634</v>
      </c>
      <c r="I3">
        <v>0.17044661549197487</v>
      </c>
      <c r="J3">
        <v>0.59791921664626679</v>
      </c>
      <c r="K3">
        <v>2024</v>
      </c>
      <c r="L3">
        <v>36</v>
      </c>
    </row>
    <row r="4" spans="1:12" x14ac:dyDescent="0.3">
      <c r="A4">
        <v>1</v>
      </c>
      <c r="B4" t="s">
        <v>701</v>
      </c>
      <c r="C4" t="s">
        <v>338</v>
      </c>
      <c r="D4">
        <v>638</v>
      </c>
      <c r="E4" t="s">
        <v>969</v>
      </c>
      <c r="F4">
        <v>5732</v>
      </c>
      <c r="G4">
        <v>3</v>
      </c>
      <c r="H4">
        <v>8003</v>
      </c>
      <c r="I4">
        <v>0.1113049546406141</v>
      </c>
      <c r="J4">
        <v>7.9720104960639762E-2</v>
      </c>
      <c r="K4">
        <v>2024</v>
      </c>
      <c r="L4">
        <v>36</v>
      </c>
    </row>
    <row r="5" spans="1:12" x14ac:dyDescent="0.3">
      <c r="A5">
        <v>1</v>
      </c>
      <c r="B5" t="s">
        <v>701</v>
      </c>
      <c r="C5" t="s">
        <v>528</v>
      </c>
      <c r="D5">
        <v>581</v>
      </c>
      <c r="E5" t="s">
        <v>970</v>
      </c>
      <c r="F5">
        <v>5732</v>
      </c>
      <c r="G5">
        <v>4</v>
      </c>
      <c r="H5">
        <v>972</v>
      </c>
      <c r="I5">
        <v>0.10136078157711095</v>
      </c>
      <c r="J5">
        <v>0.59773662551440332</v>
      </c>
      <c r="K5">
        <v>2024</v>
      </c>
      <c r="L5">
        <v>36</v>
      </c>
    </row>
    <row r="6" spans="1:12" x14ac:dyDescent="0.3">
      <c r="A6">
        <v>1</v>
      </c>
      <c r="B6" t="s">
        <v>701</v>
      </c>
      <c r="C6" t="s">
        <v>407</v>
      </c>
      <c r="D6">
        <v>324</v>
      </c>
      <c r="E6" t="s">
        <v>971</v>
      </c>
      <c r="F6">
        <v>5732</v>
      </c>
      <c r="G6">
        <v>5</v>
      </c>
      <c r="H6">
        <v>654</v>
      </c>
      <c r="I6">
        <v>5.6524773203070484E-2</v>
      </c>
      <c r="J6">
        <v>0.49541284403669728</v>
      </c>
      <c r="K6">
        <v>2024</v>
      </c>
      <c r="L6">
        <v>36</v>
      </c>
    </row>
    <row r="7" spans="1:12" x14ac:dyDescent="0.3">
      <c r="A7">
        <v>1</v>
      </c>
      <c r="B7" t="s">
        <v>701</v>
      </c>
      <c r="C7" t="s">
        <v>973</v>
      </c>
      <c r="D7">
        <v>183</v>
      </c>
      <c r="E7" t="s">
        <v>974</v>
      </c>
      <c r="F7">
        <v>5732</v>
      </c>
      <c r="G7">
        <v>6</v>
      </c>
      <c r="H7">
        <v>381</v>
      </c>
      <c r="I7">
        <v>3.1926029309141658E-2</v>
      </c>
      <c r="J7">
        <v>0.48031496062992124</v>
      </c>
      <c r="K7">
        <v>2024</v>
      </c>
      <c r="L7">
        <v>36</v>
      </c>
    </row>
    <row r="8" spans="1:12" x14ac:dyDescent="0.3">
      <c r="A8">
        <v>1</v>
      </c>
      <c r="B8" t="s">
        <v>701</v>
      </c>
      <c r="C8" t="s">
        <v>324</v>
      </c>
      <c r="D8">
        <v>172</v>
      </c>
      <c r="E8" t="s">
        <v>972</v>
      </c>
      <c r="F8">
        <v>5732</v>
      </c>
      <c r="G8">
        <v>7</v>
      </c>
      <c r="H8">
        <v>702</v>
      </c>
      <c r="I8">
        <v>3.0006978367062107E-2</v>
      </c>
      <c r="J8">
        <v>0.24501424501424501</v>
      </c>
      <c r="K8">
        <v>2024</v>
      </c>
      <c r="L8">
        <v>36</v>
      </c>
    </row>
    <row r="9" spans="1:12" x14ac:dyDescent="0.3">
      <c r="A9">
        <v>1</v>
      </c>
      <c r="B9" t="s">
        <v>701</v>
      </c>
      <c r="C9" t="s">
        <v>635</v>
      </c>
      <c r="D9">
        <v>152</v>
      </c>
      <c r="E9" t="s">
        <v>977</v>
      </c>
      <c r="F9">
        <v>5732</v>
      </c>
      <c r="G9">
        <v>8</v>
      </c>
      <c r="H9">
        <v>356</v>
      </c>
      <c r="I9">
        <v>2.6517794836008374E-2</v>
      </c>
      <c r="J9">
        <v>0.42696629213483145</v>
      </c>
      <c r="K9">
        <v>2024</v>
      </c>
      <c r="L9">
        <v>36</v>
      </c>
    </row>
    <row r="10" spans="1:12" x14ac:dyDescent="0.3">
      <c r="A10">
        <v>1</v>
      </c>
      <c r="B10" t="s">
        <v>701</v>
      </c>
      <c r="C10" t="s">
        <v>435</v>
      </c>
      <c r="D10">
        <v>148</v>
      </c>
      <c r="E10" t="s">
        <v>978</v>
      </c>
      <c r="F10">
        <v>5732</v>
      </c>
      <c r="G10">
        <v>9</v>
      </c>
      <c r="H10">
        <v>292</v>
      </c>
      <c r="I10">
        <v>2.5819958129797628E-2</v>
      </c>
      <c r="J10">
        <v>0.50684931506849318</v>
      </c>
      <c r="K10">
        <v>2024</v>
      </c>
      <c r="L10">
        <v>36</v>
      </c>
    </row>
    <row r="11" spans="1:12" x14ac:dyDescent="0.3">
      <c r="A11">
        <v>1</v>
      </c>
      <c r="B11" t="s">
        <v>701</v>
      </c>
      <c r="C11" t="s">
        <v>310</v>
      </c>
      <c r="D11">
        <v>144</v>
      </c>
      <c r="E11" t="s">
        <v>975</v>
      </c>
      <c r="F11">
        <v>5732</v>
      </c>
      <c r="G11">
        <v>10</v>
      </c>
      <c r="H11">
        <v>757</v>
      </c>
      <c r="I11">
        <v>2.5122121423586882E-2</v>
      </c>
      <c r="J11">
        <v>0.19022457067371201</v>
      </c>
      <c r="K11">
        <v>2024</v>
      </c>
      <c r="L11">
        <v>36</v>
      </c>
    </row>
    <row r="12" spans="1:12" x14ac:dyDescent="0.3">
      <c r="A12">
        <v>1</v>
      </c>
      <c r="B12" t="s">
        <v>701</v>
      </c>
      <c r="C12" t="s">
        <v>519</v>
      </c>
      <c r="D12">
        <v>139</v>
      </c>
      <c r="E12" t="s">
        <v>976</v>
      </c>
      <c r="F12">
        <v>5732</v>
      </c>
      <c r="G12">
        <v>11</v>
      </c>
      <c r="H12">
        <v>602</v>
      </c>
      <c r="I12">
        <v>2.4249825540823448E-2</v>
      </c>
      <c r="J12">
        <v>0.23089700996677742</v>
      </c>
      <c r="K12">
        <v>2024</v>
      </c>
      <c r="L12">
        <v>36</v>
      </c>
    </row>
    <row r="13" spans="1:12" x14ac:dyDescent="0.3">
      <c r="A13">
        <v>1</v>
      </c>
      <c r="B13" t="s">
        <v>701</v>
      </c>
      <c r="C13" t="s">
        <v>223</v>
      </c>
      <c r="D13">
        <v>117</v>
      </c>
      <c r="E13" t="s">
        <v>979</v>
      </c>
      <c r="F13">
        <v>5732</v>
      </c>
      <c r="G13">
        <v>12</v>
      </c>
      <c r="H13">
        <v>274</v>
      </c>
      <c r="I13">
        <v>2.0411723656664341E-2</v>
      </c>
      <c r="J13">
        <v>0.42700729927007297</v>
      </c>
      <c r="K13">
        <v>2024</v>
      </c>
      <c r="L13">
        <v>36</v>
      </c>
    </row>
    <row r="14" spans="1:12" x14ac:dyDescent="0.3">
      <c r="A14">
        <v>1</v>
      </c>
      <c r="B14" t="s">
        <v>701</v>
      </c>
      <c r="C14" t="s">
        <v>408</v>
      </c>
      <c r="D14">
        <v>77</v>
      </c>
      <c r="E14" t="s">
        <v>982</v>
      </c>
      <c r="F14">
        <v>5732</v>
      </c>
      <c r="G14">
        <v>13</v>
      </c>
      <c r="H14">
        <v>5976</v>
      </c>
      <c r="I14">
        <v>1.3433356594556873E-2</v>
      </c>
      <c r="J14">
        <v>1.2884872824631861E-2</v>
      </c>
      <c r="K14">
        <v>2024</v>
      </c>
      <c r="L14">
        <v>36</v>
      </c>
    </row>
    <row r="15" spans="1:12" x14ac:dyDescent="0.3">
      <c r="A15">
        <v>1</v>
      </c>
      <c r="B15" t="s">
        <v>701</v>
      </c>
      <c r="C15" t="s">
        <v>360</v>
      </c>
      <c r="D15">
        <v>62</v>
      </c>
      <c r="E15" t="s">
        <v>981</v>
      </c>
      <c r="F15">
        <v>5732</v>
      </c>
      <c r="G15">
        <v>14</v>
      </c>
      <c r="H15">
        <v>1596</v>
      </c>
      <c r="I15">
        <v>1.0816468946266573E-2</v>
      </c>
      <c r="J15">
        <v>3.8847117794486213E-2</v>
      </c>
      <c r="K15">
        <v>2024</v>
      </c>
      <c r="L15">
        <v>36</v>
      </c>
    </row>
    <row r="16" spans="1:12" x14ac:dyDescent="0.3">
      <c r="A16">
        <v>1</v>
      </c>
      <c r="B16" t="s">
        <v>701</v>
      </c>
      <c r="C16" t="s">
        <v>1148</v>
      </c>
      <c r="D16">
        <v>56</v>
      </c>
      <c r="E16" t="s">
        <v>1149</v>
      </c>
      <c r="F16">
        <v>5732</v>
      </c>
      <c r="G16">
        <v>15</v>
      </c>
      <c r="H16">
        <v>381</v>
      </c>
      <c r="I16">
        <v>9.7697138869504534E-3</v>
      </c>
      <c r="J16">
        <v>0.14698162729658792</v>
      </c>
      <c r="K16">
        <v>2024</v>
      </c>
      <c r="L16">
        <v>36</v>
      </c>
    </row>
    <row r="17" spans="1:12" x14ac:dyDescent="0.3">
      <c r="A17">
        <v>1</v>
      </c>
      <c r="B17" t="s">
        <v>701</v>
      </c>
      <c r="C17" t="s">
        <v>437</v>
      </c>
      <c r="D17">
        <v>49</v>
      </c>
      <c r="E17" t="s">
        <v>980</v>
      </c>
      <c r="F17">
        <v>5732</v>
      </c>
      <c r="G17">
        <v>16</v>
      </c>
      <c r="H17">
        <v>193</v>
      </c>
      <c r="I17">
        <v>8.5484996510816463E-3</v>
      </c>
      <c r="J17">
        <v>0.25388601036269431</v>
      </c>
      <c r="K17">
        <v>2024</v>
      </c>
      <c r="L17">
        <v>36</v>
      </c>
    </row>
    <row r="18" spans="1:12" x14ac:dyDescent="0.3">
      <c r="A18">
        <v>1</v>
      </c>
      <c r="B18" t="s">
        <v>701</v>
      </c>
      <c r="C18" t="s">
        <v>207</v>
      </c>
      <c r="D18">
        <v>33</v>
      </c>
      <c r="E18" t="s">
        <v>2254</v>
      </c>
      <c r="F18">
        <v>5732</v>
      </c>
      <c r="G18">
        <v>17</v>
      </c>
      <c r="H18">
        <v>624</v>
      </c>
      <c r="I18">
        <v>5.7571528262386606E-3</v>
      </c>
      <c r="J18">
        <v>5.2884615384615384E-2</v>
      </c>
      <c r="K18">
        <v>2024</v>
      </c>
      <c r="L18">
        <v>36</v>
      </c>
    </row>
    <row r="19" spans="1:12" x14ac:dyDescent="0.3">
      <c r="A19">
        <v>1</v>
      </c>
      <c r="B19" t="s">
        <v>701</v>
      </c>
      <c r="C19" t="s">
        <v>447</v>
      </c>
      <c r="D19">
        <v>32</v>
      </c>
      <c r="E19" t="s">
        <v>1147</v>
      </c>
      <c r="F19">
        <v>5732</v>
      </c>
      <c r="G19">
        <v>18.5</v>
      </c>
      <c r="H19">
        <v>2679</v>
      </c>
      <c r="I19">
        <v>5.5826936496859731E-3</v>
      </c>
      <c r="J19">
        <v>1.1944755505785741E-2</v>
      </c>
      <c r="K19">
        <v>2024</v>
      </c>
      <c r="L19">
        <v>36</v>
      </c>
    </row>
    <row r="20" spans="1:12" x14ac:dyDescent="0.3">
      <c r="A20">
        <v>1</v>
      </c>
      <c r="B20" t="s">
        <v>701</v>
      </c>
      <c r="C20" t="s">
        <v>527</v>
      </c>
      <c r="D20">
        <v>32</v>
      </c>
      <c r="E20" t="s">
        <v>1145</v>
      </c>
      <c r="F20">
        <v>5732</v>
      </c>
      <c r="G20">
        <v>18.5</v>
      </c>
      <c r="H20">
        <v>2059</v>
      </c>
      <c r="I20">
        <v>5.5826936496859731E-3</v>
      </c>
      <c r="J20">
        <v>1.5541525012141816E-2</v>
      </c>
      <c r="K20">
        <v>2024</v>
      </c>
      <c r="L20">
        <v>36</v>
      </c>
    </row>
    <row r="21" spans="1:12" x14ac:dyDescent="0.3">
      <c r="A21">
        <v>1</v>
      </c>
      <c r="B21" t="s">
        <v>701</v>
      </c>
      <c r="C21" t="s">
        <v>490</v>
      </c>
      <c r="D21">
        <v>31</v>
      </c>
      <c r="E21" t="s">
        <v>1195</v>
      </c>
      <c r="F21">
        <v>5732</v>
      </c>
      <c r="G21">
        <v>20</v>
      </c>
      <c r="H21">
        <v>7571</v>
      </c>
      <c r="I21">
        <v>5.4082344731332865E-3</v>
      </c>
      <c r="J21">
        <v>4.0945713908334437E-3</v>
      </c>
      <c r="K21">
        <v>2024</v>
      </c>
      <c r="L21">
        <v>36</v>
      </c>
    </row>
    <row r="22" spans="1:12" x14ac:dyDescent="0.3">
      <c r="A22">
        <v>1</v>
      </c>
      <c r="B22" t="s">
        <v>701</v>
      </c>
      <c r="C22" t="s">
        <v>368</v>
      </c>
      <c r="D22">
        <v>30</v>
      </c>
      <c r="E22" t="s">
        <v>1087</v>
      </c>
      <c r="F22">
        <v>5732</v>
      </c>
      <c r="G22">
        <v>21</v>
      </c>
      <c r="H22">
        <v>9848</v>
      </c>
      <c r="I22">
        <v>5.2337752965805999E-3</v>
      </c>
      <c r="J22">
        <v>3.0463038180341185E-3</v>
      </c>
      <c r="K22">
        <v>2024</v>
      </c>
      <c r="L22">
        <v>36</v>
      </c>
    </row>
    <row r="23" spans="1:12" x14ac:dyDescent="0.3">
      <c r="A23">
        <v>1</v>
      </c>
      <c r="B23" t="s">
        <v>701</v>
      </c>
      <c r="C23" t="s">
        <v>163</v>
      </c>
      <c r="D23">
        <v>28</v>
      </c>
      <c r="E23" t="s">
        <v>1146</v>
      </c>
      <c r="F23">
        <v>5732</v>
      </c>
      <c r="G23">
        <v>22.5</v>
      </c>
      <c r="H23">
        <v>2970</v>
      </c>
      <c r="I23">
        <v>4.8848569434752267E-3</v>
      </c>
      <c r="J23">
        <v>9.427609427609427E-3</v>
      </c>
      <c r="K23">
        <v>2024</v>
      </c>
      <c r="L23">
        <v>36</v>
      </c>
    </row>
    <row r="24" spans="1:12" x14ac:dyDescent="0.3">
      <c r="A24">
        <v>1</v>
      </c>
      <c r="B24" t="s">
        <v>701</v>
      </c>
      <c r="C24" t="s">
        <v>2257</v>
      </c>
      <c r="D24">
        <v>28</v>
      </c>
      <c r="E24" t="s">
        <v>2258</v>
      </c>
      <c r="F24">
        <v>5732</v>
      </c>
      <c r="G24">
        <v>22.5</v>
      </c>
      <c r="H24">
        <v>321</v>
      </c>
      <c r="I24">
        <v>4.8848569434752267E-3</v>
      </c>
      <c r="J24">
        <v>8.7227414330218064E-2</v>
      </c>
      <c r="K24">
        <v>2024</v>
      </c>
      <c r="L24">
        <v>36</v>
      </c>
    </row>
    <row r="25" spans="1:12" x14ac:dyDescent="0.3">
      <c r="A25">
        <v>2</v>
      </c>
      <c r="B25" t="s">
        <v>895</v>
      </c>
      <c r="C25" t="s">
        <v>176</v>
      </c>
      <c r="D25">
        <v>258</v>
      </c>
      <c r="E25" t="s">
        <v>983</v>
      </c>
      <c r="F25">
        <v>550</v>
      </c>
      <c r="G25">
        <v>1</v>
      </c>
      <c r="H25">
        <v>1553</v>
      </c>
      <c r="I25">
        <v>0.46909090909090911</v>
      </c>
      <c r="J25">
        <v>0.16613007083065034</v>
      </c>
      <c r="K25">
        <v>2024</v>
      </c>
      <c r="L25">
        <v>36</v>
      </c>
    </row>
    <row r="26" spans="1:12" x14ac:dyDescent="0.3">
      <c r="A26">
        <v>2</v>
      </c>
      <c r="B26" t="s">
        <v>895</v>
      </c>
      <c r="C26" t="s">
        <v>483</v>
      </c>
      <c r="D26">
        <v>118</v>
      </c>
      <c r="E26" t="s">
        <v>984</v>
      </c>
      <c r="F26">
        <v>550</v>
      </c>
      <c r="G26">
        <v>2</v>
      </c>
      <c r="H26">
        <v>918</v>
      </c>
      <c r="I26">
        <v>0.21454545454545454</v>
      </c>
      <c r="J26">
        <v>0.12854030501089325</v>
      </c>
      <c r="K26">
        <v>2024</v>
      </c>
      <c r="L26">
        <v>36</v>
      </c>
    </row>
    <row r="27" spans="1:12" x14ac:dyDescent="0.3">
      <c r="A27">
        <v>2</v>
      </c>
      <c r="B27" t="s">
        <v>895</v>
      </c>
      <c r="C27" t="s">
        <v>309</v>
      </c>
      <c r="D27">
        <v>37</v>
      </c>
      <c r="E27" t="s">
        <v>985</v>
      </c>
      <c r="F27">
        <v>550</v>
      </c>
      <c r="G27">
        <v>3</v>
      </c>
      <c r="H27">
        <v>2458</v>
      </c>
      <c r="I27">
        <v>6.7272727272727276E-2</v>
      </c>
      <c r="J27">
        <v>1.5052888527257934E-2</v>
      </c>
      <c r="K27">
        <v>2024</v>
      </c>
      <c r="L27">
        <v>36</v>
      </c>
    </row>
    <row r="28" spans="1:12" x14ac:dyDescent="0.3">
      <c r="A28">
        <v>4</v>
      </c>
      <c r="B28" t="s">
        <v>704</v>
      </c>
      <c r="C28" t="s">
        <v>572</v>
      </c>
      <c r="D28">
        <v>13222</v>
      </c>
      <c r="E28" t="s">
        <v>996</v>
      </c>
      <c r="F28">
        <v>44231</v>
      </c>
      <c r="G28">
        <v>1</v>
      </c>
      <c r="H28">
        <v>18857</v>
      </c>
      <c r="I28">
        <v>0.29893061427505596</v>
      </c>
      <c r="J28">
        <v>0.70117197857559532</v>
      </c>
      <c r="K28">
        <v>2024</v>
      </c>
      <c r="L28">
        <v>36</v>
      </c>
    </row>
    <row r="29" spans="1:12" x14ac:dyDescent="0.3">
      <c r="A29">
        <v>4</v>
      </c>
      <c r="B29" t="s">
        <v>704</v>
      </c>
      <c r="C29" t="s">
        <v>244</v>
      </c>
      <c r="D29">
        <v>3972</v>
      </c>
      <c r="E29" t="s">
        <v>997</v>
      </c>
      <c r="F29">
        <v>44231</v>
      </c>
      <c r="G29">
        <v>2</v>
      </c>
      <c r="H29">
        <v>7074</v>
      </c>
      <c r="I29">
        <v>8.9801270602066427E-2</v>
      </c>
      <c r="J29">
        <v>0.56149279050042411</v>
      </c>
      <c r="K29">
        <v>2024</v>
      </c>
      <c r="L29">
        <v>36</v>
      </c>
    </row>
    <row r="30" spans="1:12" x14ac:dyDescent="0.3">
      <c r="A30">
        <v>4</v>
      </c>
      <c r="B30" t="s">
        <v>704</v>
      </c>
      <c r="C30" t="s">
        <v>646</v>
      </c>
      <c r="D30">
        <v>2322</v>
      </c>
      <c r="E30" t="s">
        <v>998</v>
      </c>
      <c r="F30">
        <v>44231</v>
      </c>
      <c r="G30">
        <v>3</v>
      </c>
      <c r="H30">
        <v>4754</v>
      </c>
      <c r="I30">
        <v>5.2497117406343968E-2</v>
      </c>
      <c r="J30">
        <v>0.48843079511989901</v>
      </c>
      <c r="K30">
        <v>2024</v>
      </c>
      <c r="L30">
        <v>36</v>
      </c>
    </row>
    <row r="31" spans="1:12" x14ac:dyDescent="0.3">
      <c r="A31">
        <v>4</v>
      </c>
      <c r="B31" t="s">
        <v>704</v>
      </c>
      <c r="C31" t="s">
        <v>638</v>
      </c>
      <c r="D31">
        <v>2227</v>
      </c>
      <c r="E31" t="s">
        <v>999</v>
      </c>
      <c r="F31">
        <v>44231</v>
      </c>
      <c r="G31">
        <v>4</v>
      </c>
      <c r="H31">
        <v>3410</v>
      </c>
      <c r="I31">
        <v>5.0349302525378128E-2</v>
      </c>
      <c r="J31">
        <v>0.6530791788856305</v>
      </c>
      <c r="K31">
        <v>2024</v>
      </c>
      <c r="L31">
        <v>36</v>
      </c>
    </row>
    <row r="32" spans="1:12" x14ac:dyDescent="0.3">
      <c r="A32">
        <v>4</v>
      </c>
      <c r="B32" t="s">
        <v>704</v>
      </c>
      <c r="C32" t="s">
        <v>347</v>
      </c>
      <c r="D32">
        <v>2142</v>
      </c>
      <c r="E32" t="s">
        <v>1000</v>
      </c>
      <c r="F32">
        <v>44231</v>
      </c>
      <c r="G32">
        <v>5</v>
      </c>
      <c r="H32">
        <v>5630</v>
      </c>
      <c r="I32">
        <v>4.8427573421356063E-2</v>
      </c>
      <c r="J32">
        <v>0.38046181172291299</v>
      </c>
      <c r="K32">
        <v>2024</v>
      </c>
      <c r="L32">
        <v>36</v>
      </c>
    </row>
    <row r="33" spans="1:12" x14ac:dyDescent="0.3">
      <c r="A33">
        <v>4</v>
      </c>
      <c r="B33" t="s">
        <v>704</v>
      </c>
      <c r="C33" t="s">
        <v>279</v>
      </c>
      <c r="D33">
        <v>1685</v>
      </c>
      <c r="E33" t="s">
        <v>1002</v>
      </c>
      <c r="F33">
        <v>44231</v>
      </c>
      <c r="G33">
        <v>6</v>
      </c>
      <c r="H33">
        <v>2164</v>
      </c>
      <c r="I33">
        <v>3.8095453415025661E-2</v>
      </c>
      <c r="J33">
        <v>0.77865064695009245</v>
      </c>
      <c r="K33">
        <v>2024</v>
      </c>
      <c r="L33">
        <v>36</v>
      </c>
    </row>
    <row r="34" spans="1:12" x14ac:dyDescent="0.3">
      <c r="A34">
        <v>4</v>
      </c>
      <c r="B34" t="s">
        <v>704</v>
      </c>
      <c r="C34" t="s">
        <v>156</v>
      </c>
      <c r="D34">
        <v>1617</v>
      </c>
      <c r="E34" t="s">
        <v>1001</v>
      </c>
      <c r="F34">
        <v>44231</v>
      </c>
      <c r="G34">
        <v>7</v>
      </c>
      <c r="H34">
        <v>2398</v>
      </c>
      <c r="I34">
        <v>3.6558070131808007E-2</v>
      </c>
      <c r="J34">
        <v>0.67431192660550454</v>
      </c>
      <c r="K34">
        <v>2024</v>
      </c>
      <c r="L34">
        <v>36</v>
      </c>
    </row>
    <row r="35" spans="1:12" x14ac:dyDescent="0.3">
      <c r="A35">
        <v>4</v>
      </c>
      <c r="B35" t="s">
        <v>704</v>
      </c>
      <c r="C35" t="s">
        <v>382</v>
      </c>
      <c r="D35">
        <v>1389</v>
      </c>
      <c r="E35" t="s">
        <v>1003</v>
      </c>
      <c r="F35">
        <v>44231</v>
      </c>
      <c r="G35">
        <v>8</v>
      </c>
      <c r="H35">
        <v>2260</v>
      </c>
      <c r="I35">
        <v>3.1403314417489996E-2</v>
      </c>
      <c r="J35">
        <v>0.61460176991150439</v>
      </c>
      <c r="K35">
        <v>2024</v>
      </c>
      <c r="L35">
        <v>36</v>
      </c>
    </row>
    <row r="36" spans="1:12" x14ac:dyDescent="0.3">
      <c r="A36">
        <v>4</v>
      </c>
      <c r="B36" t="s">
        <v>704</v>
      </c>
      <c r="C36" t="s">
        <v>380</v>
      </c>
      <c r="D36">
        <v>1027</v>
      </c>
      <c r="E36" t="s">
        <v>1004</v>
      </c>
      <c r="F36">
        <v>44231</v>
      </c>
      <c r="G36">
        <v>9</v>
      </c>
      <c r="H36">
        <v>1312</v>
      </c>
      <c r="I36">
        <v>2.3219009292125434E-2</v>
      </c>
      <c r="J36">
        <v>0.78277439024390238</v>
      </c>
      <c r="K36">
        <v>2024</v>
      </c>
      <c r="L36">
        <v>36</v>
      </c>
    </row>
    <row r="37" spans="1:12" x14ac:dyDescent="0.3">
      <c r="A37">
        <v>4</v>
      </c>
      <c r="B37" t="s">
        <v>704</v>
      </c>
      <c r="C37" t="s">
        <v>659</v>
      </c>
      <c r="D37">
        <v>859</v>
      </c>
      <c r="E37" t="s">
        <v>1005</v>
      </c>
      <c r="F37">
        <v>44231</v>
      </c>
      <c r="G37">
        <v>10</v>
      </c>
      <c r="H37">
        <v>1520</v>
      </c>
      <c r="I37">
        <v>1.9420768239470056E-2</v>
      </c>
      <c r="J37">
        <v>0.56513157894736843</v>
      </c>
      <c r="K37">
        <v>2024</v>
      </c>
      <c r="L37">
        <v>36</v>
      </c>
    </row>
    <row r="38" spans="1:12" x14ac:dyDescent="0.3">
      <c r="A38">
        <v>4</v>
      </c>
      <c r="B38" t="s">
        <v>704</v>
      </c>
      <c r="C38" t="s">
        <v>301</v>
      </c>
      <c r="D38">
        <v>828</v>
      </c>
      <c r="E38" t="s">
        <v>1008</v>
      </c>
      <c r="F38">
        <v>44231</v>
      </c>
      <c r="G38">
        <v>11</v>
      </c>
      <c r="H38">
        <v>1318</v>
      </c>
      <c r="I38">
        <v>1.8719902330944359E-2</v>
      </c>
      <c r="J38">
        <v>0.62822458270106218</v>
      </c>
      <c r="K38">
        <v>2024</v>
      </c>
      <c r="L38">
        <v>36</v>
      </c>
    </row>
    <row r="39" spans="1:12" x14ac:dyDescent="0.3">
      <c r="A39">
        <v>4</v>
      </c>
      <c r="B39" t="s">
        <v>704</v>
      </c>
      <c r="C39" t="s">
        <v>359</v>
      </c>
      <c r="D39">
        <v>746</v>
      </c>
      <c r="E39" t="s">
        <v>1007</v>
      </c>
      <c r="F39">
        <v>44231</v>
      </c>
      <c r="G39">
        <v>12</v>
      </c>
      <c r="H39">
        <v>1154</v>
      </c>
      <c r="I39">
        <v>1.6865998960005426E-2</v>
      </c>
      <c r="J39">
        <v>0.64644714038128248</v>
      </c>
      <c r="K39">
        <v>2024</v>
      </c>
      <c r="L39">
        <v>36</v>
      </c>
    </row>
    <row r="40" spans="1:12" x14ac:dyDescent="0.3">
      <c r="A40">
        <v>4</v>
      </c>
      <c r="B40" t="s">
        <v>704</v>
      </c>
      <c r="C40" t="s">
        <v>322</v>
      </c>
      <c r="D40">
        <v>683</v>
      </c>
      <c r="E40" t="s">
        <v>1011</v>
      </c>
      <c r="F40">
        <v>44231</v>
      </c>
      <c r="G40">
        <v>13</v>
      </c>
      <c r="H40">
        <v>2626</v>
      </c>
      <c r="I40">
        <v>1.5441658565259659E-2</v>
      </c>
      <c r="J40">
        <v>0.26009139375476009</v>
      </c>
      <c r="K40">
        <v>2024</v>
      </c>
      <c r="L40">
        <v>36</v>
      </c>
    </row>
    <row r="41" spans="1:12" x14ac:dyDescent="0.3">
      <c r="A41">
        <v>4</v>
      </c>
      <c r="B41" t="s">
        <v>704</v>
      </c>
      <c r="C41" t="s">
        <v>556</v>
      </c>
      <c r="D41">
        <v>666</v>
      </c>
      <c r="E41" t="s">
        <v>1006</v>
      </c>
      <c r="F41">
        <v>44231</v>
      </c>
      <c r="G41">
        <v>14</v>
      </c>
      <c r="H41">
        <v>1625</v>
      </c>
      <c r="I41">
        <v>1.5057312744455245E-2</v>
      </c>
      <c r="J41">
        <v>0.40984615384615386</v>
      </c>
      <c r="K41">
        <v>2024</v>
      </c>
      <c r="L41">
        <v>36</v>
      </c>
    </row>
    <row r="42" spans="1:12" x14ac:dyDescent="0.3">
      <c r="A42">
        <v>4</v>
      </c>
      <c r="B42" t="s">
        <v>704</v>
      </c>
      <c r="C42" t="s">
        <v>1312</v>
      </c>
      <c r="D42">
        <v>601</v>
      </c>
      <c r="E42" t="s">
        <v>1313</v>
      </c>
      <c r="F42">
        <v>44231</v>
      </c>
      <c r="G42">
        <v>15</v>
      </c>
      <c r="H42">
        <v>773</v>
      </c>
      <c r="I42">
        <v>1.3587755194320726E-2</v>
      </c>
      <c r="J42">
        <v>0.77749029754204402</v>
      </c>
      <c r="K42">
        <v>2024</v>
      </c>
      <c r="L42">
        <v>36</v>
      </c>
    </row>
    <row r="43" spans="1:12" x14ac:dyDescent="0.3">
      <c r="A43">
        <v>4</v>
      </c>
      <c r="B43" t="s">
        <v>704</v>
      </c>
      <c r="C43" t="s">
        <v>495</v>
      </c>
      <c r="D43">
        <v>595</v>
      </c>
      <c r="E43" t="s">
        <v>1023</v>
      </c>
      <c r="F43">
        <v>44231</v>
      </c>
      <c r="G43">
        <v>16</v>
      </c>
      <c r="H43">
        <v>5887</v>
      </c>
      <c r="I43">
        <v>1.3452103728154462E-2</v>
      </c>
      <c r="J43">
        <v>0.10107015457788347</v>
      </c>
      <c r="K43">
        <v>2024</v>
      </c>
      <c r="L43">
        <v>36</v>
      </c>
    </row>
    <row r="44" spans="1:12" x14ac:dyDescent="0.3">
      <c r="A44">
        <v>4</v>
      </c>
      <c r="B44" t="s">
        <v>704</v>
      </c>
      <c r="C44" t="s">
        <v>191</v>
      </c>
      <c r="D44">
        <v>588</v>
      </c>
      <c r="E44" t="s">
        <v>1009</v>
      </c>
      <c r="F44">
        <v>44231</v>
      </c>
      <c r="G44">
        <v>17</v>
      </c>
      <c r="H44">
        <v>1382</v>
      </c>
      <c r="I44">
        <v>1.3293843684293821E-2</v>
      </c>
      <c r="J44">
        <v>0.42547033285094066</v>
      </c>
      <c r="K44">
        <v>2024</v>
      </c>
      <c r="L44">
        <v>36</v>
      </c>
    </row>
    <row r="45" spans="1:12" x14ac:dyDescent="0.3">
      <c r="A45">
        <v>4</v>
      </c>
      <c r="B45" t="s">
        <v>704</v>
      </c>
      <c r="C45" t="s">
        <v>291</v>
      </c>
      <c r="D45">
        <v>495</v>
      </c>
      <c r="E45" t="s">
        <v>1010</v>
      </c>
      <c r="F45">
        <v>44231</v>
      </c>
      <c r="G45">
        <v>18</v>
      </c>
      <c r="H45">
        <v>1576</v>
      </c>
      <c r="I45">
        <v>1.1191245958716737E-2</v>
      </c>
      <c r="J45">
        <v>0.31408629441624364</v>
      </c>
      <c r="K45">
        <v>2024</v>
      </c>
      <c r="L45">
        <v>36</v>
      </c>
    </row>
    <row r="46" spans="1:12" x14ac:dyDescent="0.3">
      <c r="A46">
        <v>4</v>
      </c>
      <c r="B46" t="s">
        <v>704</v>
      </c>
      <c r="C46" t="s">
        <v>605</v>
      </c>
      <c r="D46">
        <v>480</v>
      </c>
      <c r="E46" t="s">
        <v>1320</v>
      </c>
      <c r="F46">
        <v>44231</v>
      </c>
      <c r="G46">
        <v>19</v>
      </c>
      <c r="H46">
        <v>1285</v>
      </c>
      <c r="I46">
        <v>1.0852117293301079E-2</v>
      </c>
      <c r="J46">
        <v>0.37354085603112841</v>
      </c>
      <c r="K46">
        <v>2024</v>
      </c>
      <c r="L46">
        <v>36</v>
      </c>
    </row>
    <row r="47" spans="1:12" x14ac:dyDescent="0.3">
      <c r="A47">
        <v>4</v>
      </c>
      <c r="B47" t="s">
        <v>704</v>
      </c>
      <c r="C47" t="s">
        <v>570</v>
      </c>
      <c r="D47">
        <v>463</v>
      </c>
      <c r="E47" t="s">
        <v>1234</v>
      </c>
      <c r="F47">
        <v>44231</v>
      </c>
      <c r="G47">
        <v>20</v>
      </c>
      <c r="H47">
        <v>956</v>
      </c>
      <c r="I47">
        <v>1.0467771472496666E-2</v>
      </c>
      <c r="J47">
        <v>0.48430962343096234</v>
      </c>
      <c r="K47">
        <v>2024</v>
      </c>
      <c r="L47">
        <v>36</v>
      </c>
    </row>
    <row r="48" spans="1:12" x14ac:dyDescent="0.3">
      <c r="A48">
        <v>4</v>
      </c>
      <c r="B48" t="s">
        <v>704</v>
      </c>
      <c r="C48" t="s">
        <v>488</v>
      </c>
      <c r="D48">
        <v>426</v>
      </c>
      <c r="E48" t="s">
        <v>1321</v>
      </c>
      <c r="F48">
        <v>44231</v>
      </c>
      <c r="G48">
        <v>21</v>
      </c>
      <c r="H48">
        <v>962</v>
      </c>
      <c r="I48">
        <v>9.6312540978047076E-3</v>
      </c>
      <c r="J48">
        <v>0.44282744282744285</v>
      </c>
      <c r="K48">
        <v>2024</v>
      </c>
      <c r="L48">
        <v>36</v>
      </c>
    </row>
    <row r="49" spans="1:12" x14ac:dyDescent="0.3">
      <c r="A49">
        <v>4</v>
      </c>
      <c r="B49" t="s">
        <v>704</v>
      </c>
      <c r="C49" t="s">
        <v>423</v>
      </c>
      <c r="D49">
        <v>367</v>
      </c>
      <c r="E49" t="s">
        <v>1322</v>
      </c>
      <c r="F49">
        <v>44231</v>
      </c>
      <c r="G49">
        <v>22</v>
      </c>
      <c r="H49">
        <v>785</v>
      </c>
      <c r="I49">
        <v>8.2973480138364489E-3</v>
      </c>
      <c r="J49">
        <v>0.46751592356687899</v>
      </c>
      <c r="K49">
        <v>2024</v>
      </c>
      <c r="L49">
        <v>36</v>
      </c>
    </row>
    <row r="50" spans="1:12" x14ac:dyDescent="0.3">
      <c r="A50">
        <v>4</v>
      </c>
      <c r="B50" t="s">
        <v>704</v>
      </c>
      <c r="C50" t="s">
        <v>162</v>
      </c>
      <c r="D50">
        <v>334</v>
      </c>
      <c r="E50" t="s">
        <v>1095</v>
      </c>
      <c r="F50">
        <v>44231</v>
      </c>
      <c r="G50">
        <v>23</v>
      </c>
      <c r="H50">
        <v>1560</v>
      </c>
      <c r="I50">
        <v>7.5512649499220007E-3</v>
      </c>
      <c r="J50">
        <v>0.21410256410256409</v>
      </c>
      <c r="K50">
        <v>2024</v>
      </c>
      <c r="L50">
        <v>36</v>
      </c>
    </row>
    <row r="51" spans="1:12" x14ac:dyDescent="0.3">
      <c r="A51">
        <v>4</v>
      </c>
      <c r="B51" t="s">
        <v>704</v>
      </c>
      <c r="C51" t="s">
        <v>471</v>
      </c>
      <c r="D51">
        <v>317</v>
      </c>
      <c r="E51" t="s">
        <v>1094</v>
      </c>
      <c r="F51">
        <v>44231</v>
      </c>
      <c r="G51">
        <v>24</v>
      </c>
      <c r="H51">
        <v>1439</v>
      </c>
      <c r="I51">
        <v>7.1669191291175872E-3</v>
      </c>
      <c r="J51">
        <v>0.22029186935371786</v>
      </c>
      <c r="K51">
        <v>2024</v>
      </c>
      <c r="L51">
        <v>36</v>
      </c>
    </row>
    <row r="52" spans="1:12" x14ac:dyDescent="0.3">
      <c r="A52">
        <v>4</v>
      </c>
      <c r="B52" t="s">
        <v>704</v>
      </c>
      <c r="C52" t="s">
        <v>328</v>
      </c>
      <c r="D52">
        <v>275</v>
      </c>
      <c r="E52" t="s">
        <v>1324</v>
      </c>
      <c r="F52">
        <v>44231</v>
      </c>
      <c r="G52">
        <v>25</v>
      </c>
      <c r="H52">
        <v>477</v>
      </c>
      <c r="I52">
        <v>6.2173588659537428E-3</v>
      </c>
      <c r="J52">
        <v>0.5765199161425576</v>
      </c>
      <c r="K52">
        <v>2024</v>
      </c>
      <c r="L52">
        <v>36</v>
      </c>
    </row>
    <row r="53" spans="1:12" x14ac:dyDescent="0.3">
      <c r="A53">
        <v>4</v>
      </c>
      <c r="B53" t="s">
        <v>704</v>
      </c>
      <c r="C53" t="s">
        <v>317</v>
      </c>
      <c r="D53">
        <v>238</v>
      </c>
      <c r="E53" t="s">
        <v>1157</v>
      </c>
      <c r="F53">
        <v>44231</v>
      </c>
      <c r="G53">
        <v>26</v>
      </c>
      <c r="H53">
        <v>507</v>
      </c>
      <c r="I53">
        <v>5.3808414912617846E-3</v>
      </c>
      <c r="J53">
        <v>0.46942800788954636</v>
      </c>
      <c r="K53">
        <v>2024</v>
      </c>
      <c r="L53">
        <v>36</v>
      </c>
    </row>
    <row r="54" spans="1:12" x14ac:dyDescent="0.3">
      <c r="A54">
        <v>4</v>
      </c>
      <c r="B54" t="s">
        <v>704</v>
      </c>
      <c r="C54" t="s">
        <v>566</v>
      </c>
      <c r="D54">
        <v>235</v>
      </c>
      <c r="E54" t="s">
        <v>1099</v>
      </c>
      <c r="F54">
        <v>44231</v>
      </c>
      <c r="G54">
        <v>27</v>
      </c>
      <c r="H54">
        <v>570</v>
      </c>
      <c r="I54">
        <v>5.3130157581786526E-3</v>
      </c>
      <c r="J54">
        <v>0.41228070175438597</v>
      </c>
      <c r="K54">
        <v>2024</v>
      </c>
      <c r="L54">
        <v>36</v>
      </c>
    </row>
    <row r="55" spans="1:12" x14ac:dyDescent="0.3">
      <c r="A55">
        <v>4</v>
      </c>
      <c r="B55" t="s">
        <v>704</v>
      </c>
      <c r="C55" t="s">
        <v>304</v>
      </c>
      <c r="D55">
        <v>207</v>
      </c>
      <c r="E55" t="s">
        <v>1096</v>
      </c>
      <c r="F55">
        <v>44231</v>
      </c>
      <c r="G55">
        <v>28</v>
      </c>
      <c r="H55">
        <v>807</v>
      </c>
      <c r="I55">
        <v>4.6799755827360897E-3</v>
      </c>
      <c r="J55">
        <v>0.25650557620817843</v>
      </c>
      <c r="K55">
        <v>2024</v>
      </c>
      <c r="L55">
        <v>36</v>
      </c>
    </row>
    <row r="56" spans="1:12" x14ac:dyDescent="0.3">
      <c r="A56">
        <v>4</v>
      </c>
      <c r="B56" t="s">
        <v>704</v>
      </c>
      <c r="C56" t="s">
        <v>445</v>
      </c>
      <c r="D56">
        <v>198</v>
      </c>
      <c r="E56" t="s">
        <v>1303</v>
      </c>
      <c r="F56">
        <v>44231</v>
      </c>
      <c r="G56">
        <v>29</v>
      </c>
      <c r="H56">
        <v>1750</v>
      </c>
      <c r="I56">
        <v>4.4764983834866944E-3</v>
      </c>
      <c r="J56">
        <v>0.11314285714285714</v>
      </c>
      <c r="K56">
        <v>2024</v>
      </c>
      <c r="L56">
        <v>36</v>
      </c>
    </row>
    <row r="57" spans="1:12" x14ac:dyDescent="0.3">
      <c r="A57">
        <v>4</v>
      </c>
      <c r="B57" t="s">
        <v>704</v>
      </c>
      <c r="C57" t="s">
        <v>2972</v>
      </c>
      <c r="D57">
        <v>176</v>
      </c>
      <c r="E57" t="s">
        <v>2973</v>
      </c>
      <c r="F57">
        <v>44231</v>
      </c>
      <c r="G57">
        <v>30</v>
      </c>
      <c r="H57">
        <v>231</v>
      </c>
      <c r="I57">
        <v>3.9791096742103956E-3</v>
      </c>
      <c r="J57">
        <v>0.76190476190476186</v>
      </c>
      <c r="K57">
        <v>2024</v>
      </c>
      <c r="L57">
        <v>36</v>
      </c>
    </row>
    <row r="58" spans="1:12" x14ac:dyDescent="0.3">
      <c r="A58">
        <v>4</v>
      </c>
      <c r="B58" t="s">
        <v>704</v>
      </c>
      <c r="C58" t="s">
        <v>593</v>
      </c>
      <c r="D58">
        <v>171</v>
      </c>
      <c r="E58" t="s">
        <v>1012</v>
      </c>
      <c r="F58">
        <v>44231</v>
      </c>
      <c r="G58">
        <v>31</v>
      </c>
      <c r="H58">
        <v>764</v>
      </c>
      <c r="I58">
        <v>3.866066785738509E-3</v>
      </c>
      <c r="J58">
        <v>0.22382198952879581</v>
      </c>
      <c r="K58">
        <v>2024</v>
      </c>
      <c r="L58">
        <v>36</v>
      </c>
    </row>
    <row r="59" spans="1:12" x14ac:dyDescent="0.3">
      <c r="A59">
        <v>4</v>
      </c>
      <c r="B59" t="s">
        <v>704</v>
      </c>
      <c r="C59" t="s">
        <v>589</v>
      </c>
      <c r="D59">
        <v>128</v>
      </c>
      <c r="E59" t="s">
        <v>1325</v>
      </c>
      <c r="F59">
        <v>44231</v>
      </c>
      <c r="G59">
        <v>32</v>
      </c>
      <c r="H59">
        <v>256</v>
      </c>
      <c r="I59">
        <v>2.8938979448802876E-3</v>
      </c>
      <c r="J59">
        <v>0.5</v>
      </c>
      <c r="K59">
        <v>2024</v>
      </c>
      <c r="L59">
        <v>36</v>
      </c>
    </row>
    <row r="60" spans="1:12" x14ac:dyDescent="0.3">
      <c r="A60">
        <v>4</v>
      </c>
      <c r="B60" t="s">
        <v>704</v>
      </c>
      <c r="C60" t="s">
        <v>153</v>
      </c>
      <c r="D60">
        <v>114</v>
      </c>
      <c r="E60" t="s">
        <v>1304</v>
      </c>
      <c r="F60">
        <v>44231</v>
      </c>
      <c r="G60">
        <v>33</v>
      </c>
      <c r="H60">
        <v>890</v>
      </c>
      <c r="I60">
        <v>2.5773778571590062E-3</v>
      </c>
      <c r="J60">
        <v>0.12808988764044943</v>
      </c>
      <c r="K60">
        <v>2024</v>
      </c>
      <c r="L60">
        <v>36</v>
      </c>
    </row>
    <row r="61" spans="1:12" x14ac:dyDescent="0.3">
      <c r="A61">
        <v>4</v>
      </c>
      <c r="B61" t="s">
        <v>704</v>
      </c>
      <c r="C61" t="s">
        <v>325</v>
      </c>
      <c r="D61">
        <v>99</v>
      </c>
      <c r="E61" t="s">
        <v>1097</v>
      </c>
      <c r="F61">
        <v>44231</v>
      </c>
      <c r="G61">
        <v>34</v>
      </c>
      <c r="H61">
        <v>468</v>
      </c>
      <c r="I61">
        <v>2.2382491917433472E-3</v>
      </c>
      <c r="J61">
        <v>0.21153846153846154</v>
      </c>
      <c r="K61">
        <v>2024</v>
      </c>
      <c r="L61">
        <v>36</v>
      </c>
    </row>
    <row r="62" spans="1:12" x14ac:dyDescent="0.3">
      <c r="A62">
        <v>4</v>
      </c>
      <c r="B62" t="s">
        <v>704</v>
      </c>
      <c r="C62" t="s">
        <v>551</v>
      </c>
      <c r="D62">
        <v>98</v>
      </c>
      <c r="E62" t="s">
        <v>1016</v>
      </c>
      <c r="F62">
        <v>44231</v>
      </c>
      <c r="G62">
        <v>35</v>
      </c>
      <c r="H62">
        <v>395</v>
      </c>
      <c r="I62">
        <v>2.2156406140489701E-3</v>
      </c>
      <c r="J62">
        <v>0.2481012658227848</v>
      </c>
      <c r="K62">
        <v>2024</v>
      </c>
      <c r="L62">
        <v>36</v>
      </c>
    </row>
    <row r="63" spans="1:12" x14ac:dyDescent="0.3">
      <c r="A63">
        <v>4</v>
      </c>
      <c r="B63" t="s">
        <v>704</v>
      </c>
      <c r="C63" t="s">
        <v>355</v>
      </c>
      <c r="D63">
        <v>97</v>
      </c>
      <c r="E63" t="s">
        <v>1237</v>
      </c>
      <c r="F63">
        <v>44231</v>
      </c>
      <c r="G63">
        <v>36</v>
      </c>
      <c r="H63">
        <v>228</v>
      </c>
      <c r="I63">
        <v>2.1930320363545931E-3</v>
      </c>
      <c r="J63">
        <v>0.42543859649122806</v>
      </c>
      <c r="K63">
        <v>2024</v>
      </c>
      <c r="L63">
        <v>36</v>
      </c>
    </row>
    <row r="64" spans="1:12" x14ac:dyDescent="0.3">
      <c r="A64">
        <v>4</v>
      </c>
      <c r="B64" t="s">
        <v>704</v>
      </c>
      <c r="C64" t="s">
        <v>607</v>
      </c>
      <c r="D64">
        <v>96</v>
      </c>
      <c r="E64" t="s">
        <v>1323</v>
      </c>
      <c r="F64">
        <v>44231</v>
      </c>
      <c r="G64">
        <v>37</v>
      </c>
      <c r="H64">
        <v>343</v>
      </c>
      <c r="I64">
        <v>2.1704234586602156E-3</v>
      </c>
      <c r="J64">
        <v>0.27988338192419826</v>
      </c>
      <c r="K64">
        <v>2024</v>
      </c>
      <c r="L64">
        <v>36</v>
      </c>
    </row>
    <row r="65" spans="1:12" x14ac:dyDescent="0.3">
      <c r="A65">
        <v>4</v>
      </c>
      <c r="B65" t="s">
        <v>704</v>
      </c>
      <c r="C65" t="s">
        <v>255</v>
      </c>
      <c r="D65">
        <v>95</v>
      </c>
      <c r="E65" t="s">
        <v>1305</v>
      </c>
      <c r="F65">
        <v>44231</v>
      </c>
      <c r="G65">
        <v>38</v>
      </c>
      <c r="H65">
        <v>673</v>
      </c>
      <c r="I65">
        <v>2.1478148809658385E-3</v>
      </c>
      <c r="J65">
        <v>0.14115898959881129</v>
      </c>
      <c r="K65">
        <v>2024</v>
      </c>
      <c r="L65">
        <v>36</v>
      </c>
    </row>
    <row r="66" spans="1:12" x14ac:dyDescent="0.3">
      <c r="A66">
        <v>4</v>
      </c>
      <c r="B66" t="s">
        <v>704</v>
      </c>
      <c r="C66" t="s">
        <v>319</v>
      </c>
      <c r="D66">
        <v>89</v>
      </c>
      <c r="E66" t="s">
        <v>1021</v>
      </c>
      <c r="F66">
        <v>44231</v>
      </c>
      <c r="G66">
        <v>40</v>
      </c>
      <c r="H66">
        <v>739</v>
      </c>
      <c r="I66">
        <v>2.0121634147995749E-3</v>
      </c>
      <c r="J66">
        <v>0.12043301759133965</v>
      </c>
      <c r="K66">
        <v>2024</v>
      </c>
      <c r="L66">
        <v>36</v>
      </c>
    </row>
    <row r="67" spans="1:12" x14ac:dyDescent="0.3">
      <c r="A67">
        <v>4</v>
      </c>
      <c r="B67" t="s">
        <v>704</v>
      </c>
      <c r="C67" t="s">
        <v>474</v>
      </c>
      <c r="D67">
        <v>89</v>
      </c>
      <c r="E67" t="s">
        <v>1015</v>
      </c>
      <c r="F67">
        <v>44231</v>
      </c>
      <c r="G67">
        <v>40</v>
      </c>
      <c r="H67">
        <v>300</v>
      </c>
      <c r="I67">
        <v>2.0121634147995749E-3</v>
      </c>
      <c r="J67">
        <v>0.29666666666666669</v>
      </c>
      <c r="K67">
        <v>2024</v>
      </c>
      <c r="L67">
        <v>36</v>
      </c>
    </row>
    <row r="68" spans="1:12" x14ac:dyDescent="0.3">
      <c r="A68">
        <v>4</v>
      </c>
      <c r="B68" t="s">
        <v>704</v>
      </c>
      <c r="C68" t="s">
        <v>623</v>
      </c>
      <c r="D68">
        <v>89</v>
      </c>
      <c r="E68" t="s">
        <v>1139</v>
      </c>
      <c r="F68">
        <v>44231</v>
      </c>
      <c r="G68">
        <v>40</v>
      </c>
      <c r="H68">
        <v>551</v>
      </c>
      <c r="I68">
        <v>2.0121634147995749E-3</v>
      </c>
      <c r="J68">
        <v>0.16152450090744103</v>
      </c>
      <c r="K68">
        <v>2024</v>
      </c>
      <c r="L68">
        <v>36</v>
      </c>
    </row>
    <row r="69" spans="1:12" x14ac:dyDescent="0.3">
      <c r="A69">
        <v>4</v>
      </c>
      <c r="B69" t="s">
        <v>704</v>
      </c>
      <c r="C69" t="s">
        <v>537</v>
      </c>
      <c r="D69">
        <v>86</v>
      </c>
      <c r="E69" t="s">
        <v>1013</v>
      </c>
      <c r="F69">
        <v>44231</v>
      </c>
      <c r="G69">
        <v>42</v>
      </c>
      <c r="H69">
        <v>384</v>
      </c>
      <c r="I69">
        <v>1.9443376817164433E-3</v>
      </c>
      <c r="J69">
        <v>0.22395833333333334</v>
      </c>
      <c r="K69">
        <v>2024</v>
      </c>
      <c r="L69">
        <v>36</v>
      </c>
    </row>
    <row r="70" spans="1:12" x14ac:dyDescent="0.3">
      <c r="A70">
        <v>4</v>
      </c>
      <c r="B70" t="s">
        <v>704</v>
      </c>
      <c r="C70" t="s">
        <v>2974</v>
      </c>
      <c r="D70">
        <v>83</v>
      </c>
      <c r="E70" t="s">
        <v>2975</v>
      </c>
      <c r="F70">
        <v>44231</v>
      </c>
      <c r="G70">
        <v>43</v>
      </c>
      <c r="H70">
        <v>103</v>
      </c>
      <c r="I70">
        <v>1.8765119486333114E-3</v>
      </c>
      <c r="J70">
        <v>0.80582524271844658</v>
      </c>
      <c r="K70">
        <v>2024</v>
      </c>
      <c r="L70">
        <v>36</v>
      </c>
    </row>
    <row r="71" spans="1:12" x14ac:dyDescent="0.3">
      <c r="A71">
        <v>4</v>
      </c>
      <c r="B71" t="s">
        <v>704</v>
      </c>
      <c r="C71" t="s">
        <v>197</v>
      </c>
      <c r="D71">
        <v>81</v>
      </c>
      <c r="E71" t="s">
        <v>1014</v>
      </c>
      <c r="F71">
        <v>44231</v>
      </c>
      <c r="G71">
        <v>44</v>
      </c>
      <c r="H71">
        <v>252</v>
      </c>
      <c r="I71">
        <v>1.8312947932445571E-3</v>
      </c>
      <c r="J71">
        <v>0.32142857142857145</v>
      </c>
      <c r="K71">
        <v>2024</v>
      </c>
      <c r="L71">
        <v>36</v>
      </c>
    </row>
    <row r="72" spans="1:12" x14ac:dyDescent="0.3">
      <c r="A72">
        <v>4</v>
      </c>
      <c r="B72" t="s">
        <v>704</v>
      </c>
      <c r="C72" t="s">
        <v>369</v>
      </c>
      <c r="D72">
        <v>80</v>
      </c>
      <c r="E72" t="s">
        <v>1022</v>
      </c>
      <c r="F72">
        <v>44231</v>
      </c>
      <c r="G72">
        <v>45</v>
      </c>
      <c r="H72">
        <v>628</v>
      </c>
      <c r="I72">
        <v>1.8086862155501798E-3</v>
      </c>
      <c r="J72">
        <v>0.12738853503184713</v>
      </c>
      <c r="K72">
        <v>2024</v>
      </c>
      <c r="L72">
        <v>36</v>
      </c>
    </row>
    <row r="73" spans="1:12" x14ac:dyDescent="0.3">
      <c r="A73">
        <v>4</v>
      </c>
      <c r="B73" t="s">
        <v>704</v>
      </c>
      <c r="C73" t="s">
        <v>214</v>
      </c>
      <c r="D73">
        <v>75</v>
      </c>
      <c r="E73" t="s">
        <v>1141</v>
      </c>
      <c r="F73">
        <v>44231</v>
      </c>
      <c r="G73">
        <v>47</v>
      </c>
      <c r="H73">
        <v>322</v>
      </c>
      <c r="I73">
        <v>1.6956433270782934E-3</v>
      </c>
      <c r="J73">
        <v>0.23291925465838509</v>
      </c>
      <c r="K73">
        <v>2024</v>
      </c>
      <c r="L73">
        <v>36</v>
      </c>
    </row>
    <row r="74" spans="1:12" x14ac:dyDescent="0.3">
      <c r="A74">
        <v>4</v>
      </c>
      <c r="B74" t="s">
        <v>704</v>
      </c>
      <c r="C74" t="s">
        <v>318</v>
      </c>
      <c r="D74">
        <v>75</v>
      </c>
      <c r="E74" t="s">
        <v>1236</v>
      </c>
      <c r="F74">
        <v>44231</v>
      </c>
      <c r="G74">
        <v>47</v>
      </c>
      <c r="H74">
        <v>125</v>
      </c>
      <c r="I74">
        <v>1.6956433270782934E-3</v>
      </c>
      <c r="J74">
        <v>0.6</v>
      </c>
      <c r="K74">
        <v>2024</v>
      </c>
      <c r="L74">
        <v>36</v>
      </c>
    </row>
    <row r="75" spans="1:12" x14ac:dyDescent="0.3">
      <c r="A75">
        <v>4</v>
      </c>
      <c r="B75" t="s">
        <v>704</v>
      </c>
      <c r="C75" t="s">
        <v>523</v>
      </c>
      <c r="D75">
        <v>75</v>
      </c>
      <c r="E75" t="s">
        <v>1235</v>
      </c>
      <c r="F75">
        <v>44231</v>
      </c>
      <c r="G75">
        <v>47</v>
      </c>
      <c r="H75">
        <v>151</v>
      </c>
      <c r="I75">
        <v>1.6956433270782934E-3</v>
      </c>
      <c r="J75">
        <v>0.49668874172185429</v>
      </c>
      <c r="K75">
        <v>2024</v>
      </c>
      <c r="L75">
        <v>36</v>
      </c>
    </row>
    <row r="76" spans="1:12" x14ac:dyDescent="0.3">
      <c r="A76">
        <v>4</v>
      </c>
      <c r="B76" t="s">
        <v>704</v>
      </c>
      <c r="C76" t="s">
        <v>370</v>
      </c>
      <c r="D76">
        <v>71</v>
      </c>
      <c r="E76" t="s">
        <v>1098</v>
      </c>
      <c r="F76">
        <v>44231</v>
      </c>
      <c r="G76">
        <v>49</v>
      </c>
      <c r="H76">
        <v>404</v>
      </c>
      <c r="I76">
        <v>1.6052090163007845E-3</v>
      </c>
      <c r="J76">
        <v>0.17574257425742573</v>
      </c>
      <c r="K76">
        <v>2024</v>
      </c>
      <c r="L76">
        <v>36</v>
      </c>
    </row>
    <row r="77" spans="1:12" x14ac:dyDescent="0.3">
      <c r="A77">
        <v>4</v>
      </c>
      <c r="B77" t="s">
        <v>704</v>
      </c>
      <c r="C77" t="s">
        <v>581</v>
      </c>
      <c r="D77">
        <v>66</v>
      </c>
      <c r="E77" t="s">
        <v>2245</v>
      </c>
      <c r="F77">
        <v>44231</v>
      </c>
      <c r="G77">
        <v>50</v>
      </c>
      <c r="H77">
        <v>244</v>
      </c>
      <c r="I77">
        <v>1.4921661278288984E-3</v>
      </c>
      <c r="J77">
        <v>0.27049180327868855</v>
      </c>
      <c r="K77">
        <v>2024</v>
      </c>
      <c r="L77">
        <v>36</v>
      </c>
    </row>
    <row r="78" spans="1:12" x14ac:dyDescent="0.3">
      <c r="A78">
        <v>4</v>
      </c>
      <c r="B78" t="s">
        <v>704</v>
      </c>
      <c r="C78" t="s">
        <v>241</v>
      </c>
      <c r="D78">
        <v>62</v>
      </c>
      <c r="E78" t="s">
        <v>1238</v>
      </c>
      <c r="F78">
        <v>44231</v>
      </c>
      <c r="G78">
        <v>51</v>
      </c>
      <c r="H78">
        <v>142</v>
      </c>
      <c r="I78">
        <v>1.4017318170513892E-3</v>
      </c>
      <c r="J78">
        <v>0.43661971830985913</v>
      </c>
      <c r="K78">
        <v>2024</v>
      </c>
      <c r="L78">
        <v>36</v>
      </c>
    </row>
    <row r="79" spans="1:12" x14ac:dyDescent="0.3">
      <c r="A79">
        <v>4</v>
      </c>
      <c r="B79" t="s">
        <v>704</v>
      </c>
      <c r="C79" t="s">
        <v>295</v>
      </c>
      <c r="D79">
        <v>61</v>
      </c>
      <c r="E79" t="s">
        <v>993</v>
      </c>
      <c r="F79">
        <v>44231</v>
      </c>
      <c r="G79">
        <v>52.5</v>
      </c>
      <c r="H79">
        <v>241</v>
      </c>
      <c r="I79">
        <v>1.379123239357012E-3</v>
      </c>
      <c r="J79">
        <v>0.25311203319502074</v>
      </c>
      <c r="K79">
        <v>2024</v>
      </c>
      <c r="L79">
        <v>36</v>
      </c>
    </row>
    <row r="80" spans="1:12" x14ac:dyDescent="0.3">
      <c r="A80">
        <v>4</v>
      </c>
      <c r="B80" t="s">
        <v>704</v>
      </c>
      <c r="C80" t="s">
        <v>483</v>
      </c>
      <c r="D80">
        <v>61</v>
      </c>
      <c r="E80" t="s">
        <v>984</v>
      </c>
      <c r="F80">
        <v>44231</v>
      </c>
      <c r="G80">
        <v>52.5</v>
      </c>
      <c r="H80">
        <v>918</v>
      </c>
      <c r="I80">
        <v>1.379123239357012E-3</v>
      </c>
      <c r="J80">
        <v>6.6448801742919394E-2</v>
      </c>
      <c r="K80">
        <v>2024</v>
      </c>
      <c r="L80">
        <v>36</v>
      </c>
    </row>
    <row r="81" spans="1:12" x14ac:dyDescent="0.3">
      <c r="A81">
        <v>4</v>
      </c>
      <c r="B81" t="s">
        <v>704</v>
      </c>
      <c r="C81" t="s">
        <v>424</v>
      </c>
      <c r="D81">
        <v>60</v>
      </c>
      <c r="E81" t="s">
        <v>1017</v>
      </c>
      <c r="F81">
        <v>44231</v>
      </c>
      <c r="G81">
        <v>54</v>
      </c>
      <c r="H81">
        <v>249</v>
      </c>
      <c r="I81">
        <v>1.3565146616626349E-3</v>
      </c>
      <c r="J81">
        <v>0.24096385542168675</v>
      </c>
      <c r="K81">
        <v>2024</v>
      </c>
      <c r="L81">
        <v>36</v>
      </c>
    </row>
    <row r="82" spans="1:12" x14ac:dyDescent="0.3">
      <c r="A82">
        <v>4</v>
      </c>
      <c r="B82" t="s">
        <v>704</v>
      </c>
      <c r="C82" t="s">
        <v>202</v>
      </c>
      <c r="D82">
        <v>59</v>
      </c>
      <c r="E82" t="s">
        <v>1239</v>
      </c>
      <c r="F82">
        <v>44231</v>
      </c>
      <c r="G82">
        <v>55.5</v>
      </c>
      <c r="H82">
        <v>123</v>
      </c>
      <c r="I82">
        <v>1.3339060839682576E-3</v>
      </c>
      <c r="J82">
        <v>0.47967479674796748</v>
      </c>
      <c r="K82">
        <v>2024</v>
      </c>
      <c r="L82">
        <v>36</v>
      </c>
    </row>
    <row r="83" spans="1:12" x14ac:dyDescent="0.3">
      <c r="A83">
        <v>4</v>
      </c>
      <c r="B83" t="s">
        <v>704</v>
      </c>
      <c r="C83" t="s">
        <v>204</v>
      </c>
      <c r="D83">
        <v>59</v>
      </c>
      <c r="E83" t="s">
        <v>2263</v>
      </c>
      <c r="F83">
        <v>44231</v>
      </c>
      <c r="G83">
        <v>55.5</v>
      </c>
      <c r="H83">
        <v>115</v>
      </c>
      <c r="I83">
        <v>1.3339060839682576E-3</v>
      </c>
      <c r="J83">
        <v>0.5130434782608696</v>
      </c>
      <c r="K83">
        <v>2024</v>
      </c>
      <c r="L83">
        <v>36</v>
      </c>
    </row>
    <row r="84" spans="1:12" x14ac:dyDescent="0.3">
      <c r="A84">
        <v>4</v>
      </c>
      <c r="B84" t="s">
        <v>704</v>
      </c>
      <c r="C84" t="s">
        <v>372</v>
      </c>
      <c r="D84">
        <v>58</v>
      </c>
      <c r="E84" t="s">
        <v>1026</v>
      </c>
      <c r="F84">
        <v>44231</v>
      </c>
      <c r="G84">
        <v>57</v>
      </c>
      <c r="H84">
        <v>678</v>
      </c>
      <c r="I84">
        <v>1.3112975062738804E-3</v>
      </c>
      <c r="J84">
        <v>8.5545722713864306E-2</v>
      </c>
      <c r="K84">
        <v>2024</v>
      </c>
      <c r="L84">
        <v>36</v>
      </c>
    </row>
    <row r="85" spans="1:12" x14ac:dyDescent="0.3">
      <c r="A85">
        <v>4</v>
      </c>
      <c r="B85" t="s">
        <v>704</v>
      </c>
      <c r="C85" t="s">
        <v>230</v>
      </c>
      <c r="D85">
        <v>56</v>
      </c>
      <c r="E85" t="s">
        <v>1019</v>
      </c>
      <c r="F85">
        <v>44231</v>
      </c>
      <c r="G85">
        <v>58</v>
      </c>
      <c r="H85">
        <v>186</v>
      </c>
      <c r="I85">
        <v>1.2660803508851258E-3</v>
      </c>
      <c r="J85">
        <v>0.30107526881720431</v>
      </c>
      <c r="K85">
        <v>2024</v>
      </c>
      <c r="L85">
        <v>36</v>
      </c>
    </row>
    <row r="86" spans="1:12" x14ac:dyDescent="0.3">
      <c r="A86">
        <v>4</v>
      </c>
      <c r="B86" t="s">
        <v>704</v>
      </c>
      <c r="C86" t="s">
        <v>336</v>
      </c>
      <c r="D86">
        <v>53</v>
      </c>
      <c r="E86" t="s">
        <v>1100</v>
      </c>
      <c r="F86">
        <v>44231</v>
      </c>
      <c r="G86">
        <v>59</v>
      </c>
      <c r="H86">
        <v>280</v>
      </c>
      <c r="I86">
        <v>1.1982546178019942E-3</v>
      </c>
      <c r="J86">
        <v>0.18928571428571428</v>
      </c>
      <c r="K86">
        <v>2024</v>
      </c>
      <c r="L86">
        <v>36</v>
      </c>
    </row>
    <row r="87" spans="1:12" x14ac:dyDescent="0.3">
      <c r="A87">
        <v>4</v>
      </c>
      <c r="B87" t="s">
        <v>704</v>
      </c>
      <c r="C87" t="s">
        <v>248</v>
      </c>
      <c r="D87">
        <v>51</v>
      </c>
      <c r="E87" t="s">
        <v>1018</v>
      </c>
      <c r="F87">
        <v>44231</v>
      </c>
      <c r="G87">
        <v>60</v>
      </c>
      <c r="H87">
        <v>175</v>
      </c>
      <c r="I87">
        <v>1.1530374624132396E-3</v>
      </c>
      <c r="J87">
        <v>0.29142857142857143</v>
      </c>
      <c r="K87">
        <v>2024</v>
      </c>
      <c r="L87">
        <v>36</v>
      </c>
    </row>
    <row r="88" spans="1:12" x14ac:dyDescent="0.3">
      <c r="A88">
        <v>4</v>
      </c>
      <c r="B88" t="s">
        <v>704</v>
      </c>
      <c r="C88" t="s">
        <v>661</v>
      </c>
      <c r="D88">
        <v>50</v>
      </c>
      <c r="E88" t="s">
        <v>1306</v>
      </c>
      <c r="F88">
        <v>44231</v>
      </c>
      <c r="G88">
        <v>61</v>
      </c>
      <c r="H88">
        <v>523</v>
      </c>
      <c r="I88">
        <v>1.1304288847188624E-3</v>
      </c>
      <c r="J88">
        <v>9.5602294455066919E-2</v>
      </c>
      <c r="K88">
        <v>2024</v>
      </c>
      <c r="L88">
        <v>36</v>
      </c>
    </row>
    <row r="89" spans="1:12" x14ac:dyDescent="0.3">
      <c r="A89">
        <v>4</v>
      </c>
      <c r="B89" t="s">
        <v>704</v>
      </c>
      <c r="C89" t="s">
        <v>588</v>
      </c>
      <c r="D89">
        <v>45</v>
      </c>
      <c r="E89" t="s">
        <v>2976</v>
      </c>
      <c r="F89">
        <v>44231</v>
      </c>
      <c r="G89">
        <v>62</v>
      </c>
      <c r="H89">
        <v>87</v>
      </c>
      <c r="I89">
        <v>1.0173859962469762E-3</v>
      </c>
      <c r="J89">
        <v>0.51724137931034486</v>
      </c>
      <c r="K89">
        <v>2024</v>
      </c>
      <c r="L89">
        <v>36</v>
      </c>
    </row>
    <row r="90" spans="1:12" x14ac:dyDescent="0.3">
      <c r="A90">
        <v>4</v>
      </c>
      <c r="B90" t="s">
        <v>704</v>
      </c>
      <c r="C90" t="s">
        <v>312</v>
      </c>
      <c r="D90">
        <v>44</v>
      </c>
      <c r="E90" t="s">
        <v>1020</v>
      </c>
      <c r="F90">
        <v>44231</v>
      </c>
      <c r="G90">
        <v>63.5</v>
      </c>
      <c r="H90">
        <v>164</v>
      </c>
      <c r="I90">
        <v>9.947774185525989E-4</v>
      </c>
      <c r="J90">
        <v>0.26829268292682928</v>
      </c>
      <c r="K90">
        <v>2024</v>
      </c>
      <c r="L90">
        <v>36</v>
      </c>
    </row>
    <row r="91" spans="1:12" x14ac:dyDescent="0.3">
      <c r="A91">
        <v>4</v>
      </c>
      <c r="B91" t="s">
        <v>704</v>
      </c>
      <c r="C91" t="s">
        <v>643</v>
      </c>
      <c r="D91">
        <v>44</v>
      </c>
      <c r="E91" t="s">
        <v>2977</v>
      </c>
      <c r="F91">
        <v>44231</v>
      </c>
      <c r="G91">
        <v>63.5</v>
      </c>
      <c r="H91">
        <v>167</v>
      </c>
      <c r="I91">
        <v>9.947774185525989E-4</v>
      </c>
      <c r="J91">
        <v>0.26347305389221559</v>
      </c>
      <c r="K91">
        <v>2024</v>
      </c>
      <c r="L91">
        <v>36</v>
      </c>
    </row>
    <row r="92" spans="1:12" x14ac:dyDescent="0.3">
      <c r="A92">
        <v>4</v>
      </c>
      <c r="B92" t="s">
        <v>704</v>
      </c>
      <c r="C92" t="s">
        <v>2978</v>
      </c>
      <c r="D92">
        <v>43</v>
      </c>
      <c r="E92" t="s">
        <v>2979</v>
      </c>
      <c r="F92">
        <v>44231</v>
      </c>
      <c r="G92">
        <v>65</v>
      </c>
      <c r="H92">
        <v>80</v>
      </c>
      <c r="I92">
        <v>9.7216884085822163E-4</v>
      </c>
      <c r="J92">
        <v>0.53749999999999998</v>
      </c>
      <c r="K92">
        <v>2024</v>
      </c>
      <c r="L92">
        <v>36</v>
      </c>
    </row>
    <row r="93" spans="1:12" x14ac:dyDescent="0.3">
      <c r="A93">
        <v>4</v>
      </c>
      <c r="B93" t="s">
        <v>704</v>
      </c>
      <c r="C93" t="s">
        <v>367</v>
      </c>
      <c r="D93">
        <v>40</v>
      </c>
      <c r="E93" t="s">
        <v>1308</v>
      </c>
      <c r="F93">
        <v>44231</v>
      </c>
      <c r="G93">
        <v>66.5</v>
      </c>
      <c r="H93">
        <v>299</v>
      </c>
      <c r="I93">
        <v>9.043431077750899E-4</v>
      </c>
      <c r="J93">
        <v>0.13377926421404682</v>
      </c>
      <c r="K93">
        <v>2024</v>
      </c>
      <c r="L93">
        <v>36</v>
      </c>
    </row>
    <row r="94" spans="1:12" x14ac:dyDescent="0.3">
      <c r="A94">
        <v>4</v>
      </c>
      <c r="B94" t="s">
        <v>704</v>
      </c>
      <c r="C94" t="s">
        <v>660</v>
      </c>
      <c r="D94">
        <v>40</v>
      </c>
      <c r="E94" t="s">
        <v>1101</v>
      </c>
      <c r="F94">
        <v>44231</v>
      </c>
      <c r="G94">
        <v>66.5</v>
      </c>
      <c r="H94">
        <v>193</v>
      </c>
      <c r="I94">
        <v>9.043431077750899E-4</v>
      </c>
      <c r="J94">
        <v>0.20725388601036268</v>
      </c>
      <c r="K94">
        <v>2024</v>
      </c>
      <c r="L94">
        <v>36</v>
      </c>
    </row>
    <row r="95" spans="1:12" x14ac:dyDescent="0.3">
      <c r="A95">
        <v>4</v>
      </c>
      <c r="B95" t="s">
        <v>704</v>
      </c>
      <c r="C95" t="s">
        <v>2980</v>
      </c>
      <c r="D95">
        <v>39</v>
      </c>
      <c r="E95" t="s">
        <v>2981</v>
      </c>
      <c r="F95">
        <v>44231</v>
      </c>
      <c r="G95">
        <v>68.5</v>
      </c>
      <c r="H95">
        <v>114</v>
      </c>
      <c r="I95">
        <v>8.8173453008071263E-4</v>
      </c>
      <c r="J95">
        <v>0.34210526315789475</v>
      </c>
      <c r="K95">
        <v>2024</v>
      </c>
      <c r="L95">
        <v>36</v>
      </c>
    </row>
    <row r="96" spans="1:12" x14ac:dyDescent="0.3">
      <c r="A96">
        <v>4</v>
      </c>
      <c r="B96" t="s">
        <v>704</v>
      </c>
      <c r="C96" t="s">
        <v>250</v>
      </c>
      <c r="D96">
        <v>39</v>
      </c>
      <c r="E96" t="s">
        <v>2982</v>
      </c>
      <c r="F96">
        <v>44231</v>
      </c>
      <c r="G96">
        <v>68.5</v>
      </c>
      <c r="H96">
        <v>152</v>
      </c>
      <c r="I96">
        <v>8.8173453008071263E-4</v>
      </c>
      <c r="J96">
        <v>0.25657894736842107</v>
      </c>
      <c r="K96">
        <v>2024</v>
      </c>
      <c r="L96">
        <v>36</v>
      </c>
    </row>
    <row r="97" spans="1:12" x14ac:dyDescent="0.3">
      <c r="A97">
        <v>4</v>
      </c>
      <c r="B97" t="s">
        <v>704</v>
      </c>
      <c r="C97" t="s">
        <v>2983</v>
      </c>
      <c r="D97">
        <v>37</v>
      </c>
      <c r="E97" t="s">
        <v>2984</v>
      </c>
      <c r="F97">
        <v>44231</v>
      </c>
      <c r="G97">
        <v>70</v>
      </c>
      <c r="H97">
        <v>55</v>
      </c>
      <c r="I97">
        <v>8.3651737469195818E-4</v>
      </c>
      <c r="J97">
        <v>0.67272727272727273</v>
      </c>
      <c r="K97">
        <v>2024</v>
      </c>
      <c r="L97">
        <v>36</v>
      </c>
    </row>
    <row r="98" spans="1:12" x14ac:dyDescent="0.3">
      <c r="A98">
        <v>4</v>
      </c>
      <c r="B98" t="s">
        <v>704</v>
      </c>
      <c r="C98" t="s">
        <v>259</v>
      </c>
      <c r="D98">
        <v>36</v>
      </c>
      <c r="E98" t="s">
        <v>2985</v>
      </c>
      <c r="F98">
        <v>44231</v>
      </c>
      <c r="G98">
        <v>71</v>
      </c>
      <c r="H98">
        <v>121</v>
      </c>
      <c r="I98">
        <v>8.139087969975809E-4</v>
      </c>
      <c r="J98">
        <v>0.2975206611570248</v>
      </c>
      <c r="K98">
        <v>2024</v>
      </c>
      <c r="L98">
        <v>36</v>
      </c>
    </row>
    <row r="99" spans="1:12" x14ac:dyDescent="0.3">
      <c r="A99">
        <v>4</v>
      </c>
      <c r="B99" t="s">
        <v>704</v>
      </c>
      <c r="C99" t="s">
        <v>176</v>
      </c>
      <c r="D99">
        <v>35</v>
      </c>
      <c r="E99" t="s">
        <v>983</v>
      </c>
      <c r="F99">
        <v>44231</v>
      </c>
      <c r="G99">
        <v>72</v>
      </c>
      <c r="H99">
        <v>1553</v>
      </c>
      <c r="I99">
        <v>7.9130021930320362E-4</v>
      </c>
      <c r="J99">
        <v>2.2537025112685124E-2</v>
      </c>
      <c r="K99">
        <v>2024</v>
      </c>
      <c r="L99">
        <v>36</v>
      </c>
    </row>
    <row r="100" spans="1:12" x14ac:dyDescent="0.3">
      <c r="A100">
        <v>4</v>
      </c>
      <c r="B100" t="s">
        <v>704</v>
      </c>
      <c r="C100" t="s">
        <v>189</v>
      </c>
      <c r="D100">
        <v>34</v>
      </c>
      <c r="E100" t="s">
        <v>1310</v>
      </c>
      <c r="F100">
        <v>44231</v>
      </c>
      <c r="G100">
        <v>74</v>
      </c>
      <c r="H100">
        <v>171</v>
      </c>
      <c r="I100">
        <v>7.6869164160882635E-4</v>
      </c>
      <c r="J100">
        <v>0.19883040935672514</v>
      </c>
      <c r="K100">
        <v>2024</v>
      </c>
      <c r="L100">
        <v>36</v>
      </c>
    </row>
    <row r="101" spans="1:12" x14ac:dyDescent="0.3">
      <c r="A101">
        <v>4</v>
      </c>
      <c r="B101" t="s">
        <v>704</v>
      </c>
      <c r="C101" t="s">
        <v>415</v>
      </c>
      <c r="D101">
        <v>34</v>
      </c>
      <c r="E101" t="s">
        <v>2986</v>
      </c>
      <c r="F101">
        <v>44231</v>
      </c>
      <c r="G101">
        <v>74</v>
      </c>
      <c r="H101">
        <v>112</v>
      </c>
      <c r="I101">
        <v>7.6869164160882635E-4</v>
      </c>
      <c r="J101">
        <v>0.30357142857142855</v>
      </c>
      <c r="K101">
        <v>2024</v>
      </c>
      <c r="L101">
        <v>36</v>
      </c>
    </row>
    <row r="102" spans="1:12" x14ac:dyDescent="0.3">
      <c r="A102">
        <v>4</v>
      </c>
      <c r="B102" t="s">
        <v>704</v>
      </c>
      <c r="C102" t="s">
        <v>542</v>
      </c>
      <c r="D102">
        <v>34</v>
      </c>
      <c r="E102" t="s">
        <v>2987</v>
      </c>
      <c r="F102">
        <v>44231</v>
      </c>
      <c r="G102">
        <v>74</v>
      </c>
      <c r="H102">
        <v>97</v>
      </c>
      <c r="I102">
        <v>7.6869164160882635E-4</v>
      </c>
      <c r="J102">
        <v>0.35051546391752575</v>
      </c>
      <c r="K102">
        <v>2024</v>
      </c>
      <c r="L102">
        <v>36</v>
      </c>
    </row>
    <row r="103" spans="1:12" x14ac:dyDescent="0.3">
      <c r="A103">
        <v>4</v>
      </c>
      <c r="B103" t="s">
        <v>704</v>
      </c>
      <c r="C103" t="s">
        <v>240</v>
      </c>
      <c r="D103">
        <v>33</v>
      </c>
      <c r="E103" t="s">
        <v>1307</v>
      </c>
      <c r="F103">
        <v>44231</v>
      </c>
      <c r="G103">
        <v>76</v>
      </c>
      <c r="H103">
        <v>246</v>
      </c>
      <c r="I103">
        <v>7.4608306391444918E-4</v>
      </c>
      <c r="J103">
        <v>0.13414634146341464</v>
      </c>
      <c r="K103">
        <v>2024</v>
      </c>
      <c r="L103">
        <v>36</v>
      </c>
    </row>
    <row r="104" spans="1:12" x14ac:dyDescent="0.3">
      <c r="A104">
        <v>4</v>
      </c>
      <c r="B104" t="s">
        <v>704</v>
      </c>
      <c r="C104" t="s">
        <v>342</v>
      </c>
      <c r="D104">
        <v>32</v>
      </c>
      <c r="E104" t="s">
        <v>1309</v>
      </c>
      <c r="F104">
        <v>44231</v>
      </c>
      <c r="G104">
        <v>77</v>
      </c>
      <c r="H104">
        <v>232</v>
      </c>
      <c r="I104">
        <v>7.234744862200719E-4</v>
      </c>
      <c r="J104">
        <v>0.13793103448275862</v>
      </c>
      <c r="K104">
        <v>2024</v>
      </c>
      <c r="L104">
        <v>36</v>
      </c>
    </row>
    <row r="105" spans="1:12" x14ac:dyDescent="0.3">
      <c r="A105">
        <v>4</v>
      </c>
      <c r="B105" t="s">
        <v>704</v>
      </c>
      <c r="C105" t="s">
        <v>568</v>
      </c>
      <c r="D105">
        <v>31</v>
      </c>
      <c r="E105" t="s">
        <v>1129</v>
      </c>
      <c r="F105">
        <v>44231</v>
      </c>
      <c r="G105">
        <v>78</v>
      </c>
      <c r="H105">
        <v>2009</v>
      </c>
      <c r="I105">
        <v>7.0086590852569462E-4</v>
      </c>
      <c r="J105">
        <v>1.5430562468889995E-2</v>
      </c>
      <c r="K105">
        <v>2024</v>
      </c>
      <c r="L105">
        <v>36</v>
      </c>
    </row>
    <row r="106" spans="1:12" x14ac:dyDescent="0.3">
      <c r="A106">
        <v>4</v>
      </c>
      <c r="B106" t="s">
        <v>704</v>
      </c>
      <c r="C106" t="s">
        <v>2988</v>
      </c>
      <c r="D106">
        <v>29</v>
      </c>
      <c r="E106" t="s">
        <v>2989</v>
      </c>
      <c r="F106">
        <v>44231</v>
      </c>
      <c r="G106">
        <v>80.5</v>
      </c>
      <c r="H106">
        <v>43</v>
      </c>
      <c r="I106">
        <v>6.5564875313694018E-4</v>
      </c>
      <c r="J106">
        <v>0.67441860465116277</v>
      </c>
      <c r="K106">
        <v>2024</v>
      </c>
      <c r="L106">
        <v>36</v>
      </c>
    </row>
    <row r="107" spans="1:12" x14ac:dyDescent="0.3">
      <c r="A107">
        <v>4</v>
      </c>
      <c r="B107" t="s">
        <v>704</v>
      </c>
      <c r="C107" t="s">
        <v>282</v>
      </c>
      <c r="D107">
        <v>29</v>
      </c>
      <c r="E107" t="s">
        <v>2990</v>
      </c>
      <c r="F107">
        <v>44231</v>
      </c>
      <c r="G107">
        <v>80.5</v>
      </c>
      <c r="H107">
        <v>57</v>
      </c>
      <c r="I107">
        <v>6.5564875313694018E-4</v>
      </c>
      <c r="J107">
        <v>0.50877192982456143</v>
      </c>
      <c r="K107">
        <v>2024</v>
      </c>
      <c r="L107">
        <v>36</v>
      </c>
    </row>
    <row r="108" spans="1:12" x14ac:dyDescent="0.3">
      <c r="A108">
        <v>4</v>
      </c>
      <c r="B108" t="s">
        <v>704</v>
      </c>
      <c r="C108" t="s">
        <v>602</v>
      </c>
      <c r="D108">
        <v>29</v>
      </c>
      <c r="E108" t="s">
        <v>2991</v>
      </c>
      <c r="F108">
        <v>44231</v>
      </c>
      <c r="G108">
        <v>80.5</v>
      </c>
      <c r="H108">
        <v>185</v>
      </c>
      <c r="I108">
        <v>6.5564875313694018E-4</v>
      </c>
      <c r="J108">
        <v>0.15675675675675677</v>
      </c>
      <c r="K108">
        <v>2024</v>
      </c>
      <c r="L108">
        <v>36</v>
      </c>
    </row>
    <row r="109" spans="1:12" x14ac:dyDescent="0.3">
      <c r="A109">
        <v>4</v>
      </c>
      <c r="B109" t="s">
        <v>704</v>
      </c>
      <c r="C109" t="s">
        <v>673</v>
      </c>
      <c r="D109">
        <v>29</v>
      </c>
      <c r="E109" t="s">
        <v>2992</v>
      </c>
      <c r="F109">
        <v>44231</v>
      </c>
      <c r="G109">
        <v>80.5</v>
      </c>
      <c r="H109">
        <v>122</v>
      </c>
      <c r="I109">
        <v>6.5564875313694018E-4</v>
      </c>
      <c r="J109">
        <v>0.23770491803278687</v>
      </c>
      <c r="K109">
        <v>2024</v>
      </c>
      <c r="L109">
        <v>36</v>
      </c>
    </row>
    <row r="110" spans="1:12" x14ac:dyDescent="0.3">
      <c r="A110">
        <v>4</v>
      </c>
      <c r="B110" t="s">
        <v>704</v>
      </c>
      <c r="C110" t="s">
        <v>666</v>
      </c>
      <c r="D110">
        <v>28</v>
      </c>
      <c r="E110" t="s">
        <v>2993</v>
      </c>
      <c r="F110">
        <v>44231</v>
      </c>
      <c r="G110">
        <v>83</v>
      </c>
      <c r="H110">
        <v>59</v>
      </c>
      <c r="I110">
        <v>6.330401754425629E-4</v>
      </c>
      <c r="J110">
        <v>0.47457627118644069</v>
      </c>
      <c r="K110">
        <v>2024</v>
      </c>
      <c r="L110">
        <v>36</v>
      </c>
    </row>
    <row r="111" spans="1:12" x14ac:dyDescent="0.3">
      <c r="A111">
        <v>4</v>
      </c>
      <c r="B111" t="s">
        <v>704</v>
      </c>
      <c r="C111" t="s">
        <v>2994</v>
      </c>
      <c r="D111">
        <v>27</v>
      </c>
      <c r="E111" t="s">
        <v>2995</v>
      </c>
      <c r="F111">
        <v>44231</v>
      </c>
      <c r="G111">
        <v>84.5</v>
      </c>
      <c r="H111">
        <v>48</v>
      </c>
      <c r="I111">
        <v>6.1043159774818562E-4</v>
      </c>
      <c r="J111">
        <v>0.5625</v>
      </c>
      <c r="K111">
        <v>2024</v>
      </c>
      <c r="L111">
        <v>36</v>
      </c>
    </row>
    <row r="112" spans="1:12" x14ac:dyDescent="0.3">
      <c r="A112">
        <v>4</v>
      </c>
      <c r="B112" t="s">
        <v>704</v>
      </c>
      <c r="C112" t="s">
        <v>616</v>
      </c>
      <c r="D112">
        <v>27</v>
      </c>
      <c r="E112" t="s">
        <v>2996</v>
      </c>
      <c r="F112">
        <v>44231</v>
      </c>
      <c r="G112">
        <v>84.5</v>
      </c>
      <c r="H112">
        <v>88</v>
      </c>
      <c r="I112">
        <v>6.1043159774818562E-4</v>
      </c>
      <c r="J112">
        <v>0.30681818181818182</v>
      </c>
      <c r="K112">
        <v>2024</v>
      </c>
      <c r="L112">
        <v>36</v>
      </c>
    </row>
    <row r="113" spans="1:12" x14ac:dyDescent="0.3">
      <c r="A113">
        <v>4</v>
      </c>
      <c r="B113" t="s">
        <v>704</v>
      </c>
      <c r="C113" t="s">
        <v>170</v>
      </c>
      <c r="D113">
        <v>26</v>
      </c>
      <c r="E113" t="s">
        <v>2997</v>
      </c>
      <c r="F113">
        <v>44231</v>
      </c>
      <c r="G113">
        <v>86.5</v>
      </c>
      <c r="H113">
        <v>119</v>
      </c>
      <c r="I113">
        <v>5.8782302005380845E-4</v>
      </c>
      <c r="J113">
        <v>0.21848739495798319</v>
      </c>
      <c r="K113">
        <v>2024</v>
      </c>
      <c r="L113">
        <v>36</v>
      </c>
    </row>
    <row r="114" spans="1:12" x14ac:dyDescent="0.3">
      <c r="A114">
        <v>4</v>
      </c>
      <c r="B114" t="s">
        <v>704</v>
      </c>
      <c r="C114" t="s">
        <v>339</v>
      </c>
      <c r="D114">
        <v>26</v>
      </c>
      <c r="E114" t="s">
        <v>2998</v>
      </c>
      <c r="F114">
        <v>44231</v>
      </c>
      <c r="G114">
        <v>86.5</v>
      </c>
      <c r="H114">
        <v>90</v>
      </c>
      <c r="I114">
        <v>5.8782302005380845E-4</v>
      </c>
      <c r="J114">
        <v>0.28888888888888886</v>
      </c>
      <c r="K114">
        <v>2024</v>
      </c>
      <c r="L114">
        <v>36</v>
      </c>
    </row>
    <row r="115" spans="1:12" x14ac:dyDescent="0.3">
      <c r="A115">
        <v>4</v>
      </c>
      <c r="B115" t="s">
        <v>704</v>
      </c>
      <c r="C115" t="s">
        <v>2999</v>
      </c>
      <c r="D115">
        <v>25</v>
      </c>
      <c r="E115" t="s">
        <v>3000</v>
      </c>
      <c r="F115">
        <v>44231</v>
      </c>
      <c r="G115">
        <v>88</v>
      </c>
      <c r="H115">
        <v>79</v>
      </c>
      <c r="I115">
        <v>5.6521444235943118E-4</v>
      </c>
      <c r="J115">
        <v>0.31645569620253167</v>
      </c>
      <c r="K115">
        <v>2024</v>
      </c>
      <c r="L115">
        <v>36</v>
      </c>
    </row>
    <row r="116" spans="1:12" x14ac:dyDescent="0.3">
      <c r="A116">
        <v>5</v>
      </c>
      <c r="B116" t="s">
        <v>703</v>
      </c>
      <c r="C116" t="s">
        <v>322</v>
      </c>
      <c r="D116">
        <v>1698</v>
      </c>
      <c r="E116" t="s">
        <v>1011</v>
      </c>
      <c r="F116">
        <v>4918</v>
      </c>
      <c r="G116">
        <v>1</v>
      </c>
      <c r="H116">
        <v>2626</v>
      </c>
      <c r="I116">
        <v>0.34526230174867834</v>
      </c>
      <c r="J116">
        <v>0.6466108149276466</v>
      </c>
      <c r="K116">
        <v>2024</v>
      </c>
      <c r="L116">
        <v>36</v>
      </c>
    </row>
    <row r="117" spans="1:12" x14ac:dyDescent="0.3">
      <c r="A117">
        <v>5</v>
      </c>
      <c r="B117" t="s">
        <v>703</v>
      </c>
      <c r="C117" t="s">
        <v>593</v>
      </c>
      <c r="D117">
        <v>503</v>
      </c>
      <c r="E117" t="s">
        <v>1012</v>
      </c>
      <c r="F117">
        <v>4918</v>
      </c>
      <c r="G117">
        <v>2</v>
      </c>
      <c r="H117">
        <v>764</v>
      </c>
      <c r="I117">
        <v>0.10227734851565677</v>
      </c>
      <c r="J117">
        <v>0.65837696335078533</v>
      </c>
      <c r="K117">
        <v>2024</v>
      </c>
      <c r="L117">
        <v>36</v>
      </c>
    </row>
    <row r="118" spans="1:12" x14ac:dyDescent="0.3">
      <c r="A118">
        <v>5</v>
      </c>
      <c r="B118" t="s">
        <v>703</v>
      </c>
      <c r="C118" t="s">
        <v>537</v>
      </c>
      <c r="D118">
        <v>240</v>
      </c>
      <c r="E118" t="s">
        <v>1013</v>
      </c>
      <c r="F118">
        <v>4918</v>
      </c>
      <c r="G118">
        <v>3</v>
      </c>
      <c r="H118">
        <v>384</v>
      </c>
      <c r="I118">
        <v>4.8800325335502236E-2</v>
      </c>
      <c r="J118">
        <v>0.625</v>
      </c>
      <c r="K118">
        <v>2024</v>
      </c>
      <c r="L118">
        <v>36</v>
      </c>
    </row>
    <row r="119" spans="1:12" x14ac:dyDescent="0.3">
      <c r="A119">
        <v>5</v>
      </c>
      <c r="B119" t="s">
        <v>703</v>
      </c>
      <c r="C119" t="s">
        <v>474</v>
      </c>
      <c r="D119">
        <v>171</v>
      </c>
      <c r="E119" t="s">
        <v>1015</v>
      </c>
      <c r="F119">
        <v>4918</v>
      </c>
      <c r="G119">
        <v>4</v>
      </c>
      <c r="H119">
        <v>300</v>
      </c>
      <c r="I119">
        <v>3.4770231801545343E-2</v>
      </c>
      <c r="J119">
        <v>0.56999999999999995</v>
      </c>
      <c r="K119">
        <v>2024</v>
      </c>
      <c r="L119">
        <v>36</v>
      </c>
    </row>
    <row r="120" spans="1:12" x14ac:dyDescent="0.3">
      <c r="A120">
        <v>5</v>
      </c>
      <c r="B120" t="s">
        <v>703</v>
      </c>
      <c r="C120" t="s">
        <v>551</v>
      </c>
      <c r="D120">
        <v>168</v>
      </c>
      <c r="E120" t="s">
        <v>1016</v>
      </c>
      <c r="F120">
        <v>4918</v>
      </c>
      <c r="G120">
        <v>5</v>
      </c>
      <c r="H120">
        <v>395</v>
      </c>
      <c r="I120">
        <v>3.4160227734851563E-2</v>
      </c>
      <c r="J120">
        <v>0.42531645569620252</v>
      </c>
      <c r="K120">
        <v>2024</v>
      </c>
      <c r="L120">
        <v>36</v>
      </c>
    </row>
    <row r="121" spans="1:12" x14ac:dyDescent="0.3">
      <c r="A121">
        <v>5</v>
      </c>
      <c r="B121" t="s">
        <v>703</v>
      </c>
      <c r="C121" t="s">
        <v>197</v>
      </c>
      <c r="D121">
        <v>144</v>
      </c>
      <c r="E121" t="s">
        <v>1014</v>
      </c>
      <c r="F121">
        <v>4918</v>
      </c>
      <c r="G121">
        <v>6.5</v>
      </c>
      <c r="H121">
        <v>252</v>
      </c>
      <c r="I121">
        <v>2.9280195201301342E-2</v>
      </c>
      <c r="J121">
        <v>0.5714285714285714</v>
      </c>
      <c r="K121">
        <v>2024</v>
      </c>
      <c r="L121">
        <v>36</v>
      </c>
    </row>
    <row r="122" spans="1:12" x14ac:dyDescent="0.3">
      <c r="A122">
        <v>5</v>
      </c>
      <c r="B122" t="s">
        <v>703</v>
      </c>
      <c r="C122" t="s">
        <v>295</v>
      </c>
      <c r="D122">
        <v>144</v>
      </c>
      <c r="E122" t="s">
        <v>993</v>
      </c>
      <c r="F122">
        <v>4918</v>
      </c>
      <c r="G122">
        <v>6.5</v>
      </c>
      <c r="H122">
        <v>241</v>
      </c>
      <c r="I122">
        <v>2.9280195201301342E-2</v>
      </c>
      <c r="J122">
        <v>0.59751037344398339</v>
      </c>
      <c r="K122">
        <v>2024</v>
      </c>
      <c r="L122">
        <v>36</v>
      </c>
    </row>
    <row r="123" spans="1:12" x14ac:dyDescent="0.3">
      <c r="A123">
        <v>5</v>
      </c>
      <c r="B123" t="s">
        <v>703</v>
      </c>
      <c r="C123" t="s">
        <v>572</v>
      </c>
      <c r="D123">
        <v>143</v>
      </c>
      <c r="E123" t="s">
        <v>996</v>
      </c>
      <c r="F123">
        <v>4918</v>
      </c>
      <c r="G123">
        <v>8</v>
      </c>
      <c r="H123">
        <v>18857</v>
      </c>
      <c r="I123">
        <v>2.9076860512403414E-2</v>
      </c>
      <c r="J123">
        <v>7.5833907832635094E-3</v>
      </c>
      <c r="K123">
        <v>2024</v>
      </c>
      <c r="L123">
        <v>36</v>
      </c>
    </row>
    <row r="124" spans="1:12" x14ac:dyDescent="0.3">
      <c r="A124">
        <v>5</v>
      </c>
      <c r="B124" t="s">
        <v>703</v>
      </c>
      <c r="C124" t="s">
        <v>424</v>
      </c>
      <c r="D124">
        <v>125</v>
      </c>
      <c r="E124" t="s">
        <v>1017</v>
      </c>
      <c r="F124">
        <v>4918</v>
      </c>
      <c r="G124">
        <v>9</v>
      </c>
      <c r="H124">
        <v>249</v>
      </c>
      <c r="I124">
        <v>2.541683611224075E-2</v>
      </c>
      <c r="J124">
        <v>0.50200803212851408</v>
      </c>
      <c r="K124">
        <v>2024</v>
      </c>
      <c r="L124">
        <v>36</v>
      </c>
    </row>
    <row r="125" spans="1:12" x14ac:dyDescent="0.3">
      <c r="A125">
        <v>5</v>
      </c>
      <c r="B125" t="s">
        <v>703</v>
      </c>
      <c r="C125" t="s">
        <v>483</v>
      </c>
      <c r="D125">
        <v>110</v>
      </c>
      <c r="E125" t="s">
        <v>984</v>
      </c>
      <c r="F125">
        <v>4918</v>
      </c>
      <c r="G125">
        <v>10</v>
      </c>
      <c r="H125">
        <v>918</v>
      </c>
      <c r="I125">
        <v>2.2366815778771858E-2</v>
      </c>
      <c r="J125">
        <v>0.11982570806100218</v>
      </c>
      <c r="K125">
        <v>2024</v>
      </c>
      <c r="L125">
        <v>36</v>
      </c>
    </row>
    <row r="126" spans="1:12" x14ac:dyDescent="0.3">
      <c r="A126">
        <v>5</v>
      </c>
      <c r="B126" t="s">
        <v>703</v>
      </c>
      <c r="C126" t="s">
        <v>248</v>
      </c>
      <c r="D126">
        <v>104</v>
      </c>
      <c r="E126" t="s">
        <v>1018</v>
      </c>
      <c r="F126">
        <v>4918</v>
      </c>
      <c r="G126">
        <v>11</v>
      </c>
      <c r="H126">
        <v>175</v>
      </c>
      <c r="I126">
        <v>2.1146807645384302E-2</v>
      </c>
      <c r="J126">
        <v>0.59428571428571431</v>
      </c>
      <c r="K126">
        <v>2024</v>
      </c>
      <c r="L126">
        <v>36</v>
      </c>
    </row>
    <row r="127" spans="1:12" x14ac:dyDescent="0.3">
      <c r="A127">
        <v>5</v>
      </c>
      <c r="B127" t="s">
        <v>703</v>
      </c>
      <c r="C127" t="s">
        <v>230</v>
      </c>
      <c r="D127">
        <v>100</v>
      </c>
      <c r="E127" t="s">
        <v>1019</v>
      </c>
      <c r="F127">
        <v>4918</v>
      </c>
      <c r="G127">
        <v>12.5</v>
      </c>
      <c r="H127">
        <v>186</v>
      </c>
      <c r="I127">
        <v>2.0333468889792598E-2</v>
      </c>
      <c r="J127">
        <v>0.5376344086021505</v>
      </c>
      <c r="K127">
        <v>2024</v>
      </c>
      <c r="L127">
        <v>36</v>
      </c>
    </row>
    <row r="128" spans="1:12" x14ac:dyDescent="0.3">
      <c r="A128">
        <v>5</v>
      </c>
      <c r="B128" t="s">
        <v>703</v>
      </c>
      <c r="C128" t="s">
        <v>312</v>
      </c>
      <c r="D128">
        <v>100</v>
      </c>
      <c r="E128" t="s">
        <v>1020</v>
      </c>
      <c r="F128">
        <v>4918</v>
      </c>
      <c r="G128">
        <v>12.5</v>
      </c>
      <c r="H128">
        <v>164</v>
      </c>
      <c r="I128">
        <v>2.0333468889792598E-2</v>
      </c>
      <c r="J128">
        <v>0.6097560975609756</v>
      </c>
      <c r="K128">
        <v>2024</v>
      </c>
      <c r="L128">
        <v>36</v>
      </c>
    </row>
    <row r="129" spans="1:12" x14ac:dyDescent="0.3">
      <c r="A129">
        <v>5</v>
      </c>
      <c r="B129" t="s">
        <v>703</v>
      </c>
      <c r="C129" t="s">
        <v>176</v>
      </c>
      <c r="D129">
        <v>74</v>
      </c>
      <c r="E129" t="s">
        <v>983</v>
      </c>
      <c r="F129">
        <v>4918</v>
      </c>
      <c r="G129">
        <v>14</v>
      </c>
      <c r="H129">
        <v>1553</v>
      </c>
      <c r="I129">
        <v>1.5046766978446523E-2</v>
      </c>
      <c r="J129">
        <v>4.7649710238248551E-2</v>
      </c>
      <c r="K129">
        <v>2024</v>
      </c>
      <c r="L129">
        <v>36</v>
      </c>
    </row>
    <row r="130" spans="1:12" x14ac:dyDescent="0.3">
      <c r="A130">
        <v>5</v>
      </c>
      <c r="B130" t="s">
        <v>703</v>
      </c>
      <c r="C130" t="s">
        <v>415</v>
      </c>
      <c r="D130">
        <v>67</v>
      </c>
      <c r="E130" t="s">
        <v>2986</v>
      </c>
      <c r="F130">
        <v>4918</v>
      </c>
      <c r="G130">
        <v>15.5</v>
      </c>
      <c r="H130">
        <v>112</v>
      </c>
      <c r="I130">
        <v>1.3623424156161041E-2</v>
      </c>
      <c r="J130">
        <v>0.5982142857142857</v>
      </c>
      <c r="K130">
        <v>2024</v>
      </c>
      <c r="L130">
        <v>36</v>
      </c>
    </row>
    <row r="131" spans="1:12" x14ac:dyDescent="0.3">
      <c r="A131">
        <v>5</v>
      </c>
      <c r="B131" t="s">
        <v>703</v>
      </c>
      <c r="C131" t="s">
        <v>581</v>
      </c>
      <c r="D131">
        <v>67</v>
      </c>
      <c r="E131" t="s">
        <v>2245</v>
      </c>
      <c r="F131">
        <v>4918</v>
      </c>
      <c r="G131">
        <v>15.5</v>
      </c>
      <c r="H131">
        <v>244</v>
      </c>
      <c r="I131">
        <v>1.3623424156161041E-2</v>
      </c>
      <c r="J131">
        <v>0.27459016393442626</v>
      </c>
      <c r="K131">
        <v>2024</v>
      </c>
      <c r="L131">
        <v>36</v>
      </c>
    </row>
    <row r="132" spans="1:12" x14ac:dyDescent="0.3">
      <c r="A132">
        <v>5</v>
      </c>
      <c r="B132" t="s">
        <v>703</v>
      </c>
      <c r="C132" t="s">
        <v>162</v>
      </c>
      <c r="D132">
        <v>53</v>
      </c>
      <c r="E132" t="s">
        <v>1095</v>
      </c>
      <c r="F132">
        <v>4918</v>
      </c>
      <c r="G132">
        <v>17</v>
      </c>
      <c r="H132">
        <v>1560</v>
      </c>
      <c r="I132">
        <v>1.0776738511590077E-2</v>
      </c>
      <c r="J132">
        <v>3.3974358974358972E-2</v>
      </c>
      <c r="K132">
        <v>2024</v>
      </c>
      <c r="L132">
        <v>36</v>
      </c>
    </row>
    <row r="133" spans="1:12" x14ac:dyDescent="0.3">
      <c r="A133">
        <v>5</v>
      </c>
      <c r="B133" t="s">
        <v>703</v>
      </c>
      <c r="C133" t="s">
        <v>250</v>
      </c>
      <c r="D133">
        <v>43</v>
      </c>
      <c r="E133" t="s">
        <v>2982</v>
      </c>
      <c r="F133">
        <v>4918</v>
      </c>
      <c r="G133">
        <v>18</v>
      </c>
      <c r="H133">
        <v>152</v>
      </c>
      <c r="I133">
        <v>8.7433916226108167E-3</v>
      </c>
      <c r="J133">
        <v>0.28289473684210525</v>
      </c>
      <c r="K133">
        <v>2024</v>
      </c>
      <c r="L133">
        <v>36</v>
      </c>
    </row>
    <row r="134" spans="1:12" x14ac:dyDescent="0.3">
      <c r="A134">
        <v>5</v>
      </c>
      <c r="B134" t="s">
        <v>703</v>
      </c>
      <c r="C134" t="s">
        <v>259</v>
      </c>
      <c r="D134">
        <v>42</v>
      </c>
      <c r="E134" t="s">
        <v>2985</v>
      </c>
      <c r="F134">
        <v>4918</v>
      </c>
      <c r="G134">
        <v>19</v>
      </c>
      <c r="H134">
        <v>121</v>
      </c>
      <c r="I134">
        <v>8.5400569337128907E-3</v>
      </c>
      <c r="J134">
        <v>0.34710743801652894</v>
      </c>
      <c r="K134">
        <v>2024</v>
      </c>
      <c r="L134">
        <v>36</v>
      </c>
    </row>
    <row r="135" spans="1:12" x14ac:dyDescent="0.3">
      <c r="A135">
        <v>5</v>
      </c>
      <c r="B135" t="s">
        <v>703</v>
      </c>
      <c r="C135" t="s">
        <v>518</v>
      </c>
      <c r="D135">
        <v>38</v>
      </c>
      <c r="E135" t="s">
        <v>3001</v>
      </c>
      <c r="F135">
        <v>4918</v>
      </c>
      <c r="G135">
        <v>20</v>
      </c>
      <c r="H135">
        <v>79</v>
      </c>
      <c r="I135">
        <v>7.7267181781211875E-3</v>
      </c>
      <c r="J135">
        <v>0.48101265822784811</v>
      </c>
      <c r="K135">
        <v>2024</v>
      </c>
      <c r="L135">
        <v>36</v>
      </c>
    </row>
    <row r="136" spans="1:12" x14ac:dyDescent="0.3">
      <c r="A136">
        <v>5</v>
      </c>
      <c r="B136" t="s">
        <v>703</v>
      </c>
      <c r="C136" t="s">
        <v>336</v>
      </c>
      <c r="D136">
        <v>36</v>
      </c>
      <c r="E136" t="s">
        <v>1100</v>
      </c>
      <c r="F136">
        <v>4918</v>
      </c>
      <c r="G136">
        <v>21</v>
      </c>
      <c r="H136">
        <v>280</v>
      </c>
      <c r="I136">
        <v>7.3200488003253355E-3</v>
      </c>
      <c r="J136">
        <v>0.12857142857142856</v>
      </c>
      <c r="K136">
        <v>2024</v>
      </c>
      <c r="L136">
        <v>36</v>
      </c>
    </row>
    <row r="137" spans="1:12" x14ac:dyDescent="0.3">
      <c r="A137">
        <v>5</v>
      </c>
      <c r="B137" t="s">
        <v>703</v>
      </c>
      <c r="C137" t="s">
        <v>375</v>
      </c>
      <c r="D137">
        <v>35</v>
      </c>
      <c r="E137" t="s">
        <v>3002</v>
      </c>
      <c r="F137">
        <v>4918</v>
      </c>
      <c r="G137">
        <v>22</v>
      </c>
      <c r="H137">
        <v>142</v>
      </c>
      <c r="I137">
        <v>7.1167141114274095E-3</v>
      </c>
      <c r="J137">
        <v>0.24647887323943662</v>
      </c>
      <c r="K137">
        <v>2024</v>
      </c>
      <c r="L137">
        <v>36</v>
      </c>
    </row>
    <row r="138" spans="1:12" x14ac:dyDescent="0.3">
      <c r="A138">
        <v>5</v>
      </c>
      <c r="B138" t="s">
        <v>703</v>
      </c>
      <c r="C138" t="s">
        <v>244</v>
      </c>
      <c r="D138">
        <v>31</v>
      </c>
      <c r="E138" t="s">
        <v>997</v>
      </c>
      <c r="F138">
        <v>4918</v>
      </c>
      <c r="G138">
        <v>23</v>
      </c>
      <c r="H138">
        <v>7074</v>
      </c>
      <c r="I138">
        <v>6.3033753558357055E-3</v>
      </c>
      <c r="J138">
        <v>4.3822448402601076E-3</v>
      </c>
      <c r="K138">
        <v>2024</v>
      </c>
      <c r="L138">
        <v>36</v>
      </c>
    </row>
    <row r="139" spans="1:12" x14ac:dyDescent="0.3">
      <c r="A139">
        <v>5</v>
      </c>
      <c r="B139" t="s">
        <v>703</v>
      </c>
      <c r="C139" t="s">
        <v>616</v>
      </c>
      <c r="D139">
        <v>27</v>
      </c>
      <c r="E139" t="s">
        <v>2996</v>
      </c>
      <c r="F139">
        <v>4918</v>
      </c>
      <c r="G139">
        <v>24</v>
      </c>
      <c r="H139">
        <v>88</v>
      </c>
      <c r="I139">
        <v>5.4900366002440014E-3</v>
      </c>
      <c r="J139">
        <v>0.30681818181818182</v>
      </c>
      <c r="K139">
        <v>2024</v>
      </c>
      <c r="L139">
        <v>36</v>
      </c>
    </row>
    <row r="140" spans="1:12" x14ac:dyDescent="0.3">
      <c r="A140">
        <v>5</v>
      </c>
      <c r="B140" t="s">
        <v>703</v>
      </c>
      <c r="C140" t="s">
        <v>291</v>
      </c>
      <c r="D140">
        <v>26</v>
      </c>
      <c r="E140" t="s">
        <v>1010</v>
      </c>
      <c r="F140">
        <v>4918</v>
      </c>
      <c r="G140">
        <v>25</v>
      </c>
      <c r="H140">
        <v>1576</v>
      </c>
      <c r="I140">
        <v>5.2867019113460754E-3</v>
      </c>
      <c r="J140">
        <v>1.6497461928934011E-2</v>
      </c>
      <c r="K140">
        <v>2024</v>
      </c>
      <c r="L140">
        <v>36</v>
      </c>
    </row>
    <row r="141" spans="1:12" x14ac:dyDescent="0.3">
      <c r="A141">
        <v>8</v>
      </c>
      <c r="B141" t="s">
        <v>721</v>
      </c>
      <c r="C141" t="s">
        <v>319</v>
      </c>
      <c r="D141">
        <v>261</v>
      </c>
      <c r="E141" t="s">
        <v>1021</v>
      </c>
      <c r="F141">
        <v>904</v>
      </c>
      <c r="G141">
        <v>1</v>
      </c>
      <c r="H141">
        <v>739</v>
      </c>
      <c r="I141">
        <v>0.28871681415929201</v>
      </c>
      <c r="J141">
        <v>0.35317997293640052</v>
      </c>
      <c r="K141">
        <v>2024</v>
      </c>
      <c r="L141">
        <v>36</v>
      </c>
    </row>
    <row r="142" spans="1:12" x14ac:dyDescent="0.3">
      <c r="A142">
        <v>8</v>
      </c>
      <c r="B142" t="s">
        <v>721</v>
      </c>
      <c r="C142" t="s">
        <v>369</v>
      </c>
      <c r="D142">
        <v>92</v>
      </c>
      <c r="E142" t="s">
        <v>1022</v>
      </c>
      <c r="F142">
        <v>904</v>
      </c>
      <c r="G142">
        <v>2</v>
      </c>
      <c r="H142">
        <v>628</v>
      </c>
      <c r="I142">
        <v>0.10176991150442478</v>
      </c>
      <c r="J142">
        <v>0.1464968152866242</v>
      </c>
      <c r="K142">
        <v>2024</v>
      </c>
      <c r="L142">
        <v>36</v>
      </c>
    </row>
    <row r="143" spans="1:12" x14ac:dyDescent="0.3">
      <c r="A143">
        <v>8</v>
      </c>
      <c r="B143" t="s">
        <v>721</v>
      </c>
      <c r="C143" t="s">
        <v>495</v>
      </c>
      <c r="D143">
        <v>89</v>
      </c>
      <c r="E143" t="s">
        <v>1023</v>
      </c>
      <c r="F143">
        <v>904</v>
      </c>
      <c r="G143">
        <v>3</v>
      </c>
      <c r="H143">
        <v>5887</v>
      </c>
      <c r="I143">
        <v>9.8451327433628319E-2</v>
      </c>
      <c r="J143">
        <v>1.5118056735179209E-2</v>
      </c>
      <c r="K143">
        <v>2024</v>
      </c>
      <c r="L143">
        <v>36</v>
      </c>
    </row>
    <row r="144" spans="1:12" x14ac:dyDescent="0.3">
      <c r="A144">
        <v>8</v>
      </c>
      <c r="B144" t="s">
        <v>721</v>
      </c>
      <c r="C144" t="s">
        <v>536</v>
      </c>
      <c r="D144">
        <v>60</v>
      </c>
      <c r="E144" t="s">
        <v>1024</v>
      </c>
      <c r="F144">
        <v>904</v>
      </c>
      <c r="G144">
        <v>4</v>
      </c>
      <c r="H144">
        <v>165</v>
      </c>
      <c r="I144">
        <v>6.637168141592921E-2</v>
      </c>
      <c r="J144">
        <v>0.36363636363636365</v>
      </c>
      <c r="K144">
        <v>2024</v>
      </c>
      <c r="L144">
        <v>36</v>
      </c>
    </row>
    <row r="145" spans="1:12" x14ac:dyDescent="0.3">
      <c r="A145">
        <v>8</v>
      </c>
      <c r="B145" t="s">
        <v>721</v>
      </c>
      <c r="C145" t="s">
        <v>350</v>
      </c>
      <c r="D145">
        <v>42</v>
      </c>
      <c r="E145" t="s">
        <v>1025</v>
      </c>
      <c r="F145">
        <v>904</v>
      </c>
      <c r="G145">
        <v>5</v>
      </c>
      <c r="H145">
        <v>109</v>
      </c>
      <c r="I145">
        <v>4.6460176991150445E-2</v>
      </c>
      <c r="J145">
        <v>0.38532110091743121</v>
      </c>
      <c r="K145">
        <v>2024</v>
      </c>
      <c r="L145">
        <v>36</v>
      </c>
    </row>
    <row r="146" spans="1:12" x14ac:dyDescent="0.3">
      <c r="A146">
        <v>8</v>
      </c>
      <c r="B146" t="s">
        <v>721</v>
      </c>
      <c r="C146" t="s">
        <v>372</v>
      </c>
      <c r="D146">
        <v>34</v>
      </c>
      <c r="E146" t="s">
        <v>1026</v>
      </c>
      <c r="F146">
        <v>904</v>
      </c>
      <c r="G146">
        <v>6</v>
      </c>
      <c r="H146">
        <v>678</v>
      </c>
      <c r="I146">
        <v>3.7610619469026552E-2</v>
      </c>
      <c r="J146">
        <v>5.0147492625368731E-2</v>
      </c>
      <c r="K146">
        <v>2024</v>
      </c>
      <c r="L146">
        <v>36</v>
      </c>
    </row>
    <row r="147" spans="1:12" x14ac:dyDescent="0.3">
      <c r="A147">
        <v>8</v>
      </c>
      <c r="B147" t="s">
        <v>721</v>
      </c>
      <c r="C147" t="s">
        <v>554</v>
      </c>
      <c r="D147">
        <v>27</v>
      </c>
      <c r="E147" t="s">
        <v>2246</v>
      </c>
      <c r="F147">
        <v>904</v>
      </c>
      <c r="G147">
        <v>7</v>
      </c>
      <c r="H147">
        <v>70</v>
      </c>
      <c r="I147">
        <v>2.9867256637168143E-2</v>
      </c>
      <c r="J147">
        <v>0.38571428571428573</v>
      </c>
      <c r="K147">
        <v>2024</v>
      </c>
      <c r="L147">
        <v>36</v>
      </c>
    </row>
    <row r="148" spans="1:12" x14ac:dyDescent="0.3">
      <c r="A148">
        <v>8</v>
      </c>
      <c r="B148" t="s">
        <v>721</v>
      </c>
      <c r="C148" t="s">
        <v>529</v>
      </c>
      <c r="D148">
        <v>25</v>
      </c>
      <c r="E148" t="s">
        <v>1028</v>
      </c>
      <c r="F148">
        <v>904</v>
      </c>
      <c r="G148">
        <v>8</v>
      </c>
      <c r="H148">
        <v>69</v>
      </c>
      <c r="I148">
        <v>2.7654867256637169E-2</v>
      </c>
      <c r="J148">
        <v>0.36231884057971014</v>
      </c>
      <c r="K148">
        <v>2024</v>
      </c>
      <c r="L148">
        <v>36</v>
      </c>
    </row>
    <row r="149" spans="1:12" x14ac:dyDescent="0.3">
      <c r="A149">
        <v>22</v>
      </c>
      <c r="B149" t="s">
        <v>715</v>
      </c>
      <c r="C149" t="s">
        <v>205</v>
      </c>
      <c r="D149">
        <v>2382</v>
      </c>
      <c r="E149" t="s">
        <v>1030</v>
      </c>
      <c r="F149">
        <v>48130</v>
      </c>
      <c r="G149">
        <v>1</v>
      </c>
      <c r="H149">
        <v>18695</v>
      </c>
      <c r="I149">
        <v>4.9490961977976311E-2</v>
      </c>
      <c r="J149">
        <v>0.12741374699117411</v>
      </c>
      <c r="K149">
        <v>2024</v>
      </c>
      <c r="L149">
        <v>36</v>
      </c>
    </row>
    <row r="150" spans="1:12" x14ac:dyDescent="0.3">
      <c r="A150">
        <v>22</v>
      </c>
      <c r="B150" t="s">
        <v>715</v>
      </c>
      <c r="C150" t="s">
        <v>264</v>
      </c>
      <c r="D150">
        <v>1694</v>
      </c>
      <c r="E150" t="s">
        <v>1031</v>
      </c>
      <c r="F150">
        <v>48130</v>
      </c>
      <c r="G150">
        <v>2</v>
      </c>
      <c r="H150">
        <v>9696</v>
      </c>
      <c r="I150">
        <v>3.5196343237066281E-2</v>
      </c>
      <c r="J150">
        <v>0.17471122112211221</v>
      </c>
      <c r="K150">
        <v>2024</v>
      </c>
      <c r="L150">
        <v>36</v>
      </c>
    </row>
    <row r="151" spans="1:12" x14ac:dyDescent="0.3">
      <c r="A151">
        <v>22</v>
      </c>
      <c r="B151" t="s">
        <v>715</v>
      </c>
      <c r="C151" t="s">
        <v>361</v>
      </c>
      <c r="D151">
        <v>1082</v>
      </c>
      <c r="E151" t="s">
        <v>1032</v>
      </c>
      <c r="F151">
        <v>48130</v>
      </c>
      <c r="G151">
        <v>3</v>
      </c>
      <c r="H151">
        <v>3560</v>
      </c>
      <c r="I151">
        <v>2.2480781217535842E-2</v>
      </c>
      <c r="J151">
        <v>0.30393258426966291</v>
      </c>
      <c r="K151">
        <v>2024</v>
      </c>
      <c r="L151">
        <v>36</v>
      </c>
    </row>
    <row r="152" spans="1:12" x14ac:dyDescent="0.3">
      <c r="A152">
        <v>22</v>
      </c>
      <c r="B152" t="s">
        <v>715</v>
      </c>
      <c r="C152" t="s">
        <v>265</v>
      </c>
      <c r="D152">
        <v>1053</v>
      </c>
      <c r="E152" t="s">
        <v>1033</v>
      </c>
      <c r="F152">
        <v>48130</v>
      </c>
      <c r="G152">
        <v>4</v>
      </c>
      <c r="H152">
        <v>6276</v>
      </c>
      <c r="I152">
        <v>2.1878246415956783E-2</v>
      </c>
      <c r="J152">
        <v>0.16778202676864246</v>
      </c>
      <c r="K152">
        <v>2024</v>
      </c>
      <c r="L152">
        <v>36</v>
      </c>
    </row>
    <row r="153" spans="1:12" x14ac:dyDescent="0.3">
      <c r="A153">
        <v>22</v>
      </c>
      <c r="B153" t="s">
        <v>715</v>
      </c>
      <c r="C153" t="s">
        <v>217</v>
      </c>
      <c r="D153">
        <v>1003</v>
      </c>
      <c r="E153" t="s">
        <v>1034</v>
      </c>
      <c r="F153">
        <v>48130</v>
      </c>
      <c r="G153">
        <v>5</v>
      </c>
      <c r="H153">
        <v>3200</v>
      </c>
      <c r="I153">
        <v>2.0839393309785997E-2</v>
      </c>
      <c r="J153">
        <v>0.31343749999999998</v>
      </c>
      <c r="K153">
        <v>2024</v>
      </c>
      <c r="L153">
        <v>36</v>
      </c>
    </row>
    <row r="154" spans="1:12" x14ac:dyDescent="0.3">
      <c r="A154">
        <v>22</v>
      </c>
      <c r="B154" t="s">
        <v>715</v>
      </c>
      <c r="C154" t="s">
        <v>517</v>
      </c>
      <c r="D154">
        <v>953</v>
      </c>
      <c r="E154" t="s">
        <v>1035</v>
      </c>
      <c r="F154">
        <v>48130</v>
      </c>
      <c r="G154">
        <v>6</v>
      </c>
      <c r="H154">
        <v>3314</v>
      </c>
      <c r="I154">
        <v>1.980054020361521E-2</v>
      </c>
      <c r="J154">
        <v>0.28756789378394687</v>
      </c>
      <c r="K154">
        <v>2024</v>
      </c>
      <c r="L154">
        <v>36</v>
      </c>
    </row>
    <row r="155" spans="1:12" x14ac:dyDescent="0.3">
      <c r="A155">
        <v>22</v>
      </c>
      <c r="B155" t="s">
        <v>715</v>
      </c>
      <c r="C155" t="s">
        <v>520</v>
      </c>
      <c r="D155">
        <v>891</v>
      </c>
      <c r="E155" t="s">
        <v>1037</v>
      </c>
      <c r="F155">
        <v>48130</v>
      </c>
      <c r="G155">
        <v>7</v>
      </c>
      <c r="H155">
        <v>3995</v>
      </c>
      <c r="I155">
        <v>1.8512362351963432E-2</v>
      </c>
      <c r="J155">
        <v>0.22302878598247811</v>
      </c>
      <c r="K155">
        <v>2024</v>
      </c>
      <c r="L155">
        <v>36</v>
      </c>
    </row>
    <row r="156" spans="1:12" x14ac:dyDescent="0.3">
      <c r="A156">
        <v>22</v>
      </c>
      <c r="B156" t="s">
        <v>715</v>
      </c>
      <c r="C156" t="s">
        <v>358</v>
      </c>
      <c r="D156">
        <v>861</v>
      </c>
      <c r="E156" t="s">
        <v>1036</v>
      </c>
      <c r="F156">
        <v>48130</v>
      </c>
      <c r="G156">
        <v>8</v>
      </c>
      <c r="H156">
        <v>3945</v>
      </c>
      <c r="I156">
        <v>1.788905048826096E-2</v>
      </c>
      <c r="J156">
        <v>0.21825095057034222</v>
      </c>
      <c r="K156">
        <v>2024</v>
      </c>
      <c r="L156">
        <v>36</v>
      </c>
    </row>
    <row r="157" spans="1:12" x14ac:dyDescent="0.3">
      <c r="A157">
        <v>22</v>
      </c>
      <c r="B157" t="s">
        <v>715</v>
      </c>
      <c r="C157" t="s">
        <v>637</v>
      </c>
      <c r="D157">
        <v>838</v>
      </c>
      <c r="E157" t="s">
        <v>1038</v>
      </c>
      <c r="F157">
        <v>48130</v>
      </c>
      <c r="G157">
        <v>9</v>
      </c>
      <c r="H157">
        <v>2966</v>
      </c>
      <c r="I157">
        <v>1.7411178059422397E-2</v>
      </c>
      <c r="J157">
        <v>0.28253540121375592</v>
      </c>
      <c r="K157">
        <v>2024</v>
      </c>
      <c r="L157">
        <v>36</v>
      </c>
    </row>
    <row r="158" spans="1:12" x14ac:dyDescent="0.3">
      <c r="A158">
        <v>22</v>
      </c>
      <c r="B158" t="s">
        <v>715</v>
      </c>
      <c r="C158" t="s">
        <v>504</v>
      </c>
      <c r="D158">
        <v>777</v>
      </c>
      <c r="E158" t="s">
        <v>1039</v>
      </c>
      <c r="F158">
        <v>48130</v>
      </c>
      <c r="G158">
        <v>10</v>
      </c>
      <c r="H158">
        <v>10574</v>
      </c>
      <c r="I158">
        <v>1.6143777269894036E-2</v>
      </c>
      <c r="J158">
        <v>7.3482125969358811E-2</v>
      </c>
      <c r="K158">
        <v>2024</v>
      </c>
      <c r="L158">
        <v>36</v>
      </c>
    </row>
    <row r="159" spans="1:12" x14ac:dyDescent="0.3">
      <c r="A159">
        <v>22</v>
      </c>
      <c r="B159" t="s">
        <v>715</v>
      </c>
      <c r="C159" t="s">
        <v>224</v>
      </c>
      <c r="D159">
        <v>643</v>
      </c>
      <c r="E159" t="s">
        <v>1040</v>
      </c>
      <c r="F159">
        <v>48130</v>
      </c>
      <c r="G159">
        <v>11</v>
      </c>
      <c r="H159">
        <v>7253</v>
      </c>
      <c r="I159">
        <v>1.3359650945356327E-2</v>
      </c>
      <c r="J159">
        <v>8.8652971184337515E-2</v>
      </c>
      <c r="K159">
        <v>2024</v>
      </c>
      <c r="L159">
        <v>36</v>
      </c>
    </row>
    <row r="160" spans="1:12" x14ac:dyDescent="0.3">
      <c r="A160">
        <v>22</v>
      </c>
      <c r="B160" t="s">
        <v>715</v>
      </c>
      <c r="C160" t="s">
        <v>215</v>
      </c>
      <c r="D160">
        <v>577</v>
      </c>
      <c r="E160" t="s">
        <v>1041</v>
      </c>
      <c r="F160">
        <v>48130</v>
      </c>
      <c r="G160">
        <v>12</v>
      </c>
      <c r="H160">
        <v>14909</v>
      </c>
      <c r="I160">
        <v>1.1988364845210887E-2</v>
      </c>
      <c r="J160">
        <v>3.870145549667986E-2</v>
      </c>
      <c r="K160">
        <v>2024</v>
      </c>
      <c r="L160">
        <v>36</v>
      </c>
    </row>
    <row r="161" spans="1:12" x14ac:dyDescent="0.3">
      <c r="A161">
        <v>22</v>
      </c>
      <c r="B161" t="s">
        <v>715</v>
      </c>
      <c r="C161" t="s">
        <v>398</v>
      </c>
      <c r="D161">
        <v>552</v>
      </c>
      <c r="E161" t="s">
        <v>1044</v>
      </c>
      <c r="F161">
        <v>48130</v>
      </c>
      <c r="G161">
        <v>13</v>
      </c>
      <c r="H161">
        <v>3290</v>
      </c>
      <c r="I161">
        <v>1.1468938292125494E-2</v>
      </c>
      <c r="J161">
        <v>0.16778115501519758</v>
      </c>
      <c r="K161">
        <v>2024</v>
      </c>
      <c r="L161">
        <v>36</v>
      </c>
    </row>
    <row r="162" spans="1:12" x14ac:dyDescent="0.3">
      <c r="A162">
        <v>22</v>
      </c>
      <c r="B162" t="s">
        <v>715</v>
      </c>
      <c r="C162" t="s">
        <v>258</v>
      </c>
      <c r="D162">
        <v>499</v>
      </c>
      <c r="E162" t="s">
        <v>1042</v>
      </c>
      <c r="F162">
        <v>48130</v>
      </c>
      <c r="G162">
        <v>14</v>
      </c>
      <c r="H162">
        <v>3066</v>
      </c>
      <c r="I162">
        <v>1.0367753999584459E-2</v>
      </c>
      <c r="J162">
        <v>0.16275277234181343</v>
      </c>
      <c r="K162">
        <v>2024</v>
      </c>
      <c r="L162">
        <v>36</v>
      </c>
    </row>
    <row r="163" spans="1:12" x14ac:dyDescent="0.3">
      <c r="A163">
        <v>22</v>
      </c>
      <c r="B163" t="s">
        <v>715</v>
      </c>
      <c r="C163" t="s">
        <v>213</v>
      </c>
      <c r="D163">
        <v>458</v>
      </c>
      <c r="E163" t="s">
        <v>1223</v>
      </c>
      <c r="F163">
        <v>48130</v>
      </c>
      <c r="G163">
        <v>15</v>
      </c>
      <c r="H163">
        <v>3376</v>
      </c>
      <c r="I163">
        <v>9.5158944525244125E-3</v>
      </c>
      <c r="J163">
        <v>0.13566350710900474</v>
      </c>
      <c r="K163">
        <v>2024</v>
      </c>
      <c r="L163">
        <v>36</v>
      </c>
    </row>
    <row r="164" spans="1:12" x14ac:dyDescent="0.3">
      <c r="A164">
        <v>22</v>
      </c>
      <c r="B164" t="s">
        <v>715</v>
      </c>
      <c r="C164" t="s">
        <v>307</v>
      </c>
      <c r="D164">
        <v>397</v>
      </c>
      <c r="E164" t="s">
        <v>1088</v>
      </c>
      <c r="F164">
        <v>48130</v>
      </c>
      <c r="G164">
        <v>16</v>
      </c>
      <c r="H164">
        <v>8200</v>
      </c>
      <c r="I164">
        <v>8.248493662996053E-3</v>
      </c>
      <c r="J164">
        <v>4.8414634146341465E-2</v>
      </c>
      <c r="K164">
        <v>2024</v>
      </c>
      <c r="L164">
        <v>36</v>
      </c>
    </row>
    <row r="165" spans="1:12" x14ac:dyDescent="0.3">
      <c r="A165">
        <v>22</v>
      </c>
      <c r="B165" t="s">
        <v>715</v>
      </c>
      <c r="C165" t="s">
        <v>477</v>
      </c>
      <c r="D165">
        <v>366</v>
      </c>
      <c r="E165" t="s">
        <v>1043</v>
      </c>
      <c r="F165">
        <v>48130</v>
      </c>
      <c r="G165">
        <v>17</v>
      </c>
      <c r="H165">
        <v>3600</v>
      </c>
      <c r="I165">
        <v>7.6044047371701638E-3</v>
      </c>
      <c r="J165">
        <v>0.10166666666666667</v>
      </c>
      <c r="K165">
        <v>2024</v>
      </c>
      <c r="L165">
        <v>36</v>
      </c>
    </row>
    <row r="166" spans="1:12" x14ac:dyDescent="0.3">
      <c r="A166">
        <v>22</v>
      </c>
      <c r="B166" t="s">
        <v>715</v>
      </c>
      <c r="C166" t="s">
        <v>177</v>
      </c>
      <c r="D166">
        <v>356</v>
      </c>
      <c r="E166" t="s">
        <v>1217</v>
      </c>
      <c r="F166">
        <v>48130</v>
      </c>
      <c r="G166">
        <v>18</v>
      </c>
      <c r="H166">
        <v>4588</v>
      </c>
      <c r="I166">
        <v>7.3966341159360065E-3</v>
      </c>
      <c r="J166">
        <v>7.7593722755013084E-2</v>
      </c>
      <c r="K166">
        <v>2024</v>
      </c>
      <c r="L166">
        <v>36</v>
      </c>
    </row>
    <row r="167" spans="1:12" x14ac:dyDescent="0.3">
      <c r="A167">
        <v>22</v>
      </c>
      <c r="B167" t="s">
        <v>715</v>
      </c>
      <c r="C167" t="s">
        <v>604</v>
      </c>
      <c r="D167">
        <v>355</v>
      </c>
      <c r="E167" t="s">
        <v>1186</v>
      </c>
      <c r="F167">
        <v>48130</v>
      </c>
      <c r="G167">
        <v>19</v>
      </c>
      <c r="H167">
        <v>5751</v>
      </c>
      <c r="I167">
        <v>7.3758570538125911E-3</v>
      </c>
      <c r="J167">
        <v>6.1728395061728392E-2</v>
      </c>
      <c r="K167">
        <v>2024</v>
      </c>
      <c r="L167">
        <v>36</v>
      </c>
    </row>
    <row r="168" spans="1:12" x14ac:dyDescent="0.3">
      <c r="A168">
        <v>22</v>
      </c>
      <c r="B168" t="s">
        <v>715</v>
      </c>
      <c r="C168" t="s">
        <v>546</v>
      </c>
      <c r="D168">
        <v>336</v>
      </c>
      <c r="E168" t="s">
        <v>1185</v>
      </c>
      <c r="F168">
        <v>48130</v>
      </c>
      <c r="G168">
        <v>20</v>
      </c>
      <c r="H168">
        <v>5351</v>
      </c>
      <c r="I168">
        <v>6.9810928734676918E-3</v>
      </c>
      <c r="J168">
        <v>6.2792001495047656E-2</v>
      </c>
      <c r="K168">
        <v>2024</v>
      </c>
      <c r="L168">
        <v>36</v>
      </c>
    </row>
    <row r="169" spans="1:12" x14ac:dyDescent="0.3">
      <c r="A169">
        <v>22</v>
      </c>
      <c r="B169" t="s">
        <v>715</v>
      </c>
      <c r="C169" t="s">
        <v>521</v>
      </c>
      <c r="D169">
        <v>335</v>
      </c>
      <c r="E169" t="s">
        <v>3003</v>
      </c>
      <c r="F169">
        <v>48130</v>
      </c>
      <c r="G169">
        <v>21</v>
      </c>
      <c r="H169">
        <v>1019</v>
      </c>
      <c r="I169">
        <v>6.9603158113442755E-3</v>
      </c>
      <c r="J169">
        <v>0.32875368007850836</v>
      </c>
      <c r="K169">
        <v>2024</v>
      </c>
      <c r="L169">
        <v>36</v>
      </c>
    </row>
    <row r="170" spans="1:12" x14ac:dyDescent="0.3">
      <c r="A170">
        <v>22</v>
      </c>
      <c r="B170" t="s">
        <v>715</v>
      </c>
      <c r="C170" t="s">
        <v>209</v>
      </c>
      <c r="D170">
        <v>333</v>
      </c>
      <c r="E170" t="s">
        <v>1086</v>
      </c>
      <c r="F170">
        <v>48130</v>
      </c>
      <c r="G170">
        <v>22</v>
      </c>
      <c r="H170">
        <v>4247</v>
      </c>
      <c r="I170">
        <v>6.9187616870974447E-3</v>
      </c>
      <c r="J170">
        <v>7.8408288203437718E-2</v>
      </c>
      <c r="K170">
        <v>2024</v>
      </c>
      <c r="L170">
        <v>36</v>
      </c>
    </row>
    <row r="171" spans="1:12" x14ac:dyDescent="0.3">
      <c r="A171">
        <v>22</v>
      </c>
      <c r="B171" t="s">
        <v>715</v>
      </c>
      <c r="C171" t="s">
        <v>418</v>
      </c>
      <c r="D171">
        <v>326</v>
      </c>
      <c r="E171" t="s">
        <v>1085</v>
      </c>
      <c r="F171">
        <v>48130</v>
      </c>
      <c r="G171">
        <v>23</v>
      </c>
      <c r="H171">
        <v>2606</v>
      </c>
      <c r="I171">
        <v>6.7733222522335344E-3</v>
      </c>
      <c r="J171">
        <v>0.12509593246354567</v>
      </c>
      <c r="K171">
        <v>2024</v>
      </c>
      <c r="L171">
        <v>36</v>
      </c>
    </row>
    <row r="172" spans="1:12" x14ac:dyDescent="0.3">
      <c r="A172">
        <v>22</v>
      </c>
      <c r="B172" t="s">
        <v>715</v>
      </c>
      <c r="C172" t="s">
        <v>243</v>
      </c>
      <c r="D172">
        <v>325</v>
      </c>
      <c r="E172" t="s">
        <v>1128</v>
      </c>
      <c r="F172">
        <v>48130</v>
      </c>
      <c r="G172">
        <v>24</v>
      </c>
      <c r="H172">
        <v>1260</v>
      </c>
      <c r="I172">
        <v>6.7525451901101182E-3</v>
      </c>
      <c r="J172">
        <v>0.25793650793650796</v>
      </c>
      <c r="K172">
        <v>2024</v>
      </c>
      <c r="L172">
        <v>36</v>
      </c>
    </row>
    <row r="173" spans="1:12" x14ac:dyDescent="0.3">
      <c r="A173">
        <v>22</v>
      </c>
      <c r="B173" t="s">
        <v>715</v>
      </c>
      <c r="C173" t="s">
        <v>585</v>
      </c>
      <c r="D173">
        <v>321</v>
      </c>
      <c r="E173" t="s">
        <v>1048</v>
      </c>
      <c r="F173">
        <v>48130</v>
      </c>
      <c r="G173">
        <v>25</v>
      </c>
      <c r="H173">
        <v>7075</v>
      </c>
      <c r="I173">
        <v>6.6694369416164558E-3</v>
      </c>
      <c r="J173">
        <v>4.5371024734982335E-2</v>
      </c>
      <c r="K173">
        <v>2024</v>
      </c>
      <c r="L173">
        <v>36</v>
      </c>
    </row>
    <row r="174" spans="1:12" x14ac:dyDescent="0.3">
      <c r="A174">
        <v>22</v>
      </c>
      <c r="B174" t="s">
        <v>715</v>
      </c>
      <c r="C174" t="s">
        <v>225</v>
      </c>
      <c r="D174">
        <v>320</v>
      </c>
      <c r="E174" t="s">
        <v>1110</v>
      </c>
      <c r="F174">
        <v>48130</v>
      </c>
      <c r="G174">
        <v>26</v>
      </c>
      <c r="H174">
        <v>2699</v>
      </c>
      <c r="I174">
        <v>6.6486598794930395E-3</v>
      </c>
      <c r="J174">
        <v>0.11856243052982586</v>
      </c>
      <c r="K174">
        <v>2024</v>
      </c>
      <c r="L174">
        <v>36</v>
      </c>
    </row>
    <row r="175" spans="1:12" x14ac:dyDescent="0.3">
      <c r="A175">
        <v>22</v>
      </c>
      <c r="B175" t="s">
        <v>715</v>
      </c>
      <c r="C175" t="s">
        <v>429</v>
      </c>
      <c r="D175">
        <v>313</v>
      </c>
      <c r="E175" t="s">
        <v>1109</v>
      </c>
      <c r="F175">
        <v>48130</v>
      </c>
      <c r="G175">
        <v>27.5</v>
      </c>
      <c r="H175">
        <v>3283</v>
      </c>
      <c r="I175">
        <v>6.5032204446291292E-3</v>
      </c>
      <c r="J175">
        <v>9.5339628388668898E-2</v>
      </c>
      <c r="K175">
        <v>2024</v>
      </c>
      <c r="L175">
        <v>36</v>
      </c>
    </row>
    <row r="176" spans="1:12" x14ac:dyDescent="0.3">
      <c r="A176">
        <v>22</v>
      </c>
      <c r="B176" t="s">
        <v>715</v>
      </c>
      <c r="C176" t="s">
        <v>505</v>
      </c>
      <c r="D176">
        <v>313</v>
      </c>
      <c r="E176" t="s">
        <v>1054</v>
      </c>
      <c r="F176">
        <v>48130</v>
      </c>
      <c r="G176">
        <v>27.5</v>
      </c>
      <c r="H176">
        <v>3953</v>
      </c>
      <c r="I176">
        <v>6.5032204446291292E-3</v>
      </c>
      <c r="J176">
        <v>7.9180369339741971E-2</v>
      </c>
      <c r="K176">
        <v>2024</v>
      </c>
      <c r="L176">
        <v>36</v>
      </c>
    </row>
    <row r="177" spans="1:12" x14ac:dyDescent="0.3">
      <c r="A177">
        <v>22</v>
      </c>
      <c r="B177" t="s">
        <v>715</v>
      </c>
      <c r="C177" t="s">
        <v>306</v>
      </c>
      <c r="D177">
        <v>312</v>
      </c>
      <c r="E177" t="s">
        <v>1272</v>
      </c>
      <c r="F177">
        <v>48130</v>
      </c>
      <c r="G177">
        <v>29</v>
      </c>
      <c r="H177">
        <v>1780</v>
      </c>
      <c r="I177">
        <v>6.4824433825057138E-3</v>
      </c>
      <c r="J177">
        <v>0.1752808988764045</v>
      </c>
      <c r="K177">
        <v>2024</v>
      </c>
      <c r="L177">
        <v>36</v>
      </c>
    </row>
    <row r="178" spans="1:12" x14ac:dyDescent="0.3">
      <c r="A178">
        <v>22</v>
      </c>
      <c r="B178" t="s">
        <v>715</v>
      </c>
      <c r="C178" t="s">
        <v>390</v>
      </c>
      <c r="D178">
        <v>302</v>
      </c>
      <c r="E178" t="s">
        <v>1218</v>
      </c>
      <c r="F178">
        <v>48130</v>
      </c>
      <c r="G178">
        <v>30</v>
      </c>
      <c r="H178">
        <v>1910</v>
      </c>
      <c r="I178">
        <v>6.2746727612715564E-3</v>
      </c>
      <c r="J178">
        <v>0.15811518324607329</v>
      </c>
      <c r="K178">
        <v>2024</v>
      </c>
      <c r="L178">
        <v>36</v>
      </c>
    </row>
    <row r="179" spans="1:12" x14ac:dyDescent="0.3">
      <c r="A179">
        <v>22</v>
      </c>
      <c r="B179" t="s">
        <v>715</v>
      </c>
      <c r="C179" t="s">
        <v>384</v>
      </c>
      <c r="D179">
        <v>297</v>
      </c>
      <c r="E179" t="s">
        <v>1089</v>
      </c>
      <c r="F179">
        <v>48130</v>
      </c>
      <c r="G179">
        <v>31</v>
      </c>
      <c r="H179">
        <v>13339</v>
      </c>
      <c r="I179">
        <v>6.1707874506544778E-3</v>
      </c>
      <c r="J179">
        <v>2.2265537146712647E-2</v>
      </c>
      <c r="K179">
        <v>2024</v>
      </c>
      <c r="L179">
        <v>36</v>
      </c>
    </row>
    <row r="180" spans="1:12" x14ac:dyDescent="0.3">
      <c r="A180">
        <v>22</v>
      </c>
      <c r="B180" t="s">
        <v>715</v>
      </c>
      <c r="C180" t="s">
        <v>577</v>
      </c>
      <c r="D180">
        <v>295</v>
      </c>
      <c r="E180" t="s">
        <v>1050</v>
      </c>
      <c r="F180">
        <v>48130</v>
      </c>
      <c r="G180">
        <v>32</v>
      </c>
      <c r="H180">
        <v>3578</v>
      </c>
      <c r="I180">
        <v>6.1292333264076461E-3</v>
      </c>
      <c r="J180">
        <v>8.2448295136948013E-2</v>
      </c>
      <c r="K180">
        <v>2024</v>
      </c>
      <c r="L180">
        <v>36</v>
      </c>
    </row>
    <row r="181" spans="1:12" x14ac:dyDescent="0.3">
      <c r="A181">
        <v>22</v>
      </c>
      <c r="B181" t="s">
        <v>715</v>
      </c>
      <c r="C181" t="s">
        <v>609</v>
      </c>
      <c r="D181">
        <v>288</v>
      </c>
      <c r="E181" t="s">
        <v>1103</v>
      </c>
      <c r="F181">
        <v>48130</v>
      </c>
      <c r="G181">
        <v>33</v>
      </c>
      <c r="H181">
        <v>3344</v>
      </c>
      <c r="I181">
        <v>5.9837938915437358E-3</v>
      </c>
      <c r="J181">
        <v>8.6124401913875603E-2</v>
      </c>
      <c r="K181">
        <v>2024</v>
      </c>
      <c r="L181">
        <v>36</v>
      </c>
    </row>
    <row r="182" spans="1:12" x14ac:dyDescent="0.3">
      <c r="A182">
        <v>22</v>
      </c>
      <c r="B182" t="s">
        <v>715</v>
      </c>
      <c r="C182" t="s">
        <v>308</v>
      </c>
      <c r="D182">
        <v>280</v>
      </c>
      <c r="E182" t="s">
        <v>1197</v>
      </c>
      <c r="F182">
        <v>48130</v>
      </c>
      <c r="G182">
        <v>34</v>
      </c>
      <c r="H182">
        <v>2599</v>
      </c>
      <c r="I182">
        <v>5.8175773945564101E-3</v>
      </c>
      <c r="J182">
        <v>0.10773374374759523</v>
      </c>
      <c r="K182">
        <v>2024</v>
      </c>
      <c r="L182">
        <v>36</v>
      </c>
    </row>
    <row r="183" spans="1:12" x14ac:dyDescent="0.3">
      <c r="A183">
        <v>22</v>
      </c>
      <c r="B183" t="s">
        <v>715</v>
      </c>
      <c r="C183" t="s">
        <v>341</v>
      </c>
      <c r="D183">
        <v>270</v>
      </c>
      <c r="E183" t="s">
        <v>1212</v>
      </c>
      <c r="F183">
        <v>48130</v>
      </c>
      <c r="G183">
        <v>35</v>
      </c>
      <c r="H183">
        <v>2542</v>
      </c>
      <c r="I183">
        <v>5.6098067733222519E-3</v>
      </c>
      <c r="J183">
        <v>0.10621557828481511</v>
      </c>
      <c r="K183">
        <v>2024</v>
      </c>
      <c r="L183">
        <v>36</v>
      </c>
    </row>
    <row r="184" spans="1:12" x14ac:dyDescent="0.3">
      <c r="A184">
        <v>22</v>
      </c>
      <c r="B184" t="s">
        <v>715</v>
      </c>
      <c r="C184" t="s">
        <v>448</v>
      </c>
      <c r="D184">
        <v>269</v>
      </c>
      <c r="E184" t="s">
        <v>1270</v>
      </c>
      <c r="F184">
        <v>48130</v>
      </c>
      <c r="G184">
        <v>36</v>
      </c>
      <c r="H184">
        <v>2369</v>
      </c>
      <c r="I184">
        <v>5.5890297111988365E-3</v>
      </c>
      <c r="J184">
        <v>0.11355002110595187</v>
      </c>
      <c r="K184">
        <v>2024</v>
      </c>
      <c r="L184">
        <v>36</v>
      </c>
    </row>
    <row r="185" spans="1:12" x14ac:dyDescent="0.3">
      <c r="A185">
        <v>22</v>
      </c>
      <c r="B185" t="s">
        <v>715</v>
      </c>
      <c r="C185" t="s">
        <v>438</v>
      </c>
      <c r="D185">
        <v>268</v>
      </c>
      <c r="E185" t="s">
        <v>1233</v>
      </c>
      <c r="F185">
        <v>48130</v>
      </c>
      <c r="G185">
        <v>37</v>
      </c>
      <c r="H185">
        <v>1140</v>
      </c>
      <c r="I185">
        <v>5.5682526490754211E-3</v>
      </c>
      <c r="J185">
        <v>0.23508771929824562</v>
      </c>
      <c r="K185">
        <v>2024</v>
      </c>
      <c r="L185">
        <v>36</v>
      </c>
    </row>
    <row r="186" spans="1:12" x14ac:dyDescent="0.3">
      <c r="A186">
        <v>22</v>
      </c>
      <c r="B186" t="s">
        <v>715</v>
      </c>
      <c r="C186" t="s">
        <v>402</v>
      </c>
      <c r="D186">
        <v>265</v>
      </c>
      <c r="E186" t="s">
        <v>1189</v>
      </c>
      <c r="F186">
        <v>48130</v>
      </c>
      <c r="G186">
        <v>38</v>
      </c>
      <c r="H186">
        <v>5544</v>
      </c>
      <c r="I186">
        <v>5.5059214627051732E-3</v>
      </c>
      <c r="J186">
        <v>4.77994227994228E-2</v>
      </c>
      <c r="K186">
        <v>2024</v>
      </c>
      <c r="L186">
        <v>36</v>
      </c>
    </row>
    <row r="187" spans="1:12" x14ac:dyDescent="0.3">
      <c r="A187">
        <v>22</v>
      </c>
      <c r="B187" t="s">
        <v>715</v>
      </c>
      <c r="C187" t="s">
        <v>498</v>
      </c>
      <c r="D187">
        <v>262</v>
      </c>
      <c r="E187" t="s">
        <v>1158</v>
      </c>
      <c r="F187">
        <v>48130</v>
      </c>
      <c r="G187">
        <v>39</v>
      </c>
      <c r="H187">
        <v>8269</v>
      </c>
      <c r="I187">
        <v>5.4435902763349262E-3</v>
      </c>
      <c r="J187">
        <v>3.1684605151771676E-2</v>
      </c>
      <c r="K187">
        <v>2024</v>
      </c>
      <c r="L187">
        <v>36</v>
      </c>
    </row>
    <row r="188" spans="1:12" x14ac:dyDescent="0.3">
      <c r="A188">
        <v>22</v>
      </c>
      <c r="B188" t="s">
        <v>715</v>
      </c>
      <c r="C188" t="s">
        <v>175</v>
      </c>
      <c r="D188">
        <v>252</v>
      </c>
      <c r="E188" t="s">
        <v>1084</v>
      </c>
      <c r="F188">
        <v>48130</v>
      </c>
      <c r="G188">
        <v>40</v>
      </c>
      <c r="H188">
        <v>13007</v>
      </c>
      <c r="I188">
        <v>5.2358196551007688E-3</v>
      </c>
      <c r="J188">
        <v>1.9374183132159606E-2</v>
      </c>
      <c r="K188">
        <v>2024</v>
      </c>
      <c r="L188">
        <v>36</v>
      </c>
    </row>
    <row r="189" spans="1:12" x14ac:dyDescent="0.3">
      <c r="A189">
        <v>22</v>
      </c>
      <c r="B189" t="s">
        <v>715</v>
      </c>
      <c r="C189" t="s">
        <v>603</v>
      </c>
      <c r="D189">
        <v>251</v>
      </c>
      <c r="E189" t="s">
        <v>1102</v>
      </c>
      <c r="F189">
        <v>48130</v>
      </c>
      <c r="G189">
        <v>41</v>
      </c>
      <c r="H189">
        <v>1958</v>
      </c>
      <c r="I189">
        <v>5.2150425929773526E-3</v>
      </c>
      <c r="J189">
        <v>0.12819203268641471</v>
      </c>
      <c r="K189">
        <v>2024</v>
      </c>
      <c r="L189">
        <v>36</v>
      </c>
    </row>
    <row r="190" spans="1:12" x14ac:dyDescent="0.3">
      <c r="A190">
        <v>22</v>
      </c>
      <c r="B190" t="s">
        <v>715</v>
      </c>
      <c r="C190" t="s">
        <v>338</v>
      </c>
      <c r="D190">
        <v>245</v>
      </c>
      <c r="E190" t="s">
        <v>969</v>
      </c>
      <c r="F190">
        <v>48130</v>
      </c>
      <c r="G190">
        <v>42</v>
      </c>
      <c r="H190">
        <v>8003</v>
      </c>
      <c r="I190">
        <v>5.0903802202368585E-3</v>
      </c>
      <c r="J190">
        <v>3.0613519930026239E-2</v>
      </c>
      <c r="K190">
        <v>2024</v>
      </c>
      <c r="L190">
        <v>36</v>
      </c>
    </row>
    <row r="191" spans="1:12" x14ac:dyDescent="0.3">
      <c r="A191">
        <v>22</v>
      </c>
      <c r="B191" t="s">
        <v>715</v>
      </c>
      <c r="C191" t="s">
        <v>165</v>
      </c>
      <c r="D191">
        <v>244</v>
      </c>
      <c r="E191" t="s">
        <v>1220</v>
      </c>
      <c r="F191">
        <v>48130</v>
      </c>
      <c r="G191">
        <v>43</v>
      </c>
      <c r="H191">
        <v>3681</v>
      </c>
      <c r="I191">
        <v>5.0696031581134431E-3</v>
      </c>
      <c r="J191">
        <v>6.6286335234990487E-2</v>
      </c>
      <c r="K191">
        <v>2024</v>
      </c>
      <c r="L191">
        <v>36</v>
      </c>
    </row>
    <row r="192" spans="1:12" x14ac:dyDescent="0.3">
      <c r="A192">
        <v>22</v>
      </c>
      <c r="B192" t="s">
        <v>715</v>
      </c>
      <c r="C192" t="s">
        <v>535</v>
      </c>
      <c r="D192">
        <v>217</v>
      </c>
      <c r="E192" t="s">
        <v>1108</v>
      </c>
      <c r="F192">
        <v>48130</v>
      </c>
      <c r="G192">
        <v>44</v>
      </c>
      <c r="H192">
        <v>1438</v>
      </c>
      <c r="I192">
        <v>4.5086224807812172E-3</v>
      </c>
      <c r="J192">
        <v>0.15090403337969402</v>
      </c>
      <c r="K192">
        <v>2024</v>
      </c>
      <c r="L192">
        <v>36</v>
      </c>
    </row>
    <row r="193" spans="1:12" x14ac:dyDescent="0.3">
      <c r="A193">
        <v>22</v>
      </c>
      <c r="B193" t="s">
        <v>715</v>
      </c>
      <c r="C193" t="s">
        <v>386</v>
      </c>
      <c r="D193">
        <v>215</v>
      </c>
      <c r="E193" t="s">
        <v>1191</v>
      </c>
      <c r="F193">
        <v>48130</v>
      </c>
      <c r="G193">
        <v>45</v>
      </c>
      <c r="H193">
        <v>6371</v>
      </c>
      <c r="I193">
        <v>4.4670683565343865E-3</v>
      </c>
      <c r="J193">
        <v>3.3746664573850262E-2</v>
      </c>
      <c r="K193">
        <v>2024</v>
      </c>
      <c r="L193">
        <v>36</v>
      </c>
    </row>
    <row r="194" spans="1:12" x14ac:dyDescent="0.3">
      <c r="A194">
        <v>22</v>
      </c>
      <c r="B194" t="s">
        <v>715</v>
      </c>
      <c r="C194" t="s">
        <v>368</v>
      </c>
      <c r="D194">
        <v>213</v>
      </c>
      <c r="E194" t="s">
        <v>1087</v>
      </c>
      <c r="F194">
        <v>48130</v>
      </c>
      <c r="G194">
        <v>46</v>
      </c>
      <c r="H194">
        <v>9848</v>
      </c>
      <c r="I194">
        <v>4.4255142322875548E-3</v>
      </c>
      <c r="J194">
        <v>2.1628757108042244E-2</v>
      </c>
      <c r="K194">
        <v>2024</v>
      </c>
      <c r="L194">
        <v>36</v>
      </c>
    </row>
    <row r="195" spans="1:12" x14ac:dyDescent="0.3">
      <c r="A195">
        <v>22</v>
      </c>
      <c r="B195" t="s">
        <v>715</v>
      </c>
      <c r="C195" t="s">
        <v>533</v>
      </c>
      <c r="D195">
        <v>212</v>
      </c>
      <c r="E195" t="s">
        <v>1262</v>
      </c>
      <c r="F195">
        <v>48130</v>
      </c>
      <c r="G195">
        <v>47</v>
      </c>
      <c r="H195">
        <v>1843</v>
      </c>
      <c r="I195">
        <v>4.4047371701641386E-3</v>
      </c>
      <c r="J195">
        <v>0.11502984264785676</v>
      </c>
      <c r="K195">
        <v>2024</v>
      </c>
      <c r="L195">
        <v>36</v>
      </c>
    </row>
    <row r="196" spans="1:12" x14ac:dyDescent="0.3">
      <c r="A196">
        <v>22</v>
      </c>
      <c r="B196" t="s">
        <v>715</v>
      </c>
      <c r="C196" t="s">
        <v>394</v>
      </c>
      <c r="D196">
        <v>210</v>
      </c>
      <c r="E196" t="s">
        <v>1162</v>
      </c>
      <c r="F196">
        <v>48130</v>
      </c>
      <c r="G196">
        <v>48</v>
      </c>
      <c r="H196">
        <v>2748</v>
      </c>
      <c r="I196">
        <v>4.3631830459173069E-3</v>
      </c>
      <c r="J196">
        <v>7.6419213973799124E-2</v>
      </c>
      <c r="K196">
        <v>2024</v>
      </c>
      <c r="L196">
        <v>36</v>
      </c>
    </row>
    <row r="197" spans="1:12" x14ac:dyDescent="0.3">
      <c r="A197">
        <v>22</v>
      </c>
      <c r="B197" t="s">
        <v>715</v>
      </c>
      <c r="C197" t="s">
        <v>671</v>
      </c>
      <c r="D197">
        <v>209</v>
      </c>
      <c r="E197" t="s">
        <v>1092</v>
      </c>
      <c r="F197">
        <v>48130</v>
      </c>
      <c r="G197">
        <v>49</v>
      </c>
      <c r="H197">
        <v>21676</v>
      </c>
      <c r="I197">
        <v>4.3424059837938915E-3</v>
      </c>
      <c r="J197">
        <v>9.6420003690717848E-3</v>
      </c>
      <c r="K197">
        <v>2024</v>
      </c>
      <c r="L197">
        <v>36</v>
      </c>
    </row>
    <row r="198" spans="1:12" x14ac:dyDescent="0.3">
      <c r="A198">
        <v>22</v>
      </c>
      <c r="B198" t="s">
        <v>715</v>
      </c>
      <c r="C198" t="s">
        <v>475</v>
      </c>
      <c r="D198">
        <v>207</v>
      </c>
      <c r="E198" t="s">
        <v>1214</v>
      </c>
      <c r="F198">
        <v>48130</v>
      </c>
      <c r="G198">
        <v>50</v>
      </c>
      <c r="H198">
        <v>1733</v>
      </c>
      <c r="I198">
        <v>4.3008518595470599E-3</v>
      </c>
      <c r="J198">
        <v>0.11944604731679169</v>
      </c>
      <c r="K198">
        <v>2024</v>
      </c>
      <c r="L198">
        <v>36</v>
      </c>
    </row>
    <row r="199" spans="1:12" x14ac:dyDescent="0.3">
      <c r="A199">
        <v>22</v>
      </c>
      <c r="B199" t="s">
        <v>715</v>
      </c>
      <c r="C199" t="s">
        <v>652</v>
      </c>
      <c r="D199">
        <v>204</v>
      </c>
      <c r="E199" t="s">
        <v>1105</v>
      </c>
      <c r="F199">
        <v>48130</v>
      </c>
      <c r="G199">
        <v>51</v>
      </c>
      <c r="H199">
        <v>1383</v>
      </c>
      <c r="I199">
        <v>4.2385206731768129E-3</v>
      </c>
      <c r="J199">
        <v>0.1475054229934924</v>
      </c>
      <c r="K199">
        <v>2024</v>
      </c>
      <c r="L199">
        <v>36</v>
      </c>
    </row>
    <row r="200" spans="1:12" x14ac:dyDescent="0.3">
      <c r="A200">
        <v>22</v>
      </c>
      <c r="B200" t="s">
        <v>715</v>
      </c>
      <c r="C200" t="s">
        <v>430</v>
      </c>
      <c r="D200">
        <v>202</v>
      </c>
      <c r="E200" t="s">
        <v>1104</v>
      </c>
      <c r="F200">
        <v>48130</v>
      </c>
      <c r="G200">
        <v>52</v>
      </c>
      <c r="H200">
        <v>1716</v>
      </c>
      <c r="I200">
        <v>4.1969665489299812E-3</v>
      </c>
      <c r="J200">
        <v>0.11771561771561771</v>
      </c>
      <c r="K200">
        <v>2024</v>
      </c>
      <c r="L200">
        <v>36</v>
      </c>
    </row>
    <row r="201" spans="1:12" x14ac:dyDescent="0.3">
      <c r="A201">
        <v>22</v>
      </c>
      <c r="B201" t="s">
        <v>715</v>
      </c>
      <c r="C201" t="s">
        <v>193</v>
      </c>
      <c r="D201">
        <v>198</v>
      </c>
      <c r="E201" t="s">
        <v>1221</v>
      </c>
      <c r="F201">
        <v>48130</v>
      </c>
      <c r="G201">
        <v>53</v>
      </c>
      <c r="H201">
        <v>1866</v>
      </c>
      <c r="I201">
        <v>4.1138583004363179E-3</v>
      </c>
      <c r="J201">
        <v>0.10610932475884244</v>
      </c>
      <c r="K201">
        <v>2024</v>
      </c>
      <c r="L201">
        <v>36</v>
      </c>
    </row>
    <row r="202" spans="1:12" x14ac:dyDescent="0.3">
      <c r="A202">
        <v>22</v>
      </c>
      <c r="B202" t="s">
        <v>715</v>
      </c>
      <c r="C202" t="s">
        <v>511</v>
      </c>
      <c r="D202">
        <v>193</v>
      </c>
      <c r="E202" t="s">
        <v>1187</v>
      </c>
      <c r="F202">
        <v>48130</v>
      </c>
      <c r="G202">
        <v>54</v>
      </c>
      <c r="H202">
        <v>5935</v>
      </c>
      <c r="I202">
        <v>4.0099729898192393E-3</v>
      </c>
      <c r="J202">
        <v>3.251895534962089E-2</v>
      </c>
      <c r="K202">
        <v>2024</v>
      </c>
      <c r="L202">
        <v>36</v>
      </c>
    </row>
    <row r="203" spans="1:12" x14ac:dyDescent="0.3">
      <c r="A203">
        <v>22</v>
      </c>
      <c r="B203" t="s">
        <v>715</v>
      </c>
      <c r="C203" t="s">
        <v>231</v>
      </c>
      <c r="D203">
        <v>190</v>
      </c>
      <c r="E203" t="s">
        <v>1192</v>
      </c>
      <c r="F203">
        <v>48130</v>
      </c>
      <c r="G203">
        <v>55.5</v>
      </c>
      <c r="H203">
        <v>1711</v>
      </c>
      <c r="I203">
        <v>3.9476418034489922E-3</v>
      </c>
      <c r="J203">
        <v>0.11104617182933957</v>
      </c>
      <c r="K203">
        <v>2024</v>
      </c>
      <c r="L203">
        <v>36</v>
      </c>
    </row>
    <row r="204" spans="1:12" x14ac:dyDescent="0.3">
      <c r="A204">
        <v>22</v>
      </c>
      <c r="B204" t="s">
        <v>715</v>
      </c>
      <c r="C204" t="s">
        <v>151</v>
      </c>
      <c r="D204">
        <v>190</v>
      </c>
      <c r="E204" t="s">
        <v>1091</v>
      </c>
      <c r="F204">
        <v>48130</v>
      </c>
      <c r="G204">
        <v>55.5</v>
      </c>
      <c r="H204">
        <v>12580</v>
      </c>
      <c r="I204">
        <v>3.9476418034489922E-3</v>
      </c>
      <c r="J204">
        <v>1.5103338632750398E-2</v>
      </c>
      <c r="K204">
        <v>2024</v>
      </c>
      <c r="L204">
        <v>36</v>
      </c>
    </row>
    <row r="205" spans="1:12" x14ac:dyDescent="0.3">
      <c r="A205">
        <v>22</v>
      </c>
      <c r="B205" t="s">
        <v>715</v>
      </c>
      <c r="C205" t="s">
        <v>393</v>
      </c>
      <c r="D205">
        <v>183</v>
      </c>
      <c r="E205" t="s">
        <v>1279</v>
      </c>
      <c r="F205">
        <v>48130</v>
      </c>
      <c r="G205">
        <v>57</v>
      </c>
      <c r="H205">
        <v>4446</v>
      </c>
      <c r="I205">
        <v>3.8022023685850819E-3</v>
      </c>
      <c r="J205">
        <v>4.1160593792172739E-2</v>
      </c>
      <c r="K205">
        <v>2024</v>
      </c>
      <c r="L205">
        <v>36</v>
      </c>
    </row>
    <row r="206" spans="1:12" x14ac:dyDescent="0.3">
      <c r="A206">
        <v>22</v>
      </c>
      <c r="B206" t="s">
        <v>715</v>
      </c>
      <c r="C206" t="s">
        <v>388</v>
      </c>
      <c r="D206">
        <v>181</v>
      </c>
      <c r="E206" t="s">
        <v>1090</v>
      </c>
      <c r="F206">
        <v>48130</v>
      </c>
      <c r="G206">
        <v>58</v>
      </c>
      <c r="H206">
        <v>925</v>
      </c>
      <c r="I206">
        <v>3.7606482443382507E-3</v>
      </c>
      <c r="J206">
        <v>0.19567567567567568</v>
      </c>
      <c r="K206">
        <v>2024</v>
      </c>
      <c r="L206">
        <v>36</v>
      </c>
    </row>
    <row r="207" spans="1:12" x14ac:dyDescent="0.3">
      <c r="A207">
        <v>22</v>
      </c>
      <c r="B207" t="s">
        <v>715</v>
      </c>
      <c r="C207" t="s">
        <v>212</v>
      </c>
      <c r="D207">
        <v>176</v>
      </c>
      <c r="E207" t="s">
        <v>1045</v>
      </c>
      <c r="F207">
        <v>48130</v>
      </c>
      <c r="G207">
        <v>59.5</v>
      </c>
      <c r="H207">
        <v>2796</v>
      </c>
      <c r="I207">
        <v>3.656762933721172E-3</v>
      </c>
      <c r="J207">
        <v>6.2947067238912732E-2</v>
      </c>
      <c r="K207">
        <v>2024</v>
      </c>
      <c r="L207">
        <v>36</v>
      </c>
    </row>
    <row r="208" spans="1:12" x14ac:dyDescent="0.3">
      <c r="A208">
        <v>22</v>
      </c>
      <c r="B208" t="s">
        <v>715</v>
      </c>
      <c r="C208" t="s">
        <v>564</v>
      </c>
      <c r="D208">
        <v>176</v>
      </c>
      <c r="E208" t="s">
        <v>1261</v>
      </c>
      <c r="F208">
        <v>48130</v>
      </c>
      <c r="G208">
        <v>59.5</v>
      </c>
      <c r="H208">
        <v>2688</v>
      </c>
      <c r="I208">
        <v>3.656762933721172E-3</v>
      </c>
      <c r="J208">
        <v>6.5476190476190479E-2</v>
      </c>
      <c r="K208">
        <v>2024</v>
      </c>
      <c r="L208">
        <v>36</v>
      </c>
    </row>
    <row r="209" spans="1:12" x14ac:dyDescent="0.3">
      <c r="A209">
        <v>22</v>
      </c>
      <c r="B209" t="s">
        <v>715</v>
      </c>
      <c r="C209" t="s">
        <v>408</v>
      </c>
      <c r="D209">
        <v>174</v>
      </c>
      <c r="E209" t="s">
        <v>982</v>
      </c>
      <c r="F209">
        <v>48130</v>
      </c>
      <c r="G209">
        <v>61</v>
      </c>
      <c r="H209">
        <v>5976</v>
      </c>
      <c r="I209">
        <v>3.6152088094743404E-3</v>
      </c>
      <c r="J209">
        <v>2.9116465863453816E-2</v>
      </c>
      <c r="K209">
        <v>2024</v>
      </c>
      <c r="L209">
        <v>36</v>
      </c>
    </row>
    <row r="210" spans="1:12" x14ac:dyDescent="0.3">
      <c r="A210">
        <v>22</v>
      </c>
      <c r="B210" t="s">
        <v>715</v>
      </c>
      <c r="C210" t="s">
        <v>381</v>
      </c>
      <c r="D210">
        <v>173</v>
      </c>
      <c r="E210" t="s">
        <v>1093</v>
      </c>
      <c r="F210">
        <v>48130</v>
      </c>
      <c r="G210">
        <v>62.5</v>
      </c>
      <c r="H210">
        <v>12810</v>
      </c>
      <c r="I210">
        <v>3.5944317473509246E-3</v>
      </c>
      <c r="J210">
        <v>1.3505074160811866E-2</v>
      </c>
      <c r="K210">
        <v>2024</v>
      </c>
      <c r="L210">
        <v>36</v>
      </c>
    </row>
    <row r="211" spans="1:12" x14ac:dyDescent="0.3">
      <c r="A211">
        <v>22</v>
      </c>
      <c r="B211" t="s">
        <v>715</v>
      </c>
      <c r="C211" t="s">
        <v>490</v>
      </c>
      <c r="D211">
        <v>173</v>
      </c>
      <c r="E211" t="s">
        <v>1195</v>
      </c>
      <c r="F211">
        <v>48130</v>
      </c>
      <c r="G211">
        <v>62.5</v>
      </c>
      <c r="H211">
        <v>7571</v>
      </c>
      <c r="I211">
        <v>3.5944317473509246E-3</v>
      </c>
      <c r="J211">
        <v>2.2850350019812442E-2</v>
      </c>
      <c r="K211">
        <v>2024</v>
      </c>
      <c r="L211">
        <v>36</v>
      </c>
    </row>
    <row r="212" spans="1:12" x14ac:dyDescent="0.3">
      <c r="A212">
        <v>22</v>
      </c>
      <c r="B212" t="s">
        <v>715</v>
      </c>
      <c r="C212" t="s">
        <v>614</v>
      </c>
      <c r="D212">
        <v>172</v>
      </c>
      <c r="E212" t="s">
        <v>1229</v>
      </c>
      <c r="F212">
        <v>48130</v>
      </c>
      <c r="G212">
        <v>64</v>
      </c>
      <c r="H212">
        <v>977</v>
      </c>
      <c r="I212">
        <v>3.5736546852275087E-3</v>
      </c>
      <c r="J212">
        <v>0.17604912998976457</v>
      </c>
      <c r="K212">
        <v>2024</v>
      </c>
      <c r="L212">
        <v>36</v>
      </c>
    </row>
    <row r="213" spans="1:12" x14ac:dyDescent="0.3">
      <c r="A213">
        <v>22</v>
      </c>
      <c r="B213" t="s">
        <v>715</v>
      </c>
      <c r="C213" t="s">
        <v>674</v>
      </c>
      <c r="D213">
        <v>170</v>
      </c>
      <c r="E213" t="s">
        <v>1206</v>
      </c>
      <c r="F213">
        <v>48130</v>
      </c>
      <c r="G213">
        <v>65</v>
      </c>
      <c r="H213">
        <v>1249</v>
      </c>
      <c r="I213">
        <v>3.5321005609806775E-3</v>
      </c>
      <c r="J213">
        <v>0.13610888710968774</v>
      </c>
      <c r="K213">
        <v>2024</v>
      </c>
      <c r="L213">
        <v>36</v>
      </c>
    </row>
    <row r="214" spans="1:12" x14ac:dyDescent="0.3">
      <c r="A214">
        <v>22</v>
      </c>
      <c r="B214" t="s">
        <v>715</v>
      </c>
      <c r="C214" t="s">
        <v>491</v>
      </c>
      <c r="D214">
        <v>166</v>
      </c>
      <c r="E214" t="s">
        <v>1163</v>
      </c>
      <c r="F214">
        <v>48130</v>
      </c>
      <c r="G214">
        <v>66</v>
      </c>
      <c r="H214">
        <v>2086</v>
      </c>
      <c r="I214">
        <v>3.4489923124870142E-3</v>
      </c>
      <c r="J214">
        <v>7.9578139980824539E-2</v>
      </c>
      <c r="K214">
        <v>2024</v>
      </c>
      <c r="L214">
        <v>36</v>
      </c>
    </row>
    <row r="215" spans="1:12" x14ac:dyDescent="0.3">
      <c r="A215">
        <v>22</v>
      </c>
      <c r="B215" t="s">
        <v>715</v>
      </c>
      <c r="C215" t="s">
        <v>412</v>
      </c>
      <c r="D215">
        <v>164</v>
      </c>
      <c r="E215" t="s">
        <v>1196</v>
      </c>
      <c r="F215">
        <v>48130</v>
      </c>
      <c r="G215">
        <v>67</v>
      </c>
      <c r="H215">
        <v>3229</v>
      </c>
      <c r="I215">
        <v>3.407438188240183E-3</v>
      </c>
      <c r="J215">
        <v>5.0789718179002789E-2</v>
      </c>
      <c r="K215">
        <v>2024</v>
      </c>
      <c r="L215">
        <v>36</v>
      </c>
    </row>
    <row r="216" spans="1:12" x14ac:dyDescent="0.3">
      <c r="A216">
        <v>22</v>
      </c>
      <c r="B216" t="s">
        <v>715</v>
      </c>
      <c r="C216" t="s">
        <v>272</v>
      </c>
      <c r="D216">
        <v>157</v>
      </c>
      <c r="E216" t="s">
        <v>1161</v>
      </c>
      <c r="F216">
        <v>48130</v>
      </c>
      <c r="G216">
        <v>68</v>
      </c>
      <c r="H216">
        <v>1538</v>
      </c>
      <c r="I216">
        <v>3.2619987533762727E-3</v>
      </c>
      <c r="J216">
        <v>0.10208062418725618</v>
      </c>
      <c r="K216">
        <v>2024</v>
      </c>
      <c r="L216">
        <v>36</v>
      </c>
    </row>
    <row r="217" spans="1:12" x14ac:dyDescent="0.3">
      <c r="A217">
        <v>22</v>
      </c>
      <c r="B217" t="s">
        <v>715</v>
      </c>
      <c r="C217" t="s">
        <v>238</v>
      </c>
      <c r="D217">
        <v>149</v>
      </c>
      <c r="E217" t="s">
        <v>1188</v>
      </c>
      <c r="F217">
        <v>48130</v>
      </c>
      <c r="G217">
        <v>69.5</v>
      </c>
      <c r="H217">
        <v>4316</v>
      </c>
      <c r="I217">
        <v>3.0957822563889466E-3</v>
      </c>
      <c r="J217">
        <v>3.4522706209453198E-2</v>
      </c>
      <c r="K217">
        <v>2024</v>
      </c>
      <c r="L217">
        <v>36</v>
      </c>
    </row>
    <row r="218" spans="1:12" x14ac:dyDescent="0.3">
      <c r="A218">
        <v>22</v>
      </c>
      <c r="B218" t="s">
        <v>715</v>
      </c>
      <c r="C218" t="s">
        <v>3004</v>
      </c>
      <c r="D218">
        <v>149</v>
      </c>
      <c r="E218" t="s">
        <v>3005</v>
      </c>
      <c r="F218">
        <v>48130</v>
      </c>
      <c r="G218">
        <v>69.5</v>
      </c>
      <c r="H218">
        <v>627</v>
      </c>
      <c r="I218">
        <v>3.0957822563889466E-3</v>
      </c>
      <c r="J218">
        <v>0.23763955342902712</v>
      </c>
      <c r="K218">
        <v>2024</v>
      </c>
      <c r="L218">
        <v>36</v>
      </c>
    </row>
    <row r="219" spans="1:12" x14ac:dyDescent="0.3">
      <c r="A219">
        <v>22</v>
      </c>
      <c r="B219" t="s">
        <v>715</v>
      </c>
      <c r="C219" t="s">
        <v>376</v>
      </c>
      <c r="D219">
        <v>144</v>
      </c>
      <c r="E219" t="s">
        <v>1222</v>
      </c>
      <c r="F219">
        <v>48130</v>
      </c>
      <c r="G219">
        <v>71</v>
      </c>
      <c r="H219">
        <v>2154</v>
      </c>
      <c r="I219">
        <v>2.9918969457718679E-3</v>
      </c>
      <c r="J219">
        <v>6.6852367688022288E-2</v>
      </c>
      <c r="K219">
        <v>2024</v>
      </c>
      <c r="L219">
        <v>36</v>
      </c>
    </row>
    <row r="220" spans="1:12" x14ac:dyDescent="0.3">
      <c r="A220">
        <v>22</v>
      </c>
      <c r="B220" t="s">
        <v>715</v>
      </c>
      <c r="C220" t="s">
        <v>192</v>
      </c>
      <c r="D220">
        <v>140</v>
      </c>
      <c r="E220" t="s">
        <v>1198</v>
      </c>
      <c r="F220">
        <v>48130</v>
      </c>
      <c r="G220">
        <v>73</v>
      </c>
      <c r="H220">
        <v>1559</v>
      </c>
      <c r="I220">
        <v>2.9087886972782051E-3</v>
      </c>
      <c r="J220">
        <v>8.9801154586273246E-2</v>
      </c>
      <c r="K220">
        <v>2024</v>
      </c>
      <c r="L220">
        <v>36</v>
      </c>
    </row>
    <row r="221" spans="1:12" x14ac:dyDescent="0.3">
      <c r="A221">
        <v>22</v>
      </c>
      <c r="B221" t="s">
        <v>715</v>
      </c>
      <c r="C221" t="s">
        <v>329</v>
      </c>
      <c r="D221">
        <v>140</v>
      </c>
      <c r="E221" t="s">
        <v>1264</v>
      </c>
      <c r="F221">
        <v>48130</v>
      </c>
      <c r="G221">
        <v>73</v>
      </c>
      <c r="H221">
        <v>1581</v>
      </c>
      <c r="I221">
        <v>2.9087886972782051E-3</v>
      </c>
      <c r="J221">
        <v>8.8551549652118908E-2</v>
      </c>
      <c r="K221">
        <v>2024</v>
      </c>
      <c r="L221">
        <v>36</v>
      </c>
    </row>
    <row r="222" spans="1:12" x14ac:dyDescent="0.3">
      <c r="A222">
        <v>22</v>
      </c>
      <c r="B222" t="s">
        <v>715</v>
      </c>
      <c r="C222" t="s">
        <v>401</v>
      </c>
      <c r="D222">
        <v>140</v>
      </c>
      <c r="E222" t="s">
        <v>1107</v>
      </c>
      <c r="F222">
        <v>48130</v>
      </c>
      <c r="G222">
        <v>73</v>
      </c>
      <c r="H222">
        <v>869</v>
      </c>
      <c r="I222">
        <v>2.9087886972782051E-3</v>
      </c>
      <c r="J222">
        <v>0.1611047180667434</v>
      </c>
      <c r="K222">
        <v>2024</v>
      </c>
      <c r="L222">
        <v>36</v>
      </c>
    </row>
    <row r="223" spans="1:12" x14ac:dyDescent="0.3">
      <c r="A223">
        <v>22</v>
      </c>
      <c r="B223" t="s">
        <v>715</v>
      </c>
      <c r="C223" t="s">
        <v>297</v>
      </c>
      <c r="D223">
        <v>139</v>
      </c>
      <c r="E223" t="s">
        <v>1190</v>
      </c>
      <c r="F223">
        <v>48130</v>
      </c>
      <c r="G223">
        <v>75</v>
      </c>
      <c r="H223">
        <v>4738</v>
      </c>
      <c r="I223">
        <v>2.8880116351547892E-3</v>
      </c>
      <c r="J223">
        <v>2.9337273111017307E-2</v>
      </c>
      <c r="K223">
        <v>2024</v>
      </c>
      <c r="L223">
        <v>36</v>
      </c>
    </row>
    <row r="224" spans="1:12" x14ac:dyDescent="0.3">
      <c r="A224">
        <v>22</v>
      </c>
      <c r="B224" t="s">
        <v>715</v>
      </c>
      <c r="C224" t="s">
        <v>527</v>
      </c>
      <c r="D224">
        <v>138</v>
      </c>
      <c r="E224" t="s">
        <v>1252</v>
      </c>
      <c r="F224">
        <v>48130</v>
      </c>
      <c r="G224">
        <v>76</v>
      </c>
      <c r="H224">
        <v>5204</v>
      </c>
      <c r="I224">
        <v>2.8672345730313734E-3</v>
      </c>
      <c r="J224">
        <v>2.6518063028439662E-2</v>
      </c>
      <c r="K224">
        <v>2024</v>
      </c>
      <c r="L224">
        <v>36</v>
      </c>
    </row>
    <row r="225" spans="1:12" x14ac:dyDescent="0.3">
      <c r="A225">
        <v>22</v>
      </c>
      <c r="B225" t="s">
        <v>715</v>
      </c>
      <c r="C225" t="s">
        <v>668</v>
      </c>
      <c r="D225">
        <v>136</v>
      </c>
      <c r="E225" t="s">
        <v>1224</v>
      </c>
      <c r="F225">
        <v>48130</v>
      </c>
      <c r="G225">
        <v>77</v>
      </c>
      <c r="H225">
        <v>5140</v>
      </c>
      <c r="I225">
        <v>2.8256804487845418E-3</v>
      </c>
      <c r="J225">
        <v>2.6459143968871595E-2</v>
      </c>
      <c r="K225">
        <v>2024</v>
      </c>
      <c r="L225">
        <v>36</v>
      </c>
    </row>
    <row r="226" spans="1:12" x14ac:dyDescent="0.3">
      <c r="A226">
        <v>22</v>
      </c>
      <c r="B226" t="s">
        <v>715</v>
      </c>
      <c r="C226" t="s">
        <v>163</v>
      </c>
      <c r="D226">
        <v>135</v>
      </c>
      <c r="E226" t="s">
        <v>1146</v>
      </c>
      <c r="F226">
        <v>48130</v>
      </c>
      <c r="G226">
        <v>79</v>
      </c>
      <c r="H226">
        <v>2970</v>
      </c>
      <c r="I226">
        <v>2.8049033866611259E-3</v>
      </c>
      <c r="J226">
        <v>4.5454545454545456E-2</v>
      </c>
      <c r="K226">
        <v>2024</v>
      </c>
      <c r="L226">
        <v>36</v>
      </c>
    </row>
    <row r="227" spans="1:12" x14ac:dyDescent="0.3">
      <c r="A227">
        <v>22</v>
      </c>
      <c r="B227" t="s">
        <v>715</v>
      </c>
      <c r="C227" t="s">
        <v>1174</v>
      </c>
      <c r="D227">
        <v>135</v>
      </c>
      <c r="E227" t="s">
        <v>1175</v>
      </c>
      <c r="F227">
        <v>48130</v>
      </c>
      <c r="G227">
        <v>79</v>
      </c>
      <c r="H227">
        <v>1417</v>
      </c>
      <c r="I227">
        <v>2.8049033866611259E-3</v>
      </c>
      <c r="J227">
        <v>9.5271700776287938E-2</v>
      </c>
      <c r="K227">
        <v>2024</v>
      </c>
      <c r="L227">
        <v>36</v>
      </c>
    </row>
    <row r="228" spans="1:12" x14ac:dyDescent="0.3">
      <c r="A228">
        <v>22</v>
      </c>
      <c r="B228" t="s">
        <v>715</v>
      </c>
      <c r="C228" t="s">
        <v>515</v>
      </c>
      <c r="D228">
        <v>135</v>
      </c>
      <c r="E228" t="s">
        <v>1051</v>
      </c>
      <c r="F228">
        <v>48130</v>
      </c>
      <c r="G228">
        <v>79</v>
      </c>
      <c r="H228">
        <v>2386</v>
      </c>
      <c r="I228">
        <v>2.8049033866611259E-3</v>
      </c>
      <c r="J228">
        <v>5.6580050293378037E-2</v>
      </c>
      <c r="K228">
        <v>2024</v>
      </c>
      <c r="L228">
        <v>36</v>
      </c>
    </row>
    <row r="229" spans="1:12" x14ac:dyDescent="0.3">
      <c r="A229">
        <v>22</v>
      </c>
      <c r="B229" t="s">
        <v>715</v>
      </c>
      <c r="C229" t="s">
        <v>142</v>
      </c>
      <c r="D229">
        <v>133</v>
      </c>
      <c r="E229" t="s">
        <v>1049</v>
      </c>
      <c r="F229">
        <v>48130</v>
      </c>
      <c r="G229">
        <v>81</v>
      </c>
      <c r="H229">
        <v>1953</v>
      </c>
      <c r="I229">
        <v>2.7633492624142947E-3</v>
      </c>
      <c r="J229">
        <v>6.8100358422939072E-2</v>
      </c>
      <c r="K229">
        <v>2024</v>
      </c>
      <c r="L229">
        <v>36</v>
      </c>
    </row>
    <row r="230" spans="1:12" x14ac:dyDescent="0.3">
      <c r="A230">
        <v>22</v>
      </c>
      <c r="B230" t="s">
        <v>715</v>
      </c>
      <c r="C230" t="s">
        <v>653</v>
      </c>
      <c r="D230">
        <v>131</v>
      </c>
      <c r="E230" t="s">
        <v>1211</v>
      </c>
      <c r="F230">
        <v>48130</v>
      </c>
      <c r="G230">
        <v>82</v>
      </c>
      <c r="H230">
        <v>2182</v>
      </c>
      <c r="I230">
        <v>2.7217951381674631E-3</v>
      </c>
      <c r="J230">
        <v>6.0036663611365719E-2</v>
      </c>
      <c r="K230">
        <v>2024</v>
      </c>
      <c r="L230">
        <v>36</v>
      </c>
    </row>
    <row r="231" spans="1:12" x14ac:dyDescent="0.3">
      <c r="A231">
        <v>22</v>
      </c>
      <c r="B231" t="s">
        <v>715</v>
      </c>
      <c r="C231" t="s">
        <v>249</v>
      </c>
      <c r="D231">
        <v>130</v>
      </c>
      <c r="E231" t="s">
        <v>1115</v>
      </c>
      <c r="F231">
        <v>48130</v>
      </c>
      <c r="G231">
        <v>83</v>
      </c>
      <c r="H231">
        <v>1454</v>
      </c>
      <c r="I231">
        <v>2.7010180760440473E-3</v>
      </c>
      <c r="J231">
        <v>8.940852819807428E-2</v>
      </c>
      <c r="K231">
        <v>2024</v>
      </c>
      <c r="L231">
        <v>36</v>
      </c>
    </row>
    <row r="232" spans="1:12" x14ac:dyDescent="0.3">
      <c r="A232">
        <v>22</v>
      </c>
      <c r="B232" t="s">
        <v>715</v>
      </c>
      <c r="C232" t="s">
        <v>403</v>
      </c>
      <c r="D232">
        <v>129</v>
      </c>
      <c r="E232" t="s">
        <v>1201</v>
      </c>
      <c r="F232">
        <v>48130</v>
      </c>
      <c r="G232">
        <v>84.5</v>
      </c>
      <c r="H232">
        <v>1310</v>
      </c>
      <c r="I232">
        <v>2.6802410139206314E-3</v>
      </c>
      <c r="J232">
        <v>9.8473282442748097E-2</v>
      </c>
      <c r="K232">
        <v>2024</v>
      </c>
      <c r="L232">
        <v>36</v>
      </c>
    </row>
    <row r="233" spans="1:12" x14ac:dyDescent="0.3">
      <c r="A233">
        <v>22</v>
      </c>
      <c r="B233" t="s">
        <v>715</v>
      </c>
      <c r="C233" t="s">
        <v>437</v>
      </c>
      <c r="D233">
        <v>129</v>
      </c>
      <c r="E233" t="s">
        <v>1232</v>
      </c>
      <c r="F233">
        <v>48130</v>
      </c>
      <c r="G233">
        <v>84.5</v>
      </c>
      <c r="H233">
        <v>1074</v>
      </c>
      <c r="I233">
        <v>2.6802410139206314E-3</v>
      </c>
      <c r="J233">
        <v>0.12011173184357542</v>
      </c>
      <c r="K233">
        <v>2024</v>
      </c>
      <c r="L233">
        <v>36</v>
      </c>
    </row>
    <row r="234" spans="1:12" x14ac:dyDescent="0.3">
      <c r="A234">
        <v>22</v>
      </c>
      <c r="B234" t="s">
        <v>715</v>
      </c>
      <c r="C234" t="s">
        <v>277</v>
      </c>
      <c r="D234">
        <v>127</v>
      </c>
      <c r="E234" t="s">
        <v>1069</v>
      </c>
      <c r="F234">
        <v>48130</v>
      </c>
      <c r="G234">
        <v>86</v>
      </c>
      <c r="H234">
        <v>2630</v>
      </c>
      <c r="I234">
        <v>2.6386868896738002E-3</v>
      </c>
      <c r="J234">
        <v>4.8288973384030418E-2</v>
      </c>
      <c r="K234">
        <v>2024</v>
      </c>
      <c r="L234">
        <v>36</v>
      </c>
    </row>
    <row r="235" spans="1:12" x14ac:dyDescent="0.3">
      <c r="A235">
        <v>22</v>
      </c>
      <c r="B235" t="s">
        <v>715</v>
      </c>
      <c r="C235" t="s">
        <v>531</v>
      </c>
      <c r="D235">
        <v>124</v>
      </c>
      <c r="E235" t="s">
        <v>1194</v>
      </c>
      <c r="F235">
        <v>48130</v>
      </c>
      <c r="G235">
        <v>87</v>
      </c>
      <c r="H235">
        <v>3403</v>
      </c>
      <c r="I235">
        <v>2.5763557033035528E-3</v>
      </c>
      <c r="J235">
        <v>3.643843667352336E-2</v>
      </c>
      <c r="K235">
        <v>2024</v>
      </c>
      <c r="L235">
        <v>36</v>
      </c>
    </row>
    <row r="236" spans="1:12" x14ac:dyDescent="0.3">
      <c r="A236">
        <v>22</v>
      </c>
      <c r="B236" t="s">
        <v>715</v>
      </c>
      <c r="C236" t="s">
        <v>346</v>
      </c>
      <c r="D236">
        <v>123</v>
      </c>
      <c r="E236" t="s">
        <v>1210</v>
      </c>
      <c r="F236">
        <v>48130</v>
      </c>
      <c r="G236">
        <v>88</v>
      </c>
      <c r="H236">
        <v>1168</v>
      </c>
      <c r="I236">
        <v>2.555578641180137E-3</v>
      </c>
      <c r="J236">
        <v>0.1053082191780822</v>
      </c>
      <c r="K236">
        <v>2024</v>
      </c>
      <c r="L236">
        <v>36</v>
      </c>
    </row>
    <row r="237" spans="1:12" x14ac:dyDescent="0.3">
      <c r="A237">
        <v>22</v>
      </c>
      <c r="B237" t="s">
        <v>715</v>
      </c>
      <c r="C237" t="s">
        <v>158</v>
      </c>
      <c r="D237">
        <v>121</v>
      </c>
      <c r="E237" t="s">
        <v>1225</v>
      </c>
      <c r="F237">
        <v>48130</v>
      </c>
      <c r="G237">
        <v>90</v>
      </c>
      <c r="H237">
        <v>1001</v>
      </c>
      <c r="I237">
        <v>2.5140245169333057E-3</v>
      </c>
      <c r="J237">
        <v>0.12087912087912088</v>
      </c>
      <c r="K237">
        <v>2024</v>
      </c>
      <c r="L237">
        <v>36</v>
      </c>
    </row>
    <row r="238" spans="1:12" x14ac:dyDescent="0.3">
      <c r="A238">
        <v>22</v>
      </c>
      <c r="B238" t="s">
        <v>715</v>
      </c>
      <c r="C238" t="s">
        <v>553</v>
      </c>
      <c r="D238">
        <v>121</v>
      </c>
      <c r="E238" t="s">
        <v>1315</v>
      </c>
      <c r="F238">
        <v>48130</v>
      </c>
      <c r="G238">
        <v>90</v>
      </c>
      <c r="H238">
        <v>1104</v>
      </c>
      <c r="I238">
        <v>2.5140245169333057E-3</v>
      </c>
      <c r="J238">
        <v>0.10960144927536232</v>
      </c>
      <c r="K238">
        <v>2024</v>
      </c>
      <c r="L238">
        <v>36</v>
      </c>
    </row>
    <row r="239" spans="1:12" x14ac:dyDescent="0.3">
      <c r="A239">
        <v>22</v>
      </c>
      <c r="B239" t="s">
        <v>715</v>
      </c>
      <c r="C239" t="s">
        <v>572</v>
      </c>
      <c r="D239">
        <v>121</v>
      </c>
      <c r="E239" t="s">
        <v>996</v>
      </c>
      <c r="F239">
        <v>48130</v>
      </c>
      <c r="G239">
        <v>90</v>
      </c>
      <c r="H239">
        <v>18857</v>
      </c>
      <c r="I239">
        <v>2.5140245169333057E-3</v>
      </c>
      <c r="J239">
        <v>6.4167152781460469E-3</v>
      </c>
      <c r="K239">
        <v>2024</v>
      </c>
      <c r="L239">
        <v>36</v>
      </c>
    </row>
    <row r="240" spans="1:12" x14ac:dyDescent="0.3">
      <c r="A240">
        <v>22</v>
      </c>
      <c r="B240" t="s">
        <v>715</v>
      </c>
      <c r="C240" t="s">
        <v>457</v>
      </c>
      <c r="D240">
        <v>120</v>
      </c>
      <c r="E240" t="s">
        <v>1314</v>
      </c>
      <c r="F240">
        <v>48130</v>
      </c>
      <c r="G240">
        <v>92.5</v>
      </c>
      <c r="H240">
        <v>1257</v>
      </c>
      <c r="I240">
        <v>2.4932474548098899E-3</v>
      </c>
      <c r="J240">
        <v>9.5465393794749401E-2</v>
      </c>
      <c r="K240">
        <v>2024</v>
      </c>
      <c r="L240">
        <v>36</v>
      </c>
    </row>
    <row r="241" spans="1:12" x14ac:dyDescent="0.3">
      <c r="A241">
        <v>22</v>
      </c>
      <c r="B241" t="s">
        <v>715</v>
      </c>
      <c r="C241" t="s">
        <v>497</v>
      </c>
      <c r="D241">
        <v>120</v>
      </c>
      <c r="E241" t="s">
        <v>1271</v>
      </c>
      <c r="F241">
        <v>48130</v>
      </c>
      <c r="G241">
        <v>92.5</v>
      </c>
      <c r="H241">
        <v>1017</v>
      </c>
      <c r="I241">
        <v>2.4932474548098899E-3</v>
      </c>
      <c r="J241">
        <v>0.11799410029498525</v>
      </c>
      <c r="K241">
        <v>2024</v>
      </c>
      <c r="L241">
        <v>36</v>
      </c>
    </row>
    <row r="242" spans="1:12" x14ac:dyDescent="0.3">
      <c r="A242">
        <v>22</v>
      </c>
      <c r="B242" t="s">
        <v>715</v>
      </c>
      <c r="C242" t="s">
        <v>580</v>
      </c>
      <c r="D242">
        <v>119</v>
      </c>
      <c r="E242" t="s">
        <v>1120</v>
      </c>
      <c r="F242">
        <v>48130</v>
      </c>
      <c r="G242">
        <v>94</v>
      </c>
      <c r="H242">
        <v>1400</v>
      </c>
      <c r="I242">
        <v>2.4724703926864741E-3</v>
      </c>
      <c r="J242">
        <v>8.5000000000000006E-2</v>
      </c>
      <c r="K242">
        <v>2024</v>
      </c>
      <c r="L242">
        <v>36</v>
      </c>
    </row>
    <row r="243" spans="1:12" x14ac:dyDescent="0.3">
      <c r="A243">
        <v>22</v>
      </c>
      <c r="B243" t="s">
        <v>715</v>
      </c>
      <c r="C243" t="s">
        <v>447</v>
      </c>
      <c r="D243">
        <v>117</v>
      </c>
      <c r="E243" t="s">
        <v>1147</v>
      </c>
      <c r="F243">
        <v>48130</v>
      </c>
      <c r="G243">
        <v>95</v>
      </c>
      <c r="H243">
        <v>2679</v>
      </c>
      <c r="I243">
        <v>2.4309162684396425E-3</v>
      </c>
      <c r="J243">
        <v>4.3673012318029114E-2</v>
      </c>
      <c r="K243">
        <v>2024</v>
      </c>
      <c r="L243">
        <v>36</v>
      </c>
    </row>
    <row r="244" spans="1:12" x14ac:dyDescent="0.3">
      <c r="A244">
        <v>22</v>
      </c>
      <c r="B244" t="s">
        <v>715</v>
      </c>
      <c r="C244" t="s">
        <v>608</v>
      </c>
      <c r="D244">
        <v>116</v>
      </c>
      <c r="E244" t="s">
        <v>3006</v>
      </c>
      <c r="F244">
        <v>48130</v>
      </c>
      <c r="G244">
        <v>96</v>
      </c>
      <c r="H244">
        <v>298</v>
      </c>
      <c r="I244">
        <v>2.4101392063162271E-3</v>
      </c>
      <c r="J244">
        <v>0.38926174496644295</v>
      </c>
      <c r="K244">
        <v>2024</v>
      </c>
      <c r="L244">
        <v>36</v>
      </c>
    </row>
    <row r="245" spans="1:12" x14ac:dyDescent="0.3">
      <c r="A245">
        <v>22</v>
      </c>
      <c r="B245" t="s">
        <v>715</v>
      </c>
      <c r="C245" t="s">
        <v>353</v>
      </c>
      <c r="D245">
        <v>115</v>
      </c>
      <c r="E245" t="s">
        <v>1265</v>
      </c>
      <c r="F245">
        <v>48130</v>
      </c>
      <c r="G245">
        <v>98</v>
      </c>
      <c r="H245">
        <v>1296</v>
      </c>
      <c r="I245">
        <v>2.3893621441928112E-3</v>
      </c>
      <c r="J245">
        <v>8.8734567901234573E-2</v>
      </c>
      <c r="K245">
        <v>2024</v>
      </c>
      <c r="L245">
        <v>36</v>
      </c>
    </row>
    <row r="246" spans="1:12" x14ac:dyDescent="0.3">
      <c r="A246">
        <v>22</v>
      </c>
      <c r="B246" t="s">
        <v>715</v>
      </c>
      <c r="C246" t="s">
        <v>476</v>
      </c>
      <c r="D246">
        <v>115</v>
      </c>
      <c r="E246" t="s">
        <v>3007</v>
      </c>
      <c r="F246">
        <v>48130</v>
      </c>
      <c r="G246">
        <v>98</v>
      </c>
      <c r="H246">
        <v>1043</v>
      </c>
      <c r="I246">
        <v>2.3893621441928112E-3</v>
      </c>
      <c r="J246">
        <v>0.11025886864813039</v>
      </c>
      <c r="K246">
        <v>2024</v>
      </c>
      <c r="L246">
        <v>36</v>
      </c>
    </row>
    <row r="247" spans="1:12" x14ac:dyDescent="0.3">
      <c r="A247">
        <v>22</v>
      </c>
      <c r="B247" t="s">
        <v>715</v>
      </c>
      <c r="C247" t="s">
        <v>649</v>
      </c>
      <c r="D247">
        <v>115</v>
      </c>
      <c r="E247" t="s">
        <v>1184</v>
      </c>
      <c r="F247">
        <v>48130</v>
      </c>
      <c r="G247">
        <v>98</v>
      </c>
      <c r="H247">
        <v>819</v>
      </c>
      <c r="I247">
        <v>2.3893621441928112E-3</v>
      </c>
      <c r="J247">
        <v>0.14041514041514042</v>
      </c>
      <c r="K247">
        <v>2024</v>
      </c>
      <c r="L247">
        <v>36</v>
      </c>
    </row>
    <row r="248" spans="1:12" x14ac:dyDescent="0.3">
      <c r="A248">
        <v>22</v>
      </c>
      <c r="B248" t="s">
        <v>715</v>
      </c>
      <c r="C248" t="s">
        <v>171</v>
      </c>
      <c r="D248">
        <v>113</v>
      </c>
      <c r="E248" t="s">
        <v>1286</v>
      </c>
      <c r="F248">
        <v>48130</v>
      </c>
      <c r="G248">
        <v>100</v>
      </c>
      <c r="H248">
        <v>1653</v>
      </c>
      <c r="I248">
        <v>2.3478080199459796E-3</v>
      </c>
      <c r="J248">
        <v>6.8360556563823352E-2</v>
      </c>
      <c r="K248">
        <v>2024</v>
      </c>
      <c r="L248">
        <v>36</v>
      </c>
    </row>
    <row r="249" spans="1:12" x14ac:dyDescent="0.3">
      <c r="A249">
        <v>22</v>
      </c>
      <c r="B249" t="s">
        <v>715</v>
      </c>
      <c r="C249" t="s">
        <v>576</v>
      </c>
      <c r="D249">
        <v>112</v>
      </c>
      <c r="E249" t="s">
        <v>1287</v>
      </c>
      <c r="F249">
        <v>48130</v>
      </c>
      <c r="G249">
        <v>101</v>
      </c>
      <c r="H249">
        <v>2709</v>
      </c>
      <c r="I249">
        <v>2.3270309578225638E-3</v>
      </c>
      <c r="J249">
        <v>4.1343669250645997E-2</v>
      </c>
      <c r="K249">
        <v>2024</v>
      </c>
      <c r="L249">
        <v>36</v>
      </c>
    </row>
    <row r="250" spans="1:12" x14ac:dyDescent="0.3">
      <c r="A250">
        <v>22</v>
      </c>
      <c r="B250" t="s">
        <v>715</v>
      </c>
      <c r="C250" t="s">
        <v>665</v>
      </c>
      <c r="D250">
        <v>111</v>
      </c>
      <c r="E250" t="s">
        <v>1226</v>
      </c>
      <c r="F250">
        <v>48130</v>
      </c>
      <c r="G250">
        <v>102</v>
      </c>
      <c r="H250">
        <v>1821</v>
      </c>
      <c r="I250">
        <v>2.306253895699148E-3</v>
      </c>
      <c r="J250">
        <v>6.0955518945634266E-2</v>
      </c>
      <c r="K250">
        <v>2024</v>
      </c>
      <c r="L250">
        <v>36</v>
      </c>
    </row>
    <row r="251" spans="1:12" x14ac:dyDescent="0.3">
      <c r="A251">
        <v>22</v>
      </c>
      <c r="B251" t="s">
        <v>715</v>
      </c>
      <c r="C251" t="s">
        <v>495</v>
      </c>
      <c r="D251">
        <v>109</v>
      </c>
      <c r="E251" t="s">
        <v>1023</v>
      </c>
      <c r="F251">
        <v>48130</v>
      </c>
      <c r="G251">
        <v>103.5</v>
      </c>
      <c r="H251">
        <v>5887</v>
      </c>
      <c r="I251">
        <v>2.2646997714523168E-3</v>
      </c>
      <c r="J251">
        <v>1.85153728554442E-2</v>
      </c>
      <c r="K251">
        <v>2024</v>
      </c>
      <c r="L251">
        <v>36</v>
      </c>
    </row>
    <row r="252" spans="1:12" x14ac:dyDescent="0.3">
      <c r="A252">
        <v>22</v>
      </c>
      <c r="B252" t="s">
        <v>715</v>
      </c>
      <c r="C252" t="s">
        <v>613</v>
      </c>
      <c r="D252">
        <v>109</v>
      </c>
      <c r="E252" t="s">
        <v>1113</v>
      </c>
      <c r="F252">
        <v>48130</v>
      </c>
      <c r="G252">
        <v>103.5</v>
      </c>
      <c r="H252">
        <v>711</v>
      </c>
      <c r="I252">
        <v>2.2646997714523168E-3</v>
      </c>
      <c r="J252">
        <v>0.15330520393811534</v>
      </c>
      <c r="K252">
        <v>2024</v>
      </c>
      <c r="L252">
        <v>36</v>
      </c>
    </row>
    <row r="253" spans="1:12" x14ac:dyDescent="0.3">
      <c r="A253">
        <v>22</v>
      </c>
      <c r="B253" t="s">
        <v>715</v>
      </c>
      <c r="C253" t="s">
        <v>289</v>
      </c>
      <c r="D253">
        <v>108</v>
      </c>
      <c r="E253" t="s">
        <v>1263</v>
      </c>
      <c r="F253">
        <v>48130</v>
      </c>
      <c r="G253">
        <v>105.5</v>
      </c>
      <c r="H253">
        <v>1842</v>
      </c>
      <c r="I253">
        <v>2.2439227093289009E-3</v>
      </c>
      <c r="J253">
        <v>5.8631921824104233E-2</v>
      </c>
      <c r="K253">
        <v>2024</v>
      </c>
      <c r="L253">
        <v>36</v>
      </c>
    </row>
    <row r="254" spans="1:12" x14ac:dyDescent="0.3">
      <c r="A254">
        <v>22</v>
      </c>
      <c r="B254" t="s">
        <v>715</v>
      </c>
      <c r="C254" t="s">
        <v>636</v>
      </c>
      <c r="D254">
        <v>108</v>
      </c>
      <c r="E254" t="s">
        <v>1230</v>
      </c>
      <c r="F254">
        <v>48130</v>
      </c>
      <c r="G254">
        <v>105.5</v>
      </c>
      <c r="H254">
        <v>856</v>
      </c>
      <c r="I254">
        <v>2.2439227093289009E-3</v>
      </c>
      <c r="J254">
        <v>0.12616822429906541</v>
      </c>
      <c r="K254">
        <v>2024</v>
      </c>
      <c r="L254">
        <v>36</v>
      </c>
    </row>
    <row r="255" spans="1:12" x14ac:dyDescent="0.3">
      <c r="A255">
        <v>22</v>
      </c>
      <c r="B255" t="s">
        <v>715</v>
      </c>
      <c r="C255" t="s">
        <v>200</v>
      </c>
      <c r="D255">
        <v>107</v>
      </c>
      <c r="E255" t="s">
        <v>1173</v>
      </c>
      <c r="F255">
        <v>48130</v>
      </c>
      <c r="G255">
        <v>107</v>
      </c>
      <c r="H255">
        <v>3164</v>
      </c>
      <c r="I255">
        <v>2.2231456472054851E-3</v>
      </c>
      <c r="J255">
        <v>3.381795195954488E-2</v>
      </c>
      <c r="K255">
        <v>2024</v>
      </c>
      <c r="L255">
        <v>36</v>
      </c>
    </row>
    <row r="256" spans="1:12" x14ac:dyDescent="0.3">
      <c r="A256">
        <v>22</v>
      </c>
      <c r="B256" t="s">
        <v>715</v>
      </c>
      <c r="C256" t="s">
        <v>541</v>
      </c>
      <c r="D256">
        <v>104</v>
      </c>
      <c r="E256" t="s">
        <v>1228</v>
      </c>
      <c r="F256">
        <v>48130</v>
      </c>
      <c r="G256">
        <v>108</v>
      </c>
      <c r="H256">
        <v>3064</v>
      </c>
      <c r="I256">
        <v>2.1608144608352381E-3</v>
      </c>
      <c r="J256">
        <v>3.3942558746736295E-2</v>
      </c>
      <c r="K256">
        <v>2024</v>
      </c>
      <c r="L256">
        <v>36</v>
      </c>
    </row>
    <row r="257" spans="1:12" x14ac:dyDescent="0.3">
      <c r="A257">
        <v>22</v>
      </c>
      <c r="B257" t="s">
        <v>715</v>
      </c>
      <c r="C257" t="s">
        <v>431</v>
      </c>
      <c r="D257">
        <v>103</v>
      </c>
      <c r="E257" t="s">
        <v>1106</v>
      </c>
      <c r="F257">
        <v>48130</v>
      </c>
      <c r="G257">
        <v>109</v>
      </c>
      <c r="H257">
        <v>748</v>
      </c>
      <c r="I257">
        <v>2.1400373987118223E-3</v>
      </c>
      <c r="J257">
        <v>0.13770053475935828</v>
      </c>
      <c r="K257">
        <v>2024</v>
      </c>
      <c r="L257">
        <v>36</v>
      </c>
    </row>
    <row r="258" spans="1:12" x14ac:dyDescent="0.3">
      <c r="A258">
        <v>22</v>
      </c>
      <c r="B258" t="s">
        <v>715</v>
      </c>
      <c r="C258" t="s">
        <v>409</v>
      </c>
      <c r="D258">
        <v>102</v>
      </c>
      <c r="E258" t="s">
        <v>1055</v>
      </c>
      <c r="F258">
        <v>48130</v>
      </c>
      <c r="G258">
        <v>111.5</v>
      </c>
      <c r="H258">
        <v>3095</v>
      </c>
      <c r="I258">
        <v>2.1192603365884064E-3</v>
      </c>
      <c r="J258">
        <v>3.295638126009693E-2</v>
      </c>
      <c r="K258">
        <v>2024</v>
      </c>
      <c r="L258">
        <v>36</v>
      </c>
    </row>
    <row r="259" spans="1:12" x14ac:dyDescent="0.3">
      <c r="A259">
        <v>22</v>
      </c>
      <c r="B259" t="s">
        <v>715</v>
      </c>
      <c r="C259" t="s">
        <v>442</v>
      </c>
      <c r="D259">
        <v>102</v>
      </c>
      <c r="E259" t="s">
        <v>3008</v>
      </c>
      <c r="F259">
        <v>48130</v>
      </c>
      <c r="G259">
        <v>111.5</v>
      </c>
      <c r="H259">
        <v>719</v>
      </c>
      <c r="I259">
        <v>2.1192603365884064E-3</v>
      </c>
      <c r="J259">
        <v>0.14186369958275383</v>
      </c>
      <c r="K259">
        <v>2024</v>
      </c>
      <c r="L259">
        <v>36</v>
      </c>
    </row>
    <row r="260" spans="1:12" x14ac:dyDescent="0.3">
      <c r="A260">
        <v>22</v>
      </c>
      <c r="B260" t="s">
        <v>715</v>
      </c>
      <c r="C260" t="s">
        <v>508</v>
      </c>
      <c r="D260">
        <v>102</v>
      </c>
      <c r="E260" t="s">
        <v>1288</v>
      </c>
      <c r="F260">
        <v>48130</v>
      </c>
      <c r="G260">
        <v>111.5</v>
      </c>
      <c r="H260">
        <v>2340</v>
      </c>
      <c r="I260">
        <v>2.1192603365884064E-3</v>
      </c>
      <c r="J260">
        <v>4.3589743589743588E-2</v>
      </c>
      <c r="K260">
        <v>2024</v>
      </c>
      <c r="L260">
        <v>36</v>
      </c>
    </row>
    <row r="261" spans="1:12" x14ac:dyDescent="0.3">
      <c r="A261">
        <v>22</v>
      </c>
      <c r="B261" t="s">
        <v>715</v>
      </c>
      <c r="C261" t="s">
        <v>601</v>
      </c>
      <c r="D261">
        <v>102</v>
      </c>
      <c r="E261" t="s">
        <v>1290</v>
      </c>
      <c r="F261">
        <v>48130</v>
      </c>
      <c r="G261">
        <v>111.5</v>
      </c>
      <c r="H261">
        <v>2857</v>
      </c>
      <c r="I261">
        <v>2.1192603365884064E-3</v>
      </c>
      <c r="J261">
        <v>3.5701785089254465E-2</v>
      </c>
      <c r="K261">
        <v>2024</v>
      </c>
      <c r="L261">
        <v>36</v>
      </c>
    </row>
    <row r="262" spans="1:12" x14ac:dyDescent="0.3">
      <c r="A262">
        <v>22</v>
      </c>
      <c r="B262" t="s">
        <v>715</v>
      </c>
      <c r="C262" t="s">
        <v>303</v>
      </c>
      <c r="D262">
        <v>100</v>
      </c>
      <c r="E262" t="s">
        <v>994</v>
      </c>
      <c r="F262">
        <v>48130</v>
      </c>
      <c r="G262">
        <v>115</v>
      </c>
      <c r="H262">
        <v>5171</v>
      </c>
      <c r="I262">
        <v>2.0777062123415748E-3</v>
      </c>
      <c r="J262">
        <v>1.9338619222587509E-2</v>
      </c>
      <c r="K262">
        <v>2024</v>
      </c>
      <c r="L262">
        <v>36</v>
      </c>
    </row>
    <row r="263" spans="1:12" x14ac:dyDescent="0.3">
      <c r="A263">
        <v>22</v>
      </c>
      <c r="B263" t="s">
        <v>715</v>
      </c>
      <c r="C263" t="s">
        <v>527</v>
      </c>
      <c r="D263">
        <v>100</v>
      </c>
      <c r="E263" t="s">
        <v>1145</v>
      </c>
      <c r="F263">
        <v>48130</v>
      </c>
      <c r="G263">
        <v>115</v>
      </c>
      <c r="H263">
        <v>2059</v>
      </c>
      <c r="I263">
        <v>2.0777062123415748E-3</v>
      </c>
      <c r="J263">
        <v>4.8567265662943178E-2</v>
      </c>
      <c r="K263">
        <v>2024</v>
      </c>
      <c r="L263">
        <v>36</v>
      </c>
    </row>
    <row r="264" spans="1:12" x14ac:dyDescent="0.3">
      <c r="A264">
        <v>22</v>
      </c>
      <c r="B264" t="s">
        <v>715</v>
      </c>
      <c r="C264" t="s">
        <v>667</v>
      </c>
      <c r="D264">
        <v>100</v>
      </c>
      <c r="E264" t="s">
        <v>1193</v>
      </c>
      <c r="F264">
        <v>48130</v>
      </c>
      <c r="G264">
        <v>115</v>
      </c>
      <c r="H264">
        <v>1816</v>
      </c>
      <c r="I264">
        <v>2.0777062123415748E-3</v>
      </c>
      <c r="J264">
        <v>5.5066079295154183E-2</v>
      </c>
      <c r="K264">
        <v>2024</v>
      </c>
      <c r="L264">
        <v>36</v>
      </c>
    </row>
    <row r="265" spans="1:12" x14ac:dyDescent="0.3">
      <c r="A265">
        <v>22</v>
      </c>
      <c r="B265" t="s">
        <v>715</v>
      </c>
      <c r="C265" t="s">
        <v>404</v>
      </c>
      <c r="D265">
        <v>99</v>
      </c>
      <c r="E265" t="s">
        <v>1293</v>
      </c>
      <c r="F265">
        <v>48130</v>
      </c>
      <c r="G265">
        <v>117.5</v>
      </c>
      <c r="H265">
        <v>2756</v>
      </c>
      <c r="I265">
        <v>2.056929150218159E-3</v>
      </c>
      <c r="J265">
        <v>3.5921625544267054E-2</v>
      </c>
      <c r="K265">
        <v>2024</v>
      </c>
      <c r="L265">
        <v>36</v>
      </c>
    </row>
    <row r="266" spans="1:12" x14ac:dyDescent="0.3">
      <c r="A266">
        <v>22</v>
      </c>
      <c r="B266" t="s">
        <v>715</v>
      </c>
      <c r="C266" t="s">
        <v>662</v>
      </c>
      <c r="D266">
        <v>99</v>
      </c>
      <c r="E266" t="s">
        <v>1289</v>
      </c>
      <c r="F266">
        <v>48130</v>
      </c>
      <c r="G266">
        <v>117.5</v>
      </c>
      <c r="H266">
        <v>2375</v>
      </c>
      <c r="I266">
        <v>2.056929150218159E-3</v>
      </c>
      <c r="J266">
        <v>4.1684210526315789E-2</v>
      </c>
      <c r="K266">
        <v>2024</v>
      </c>
      <c r="L266">
        <v>36</v>
      </c>
    </row>
    <row r="267" spans="1:12" x14ac:dyDescent="0.3">
      <c r="A267">
        <v>22</v>
      </c>
      <c r="B267" t="s">
        <v>715</v>
      </c>
      <c r="C267" t="s">
        <v>374</v>
      </c>
      <c r="D267">
        <v>98</v>
      </c>
      <c r="E267" t="s">
        <v>1119</v>
      </c>
      <c r="F267">
        <v>48130</v>
      </c>
      <c r="G267">
        <v>119.5</v>
      </c>
      <c r="H267">
        <v>4832</v>
      </c>
      <c r="I267">
        <v>2.0361520880947436E-3</v>
      </c>
      <c r="J267">
        <v>2.0281456953642384E-2</v>
      </c>
      <c r="K267">
        <v>2024</v>
      </c>
      <c r="L267">
        <v>36</v>
      </c>
    </row>
    <row r="268" spans="1:12" x14ac:dyDescent="0.3">
      <c r="A268">
        <v>22</v>
      </c>
      <c r="B268" t="s">
        <v>715</v>
      </c>
      <c r="C268" t="s">
        <v>506</v>
      </c>
      <c r="D268">
        <v>98</v>
      </c>
      <c r="E268" t="s">
        <v>1056</v>
      </c>
      <c r="F268">
        <v>48130</v>
      </c>
      <c r="G268">
        <v>119.5</v>
      </c>
      <c r="H268">
        <v>1940</v>
      </c>
      <c r="I268">
        <v>2.0361520880947436E-3</v>
      </c>
      <c r="J268">
        <v>5.0515463917525774E-2</v>
      </c>
      <c r="K268">
        <v>2024</v>
      </c>
      <c r="L268">
        <v>36</v>
      </c>
    </row>
    <row r="269" spans="1:12" x14ac:dyDescent="0.3">
      <c r="A269">
        <v>22</v>
      </c>
      <c r="B269" t="s">
        <v>715</v>
      </c>
      <c r="C269" t="s">
        <v>198</v>
      </c>
      <c r="D269">
        <v>96</v>
      </c>
      <c r="E269" t="s">
        <v>1256</v>
      </c>
      <c r="F269">
        <v>48130</v>
      </c>
      <c r="G269">
        <v>121.5</v>
      </c>
      <c r="H269">
        <v>5375</v>
      </c>
      <c r="I269">
        <v>1.9945979638479119E-3</v>
      </c>
      <c r="J269">
        <v>1.7860465116279069E-2</v>
      </c>
      <c r="K269">
        <v>2024</v>
      </c>
      <c r="L269">
        <v>36</v>
      </c>
    </row>
    <row r="270" spans="1:12" x14ac:dyDescent="0.3">
      <c r="A270">
        <v>22</v>
      </c>
      <c r="B270" t="s">
        <v>715</v>
      </c>
      <c r="C270" t="s">
        <v>444</v>
      </c>
      <c r="D270">
        <v>96</v>
      </c>
      <c r="E270" t="s">
        <v>2249</v>
      </c>
      <c r="F270">
        <v>48130</v>
      </c>
      <c r="G270">
        <v>121.5</v>
      </c>
      <c r="H270">
        <v>886</v>
      </c>
      <c r="I270">
        <v>1.9945979638479119E-3</v>
      </c>
      <c r="J270">
        <v>0.10835214446952596</v>
      </c>
      <c r="K270">
        <v>2024</v>
      </c>
      <c r="L270">
        <v>36</v>
      </c>
    </row>
    <row r="271" spans="1:12" x14ac:dyDescent="0.3">
      <c r="A271">
        <v>22</v>
      </c>
      <c r="B271" t="s">
        <v>715</v>
      </c>
      <c r="C271" t="s">
        <v>391</v>
      </c>
      <c r="D271">
        <v>95</v>
      </c>
      <c r="E271" t="s">
        <v>1253</v>
      </c>
      <c r="F271">
        <v>48130</v>
      </c>
      <c r="G271">
        <v>124</v>
      </c>
      <c r="H271">
        <v>1936</v>
      </c>
      <c r="I271">
        <v>1.9738209017244961E-3</v>
      </c>
      <c r="J271">
        <v>4.9070247933884301E-2</v>
      </c>
      <c r="K271">
        <v>2024</v>
      </c>
      <c r="L271">
        <v>36</v>
      </c>
    </row>
    <row r="272" spans="1:12" x14ac:dyDescent="0.3">
      <c r="A272">
        <v>22</v>
      </c>
      <c r="B272" t="s">
        <v>715</v>
      </c>
      <c r="C272" t="s">
        <v>587</v>
      </c>
      <c r="D272">
        <v>95</v>
      </c>
      <c r="E272" t="s">
        <v>1169</v>
      </c>
      <c r="F272">
        <v>48130</v>
      </c>
      <c r="G272">
        <v>124</v>
      </c>
      <c r="H272">
        <v>3439</v>
      </c>
      <c r="I272">
        <v>1.9738209017244961E-3</v>
      </c>
      <c r="J272">
        <v>2.7624309392265192E-2</v>
      </c>
      <c r="K272">
        <v>2024</v>
      </c>
      <c r="L272">
        <v>36</v>
      </c>
    </row>
    <row r="273" spans="1:12" x14ac:dyDescent="0.3">
      <c r="A273">
        <v>22</v>
      </c>
      <c r="B273" t="s">
        <v>715</v>
      </c>
      <c r="C273" t="s">
        <v>611</v>
      </c>
      <c r="D273">
        <v>95</v>
      </c>
      <c r="E273" t="s">
        <v>1231</v>
      </c>
      <c r="F273">
        <v>48130</v>
      </c>
      <c r="G273">
        <v>124</v>
      </c>
      <c r="H273">
        <v>1050</v>
      </c>
      <c r="I273">
        <v>1.9738209017244961E-3</v>
      </c>
      <c r="J273">
        <v>9.0476190476190474E-2</v>
      </c>
      <c r="K273">
        <v>2024</v>
      </c>
      <c r="L273">
        <v>36</v>
      </c>
    </row>
    <row r="274" spans="1:12" x14ac:dyDescent="0.3">
      <c r="A274">
        <v>22</v>
      </c>
      <c r="B274" t="s">
        <v>715</v>
      </c>
      <c r="C274" t="s">
        <v>256</v>
      </c>
      <c r="D274">
        <v>94</v>
      </c>
      <c r="E274" t="s">
        <v>1255</v>
      </c>
      <c r="F274">
        <v>48130</v>
      </c>
      <c r="G274">
        <v>126</v>
      </c>
      <c r="H274">
        <v>3808</v>
      </c>
      <c r="I274">
        <v>1.9530438396010805E-3</v>
      </c>
      <c r="J274">
        <v>2.4684873949579831E-2</v>
      </c>
      <c r="K274">
        <v>2024</v>
      </c>
      <c r="L274">
        <v>36</v>
      </c>
    </row>
    <row r="275" spans="1:12" x14ac:dyDescent="0.3">
      <c r="A275">
        <v>22</v>
      </c>
      <c r="B275" t="s">
        <v>715</v>
      </c>
      <c r="C275" t="s">
        <v>416</v>
      </c>
      <c r="D275">
        <v>92</v>
      </c>
      <c r="E275" t="s">
        <v>1112</v>
      </c>
      <c r="F275">
        <v>48130</v>
      </c>
      <c r="G275">
        <v>127</v>
      </c>
      <c r="H275">
        <v>886</v>
      </c>
      <c r="I275">
        <v>1.9114897153542489E-3</v>
      </c>
      <c r="J275">
        <v>0.10383747178329571</v>
      </c>
      <c r="K275">
        <v>2024</v>
      </c>
      <c r="L275">
        <v>36</v>
      </c>
    </row>
    <row r="276" spans="1:12" x14ac:dyDescent="0.3">
      <c r="A276">
        <v>22</v>
      </c>
      <c r="B276" t="s">
        <v>715</v>
      </c>
      <c r="C276" t="s">
        <v>352</v>
      </c>
      <c r="D276">
        <v>91</v>
      </c>
      <c r="E276" t="s">
        <v>1280</v>
      </c>
      <c r="F276">
        <v>48130</v>
      </c>
      <c r="G276">
        <v>128.5</v>
      </c>
      <c r="H276">
        <v>1992</v>
      </c>
      <c r="I276">
        <v>1.8907126532308333E-3</v>
      </c>
      <c r="J276">
        <v>4.5682730923694778E-2</v>
      </c>
      <c r="K276">
        <v>2024</v>
      </c>
      <c r="L276">
        <v>36</v>
      </c>
    </row>
    <row r="277" spans="1:12" x14ac:dyDescent="0.3">
      <c r="A277">
        <v>22</v>
      </c>
      <c r="B277" t="s">
        <v>715</v>
      </c>
      <c r="C277" t="s">
        <v>1274</v>
      </c>
      <c r="D277">
        <v>91</v>
      </c>
      <c r="E277" t="s">
        <v>1275</v>
      </c>
      <c r="F277">
        <v>48130</v>
      </c>
      <c r="G277">
        <v>128.5</v>
      </c>
      <c r="H277">
        <v>503</v>
      </c>
      <c r="I277">
        <v>1.8907126532308333E-3</v>
      </c>
      <c r="J277">
        <v>0.18091451292246521</v>
      </c>
      <c r="K277">
        <v>2024</v>
      </c>
      <c r="L277">
        <v>36</v>
      </c>
    </row>
    <row r="278" spans="1:12" x14ac:dyDescent="0.3">
      <c r="A278">
        <v>22</v>
      </c>
      <c r="B278" t="s">
        <v>715</v>
      </c>
      <c r="C278" t="s">
        <v>274</v>
      </c>
      <c r="D278">
        <v>90</v>
      </c>
      <c r="E278" t="s">
        <v>1047</v>
      </c>
      <c r="F278">
        <v>48130</v>
      </c>
      <c r="G278">
        <v>130.5</v>
      </c>
      <c r="H278">
        <v>1546</v>
      </c>
      <c r="I278">
        <v>1.8699355911074174E-3</v>
      </c>
      <c r="J278">
        <v>5.8214747736093142E-2</v>
      </c>
      <c r="K278">
        <v>2024</v>
      </c>
      <c r="L278">
        <v>36</v>
      </c>
    </row>
    <row r="279" spans="1:12" x14ac:dyDescent="0.3">
      <c r="A279">
        <v>22</v>
      </c>
      <c r="B279" t="s">
        <v>715</v>
      </c>
      <c r="C279" t="s">
        <v>599</v>
      </c>
      <c r="D279">
        <v>90</v>
      </c>
      <c r="E279" t="s">
        <v>1177</v>
      </c>
      <c r="F279">
        <v>48130</v>
      </c>
      <c r="G279">
        <v>130.5</v>
      </c>
      <c r="H279">
        <v>902</v>
      </c>
      <c r="I279">
        <v>1.8699355911074174E-3</v>
      </c>
      <c r="J279">
        <v>9.9778270509977826E-2</v>
      </c>
      <c r="K279">
        <v>2024</v>
      </c>
      <c r="L279">
        <v>36</v>
      </c>
    </row>
    <row r="280" spans="1:12" x14ac:dyDescent="0.3">
      <c r="A280">
        <v>22</v>
      </c>
      <c r="B280" t="s">
        <v>715</v>
      </c>
      <c r="C280" t="s">
        <v>147</v>
      </c>
      <c r="D280">
        <v>89</v>
      </c>
      <c r="E280" t="s">
        <v>1114</v>
      </c>
      <c r="F280">
        <v>48130</v>
      </c>
      <c r="G280">
        <v>132.5</v>
      </c>
      <c r="H280">
        <v>1564</v>
      </c>
      <c r="I280">
        <v>1.8491585289840016E-3</v>
      </c>
      <c r="J280">
        <v>5.6905370843989771E-2</v>
      </c>
      <c r="K280">
        <v>2024</v>
      </c>
      <c r="L280">
        <v>36</v>
      </c>
    </row>
    <row r="281" spans="1:12" x14ac:dyDescent="0.3">
      <c r="A281">
        <v>22</v>
      </c>
      <c r="B281" t="s">
        <v>715</v>
      </c>
      <c r="C281" t="s">
        <v>658</v>
      </c>
      <c r="D281">
        <v>89</v>
      </c>
      <c r="E281" t="s">
        <v>1046</v>
      </c>
      <c r="F281">
        <v>48130</v>
      </c>
      <c r="G281">
        <v>132.5</v>
      </c>
      <c r="H281">
        <v>1877</v>
      </c>
      <c r="I281">
        <v>1.8491585289840016E-3</v>
      </c>
      <c r="J281">
        <v>4.7416089504528504E-2</v>
      </c>
      <c r="K281">
        <v>2024</v>
      </c>
      <c r="L281">
        <v>36</v>
      </c>
    </row>
    <row r="282" spans="1:12" x14ac:dyDescent="0.3">
      <c r="A282">
        <v>22</v>
      </c>
      <c r="B282" t="s">
        <v>715</v>
      </c>
      <c r="C282" t="s">
        <v>343</v>
      </c>
      <c r="D282">
        <v>88</v>
      </c>
      <c r="E282" t="s">
        <v>1057</v>
      </c>
      <c r="F282">
        <v>48130</v>
      </c>
      <c r="G282">
        <v>135</v>
      </c>
      <c r="H282">
        <v>1467</v>
      </c>
      <c r="I282">
        <v>1.828381466860586E-3</v>
      </c>
      <c r="J282">
        <v>5.9986366734832992E-2</v>
      </c>
      <c r="K282">
        <v>2024</v>
      </c>
      <c r="L282">
        <v>36</v>
      </c>
    </row>
    <row r="283" spans="1:12" x14ac:dyDescent="0.3">
      <c r="A283">
        <v>22</v>
      </c>
      <c r="B283" t="s">
        <v>715</v>
      </c>
      <c r="C283" t="s">
        <v>397</v>
      </c>
      <c r="D283">
        <v>88</v>
      </c>
      <c r="E283" t="s">
        <v>1066</v>
      </c>
      <c r="F283">
        <v>48130</v>
      </c>
      <c r="G283">
        <v>135</v>
      </c>
      <c r="H283">
        <v>2297</v>
      </c>
      <c r="I283">
        <v>1.828381466860586E-3</v>
      </c>
      <c r="J283">
        <v>3.8310840226382238E-2</v>
      </c>
      <c r="K283">
        <v>2024</v>
      </c>
      <c r="L283">
        <v>36</v>
      </c>
    </row>
    <row r="284" spans="1:12" x14ac:dyDescent="0.3">
      <c r="A284">
        <v>22</v>
      </c>
      <c r="B284" t="s">
        <v>715</v>
      </c>
      <c r="C284" t="s">
        <v>583</v>
      </c>
      <c r="D284">
        <v>88</v>
      </c>
      <c r="E284" t="s">
        <v>1254</v>
      </c>
      <c r="F284">
        <v>48130</v>
      </c>
      <c r="G284">
        <v>135</v>
      </c>
      <c r="H284">
        <v>1620</v>
      </c>
      <c r="I284">
        <v>1.828381466860586E-3</v>
      </c>
      <c r="J284">
        <v>5.4320987654320987E-2</v>
      </c>
      <c r="K284">
        <v>2024</v>
      </c>
      <c r="L284">
        <v>36</v>
      </c>
    </row>
    <row r="285" spans="1:12" x14ac:dyDescent="0.3">
      <c r="A285">
        <v>22</v>
      </c>
      <c r="B285" t="s">
        <v>715</v>
      </c>
      <c r="C285" t="s">
        <v>3009</v>
      </c>
      <c r="D285">
        <v>87</v>
      </c>
      <c r="E285" t="s">
        <v>3010</v>
      </c>
      <c r="F285">
        <v>48130</v>
      </c>
      <c r="G285">
        <v>137</v>
      </c>
      <c r="H285">
        <v>268</v>
      </c>
      <c r="I285">
        <v>1.8076044047371702E-3</v>
      </c>
      <c r="J285">
        <v>0.32462686567164178</v>
      </c>
      <c r="K285">
        <v>2024</v>
      </c>
      <c r="L285">
        <v>36</v>
      </c>
    </row>
    <row r="286" spans="1:12" x14ac:dyDescent="0.3">
      <c r="A286">
        <v>22</v>
      </c>
      <c r="B286" t="s">
        <v>715</v>
      </c>
      <c r="C286" t="s">
        <v>237</v>
      </c>
      <c r="D286">
        <v>84</v>
      </c>
      <c r="E286" t="s">
        <v>1123</v>
      </c>
      <c r="F286">
        <v>48130</v>
      </c>
      <c r="G286">
        <v>138.5</v>
      </c>
      <c r="H286">
        <v>2503</v>
      </c>
      <c r="I286">
        <v>1.7452732183669229E-3</v>
      </c>
      <c r="J286">
        <v>3.3559728326008786E-2</v>
      </c>
      <c r="K286">
        <v>2024</v>
      </c>
      <c r="L286">
        <v>36</v>
      </c>
    </row>
    <row r="287" spans="1:12" x14ac:dyDescent="0.3">
      <c r="A287">
        <v>22</v>
      </c>
      <c r="B287" t="s">
        <v>715</v>
      </c>
      <c r="C287" t="s">
        <v>439</v>
      </c>
      <c r="D287">
        <v>84</v>
      </c>
      <c r="E287" t="s">
        <v>3011</v>
      </c>
      <c r="F287">
        <v>48130</v>
      </c>
      <c r="G287">
        <v>138.5</v>
      </c>
      <c r="H287">
        <v>437</v>
      </c>
      <c r="I287">
        <v>1.7452732183669229E-3</v>
      </c>
      <c r="J287">
        <v>0.19221967963386727</v>
      </c>
      <c r="K287">
        <v>2024</v>
      </c>
      <c r="L287">
        <v>36</v>
      </c>
    </row>
    <row r="288" spans="1:12" x14ac:dyDescent="0.3">
      <c r="A288">
        <v>22</v>
      </c>
      <c r="B288" t="s">
        <v>715</v>
      </c>
      <c r="C288" t="s">
        <v>363</v>
      </c>
      <c r="D288">
        <v>83</v>
      </c>
      <c r="E288" t="s">
        <v>1160</v>
      </c>
      <c r="F288">
        <v>48130</v>
      </c>
      <c r="G288">
        <v>140</v>
      </c>
      <c r="H288">
        <v>1875</v>
      </c>
      <c r="I288">
        <v>1.7244961562435071E-3</v>
      </c>
      <c r="J288">
        <v>4.4266666666666669E-2</v>
      </c>
      <c r="K288">
        <v>2024</v>
      </c>
      <c r="L288">
        <v>36</v>
      </c>
    </row>
    <row r="289" spans="1:12" x14ac:dyDescent="0.3">
      <c r="A289">
        <v>22</v>
      </c>
      <c r="B289" t="s">
        <v>715</v>
      </c>
      <c r="C289" t="s">
        <v>349</v>
      </c>
      <c r="D289">
        <v>82</v>
      </c>
      <c r="E289" t="s">
        <v>1203</v>
      </c>
      <c r="F289">
        <v>48130</v>
      </c>
      <c r="G289">
        <v>141.5</v>
      </c>
      <c r="H289">
        <v>1266</v>
      </c>
      <c r="I289">
        <v>1.7037190941200915E-3</v>
      </c>
      <c r="J289">
        <v>6.4770932069510262E-2</v>
      </c>
      <c r="K289">
        <v>2024</v>
      </c>
      <c r="L289">
        <v>36</v>
      </c>
    </row>
    <row r="290" spans="1:12" x14ac:dyDescent="0.3">
      <c r="A290">
        <v>22</v>
      </c>
      <c r="B290" t="s">
        <v>715</v>
      </c>
      <c r="C290" t="s">
        <v>470</v>
      </c>
      <c r="D290">
        <v>82</v>
      </c>
      <c r="E290" t="s">
        <v>3012</v>
      </c>
      <c r="F290">
        <v>48130</v>
      </c>
      <c r="G290">
        <v>141.5</v>
      </c>
      <c r="H290">
        <v>977</v>
      </c>
      <c r="I290">
        <v>1.7037190941200915E-3</v>
      </c>
      <c r="J290">
        <v>8.3930399181166834E-2</v>
      </c>
      <c r="K290">
        <v>2024</v>
      </c>
      <c r="L290">
        <v>36</v>
      </c>
    </row>
    <row r="291" spans="1:12" x14ac:dyDescent="0.3">
      <c r="A291">
        <v>22</v>
      </c>
      <c r="B291" t="s">
        <v>715</v>
      </c>
      <c r="C291" t="s">
        <v>1276</v>
      </c>
      <c r="D291">
        <v>81</v>
      </c>
      <c r="E291" t="s">
        <v>1277</v>
      </c>
      <c r="F291">
        <v>48130</v>
      </c>
      <c r="G291">
        <v>143.5</v>
      </c>
      <c r="H291">
        <v>382</v>
      </c>
      <c r="I291">
        <v>1.6829420319966757E-3</v>
      </c>
      <c r="J291">
        <v>0.21204188481675393</v>
      </c>
      <c r="K291">
        <v>2024</v>
      </c>
      <c r="L291">
        <v>36</v>
      </c>
    </row>
    <row r="292" spans="1:12" x14ac:dyDescent="0.3">
      <c r="A292">
        <v>22</v>
      </c>
      <c r="B292" t="s">
        <v>715</v>
      </c>
      <c r="C292" t="s">
        <v>645</v>
      </c>
      <c r="D292">
        <v>81</v>
      </c>
      <c r="E292" t="s">
        <v>1281</v>
      </c>
      <c r="F292">
        <v>48130</v>
      </c>
      <c r="G292">
        <v>143.5</v>
      </c>
      <c r="H292">
        <v>1737</v>
      </c>
      <c r="I292">
        <v>1.6829420319966757E-3</v>
      </c>
      <c r="J292">
        <v>4.6632124352331605E-2</v>
      </c>
      <c r="K292">
        <v>2024</v>
      </c>
      <c r="L292">
        <v>36</v>
      </c>
    </row>
    <row r="293" spans="1:12" x14ac:dyDescent="0.3">
      <c r="A293">
        <v>22</v>
      </c>
      <c r="B293" t="s">
        <v>715</v>
      </c>
      <c r="C293" t="s">
        <v>314</v>
      </c>
      <c r="D293">
        <v>79</v>
      </c>
      <c r="E293" t="s">
        <v>1260</v>
      </c>
      <c r="F293">
        <v>48130</v>
      </c>
      <c r="G293">
        <v>145</v>
      </c>
      <c r="H293">
        <v>3945</v>
      </c>
      <c r="I293">
        <v>1.6413879077498443E-3</v>
      </c>
      <c r="J293">
        <v>2.0025348542458809E-2</v>
      </c>
      <c r="K293">
        <v>2024</v>
      </c>
      <c r="L293">
        <v>36</v>
      </c>
    </row>
    <row r="294" spans="1:12" x14ac:dyDescent="0.3">
      <c r="A294">
        <v>22</v>
      </c>
      <c r="B294" t="s">
        <v>715</v>
      </c>
      <c r="C294" t="s">
        <v>428</v>
      </c>
      <c r="D294">
        <v>77</v>
      </c>
      <c r="E294" t="s">
        <v>1227</v>
      </c>
      <c r="F294">
        <v>48130</v>
      </c>
      <c r="G294">
        <v>146</v>
      </c>
      <c r="H294">
        <v>1004</v>
      </c>
      <c r="I294">
        <v>1.5998337835030126E-3</v>
      </c>
      <c r="J294">
        <v>7.6693227091633467E-2</v>
      </c>
      <c r="K294">
        <v>2024</v>
      </c>
      <c r="L294">
        <v>36</v>
      </c>
    </row>
    <row r="295" spans="1:12" x14ac:dyDescent="0.3">
      <c r="A295">
        <v>22</v>
      </c>
      <c r="B295" t="s">
        <v>715</v>
      </c>
      <c r="C295" t="s">
        <v>597</v>
      </c>
      <c r="D295">
        <v>76</v>
      </c>
      <c r="E295" t="s">
        <v>1199</v>
      </c>
      <c r="F295">
        <v>48130</v>
      </c>
      <c r="G295">
        <v>147</v>
      </c>
      <c r="H295">
        <v>1289</v>
      </c>
      <c r="I295">
        <v>1.579056721379597E-3</v>
      </c>
      <c r="J295">
        <v>5.8960434445306437E-2</v>
      </c>
      <c r="K295">
        <v>2024</v>
      </c>
      <c r="L295">
        <v>36</v>
      </c>
    </row>
    <row r="296" spans="1:12" x14ac:dyDescent="0.3">
      <c r="A296">
        <v>22</v>
      </c>
      <c r="B296" t="s">
        <v>715</v>
      </c>
      <c r="C296" t="s">
        <v>356</v>
      </c>
      <c r="D296">
        <v>75</v>
      </c>
      <c r="E296" t="s">
        <v>1059</v>
      </c>
      <c r="F296">
        <v>48130</v>
      </c>
      <c r="G296">
        <v>148.5</v>
      </c>
      <c r="H296">
        <v>2548</v>
      </c>
      <c r="I296">
        <v>1.5582796592561812E-3</v>
      </c>
      <c r="J296">
        <v>2.9434850863422291E-2</v>
      </c>
      <c r="K296">
        <v>2024</v>
      </c>
      <c r="L296">
        <v>36</v>
      </c>
    </row>
    <row r="297" spans="1:12" x14ac:dyDescent="0.3">
      <c r="A297">
        <v>22</v>
      </c>
      <c r="B297" t="s">
        <v>715</v>
      </c>
      <c r="C297" t="s">
        <v>385</v>
      </c>
      <c r="D297">
        <v>75</v>
      </c>
      <c r="E297" t="s">
        <v>1257</v>
      </c>
      <c r="F297">
        <v>48130</v>
      </c>
      <c r="G297">
        <v>148.5</v>
      </c>
      <c r="H297">
        <v>1261</v>
      </c>
      <c r="I297">
        <v>1.5582796592561812E-3</v>
      </c>
      <c r="J297">
        <v>5.9476605868358443E-2</v>
      </c>
      <c r="K297">
        <v>2024</v>
      </c>
      <c r="L297">
        <v>36</v>
      </c>
    </row>
    <row r="298" spans="1:12" x14ac:dyDescent="0.3">
      <c r="A298">
        <v>22</v>
      </c>
      <c r="B298" t="s">
        <v>715</v>
      </c>
      <c r="C298" t="s">
        <v>221</v>
      </c>
      <c r="D298">
        <v>71</v>
      </c>
      <c r="E298" t="s">
        <v>1292</v>
      </c>
      <c r="F298">
        <v>48130</v>
      </c>
      <c r="G298">
        <v>150</v>
      </c>
      <c r="H298">
        <v>2613</v>
      </c>
      <c r="I298">
        <v>1.4751714107625181E-3</v>
      </c>
      <c r="J298">
        <v>2.7171833141982394E-2</v>
      </c>
      <c r="K298">
        <v>2024</v>
      </c>
      <c r="L298">
        <v>36</v>
      </c>
    </row>
    <row r="299" spans="1:12" x14ac:dyDescent="0.3">
      <c r="A299">
        <v>22</v>
      </c>
      <c r="B299" t="s">
        <v>715</v>
      </c>
      <c r="C299" t="s">
        <v>181</v>
      </c>
      <c r="D299">
        <v>70</v>
      </c>
      <c r="E299" t="s">
        <v>3013</v>
      </c>
      <c r="F299">
        <v>48130</v>
      </c>
      <c r="G299">
        <v>151.5</v>
      </c>
      <c r="H299">
        <v>582</v>
      </c>
      <c r="I299">
        <v>1.4543943486391025E-3</v>
      </c>
      <c r="J299">
        <v>0.12027491408934708</v>
      </c>
      <c r="K299">
        <v>2024</v>
      </c>
      <c r="L299">
        <v>36</v>
      </c>
    </row>
    <row r="300" spans="1:12" x14ac:dyDescent="0.3">
      <c r="A300">
        <v>22</v>
      </c>
      <c r="B300" t="s">
        <v>715</v>
      </c>
      <c r="C300" t="s">
        <v>268</v>
      </c>
      <c r="D300">
        <v>70</v>
      </c>
      <c r="E300" t="s">
        <v>1152</v>
      </c>
      <c r="F300">
        <v>48130</v>
      </c>
      <c r="G300">
        <v>151.5</v>
      </c>
      <c r="H300">
        <v>3255</v>
      </c>
      <c r="I300">
        <v>1.4543943486391025E-3</v>
      </c>
      <c r="J300">
        <v>2.1505376344086023E-2</v>
      </c>
      <c r="K300">
        <v>2024</v>
      </c>
      <c r="L300">
        <v>36</v>
      </c>
    </row>
    <row r="301" spans="1:12" x14ac:dyDescent="0.3">
      <c r="A301">
        <v>22</v>
      </c>
      <c r="B301" t="s">
        <v>715</v>
      </c>
      <c r="C301" t="s">
        <v>249</v>
      </c>
      <c r="D301">
        <v>69</v>
      </c>
      <c r="E301" t="s">
        <v>2262</v>
      </c>
      <c r="F301">
        <v>48130</v>
      </c>
      <c r="G301">
        <v>153</v>
      </c>
      <c r="H301">
        <v>297</v>
      </c>
      <c r="I301">
        <v>1.4336172865156867E-3</v>
      </c>
      <c r="J301">
        <v>0.23232323232323232</v>
      </c>
      <c r="K301">
        <v>2024</v>
      </c>
      <c r="L301">
        <v>36</v>
      </c>
    </row>
    <row r="302" spans="1:12" x14ac:dyDescent="0.3">
      <c r="A302">
        <v>22</v>
      </c>
      <c r="B302" t="s">
        <v>715</v>
      </c>
      <c r="C302" t="s">
        <v>331</v>
      </c>
      <c r="D302">
        <v>68</v>
      </c>
      <c r="E302" t="s">
        <v>1053</v>
      </c>
      <c r="F302">
        <v>48130</v>
      </c>
      <c r="G302">
        <v>154.5</v>
      </c>
      <c r="H302">
        <v>1284</v>
      </c>
      <c r="I302">
        <v>1.4128402243922709E-3</v>
      </c>
      <c r="J302">
        <v>5.2959501557632398E-2</v>
      </c>
      <c r="K302">
        <v>2024</v>
      </c>
      <c r="L302">
        <v>36</v>
      </c>
    </row>
    <row r="303" spans="1:12" x14ac:dyDescent="0.3">
      <c r="A303">
        <v>22</v>
      </c>
      <c r="B303" t="s">
        <v>715</v>
      </c>
      <c r="C303" t="s">
        <v>545</v>
      </c>
      <c r="D303">
        <v>68</v>
      </c>
      <c r="E303" t="s">
        <v>1240</v>
      </c>
      <c r="F303">
        <v>48130</v>
      </c>
      <c r="G303">
        <v>154.5</v>
      </c>
      <c r="H303">
        <v>2050</v>
      </c>
      <c r="I303">
        <v>1.4128402243922709E-3</v>
      </c>
      <c r="J303">
        <v>3.3170731707317075E-2</v>
      </c>
      <c r="K303">
        <v>2024</v>
      </c>
      <c r="L303">
        <v>36</v>
      </c>
    </row>
    <row r="304" spans="1:12" x14ac:dyDescent="0.3">
      <c r="A304">
        <v>22</v>
      </c>
      <c r="B304" t="s">
        <v>715</v>
      </c>
      <c r="C304" t="s">
        <v>298</v>
      </c>
      <c r="D304">
        <v>67</v>
      </c>
      <c r="E304" t="s">
        <v>1247</v>
      </c>
      <c r="F304">
        <v>48130</v>
      </c>
      <c r="G304">
        <v>156</v>
      </c>
      <c r="H304">
        <v>1942</v>
      </c>
      <c r="I304">
        <v>1.3920631622688553E-3</v>
      </c>
      <c r="J304">
        <v>3.4500514933058703E-2</v>
      </c>
      <c r="K304">
        <v>2024</v>
      </c>
      <c r="L304">
        <v>36</v>
      </c>
    </row>
    <row r="305" spans="1:12" x14ac:dyDescent="0.3">
      <c r="A305">
        <v>22</v>
      </c>
      <c r="B305" t="s">
        <v>715</v>
      </c>
      <c r="C305" t="s">
        <v>299</v>
      </c>
      <c r="D305">
        <v>66</v>
      </c>
      <c r="E305" t="s">
        <v>1074</v>
      </c>
      <c r="F305">
        <v>48130</v>
      </c>
      <c r="G305">
        <v>158</v>
      </c>
      <c r="H305">
        <v>1359</v>
      </c>
      <c r="I305">
        <v>1.3712861001454395E-3</v>
      </c>
      <c r="J305">
        <v>4.856512141280353E-2</v>
      </c>
      <c r="K305">
        <v>2024</v>
      </c>
      <c r="L305">
        <v>36</v>
      </c>
    </row>
    <row r="306" spans="1:12" x14ac:dyDescent="0.3">
      <c r="A306">
        <v>22</v>
      </c>
      <c r="B306" t="s">
        <v>715</v>
      </c>
      <c r="C306" t="s">
        <v>365</v>
      </c>
      <c r="D306">
        <v>66</v>
      </c>
      <c r="E306" t="s">
        <v>1168</v>
      </c>
      <c r="F306">
        <v>48130</v>
      </c>
      <c r="G306">
        <v>158</v>
      </c>
      <c r="H306">
        <v>1109</v>
      </c>
      <c r="I306">
        <v>1.3712861001454395E-3</v>
      </c>
      <c r="J306">
        <v>5.9513074842200184E-2</v>
      </c>
      <c r="K306">
        <v>2024</v>
      </c>
      <c r="L306">
        <v>36</v>
      </c>
    </row>
    <row r="307" spans="1:12" x14ac:dyDescent="0.3">
      <c r="A307">
        <v>22</v>
      </c>
      <c r="B307" t="s">
        <v>715</v>
      </c>
      <c r="C307" t="s">
        <v>453</v>
      </c>
      <c r="D307">
        <v>66</v>
      </c>
      <c r="E307" t="s">
        <v>1171</v>
      </c>
      <c r="F307">
        <v>48130</v>
      </c>
      <c r="G307">
        <v>158</v>
      </c>
      <c r="H307">
        <v>1064</v>
      </c>
      <c r="I307">
        <v>1.3712861001454395E-3</v>
      </c>
      <c r="J307">
        <v>6.2030075187969921E-2</v>
      </c>
      <c r="K307">
        <v>2024</v>
      </c>
      <c r="L307">
        <v>36</v>
      </c>
    </row>
    <row r="308" spans="1:12" x14ac:dyDescent="0.3">
      <c r="A308">
        <v>22</v>
      </c>
      <c r="B308" t="s">
        <v>715</v>
      </c>
      <c r="C308" t="s">
        <v>267</v>
      </c>
      <c r="D308">
        <v>65</v>
      </c>
      <c r="E308" t="s">
        <v>1111</v>
      </c>
      <c r="F308">
        <v>48130</v>
      </c>
      <c r="G308">
        <v>160</v>
      </c>
      <c r="H308">
        <v>339</v>
      </c>
      <c r="I308">
        <v>1.3505090380220236E-3</v>
      </c>
      <c r="J308">
        <v>0.19174041297935104</v>
      </c>
      <c r="K308">
        <v>2024</v>
      </c>
      <c r="L308">
        <v>36</v>
      </c>
    </row>
    <row r="309" spans="1:12" x14ac:dyDescent="0.3">
      <c r="A309">
        <v>22</v>
      </c>
      <c r="B309" t="s">
        <v>715</v>
      </c>
      <c r="C309" t="s">
        <v>267</v>
      </c>
      <c r="D309">
        <v>63</v>
      </c>
      <c r="E309" t="s">
        <v>3014</v>
      </c>
      <c r="F309">
        <v>48130</v>
      </c>
      <c r="G309">
        <v>162.5</v>
      </c>
      <c r="H309">
        <v>338</v>
      </c>
      <c r="I309">
        <v>1.3089549137751922E-3</v>
      </c>
      <c r="J309">
        <v>0.18639053254437871</v>
      </c>
      <c r="K309">
        <v>2024</v>
      </c>
      <c r="L309">
        <v>36</v>
      </c>
    </row>
    <row r="310" spans="1:12" x14ac:dyDescent="0.3">
      <c r="A310">
        <v>22</v>
      </c>
      <c r="B310" t="s">
        <v>715</v>
      </c>
      <c r="C310" t="s">
        <v>287</v>
      </c>
      <c r="D310">
        <v>63</v>
      </c>
      <c r="E310" t="s">
        <v>3015</v>
      </c>
      <c r="F310">
        <v>48130</v>
      </c>
      <c r="G310">
        <v>162.5</v>
      </c>
      <c r="H310">
        <v>344</v>
      </c>
      <c r="I310">
        <v>1.3089549137751922E-3</v>
      </c>
      <c r="J310">
        <v>0.18313953488372092</v>
      </c>
      <c r="K310">
        <v>2024</v>
      </c>
      <c r="L310">
        <v>36</v>
      </c>
    </row>
    <row r="311" spans="1:12" x14ac:dyDescent="0.3">
      <c r="A311">
        <v>22</v>
      </c>
      <c r="B311" t="s">
        <v>715</v>
      </c>
      <c r="C311" t="s">
        <v>360</v>
      </c>
      <c r="D311">
        <v>63</v>
      </c>
      <c r="E311" t="s">
        <v>981</v>
      </c>
      <c r="F311">
        <v>48130</v>
      </c>
      <c r="G311">
        <v>162.5</v>
      </c>
      <c r="H311">
        <v>1596</v>
      </c>
      <c r="I311">
        <v>1.3089549137751922E-3</v>
      </c>
      <c r="J311">
        <v>3.9473684210526314E-2</v>
      </c>
      <c r="K311">
        <v>2024</v>
      </c>
      <c r="L311">
        <v>36</v>
      </c>
    </row>
    <row r="312" spans="1:12" x14ac:dyDescent="0.3">
      <c r="A312">
        <v>22</v>
      </c>
      <c r="B312" t="s">
        <v>715</v>
      </c>
      <c r="C312" t="s">
        <v>647</v>
      </c>
      <c r="D312">
        <v>63</v>
      </c>
      <c r="E312" t="s">
        <v>1117</v>
      </c>
      <c r="F312">
        <v>48130</v>
      </c>
      <c r="G312">
        <v>162.5</v>
      </c>
      <c r="H312">
        <v>1725</v>
      </c>
      <c r="I312">
        <v>1.3089549137751922E-3</v>
      </c>
      <c r="J312">
        <v>3.6521739130434785E-2</v>
      </c>
      <c r="K312">
        <v>2024</v>
      </c>
      <c r="L312">
        <v>36</v>
      </c>
    </row>
    <row r="313" spans="1:12" x14ac:dyDescent="0.3">
      <c r="A313">
        <v>22</v>
      </c>
      <c r="B313" t="s">
        <v>715</v>
      </c>
      <c r="C313" t="s">
        <v>600</v>
      </c>
      <c r="D313">
        <v>60</v>
      </c>
      <c r="E313" t="s">
        <v>3016</v>
      </c>
      <c r="F313">
        <v>48130</v>
      </c>
      <c r="G313">
        <v>165</v>
      </c>
      <c r="H313">
        <v>343</v>
      </c>
      <c r="I313">
        <v>1.246623727404945E-3</v>
      </c>
      <c r="J313">
        <v>0.1749271137026239</v>
      </c>
      <c r="K313">
        <v>2024</v>
      </c>
      <c r="L313">
        <v>36</v>
      </c>
    </row>
    <row r="314" spans="1:12" x14ac:dyDescent="0.3">
      <c r="A314">
        <v>22</v>
      </c>
      <c r="B314" t="s">
        <v>715</v>
      </c>
      <c r="C314" t="s">
        <v>472</v>
      </c>
      <c r="D314">
        <v>58</v>
      </c>
      <c r="E314" t="s">
        <v>1182</v>
      </c>
      <c r="F314">
        <v>48130</v>
      </c>
      <c r="G314">
        <v>166</v>
      </c>
      <c r="H314">
        <v>1153</v>
      </c>
      <c r="I314">
        <v>1.2050696031581135E-3</v>
      </c>
      <c r="J314">
        <v>5.0303555941023419E-2</v>
      </c>
      <c r="K314">
        <v>2024</v>
      </c>
      <c r="L314">
        <v>36</v>
      </c>
    </row>
    <row r="315" spans="1:12" x14ac:dyDescent="0.3">
      <c r="A315">
        <v>22</v>
      </c>
      <c r="B315" t="s">
        <v>715</v>
      </c>
      <c r="C315" t="s">
        <v>247</v>
      </c>
      <c r="D315">
        <v>57</v>
      </c>
      <c r="E315" t="s">
        <v>3017</v>
      </c>
      <c r="F315">
        <v>48130</v>
      </c>
      <c r="G315">
        <v>167.5</v>
      </c>
      <c r="H315">
        <v>659</v>
      </c>
      <c r="I315">
        <v>1.1842925410346977E-3</v>
      </c>
      <c r="J315">
        <v>8.6494688922610016E-2</v>
      </c>
      <c r="K315">
        <v>2024</v>
      </c>
      <c r="L315">
        <v>36</v>
      </c>
    </row>
    <row r="316" spans="1:12" x14ac:dyDescent="0.3">
      <c r="A316">
        <v>22</v>
      </c>
      <c r="B316" t="s">
        <v>715</v>
      </c>
      <c r="C316" t="s">
        <v>606</v>
      </c>
      <c r="D316">
        <v>57</v>
      </c>
      <c r="E316" t="s">
        <v>1167</v>
      </c>
      <c r="F316">
        <v>48130</v>
      </c>
      <c r="G316">
        <v>167.5</v>
      </c>
      <c r="H316">
        <v>1530</v>
      </c>
      <c r="I316">
        <v>1.1842925410346977E-3</v>
      </c>
      <c r="J316">
        <v>3.7254901960784313E-2</v>
      </c>
      <c r="K316">
        <v>2024</v>
      </c>
      <c r="L316">
        <v>36</v>
      </c>
    </row>
    <row r="317" spans="1:12" x14ac:dyDescent="0.3">
      <c r="A317">
        <v>22</v>
      </c>
      <c r="B317" t="s">
        <v>715</v>
      </c>
      <c r="C317" t="s">
        <v>436</v>
      </c>
      <c r="D317">
        <v>56</v>
      </c>
      <c r="E317" t="s">
        <v>967</v>
      </c>
      <c r="F317">
        <v>48130</v>
      </c>
      <c r="G317">
        <v>170</v>
      </c>
      <c r="H317">
        <v>1634</v>
      </c>
      <c r="I317">
        <v>1.1635154789112819E-3</v>
      </c>
      <c r="J317">
        <v>3.4271725826193387E-2</v>
      </c>
      <c r="K317">
        <v>2024</v>
      </c>
      <c r="L317">
        <v>36</v>
      </c>
    </row>
    <row r="318" spans="1:12" x14ac:dyDescent="0.3">
      <c r="A318">
        <v>22</v>
      </c>
      <c r="B318" t="s">
        <v>715</v>
      </c>
      <c r="C318" t="s">
        <v>584</v>
      </c>
      <c r="D318">
        <v>56</v>
      </c>
      <c r="E318" t="s">
        <v>1244</v>
      </c>
      <c r="F318">
        <v>48130</v>
      </c>
      <c r="G318">
        <v>170</v>
      </c>
      <c r="H318">
        <v>1673</v>
      </c>
      <c r="I318">
        <v>1.1635154789112819E-3</v>
      </c>
      <c r="J318">
        <v>3.3472803347280332E-2</v>
      </c>
      <c r="K318">
        <v>2024</v>
      </c>
      <c r="L318">
        <v>36</v>
      </c>
    </row>
    <row r="319" spans="1:12" x14ac:dyDescent="0.3">
      <c r="A319">
        <v>22</v>
      </c>
      <c r="B319" t="s">
        <v>715</v>
      </c>
      <c r="C319" t="s">
        <v>657</v>
      </c>
      <c r="D319">
        <v>56</v>
      </c>
      <c r="E319" t="s">
        <v>1200</v>
      </c>
      <c r="F319">
        <v>48130</v>
      </c>
      <c r="G319">
        <v>170</v>
      </c>
      <c r="H319">
        <v>1067</v>
      </c>
      <c r="I319">
        <v>1.1635154789112819E-3</v>
      </c>
      <c r="J319">
        <v>5.248359887535145E-2</v>
      </c>
      <c r="K319">
        <v>2024</v>
      </c>
      <c r="L319">
        <v>36</v>
      </c>
    </row>
    <row r="320" spans="1:12" x14ac:dyDescent="0.3">
      <c r="A320">
        <v>22</v>
      </c>
      <c r="B320" t="s">
        <v>715</v>
      </c>
      <c r="C320" t="s">
        <v>190</v>
      </c>
      <c r="D320">
        <v>55</v>
      </c>
      <c r="E320" t="s">
        <v>3018</v>
      </c>
      <c r="F320">
        <v>48130</v>
      </c>
      <c r="G320">
        <v>173</v>
      </c>
      <c r="H320">
        <v>191</v>
      </c>
      <c r="I320">
        <v>1.1427384167878663E-3</v>
      </c>
      <c r="J320">
        <v>0.2879581151832461</v>
      </c>
      <c r="K320">
        <v>2024</v>
      </c>
      <c r="L320">
        <v>36</v>
      </c>
    </row>
    <row r="321" spans="1:12" x14ac:dyDescent="0.3">
      <c r="A321">
        <v>22</v>
      </c>
      <c r="B321" t="s">
        <v>715</v>
      </c>
      <c r="C321" t="s">
        <v>465</v>
      </c>
      <c r="D321">
        <v>55</v>
      </c>
      <c r="E321" t="s">
        <v>1291</v>
      </c>
      <c r="F321">
        <v>48130</v>
      </c>
      <c r="G321">
        <v>173</v>
      </c>
      <c r="H321">
        <v>1535</v>
      </c>
      <c r="I321">
        <v>1.1427384167878663E-3</v>
      </c>
      <c r="J321">
        <v>3.5830618892508145E-2</v>
      </c>
      <c r="K321">
        <v>2024</v>
      </c>
      <c r="L321">
        <v>36</v>
      </c>
    </row>
    <row r="322" spans="1:12" x14ac:dyDescent="0.3">
      <c r="A322">
        <v>22</v>
      </c>
      <c r="B322" t="s">
        <v>715</v>
      </c>
      <c r="C322" t="s">
        <v>650</v>
      </c>
      <c r="D322">
        <v>55</v>
      </c>
      <c r="E322" t="s">
        <v>1243</v>
      </c>
      <c r="F322">
        <v>48130</v>
      </c>
      <c r="G322">
        <v>173</v>
      </c>
      <c r="H322">
        <v>1805</v>
      </c>
      <c r="I322">
        <v>1.1427384167878663E-3</v>
      </c>
      <c r="J322">
        <v>3.0470914127423823E-2</v>
      </c>
      <c r="K322">
        <v>2024</v>
      </c>
      <c r="L322">
        <v>36</v>
      </c>
    </row>
    <row r="323" spans="1:12" x14ac:dyDescent="0.3">
      <c r="A323">
        <v>22</v>
      </c>
      <c r="B323" t="s">
        <v>715</v>
      </c>
      <c r="C323" t="s">
        <v>201</v>
      </c>
      <c r="D323">
        <v>54</v>
      </c>
      <c r="E323" t="s">
        <v>1202</v>
      </c>
      <c r="F323">
        <v>48130</v>
      </c>
      <c r="G323">
        <v>175.5</v>
      </c>
      <c r="H323">
        <v>701</v>
      </c>
      <c r="I323">
        <v>1.1219613546644505E-3</v>
      </c>
      <c r="J323">
        <v>7.7032810271041363E-2</v>
      </c>
      <c r="K323">
        <v>2024</v>
      </c>
      <c r="L323">
        <v>36</v>
      </c>
    </row>
    <row r="324" spans="1:12" x14ac:dyDescent="0.3">
      <c r="A324">
        <v>22</v>
      </c>
      <c r="B324" t="s">
        <v>715</v>
      </c>
      <c r="C324" t="s">
        <v>222</v>
      </c>
      <c r="D324">
        <v>54</v>
      </c>
      <c r="E324" t="s">
        <v>1075</v>
      </c>
      <c r="F324">
        <v>48130</v>
      </c>
      <c r="G324">
        <v>175.5</v>
      </c>
      <c r="H324">
        <v>1778</v>
      </c>
      <c r="I324">
        <v>1.1219613546644505E-3</v>
      </c>
      <c r="J324">
        <v>3.0371203599550055E-2</v>
      </c>
      <c r="K324">
        <v>2024</v>
      </c>
      <c r="L324">
        <v>36</v>
      </c>
    </row>
    <row r="325" spans="1:12" x14ac:dyDescent="0.3">
      <c r="A325">
        <v>22</v>
      </c>
      <c r="B325" t="s">
        <v>715</v>
      </c>
      <c r="C325" t="s">
        <v>162</v>
      </c>
      <c r="D325">
        <v>53</v>
      </c>
      <c r="E325" t="s">
        <v>1095</v>
      </c>
      <c r="F325">
        <v>48130</v>
      </c>
      <c r="G325">
        <v>177.5</v>
      </c>
      <c r="H325">
        <v>1560</v>
      </c>
      <c r="I325">
        <v>1.1011842925410346E-3</v>
      </c>
      <c r="J325">
        <v>3.3974358974358972E-2</v>
      </c>
      <c r="K325">
        <v>2024</v>
      </c>
      <c r="L325">
        <v>36</v>
      </c>
    </row>
    <row r="326" spans="1:12" x14ac:dyDescent="0.3">
      <c r="A326">
        <v>22</v>
      </c>
      <c r="B326" t="s">
        <v>715</v>
      </c>
      <c r="C326" t="s">
        <v>514</v>
      </c>
      <c r="D326">
        <v>53</v>
      </c>
      <c r="E326" t="s">
        <v>3019</v>
      </c>
      <c r="F326">
        <v>48130</v>
      </c>
      <c r="G326">
        <v>177.5</v>
      </c>
      <c r="H326">
        <v>318</v>
      </c>
      <c r="I326">
        <v>1.1011842925410346E-3</v>
      </c>
      <c r="J326">
        <v>0.16666666666666666</v>
      </c>
      <c r="K326">
        <v>2024</v>
      </c>
      <c r="L326">
        <v>36</v>
      </c>
    </row>
    <row r="327" spans="1:12" x14ac:dyDescent="0.3">
      <c r="A327">
        <v>22</v>
      </c>
      <c r="B327" t="s">
        <v>715</v>
      </c>
      <c r="C327" t="s">
        <v>3020</v>
      </c>
      <c r="D327">
        <v>52</v>
      </c>
      <c r="E327" t="s">
        <v>3021</v>
      </c>
      <c r="F327">
        <v>48130</v>
      </c>
      <c r="G327">
        <v>179.5</v>
      </c>
      <c r="H327">
        <v>115</v>
      </c>
      <c r="I327">
        <v>1.080407230417619E-3</v>
      </c>
      <c r="J327">
        <v>0.45217391304347826</v>
      </c>
      <c r="K327">
        <v>2024</v>
      </c>
      <c r="L327">
        <v>36</v>
      </c>
    </row>
    <row r="328" spans="1:12" x14ac:dyDescent="0.3">
      <c r="A328">
        <v>22</v>
      </c>
      <c r="B328" t="s">
        <v>715</v>
      </c>
      <c r="C328" t="s">
        <v>309</v>
      </c>
      <c r="D328">
        <v>52</v>
      </c>
      <c r="E328" t="s">
        <v>985</v>
      </c>
      <c r="F328">
        <v>48130</v>
      </c>
      <c r="G328">
        <v>179.5</v>
      </c>
      <c r="H328">
        <v>2458</v>
      </c>
      <c r="I328">
        <v>1.080407230417619E-3</v>
      </c>
      <c r="J328">
        <v>2.115541090317331E-2</v>
      </c>
      <c r="K328">
        <v>2024</v>
      </c>
      <c r="L328">
        <v>36</v>
      </c>
    </row>
    <row r="329" spans="1:12" x14ac:dyDescent="0.3">
      <c r="A329">
        <v>22</v>
      </c>
      <c r="B329" t="s">
        <v>715</v>
      </c>
      <c r="C329" t="s">
        <v>1155</v>
      </c>
      <c r="D329">
        <v>51</v>
      </c>
      <c r="E329" t="s">
        <v>1156</v>
      </c>
      <c r="F329">
        <v>48130</v>
      </c>
      <c r="G329">
        <v>182</v>
      </c>
      <c r="H329">
        <v>568</v>
      </c>
      <c r="I329">
        <v>1.0596301682942032E-3</v>
      </c>
      <c r="J329">
        <v>8.9788732394366202E-2</v>
      </c>
      <c r="K329">
        <v>2024</v>
      </c>
      <c r="L329">
        <v>36</v>
      </c>
    </row>
    <row r="330" spans="1:12" x14ac:dyDescent="0.3">
      <c r="A330">
        <v>22</v>
      </c>
      <c r="B330" t="s">
        <v>715</v>
      </c>
      <c r="C330" t="s">
        <v>326</v>
      </c>
      <c r="D330">
        <v>51</v>
      </c>
      <c r="E330" t="s">
        <v>1164</v>
      </c>
      <c r="F330">
        <v>48130</v>
      </c>
      <c r="G330">
        <v>182</v>
      </c>
      <c r="H330">
        <v>1012</v>
      </c>
      <c r="I330">
        <v>1.0596301682942032E-3</v>
      </c>
      <c r="J330">
        <v>5.0395256916996048E-2</v>
      </c>
      <c r="K330">
        <v>2024</v>
      </c>
      <c r="L330">
        <v>36</v>
      </c>
    </row>
    <row r="331" spans="1:12" x14ac:dyDescent="0.3">
      <c r="A331">
        <v>22</v>
      </c>
      <c r="B331" t="s">
        <v>715</v>
      </c>
      <c r="C331" t="s">
        <v>347</v>
      </c>
      <c r="D331">
        <v>51</v>
      </c>
      <c r="E331" t="s">
        <v>1000</v>
      </c>
      <c r="F331">
        <v>48130</v>
      </c>
      <c r="G331">
        <v>182</v>
      </c>
      <c r="H331">
        <v>5630</v>
      </c>
      <c r="I331">
        <v>1.0596301682942032E-3</v>
      </c>
      <c r="J331">
        <v>9.0586145648312612E-3</v>
      </c>
      <c r="K331">
        <v>2024</v>
      </c>
      <c r="L331">
        <v>36</v>
      </c>
    </row>
    <row r="332" spans="1:12" x14ac:dyDescent="0.3">
      <c r="A332">
        <v>22</v>
      </c>
      <c r="B332" t="s">
        <v>715</v>
      </c>
      <c r="C332" t="s">
        <v>229</v>
      </c>
      <c r="D332">
        <v>49</v>
      </c>
      <c r="E332" t="s">
        <v>1062</v>
      </c>
      <c r="F332">
        <v>48130</v>
      </c>
      <c r="G332">
        <v>185.5</v>
      </c>
      <c r="H332">
        <v>1425</v>
      </c>
      <c r="I332">
        <v>1.0180760440473718E-3</v>
      </c>
      <c r="J332">
        <v>3.43859649122807E-2</v>
      </c>
      <c r="K332">
        <v>2024</v>
      </c>
      <c r="L332">
        <v>36</v>
      </c>
    </row>
    <row r="333" spans="1:12" x14ac:dyDescent="0.3">
      <c r="A333">
        <v>22</v>
      </c>
      <c r="B333" t="s">
        <v>715</v>
      </c>
      <c r="C333" t="s">
        <v>334</v>
      </c>
      <c r="D333">
        <v>49</v>
      </c>
      <c r="E333" t="s">
        <v>1063</v>
      </c>
      <c r="F333">
        <v>48130</v>
      </c>
      <c r="G333">
        <v>185.5</v>
      </c>
      <c r="H333">
        <v>1180</v>
      </c>
      <c r="I333">
        <v>1.0180760440473718E-3</v>
      </c>
      <c r="J333">
        <v>4.1525423728813557E-2</v>
      </c>
      <c r="K333">
        <v>2024</v>
      </c>
      <c r="L333">
        <v>36</v>
      </c>
    </row>
    <row r="334" spans="1:12" x14ac:dyDescent="0.3">
      <c r="A334">
        <v>22</v>
      </c>
      <c r="B334" t="s">
        <v>715</v>
      </c>
      <c r="C334" t="s">
        <v>510</v>
      </c>
      <c r="D334">
        <v>49</v>
      </c>
      <c r="E334" t="s">
        <v>1183</v>
      </c>
      <c r="F334">
        <v>48130</v>
      </c>
      <c r="G334">
        <v>185.5</v>
      </c>
      <c r="H334">
        <v>730</v>
      </c>
      <c r="I334">
        <v>1.0180760440473718E-3</v>
      </c>
      <c r="J334">
        <v>6.7123287671232879E-2</v>
      </c>
      <c r="K334">
        <v>2024</v>
      </c>
      <c r="L334">
        <v>36</v>
      </c>
    </row>
    <row r="335" spans="1:12" x14ac:dyDescent="0.3">
      <c r="A335">
        <v>22</v>
      </c>
      <c r="B335" t="s">
        <v>715</v>
      </c>
      <c r="C335" t="s">
        <v>646</v>
      </c>
      <c r="D335">
        <v>49</v>
      </c>
      <c r="E335" t="s">
        <v>998</v>
      </c>
      <c r="F335">
        <v>48130</v>
      </c>
      <c r="G335">
        <v>185.5</v>
      </c>
      <c r="H335">
        <v>4754</v>
      </c>
      <c r="I335">
        <v>1.0180760440473718E-3</v>
      </c>
      <c r="J335">
        <v>1.0307109802271772E-2</v>
      </c>
      <c r="K335">
        <v>2024</v>
      </c>
      <c r="L335">
        <v>36</v>
      </c>
    </row>
    <row r="336" spans="1:12" x14ac:dyDescent="0.3">
      <c r="A336">
        <v>22</v>
      </c>
      <c r="B336" t="s">
        <v>715</v>
      </c>
      <c r="C336" t="s">
        <v>227</v>
      </c>
      <c r="D336">
        <v>48</v>
      </c>
      <c r="E336" t="s">
        <v>1159</v>
      </c>
      <c r="F336">
        <v>48130</v>
      </c>
      <c r="G336">
        <v>190</v>
      </c>
      <c r="H336">
        <v>1497</v>
      </c>
      <c r="I336">
        <v>9.9729898192395597E-4</v>
      </c>
      <c r="J336">
        <v>3.2064128256513023E-2</v>
      </c>
      <c r="K336">
        <v>2024</v>
      </c>
      <c r="L336">
        <v>36</v>
      </c>
    </row>
    <row r="337" spans="1:12" x14ac:dyDescent="0.3">
      <c r="A337">
        <v>22</v>
      </c>
      <c r="B337" t="s">
        <v>715</v>
      </c>
      <c r="C337" t="s">
        <v>293</v>
      </c>
      <c r="D337">
        <v>48</v>
      </c>
      <c r="E337" t="s">
        <v>1178</v>
      </c>
      <c r="F337">
        <v>48130</v>
      </c>
      <c r="G337">
        <v>190</v>
      </c>
      <c r="H337">
        <v>539</v>
      </c>
      <c r="I337">
        <v>9.9729898192395597E-4</v>
      </c>
      <c r="J337">
        <v>8.9053803339517623E-2</v>
      </c>
      <c r="K337">
        <v>2024</v>
      </c>
      <c r="L337">
        <v>36</v>
      </c>
    </row>
    <row r="338" spans="1:12" x14ac:dyDescent="0.3">
      <c r="A338">
        <v>22</v>
      </c>
      <c r="B338" t="s">
        <v>715</v>
      </c>
      <c r="C338" t="s">
        <v>454</v>
      </c>
      <c r="D338">
        <v>48</v>
      </c>
      <c r="E338" t="s">
        <v>1245</v>
      </c>
      <c r="F338">
        <v>48130</v>
      </c>
      <c r="G338">
        <v>190</v>
      </c>
      <c r="H338">
        <v>2047</v>
      </c>
      <c r="I338">
        <v>9.9729898192395597E-4</v>
      </c>
      <c r="J338">
        <v>2.3448949682462139E-2</v>
      </c>
      <c r="K338">
        <v>2024</v>
      </c>
      <c r="L338">
        <v>36</v>
      </c>
    </row>
    <row r="339" spans="1:12" x14ac:dyDescent="0.3">
      <c r="A339">
        <v>22</v>
      </c>
      <c r="B339" t="s">
        <v>715</v>
      </c>
      <c r="C339" t="s">
        <v>567</v>
      </c>
      <c r="D339">
        <v>48</v>
      </c>
      <c r="E339" t="s">
        <v>1283</v>
      </c>
      <c r="F339">
        <v>48130</v>
      </c>
      <c r="G339">
        <v>190</v>
      </c>
      <c r="H339">
        <v>691</v>
      </c>
      <c r="I339">
        <v>9.9729898192395597E-4</v>
      </c>
      <c r="J339">
        <v>6.9464544138929094E-2</v>
      </c>
      <c r="K339">
        <v>2024</v>
      </c>
      <c r="L339">
        <v>36</v>
      </c>
    </row>
    <row r="340" spans="1:12" x14ac:dyDescent="0.3">
      <c r="A340">
        <v>22</v>
      </c>
      <c r="B340" t="s">
        <v>715</v>
      </c>
      <c r="C340" t="s">
        <v>3022</v>
      </c>
      <c r="D340">
        <v>48</v>
      </c>
      <c r="E340" t="s">
        <v>3023</v>
      </c>
      <c r="F340">
        <v>48130</v>
      </c>
      <c r="G340">
        <v>190</v>
      </c>
      <c r="H340">
        <v>397</v>
      </c>
      <c r="I340">
        <v>9.9729898192395597E-4</v>
      </c>
      <c r="J340">
        <v>0.12090680100755667</v>
      </c>
      <c r="K340">
        <v>2024</v>
      </c>
      <c r="L340">
        <v>36</v>
      </c>
    </row>
    <row r="341" spans="1:12" x14ac:dyDescent="0.3">
      <c r="A341">
        <v>22</v>
      </c>
      <c r="B341" t="s">
        <v>715</v>
      </c>
      <c r="C341" t="s">
        <v>207</v>
      </c>
      <c r="D341">
        <v>47</v>
      </c>
      <c r="E341" t="s">
        <v>2254</v>
      </c>
      <c r="F341">
        <v>48130</v>
      </c>
      <c r="G341">
        <v>195</v>
      </c>
      <c r="H341">
        <v>624</v>
      </c>
      <c r="I341">
        <v>9.7652191980054026E-4</v>
      </c>
      <c r="J341">
        <v>7.5320512820512817E-2</v>
      </c>
      <c r="K341">
        <v>2024</v>
      </c>
      <c r="L341">
        <v>36</v>
      </c>
    </row>
    <row r="342" spans="1:12" x14ac:dyDescent="0.3">
      <c r="A342">
        <v>22</v>
      </c>
      <c r="B342" t="s">
        <v>715</v>
      </c>
      <c r="C342" t="s">
        <v>323</v>
      </c>
      <c r="D342">
        <v>47</v>
      </c>
      <c r="E342" t="s">
        <v>1122</v>
      </c>
      <c r="F342">
        <v>48130</v>
      </c>
      <c r="G342">
        <v>195</v>
      </c>
      <c r="H342">
        <v>847</v>
      </c>
      <c r="I342">
        <v>9.7652191980054026E-4</v>
      </c>
      <c r="J342">
        <v>5.5489964580873671E-2</v>
      </c>
      <c r="K342">
        <v>2024</v>
      </c>
      <c r="L342">
        <v>36</v>
      </c>
    </row>
    <row r="343" spans="1:12" x14ac:dyDescent="0.3">
      <c r="A343">
        <v>22</v>
      </c>
      <c r="B343" t="s">
        <v>715</v>
      </c>
      <c r="C343" t="s">
        <v>3024</v>
      </c>
      <c r="D343">
        <v>47</v>
      </c>
      <c r="E343" t="s">
        <v>3025</v>
      </c>
      <c r="F343">
        <v>48130</v>
      </c>
      <c r="G343">
        <v>195</v>
      </c>
      <c r="H343">
        <v>316</v>
      </c>
      <c r="I343">
        <v>9.7652191980054026E-4</v>
      </c>
      <c r="J343">
        <v>0.14873417721518986</v>
      </c>
      <c r="K343">
        <v>2024</v>
      </c>
      <c r="L343">
        <v>36</v>
      </c>
    </row>
    <row r="344" spans="1:12" x14ac:dyDescent="0.3">
      <c r="A344">
        <v>22</v>
      </c>
      <c r="B344" t="s">
        <v>715</v>
      </c>
      <c r="C344" t="s">
        <v>1249</v>
      </c>
      <c r="D344">
        <v>47</v>
      </c>
      <c r="E344" t="s">
        <v>3026</v>
      </c>
      <c r="F344">
        <v>48130</v>
      </c>
      <c r="G344">
        <v>195</v>
      </c>
      <c r="H344">
        <v>204</v>
      </c>
      <c r="I344">
        <v>9.7652191980054026E-4</v>
      </c>
      <c r="J344">
        <v>0.23039215686274508</v>
      </c>
      <c r="K344">
        <v>2024</v>
      </c>
      <c r="L344">
        <v>36</v>
      </c>
    </row>
    <row r="345" spans="1:12" x14ac:dyDescent="0.3">
      <c r="A345">
        <v>22</v>
      </c>
      <c r="B345" t="s">
        <v>715</v>
      </c>
      <c r="C345" t="s">
        <v>596</v>
      </c>
      <c r="D345">
        <v>47</v>
      </c>
      <c r="E345" t="s">
        <v>1208</v>
      </c>
      <c r="F345">
        <v>48130</v>
      </c>
      <c r="G345">
        <v>195</v>
      </c>
      <c r="H345">
        <v>590</v>
      </c>
      <c r="I345">
        <v>9.7652191980054026E-4</v>
      </c>
      <c r="J345">
        <v>7.9661016949152536E-2</v>
      </c>
      <c r="K345">
        <v>2024</v>
      </c>
      <c r="L345">
        <v>36</v>
      </c>
    </row>
    <row r="346" spans="1:12" x14ac:dyDescent="0.3">
      <c r="A346">
        <v>22</v>
      </c>
      <c r="B346" t="s">
        <v>715</v>
      </c>
      <c r="C346" t="s">
        <v>244</v>
      </c>
      <c r="D346">
        <v>46</v>
      </c>
      <c r="E346" t="s">
        <v>997</v>
      </c>
      <c r="F346">
        <v>48130</v>
      </c>
      <c r="G346">
        <v>198.5</v>
      </c>
      <c r="H346">
        <v>7074</v>
      </c>
      <c r="I346">
        <v>9.5574485767712443E-4</v>
      </c>
      <c r="J346">
        <v>6.5026858919988691E-3</v>
      </c>
      <c r="K346">
        <v>2024</v>
      </c>
      <c r="L346">
        <v>36</v>
      </c>
    </row>
    <row r="347" spans="1:12" x14ac:dyDescent="0.3">
      <c r="A347">
        <v>22</v>
      </c>
      <c r="B347" t="s">
        <v>715</v>
      </c>
      <c r="C347" t="s">
        <v>3027</v>
      </c>
      <c r="D347">
        <v>46</v>
      </c>
      <c r="E347" t="s">
        <v>3028</v>
      </c>
      <c r="F347">
        <v>48130</v>
      </c>
      <c r="G347">
        <v>198.5</v>
      </c>
      <c r="H347">
        <v>379</v>
      </c>
      <c r="I347">
        <v>9.5574485767712443E-4</v>
      </c>
      <c r="J347">
        <v>0.12137203166226913</v>
      </c>
      <c r="K347">
        <v>2024</v>
      </c>
      <c r="L347">
        <v>36</v>
      </c>
    </row>
    <row r="348" spans="1:12" x14ac:dyDescent="0.3">
      <c r="A348">
        <v>22</v>
      </c>
      <c r="B348" t="s">
        <v>715</v>
      </c>
      <c r="C348" t="s">
        <v>534</v>
      </c>
      <c r="D348">
        <v>45</v>
      </c>
      <c r="E348" t="s">
        <v>1273</v>
      </c>
      <c r="F348">
        <v>48130</v>
      </c>
      <c r="G348">
        <v>200.5</v>
      </c>
      <c r="H348">
        <v>545</v>
      </c>
      <c r="I348">
        <v>9.3496779555370872E-4</v>
      </c>
      <c r="J348">
        <v>8.2568807339449546E-2</v>
      </c>
      <c r="K348">
        <v>2024</v>
      </c>
      <c r="L348">
        <v>36</v>
      </c>
    </row>
    <row r="349" spans="1:12" x14ac:dyDescent="0.3">
      <c r="A349">
        <v>22</v>
      </c>
      <c r="B349" t="s">
        <v>715</v>
      </c>
      <c r="C349" t="s">
        <v>578</v>
      </c>
      <c r="D349">
        <v>45</v>
      </c>
      <c r="E349" t="s">
        <v>1121</v>
      </c>
      <c r="F349">
        <v>48130</v>
      </c>
      <c r="G349">
        <v>200.5</v>
      </c>
      <c r="H349">
        <v>529</v>
      </c>
      <c r="I349">
        <v>9.3496779555370872E-4</v>
      </c>
      <c r="J349">
        <v>8.5066162570888462E-2</v>
      </c>
      <c r="K349">
        <v>2024</v>
      </c>
      <c r="L349">
        <v>36</v>
      </c>
    </row>
    <row r="350" spans="1:12" x14ac:dyDescent="0.3">
      <c r="A350">
        <v>22</v>
      </c>
      <c r="B350" t="s">
        <v>715</v>
      </c>
      <c r="C350" t="s">
        <v>550</v>
      </c>
      <c r="D350">
        <v>44</v>
      </c>
      <c r="E350" t="s">
        <v>1246</v>
      </c>
      <c r="F350">
        <v>48130</v>
      </c>
      <c r="G350">
        <v>203</v>
      </c>
      <c r="H350">
        <v>1337</v>
      </c>
      <c r="I350">
        <v>9.1419073343029301E-4</v>
      </c>
      <c r="J350">
        <v>3.2909498878085267E-2</v>
      </c>
      <c r="K350">
        <v>2024</v>
      </c>
      <c r="L350">
        <v>36</v>
      </c>
    </row>
    <row r="351" spans="1:12" x14ac:dyDescent="0.3">
      <c r="A351">
        <v>22</v>
      </c>
      <c r="B351" t="s">
        <v>715</v>
      </c>
      <c r="C351" t="s">
        <v>565</v>
      </c>
      <c r="D351">
        <v>44</v>
      </c>
      <c r="E351" t="s">
        <v>1060</v>
      </c>
      <c r="F351">
        <v>48130</v>
      </c>
      <c r="G351">
        <v>203</v>
      </c>
      <c r="H351">
        <v>1538</v>
      </c>
      <c r="I351">
        <v>9.1419073343029301E-4</v>
      </c>
      <c r="J351">
        <v>2.8608582574772431E-2</v>
      </c>
      <c r="K351">
        <v>2024</v>
      </c>
      <c r="L351">
        <v>36</v>
      </c>
    </row>
    <row r="352" spans="1:12" x14ac:dyDescent="0.3">
      <c r="A352">
        <v>22</v>
      </c>
      <c r="B352" t="s">
        <v>715</v>
      </c>
      <c r="C352" t="s">
        <v>3029</v>
      </c>
      <c r="D352">
        <v>44</v>
      </c>
      <c r="E352" t="s">
        <v>3030</v>
      </c>
      <c r="F352">
        <v>48130</v>
      </c>
      <c r="G352">
        <v>203</v>
      </c>
      <c r="H352">
        <v>126</v>
      </c>
      <c r="I352">
        <v>9.1419073343029301E-4</v>
      </c>
      <c r="J352">
        <v>0.34920634920634919</v>
      </c>
      <c r="K352">
        <v>2024</v>
      </c>
      <c r="L352">
        <v>36</v>
      </c>
    </row>
    <row r="353" spans="1:12" x14ac:dyDescent="0.3">
      <c r="A353">
        <v>22</v>
      </c>
      <c r="B353" t="s">
        <v>715</v>
      </c>
      <c r="C353" t="s">
        <v>160</v>
      </c>
      <c r="D353">
        <v>43</v>
      </c>
      <c r="E353" t="s">
        <v>968</v>
      </c>
      <c r="F353">
        <v>48130</v>
      </c>
      <c r="G353">
        <v>206</v>
      </c>
      <c r="H353">
        <v>1805</v>
      </c>
      <c r="I353">
        <v>8.9341367130687719E-4</v>
      </c>
      <c r="J353">
        <v>2.3822714681440444E-2</v>
      </c>
      <c r="K353">
        <v>2024</v>
      </c>
      <c r="L353">
        <v>36</v>
      </c>
    </row>
    <row r="354" spans="1:12" x14ac:dyDescent="0.3">
      <c r="A354">
        <v>22</v>
      </c>
      <c r="B354" t="s">
        <v>715</v>
      </c>
      <c r="C354" t="s">
        <v>190</v>
      </c>
      <c r="D354">
        <v>43</v>
      </c>
      <c r="E354" t="s">
        <v>1126</v>
      </c>
      <c r="F354">
        <v>48130</v>
      </c>
      <c r="G354">
        <v>206</v>
      </c>
      <c r="H354">
        <v>1130</v>
      </c>
      <c r="I354">
        <v>8.9341367130687719E-4</v>
      </c>
      <c r="J354">
        <v>3.8053097345132743E-2</v>
      </c>
      <c r="K354">
        <v>2024</v>
      </c>
      <c r="L354">
        <v>36</v>
      </c>
    </row>
    <row r="355" spans="1:12" x14ac:dyDescent="0.3">
      <c r="A355">
        <v>22</v>
      </c>
      <c r="B355" t="s">
        <v>715</v>
      </c>
      <c r="C355" t="s">
        <v>601</v>
      </c>
      <c r="D355">
        <v>43</v>
      </c>
      <c r="E355" t="s">
        <v>3031</v>
      </c>
      <c r="F355">
        <v>48130</v>
      </c>
      <c r="G355">
        <v>206</v>
      </c>
      <c r="H355">
        <v>115</v>
      </c>
      <c r="I355">
        <v>8.9341367130687719E-4</v>
      </c>
      <c r="J355">
        <v>0.37391304347826088</v>
      </c>
      <c r="K355">
        <v>2024</v>
      </c>
      <c r="L355">
        <v>36</v>
      </c>
    </row>
    <row r="356" spans="1:12" x14ac:dyDescent="0.3">
      <c r="A356">
        <v>22</v>
      </c>
      <c r="B356" t="s">
        <v>715</v>
      </c>
      <c r="C356" t="s">
        <v>176</v>
      </c>
      <c r="D356">
        <v>42</v>
      </c>
      <c r="E356" t="s">
        <v>983</v>
      </c>
      <c r="F356">
        <v>48130</v>
      </c>
      <c r="G356">
        <v>212</v>
      </c>
      <c r="H356">
        <v>1553</v>
      </c>
      <c r="I356">
        <v>8.7263660918346147E-4</v>
      </c>
      <c r="J356">
        <v>2.7044430135222151E-2</v>
      </c>
      <c r="K356">
        <v>2024</v>
      </c>
      <c r="L356">
        <v>36</v>
      </c>
    </row>
    <row r="357" spans="1:12" x14ac:dyDescent="0.3">
      <c r="A357">
        <v>22</v>
      </c>
      <c r="B357" t="s">
        <v>715</v>
      </c>
      <c r="C357" t="s">
        <v>180</v>
      </c>
      <c r="D357">
        <v>42</v>
      </c>
      <c r="E357" t="s">
        <v>1266</v>
      </c>
      <c r="F357">
        <v>48130</v>
      </c>
      <c r="G357">
        <v>212</v>
      </c>
      <c r="H357">
        <v>1881</v>
      </c>
      <c r="I357">
        <v>8.7263660918346147E-4</v>
      </c>
      <c r="J357">
        <v>2.2328548644338118E-2</v>
      </c>
      <c r="K357">
        <v>2024</v>
      </c>
      <c r="L357">
        <v>36</v>
      </c>
    </row>
    <row r="358" spans="1:12" x14ac:dyDescent="0.3">
      <c r="A358">
        <v>22</v>
      </c>
      <c r="B358" t="s">
        <v>715</v>
      </c>
      <c r="C358" t="s">
        <v>182</v>
      </c>
      <c r="D358">
        <v>42</v>
      </c>
      <c r="E358" t="s">
        <v>1058</v>
      </c>
      <c r="F358">
        <v>48130</v>
      </c>
      <c r="G358">
        <v>212</v>
      </c>
      <c r="H358">
        <v>537</v>
      </c>
      <c r="I358">
        <v>8.7263660918346147E-4</v>
      </c>
      <c r="J358">
        <v>7.8212290502793297E-2</v>
      </c>
      <c r="K358">
        <v>2024</v>
      </c>
      <c r="L358">
        <v>36</v>
      </c>
    </row>
    <row r="359" spans="1:12" x14ac:dyDescent="0.3">
      <c r="A359">
        <v>22</v>
      </c>
      <c r="B359" t="s">
        <v>715</v>
      </c>
      <c r="C359" t="s">
        <v>246</v>
      </c>
      <c r="D359">
        <v>42</v>
      </c>
      <c r="E359" t="s">
        <v>1284</v>
      </c>
      <c r="F359">
        <v>48130</v>
      </c>
      <c r="G359">
        <v>212</v>
      </c>
      <c r="H359">
        <v>1539</v>
      </c>
      <c r="I359">
        <v>8.7263660918346147E-4</v>
      </c>
      <c r="J359">
        <v>2.7290448343079921E-2</v>
      </c>
      <c r="K359">
        <v>2024</v>
      </c>
      <c r="L359">
        <v>36</v>
      </c>
    </row>
    <row r="360" spans="1:12" x14ac:dyDescent="0.3">
      <c r="A360">
        <v>22</v>
      </c>
      <c r="B360" t="s">
        <v>715</v>
      </c>
      <c r="C360" t="s">
        <v>352</v>
      </c>
      <c r="D360">
        <v>42</v>
      </c>
      <c r="E360" t="s">
        <v>3032</v>
      </c>
      <c r="F360">
        <v>48130</v>
      </c>
      <c r="G360">
        <v>212</v>
      </c>
      <c r="H360">
        <v>533</v>
      </c>
      <c r="I360">
        <v>8.7263660918346147E-4</v>
      </c>
      <c r="J360">
        <v>7.879924953095685E-2</v>
      </c>
      <c r="K360">
        <v>2024</v>
      </c>
      <c r="L360">
        <v>36</v>
      </c>
    </row>
    <row r="361" spans="1:12" x14ac:dyDescent="0.3">
      <c r="A361">
        <v>22</v>
      </c>
      <c r="B361" t="s">
        <v>715</v>
      </c>
      <c r="C361" t="s">
        <v>441</v>
      </c>
      <c r="D361">
        <v>42</v>
      </c>
      <c r="E361" t="s">
        <v>3033</v>
      </c>
      <c r="F361">
        <v>48130</v>
      </c>
      <c r="G361">
        <v>212</v>
      </c>
      <c r="H361">
        <v>260</v>
      </c>
      <c r="I361">
        <v>8.7263660918346147E-4</v>
      </c>
      <c r="J361">
        <v>0.16153846153846155</v>
      </c>
      <c r="K361">
        <v>2024</v>
      </c>
      <c r="L361">
        <v>36</v>
      </c>
    </row>
    <row r="362" spans="1:12" x14ac:dyDescent="0.3">
      <c r="A362">
        <v>22</v>
      </c>
      <c r="B362" t="s">
        <v>715</v>
      </c>
      <c r="C362" t="s">
        <v>530</v>
      </c>
      <c r="D362">
        <v>42</v>
      </c>
      <c r="E362" t="s">
        <v>1071</v>
      </c>
      <c r="F362">
        <v>48130</v>
      </c>
      <c r="G362">
        <v>212</v>
      </c>
      <c r="H362">
        <v>1040</v>
      </c>
      <c r="I362">
        <v>8.7263660918346147E-4</v>
      </c>
      <c r="J362">
        <v>4.0384615384615387E-2</v>
      </c>
      <c r="K362">
        <v>2024</v>
      </c>
      <c r="L362">
        <v>36</v>
      </c>
    </row>
    <row r="363" spans="1:12" x14ac:dyDescent="0.3">
      <c r="A363">
        <v>22</v>
      </c>
      <c r="B363" t="s">
        <v>715</v>
      </c>
      <c r="C363" t="s">
        <v>638</v>
      </c>
      <c r="D363">
        <v>42</v>
      </c>
      <c r="E363" t="s">
        <v>999</v>
      </c>
      <c r="F363">
        <v>48130</v>
      </c>
      <c r="G363">
        <v>212</v>
      </c>
      <c r="H363">
        <v>3410</v>
      </c>
      <c r="I363">
        <v>8.7263660918346147E-4</v>
      </c>
      <c r="J363">
        <v>1.2316715542521995E-2</v>
      </c>
      <c r="K363">
        <v>2024</v>
      </c>
      <c r="L363">
        <v>36</v>
      </c>
    </row>
    <row r="364" spans="1:12" x14ac:dyDescent="0.3">
      <c r="A364">
        <v>22</v>
      </c>
      <c r="B364" t="s">
        <v>715</v>
      </c>
      <c r="C364" t="s">
        <v>2252</v>
      </c>
      <c r="D364">
        <v>42</v>
      </c>
      <c r="E364" t="s">
        <v>2253</v>
      </c>
      <c r="F364">
        <v>48130</v>
      </c>
      <c r="G364">
        <v>212</v>
      </c>
      <c r="H364">
        <v>382</v>
      </c>
      <c r="I364">
        <v>8.7263660918346147E-4</v>
      </c>
      <c r="J364">
        <v>0.1099476439790576</v>
      </c>
      <c r="K364">
        <v>2024</v>
      </c>
      <c r="L364">
        <v>36</v>
      </c>
    </row>
    <row r="365" spans="1:12" x14ac:dyDescent="0.3">
      <c r="A365">
        <v>22</v>
      </c>
      <c r="B365" t="s">
        <v>715</v>
      </c>
      <c r="C365" t="s">
        <v>377</v>
      </c>
      <c r="D365">
        <v>41</v>
      </c>
      <c r="E365" t="s">
        <v>2250</v>
      </c>
      <c r="F365">
        <v>48130</v>
      </c>
      <c r="G365">
        <v>217.5</v>
      </c>
      <c r="H365">
        <v>453</v>
      </c>
      <c r="I365">
        <v>8.5185954706004576E-4</v>
      </c>
      <c r="J365">
        <v>9.0507726269315678E-2</v>
      </c>
      <c r="K365">
        <v>2024</v>
      </c>
      <c r="L365">
        <v>36</v>
      </c>
    </row>
    <row r="366" spans="1:12" x14ac:dyDescent="0.3">
      <c r="A366">
        <v>22</v>
      </c>
      <c r="B366" t="s">
        <v>715</v>
      </c>
      <c r="C366" t="s">
        <v>449</v>
      </c>
      <c r="D366">
        <v>41</v>
      </c>
      <c r="E366" t="s">
        <v>1172</v>
      </c>
      <c r="F366">
        <v>48130</v>
      </c>
      <c r="G366">
        <v>217.5</v>
      </c>
      <c r="H366">
        <v>1277</v>
      </c>
      <c r="I366">
        <v>8.5185954706004576E-4</v>
      </c>
      <c r="J366">
        <v>3.2106499608457323E-2</v>
      </c>
      <c r="K366">
        <v>2024</v>
      </c>
      <c r="L366">
        <v>36</v>
      </c>
    </row>
    <row r="367" spans="1:12" x14ac:dyDescent="0.3">
      <c r="A367">
        <v>22</v>
      </c>
      <c r="B367" t="s">
        <v>715</v>
      </c>
      <c r="C367" t="s">
        <v>400</v>
      </c>
      <c r="D367">
        <v>40</v>
      </c>
      <c r="E367" t="s">
        <v>1116</v>
      </c>
      <c r="F367">
        <v>48130</v>
      </c>
      <c r="G367">
        <v>219</v>
      </c>
      <c r="H367">
        <v>1140</v>
      </c>
      <c r="I367">
        <v>8.3108248493662994E-4</v>
      </c>
      <c r="J367">
        <v>3.5087719298245612E-2</v>
      </c>
      <c r="K367">
        <v>2024</v>
      </c>
      <c r="L367">
        <v>36</v>
      </c>
    </row>
    <row r="368" spans="1:12" x14ac:dyDescent="0.3">
      <c r="A368">
        <v>22</v>
      </c>
      <c r="B368" t="s">
        <v>715</v>
      </c>
      <c r="C368" t="s">
        <v>211</v>
      </c>
      <c r="D368">
        <v>39</v>
      </c>
      <c r="E368" t="s">
        <v>1064</v>
      </c>
      <c r="F368">
        <v>48130</v>
      </c>
      <c r="G368">
        <v>221</v>
      </c>
      <c r="H368">
        <v>1164</v>
      </c>
      <c r="I368">
        <v>8.1030542281321422E-4</v>
      </c>
      <c r="J368">
        <v>3.3505154639175257E-2</v>
      </c>
      <c r="K368">
        <v>2024</v>
      </c>
      <c r="L368">
        <v>36</v>
      </c>
    </row>
    <row r="369" spans="1:12" x14ac:dyDescent="0.3">
      <c r="A369">
        <v>22</v>
      </c>
      <c r="B369" t="s">
        <v>715</v>
      </c>
      <c r="C369" t="s">
        <v>1241</v>
      </c>
      <c r="D369">
        <v>39</v>
      </c>
      <c r="E369" t="s">
        <v>1242</v>
      </c>
      <c r="F369">
        <v>48130</v>
      </c>
      <c r="G369">
        <v>221</v>
      </c>
      <c r="H369">
        <v>1294</v>
      </c>
      <c r="I369">
        <v>8.1030542281321422E-4</v>
      </c>
      <c r="J369">
        <v>3.0139103554868624E-2</v>
      </c>
      <c r="K369">
        <v>2024</v>
      </c>
      <c r="L369">
        <v>36</v>
      </c>
    </row>
    <row r="370" spans="1:12" x14ac:dyDescent="0.3">
      <c r="A370">
        <v>22</v>
      </c>
      <c r="B370" t="s">
        <v>715</v>
      </c>
      <c r="C370" t="s">
        <v>590</v>
      </c>
      <c r="D370">
        <v>39</v>
      </c>
      <c r="E370" t="s">
        <v>1296</v>
      </c>
      <c r="F370">
        <v>48130</v>
      </c>
      <c r="G370">
        <v>221</v>
      </c>
      <c r="H370">
        <v>670</v>
      </c>
      <c r="I370">
        <v>8.1030542281321422E-4</v>
      </c>
      <c r="J370">
        <v>5.8208955223880594E-2</v>
      </c>
      <c r="K370">
        <v>2024</v>
      </c>
      <c r="L370">
        <v>36</v>
      </c>
    </row>
    <row r="371" spans="1:12" x14ac:dyDescent="0.3">
      <c r="A371">
        <v>22</v>
      </c>
      <c r="B371" t="s">
        <v>715</v>
      </c>
      <c r="C371" t="s">
        <v>3034</v>
      </c>
      <c r="D371">
        <v>38</v>
      </c>
      <c r="E371" t="s">
        <v>3035</v>
      </c>
      <c r="F371">
        <v>48130</v>
      </c>
      <c r="G371">
        <v>223</v>
      </c>
      <c r="H371">
        <v>115</v>
      </c>
      <c r="I371">
        <v>7.8952836068979851E-4</v>
      </c>
      <c r="J371">
        <v>0.33043478260869563</v>
      </c>
      <c r="K371">
        <v>2024</v>
      </c>
      <c r="L371">
        <v>36</v>
      </c>
    </row>
    <row r="372" spans="1:12" x14ac:dyDescent="0.3">
      <c r="A372">
        <v>22</v>
      </c>
      <c r="B372" t="s">
        <v>715</v>
      </c>
      <c r="C372" t="s">
        <v>150</v>
      </c>
      <c r="D372">
        <v>37</v>
      </c>
      <c r="E372" t="s">
        <v>1248</v>
      </c>
      <c r="F372">
        <v>48130</v>
      </c>
      <c r="G372">
        <v>226</v>
      </c>
      <c r="H372">
        <v>1096</v>
      </c>
      <c r="I372">
        <v>7.6875129856638269E-4</v>
      </c>
      <c r="J372">
        <v>3.3759124087591241E-2</v>
      </c>
      <c r="K372">
        <v>2024</v>
      </c>
      <c r="L372">
        <v>36</v>
      </c>
    </row>
    <row r="373" spans="1:12" x14ac:dyDescent="0.3">
      <c r="A373">
        <v>22</v>
      </c>
      <c r="B373" t="s">
        <v>715</v>
      </c>
      <c r="C373" t="s">
        <v>377</v>
      </c>
      <c r="D373">
        <v>37</v>
      </c>
      <c r="E373" t="s">
        <v>3036</v>
      </c>
      <c r="F373">
        <v>48130</v>
      </c>
      <c r="G373">
        <v>226</v>
      </c>
      <c r="H373">
        <v>113</v>
      </c>
      <c r="I373">
        <v>7.6875129856638269E-4</v>
      </c>
      <c r="J373">
        <v>0.32743362831858408</v>
      </c>
      <c r="K373">
        <v>2024</v>
      </c>
      <c r="L373">
        <v>36</v>
      </c>
    </row>
    <row r="374" spans="1:12" x14ac:dyDescent="0.3">
      <c r="A374">
        <v>22</v>
      </c>
      <c r="B374" t="s">
        <v>715</v>
      </c>
      <c r="C374" t="s">
        <v>379</v>
      </c>
      <c r="D374">
        <v>37</v>
      </c>
      <c r="E374" t="s">
        <v>1118</v>
      </c>
      <c r="F374">
        <v>48130</v>
      </c>
      <c r="G374">
        <v>226</v>
      </c>
      <c r="H374">
        <v>886</v>
      </c>
      <c r="I374">
        <v>7.6875129856638269E-4</v>
      </c>
      <c r="J374">
        <v>4.17607223476298E-2</v>
      </c>
      <c r="K374">
        <v>2024</v>
      </c>
      <c r="L374">
        <v>36</v>
      </c>
    </row>
    <row r="375" spans="1:12" x14ac:dyDescent="0.3">
      <c r="A375">
        <v>22</v>
      </c>
      <c r="B375" t="s">
        <v>715</v>
      </c>
      <c r="C375" t="s">
        <v>412</v>
      </c>
      <c r="D375">
        <v>37</v>
      </c>
      <c r="E375" t="s">
        <v>3037</v>
      </c>
      <c r="F375">
        <v>48130</v>
      </c>
      <c r="G375">
        <v>226</v>
      </c>
      <c r="H375">
        <v>162</v>
      </c>
      <c r="I375">
        <v>7.6875129856638269E-4</v>
      </c>
      <c r="J375">
        <v>0.22839506172839505</v>
      </c>
      <c r="K375">
        <v>2024</v>
      </c>
      <c r="L375">
        <v>36</v>
      </c>
    </row>
    <row r="376" spans="1:12" x14ac:dyDescent="0.3">
      <c r="A376">
        <v>22</v>
      </c>
      <c r="B376" t="s">
        <v>715</v>
      </c>
      <c r="C376" t="s">
        <v>594</v>
      </c>
      <c r="D376">
        <v>37</v>
      </c>
      <c r="E376" t="s">
        <v>1170</v>
      </c>
      <c r="F376">
        <v>48130</v>
      </c>
      <c r="G376">
        <v>226</v>
      </c>
      <c r="H376">
        <v>1063</v>
      </c>
      <c r="I376">
        <v>7.6875129856638269E-4</v>
      </c>
      <c r="J376">
        <v>3.4807149576669805E-2</v>
      </c>
      <c r="K376">
        <v>2024</v>
      </c>
      <c r="L376">
        <v>36</v>
      </c>
    </row>
    <row r="377" spans="1:12" x14ac:dyDescent="0.3">
      <c r="A377">
        <v>22</v>
      </c>
      <c r="B377" t="s">
        <v>715</v>
      </c>
      <c r="C377" t="s">
        <v>232</v>
      </c>
      <c r="D377">
        <v>36</v>
      </c>
      <c r="E377" t="s">
        <v>1132</v>
      </c>
      <c r="F377">
        <v>48130</v>
      </c>
      <c r="G377">
        <v>231.5</v>
      </c>
      <c r="H377">
        <v>1201</v>
      </c>
      <c r="I377">
        <v>7.4797423644296698E-4</v>
      </c>
      <c r="J377">
        <v>2.9975020815986679E-2</v>
      </c>
      <c r="K377">
        <v>2024</v>
      </c>
      <c r="L377">
        <v>36</v>
      </c>
    </row>
    <row r="378" spans="1:12" x14ac:dyDescent="0.3">
      <c r="A378">
        <v>22</v>
      </c>
      <c r="B378" t="s">
        <v>715</v>
      </c>
      <c r="C378" t="s">
        <v>3038</v>
      </c>
      <c r="D378">
        <v>36</v>
      </c>
      <c r="E378" t="s">
        <v>3039</v>
      </c>
      <c r="F378">
        <v>48130</v>
      </c>
      <c r="G378">
        <v>231.5</v>
      </c>
      <c r="H378">
        <v>86</v>
      </c>
      <c r="I378">
        <v>7.4797423644296698E-4</v>
      </c>
      <c r="J378">
        <v>0.41860465116279072</v>
      </c>
      <c r="K378">
        <v>2024</v>
      </c>
      <c r="L378">
        <v>36</v>
      </c>
    </row>
    <row r="379" spans="1:12" x14ac:dyDescent="0.3">
      <c r="A379">
        <v>22</v>
      </c>
      <c r="B379" t="s">
        <v>715</v>
      </c>
      <c r="C379" t="s">
        <v>2257</v>
      </c>
      <c r="D379">
        <v>36</v>
      </c>
      <c r="E379" t="s">
        <v>2258</v>
      </c>
      <c r="F379">
        <v>48130</v>
      </c>
      <c r="G379">
        <v>231.5</v>
      </c>
      <c r="H379">
        <v>321</v>
      </c>
      <c r="I379">
        <v>7.4797423644296698E-4</v>
      </c>
      <c r="J379">
        <v>0.11214953271028037</v>
      </c>
      <c r="K379">
        <v>2024</v>
      </c>
      <c r="L379">
        <v>36</v>
      </c>
    </row>
    <row r="380" spans="1:12" x14ac:dyDescent="0.3">
      <c r="A380">
        <v>22</v>
      </c>
      <c r="B380" t="s">
        <v>715</v>
      </c>
      <c r="C380" t="s">
        <v>344</v>
      </c>
      <c r="D380">
        <v>36</v>
      </c>
      <c r="E380" t="s">
        <v>1268</v>
      </c>
      <c r="F380">
        <v>48130</v>
      </c>
      <c r="G380">
        <v>231.5</v>
      </c>
      <c r="H380">
        <v>1395</v>
      </c>
      <c r="I380">
        <v>7.4797423644296698E-4</v>
      </c>
      <c r="J380">
        <v>2.5806451612903226E-2</v>
      </c>
      <c r="K380">
        <v>2024</v>
      </c>
      <c r="L380">
        <v>36</v>
      </c>
    </row>
    <row r="381" spans="1:12" x14ac:dyDescent="0.3">
      <c r="A381">
        <v>22</v>
      </c>
      <c r="B381" t="s">
        <v>715</v>
      </c>
      <c r="C381" t="s">
        <v>552</v>
      </c>
      <c r="D381">
        <v>36</v>
      </c>
      <c r="E381" t="s">
        <v>1065</v>
      </c>
      <c r="F381">
        <v>48130</v>
      </c>
      <c r="G381">
        <v>231.5</v>
      </c>
      <c r="H381">
        <v>923</v>
      </c>
      <c r="I381">
        <v>7.4797423644296698E-4</v>
      </c>
      <c r="J381">
        <v>3.9003250270855903E-2</v>
      </c>
      <c r="K381">
        <v>2024</v>
      </c>
      <c r="L381">
        <v>36</v>
      </c>
    </row>
    <row r="382" spans="1:12" x14ac:dyDescent="0.3">
      <c r="A382">
        <v>22</v>
      </c>
      <c r="B382" t="s">
        <v>715</v>
      </c>
      <c r="C382" t="s">
        <v>675</v>
      </c>
      <c r="D382">
        <v>36</v>
      </c>
      <c r="E382" t="s">
        <v>1067</v>
      </c>
      <c r="F382">
        <v>48130</v>
      </c>
      <c r="G382">
        <v>231.5</v>
      </c>
      <c r="H382">
        <v>935</v>
      </c>
      <c r="I382">
        <v>7.4797423644296698E-4</v>
      </c>
      <c r="J382">
        <v>3.8502673796791446E-2</v>
      </c>
      <c r="K382">
        <v>2024</v>
      </c>
      <c r="L382">
        <v>36</v>
      </c>
    </row>
    <row r="383" spans="1:12" x14ac:dyDescent="0.3">
      <c r="A383">
        <v>22</v>
      </c>
      <c r="B383" t="s">
        <v>715</v>
      </c>
      <c r="C383" t="s">
        <v>1150</v>
      </c>
      <c r="D383">
        <v>35</v>
      </c>
      <c r="E383" t="s">
        <v>1151</v>
      </c>
      <c r="F383">
        <v>48130</v>
      </c>
      <c r="G383">
        <v>236</v>
      </c>
      <c r="H383">
        <v>405</v>
      </c>
      <c r="I383">
        <v>7.2719717431955126E-4</v>
      </c>
      <c r="J383">
        <v>8.6419753086419748E-2</v>
      </c>
      <c r="K383">
        <v>2024</v>
      </c>
      <c r="L383">
        <v>36</v>
      </c>
    </row>
    <row r="384" spans="1:12" x14ac:dyDescent="0.3">
      <c r="A384">
        <v>22</v>
      </c>
      <c r="B384" t="s">
        <v>715</v>
      </c>
      <c r="C384" t="s">
        <v>396</v>
      </c>
      <c r="D384">
        <v>35</v>
      </c>
      <c r="E384" t="s">
        <v>1068</v>
      </c>
      <c r="F384">
        <v>48130</v>
      </c>
      <c r="G384">
        <v>236</v>
      </c>
      <c r="H384">
        <v>753</v>
      </c>
      <c r="I384">
        <v>7.2719717431955126E-4</v>
      </c>
      <c r="J384">
        <v>4.6480743691899071E-2</v>
      </c>
      <c r="K384">
        <v>2024</v>
      </c>
      <c r="L384">
        <v>36</v>
      </c>
    </row>
    <row r="385" spans="1:12" x14ac:dyDescent="0.3">
      <c r="A385">
        <v>22</v>
      </c>
      <c r="B385" t="s">
        <v>715</v>
      </c>
      <c r="C385" t="s">
        <v>414</v>
      </c>
      <c r="D385">
        <v>35</v>
      </c>
      <c r="E385" t="s">
        <v>1267</v>
      </c>
      <c r="F385">
        <v>48130</v>
      </c>
      <c r="G385">
        <v>236</v>
      </c>
      <c r="H385">
        <v>1474</v>
      </c>
      <c r="I385">
        <v>7.2719717431955126E-4</v>
      </c>
      <c r="J385">
        <v>2.3744911804613297E-2</v>
      </c>
      <c r="K385">
        <v>2024</v>
      </c>
      <c r="L385">
        <v>36</v>
      </c>
    </row>
    <row r="386" spans="1:12" x14ac:dyDescent="0.3">
      <c r="A386">
        <v>22</v>
      </c>
      <c r="B386" t="s">
        <v>715</v>
      </c>
      <c r="C386" t="s">
        <v>266</v>
      </c>
      <c r="D386">
        <v>34</v>
      </c>
      <c r="E386" t="s">
        <v>1209</v>
      </c>
      <c r="F386">
        <v>48130</v>
      </c>
      <c r="G386">
        <v>240.5</v>
      </c>
      <c r="H386">
        <v>713</v>
      </c>
      <c r="I386">
        <v>7.0642011219613544E-4</v>
      </c>
      <c r="J386">
        <v>4.7685834502103785E-2</v>
      </c>
      <c r="K386">
        <v>2024</v>
      </c>
      <c r="L386">
        <v>36</v>
      </c>
    </row>
    <row r="387" spans="1:12" x14ac:dyDescent="0.3">
      <c r="A387">
        <v>22</v>
      </c>
      <c r="B387" t="s">
        <v>715</v>
      </c>
      <c r="C387" t="s">
        <v>383</v>
      </c>
      <c r="D387">
        <v>34</v>
      </c>
      <c r="E387" t="s">
        <v>1127</v>
      </c>
      <c r="F387">
        <v>48130</v>
      </c>
      <c r="G387">
        <v>240.5</v>
      </c>
      <c r="H387">
        <v>1160</v>
      </c>
      <c r="I387">
        <v>7.0642011219613544E-4</v>
      </c>
      <c r="J387">
        <v>2.9310344827586206E-2</v>
      </c>
      <c r="K387">
        <v>2024</v>
      </c>
      <c r="L387">
        <v>36</v>
      </c>
    </row>
    <row r="388" spans="1:12" x14ac:dyDescent="0.3">
      <c r="A388">
        <v>22</v>
      </c>
      <c r="B388" t="s">
        <v>715</v>
      </c>
      <c r="C388" t="s">
        <v>411</v>
      </c>
      <c r="D388">
        <v>34</v>
      </c>
      <c r="E388" t="s">
        <v>1259</v>
      </c>
      <c r="F388">
        <v>48130</v>
      </c>
      <c r="G388">
        <v>240.5</v>
      </c>
      <c r="H388">
        <v>955</v>
      </c>
      <c r="I388">
        <v>7.0642011219613544E-4</v>
      </c>
      <c r="J388">
        <v>3.5602094240837698E-2</v>
      </c>
      <c r="K388">
        <v>2024</v>
      </c>
      <c r="L388">
        <v>36</v>
      </c>
    </row>
    <row r="389" spans="1:12" x14ac:dyDescent="0.3">
      <c r="A389">
        <v>22</v>
      </c>
      <c r="B389" t="s">
        <v>715</v>
      </c>
      <c r="C389" t="s">
        <v>487</v>
      </c>
      <c r="D389">
        <v>34</v>
      </c>
      <c r="E389" t="s">
        <v>1135</v>
      </c>
      <c r="F389">
        <v>48130</v>
      </c>
      <c r="G389">
        <v>240.5</v>
      </c>
      <c r="H389">
        <v>1158</v>
      </c>
      <c r="I389">
        <v>7.0642011219613544E-4</v>
      </c>
      <c r="J389">
        <v>2.9360967184801381E-2</v>
      </c>
      <c r="K389">
        <v>2024</v>
      </c>
      <c r="L389">
        <v>36</v>
      </c>
    </row>
    <row r="390" spans="1:12" x14ac:dyDescent="0.3">
      <c r="A390">
        <v>22</v>
      </c>
      <c r="B390" t="s">
        <v>715</v>
      </c>
      <c r="C390" t="s">
        <v>622</v>
      </c>
      <c r="D390">
        <v>34</v>
      </c>
      <c r="E390" t="s">
        <v>1052</v>
      </c>
      <c r="F390">
        <v>48130</v>
      </c>
      <c r="G390">
        <v>240.5</v>
      </c>
      <c r="H390">
        <v>962</v>
      </c>
      <c r="I390">
        <v>7.0642011219613544E-4</v>
      </c>
      <c r="J390">
        <v>3.5343035343035345E-2</v>
      </c>
      <c r="K390">
        <v>2024</v>
      </c>
      <c r="L390">
        <v>36</v>
      </c>
    </row>
    <row r="391" spans="1:12" x14ac:dyDescent="0.3">
      <c r="A391">
        <v>22</v>
      </c>
      <c r="B391" t="s">
        <v>715</v>
      </c>
      <c r="C391" t="s">
        <v>648</v>
      </c>
      <c r="D391">
        <v>34</v>
      </c>
      <c r="E391" t="s">
        <v>1142</v>
      </c>
      <c r="F391">
        <v>48130</v>
      </c>
      <c r="G391">
        <v>240.5</v>
      </c>
      <c r="H391">
        <v>762</v>
      </c>
      <c r="I391">
        <v>7.0642011219613544E-4</v>
      </c>
      <c r="J391">
        <v>4.4619422572178477E-2</v>
      </c>
      <c r="K391">
        <v>2024</v>
      </c>
      <c r="L391">
        <v>36</v>
      </c>
    </row>
    <row r="392" spans="1:12" x14ac:dyDescent="0.3">
      <c r="A392">
        <v>22</v>
      </c>
      <c r="B392" t="s">
        <v>715</v>
      </c>
      <c r="C392" t="s">
        <v>226</v>
      </c>
      <c r="D392">
        <v>33</v>
      </c>
      <c r="E392" t="s">
        <v>3040</v>
      </c>
      <c r="F392">
        <v>48130</v>
      </c>
      <c r="G392">
        <v>246.5</v>
      </c>
      <c r="H392">
        <v>331</v>
      </c>
      <c r="I392">
        <v>6.8564305007271973E-4</v>
      </c>
      <c r="J392">
        <v>9.9697885196374625E-2</v>
      </c>
      <c r="K392">
        <v>2024</v>
      </c>
      <c r="L392">
        <v>36</v>
      </c>
    </row>
    <row r="393" spans="1:12" x14ac:dyDescent="0.3">
      <c r="A393">
        <v>22</v>
      </c>
      <c r="B393" t="s">
        <v>715</v>
      </c>
      <c r="C393" t="s">
        <v>3041</v>
      </c>
      <c r="D393">
        <v>33</v>
      </c>
      <c r="E393" t="s">
        <v>3042</v>
      </c>
      <c r="F393">
        <v>48130</v>
      </c>
      <c r="G393">
        <v>246.5</v>
      </c>
      <c r="H393">
        <v>256</v>
      </c>
      <c r="I393">
        <v>6.8564305007271973E-4</v>
      </c>
      <c r="J393">
        <v>0.12890625</v>
      </c>
      <c r="K393">
        <v>2024</v>
      </c>
      <c r="L393">
        <v>36</v>
      </c>
    </row>
    <row r="394" spans="1:12" x14ac:dyDescent="0.3">
      <c r="A394">
        <v>22</v>
      </c>
      <c r="B394" t="s">
        <v>715</v>
      </c>
      <c r="C394" t="s">
        <v>392</v>
      </c>
      <c r="D394">
        <v>33</v>
      </c>
      <c r="E394" t="s">
        <v>1302</v>
      </c>
      <c r="F394">
        <v>48130</v>
      </c>
      <c r="G394">
        <v>246.5</v>
      </c>
      <c r="H394">
        <v>503</v>
      </c>
      <c r="I394">
        <v>6.8564305007271973E-4</v>
      </c>
      <c r="J394">
        <v>6.560636182902585E-2</v>
      </c>
      <c r="K394">
        <v>2024</v>
      </c>
      <c r="L394">
        <v>36</v>
      </c>
    </row>
    <row r="395" spans="1:12" x14ac:dyDescent="0.3">
      <c r="A395">
        <v>22</v>
      </c>
      <c r="B395" t="s">
        <v>715</v>
      </c>
      <c r="C395" t="s">
        <v>479</v>
      </c>
      <c r="D395">
        <v>33</v>
      </c>
      <c r="E395" t="s">
        <v>1179</v>
      </c>
      <c r="F395">
        <v>48130</v>
      </c>
      <c r="G395">
        <v>246.5</v>
      </c>
      <c r="H395">
        <v>306</v>
      </c>
      <c r="I395">
        <v>6.8564305007271973E-4</v>
      </c>
      <c r="J395">
        <v>0.10784313725490197</v>
      </c>
      <c r="K395">
        <v>2024</v>
      </c>
      <c r="L395">
        <v>36</v>
      </c>
    </row>
    <row r="396" spans="1:12" x14ac:dyDescent="0.3">
      <c r="A396">
        <v>22</v>
      </c>
      <c r="B396" t="s">
        <v>715</v>
      </c>
      <c r="C396" t="s">
        <v>484</v>
      </c>
      <c r="D396">
        <v>33</v>
      </c>
      <c r="E396" t="s">
        <v>1070</v>
      </c>
      <c r="F396">
        <v>48130</v>
      </c>
      <c r="G396">
        <v>246.5</v>
      </c>
      <c r="H396">
        <v>621</v>
      </c>
      <c r="I396">
        <v>6.8564305007271973E-4</v>
      </c>
      <c r="J396">
        <v>5.3140096618357488E-2</v>
      </c>
      <c r="K396">
        <v>2024</v>
      </c>
      <c r="L396">
        <v>36</v>
      </c>
    </row>
    <row r="397" spans="1:12" x14ac:dyDescent="0.3">
      <c r="A397">
        <v>22</v>
      </c>
      <c r="B397" t="s">
        <v>715</v>
      </c>
      <c r="C397" t="s">
        <v>582</v>
      </c>
      <c r="D397">
        <v>33</v>
      </c>
      <c r="E397" t="s">
        <v>2260</v>
      </c>
      <c r="F397">
        <v>48130</v>
      </c>
      <c r="G397">
        <v>246.5</v>
      </c>
      <c r="H397">
        <v>779</v>
      </c>
      <c r="I397">
        <v>6.8564305007271973E-4</v>
      </c>
      <c r="J397">
        <v>4.2362002567394093E-2</v>
      </c>
      <c r="K397">
        <v>2024</v>
      </c>
      <c r="L397">
        <v>36</v>
      </c>
    </row>
    <row r="398" spans="1:12" x14ac:dyDescent="0.3">
      <c r="A398">
        <v>22</v>
      </c>
      <c r="B398" t="s">
        <v>715</v>
      </c>
      <c r="C398" t="s">
        <v>288</v>
      </c>
      <c r="D398">
        <v>32</v>
      </c>
      <c r="E398" t="s">
        <v>1300</v>
      </c>
      <c r="F398">
        <v>48130</v>
      </c>
      <c r="G398">
        <v>251</v>
      </c>
      <c r="H398">
        <v>670</v>
      </c>
      <c r="I398">
        <v>6.6486598794930402E-4</v>
      </c>
      <c r="J398">
        <v>4.7761194029850747E-2</v>
      </c>
      <c r="K398">
        <v>2024</v>
      </c>
      <c r="L398">
        <v>36</v>
      </c>
    </row>
    <row r="399" spans="1:12" x14ac:dyDescent="0.3">
      <c r="A399">
        <v>22</v>
      </c>
      <c r="B399" t="s">
        <v>715</v>
      </c>
      <c r="C399" t="s">
        <v>492</v>
      </c>
      <c r="D399">
        <v>32</v>
      </c>
      <c r="E399" t="s">
        <v>1176</v>
      </c>
      <c r="F399">
        <v>48130</v>
      </c>
      <c r="G399">
        <v>251</v>
      </c>
      <c r="H399">
        <v>819</v>
      </c>
      <c r="I399">
        <v>6.6486598794930402E-4</v>
      </c>
      <c r="J399">
        <v>3.9072039072039072E-2</v>
      </c>
      <c r="K399">
        <v>2024</v>
      </c>
      <c r="L399">
        <v>36</v>
      </c>
    </row>
    <row r="400" spans="1:12" x14ac:dyDescent="0.3">
      <c r="A400">
        <v>22</v>
      </c>
      <c r="B400" t="s">
        <v>715</v>
      </c>
      <c r="C400" t="s">
        <v>539</v>
      </c>
      <c r="D400">
        <v>32</v>
      </c>
      <c r="E400" t="s">
        <v>3043</v>
      </c>
      <c r="F400">
        <v>48130</v>
      </c>
      <c r="G400">
        <v>251</v>
      </c>
      <c r="H400">
        <v>258</v>
      </c>
      <c r="I400">
        <v>6.6486598794930402E-4</v>
      </c>
      <c r="J400">
        <v>0.12403100775193798</v>
      </c>
      <c r="K400">
        <v>2024</v>
      </c>
      <c r="L400">
        <v>36</v>
      </c>
    </row>
    <row r="401" spans="1:12" x14ac:dyDescent="0.3">
      <c r="A401">
        <v>22</v>
      </c>
      <c r="B401" t="s">
        <v>715</v>
      </c>
      <c r="C401" t="s">
        <v>399</v>
      </c>
      <c r="D401">
        <v>31</v>
      </c>
      <c r="E401" t="s">
        <v>1301</v>
      </c>
      <c r="F401">
        <v>48130</v>
      </c>
      <c r="G401">
        <v>253.5</v>
      </c>
      <c r="H401">
        <v>688</v>
      </c>
      <c r="I401">
        <v>6.4408892582588819E-4</v>
      </c>
      <c r="J401">
        <v>4.5058139534883718E-2</v>
      </c>
      <c r="K401">
        <v>2024</v>
      </c>
      <c r="L401">
        <v>36</v>
      </c>
    </row>
    <row r="402" spans="1:12" x14ac:dyDescent="0.3">
      <c r="A402">
        <v>22</v>
      </c>
      <c r="B402" t="s">
        <v>715</v>
      </c>
      <c r="C402" t="s">
        <v>440</v>
      </c>
      <c r="D402">
        <v>31</v>
      </c>
      <c r="E402" t="s">
        <v>3044</v>
      </c>
      <c r="F402">
        <v>48130</v>
      </c>
      <c r="G402">
        <v>253.5</v>
      </c>
      <c r="H402">
        <v>268</v>
      </c>
      <c r="I402">
        <v>6.4408892582588819E-4</v>
      </c>
      <c r="J402">
        <v>0.11567164179104478</v>
      </c>
      <c r="K402">
        <v>2024</v>
      </c>
      <c r="L402">
        <v>36</v>
      </c>
    </row>
    <row r="403" spans="1:12" x14ac:dyDescent="0.3">
      <c r="A403">
        <v>22</v>
      </c>
      <c r="B403" t="s">
        <v>715</v>
      </c>
      <c r="C403" t="s">
        <v>203</v>
      </c>
      <c r="D403">
        <v>30</v>
      </c>
      <c r="E403" t="s">
        <v>1285</v>
      </c>
      <c r="F403">
        <v>48130</v>
      </c>
      <c r="G403">
        <v>256</v>
      </c>
      <c r="H403">
        <v>365</v>
      </c>
      <c r="I403">
        <v>6.2331186370247248E-4</v>
      </c>
      <c r="J403">
        <v>8.2191780821917804E-2</v>
      </c>
      <c r="K403">
        <v>2024</v>
      </c>
      <c r="L403">
        <v>36</v>
      </c>
    </row>
    <row r="404" spans="1:12" x14ac:dyDescent="0.3">
      <c r="A404">
        <v>22</v>
      </c>
      <c r="B404" t="s">
        <v>715</v>
      </c>
      <c r="C404" t="s">
        <v>285</v>
      </c>
      <c r="D404">
        <v>30</v>
      </c>
      <c r="E404" t="s">
        <v>1213</v>
      </c>
      <c r="F404">
        <v>48130</v>
      </c>
      <c r="G404">
        <v>256</v>
      </c>
      <c r="H404">
        <v>757</v>
      </c>
      <c r="I404">
        <v>6.2331186370247248E-4</v>
      </c>
      <c r="J404">
        <v>3.9630118890356669E-2</v>
      </c>
      <c r="K404">
        <v>2024</v>
      </c>
      <c r="L404">
        <v>36</v>
      </c>
    </row>
    <row r="405" spans="1:12" x14ac:dyDescent="0.3">
      <c r="A405">
        <v>22</v>
      </c>
      <c r="B405" t="s">
        <v>715</v>
      </c>
      <c r="C405" t="s">
        <v>3045</v>
      </c>
      <c r="D405">
        <v>30</v>
      </c>
      <c r="E405" t="s">
        <v>3046</v>
      </c>
      <c r="F405">
        <v>48130</v>
      </c>
      <c r="G405">
        <v>256</v>
      </c>
      <c r="H405">
        <v>66</v>
      </c>
      <c r="I405">
        <v>6.2331186370247248E-4</v>
      </c>
      <c r="J405">
        <v>0.45454545454545453</v>
      </c>
      <c r="K405">
        <v>2024</v>
      </c>
      <c r="L405">
        <v>36</v>
      </c>
    </row>
    <row r="406" spans="1:12" x14ac:dyDescent="0.3">
      <c r="A406">
        <v>22</v>
      </c>
      <c r="B406" t="s">
        <v>715</v>
      </c>
      <c r="C406" t="s">
        <v>183</v>
      </c>
      <c r="D406">
        <v>29</v>
      </c>
      <c r="E406" t="s">
        <v>1124</v>
      </c>
      <c r="F406">
        <v>48130</v>
      </c>
      <c r="G406">
        <v>261</v>
      </c>
      <c r="H406">
        <v>971</v>
      </c>
      <c r="I406">
        <v>6.0253480157905677E-4</v>
      </c>
      <c r="J406">
        <v>2.9866117404737384E-2</v>
      </c>
      <c r="K406">
        <v>2024</v>
      </c>
      <c r="L406">
        <v>36</v>
      </c>
    </row>
    <row r="407" spans="1:12" x14ac:dyDescent="0.3">
      <c r="A407">
        <v>22</v>
      </c>
      <c r="B407" t="s">
        <v>715</v>
      </c>
      <c r="C407" t="s">
        <v>3047</v>
      </c>
      <c r="D407">
        <v>29</v>
      </c>
      <c r="E407" t="s">
        <v>3048</v>
      </c>
      <c r="F407">
        <v>48130</v>
      </c>
      <c r="G407">
        <v>261</v>
      </c>
      <c r="H407">
        <v>91</v>
      </c>
      <c r="I407">
        <v>6.0253480157905677E-4</v>
      </c>
      <c r="J407">
        <v>0.31868131868131866</v>
      </c>
      <c r="K407">
        <v>2024</v>
      </c>
      <c r="L407">
        <v>36</v>
      </c>
    </row>
    <row r="408" spans="1:12" x14ac:dyDescent="0.3">
      <c r="A408">
        <v>22</v>
      </c>
      <c r="B408" t="s">
        <v>715</v>
      </c>
      <c r="C408" t="s">
        <v>319</v>
      </c>
      <c r="D408">
        <v>29</v>
      </c>
      <c r="E408" t="s">
        <v>1021</v>
      </c>
      <c r="F408">
        <v>48130</v>
      </c>
      <c r="G408">
        <v>261</v>
      </c>
      <c r="H408">
        <v>739</v>
      </c>
      <c r="I408">
        <v>6.0253480157905677E-4</v>
      </c>
      <c r="J408">
        <v>3.9242219215155617E-2</v>
      </c>
      <c r="K408">
        <v>2024</v>
      </c>
      <c r="L408">
        <v>36</v>
      </c>
    </row>
    <row r="409" spans="1:12" x14ac:dyDescent="0.3">
      <c r="A409">
        <v>22</v>
      </c>
      <c r="B409" t="s">
        <v>715</v>
      </c>
      <c r="C409" t="s">
        <v>333</v>
      </c>
      <c r="D409">
        <v>29</v>
      </c>
      <c r="E409" t="s">
        <v>1318</v>
      </c>
      <c r="F409">
        <v>48130</v>
      </c>
      <c r="G409">
        <v>261</v>
      </c>
      <c r="H409">
        <v>308</v>
      </c>
      <c r="I409">
        <v>6.0253480157905677E-4</v>
      </c>
      <c r="J409">
        <v>9.4155844155844159E-2</v>
      </c>
      <c r="K409">
        <v>2024</v>
      </c>
      <c r="L409">
        <v>36</v>
      </c>
    </row>
    <row r="410" spans="1:12" x14ac:dyDescent="0.3">
      <c r="A410">
        <v>22</v>
      </c>
      <c r="B410" t="s">
        <v>715</v>
      </c>
      <c r="C410" t="s">
        <v>348</v>
      </c>
      <c r="D410">
        <v>29</v>
      </c>
      <c r="E410" t="s">
        <v>1204</v>
      </c>
      <c r="F410">
        <v>48130</v>
      </c>
      <c r="G410">
        <v>261</v>
      </c>
      <c r="H410">
        <v>576</v>
      </c>
      <c r="I410">
        <v>6.0253480157905677E-4</v>
      </c>
      <c r="J410">
        <v>5.0347222222222224E-2</v>
      </c>
      <c r="K410">
        <v>2024</v>
      </c>
      <c r="L410">
        <v>36</v>
      </c>
    </row>
    <row r="411" spans="1:12" x14ac:dyDescent="0.3">
      <c r="A411">
        <v>22</v>
      </c>
      <c r="B411" t="s">
        <v>715</v>
      </c>
      <c r="C411" t="s">
        <v>3049</v>
      </c>
      <c r="D411">
        <v>29</v>
      </c>
      <c r="E411" t="s">
        <v>3050</v>
      </c>
      <c r="F411">
        <v>48130</v>
      </c>
      <c r="G411">
        <v>261</v>
      </c>
      <c r="H411">
        <v>182</v>
      </c>
      <c r="I411">
        <v>6.0253480157905677E-4</v>
      </c>
      <c r="J411">
        <v>0.15934065934065933</v>
      </c>
      <c r="K411">
        <v>2024</v>
      </c>
      <c r="L411">
        <v>36</v>
      </c>
    </row>
    <row r="412" spans="1:12" x14ac:dyDescent="0.3">
      <c r="A412">
        <v>22</v>
      </c>
      <c r="B412" t="s">
        <v>715</v>
      </c>
      <c r="C412" t="s">
        <v>556</v>
      </c>
      <c r="D412">
        <v>29</v>
      </c>
      <c r="E412" t="s">
        <v>1006</v>
      </c>
      <c r="F412">
        <v>48130</v>
      </c>
      <c r="G412">
        <v>261</v>
      </c>
      <c r="H412">
        <v>1625</v>
      </c>
      <c r="I412">
        <v>6.0253480157905677E-4</v>
      </c>
      <c r="J412">
        <v>1.7846153846153845E-2</v>
      </c>
      <c r="K412">
        <v>2024</v>
      </c>
      <c r="L412">
        <v>36</v>
      </c>
    </row>
    <row r="413" spans="1:12" x14ac:dyDescent="0.3">
      <c r="A413">
        <v>22</v>
      </c>
      <c r="B413" t="s">
        <v>715</v>
      </c>
      <c r="C413" t="s">
        <v>290</v>
      </c>
      <c r="D413">
        <v>28</v>
      </c>
      <c r="E413" t="s">
        <v>1073</v>
      </c>
      <c r="F413">
        <v>48130</v>
      </c>
      <c r="G413">
        <v>266.5</v>
      </c>
      <c r="H413">
        <v>561</v>
      </c>
      <c r="I413">
        <v>5.8175773945564095E-4</v>
      </c>
      <c r="J413">
        <v>4.9910873440285206E-2</v>
      </c>
      <c r="K413">
        <v>2024</v>
      </c>
      <c r="L413">
        <v>36</v>
      </c>
    </row>
    <row r="414" spans="1:12" x14ac:dyDescent="0.3">
      <c r="A414">
        <v>22</v>
      </c>
      <c r="B414" t="s">
        <v>715</v>
      </c>
      <c r="C414" t="s">
        <v>380</v>
      </c>
      <c r="D414">
        <v>28</v>
      </c>
      <c r="E414" t="s">
        <v>1004</v>
      </c>
      <c r="F414">
        <v>48130</v>
      </c>
      <c r="G414">
        <v>266.5</v>
      </c>
      <c r="H414">
        <v>1312</v>
      </c>
      <c r="I414">
        <v>5.8175773945564095E-4</v>
      </c>
      <c r="J414">
        <v>2.1341463414634148E-2</v>
      </c>
      <c r="K414">
        <v>2024</v>
      </c>
      <c r="L414">
        <v>36</v>
      </c>
    </row>
    <row r="415" spans="1:12" x14ac:dyDescent="0.3">
      <c r="A415">
        <v>22</v>
      </c>
      <c r="B415" t="s">
        <v>715</v>
      </c>
      <c r="C415" t="s">
        <v>1249</v>
      </c>
      <c r="D415">
        <v>28</v>
      </c>
      <c r="E415" t="s">
        <v>1250</v>
      </c>
      <c r="F415">
        <v>48130</v>
      </c>
      <c r="G415">
        <v>266.5</v>
      </c>
      <c r="H415">
        <v>449</v>
      </c>
      <c r="I415">
        <v>5.8175773945564095E-4</v>
      </c>
      <c r="J415">
        <v>6.2360801781737196E-2</v>
      </c>
      <c r="K415">
        <v>2024</v>
      </c>
      <c r="L415">
        <v>36</v>
      </c>
    </row>
    <row r="416" spans="1:12" x14ac:dyDescent="0.3">
      <c r="A416">
        <v>22</v>
      </c>
      <c r="B416" t="s">
        <v>715</v>
      </c>
      <c r="C416" t="s">
        <v>644</v>
      </c>
      <c r="D416">
        <v>28</v>
      </c>
      <c r="E416" t="s">
        <v>1061</v>
      </c>
      <c r="F416">
        <v>48130</v>
      </c>
      <c r="G416">
        <v>266.5</v>
      </c>
      <c r="H416">
        <v>1262</v>
      </c>
      <c r="I416">
        <v>5.8175773945564095E-4</v>
      </c>
      <c r="J416">
        <v>2.2187004754358162E-2</v>
      </c>
      <c r="K416">
        <v>2024</v>
      </c>
      <c r="L416">
        <v>36</v>
      </c>
    </row>
    <row r="417" spans="1:12" x14ac:dyDescent="0.3">
      <c r="A417">
        <v>22</v>
      </c>
      <c r="B417" t="s">
        <v>715</v>
      </c>
      <c r="C417" t="s">
        <v>261</v>
      </c>
      <c r="D417">
        <v>27</v>
      </c>
      <c r="E417" t="s">
        <v>3051</v>
      </c>
      <c r="F417">
        <v>48130</v>
      </c>
      <c r="G417">
        <v>270.5</v>
      </c>
      <c r="H417">
        <v>452</v>
      </c>
      <c r="I417">
        <v>5.6098067733222523E-4</v>
      </c>
      <c r="J417">
        <v>5.9734513274336286E-2</v>
      </c>
      <c r="K417">
        <v>2024</v>
      </c>
      <c r="L417">
        <v>36</v>
      </c>
    </row>
    <row r="418" spans="1:12" x14ac:dyDescent="0.3">
      <c r="A418">
        <v>22</v>
      </c>
      <c r="B418" t="s">
        <v>715</v>
      </c>
      <c r="C418" t="s">
        <v>3052</v>
      </c>
      <c r="D418">
        <v>27</v>
      </c>
      <c r="E418" t="s">
        <v>3053</v>
      </c>
      <c r="F418">
        <v>48130</v>
      </c>
      <c r="G418">
        <v>270.5</v>
      </c>
      <c r="H418">
        <v>193</v>
      </c>
      <c r="I418">
        <v>5.6098067733222523E-4</v>
      </c>
      <c r="J418">
        <v>0.13989637305699482</v>
      </c>
      <c r="K418">
        <v>2024</v>
      </c>
      <c r="L418">
        <v>36</v>
      </c>
    </row>
    <row r="419" spans="1:12" x14ac:dyDescent="0.3">
      <c r="A419">
        <v>22</v>
      </c>
      <c r="B419" t="s">
        <v>715</v>
      </c>
      <c r="C419" t="s">
        <v>3054</v>
      </c>
      <c r="D419">
        <v>27</v>
      </c>
      <c r="E419" t="s">
        <v>3055</v>
      </c>
      <c r="F419">
        <v>48130</v>
      </c>
      <c r="G419">
        <v>270.5</v>
      </c>
      <c r="H419">
        <v>115</v>
      </c>
      <c r="I419">
        <v>5.6098067733222523E-4</v>
      </c>
      <c r="J419">
        <v>0.23478260869565218</v>
      </c>
      <c r="K419">
        <v>2024</v>
      </c>
      <c r="L419">
        <v>36</v>
      </c>
    </row>
    <row r="420" spans="1:12" x14ac:dyDescent="0.3">
      <c r="A420">
        <v>22</v>
      </c>
      <c r="B420" t="s">
        <v>715</v>
      </c>
      <c r="C420" t="s">
        <v>514</v>
      </c>
      <c r="D420">
        <v>27</v>
      </c>
      <c r="E420" t="s">
        <v>3056</v>
      </c>
      <c r="F420">
        <v>48130</v>
      </c>
      <c r="G420">
        <v>270.5</v>
      </c>
      <c r="H420">
        <v>455</v>
      </c>
      <c r="I420">
        <v>5.6098067733222523E-4</v>
      </c>
      <c r="J420">
        <v>5.9340659340659338E-2</v>
      </c>
      <c r="K420">
        <v>2024</v>
      </c>
      <c r="L420">
        <v>36</v>
      </c>
    </row>
    <row r="421" spans="1:12" x14ac:dyDescent="0.3">
      <c r="A421">
        <v>22</v>
      </c>
      <c r="B421" t="s">
        <v>715</v>
      </c>
      <c r="C421" t="s">
        <v>153</v>
      </c>
      <c r="D421">
        <v>26</v>
      </c>
      <c r="E421" t="s">
        <v>1304</v>
      </c>
      <c r="F421">
        <v>48130</v>
      </c>
      <c r="G421">
        <v>275</v>
      </c>
      <c r="H421">
        <v>890</v>
      </c>
      <c r="I421">
        <v>5.4020361520880952E-4</v>
      </c>
      <c r="J421">
        <v>2.9213483146067417E-2</v>
      </c>
      <c r="K421">
        <v>2024</v>
      </c>
      <c r="L421">
        <v>36</v>
      </c>
    </row>
    <row r="422" spans="1:12" x14ac:dyDescent="0.3">
      <c r="A422">
        <v>22</v>
      </c>
      <c r="B422" t="s">
        <v>715</v>
      </c>
      <c r="C422" t="s">
        <v>206</v>
      </c>
      <c r="D422">
        <v>26</v>
      </c>
      <c r="E422" t="s">
        <v>1125</v>
      </c>
      <c r="F422">
        <v>48130</v>
      </c>
      <c r="G422">
        <v>275</v>
      </c>
      <c r="H422">
        <v>388</v>
      </c>
      <c r="I422">
        <v>5.4020361520880952E-4</v>
      </c>
      <c r="J422">
        <v>6.7010309278350513E-2</v>
      </c>
      <c r="K422">
        <v>2024</v>
      </c>
      <c r="L422">
        <v>36</v>
      </c>
    </row>
    <row r="423" spans="1:12" x14ac:dyDescent="0.3">
      <c r="A423">
        <v>22</v>
      </c>
      <c r="B423" t="s">
        <v>715</v>
      </c>
      <c r="C423" t="s">
        <v>459</v>
      </c>
      <c r="D423">
        <v>26</v>
      </c>
      <c r="E423" t="s">
        <v>1077</v>
      </c>
      <c r="F423">
        <v>48130</v>
      </c>
      <c r="G423">
        <v>275</v>
      </c>
      <c r="H423">
        <v>431</v>
      </c>
      <c r="I423">
        <v>5.4020361520880952E-4</v>
      </c>
      <c r="J423">
        <v>6.0324825986078884E-2</v>
      </c>
      <c r="K423">
        <v>2024</v>
      </c>
      <c r="L423">
        <v>36</v>
      </c>
    </row>
    <row r="424" spans="1:12" x14ac:dyDescent="0.3">
      <c r="A424">
        <v>22</v>
      </c>
      <c r="B424" t="s">
        <v>715</v>
      </c>
      <c r="C424" t="s">
        <v>485</v>
      </c>
      <c r="D424">
        <v>26</v>
      </c>
      <c r="E424" t="s">
        <v>3057</v>
      </c>
      <c r="F424">
        <v>48130</v>
      </c>
      <c r="G424">
        <v>275</v>
      </c>
      <c r="H424">
        <v>429</v>
      </c>
      <c r="I424">
        <v>5.4020361520880952E-4</v>
      </c>
      <c r="J424">
        <v>6.0606060606060608E-2</v>
      </c>
      <c r="K424">
        <v>2024</v>
      </c>
      <c r="L424">
        <v>36</v>
      </c>
    </row>
    <row r="425" spans="1:12" x14ac:dyDescent="0.3">
      <c r="A425">
        <v>22</v>
      </c>
      <c r="B425" t="s">
        <v>715</v>
      </c>
      <c r="C425" t="s">
        <v>3058</v>
      </c>
      <c r="D425">
        <v>26</v>
      </c>
      <c r="E425" t="s">
        <v>3059</v>
      </c>
      <c r="F425">
        <v>48130</v>
      </c>
      <c r="G425">
        <v>275</v>
      </c>
      <c r="H425">
        <v>105</v>
      </c>
      <c r="I425">
        <v>5.4020361520880952E-4</v>
      </c>
      <c r="J425">
        <v>0.24761904761904763</v>
      </c>
      <c r="K425">
        <v>2024</v>
      </c>
      <c r="L425">
        <v>36</v>
      </c>
    </row>
    <row r="426" spans="1:12" x14ac:dyDescent="0.3">
      <c r="A426">
        <v>22</v>
      </c>
      <c r="B426" t="s">
        <v>715</v>
      </c>
      <c r="C426" t="s">
        <v>3060</v>
      </c>
      <c r="D426">
        <v>25</v>
      </c>
      <c r="E426" t="s">
        <v>3061</v>
      </c>
      <c r="F426">
        <v>48130</v>
      </c>
      <c r="G426">
        <v>280.5</v>
      </c>
      <c r="H426">
        <v>86</v>
      </c>
      <c r="I426">
        <v>5.194265530853937E-4</v>
      </c>
      <c r="J426">
        <v>0.29069767441860467</v>
      </c>
      <c r="K426">
        <v>2024</v>
      </c>
      <c r="L426">
        <v>36</v>
      </c>
    </row>
    <row r="427" spans="1:12" x14ac:dyDescent="0.3">
      <c r="A427">
        <v>22</v>
      </c>
      <c r="B427" t="s">
        <v>715</v>
      </c>
      <c r="C427" t="s">
        <v>3062</v>
      </c>
      <c r="D427">
        <v>25</v>
      </c>
      <c r="E427" t="s">
        <v>3063</v>
      </c>
      <c r="F427">
        <v>48130</v>
      </c>
      <c r="G427">
        <v>280.5</v>
      </c>
      <c r="H427">
        <v>120</v>
      </c>
      <c r="I427">
        <v>5.194265530853937E-4</v>
      </c>
      <c r="J427">
        <v>0.20833333333333334</v>
      </c>
      <c r="K427">
        <v>2024</v>
      </c>
      <c r="L427">
        <v>36</v>
      </c>
    </row>
    <row r="428" spans="1:12" x14ac:dyDescent="0.3">
      <c r="A428">
        <v>22</v>
      </c>
      <c r="B428" t="s">
        <v>715</v>
      </c>
      <c r="C428" t="s">
        <v>405</v>
      </c>
      <c r="D428">
        <v>25</v>
      </c>
      <c r="E428" t="s">
        <v>1207</v>
      </c>
      <c r="F428">
        <v>48130</v>
      </c>
      <c r="G428">
        <v>280.5</v>
      </c>
      <c r="H428">
        <v>450</v>
      </c>
      <c r="I428">
        <v>5.194265530853937E-4</v>
      </c>
      <c r="J428">
        <v>5.5555555555555552E-2</v>
      </c>
      <c r="K428">
        <v>2024</v>
      </c>
      <c r="L428">
        <v>36</v>
      </c>
    </row>
    <row r="429" spans="1:12" x14ac:dyDescent="0.3">
      <c r="A429">
        <v>22</v>
      </c>
      <c r="B429" t="s">
        <v>715</v>
      </c>
      <c r="C429" t="s">
        <v>1148</v>
      </c>
      <c r="D429">
        <v>25</v>
      </c>
      <c r="E429" t="s">
        <v>1149</v>
      </c>
      <c r="F429">
        <v>48130</v>
      </c>
      <c r="G429">
        <v>280.5</v>
      </c>
      <c r="H429">
        <v>381</v>
      </c>
      <c r="I429">
        <v>5.194265530853937E-4</v>
      </c>
      <c r="J429">
        <v>6.5616797900262466E-2</v>
      </c>
      <c r="K429">
        <v>2024</v>
      </c>
      <c r="L429">
        <v>36</v>
      </c>
    </row>
    <row r="430" spans="1:12" x14ac:dyDescent="0.3">
      <c r="A430">
        <v>22</v>
      </c>
      <c r="B430" t="s">
        <v>715</v>
      </c>
      <c r="C430" t="s">
        <v>528</v>
      </c>
      <c r="D430">
        <v>25</v>
      </c>
      <c r="E430" t="s">
        <v>970</v>
      </c>
      <c r="F430">
        <v>48130</v>
      </c>
      <c r="G430">
        <v>280.5</v>
      </c>
      <c r="H430">
        <v>972</v>
      </c>
      <c r="I430">
        <v>5.194265530853937E-4</v>
      </c>
      <c r="J430">
        <v>2.5720164609053499E-2</v>
      </c>
      <c r="K430">
        <v>2024</v>
      </c>
      <c r="L430">
        <v>36</v>
      </c>
    </row>
    <row r="431" spans="1:12" x14ac:dyDescent="0.3">
      <c r="A431">
        <v>22</v>
      </c>
      <c r="B431" t="s">
        <v>715</v>
      </c>
      <c r="C431" t="s">
        <v>557</v>
      </c>
      <c r="D431">
        <v>25</v>
      </c>
      <c r="E431" t="s">
        <v>1295</v>
      </c>
      <c r="F431">
        <v>48130</v>
      </c>
      <c r="G431">
        <v>280.5</v>
      </c>
      <c r="H431">
        <v>599</v>
      </c>
      <c r="I431">
        <v>5.194265530853937E-4</v>
      </c>
      <c r="J431">
        <v>4.1736227045075125E-2</v>
      </c>
      <c r="K431">
        <v>2024</v>
      </c>
      <c r="L431">
        <v>36</v>
      </c>
    </row>
    <row r="432" spans="1:12" x14ac:dyDescent="0.3">
      <c r="A432">
        <v>25</v>
      </c>
      <c r="B432" t="s">
        <v>749</v>
      </c>
      <c r="C432" t="s">
        <v>215</v>
      </c>
      <c r="D432">
        <v>404</v>
      </c>
      <c r="E432" t="s">
        <v>1041</v>
      </c>
      <c r="F432">
        <v>738</v>
      </c>
      <c r="G432">
        <v>1</v>
      </c>
      <c r="H432">
        <v>14909</v>
      </c>
      <c r="I432">
        <v>0.54742547425474253</v>
      </c>
      <c r="J432">
        <v>2.7097726205647595E-2</v>
      </c>
      <c r="K432">
        <v>2024</v>
      </c>
      <c r="L432">
        <v>36</v>
      </c>
    </row>
    <row r="433" spans="1:12" x14ac:dyDescent="0.3">
      <c r="A433">
        <v>25</v>
      </c>
      <c r="B433" t="s">
        <v>749</v>
      </c>
      <c r="C433" t="s">
        <v>212</v>
      </c>
      <c r="D433">
        <v>48</v>
      </c>
      <c r="E433" t="s">
        <v>1045</v>
      </c>
      <c r="F433">
        <v>738</v>
      </c>
      <c r="G433">
        <v>2</v>
      </c>
      <c r="H433">
        <v>2796</v>
      </c>
      <c r="I433">
        <v>6.5040650406504072E-2</v>
      </c>
      <c r="J433">
        <v>1.7167381974248927E-2</v>
      </c>
      <c r="K433">
        <v>2024</v>
      </c>
      <c r="L433">
        <v>36</v>
      </c>
    </row>
    <row r="434" spans="1:12" x14ac:dyDescent="0.3">
      <c r="A434">
        <v>25</v>
      </c>
      <c r="B434" t="s">
        <v>749</v>
      </c>
      <c r="C434" t="s">
        <v>658</v>
      </c>
      <c r="D434">
        <v>38</v>
      </c>
      <c r="E434" t="s">
        <v>1046</v>
      </c>
      <c r="F434">
        <v>738</v>
      </c>
      <c r="G434">
        <v>3</v>
      </c>
      <c r="H434">
        <v>1877</v>
      </c>
      <c r="I434">
        <v>5.1490514905149054E-2</v>
      </c>
      <c r="J434">
        <v>2.0245071923281833E-2</v>
      </c>
      <c r="K434">
        <v>2024</v>
      </c>
      <c r="L434">
        <v>36</v>
      </c>
    </row>
    <row r="435" spans="1:12" x14ac:dyDescent="0.3">
      <c r="A435">
        <v>25</v>
      </c>
      <c r="B435" t="s">
        <v>749</v>
      </c>
      <c r="C435" t="s">
        <v>274</v>
      </c>
      <c r="D435">
        <v>30</v>
      </c>
      <c r="E435" t="s">
        <v>1047</v>
      </c>
      <c r="F435">
        <v>738</v>
      </c>
      <c r="G435">
        <v>4</v>
      </c>
      <c r="H435">
        <v>1546</v>
      </c>
      <c r="I435">
        <v>4.065040650406504E-2</v>
      </c>
      <c r="J435">
        <v>1.9404915912031046E-2</v>
      </c>
      <c r="K435">
        <v>2024</v>
      </c>
      <c r="L435">
        <v>36</v>
      </c>
    </row>
    <row r="436" spans="1:12" x14ac:dyDescent="0.3">
      <c r="A436">
        <v>39</v>
      </c>
      <c r="B436" t="s">
        <v>717</v>
      </c>
      <c r="C436" t="s">
        <v>356</v>
      </c>
      <c r="D436">
        <v>2044</v>
      </c>
      <c r="E436" t="s">
        <v>1059</v>
      </c>
      <c r="F436">
        <v>18319</v>
      </c>
      <c r="G436">
        <v>1</v>
      </c>
      <c r="H436">
        <v>2548</v>
      </c>
      <c r="I436">
        <v>0.11157814291173099</v>
      </c>
      <c r="J436">
        <v>0.80219780219780223</v>
      </c>
      <c r="K436">
        <v>2024</v>
      </c>
      <c r="L436">
        <v>36</v>
      </c>
    </row>
    <row r="437" spans="1:12" x14ac:dyDescent="0.3">
      <c r="A437">
        <v>39</v>
      </c>
      <c r="B437" t="s">
        <v>717</v>
      </c>
      <c r="C437" t="s">
        <v>565</v>
      </c>
      <c r="D437">
        <v>1233</v>
      </c>
      <c r="E437" t="s">
        <v>1060</v>
      </c>
      <c r="F437">
        <v>18319</v>
      </c>
      <c r="G437">
        <v>2</v>
      </c>
      <c r="H437">
        <v>1538</v>
      </c>
      <c r="I437">
        <v>6.7307167421802497E-2</v>
      </c>
      <c r="J437">
        <v>0.80169050715214563</v>
      </c>
      <c r="K437">
        <v>2024</v>
      </c>
      <c r="L437">
        <v>36</v>
      </c>
    </row>
    <row r="438" spans="1:12" x14ac:dyDescent="0.3">
      <c r="A438">
        <v>39</v>
      </c>
      <c r="B438" t="s">
        <v>717</v>
      </c>
      <c r="C438" t="s">
        <v>229</v>
      </c>
      <c r="D438">
        <v>1126</v>
      </c>
      <c r="E438" t="s">
        <v>1062</v>
      </c>
      <c r="F438">
        <v>18319</v>
      </c>
      <c r="G438">
        <v>3</v>
      </c>
      <c r="H438">
        <v>1425</v>
      </c>
      <c r="I438">
        <v>6.1466237240024021E-2</v>
      </c>
      <c r="J438">
        <v>0.7901754385964912</v>
      </c>
      <c r="K438">
        <v>2024</v>
      </c>
      <c r="L438">
        <v>36</v>
      </c>
    </row>
    <row r="439" spans="1:12" x14ac:dyDescent="0.3">
      <c r="A439">
        <v>39</v>
      </c>
      <c r="B439" t="s">
        <v>717</v>
      </c>
      <c r="C439" t="s">
        <v>644</v>
      </c>
      <c r="D439">
        <v>1025</v>
      </c>
      <c r="E439" t="s">
        <v>1061</v>
      </c>
      <c r="F439">
        <v>18319</v>
      </c>
      <c r="G439">
        <v>4</v>
      </c>
      <c r="H439">
        <v>1262</v>
      </c>
      <c r="I439">
        <v>5.5952835853485455E-2</v>
      </c>
      <c r="J439">
        <v>0.812202852614897</v>
      </c>
      <c r="K439">
        <v>2024</v>
      </c>
      <c r="L439">
        <v>36</v>
      </c>
    </row>
    <row r="440" spans="1:12" x14ac:dyDescent="0.3">
      <c r="A440">
        <v>39</v>
      </c>
      <c r="B440" t="s">
        <v>717</v>
      </c>
      <c r="C440" t="s">
        <v>334</v>
      </c>
      <c r="D440">
        <v>931</v>
      </c>
      <c r="E440" t="s">
        <v>1063</v>
      </c>
      <c r="F440">
        <v>18319</v>
      </c>
      <c r="G440">
        <v>5</v>
      </c>
      <c r="H440">
        <v>1180</v>
      </c>
      <c r="I440">
        <v>5.0821551394726786E-2</v>
      </c>
      <c r="J440">
        <v>0.78898305084745768</v>
      </c>
      <c r="K440">
        <v>2024</v>
      </c>
      <c r="L440">
        <v>36</v>
      </c>
    </row>
    <row r="441" spans="1:12" x14ac:dyDescent="0.3">
      <c r="A441">
        <v>39</v>
      </c>
      <c r="B441" t="s">
        <v>717</v>
      </c>
      <c r="C441" t="s">
        <v>211</v>
      </c>
      <c r="D441">
        <v>911</v>
      </c>
      <c r="E441" t="s">
        <v>1064</v>
      </c>
      <c r="F441">
        <v>18319</v>
      </c>
      <c r="G441">
        <v>6</v>
      </c>
      <c r="H441">
        <v>1164</v>
      </c>
      <c r="I441">
        <v>4.972978874392707E-2</v>
      </c>
      <c r="J441">
        <v>0.78264604810996563</v>
      </c>
      <c r="K441">
        <v>2024</v>
      </c>
      <c r="L441">
        <v>36</v>
      </c>
    </row>
    <row r="442" spans="1:12" x14ac:dyDescent="0.3">
      <c r="A442">
        <v>39</v>
      </c>
      <c r="B442" t="s">
        <v>717</v>
      </c>
      <c r="C442" t="s">
        <v>675</v>
      </c>
      <c r="D442">
        <v>733</v>
      </c>
      <c r="E442" t="s">
        <v>1067</v>
      </c>
      <c r="F442">
        <v>18319</v>
      </c>
      <c r="G442">
        <v>7</v>
      </c>
      <c r="H442">
        <v>935</v>
      </c>
      <c r="I442">
        <v>4.0013101151809595E-2</v>
      </c>
      <c r="J442">
        <v>0.78395721925133688</v>
      </c>
      <c r="K442">
        <v>2024</v>
      </c>
      <c r="L442">
        <v>36</v>
      </c>
    </row>
    <row r="443" spans="1:12" x14ac:dyDescent="0.3">
      <c r="A443">
        <v>39</v>
      </c>
      <c r="B443" t="s">
        <v>717</v>
      </c>
      <c r="C443" t="s">
        <v>397</v>
      </c>
      <c r="D443">
        <v>715</v>
      </c>
      <c r="E443" t="s">
        <v>1066</v>
      </c>
      <c r="F443">
        <v>18319</v>
      </c>
      <c r="G443">
        <v>8</v>
      </c>
      <c r="H443">
        <v>2297</v>
      </c>
      <c r="I443">
        <v>3.9030514766089854E-2</v>
      </c>
      <c r="J443">
        <v>0.31127557683935569</v>
      </c>
      <c r="K443">
        <v>2024</v>
      </c>
      <c r="L443">
        <v>36</v>
      </c>
    </row>
    <row r="444" spans="1:12" x14ac:dyDescent="0.3">
      <c r="A444">
        <v>39</v>
      </c>
      <c r="B444" t="s">
        <v>717</v>
      </c>
      <c r="C444" t="s">
        <v>552</v>
      </c>
      <c r="D444">
        <v>685</v>
      </c>
      <c r="E444" t="s">
        <v>1065</v>
      </c>
      <c r="F444">
        <v>18319</v>
      </c>
      <c r="G444">
        <v>9</v>
      </c>
      <c r="H444">
        <v>923</v>
      </c>
      <c r="I444">
        <v>3.739287078989028E-2</v>
      </c>
      <c r="J444">
        <v>0.74214517876489705</v>
      </c>
      <c r="K444">
        <v>2024</v>
      </c>
      <c r="L444">
        <v>36</v>
      </c>
    </row>
    <row r="445" spans="1:12" x14ac:dyDescent="0.3">
      <c r="A445">
        <v>39</v>
      </c>
      <c r="B445" t="s">
        <v>717</v>
      </c>
      <c r="C445" t="s">
        <v>277</v>
      </c>
      <c r="D445">
        <v>537</v>
      </c>
      <c r="E445" t="s">
        <v>1069</v>
      </c>
      <c r="F445">
        <v>18319</v>
      </c>
      <c r="G445">
        <v>10</v>
      </c>
      <c r="H445">
        <v>2630</v>
      </c>
      <c r="I445">
        <v>2.9313827173972379E-2</v>
      </c>
      <c r="J445">
        <v>0.20418250950570344</v>
      </c>
      <c r="K445">
        <v>2024</v>
      </c>
      <c r="L445">
        <v>36</v>
      </c>
    </row>
    <row r="446" spans="1:12" x14ac:dyDescent="0.3">
      <c r="A446">
        <v>39</v>
      </c>
      <c r="B446" t="s">
        <v>717</v>
      </c>
      <c r="C446" t="s">
        <v>396</v>
      </c>
      <c r="D446">
        <v>526</v>
      </c>
      <c r="E446" t="s">
        <v>1068</v>
      </c>
      <c r="F446">
        <v>18319</v>
      </c>
      <c r="G446">
        <v>11</v>
      </c>
      <c r="H446">
        <v>753</v>
      </c>
      <c r="I446">
        <v>2.8713357716032534E-2</v>
      </c>
      <c r="J446">
        <v>0.69853917662682607</v>
      </c>
      <c r="K446">
        <v>2024</v>
      </c>
      <c r="L446">
        <v>36</v>
      </c>
    </row>
    <row r="447" spans="1:12" x14ac:dyDescent="0.3">
      <c r="A447">
        <v>39</v>
      </c>
      <c r="B447" t="s">
        <v>717</v>
      </c>
      <c r="C447" t="s">
        <v>530</v>
      </c>
      <c r="D447">
        <v>513</v>
      </c>
      <c r="E447" t="s">
        <v>1071</v>
      </c>
      <c r="F447">
        <v>18319</v>
      </c>
      <c r="G447">
        <v>12</v>
      </c>
      <c r="H447">
        <v>1040</v>
      </c>
      <c r="I447">
        <v>2.8003711993012718E-2</v>
      </c>
      <c r="J447">
        <v>0.49326923076923079</v>
      </c>
      <c r="K447">
        <v>2024</v>
      </c>
      <c r="L447">
        <v>36</v>
      </c>
    </row>
    <row r="448" spans="1:12" x14ac:dyDescent="0.3">
      <c r="A448">
        <v>39</v>
      </c>
      <c r="B448" t="s">
        <v>717</v>
      </c>
      <c r="C448" t="s">
        <v>484</v>
      </c>
      <c r="D448">
        <v>473</v>
      </c>
      <c r="E448" t="s">
        <v>1070</v>
      </c>
      <c r="F448">
        <v>18319</v>
      </c>
      <c r="G448">
        <v>13</v>
      </c>
      <c r="H448">
        <v>621</v>
      </c>
      <c r="I448">
        <v>2.5820186691413286E-2</v>
      </c>
      <c r="J448">
        <v>0.76167471819645738</v>
      </c>
      <c r="K448">
        <v>2024</v>
      </c>
      <c r="L448">
        <v>36</v>
      </c>
    </row>
    <row r="449" spans="1:12" x14ac:dyDescent="0.3">
      <c r="A449">
        <v>39</v>
      </c>
      <c r="B449" t="s">
        <v>717</v>
      </c>
      <c r="C449" t="s">
        <v>236</v>
      </c>
      <c r="D449">
        <v>443</v>
      </c>
      <c r="E449" t="s">
        <v>1072</v>
      </c>
      <c r="F449">
        <v>18319</v>
      </c>
      <c r="G449">
        <v>14</v>
      </c>
      <c r="H449">
        <v>560</v>
      </c>
      <c r="I449">
        <v>2.4182542715213712E-2</v>
      </c>
      <c r="J449">
        <v>0.79107142857142854</v>
      </c>
      <c r="K449">
        <v>2024</v>
      </c>
      <c r="L449">
        <v>36</v>
      </c>
    </row>
    <row r="450" spans="1:12" x14ac:dyDescent="0.3">
      <c r="A450">
        <v>39</v>
      </c>
      <c r="B450" t="s">
        <v>717</v>
      </c>
      <c r="C450" t="s">
        <v>290</v>
      </c>
      <c r="D450">
        <v>413</v>
      </c>
      <c r="E450" t="s">
        <v>1073</v>
      </c>
      <c r="F450">
        <v>18319</v>
      </c>
      <c r="G450">
        <v>15</v>
      </c>
      <c r="H450">
        <v>561</v>
      </c>
      <c r="I450">
        <v>2.2544898739014139E-2</v>
      </c>
      <c r="J450">
        <v>0.73618538324420679</v>
      </c>
      <c r="K450">
        <v>2024</v>
      </c>
      <c r="L450">
        <v>36</v>
      </c>
    </row>
    <row r="451" spans="1:12" x14ac:dyDescent="0.3">
      <c r="A451">
        <v>39</v>
      </c>
      <c r="B451" t="s">
        <v>717</v>
      </c>
      <c r="C451" t="s">
        <v>284</v>
      </c>
      <c r="D451">
        <v>343</v>
      </c>
      <c r="E451" t="s">
        <v>1082</v>
      </c>
      <c r="F451">
        <v>18319</v>
      </c>
      <c r="G451">
        <v>16</v>
      </c>
      <c r="H451">
        <v>584</v>
      </c>
      <c r="I451">
        <v>1.8723729461215134E-2</v>
      </c>
      <c r="J451">
        <v>0.58732876712328763</v>
      </c>
      <c r="K451">
        <v>2024</v>
      </c>
      <c r="L451">
        <v>36</v>
      </c>
    </row>
    <row r="452" spans="1:12" x14ac:dyDescent="0.3">
      <c r="A452">
        <v>39</v>
      </c>
      <c r="B452" t="s">
        <v>717</v>
      </c>
      <c r="C452" t="s">
        <v>261</v>
      </c>
      <c r="D452">
        <v>339</v>
      </c>
      <c r="E452" t="s">
        <v>3051</v>
      </c>
      <c r="F452">
        <v>18319</v>
      </c>
      <c r="G452">
        <v>17</v>
      </c>
      <c r="H452">
        <v>452</v>
      </c>
      <c r="I452">
        <v>1.8505376931055188E-2</v>
      </c>
      <c r="J452">
        <v>0.75</v>
      </c>
      <c r="K452">
        <v>2024</v>
      </c>
      <c r="L452">
        <v>36</v>
      </c>
    </row>
    <row r="453" spans="1:12" x14ac:dyDescent="0.3">
      <c r="A453">
        <v>39</v>
      </c>
      <c r="B453" t="s">
        <v>717</v>
      </c>
      <c r="C453" t="s">
        <v>260</v>
      </c>
      <c r="D453">
        <v>319</v>
      </c>
      <c r="E453" t="s">
        <v>3064</v>
      </c>
      <c r="F453">
        <v>18319</v>
      </c>
      <c r="G453">
        <v>18</v>
      </c>
      <c r="H453">
        <v>417</v>
      </c>
      <c r="I453">
        <v>1.7413614280255472E-2</v>
      </c>
      <c r="J453">
        <v>0.76498800959232616</v>
      </c>
      <c r="K453">
        <v>2024</v>
      </c>
      <c r="L453">
        <v>36</v>
      </c>
    </row>
    <row r="454" spans="1:12" x14ac:dyDescent="0.3">
      <c r="A454">
        <v>39</v>
      </c>
      <c r="B454" t="s">
        <v>717</v>
      </c>
      <c r="C454" t="s">
        <v>485</v>
      </c>
      <c r="D454">
        <v>298</v>
      </c>
      <c r="E454" t="s">
        <v>3057</v>
      </c>
      <c r="F454">
        <v>18319</v>
      </c>
      <c r="G454">
        <v>19</v>
      </c>
      <c r="H454">
        <v>429</v>
      </c>
      <c r="I454">
        <v>1.626726349691577E-2</v>
      </c>
      <c r="J454">
        <v>0.69463869463869465</v>
      </c>
      <c r="K454">
        <v>2024</v>
      </c>
      <c r="L454">
        <v>36</v>
      </c>
    </row>
    <row r="455" spans="1:12" x14ac:dyDescent="0.3">
      <c r="A455">
        <v>39</v>
      </c>
      <c r="B455" t="s">
        <v>717</v>
      </c>
      <c r="C455" t="s">
        <v>251</v>
      </c>
      <c r="D455">
        <v>250</v>
      </c>
      <c r="E455" t="s">
        <v>2248</v>
      </c>
      <c r="F455">
        <v>18319</v>
      </c>
      <c r="G455">
        <v>20</v>
      </c>
      <c r="H455">
        <v>390</v>
      </c>
      <c r="I455">
        <v>1.3647033134996453E-2</v>
      </c>
      <c r="J455">
        <v>0.64102564102564108</v>
      </c>
      <c r="K455">
        <v>2024</v>
      </c>
      <c r="L455">
        <v>36</v>
      </c>
    </row>
    <row r="456" spans="1:12" x14ac:dyDescent="0.3">
      <c r="A456">
        <v>39</v>
      </c>
      <c r="B456" t="s">
        <v>717</v>
      </c>
      <c r="C456" t="s">
        <v>503</v>
      </c>
      <c r="D456">
        <v>249</v>
      </c>
      <c r="E456" t="s">
        <v>3065</v>
      </c>
      <c r="F456">
        <v>18319</v>
      </c>
      <c r="G456">
        <v>21</v>
      </c>
      <c r="H456">
        <v>322</v>
      </c>
      <c r="I456">
        <v>1.3592445002456465E-2</v>
      </c>
      <c r="J456">
        <v>0.77329192546583847</v>
      </c>
      <c r="K456">
        <v>2024</v>
      </c>
      <c r="L456">
        <v>36</v>
      </c>
    </row>
    <row r="457" spans="1:12" x14ac:dyDescent="0.3">
      <c r="A457">
        <v>39</v>
      </c>
      <c r="B457" t="s">
        <v>717</v>
      </c>
      <c r="C457" t="s">
        <v>619</v>
      </c>
      <c r="D457">
        <v>222</v>
      </c>
      <c r="E457" t="s">
        <v>3066</v>
      </c>
      <c r="F457">
        <v>18319</v>
      </c>
      <c r="G457">
        <v>22</v>
      </c>
      <c r="H457">
        <v>312</v>
      </c>
      <c r="I457">
        <v>1.211856542387685E-2</v>
      </c>
      <c r="J457">
        <v>0.71153846153846156</v>
      </c>
      <c r="K457">
        <v>2024</v>
      </c>
      <c r="L457">
        <v>36</v>
      </c>
    </row>
    <row r="458" spans="1:12" x14ac:dyDescent="0.3">
      <c r="A458">
        <v>39</v>
      </c>
      <c r="B458" t="s">
        <v>717</v>
      </c>
      <c r="C458" t="s">
        <v>299</v>
      </c>
      <c r="D458">
        <v>208</v>
      </c>
      <c r="E458" t="s">
        <v>1074</v>
      </c>
      <c r="F458">
        <v>18319</v>
      </c>
      <c r="G458">
        <v>23</v>
      </c>
      <c r="H458">
        <v>1359</v>
      </c>
      <c r="I458">
        <v>1.1354331568317048E-2</v>
      </c>
      <c r="J458">
        <v>0.15305371596762327</v>
      </c>
      <c r="K458">
        <v>2024</v>
      </c>
      <c r="L458">
        <v>36</v>
      </c>
    </row>
    <row r="459" spans="1:12" x14ac:dyDescent="0.3">
      <c r="A459">
        <v>39</v>
      </c>
      <c r="B459" t="s">
        <v>717</v>
      </c>
      <c r="C459" t="s">
        <v>222</v>
      </c>
      <c r="D459">
        <v>206</v>
      </c>
      <c r="E459" t="s">
        <v>1075</v>
      </c>
      <c r="F459">
        <v>18319</v>
      </c>
      <c r="G459">
        <v>24</v>
      </c>
      <c r="H459">
        <v>1778</v>
      </c>
      <c r="I459">
        <v>1.1245155303237076E-2</v>
      </c>
      <c r="J459">
        <v>0.11586051743532058</v>
      </c>
      <c r="K459">
        <v>2024</v>
      </c>
      <c r="L459">
        <v>36</v>
      </c>
    </row>
    <row r="460" spans="1:12" x14ac:dyDescent="0.3">
      <c r="A460">
        <v>39</v>
      </c>
      <c r="B460" t="s">
        <v>717</v>
      </c>
      <c r="C460" t="s">
        <v>615</v>
      </c>
      <c r="D460">
        <v>205</v>
      </c>
      <c r="E460" t="s">
        <v>3067</v>
      </c>
      <c r="F460">
        <v>18319</v>
      </c>
      <c r="G460">
        <v>25</v>
      </c>
      <c r="H460">
        <v>288</v>
      </c>
      <c r="I460">
        <v>1.119056717069709E-2</v>
      </c>
      <c r="J460">
        <v>0.71180555555555558</v>
      </c>
      <c r="K460">
        <v>2024</v>
      </c>
      <c r="L460">
        <v>36</v>
      </c>
    </row>
    <row r="461" spans="1:12" x14ac:dyDescent="0.3">
      <c r="A461">
        <v>39</v>
      </c>
      <c r="B461" t="s">
        <v>717</v>
      </c>
      <c r="C461" t="s">
        <v>335</v>
      </c>
      <c r="D461">
        <v>196</v>
      </c>
      <c r="E461" t="s">
        <v>3068</v>
      </c>
      <c r="F461">
        <v>18319</v>
      </c>
      <c r="G461">
        <v>26</v>
      </c>
      <c r="H461">
        <v>251</v>
      </c>
      <c r="I461">
        <v>1.0699273977837218E-2</v>
      </c>
      <c r="J461">
        <v>0.78087649402390436</v>
      </c>
      <c r="K461">
        <v>2024</v>
      </c>
      <c r="L461">
        <v>36</v>
      </c>
    </row>
    <row r="462" spans="1:12" x14ac:dyDescent="0.3">
      <c r="A462">
        <v>39</v>
      </c>
      <c r="B462" t="s">
        <v>717</v>
      </c>
      <c r="C462" t="s">
        <v>627</v>
      </c>
      <c r="D462">
        <v>190</v>
      </c>
      <c r="E462" t="s">
        <v>3069</v>
      </c>
      <c r="F462">
        <v>18319</v>
      </c>
      <c r="G462">
        <v>27</v>
      </c>
      <c r="H462">
        <v>246</v>
      </c>
      <c r="I462">
        <v>1.0371745182597304E-2</v>
      </c>
      <c r="J462">
        <v>0.77235772357723576</v>
      </c>
      <c r="K462">
        <v>2024</v>
      </c>
      <c r="L462">
        <v>36</v>
      </c>
    </row>
    <row r="463" spans="1:12" x14ac:dyDescent="0.3">
      <c r="A463">
        <v>39</v>
      </c>
      <c r="B463" t="s">
        <v>717</v>
      </c>
      <c r="C463" t="s">
        <v>305</v>
      </c>
      <c r="D463">
        <v>186</v>
      </c>
      <c r="E463" t="s">
        <v>1078</v>
      </c>
      <c r="F463">
        <v>18319</v>
      </c>
      <c r="G463">
        <v>28</v>
      </c>
      <c r="H463">
        <v>392</v>
      </c>
      <c r="I463">
        <v>1.015339265243736E-2</v>
      </c>
      <c r="J463">
        <v>0.47448979591836737</v>
      </c>
      <c r="K463">
        <v>2024</v>
      </c>
      <c r="L463">
        <v>36</v>
      </c>
    </row>
    <row r="464" spans="1:12" x14ac:dyDescent="0.3">
      <c r="A464">
        <v>39</v>
      </c>
      <c r="B464" t="s">
        <v>717</v>
      </c>
      <c r="C464" t="s">
        <v>186</v>
      </c>
      <c r="D464">
        <v>156</v>
      </c>
      <c r="E464" t="s">
        <v>3070</v>
      </c>
      <c r="F464">
        <v>18319</v>
      </c>
      <c r="G464">
        <v>29</v>
      </c>
      <c r="H464">
        <v>235</v>
      </c>
      <c r="I464">
        <v>8.5157486762377863E-3</v>
      </c>
      <c r="J464">
        <v>0.66382978723404251</v>
      </c>
      <c r="K464">
        <v>2024</v>
      </c>
      <c r="L464">
        <v>36</v>
      </c>
    </row>
    <row r="465" spans="1:12" x14ac:dyDescent="0.3">
      <c r="A465">
        <v>39</v>
      </c>
      <c r="B465" t="s">
        <v>717</v>
      </c>
      <c r="C465" t="s">
        <v>452</v>
      </c>
      <c r="D465">
        <v>129</v>
      </c>
      <c r="E465" t="s">
        <v>3071</v>
      </c>
      <c r="F465">
        <v>18319</v>
      </c>
      <c r="G465">
        <v>30</v>
      </c>
      <c r="H465">
        <v>156</v>
      </c>
      <c r="I465">
        <v>7.041869097658169E-3</v>
      </c>
      <c r="J465">
        <v>0.82692307692307687</v>
      </c>
      <c r="K465">
        <v>2024</v>
      </c>
      <c r="L465">
        <v>36</v>
      </c>
    </row>
    <row r="466" spans="1:12" x14ac:dyDescent="0.3">
      <c r="A466">
        <v>39</v>
      </c>
      <c r="B466" t="s">
        <v>717</v>
      </c>
      <c r="C466" t="s">
        <v>630</v>
      </c>
      <c r="D466">
        <v>128</v>
      </c>
      <c r="E466" t="s">
        <v>3072</v>
      </c>
      <c r="F466">
        <v>18319</v>
      </c>
      <c r="G466">
        <v>31</v>
      </c>
      <c r="H466">
        <v>184</v>
      </c>
      <c r="I466">
        <v>6.9872809651181835E-3</v>
      </c>
      <c r="J466">
        <v>0.69565217391304346</v>
      </c>
      <c r="K466">
        <v>2024</v>
      </c>
      <c r="L466">
        <v>36</v>
      </c>
    </row>
    <row r="467" spans="1:12" x14ac:dyDescent="0.3">
      <c r="A467">
        <v>39</v>
      </c>
      <c r="B467" t="s">
        <v>717</v>
      </c>
      <c r="C467" t="s">
        <v>549</v>
      </c>
      <c r="D467">
        <v>107</v>
      </c>
      <c r="E467" t="s">
        <v>3073</v>
      </c>
      <c r="F467">
        <v>18319</v>
      </c>
      <c r="G467">
        <v>32</v>
      </c>
      <c r="H467">
        <v>139</v>
      </c>
      <c r="I467">
        <v>5.8409301817784814E-3</v>
      </c>
      <c r="J467">
        <v>0.76978417266187049</v>
      </c>
      <c r="K467">
        <v>2024</v>
      </c>
      <c r="L467">
        <v>36</v>
      </c>
    </row>
    <row r="468" spans="1:12" x14ac:dyDescent="0.3">
      <c r="A468">
        <v>39</v>
      </c>
      <c r="B468" t="s">
        <v>717</v>
      </c>
      <c r="C468" t="s">
        <v>276</v>
      </c>
      <c r="D468">
        <v>99</v>
      </c>
      <c r="E468" t="s">
        <v>3074</v>
      </c>
      <c r="F468">
        <v>18319</v>
      </c>
      <c r="G468">
        <v>33</v>
      </c>
      <c r="H468">
        <v>136</v>
      </c>
      <c r="I468">
        <v>5.4042251214585953E-3</v>
      </c>
      <c r="J468">
        <v>0.7279411764705882</v>
      </c>
      <c r="K468">
        <v>2024</v>
      </c>
      <c r="L468">
        <v>36</v>
      </c>
    </row>
    <row r="469" spans="1:12" x14ac:dyDescent="0.3">
      <c r="A469">
        <v>39</v>
      </c>
      <c r="B469" t="s">
        <v>717</v>
      </c>
      <c r="C469" t="s">
        <v>459</v>
      </c>
      <c r="D469">
        <v>88</v>
      </c>
      <c r="E469" t="s">
        <v>1077</v>
      </c>
      <c r="F469">
        <v>18319</v>
      </c>
      <c r="G469">
        <v>34.5</v>
      </c>
      <c r="H469">
        <v>431</v>
      </c>
      <c r="I469">
        <v>4.8037556635187511E-3</v>
      </c>
      <c r="J469">
        <v>0.20417633410672853</v>
      </c>
      <c r="K469">
        <v>2024</v>
      </c>
      <c r="L469">
        <v>36</v>
      </c>
    </row>
    <row r="470" spans="1:12" x14ac:dyDescent="0.3">
      <c r="A470">
        <v>39</v>
      </c>
      <c r="B470" t="s">
        <v>717</v>
      </c>
      <c r="C470" t="s">
        <v>498</v>
      </c>
      <c r="D470">
        <v>88</v>
      </c>
      <c r="E470" t="s">
        <v>1158</v>
      </c>
      <c r="F470">
        <v>18319</v>
      </c>
      <c r="G470">
        <v>34.5</v>
      </c>
      <c r="H470">
        <v>8269</v>
      </c>
      <c r="I470">
        <v>4.8037556635187511E-3</v>
      </c>
      <c r="J470">
        <v>1.0642157455556899E-2</v>
      </c>
      <c r="K470">
        <v>2024</v>
      </c>
      <c r="L470">
        <v>36</v>
      </c>
    </row>
    <row r="471" spans="1:12" x14ac:dyDescent="0.3">
      <c r="A471">
        <v>39</v>
      </c>
      <c r="B471" t="s">
        <v>717</v>
      </c>
      <c r="C471" t="s">
        <v>467</v>
      </c>
      <c r="D471">
        <v>85</v>
      </c>
      <c r="E471" t="s">
        <v>3075</v>
      </c>
      <c r="F471">
        <v>18319</v>
      </c>
      <c r="G471">
        <v>36</v>
      </c>
      <c r="H471">
        <v>107</v>
      </c>
      <c r="I471">
        <v>4.6399912658987939E-3</v>
      </c>
      <c r="J471">
        <v>0.79439252336448596</v>
      </c>
      <c r="K471">
        <v>2024</v>
      </c>
      <c r="L471">
        <v>36</v>
      </c>
    </row>
    <row r="472" spans="1:12" x14ac:dyDescent="0.3">
      <c r="A472">
        <v>39</v>
      </c>
      <c r="B472" t="s">
        <v>717</v>
      </c>
      <c r="C472" t="s">
        <v>456</v>
      </c>
      <c r="D472">
        <v>80</v>
      </c>
      <c r="E472" t="s">
        <v>3076</v>
      </c>
      <c r="F472">
        <v>18319</v>
      </c>
      <c r="G472">
        <v>37</v>
      </c>
      <c r="H472">
        <v>121</v>
      </c>
      <c r="I472">
        <v>4.3670506031988649E-3</v>
      </c>
      <c r="J472">
        <v>0.66115702479338845</v>
      </c>
      <c r="K472">
        <v>2024</v>
      </c>
      <c r="L472">
        <v>36</v>
      </c>
    </row>
    <row r="473" spans="1:12" x14ac:dyDescent="0.3">
      <c r="A473">
        <v>39</v>
      </c>
      <c r="B473" t="s">
        <v>717</v>
      </c>
      <c r="C473" t="s">
        <v>281</v>
      </c>
      <c r="D473">
        <v>73</v>
      </c>
      <c r="E473" t="s">
        <v>3077</v>
      </c>
      <c r="F473">
        <v>18319</v>
      </c>
      <c r="G473">
        <v>38</v>
      </c>
      <c r="H473">
        <v>100</v>
      </c>
      <c r="I473">
        <v>3.9849336754189642E-3</v>
      </c>
      <c r="J473">
        <v>0.73</v>
      </c>
      <c r="K473">
        <v>2024</v>
      </c>
      <c r="L473">
        <v>36</v>
      </c>
    </row>
    <row r="474" spans="1:12" x14ac:dyDescent="0.3">
      <c r="A474">
        <v>39</v>
      </c>
      <c r="B474" t="s">
        <v>717</v>
      </c>
      <c r="C474" t="s">
        <v>592</v>
      </c>
      <c r="D474">
        <v>65</v>
      </c>
      <c r="E474" t="s">
        <v>3078</v>
      </c>
      <c r="F474">
        <v>18319</v>
      </c>
      <c r="G474">
        <v>39</v>
      </c>
      <c r="H474">
        <v>91</v>
      </c>
      <c r="I474">
        <v>3.5482286150990776E-3</v>
      </c>
      <c r="J474">
        <v>0.7142857142857143</v>
      </c>
      <c r="K474">
        <v>2024</v>
      </c>
      <c r="L474">
        <v>36</v>
      </c>
    </row>
    <row r="475" spans="1:12" x14ac:dyDescent="0.3">
      <c r="A475">
        <v>39</v>
      </c>
      <c r="B475" t="s">
        <v>717</v>
      </c>
      <c r="C475" t="s">
        <v>428</v>
      </c>
      <c r="D475">
        <v>62</v>
      </c>
      <c r="E475" t="s">
        <v>1227</v>
      </c>
      <c r="F475">
        <v>18319</v>
      </c>
      <c r="G475">
        <v>40</v>
      </c>
      <c r="H475">
        <v>1004</v>
      </c>
      <c r="I475">
        <v>3.38446421747912E-3</v>
      </c>
      <c r="J475">
        <v>6.1752988047808766E-2</v>
      </c>
      <c r="K475">
        <v>2024</v>
      </c>
      <c r="L475">
        <v>36</v>
      </c>
    </row>
    <row r="476" spans="1:12" x14ac:dyDescent="0.3">
      <c r="A476">
        <v>39</v>
      </c>
      <c r="B476" t="s">
        <v>717</v>
      </c>
      <c r="C476" t="s">
        <v>500</v>
      </c>
      <c r="D476">
        <v>61</v>
      </c>
      <c r="E476" t="s">
        <v>1076</v>
      </c>
      <c r="F476">
        <v>18319</v>
      </c>
      <c r="G476">
        <v>41</v>
      </c>
      <c r="H476">
        <v>534</v>
      </c>
      <c r="I476">
        <v>3.3298760849391341E-3</v>
      </c>
      <c r="J476">
        <v>0.11423220973782772</v>
      </c>
      <c r="K476">
        <v>2024</v>
      </c>
      <c r="L476">
        <v>36</v>
      </c>
    </row>
    <row r="477" spans="1:12" x14ac:dyDescent="0.3">
      <c r="A477">
        <v>39</v>
      </c>
      <c r="B477" t="s">
        <v>717</v>
      </c>
      <c r="C477" t="s">
        <v>561</v>
      </c>
      <c r="D477">
        <v>42</v>
      </c>
      <c r="E477" t="s">
        <v>3079</v>
      </c>
      <c r="F477">
        <v>18319</v>
      </c>
      <c r="G477">
        <v>42</v>
      </c>
      <c r="H477">
        <v>46</v>
      </c>
      <c r="I477">
        <v>2.2927015666794038E-3</v>
      </c>
      <c r="J477">
        <v>0.91304347826086951</v>
      </c>
      <c r="K477">
        <v>2024</v>
      </c>
      <c r="L477">
        <v>36</v>
      </c>
    </row>
    <row r="478" spans="1:12" x14ac:dyDescent="0.3">
      <c r="A478">
        <v>39</v>
      </c>
      <c r="B478" t="s">
        <v>717</v>
      </c>
      <c r="C478" t="s">
        <v>252</v>
      </c>
      <c r="D478">
        <v>36</v>
      </c>
      <c r="E478" t="s">
        <v>3080</v>
      </c>
      <c r="F478">
        <v>18319</v>
      </c>
      <c r="G478">
        <v>43</v>
      </c>
      <c r="H478">
        <v>44</v>
      </c>
      <c r="I478">
        <v>1.965172771439489E-3</v>
      </c>
      <c r="J478">
        <v>0.81818181818181823</v>
      </c>
      <c r="K478">
        <v>2024</v>
      </c>
      <c r="L478">
        <v>36</v>
      </c>
    </row>
    <row r="479" spans="1:12" x14ac:dyDescent="0.3">
      <c r="A479">
        <v>39</v>
      </c>
      <c r="B479" t="s">
        <v>717</v>
      </c>
      <c r="C479" t="s">
        <v>624</v>
      </c>
      <c r="D479">
        <v>35</v>
      </c>
      <c r="E479" t="s">
        <v>3081</v>
      </c>
      <c r="F479">
        <v>18319</v>
      </c>
      <c r="G479">
        <v>44</v>
      </c>
      <c r="H479">
        <v>39</v>
      </c>
      <c r="I479">
        <v>1.9105846388995033E-3</v>
      </c>
      <c r="J479">
        <v>0.89743589743589747</v>
      </c>
      <c r="K479">
        <v>2024</v>
      </c>
      <c r="L479">
        <v>36</v>
      </c>
    </row>
    <row r="480" spans="1:12" x14ac:dyDescent="0.3">
      <c r="A480">
        <v>39</v>
      </c>
      <c r="B480" t="s">
        <v>717</v>
      </c>
      <c r="C480" t="s">
        <v>563</v>
      </c>
      <c r="D480">
        <v>33</v>
      </c>
      <c r="E480" t="s">
        <v>3082</v>
      </c>
      <c r="F480">
        <v>18319</v>
      </c>
      <c r="G480">
        <v>45</v>
      </c>
      <c r="H480">
        <v>42</v>
      </c>
      <c r="I480">
        <v>1.8014083738195315E-3</v>
      </c>
      <c r="J480">
        <v>0.7857142857142857</v>
      </c>
      <c r="K480">
        <v>2024</v>
      </c>
      <c r="L480">
        <v>36</v>
      </c>
    </row>
    <row r="481" spans="1:12" x14ac:dyDescent="0.3">
      <c r="A481">
        <v>39</v>
      </c>
      <c r="B481" t="s">
        <v>717</v>
      </c>
      <c r="C481" t="s">
        <v>632</v>
      </c>
      <c r="D481">
        <v>31</v>
      </c>
      <c r="E481" t="s">
        <v>3083</v>
      </c>
      <c r="F481">
        <v>18319</v>
      </c>
      <c r="G481">
        <v>46</v>
      </c>
      <c r="H481">
        <v>50</v>
      </c>
      <c r="I481">
        <v>1.69223210873956E-3</v>
      </c>
      <c r="J481">
        <v>0.62</v>
      </c>
      <c r="K481">
        <v>2024</v>
      </c>
      <c r="L481">
        <v>36</v>
      </c>
    </row>
    <row r="482" spans="1:12" x14ac:dyDescent="0.3">
      <c r="A482">
        <v>39</v>
      </c>
      <c r="B482" t="s">
        <v>717</v>
      </c>
      <c r="C482" t="s">
        <v>599</v>
      </c>
      <c r="D482">
        <v>28</v>
      </c>
      <c r="E482" t="s">
        <v>1177</v>
      </c>
      <c r="F482">
        <v>18319</v>
      </c>
      <c r="G482">
        <v>47</v>
      </c>
      <c r="H482">
        <v>902</v>
      </c>
      <c r="I482">
        <v>1.5284677111196026E-3</v>
      </c>
      <c r="J482">
        <v>3.1042128603104215E-2</v>
      </c>
      <c r="K482">
        <v>2024</v>
      </c>
      <c r="L482">
        <v>36</v>
      </c>
    </row>
    <row r="483" spans="1:12" x14ac:dyDescent="0.3">
      <c r="A483">
        <v>39</v>
      </c>
      <c r="B483" t="s">
        <v>717</v>
      </c>
      <c r="C483" t="s">
        <v>205</v>
      </c>
      <c r="D483">
        <v>27</v>
      </c>
      <c r="E483" t="s">
        <v>1030</v>
      </c>
      <c r="F483">
        <v>18319</v>
      </c>
      <c r="G483">
        <v>48</v>
      </c>
      <c r="H483">
        <v>18695</v>
      </c>
      <c r="I483">
        <v>1.4738795785796167E-3</v>
      </c>
      <c r="J483">
        <v>1.4442364268520995E-3</v>
      </c>
      <c r="K483">
        <v>2024</v>
      </c>
      <c r="L483">
        <v>36</v>
      </c>
    </row>
    <row r="484" spans="1:12" x14ac:dyDescent="0.3">
      <c r="A484">
        <v>40</v>
      </c>
      <c r="B484" t="s">
        <v>722</v>
      </c>
      <c r="C484" t="s">
        <v>277</v>
      </c>
      <c r="D484">
        <v>1392</v>
      </c>
      <c r="E484" t="s">
        <v>1069</v>
      </c>
      <c r="F484">
        <v>5303</v>
      </c>
      <c r="G484">
        <v>1</v>
      </c>
      <c r="H484">
        <v>2630</v>
      </c>
      <c r="I484">
        <v>0.26249292853102019</v>
      </c>
      <c r="J484">
        <v>0.52927756653992397</v>
      </c>
      <c r="K484">
        <v>2024</v>
      </c>
      <c r="L484">
        <v>36</v>
      </c>
    </row>
    <row r="485" spans="1:12" x14ac:dyDescent="0.3">
      <c r="A485">
        <v>40</v>
      </c>
      <c r="B485" t="s">
        <v>722</v>
      </c>
      <c r="C485" t="s">
        <v>397</v>
      </c>
      <c r="D485">
        <v>993</v>
      </c>
      <c r="E485" t="s">
        <v>1066</v>
      </c>
      <c r="F485">
        <v>5303</v>
      </c>
      <c r="G485">
        <v>2</v>
      </c>
      <c r="H485">
        <v>2297</v>
      </c>
      <c r="I485">
        <v>0.1872524985857062</v>
      </c>
      <c r="J485">
        <v>0.43230300391815413</v>
      </c>
      <c r="K485">
        <v>2024</v>
      </c>
      <c r="L485">
        <v>36</v>
      </c>
    </row>
    <row r="486" spans="1:12" x14ac:dyDescent="0.3">
      <c r="A486">
        <v>40</v>
      </c>
      <c r="B486" t="s">
        <v>722</v>
      </c>
      <c r="C486" t="s">
        <v>299</v>
      </c>
      <c r="D486">
        <v>880</v>
      </c>
      <c r="E486" t="s">
        <v>1074</v>
      </c>
      <c r="F486">
        <v>5303</v>
      </c>
      <c r="G486">
        <v>3</v>
      </c>
      <c r="H486">
        <v>1359</v>
      </c>
      <c r="I486">
        <v>0.16594380539317369</v>
      </c>
      <c r="J486">
        <v>0.64753495217071377</v>
      </c>
      <c r="K486">
        <v>2024</v>
      </c>
      <c r="L486">
        <v>36</v>
      </c>
    </row>
    <row r="487" spans="1:12" x14ac:dyDescent="0.3">
      <c r="A487">
        <v>40</v>
      </c>
      <c r="B487" t="s">
        <v>722</v>
      </c>
      <c r="C487" t="s">
        <v>222</v>
      </c>
      <c r="D487">
        <v>429</v>
      </c>
      <c r="E487" t="s">
        <v>1075</v>
      </c>
      <c r="F487">
        <v>5303</v>
      </c>
      <c r="G487">
        <v>4</v>
      </c>
      <c r="H487">
        <v>1778</v>
      </c>
      <c r="I487">
        <v>8.089760512917217E-2</v>
      </c>
      <c r="J487">
        <v>0.24128233970753657</v>
      </c>
      <c r="K487">
        <v>2024</v>
      </c>
      <c r="L487">
        <v>36</v>
      </c>
    </row>
    <row r="488" spans="1:12" x14ac:dyDescent="0.3">
      <c r="A488">
        <v>40</v>
      </c>
      <c r="B488" t="s">
        <v>722</v>
      </c>
      <c r="C488" t="s">
        <v>500</v>
      </c>
      <c r="D488">
        <v>317</v>
      </c>
      <c r="E488" t="s">
        <v>1076</v>
      </c>
      <c r="F488">
        <v>5303</v>
      </c>
      <c r="G488">
        <v>5</v>
      </c>
      <c r="H488">
        <v>534</v>
      </c>
      <c r="I488">
        <v>5.9777484442768244E-2</v>
      </c>
      <c r="J488">
        <v>0.59363295880149813</v>
      </c>
      <c r="K488">
        <v>2024</v>
      </c>
      <c r="L488">
        <v>36</v>
      </c>
    </row>
    <row r="489" spans="1:12" x14ac:dyDescent="0.3">
      <c r="A489">
        <v>40</v>
      </c>
      <c r="B489" t="s">
        <v>722</v>
      </c>
      <c r="C489" t="s">
        <v>459</v>
      </c>
      <c r="D489">
        <v>234</v>
      </c>
      <c r="E489" t="s">
        <v>1077</v>
      </c>
      <c r="F489">
        <v>5303</v>
      </c>
      <c r="G489">
        <v>6</v>
      </c>
      <c r="H489">
        <v>431</v>
      </c>
      <c r="I489">
        <v>4.4125966434093909E-2</v>
      </c>
      <c r="J489">
        <v>0.54292343387470998</v>
      </c>
      <c r="K489">
        <v>2024</v>
      </c>
      <c r="L489">
        <v>36</v>
      </c>
    </row>
    <row r="490" spans="1:12" x14ac:dyDescent="0.3">
      <c r="A490">
        <v>40</v>
      </c>
      <c r="B490" t="s">
        <v>722</v>
      </c>
      <c r="C490" t="s">
        <v>530</v>
      </c>
      <c r="D490">
        <v>110</v>
      </c>
      <c r="E490" t="s">
        <v>1071</v>
      </c>
      <c r="F490">
        <v>5303</v>
      </c>
      <c r="G490">
        <v>7</v>
      </c>
      <c r="H490">
        <v>1040</v>
      </c>
      <c r="I490">
        <v>2.0742975674146711E-2</v>
      </c>
      <c r="J490">
        <v>0.10576923076923077</v>
      </c>
      <c r="K490">
        <v>2024</v>
      </c>
      <c r="L490">
        <v>36</v>
      </c>
    </row>
    <row r="491" spans="1:12" x14ac:dyDescent="0.3">
      <c r="A491">
        <v>40</v>
      </c>
      <c r="B491" t="s">
        <v>722</v>
      </c>
      <c r="C491" t="s">
        <v>305</v>
      </c>
      <c r="D491">
        <v>59</v>
      </c>
      <c r="E491" t="s">
        <v>1078</v>
      </c>
      <c r="F491">
        <v>5303</v>
      </c>
      <c r="G491">
        <v>8</v>
      </c>
      <c r="H491">
        <v>392</v>
      </c>
      <c r="I491">
        <v>1.112577786158778E-2</v>
      </c>
      <c r="J491">
        <v>0.15051020408163265</v>
      </c>
      <c r="K491">
        <v>2024</v>
      </c>
      <c r="L491">
        <v>36</v>
      </c>
    </row>
    <row r="492" spans="1:12" x14ac:dyDescent="0.3">
      <c r="A492">
        <v>40</v>
      </c>
      <c r="B492" t="s">
        <v>722</v>
      </c>
      <c r="C492" t="s">
        <v>228</v>
      </c>
      <c r="D492">
        <v>52</v>
      </c>
      <c r="E492" t="s">
        <v>1080</v>
      </c>
      <c r="F492">
        <v>5303</v>
      </c>
      <c r="G492">
        <v>9.5</v>
      </c>
      <c r="H492">
        <v>99</v>
      </c>
      <c r="I492">
        <v>9.8057703186875348E-3</v>
      </c>
      <c r="J492">
        <v>0.5252525252525253</v>
      </c>
      <c r="K492">
        <v>2024</v>
      </c>
      <c r="L492">
        <v>36</v>
      </c>
    </row>
    <row r="493" spans="1:12" x14ac:dyDescent="0.3">
      <c r="A493">
        <v>40</v>
      </c>
      <c r="B493" t="s">
        <v>722</v>
      </c>
      <c r="C493" t="s">
        <v>426</v>
      </c>
      <c r="D493">
        <v>52</v>
      </c>
      <c r="E493" t="s">
        <v>1079</v>
      </c>
      <c r="F493">
        <v>5303</v>
      </c>
      <c r="G493">
        <v>9.5</v>
      </c>
      <c r="H493">
        <v>91</v>
      </c>
      <c r="I493">
        <v>9.8057703186875348E-3</v>
      </c>
      <c r="J493">
        <v>0.5714285714285714</v>
      </c>
      <c r="K493">
        <v>2024</v>
      </c>
      <c r="L493">
        <v>36</v>
      </c>
    </row>
    <row r="494" spans="1:12" x14ac:dyDescent="0.3">
      <c r="A494">
        <v>40</v>
      </c>
      <c r="B494" t="s">
        <v>722</v>
      </c>
      <c r="C494" t="s">
        <v>356</v>
      </c>
      <c r="D494">
        <v>47</v>
      </c>
      <c r="E494" t="s">
        <v>1059</v>
      </c>
      <c r="F494">
        <v>5303</v>
      </c>
      <c r="G494">
        <v>11</v>
      </c>
      <c r="H494">
        <v>2548</v>
      </c>
      <c r="I494">
        <v>8.8629077880445026E-3</v>
      </c>
      <c r="J494">
        <v>1.8445839874411302E-2</v>
      </c>
      <c r="K494">
        <v>2024</v>
      </c>
      <c r="L494">
        <v>36</v>
      </c>
    </row>
    <row r="495" spans="1:12" x14ac:dyDescent="0.3">
      <c r="A495">
        <v>40</v>
      </c>
      <c r="B495" t="s">
        <v>722</v>
      </c>
      <c r="C495" t="s">
        <v>251</v>
      </c>
      <c r="D495">
        <v>43</v>
      </c>
      <c r="E495" t="s">
        <v>2248</v>
      </c>
      <c r="F495">
        <v>5303</v>
      </c>
      <c r="G495">
        <v>12</v>
      </c>
      <c r="H495">
        <v>390</v>
      </c>
      <c r="I495">
        <v>8.108617763530078E-3</v>
      </c>
      <c r="J495">
        <v>0.11025641025641025</v>
      </c>
      <c r="K495">
        <v>2024</v>
      </c>
      <c r="L495">
        <v>36</v>
      </c>
    </row>
    <row r="496" spans="1:12" x14ac:dyDescent="0.3">
      <c r="A496">
        <v>40</v>
      </c>
      <c r="B496" t="s">
        <v>722</v>
      </c>
      <c r="C496" t="s">
        <v>628</v>
      </c>
      <c r="D496">
        <v>40</v>
      </c>
      <c r="E496" t="s">
        <v>1081</v>
      </c>
      <c r="F496">
        <v>5303</v>
      </c>
      <c r="G496">
        <v>13</v>
      </c>
      <c r="H496">
        <v>54</v>
      </c>
      <c r="I496">
        <v>7.5429002451442581E-3</v>
      </c>
      <c r="J496">
        <v>0.7407407407407407</v>
      </c>
      <c r="K496">
        <v>2024</v>
      </c>
      <c r="L496">
        <v>36</v>
      </c>
    </row>
    <row r="497" spans="1:12" x14ac:dyDescent="0.3">
      <c r="A497">
        <v>40</v>
      </c>
      <c r="B497" t="s">
        <v>722</v>
      </c>
      <c r="C497" t="s">
        <v>284</v>
      </c>
      <c r="D497">
        <v>39</v>
      </c>
      <c r="E497" t="s">
        <v>1082</v>
      </c>
      <c r="F497">
        <v>5303</v>
      </c>
      <c r="G497">
        <v>14.5</v>
      </c>
      <c r="H497">
        <v>584</v>
      </c>
      <c r="I497">
        <v>7.3543277390156515E-3</v>
      </c>
      <c r="J497">
        <v>6.6780821917808222E-2</v>
      </c>
      <c r="K497">
        <v>2024</v>
      </c>
      <c r="L497">
        <v>36</v>
      </c>
    </row>
    <row r="498" spans="1:12" x14ac:dyDescent="0.3">
      <c r="A498">
        <v>40</v>
      </c>
      <c r="B498" t="s">
        <v>722</v>
      </c>
      <c r="C498" t="s">
        <v>669</v>
      </c>
      <c r="D498">
        <v>39</v>
      </c>
      <c r="E498" t="s">
        <v>1083</v>
      </c>
      <c r="F498">
        <v>5303</v>
      </c>
      <c r="G498">
        <v>14.5</v>
      </c>
      <c r="H498">
        <v>63</v>
      </c>
      <c r="I498">
        <v>7.3543277390156515E-3</v>
      </c>
      <c r="J498">
        <v>0.61904761904761907</v>
      </c>
      <c r="K498">
        <v>2024</v>
      </c>
      <c r="L498">
        <v>36</v>
      </c>
    </row>
    <row r="499" spans="1:12" x14ac:dyDescent="0.3">
      <c r="A499">
        <v>40</v>
      </c>
      <c r="B499" t="s">
        <v>722</v>
      </c>
      <c r="C499" t="s">
        <v>498</v>
      </c>
      <c r="D499">
        <v>35</v>
      </c>
      <c r="E499" t="s">
        <v>1158</v>
      </c>
      <c r="F499">
        <v>5303</v>
      </c>
      <c r="G499">
        <v>16</v>
      </c>
      <c r="H499">
        <v>8269</v>
      </c>
      <c r="I499">
        <v>6.600037714501226E-3</v>
      </c>
      <c r="J499">
        <v>4.2326762607328575E-3</v>
      </c>
      <c r="K499">
        <v>2024</v>
      </c>
      <c r="L499">
        <v>36</v>
      </c>
    </row>
    <row r="500" spans="1:12" x14ac:dyDescent="0.3">
      <c r="A500">
        <v>42</v>
      </c>
      <c r="B500" t="s">
        <v>846</v>
      </c>
      <c r="C500" t="s">
        <v>265</v>
      </c>
      <c r="D500">
        <v>499</v>
      </c>
      <c r="E500" t="s">
        <v>1033</v>
      </c>
      <c r="F500">
        <v>2108</v>
      </c>
      <c r="G500">
        <v>1</v>
      </c>
      <c r="H500">
        <v>6276</v>
      </c>
      <c r="I500">
        <v>0.23671726755218217</v>
      </c>
      <c r="J500">
        <v>7.9509241555130658E-2</v>
      </c>
      <c r="K500">
        <v>2024</v>
      </c>
      <c r="L500">
        <v>36</v>
      </c>
    </row>
    <row r="501" spans="1:12" x14ac:dyDescent="0.3">
      <c r="A501">
        <v>42</v>
      </c>
      <c r="B501" t="s">
        <v>846</v>
      </c>
      <c r="C501" t="s">
        <v>504</v>
      </c>
      <c r="D501">
        <v>291</v>
      </c>
      <c r="E501" t="s">
        <v>1039</v>
      </c>
      <c r="F501">
        <v>2108</v>
      </c>
      <c r="G501">
        <v>2</v>
      </c>
      <c r="H501">
        <v>10574</v>
      </c>
      <c r="I501">
        <v>0.13804554079696393</v>
      </c>
      <c r="J501">
        <v>2.7520332891999243E-2</v>
      </c>
      <c r="K501">
        <v>2024</v>
      </c>
      <c r="L501">
        <v>36</v>
      </c>
    </row>
    <row r="502" spans="1:12" x14ac:dyDescent="0.3">
      <c r="A502">
        <v>42</v>
      </c>
      <c r="B502" t="s">
        <v>846</v>
      </c>
      <c r="C502" t="s">
        <v>264</v>
      </c>
      <c r="D502">
        <v>278</v>
      </c>
      <c r="E502" t="s">
        <v>1031</v>
      </c>
      <c r="F502">
        <v>2108</v>
      </c>
      <c r="G502">
        <v>3</v>
      </c>
      <c r="H502">
        <v>9696</v>
      </c>
      <c r="I502">
        <v>0.1318785578747628</v>
      </c>
      <c r="J502">
        <v>2.8671617161716172E-2</v>
      </c>
      <c r="K502">
        <v>2024</v>
      </c>
      <c r="L502">
        <v>36</v>
      </c>
    </row>
    <row r="503" spans="1:12" x14ac:dyDescent="0.3">
      <c r="A503">
        <v>42</v>
      </c>
      <c r="B503" t="s">
        <v>846</v>
      </c>
      <c r="C503" t="s">
        <v>398</v>
      </c>
      <c r="D503">
        <v>172</v>
      </c>
      <c r="E503" t="s">
        <v>1044</v>
      </c>
      <c r="F503">
        <v>2108</v>
      </c>
      <c r="G503">
        <v>4</v>
      </c>
      <c r="H503">
        <v>3290</v>
      </c>
      <c r="I503">
        <v>8.1593927893738136E-2</v>
      </c>
      <c r="J503">
        <v>5.2279635258358666E-2</v>
      </c>
      <c r="K503">
        <v>2024</v>
      </c>
      <c r="L503">
        <v>36</v>
      </c>
    </row>
    <row r="504" spans="1:12" x14ac:dyDescent="0.3">
      <c r="A504">
        <v>42</v>
      </c>
      <c r="B504" t="s">
        <v>846</v>
      </c>
      <c r="C504" t="s">
        <v>215</v>
      </c>
      <c r="D504">
        <v>157</v>
      </c>
      <c r="E504" t="s">
        <v>1041</v>
      </c>
      <c r="F504">
        <v>2108</v>
      </c>
      <c r="G504">
        <v>5</v>
      </c>
      <c r="H504">
        <v>14909</v>
      </c>
      <c r="I504">
        <v>7.4478178368121442E-2</v>
      </c>
      <c r="J504">
        <v>1.053055201556107E-2</v>
      </c>
      <c r="K504">
        <v>2024</v>
      </c>
      <c r="L504">
        <v>36</v>
      </c>
    </row>
    <row r="505" spans="1:12" x14ac:dyDescent="0.3">
      <c r="A505">
        <v>42</v>
      </c>
      <c r="B505" t="s">
        <v>846</v>
      </c>
      <c r="C505" t="s">
        <v>358</v>
      </c>
      <c r="D505">
        <v>70</v>
      </c>
      <c r="E505" t="s">
        <v>1036</v>
      </c>
      <c r="F505">
        <v>2108</v>
      </c>
      <c r="G505">
        <v>6</v>
      </c>
      <c r="H505">
        <v>3945</v>
      </c>
      <c r="I505">
        <v>3.3206831119544589E-2</v>
      </c>
      <c r="J505">
        <v>1.7743979721166033E-2</v>
      </c>
      <c r="K505">
        <v>2024</v>
      </c>
      <c r="L505">
        <v>36</v>
      </c>
    </row>
    <row r="506" spans="1:12" x14ac:dyDescent="0.3">
      <c r="A506">
        <v>42</v>
      </c>
      <c r="B506" t="s">
        <v>846</v>
      </c>
      <c r="C506" t="s">
        <v>205</v>
      </c>
      <c r="D506">
        <v>53</v>
      </c>
      <c r="E506" t="s">
        <v>1030</v>
      </c>
      <c r="F506">
        <v>2108</v>
      </c>
      <c r="G506">
        <v>7</v>
      </c>
      <c r="H506">
        <v>18695</v>
      </c>
      <c r="I506">
        <v>2.5142314990512334E-2</v>
      </c>
      <c r="J506">
        <v>2.8349826156726398E-3</v>
      </c>
      <c r="K506">
        <v>2024</v>
      </c>
      <c r="L506">
        <v>36</v>
      </c>
    </row>
    <row r="507" spans="1:12" x14ac:dyDescent="0.3">
      <c r="A507">
        <v>42</v>
      </c>
      <c r="B507" t="s">
        <v>846</v>
      </c>
      <c r="C507" t="s">
        <v>175</v>
      </c>
      <c r="D507">
        <v>41</v>
      </c>
      <c r="E507" t="s">
        <v>1084</v>
      </c>
      <c r="F507">
        <v>2108</v>
      </c>
      <c r="G507">
        <v>8</v>
      </c>
      <c r="H507">
        <v>13007</v>
      </c>
      <c r="I507">
        <v>1.9449715370018977E-2</v>
      </c>
      <c r="J507">
        <v>3.1521488429307296E-3</v>
      </c>
      <c r="K507">
        <v>2024</v>
      </c>
      <c r="L507">
        <v>36</v>
      </c>
    </row>
    <row r="508" spans="1:12" x14ac:dyDescent="0.3">
      <c r="A508">
        <v>42</v>
      </c>
      <c r="B508" t="s">
        <v>846</v>
      </c>
      <c r="C508" t="s">
        <v>585</v>
      </c>
      <c r="D508">
        <v>40</v>
      </c>
      <c r="E508" t="s">
        <v>1048</v>
      </c>
      <c r="F508">
        <v>2108</v>
      </c>
      <c r="G508">
        <v>9</v>
      </c>
      <c r="H508">
        <v>7075</v>
      </c>
      <c r="I508">
        <v>1.8975332068311195E-2</v>
      </c>
      <c r="J508">
        <v>5.6537102473498231E-3</v>
      </c>
      <c r="K508">
        <v>2024</v>
      </c>
      <c r="L508">
        <v>36</v>
      </c>
    </row>
    <row r="509" spans="1:12" x14ac:dyDescent="0.3">
      <c r="A509">
        <v>42</v>
      </c>
      <c r="B509" t="s">
        <v>846</v>
      </c>
      <c r="C509" t="s">
        <v>505</v>
      </c>
      <c r="D509">
        <v>34</v>
      </c>
      <c r="E509" t="s">
        <v>1054</v>
      </c>
      <c r="F509">
        <v>2108</v>
      </c>
      <c r="G509">
        <v>10</v>
      </c>
      <c r="H509">
        <v>3953</v>
      </c>
      <c r="I509">
        <v>1.6129032258064516E-2</v>
      </c>
      <c r="J509">
        <v>8.601062484189223E-3</v>
      </c>
      <c r="K509">
        <v>2024</v>
      </c>
      <c r="L509">
        <v>36</v>
      </c>
    </row>
    <row r="510" spans="1:12" x14ac:dyDescent="0.3">
      <c r="A510">
        <v>42</v>
      </c>
      <c r="B510" t="s">
        <v>846</v>
      </c>
      <c r="C510" t="s">
        <v>520</v>
      </c>
      <c r="D510">
        <v>29</v>
      </c>
      <c r="E510" t="s">
        <v>1037</v>
      </c>
      <c r="F510">
        <v>2108</v>
      </c>
      <c r="G510">
        <v>11</v>
      </c>
      <c r="H510">
        <v>3995</v>
      </c>
      <c r="I510">
        <v>1.3757115749525617E-2</v>
      </c>
      <c r="J510">
        <v>7.2590738423028789E-3</v>
      </c>
      <c r="K510">
        <v>2024</v>
      </c>
      <c r="L510">
        <v>36</v>
      </c>
    </row>
    <row r="511" spans="1:12" x14ac:dyDescent="0.3">
      <c r="A511">
        <v>42</v>
      </c>
      <c r="B511" t="s">
        <v>846</v>
      </c>
      <c r="C511" t="s">
        <v>338</v>
      </c>
      <c r="D511">
        <v>28</v>
      </c>
      <c r="E511" t="s">
        <v>969</v>
      </c>
      <c r="F511">
        <v>2108</v>
      </c>
      <c r="G511">
        <v>12</v>
      </c>
      <c r="H511">
        <v>8003</v>
      </c>
      <c r="I511">
        <v>1.3282732447817837E-2</v>
      </c>
      <c r="J511">
        <v>3.4986879920029987E-3</v>
      </c>
      <c r="K511">
        <v>2024</v>
      </c>
      <c r="L511">
        <v>36</v>
      </c>
    </row>
    <row r="512" spans="1:12" x14ac:dyDescent="0.3">
      <c r="A512">
        <v>46</v>
      </c>
      <c r="B512" t="s">
        <v>712</v>
      </c>
      <c r="C512" t="s">
        <v>205</v>
      </c>
      <c r="D512">
        <v>329</v>
      </c>
      <c r="E512" t="s">
        <v>1030</v>
      </c>
      <c r="F512">
        <v>15438</v>
      </c>
      <c r="G512">
        <v>1</v>
      </c>
      <c r="H512">
        <v>18695</v>
      </c>
      <c r="I512">
        <v>2.1311050654229821E-2</v>
      </c>
      <c r="J512">
        <v>1.7598288312382991E-2</v>
      </c>
      <c r="K512">
        <v>2024</v>
      </c>
      <c r="L512">
        <v>36</v>
      </c>
    </row>
    <row r="513" spans="1:12" x14ac:dyDescent="0.3">
      <c r="A513">
        <v>46</v>
      </c>
      <c r="B513" t="s">
        <v>712</v>
      </c>
      <c r="C513" t="s">
        <v>264</v>
      </c>
      <c r="D513">
        <v>314</v>
      </c>
      <c r="E513" t="s">
        <v>1031</v>
      </c>
      <c r="F513">
        <v>15438</v>
      </c>
      <c r="G513">
        <v>2</v>
      </c>
      <c r="H513">
        <v>9696</v>
      </c>
      <c r="I513">
        <v>2.0339422204948828E-2</v>
      </c>
      <c r="J513">
        <v>3.2384488448844888E-2</v>
      </c>
      <c r="K513">
        <v>2024</v>
      </c>
      <c r="L513">
        <v>36</v>
      </c>
    </row>
    <row r="514" spans="1:12" x14ac:dyDescent="0.3">
      <c r="A514">
        <v>46</v>
      </c>
      <c r="B514" t="s">
        <v>712</v>
      </c>
      <c r="C514" t="s">
        <v>215</v>
      </c>
      <c r="D514">
        <v>280</v>
      </c>
      <c r="E514" t="s">
        <v>1041</v>
      </c>
      <c r="F514">
        <v>15438</v>
      </c>
      <c r="G514">
        <v>3</v>
      </c>
      <c r="H514">
        <v>14909</v>
      </c>
      <c r="I514">
        <v>1.8137064386578573E-2</v>
      </c>
      <c r="J514">
        <v>1.8780602320745857E-2</v>
      </c>
      <c r="K514">
        <v>2024</v>
      </c>
      <c r="L514">
        <v>36</v>
      </c>
    </row>
    <row r="515" spans="1:12" x14ac:dyDescent="0.3">
      <c r="A515">
        <v>46</v>
      </c>
      <c r="B515" t="s">
        <v>712</v>
      </c>
      <c r="C515" t="s">
        <v>368</v>
      </c>
      <c r="D515">
        <v>260</v>
      </c>
      <c r="E515" t="s">
        <v>1087</v>
      </c>
      <c r="F515">
        <v>15438</v>
      </c>
      <c r="G515">
        <v>4</v>
      </c>
      <c r="H515">
        <v>9848</v>
      </c>
      <c r="I515">
        <v>1.6841559787537246E-2</v>
      </c>
      <c r="J515">
        <v>2.6401299756295696E-2</v>
      </c>
      <c r="K515">
        <v>2024</v>
      </c>
      <c r="L515">
        <v>36</v>
      </c>
    </row>
    <row r="516" spans="1:12" x14ac:dyDescent="0.3">
      <c r="A516">
        <v>46</v>
      </c>
      <c r="B516" t="s">
        <v>712</v>
      </c>
      <c r="C516" t="s">
        <v>381</v>
      </c>
      <c r="D516">
        <v>224</v>
      </c>
      <c r="E516" t="s">
        <v>1093</v>
      </c>
      <c r="F516">
        <v>15438</v>
      </c>
      <c r="G516">
        <v>5</v>
      </c>
      <c r="H516">
        <v>12810</v>
      </c>
      <c r="I516">
        <v>1.4509651509262858E-2</v>
      </c>
      <c r="J516">
        <v>1.7486338797814208E-2</v>
      </c>
      <c r="K516">
        <v>2024</v>
      </c>
      <c r="L516">
        <v>36</v>
      </c>
    </row>
    <row r="517" spans="1:12" x14ac:dyDescent="0.3">
      <c r="A517">
        <v>46</v>
      </c>
      <c r="B517" t="s">
        <v>712</v>
      </c>
      <c r="C517" t="s">
        <v>151</v>
      </c>
      <c r="D517">
        <v>220</v>
      </c>
      <c r="E517" t="s">
        <v>1091</v>
      </c>
      <c r="F517">
        <v>15438</v>
      </c>
      <c r="G517">
        <v>6</v>
      </c>
      <c r="H517">
        <v>12580</v>
      </c>
      <c r="I517">
        <v>1.4250550589454592E-2</v>
      </c>
      <c r="J517">
        <v>1.7488076311605722E-2</v>
      </c>
      <c r="K517">
        <v>2024</v>
      </c>
      <c r="L517">
        <v>36</v>
      </c>
    </row>
    <row r="518" spans="1:12" x14ac:dyDescent="0.3">
      <c r="A518">
        <v>46</v>
      </c>
      <c r="B518" t="s">
        <v>712</v>
      </c>
      <c r="C518" t="s">
        <v>265</v>
      </c>
      <c r="D518">
        <v>208</v>
      </c>
      <c r="E518" t="s">
        <v>1033</v>
      </c>
      <c r="F518">
        <v>15438</v>
      </c>
      <c r="G518">
        <v>7</v>
      </c>
      <c r="H518">
        <v>6276</v>
      </c>
      <c r="I518">
        <v>1.3473247830029797E-2</v>
      </c>
      <c r="J518">
        <v>3.3142128744423197E-2</v>
      </c>
      <c r="K518">
        <v>2024</v>
      </c>
      <c r="L518">
        <v>36</v>
      </c>
    </row>
    <row r="519" spans="1:12" x14ac:dyDescent="0.3">
      <c r="A519">
        <v>46</v>
      </c>
      <c r="B519" t="s">
        <v>712</v>
      </c>
      <c r="C519" t="s">
        <v>384</v>
      </c>
      <c r="D519">
        <v>181</v>
      </c>
      <c r="E519" t="s">
        <v>1089</v>
      </c>
      <c r="F519">
        <v>15438</v>
      </c>
      <c r="G519">
        <v>8</v>
      </c>
      <c r="H519">
        <v>13339</v>
      </c>
      <c r="I519">
        <v>1.1724316621324006E-2</v>
      </c>
      <c r="J519">
        <v>1.3569233075942724E-2</v>
      </c>
      <c r="K519">
        <v>2024</v>
      </c>
      <c r="L519">
        <v>36</v>
      </c>
    </row>
    <row r="520" spans="1:12" x14ac:dyDescent="0.3">
      <c r="A520">
        <v>46</v>
      </c>
      <c r="B520" t="s">
        <v>712</v>
      </c>
      <c r="C520" t="s">
        <v>307</v>
      </c>
      <c r="D520">
        <v>179</v>
      </c>
      <c r="E520" t="s">
        <v>1088</v>
      </c>
      <c r="F520">
        <v>15438</v>
      </c>
      <c r="G520">
        <v>9</v>
      </c>
      <c r="H520">
        <v>8200</v>
      </c>
      <c r="I520">
        <v>1.1594766161419873E-2</v>
      </c>
      <c r="J520">
        <v>2.1829268292682925E-2</v>
      </c>
      <c r="K520">
        <v>2024</v>
      </c>
      <c r="L520">
        <v>36</v>
      </c>
    </row>
    <row r="521" spans="1:12" x14ac:dyDescent="0.3">
      <c r="A521">
        <v>46</v>
      </c>
      <c r="B521" t="s">
        <v>712</v>
      </c>
      <c r="C521" t="s">
        <v>388</v>
      </c>
      <c r="D521">
        <v>163</v>
      </c>
      <c r="E521" t="s">
        <v>1090</v>
      </c>
      <c r="F521">
        <v>15438</v>
      </c>
      <c r="G521">
        <v>10</v>
      </c>
      <c r="H521">
        <v>925</v>
      </c>
      <c r="I521">
        <v>1.0558362482186811E-2</v>
      </c>
      <c r="J521">
        <v>0.17621621621621622</v>
      </c>
      <c r="K521">
        <v>2024</v>
      </c>
      <c r="L521">
        <v>36</v>
      </c>
    </row>
    <row r="522" spans="1:12" x14ac:dyDescent="0.3">
      <c r="A522">
        <v>46</v>
      </c>
      <c r="B522" t="s">
        <v>712</v>
      </c>
      <c r="C522" t="s">
        <v>504</v>
      </c>
      <c r="D522">
        <v>153</v>
      </c>
      <c r="E522" t="s">
        <v>1039</v>
      </c>
      <c r="F522">
        <v>15438</v>
      </c>
      <c r="G522">
        <v>11</v>
      </c>
      <c r="H522">
        <v>10574</v>
      </c>
      <c r="I522">
        <v>9.9106101826661481E-3</v>
      </c>
      <c r="J522">
        <v>1.4469453376205787E-2</v>
      </c>
      <c r="K522">
        <v>2024</v>
      </c>
      <c r="L522">
        <v>36</v>
      </c>
    </row>
    <row r="523" spans="1:12" x14ac:dyDescent="0.3">
      <c r="A523">
        <v>46</v>
      </c>
      <c r="B523" t="s">
        <v>712</v>
      </c>
      <c r="C523" t="s">
        <v>338</v>
      </c>
      <c r="D523">
        <v>144</v>
      </c>
      <c r="E523" t="s">
        <v>969</v>
      </c>
      <c r="F523">
        <v>15438</v>
      </c>
      <c r="G523">
        <v>12</v>
      </c>
      <c r="H523">
        <v>8003</v>
      </c>
      <c r="I523">
        <v>9.3276331130975523E-3</v>
      </c>
      <c r="J523">
        <v>1.7993252530301138E-2</v>
      </c>
      <c r="K523">
        <v>2024</v>
      </c>
      <c r="L523">
        <v>36</v>
      </c>
    </row>
    <row r="524" spans="1:12" x14ac:dyDescent="0.3">
      <c r="A524">
        <v>46</v>
      </c>
      <c r="B524" t="s">
        <v>712</v>
      </c>
      <c r="C524" t="s">
        <v>671</v>
      </c>
      <c r="D524">
        <v>135</v>
      </c>
      <c r="E524" t="s">
        <v>1092</v>
      </c>
      <c r="F524">
        <v>15438</v>
      </c>
      <c r="G524">
        <v>13</v>
      </c>
      <c r="H524">
        <v>21676</v>
      </c>
      <c r="I524">
        <v>8.7446560435289547E-3</v>
      </c>
      <c r="J524">
        <v>6.2280863627975644E-3</v>
      </c>
      <c r="K524">
        <v>2024</v>
      </c>
      <c r="L524">
        <v>36</v>
      </c>
    </row>
    <row r="525" spans="1:12" x14ac:dyDescent="0.3">
      <c r="A525">
        <v>46</v>
      </c>
      <c r="B525" t="s">
        <v>712</v>
      </c>
      <c r="C525" t="s">
        <v>358</v>
      </c>
      <c r="D525">
        <v>129</v>
      </c>
      <c r="E525" t="s">
        <v>1036</v>
      </c>
      <c r="F525">
        <v>15438</v>
      </c>
      <c r="G525">
        <v>14</v>
      </c>
      <c r="H525">
        <v>3945</v>
      </c>
      <c r="I525">
        <v>8.3560046638165558E-3</v>
      </c>
      <c r="J525">
        <v>3.2699619771863121E-2</v>
      </c>
      <c r="K525">
        <v>2024</v>
      </c>
      <c r="L525">
        <v>36</v>
      </c>
    </row>
    <row r="526" spans="1:12" x14ac:dyDescent="0.3">
      <c r="A526">
        <v>46</v>
      </c>
      <c r="B526" t="s">
        <v>712</v>
      </c>
      <c r="C526" t="s">
        <v>498</v>
      </c>
      <c r="D526">
        <v>123</v>
      </c>
      <c r="E526" t="s">
        <v>1158</v>
      </c>
      <c r="F526">
        <v>15438</v>
      </c>
      <c r="G526">
        <v>15</v>
      </c>
      <c r="H526">
        <v>8269</v>
      </c>
      <c r="I526">
        <v>7.9673532841041585E-3</v>
      </c>
      <c r="J526">
        <v>1.4874833716289757E-2</v>
      </c>
      <c r="K526">
        <v>2024</v>
      </c>
      <c r="L526">
        <v>36</v>
      </c>
    </row>
    <row r="527" spans="1:12" x14ac:dyDescent="0.3">
      <c r="A527">
        <v>46</v>
      </c>
      <c r="B527" t="s">
        <v>712</v>
      </c>
      <c r="C527" t="s">
        <v>297</v>
      </c>
      <c r="D527">
        <v>116</v>
      </c>
      <c r="E527" t="s">
        <v>1190</v>
      </c>
      <c r="F527">
        <v>15438</v>
      </c>
      <c r="G527">
        <v>16.5</v>
      </c>
      <c r="H527">
        <v>4738</v>
      </c>
      <c r="I527">
        <v>7.513926674439694E-3</v>
      </c>
      <c r="J527">
        <v>2.4482904178978471E-2</v>
      </c>
      <c r="K527">
        <v>2024</v>
      </c>
      <c r="L527">
        <v>36</v>
      </c>
    </row>
    <row r="528" spans="1:12" x14ac:dyDescent="0.3">
      <c r="A528">
        <v>46</v>
      </c>
      <c r="B528" t="s">
        <v>712</v>
      </c>
      <c r="C528" t="s">
        <v>520</v>
      </c>
      <c r="D528">
        <v>116</v>
      </c>
      <c r="E528" t="s">
        <v>1037</v>
      </c>
      <c r="F528">
        <v>15438</v>
      </c>
      <c r="G528">
        <v>16.5</v>
      </c>
      <c r="H528">
        <v>3995</v>
      </c>
      <c r="I528">
        <v>7.513926674439694E-3</v>
      </c>
      <c r="J528">
        <v>2.9036295369211516E-2</v>
      </c>
      <c r="K528">
        <v>2024</v>
      </c>
      <c r="L528">
        <v>36</v>
      </c>
    </row>
    <row r="529" spans="1:12" x14ac:dyDescent="0.3">
      <c r="A529">
        <v>46</v>
      </c>
      <c r="B529" t="s">
        <v>712</v>
      </c>
      <c r="C529" t="s">
        <v>224</v>
      </c>
      <c r="D529">
        <v>112</v>
      </c>
      <c r="E529" t="s">
        <v>1040</v>
      </c>
      <c r="F529">
        <v>15438</v>
      </c>
      <c r="G529">
        <v>18</v>
      </c>
      <c r="H529">
        <v>7253</v>
      </c>
      <c r="I529">
        <v>7.2548257546314289E-3</v>
      </c>
      <c r="J529">
        <v>1.5441886116089893E-2</v>
      </c>
      <c r="K529">
        <v>2024</v>
      </c>
      <c r="L529">
        <v>36</v>
      </c>
    </row>
    <row r="530" spans="1:12" x14ac:dyDescent="0.3">
      <c r="A530">
        <v>46</v>
      </c>
      <c r="B530" t="s">
        <v>712</v>
      </c>
      <c r="C530" t="s">
        <v>386</v>
      </c>
      <c r="D530">
        <v>107</v>
      </c>
      <c r="E530" t="s">
        <v>1191</v>
      </c>
      <c r="F530">
        <v>15438</v>
      </c>
      <c r="G530">
        <v>19</v>
      </c>
      <c r="H530">
        <v>6371</v>
      </c>
      <c r="I530">
        <v>6.9309496048710973E-3</v>
      </c>
      <c r="J530">
        <v>1.6794851671637107E-2</v>
      </c>
      <c r="K530">
        <v>2024</v>
      </c>
      <c r="L530">
        <v>36</v>
      </c>
    </row>
    <row r="531" spans="1:12" x14ac:dyDescent="0.3">
      <c r="A531">
        <v>46</v>
      </c>
      <c r="B531" t="s">
        <v>712</v>
      </c>
      <c r="C531" t="s">
        <v>408</v>
      </c>
      <c r="D531">
        <v>105</v>
      </c>
      <c r="E531" t="s">
        <v>982</v>
      </c>
      <c r="F531">
        <v>15438</v>
      </c>
      <c r="G531">
        <v>20</v>
      </c>
      <c r="H531">
        <v>5976</v>
      </c>
      <c r="I531">
        <v>6.8013991449669643E-3</v>
      </c>
      <c r="J531">
        <v>1.7570281124497992E-2</v>
      </c>
      <c r="K531">
        <v>2024</v>
      </c>
      <c r="L531">
        <v>36</v>
      </c>
    </row>
    <row r="532" spans="1:12" x14ac:dyDescent="0.3">
      <c r="A532">
        <v>46</v>
      </c>
      <c r="B532" t="s">
        <v>712</v>
      </c>
      <c r="C532" t="s">
        <v>604</v>
      </c>
      <c r="D532">
        <v>103</v>
      </c>
      <c r="E532" t="s">
        <v>1186</v>
      </c>
      <c r="F532">
        <v>15438</v>
      </c>
      <c r="G532">
        <v>21</v>
      </c>
      <c r="H532">
        <v>5751</v>
      </c>
      <c r="I532">
        <v>6.6718486850628322E-3</v>
      </c>
      <c r="J532">
        <v>1.7909928708050773E-2</v>
      </c>
      <c r="K532">
        <v>2024</v>
      </c>
      <c r="L532">
        <v>36</v>
      </c>
    </row>
    <row r="533" spans="1:12" x14ac:dyDescent="0.3">
      <c r="A533">
        <v>46</v>
      </c>
      <c r="B533" t="s">
        <v>712</v>
      </c>
      <c r="C533" t="s">
        <v>398</v>
      </c>
      <c r="D533">
        <v>99</v>
      </c>
      <c r="E533" t="s">
        <v>1044</v>
      </c>
      <c r="F533">
        <v>15438</v>
      </c>
      <c r="G533">
        <v>22</v>
      </c>
      <c r="H533">
        <v>3290</v>
      </c>
      <c r="I533">
        <v>6.4127477652545671E-3</v>
      </c>
      <c r="J533">
        <v>3.0091185410334346E-2</v>
      </c>
      <c r="K533">
        <v>2024</v>
      </c>
      <c r="L533">
        <v>36</v>
      </c>
    </row>
    <row r="534" spans="1:12" x14ac:dyDescent="0.3">
      <c r="A534">
        <v>46</v>
      </c>
      <c r="B534" t="s">
        <v>712</v>
      </c>
      <c r="C534" t="s">
        <v>175</v>
      </c>
      <c r="D534">
        <v>98</v>
      </c>
      <c r="E534" t="s">
        <v>1084</v>
      </c>
      <c r="F534">
        <v>15438</v>
      </c>
      <c r="G534">
        <v>23</v>
      </c>
      <c r="H534">
        <v>13007</v>
      </c>
      <c r="I534">
        <v>6.3479725353025006E-3</v>
      </c>
      <c r="J534">
        <v>7.5344045513954022E-3</v>
      </c>
      <c r="K534">
        <v>2024</v>
      </c>
      <c r="L534">
        <v>36</v>
      </c>
    </row>
    <row r="535" spans="1:12" x14ac:dyDescent="0.3">
      <c r="A535">
        <v>46</v>
      </c>
      <c r="B535" t="s">
        <v>712</v>
      </c>
      <c r="C535" t="s">
        <v>217</v>
      </c>
      <c r="D535">
        <v>89</v>
      </c>
      <c r="E535" t="s">
        <v>1034</v>
      </c>
      <c r="F535">
        <v>15438</v>
      </c>
      <c r="G535">
        <v>24</v>
      </c>
      <c r="H535">
        <v>3200</v>
      </c>
      <c r="I535">
        <v>5.764995465733903E-3</v>
      </c>
      <c r="J535">
        <v>2.78125E-2</v>
      </c>
      <c r="K535">
        <v>2024</v>
      </c>
      <c r="L535">
        <v>36</v>
      </c>
    </row>
    <row r="536" spans="1:12" x14ac:dyDescent="0.3">
      <c r="A536">
        <v>46</v>
      </c>
      <c r="B536" t="s">
        <v>712</v>
      </c>
      <c r="C536" t="s">
        <v>511</v>
      </c>
      <c r="D536">
        <v>88</v>
      </c>
      <c r="E536" t="s">
        <v>1187</v>
      </c>
      <c r="F536">
        <v>15438</v>
      </c>
      <c r="G536">
        <v>25.5</v>
      </c>
      <c r="H536">
        <v>5935</v>
      </c>
      <c r="I536">
        <v>5.7002202357818374E-3</v>
      </c>
      <c r="J536">
        <v>1.4827295703454086E-2</v>
      </c>
      <c r="K536">
        <v>2024</v>
      </c>
      <c r="L536">
        <v>36</v>
      </c>
    </row>
    <row r="537" spans="1:12" x14ac:dyDescent="0.3">
      <c r="A537">
        <v>46</v>
      </c>
      <c r="B537" t="s">
        <v>712</v>
      </c>
      <c r="C537" t="s">
        <v>517</v>
      </c>
      <c r="D537">
        <v>88</v>
      </c>
      <c r="E537" t="s">
        <v>1035</v>
      </c>
      <c r="F537">
        <v>15438</v>
      </c>
      <c r="G537">
        <v>25.5</v>
      </c>
      <c r="H537">
        <v>3314</v>
      </c>
      <c r="I537">
        <v>5.7002202357818374E-3</v>
      </c>
      <c r="J537">
        <v>2.6554013277006638E-2</v>
      </c>
      <c r="K537">
        <v>2024</v>
      </c>
      <c r="L537">
        <v>36</v>
      </c>
    </row>
    <row r="538" spans="1:12" x14ac:dyDescent="0.3">
      <c r="A538">
        <v>46</v>
      </c>
      <c r="B538" t="s">
        <v>712</v>
      </c>
      <c r="C538" t="s">
        <v>209</v>
      </c>
      <c r="D538">
        <v>86</v>
      </c>
      <c r="E538" t="s">
        <v>1086</v>
      </c>
      <c r="F538">
        <v>15438</v>
      </c>
      <c r="G538">
        <v>28.5</v>
      </c>
      <c r="H538">
        <v>4247</v>
      </c>
      <c r="I538">
        <v>5.5706697758777044E-3</v>
      </c>
      <c r="J538">
        <v>2.0249587944431362E-2</v>
      </c>
      <c r="K538">
        <v>2024</v>
      </c>
      <c r="L538">
        <v>36</v>
      </c>
    </row>
    <row r="539" spans="1:12" x14ac:dyDescent="0.3">
      <c r="A539">
        <v>46</v>
      </c>
      <c r="B539" t="s">
        <v>712</v>
      </c>
      <c r="C539" t="s">
        <v>402</v>
      </c>
      <c r="D539">
        <v>86</v>
      </c>
      <c r="E539" t="s">
        <v>1189</v>
      </c>
      <c r="F539">
        <v>15438</v>
      </c>
      <c r="G539">
        <v>28.5</v>
      </c>
      <c r="H539">
        <v>5544</v>
      </c>
      <c r="I539">
        <v>5.5706697758777044E-3</v>
      </c>
      <c r="J539">
        <v>1.5512265512265512E-2</v>
      </c>
      <c r="K539">
        <v>2024</v>
      </c>
      <c r="L539">
        <v>36</v>
      </c>
    </row>
    <row r="540" spans="1:12" x14ac:dyDescent="0.3">
      <c r="A540">
        <v>46</v>
      </c>
      <c r="B540" t="s">
        <v>712</v>
      </c>
      <c r="C540" t="s">
        <v>490</v>
      </c>
      <c r="D540">
        <v>86</v>
      </c>
      <c r="E540" t="s">
        <v>1195</v>
      </c>
      <c r="F540">
        <v>15438</v>
      </c>
      <c r="G540">
        <v>28.5</v>
      </c>
      <c r="H540">
        <v>7571</v>
      </c>
      <c r="I540">
        <v>5.5706697758777044E-3</v>
      </c>
      <c r="J540">
        <v>1.135913353586052E-2</v>
      </c>
      <c r="K540">
        <v>2024</v>
      </c>
      <c r="L540">
        <v>36</v>
      </c>
    </row>
    <row r="541" spans="1:12" x14ac:dyDescent="0.3">
      <c r="A541">
        <v>46</v>
      </c>
      <c r="B541" t="s">
        <v>712</v>
      </c>
      <c r="C541" t="s">
        <v>572</v>
      </c>
      <c r="D541">
        <v>86</v>
      </c>
      <c r="E541" t="s">
        <v>996</v>
      </c>
      <c r="F541">
        <v>15438</v>
      </c>
      <c r="G541">
        <v>28.5</v>
      </c>
      <c r="H541">
        <v>18857</v>
      </c>
      <c r="I541">
        <v>5.5706697758777044E-3</v>
      </c>
      <c r="J541">
        <v>4.5606406109137193E-3</v>
      </c>
      <c r="K541">
        <v>2024</v>
      </c>
      <c r="L541">
        <v>36</v>
      </c>
    </row>
    <row r="542" spans="1:12" x14ac:dyDescent="0.3">
      <c r="A542">
        <v>46</v>
      </c>
      <c r="B542" t="s">
        <v>712</v>
      </c>
      <c r="C542" t="s">
        <v>585</v>
      </c>
      <c r="D542">
        <v>83</v>
      </c>
      <c r="E542" t="s">
        <v>1048</v>
      </c>
      <c r="F542">
        <v>15438</v>
      </c>
      <c r="G542">
        <v>31</v>
      </c>
      <c r="H542">
        <v>7075</v>
      </c>
      <c r="I542">
        <v>5.3763440860215058E-3</v>
      </c>
      <c r="J542">
        <v>1.1731448763250883E-2</v>
      </c>
      <c r="K542">
        <v>2024</v>
      </c>
      <c r="L542">
        <v>36</v>
      </c>
    </row>
    <row r="543" spans="1:12" x14ac:dyDescent="0.3">
      <c r="A543">
        <v>46</v>
      </c>
      <c r="B543" t="s">
        <v>712</v>
      </c>
      <c r="C543" t="s">
        <v>361</v>
      </c>
      <c r="D543">
        <v>80</v>
      </c>
      <c r="E543" t="s">
        <v>1032</v>
      </c>
      <c r="F543">
        <v>15438</v>
      </c>
      <c r="G543">
        <v>32</v>
      </c>
      <c r="H543">
        <v>3560</v>
      </c>
      <c r="I543">
        <v>5.1820183961653063E-3</v>
      </c>
      <c r="J543">
        <v>2.247191011235955E-2</v>
      </c>
      <c r="K543">
        <v>2024</v>
      </c>
      <c r="L543">
        <v>36</v>
      </c>
    </row>
    <row r="544" spans="1:12" x14ac:dyDescent="0.3">
      <c r="A544">
        <v>46</v>
      </c>
      <c r="B544" t="s">
        <v>712</v>
      </c>
      <c r="C544" t="s">
        <v>1174</v>
      </c>
      <c r="D544">
        <v>78</v>
      </c>
      <c r="E544" t="s">
        <v>1175</v>
      </c>
      <c r="F544">
        <v>15438</v>
      </c>
      <c r="G544">
        <v>33.5</v>
      </c>
      <c r="H544">
        <v>1417</v>
      </c>
      <c r="I544">
        <v>5.0524679362611733E-3</v>
      </c>
      <c r="J544">
        <v>5.5045871559633031E-2</v>
      </c>
      <c r="K544">
        <v>2024</v>
      </c>
      <c r="L544">
        <v>36</v>
      </c>
    </row>
    <row r="545" spans="1:12" x14ac:dyDescent="0.3">
      <c r="A545">
        <v>46</v>
      </c>
      <c r="B545" t="s">
        <v>712</v>
      </c>
      <c r="C545" t="s">
        <v>527</v>
      </c>
      <c r="D545">
        <v>78</v>
      </c>
      <c r="E545" t="s">
        <v>1252</v>
      </c>
      <c r="F545">
        <v>15438</v>
      </c>
      <c r="G545">
        <v>33.5</v>
      </c>
      <c r="H545">
        <v>5204</v>
      </c>
      <c r="I545">
        <v>5.0524679362611733E-3</v>
      </c>
      <c r="J545">
        <v>1.498847040737894E-2</v>
      </c>
      <c r="K545">
        <v>2024</v>
      </c>
      <c r="L545">
        <v>36</v>
      </c>
    </row>
    <row r="546" spans="1:12" x14ac:dyDescent="0.3">
      <c r="A546">
        <v>46</v>
      </c>
      <c r="B546" t="s">
        <v>712</v>
      </c>
      <c r="C546" t="s">
        <v>418</v>
      </c>
      <c r="D546">
        <v>74</v>
      </c>
      <c r="E546" t="s">
        <v>1085</v>
      </c>
      <c r="F546">
        <v>15438</v>
      </c>
      <c r="G546">
        <v>36</v>
      </c>
      <c r="H546">
        <v>2606</v>
      </c>
      <c r="I546">
        <v>4.7933670164529082E-3</v>
      </c>
      <c r="J546">
        <v>2.8396009209516501E-2</v>
      </c>
      <c r="K546">
        <v>2024</v>
      </c>
      <c r="L546">
        <v>36</v>
      </c>
    </row>
    <row r="547" spans="1:12" x14ac:dyDescent="0.3">
      <c r="A547">
        <v>46</v>
      </c>
      <c r="B547" t="s">
        <v>712</v>
      </c>
      <c r="C547" t="s">
        <v>3004</v>
      </c>
      <c r="D547">
        <v>74</v>
      </c>
      <c r="E547" t="s">
        <v>3005</v>
      </c>
      <c r="F547">
        <v>15438</v>
      </c>
      <c r="G547">
        <v>36</v>
      </c>
      <c r="H547">
        <v>627</v>
      </c>
      <c r="I547">
        <v>4.7933670164529082E-3</v>
      </c>
      <c r="J547">
        <v>0.11802232854864433</v>
      </c>
      <c r="K547">
        <v>2024</v>
      </c>
      <c r="L547">
        <v>36</v>
      </c>
    </row>
    <row r="548" spans="1:12" x14ac:dyDescent="0.3">
      <c r="A548">
        <v>46</v>
      </c>
      <c r="B548" t="s">
        <v>712</v>
      </c>
      <c r="C548" t="s">
        <v>546</v>
      </c>
      <c r="D548">
        <v>74</v>
      </c>
      <c r="E548" t="s">
        <v>1185</v>
      </c>
      <c r="F548">
        <v>15438</v>
      </c>
      <c r="G548">
        <v>36</v>
      </c>
      <c r="H548">
        <v>5351</v>
      </c>
      <c r="I548">
        <v>4.7933670164529082E-3</v>
      </c>
      <c r="J548">
        <v>1.3829190805456923E-2</v>
      </c>
      <c r="K548">
        <v>2024</v>
      </c>
      <c r="L548">
        <v>36</v>
      </c>
    </row>
    <row r="549" spans="1:12" x14ac:dyDescent="0.3">
      <c r="A549">
        <v>46</v>
      </c>
      <c r="B549" t="s">
        <v>712</v>
      </c>
      <c r="C549" t="s">
        <v>212</v>
      </c>
      <c r="D549">
        <v>73</v>
      </c>
      <c r="E549" t="s">
        <v>1045</v>
      </c>
      <c r="F549">
        <v>15438</v>
      </c>
      <c r="G549">
        <v>38</v>
      </c>
      <c r="H549">
        <v>2796</v>
      </c>
      <c r="I549">
        <v>4.7285917865008418E-3</v>
      </c>
      <c r="J549">
        <v>2.6108726752503576E-2</v>
      </c>
      <c r="K549">
        <v>2024</v>
      </c>
      <c r="L549">
        <v>36</v>
      </c>
    </row>
    <row r="550" spans="1:12" x14ac:dyDescent="0.3">
      <c r="A550">
        <v>46</v>
      </c>
      <c r="B550" t="s">
        <v>712</v>
      </c>
      <c r="C550" t="s">
        <v>165</v>
      </c>
      <c r="D550">
        <v>72</v>
      </c>
      <c r="E550" t="s">
        <v>1220</v>
      </c>
      <c r="F550">
        <v>15438</v>
      </c>
      <c r="G550">
        <v>39.5</v>
      </c>
      <c r="H550">
        <v>3681</v>
      </c>
      <c r="I550">
        <v>4.6638165565487761E-3</v>
      </c>
      <c r="J550">
        <v>1.9559902200488997E-2</v>
      </c>
      <c r="K550">
        <v>2024</v>
      </c>
      <c r="L550">
        <v>36</v>
      </c>
    </row>
    <row r="551" spans="1:12" x14ac:dyDescent="0.3">
      <c r="A551">
        <v>46</v>
      </c>
      <c r="B551" t="s">
        <v>712</v>
      </c>
      <c r="C551" t="s">
        <v>393</v>
      </c>
      <c r="D551">
        <v>72</v>
      </c>
      <c r="E551" t="s">
        <v>1279</v>
      </c>
      <c r="F551">
        <v>15438</v>
      </c>
      <c r="G551">
        <v>39.5</v>
      </c>
      <c r="H551">
        <v>4446</v>
      </c>
      <c r="I551">
        <v>4.6638165565487761E-3</v>
      </c>
      <c r="J551">
        <v>1.6194331983805668E-2</v>
      </c>
      <c r="K551">
        <v>2024</v>
      </c>
      <c r="L551">
        <v>36</v>
      </c>
    </row>
    <row r="552" spans="1:12" x14ac:dyDescent="0.3">
      <c r="A552">
        <v>46</v>
      </c>
      <c r="B552" t="s">
        <v>712</v>
      </c>
      <c r="C552" t="s">
        <v>258</v>
      </c>
      <c r="D552">
        <v>71</v>
      </c>
      <c r="E552" t="s">
        <v>1042</v>
      </c>
      <c r="F552">
        <v>15438</v>
      </c>
      <c r="G552">
        <v>41.5</v>
      </c>
      <c r="H552">
        <v>3066</v>
      </c>
      <c r="I552">
        <v>4.5990413265967096E-3</v>
      </c>
      <c r="J552">
        <v>2.3157208088714937E-2</v>
      </c>
      <c r="K552">
        <v>2024</v>
      </c>
      <c r="L552">
        <v>36</v>
      </c>
    </row>
    <row r="553" spans="1:12" x14ac:dyDescent="0.3">
      <c r="A553">
        <v>46</v>
      </c>
      <c r="B553" t="s">
        <v>712</v>
      </c>
      <c r="C553" t="s">
        <v>637</v>
      </c>
      <c r="D553">
        <v>71</v>
      </c>
      <c r="E553" t="s">
        <v>1038</v>
      </c>
      <c r="F553">
        <v>15438</v>
      </c>
      <c r="G553">
        <v>41.5</v>
      </c>
      <c r="H553">
        <v>2966</v>
      </c>
      <c r="I553">
        <v>4.5990413265967096E-3</v>
      </c>
      <c r="J553">
        <v>2.3937963587322995E-2</v>
      </c>
      <c r="K553">
        <v>2024</v>
      </c>
      <c r="L553">
        <v>36</v>
      </c>
    </row>
    <row r="554" spans="1:12" x14ac:dyDescent="0.3">
      <c r="A554">
        <v>46</v>
      </c>
      <c r="B554" t="s">
        <v>712</v>
      </c>
      <c r="C554" t="s">
        <v>577</v>
      </c>
      <c r="D554">
        <v>67</v>
      </c>
      <c r="E554" t="s">
        <v>1050</v>
      </c>
      <c r="F554">
        <v>15438</v>
      </c>
      <c r="G554">
        <v>43</v>
      </c>
      <c r="H554">
        <v>3578</v>
      </c>
      <c r="I554">
        <v>4.3399404067884437E-3</v>
      </c>
      <c r="J554">
        <v>1.8725544997205142E-2</v>
      </c>
      <c r="K554">
        <v>2024</v>
      </c>
      <c r="L554">
        <v>36</v>
      </c>
    </row>
    <row r="555" spans="1:12" x14ac:dyDescent="0.3">
      <c r="A555">
        <v>46</v>
      </c>
      <c r="B555" t="s">
        <v>712</v>
      </c>
      <c r="C555" t="s">
        <v>163</v>
      </c>
      <c r="D555">
        <v>64</v>
      </c>
      <c r="E555" t="s">
        <v>1146</v>
      </c>
      <c r="F555">
        <v>15438</v>
      </c>
      <c r="G555">
        <v>44.5</v>
      </c>
      <c r="H555">
        <v>2970</v>
      </c>
      <c r="I555">
        <v>4.1456147169322451E-3</v>
      </c>
      <c r="J555">
        <v>2.154882154882155E-2</v>
      </c>
      <c r="K555">
        <v>2024</v>
      </c>
      <c r="L555">
        <v>36</v>
      </c>
    </row>
    <row r="556" spans="1:12" x14ac:dyDescent="0.3">
      <c r="A556">
        <v>46</v>
      </c>
      <c r="B556" t="s">
        <v>712</v>
      </c>
      <c r="C556" t="s">
        <v>668</v>
      </c>
      <c r="D556">
        <v>64</v>
      </c>
      <c r="E556" t="s">
        <v>1224</v>
      </c>
      <c r="F556">
        <v>15438</v>
      </c>
      <c r="G556">
        <v>44.5</v>
      </c>
      <c r="H556">
        <v>5140</v>
      </c>
      <c r="I556">
        <v>4.1456147169322451E-3</v>
      </c>
      <c r="J556">
        <v>1.2451361867704281E-2</v>
      </c>
      <c r="K556">
        <v>2024</v>
      </c>
      <c r="L556">
        <v>36</v>
      </c>
    </row>
    <row r="557" spans="1:12" x14ac:dyDescent="0.3">
      <c r="A557">
        <v>46</v>
      </c>
      <c r="B557" t="s">
        <v>712</v>
      </c>
      <c r="C557" t="s">
        <v>200</v>
      </c>
      <c r="D557">
        <v>63</v>
      </c>
      <c r="E557" t="s">
        <v>1173</v>
      </c>
      <c r="F557">
        <v>15438</v>
      </c>
      <c r="G557">
        <v>47</v>
      </c>
      <c r="H557">
        <v>3164</v>
      </c>
      <c r="I557">
        <v>4.0808394869801786E-3</v>
      </c>
      <c r="J557">
        <v>1.9911504424778761E-2</v>
      </c>
      <c r="K557">
        <v>2024</v>
      </c>
      <c r="L557">
        <v>36</v>
      </c>
    </row>
    <row r="558" spans="1:12" x14ac:dyDescent="0.3">
      <c r="A558">
        <v>46</v>
      </c>
      <c r="B558" t="s">
        <v>712</v>
      </c>
      <c r="C558" t="s">
        <v>303</v>
      </c>
      <c r="D558">
        <v>63</v>
      </c>
      <c r="E558" t="s">
        <v>994</v>
      </c>
      <c r="F558">
        <v>15438</v>
      </c>
      <c r="G558">
        <v>47</v>
      </c>
      <c r="H558">
        <v>5171</v>
      </c>
      <c r="I558">
        <v>4.0808394869801786E-3</v>
      </c>
      <c r="J558">
        <v>1.218333011023013E-2</v>
      </c>
      <c r="K558">
        <v>2024</v>
      </c>
      <c r="L558">
        <v>36</v>
      </c>
    </row>
    <row r="559" spans="1:12" x14ac:dyDescent="0.3">
      <c r="A559">
        <v>46</v>
      </c>
      <c r="B559" t="s">
        <v>712</v>
      </c>
      <c r="C559" t="s">
        <v>412</v>
      </c>
      <c r="D559">
        <v>63</v>
      </c>
      <c r="E559" t="s">
        <v>1196</v>
      </c>
      <c r="F559">
        <v>15438</v>
      </c>
      <c r="G559">
        <v>47</v>
      </c>
      <c r="H559">
        <v>3229</v>
      </c>
      <c r="I559">
        <v>4.0808394869801786E-3</v>
      </c>
      <c r="J559">
        <v>1.9510684422421803E-2</v>
      </c>
      <c r="K559">
        <v>2024</v>
      </c>
      <c r="L559">
        <v>36</v>
      </c>
    </row>
    <row r="560" spans="1:12" x14ac:dyDescent="0.3">
      <c r="A560">
        <v>46</v>
      </c>
      <c r="B560" t="s">
        <v>712</v>
      </c>
      <c r="C560" t="s">
        <v>238</v>
      </c>
      <c r="D560">
        <v>62</v>
      </c>
      <c r="E560" t="s">
        <v>1188</v>
      </c>
      <c r="F560">
        <v>15438</v>
      </c>
      <c r="G560">
        <v>49</v>
      </c>
      <c r="H560">
        <v>4316</v>
      </c>
      <c r="I560">
        <v>4.0160642570281121E-3</v>
      </c>
      <c r="J560">
        <v>1.4365152919369786E-2</v>
      </c>
      <c r="K560">
        <v>2024</v>
      </c>
      <c r="L560">
        <v>36</v>
      </c>
    </row>
    <row r="561" spans="1:12" x14ac:dyDescent="0.3">
      <c r="A561">
        <v>46</v>
      </c>
      <c r="B561" t="s">
        <v>712</v>
      </c>
      <c r="C561" t="s">
        <v>225</v>
      </c>
      <c r="D561">
        <v>61</v>
      </c>
      <c r="E561" t="s">
        <v>1110</v>
      </c>
      <c r="F561">
        <v>15438</v>
      </c>
      <c r="G561">
        <v>50</v>
      </c>
      <c r="H561">
        <v>2699</v>
      </c>
      <c r="I561">
        <v>3.9512890270760465E-3</v>
      </c>
      <c r="J561">
        <v>2.2600963319748056E-2</v>
      </c>
      <c r="K561">
        <v>2024</v>
      </c>
      <c r="L561">
        <v>36</v>
      </c>
    </row>
    <row r="562" spans="1:12" x14ac:dyDescent="0.3">
      <c r="A562">
        <v>46</v>
      </c>
      <c r="B562" t="s">
        <v>712</v>
      </c>
      <c r="C562" t="s">
        <v>177</v>
      </c>
      <c r="D562">
        <v>60</v>
      </c>
      <c r="E562" t="s">
        <v>1217</v>
      </c>
      <c r="F562">
        <v>15438</v>
      </c>
      <c r="G562">
        <v>51.5</v>
      </c>
      <c r="H562">
        <v>4588</v>
      </c>
      <c r="I562">
        <v>3.88651379712398E-3</v>
      </c>
      <c r="J562">
        <v>1.3077593722755012E-2</v>
      </c>
      <c r="K562">
        <v>2024</v>
      </c>
      <c r="L562">
        <v>36</v>
      </c>
    </row>
    <row r="563" spans="1:12" x14ac:dyDescent="0.3">
      <c r="A563">
        <v>46</v>
      </c>
      <c r="B563" t="s">
        <v>712</v>
      </c>
      <c r="C563" t="s">
        <v>505</v>
      </c>
      <c r="D563">
        <v>60</v>
      </c>
      <c r="E563" t="s">
        <v>1054</v>
      </c>
      <c r="F563">
        <v>15438</v>
      </c>
      <c r="G563">
        <v>51.5</v>
      </c>
      <c r="H563">
        <v>3953</v>
      </c>
      <c r="I563">
        <v>3.88651379712398E-3</v>
      </c>
      <c r="J563">
        <v>1.5178345560333924E-2</v>
      </c>
      <c r="K563">
        <v>2024</v>
      </c>
      <c r="L563">
        <v>36</v>
      </c>
    </row>
    <row r="564" spans="1:12" x14ac:dyDescent="0.3">
      <c r="A564">
        <v>46</v>
      </c>
      <c r="B564" t="s">
        <v>712</v>
      </c>
      <c r="C564" t="s">
        <v>429</v>
      </c>
      <c r="D564">
        <v>58</v>
      </c>
      <c r="E564" t="s">
        <v>1109</v>
      </c>
      <c r="F564">
        <v>15438</v>
      </c>
      <c r="G564">
        <v>53</v>
      </c>
      <c r="H564">
        <v>3283</v>
      </c>
      <c r="I564">
        <v>3.756963337219847E-3</v>
      </c>
      <c r="J564">
        <v>1.7666768199817242E-2</v>
      </c>
      <c r="K564">
        <v>2024</v>
      </c>
      <c r="L564">
        <v>36</v>
      </c>
    </row>
    <row r="565" spans="1:12" x14ac:dyDescent="0.3">
      <c r="A565">
        <v>46</v>
      </c>
      <c r="B565" t="s">
        <v>712</v>
      </c>
      <c r="C565" t="s">
        <v>587</v>
      </c>
      <c r="D565">
        <v>57</v>
      </c>
      <c r="E565" t="s">
        <v>1169</v>
      </c>
      <c r="F565">
        <v>15438</v>
      </c>
      <c r="G565">
        <v>54</v>
      </c>
      <c r="H565">
        <v>3439</v>
      </c>
      <c r="I565">
        <v>3.6921881072677809E-3</v>
      </c>
      <c r="J565">
        <v>1.6574585635359115E-2</v>
      </c>
      <c r="K565">
        <v>2024</v>
      </c>
      <c r="L565">
        <v>36</v>
      </c>
    </row>
    <row r="566" spans="1:12" x14ac:dyDescent="0.3">
      <c r="A566">
        <v>46</v>
      </c>
      <c r="B566" t="s">
        <v>712</v>
      </c>
      <c r="C566" t="s">
        <v>256</v>
      </c>
      <c r="D566">
        <v>56</v>
      </c>
      <c r="E566" t="s">
        <v>1255</v>
      </c>
      <c r="F566">
        <v>15438</v>
      </c>
      <c r="G566">
        <v>55.5</v>
      </c>
      <c r="H566">
        <v>3808</v>
      </c>
      <c r="I566">
        <v>3.6274128773157144E-3</v>
      </c>
      <c r="J566">
        <v>1.4705882352941176E-2</v>
      </c>
      <c r="K566">
        <v>2024</v>
      </c>
      <c r="L566">
        <v>36</v>
      </c>
    </row>
    <row r="567" spans="1:12" x14ac:dyDescent="0.3">
      <c r="A567">
        <v>46</v>
      </c>
      <c r="B567" t="s">
        <v>712</v>
      </c>
      <c r="C567" t="s">
        <v>609</v>
      </c>
      <c r="D567">
        <v>56</v>
      </c>
      <c r="E567" t="s">
        <v>1103</v>
      </c>
      <c r="F567">
        <v>15438</v>
      </c>
      <c r="G567">
        <v>55.5</v>
      </c>
      <c r="H567">
        <v>3344</v>
      </c>
      <c r="I567">
        <v>3.6274128773157144E-3</v>
      </c>
      <c r="J567">
        <v>1.6746411483253589E-2</v>
      </c>
      <c r="K567">
        <v>2024</v>
      </c>
      <c r="L567">
        <v>36</v>
      </c>
    </row>
    <row r="568" spans="1:12" x14ac:dyDescent="0.3">
      <c r="A568">
        <v>46</v>
      </c>
      <c r="B568" t="s">
        <v>712</v>
      </c>
      <c r="C568" t="s">
        <v>213</v>
      </c>
      <c r="D568">
        <v>55</v>
      </c>
      <c r="E568" t="s">
        <v>1223</v>
      </c>
      <c r="F568">
        <v>15438</v>
      </c>
      <c r="G568">
        <v>57</v>
      </c>
      <c r="H568">
        <v>3376</v>
      </c>
      <c r="I568">
        <v>3.5626376473636479E-3</v>
      </c>
      <c r="J568">
        <v>1.6291469194312798E-2</v>
      </c>
      <c r="K568">
        <v>2024</v>
      </c>
      <c r="L568">
        <v>36</v>
      </c>
    </row>
    <row r="569" spans="1:12" x14ac:dyDescent="0.3">
      <c r="A569">
        <v>46</v>
      </c>
      <c r="B569" t="s">
        <v>712</v>
      </c>
      <c r="C569" t="s">
        <v>198</v>
      </c>
      <c r="D569">
        <v>54</v>
      </c>
      <c r="E569" t="s">
        <v>1256</v>
      </c>
      <c r="F569">
        <v>15438</v>
      </c>
      <c r="G569">
        <v>58</v>
      </c>
      <c r="H569">
        <v>5375</v>
      </c>
      <c r="I569">
        <v>3.4978624174115819E-3</v>
      </c>
      <c r="J569">
        <v>1.0046511627906977E-2</v>
      </c>
      <c r="K569">
        <v>2024</v>
      </c>
      <c r="L569">
        <v>36</v>
      </c>
    </row>
    <row r="570" spans="1:12" x14ac:dyDescent="0.3">
      <c r="A570">
        <v>46</v>
      </c>
      <c r="B570" t="s">
        <v>712</v>
      </c>
      <c r="C570" t="s">
        <v>268</v>
      </c>
      <c r="D570">
        <v>53</v>
      </c>
      <c r="E570" t="s">
        <v>1152</v>
      </c>
      <c r="F570">
        <v>15438</v>
      </c>
      <c r="G570">
        <v>60.5</v>
      </c>
      <c r="H570">
        <v>3255</v>
      </c>
      <c r="I570">
        <v>3.4330871874595154E-3</v>
      </c>
      <c r="J570">
        <v>1.6282642089093701E-2</v>
      </c>
      <c r="K570">
        <v>2024</v>
      </c>
      <c r="L570">
        <v>36</v>
      </c>
    </row>
    <row r="571" spans="1:12" x14ac:dyDescent="0.3">
      <c r="A571">
        <v>46</v>
      </c>
      <c r="B571" t="s">
        <v>712</v>
      </c>
      <c r="C571" t="s">
        <v>341</v>
      </c>
      <c r="D571">
        <v>53</v>
      </c>
      <c r="E571" t="s">
        <v>1212</v>
      </c>
      <c r="F571">
        <v>15438</v>
      </c>
      <c r="G571">
        <v>60.5</v>
      </c>
      <c r="H571">
        <v>2542</v>
      </c>
      <c r="I571">
        <v>3.4330871874595154E-3</v>
      </c>
      <c r="J571">
        <v>2.0849724626278522E-2</v>
      </c>
      <c r="K571">
        <v>2024</v>
      </c>
      <c r="L571">
        <v>36</v>
      </c>
    </row>
    <row r="572" spans="1:12" x14ac:dyDescent="0.3">
      <c r="A572">
        <v>46</v>
      </c>
      <c r="B572" t="s">
        <v>712</v>
      </c>
      <c r="C572" t="s">
        <v>376</v>
      </c>
      <c r="D572">
        <v>53</v>
      </c>
      <c r="E572" t="s">
        <v>1222</v>
      </c>
      <c r="F572">
        <v>15438</v>
      </c>
      <c r="G572">
        <v>60.5</v>
      </c>
      <c r="H572">
        <v>2154</v>
      </c>
      <c r="I572">
        <v>3.4330871874595154E-3</v>
      </c>
      <c r="J572">
        <v>2.4605385329619311E-2</v>
      </c>
      <c r="K572">
        <v>2024</v>
      </c>
      <c r="L572">
        <v>36</v>
      </c>
    </row>
    <row r="573" spans="1:12" x14ac:dyDescent="0.3">
      <c r="A573">
        <v>46</v>
      </c>
      <c r="B573" t="s">
        <v>712</v>
      </c>
      <c r="C573" t="s">
        <v>449</v>
      </c>
      <c r="D573">
        <v>53</v>
      </c>
      <c r="E573" t="s">
        <v>1172</v>
      </c>
      <c r="F573">
        <v>15438</v>
      </c>
      <c r="G573">
        <v>60.5</v>
      </c>
      <c r="H573">
        <v>1277</v>
      </c>
      <c r="I573">
        <v>3.4330871874595154E-3</v>
      </c>
      <c r="J573">
        <v>4.1503523884103367E-2</v>
      </c>
      <c r="K573">
        <v>2024</v>
      </c>
      <c r="L573">
        <v>36</v>
      </c>
    </row>
    <row r="574" spans="1:12" x14ac:dyDescent="0.3">
      <c r="A574">
        <v>46</v>
      </c>
      <c r="B574" t="s">
        <v>712</v>
      </c>
      <c r="C574" t="s">
        <v>374</v>
      </c>
      <c r="D574">
        <v>52</v>
      </c>
      <c r="E574" t="s">
        <v>1119</v>
      </c>
      <c r="F574">
        <v>15438</v>
      </c>
      <c r="G574">
        <v>63</v>
      </c>
      <c r="H574">
        <v>4832</v>
      </c>
      <c r="I574">
        <v>3.3683119575074493E-3</v>
      </c>
      <c r="J574">
        <v>1.0761589403973509E-2</v>
      </c>
      <c r="K574">
        <v>2024</v>
      </c>
      <c r="L574">
        <v>36</v>
      </c>
    </row>
    <row r="575" spans="1:12" x14ac:dyDescent="0.3">
      <c r="A575">
        <v>46</v>
      </c>
      <c r="B575" t="s">
        <v>712</v>
      </c>
      <c r="C575" t="s">
        <v>447</v>
      </c>
      <c r="D575">
        <v>51</v>
      </c>
      <c r="E575" t="s">
        <v>1147</v>
      </c>
      <c r="F575">
        <v>15438</v>
      </c>
      <c r="G575">
        <v>64.5</v>
      </c>
      <c r="H575">
        <v>2679</v>
      </c>
      <c r="I575">
        <v>3.3035367275553828E-3</v>
      </c>
      <c r="J575">
        <v>1.9036954087346025E-2</v>
      </c>
      <c r="K575">
        <v>2024</v>
      </c>
      <c r="L575">
        <v>36</v>
      </c>
    </row>
    <row r="576" spans="1:12" x14ac:dyDescent="0.3">
      <c r="A576">
        <v>46</v>
      </c>
      <c r="B576" t="s">
        <v>712</v>
      </c>
      <c r="C576" t="s">
        <v>527</v>
      </c>
      <c r="D576">
        <v>51</v>
      </c>
      <c r="E576" t="s">
        <v>1145</v>
      </c>
      <c r="F576">
        <v>15438</v>
      </c>
      <c r="G576">
        <v>64.5</v>
      </c>
      <c r="H576">
        <v>2059</v>
      </c>
      <c r="I576">
        <v>3.3035367275553828E-3</v>
      </c>
      <c r="J576">
        <v>2.476930548810102E-2</v>
      </c>
      <c r="K576">
        <v>2024</v>
      </c>
      <c r="L576">
        <v>36</v>
      </c>
    </row>
    <row r="577" spans="1:12" x14ac:dyDescent="0.3">
      <c r="A577">
        <v>46</v>
      </c>
      <c r="B577" t="s">
        <v>712</v>
      </c>
      <c r="C577" t="s">
        <v>306</v>
      </c>
      <c r="D577">
        <v>49</v>
      </c>
      <c r="E577" t="s">
        <v>1272</v>
      </c>
      <c r="F577">
        <v>15438</v>
      </c>
      <c r="G577">
        <v>67</v>
      </c>
      <c r="H577">
        <v>1780</v>
      </c>
      <c r="I577">
        <v>3.1739862676512503E-3</v>
      </c>
      <c r="J577">
        <v>2.7528089887640449E-2</v>
      </c>
      <c r="K577">
        <v>2024</v>
      </c>
      <c r="L577">
        <v>36</v>
      </c>
    </row>
    <row r="578" spans="1:12" x14ac:dyDescent="0.3">
      <c r="A578">
        <v>46</v>
      </c>
      <c r="B578" t="s">
        <v>712</v>
      </c>
      <c r="C578" t="s">
        <v>477</v>
      </c>
      <c r="D578">
        <v>49</v>
      </c>
      <c r="E578" t="s">
        <v>1043</v>
      </c>
      <c r="F578">
        <v>15438</v>
      </c>
      <c r="G578">
        <v>67</v>
      </c>
      <c r="H578">
        <v>3600</v>
      </c>
      <c r="I578">
        <v>3.1739862676512503E-3</v>
      </c>
      <c r="J578">
        <v>1.361111111111111E-2</v>
      </c>
      <c r="K578">
        <v>2024</v>
      </c>
      <c r="L578">
        <v>36</v>
      </c>
    </row>
    <row r="579" spans="1:12" x14ac:dyDescent="0.3">
      <c r="A579">
        <v>46</v>
      </c>
      <c r="B579" t="s">
        <v>712</v>
      </c>
      <c r="C579" t="s">
        <v>665</v>
      </c>
      <c r="D579">
        <v>49</v>
      </c>
      <c r="E579" t="s">
        <v>1226</v>
      </c>
      <c r="F579">
        <v>15438</v>
      </c>
      <c r="G579">
        <v>67</v>
      </c>
      <c r="H579">
        <v>1821</v>
      </c>
      <c r="I579">
        <v>3.1739862676512503E-3</v>
      </c>
      <c r="J579">
        <v>2.6908292147171883E-2</v>
      </c>
      <c r="K579">
        <v>2024</v>
      </c>
      <c r="L579">
        <v>36</v>
      </c>
    </row>
    <row r="580" spans="1:12" x14ac:dyDescent="0.3">
      <c r="A580">
        <v>46</v>
      </c>
      <c r="B580" t="s">
        <v>712</v>
      </c>
      <c r="C580" t="s">
        <v>249</v>
      </c>
      <c r="D580">
        <v>47</v>
      </c>
      <c r="E580" t="s">
        <v>2262</v>
      </c>
      <c r="F580">
        <v>15438</v>
      </c>
      <c r="G580">
        <v>70</v>
      </c>
      <c r="H580">
        <v>297</v>
      </c>
      <c r="I580">
        <v>3.0444358077471173E-3</v>
      </c>
      <c r="J580">
        <v>0.15824915824915825</v>
      </c>
      <c r="K580">
        <v>2024</v>
      </c>
      <c r="L580">
        <v>36</v>
      </c>
    </row>
    <row r="581" spans="1:12" x14ac:dyDescent="0.3">
      <c r="A581">
        <v>46</v>
      </c>
      <c r="B581" t="s">
        <v>712</v>
      </c>
      <c r="C581" t="s">
        <v>314</v>
      </c>
      <c r="D581">
        <v>47</v>
      </c>
      <c r="E581" t="s">
        <v>1260</v>
      </c>
      <c r="F581">
        <v>15438</v>
      </c>
      <c r="G581">
        <v>70</v>
      </c>
      <c r="H581">
        <v>3945</v>
      </c>
      <c r="I581">
        <v>3.0444358077471173E-3</v>
      </c>
      <c r="J581">
        <v>1.1913814955640051E-2</v>
      </c>
      <c r="K581">
        <v>2024</v>
      </c>
      <c r="L581">
        <v>36</v>
      </c>
    </row>
    <row r="582" spans="1:12" x14ac:dyDescent="0.3">
      <c r="A582">
        <v>46</v>
      </c>
      <c r="B582" t="s">
        <v>712</v>
      </c>
      <c r="C582" t="s">
        <v>409</v>
      </c>
      <c r="D582">
        <v>47</v>
      </c>
      <c r="E582" t="s">
        <v>1055</v>
      </c>
      <c r="F582">
        <v>15438</v>
      </c>
      <c r="G582">
        <v>70</v>
      </c>
      <c r="H582">
        <v>3095</v>
      </c>
      <c r="I582">
        <v>3.0444358077471173E-3</v>
      </c>
      <c r="J582">
        <v>1.518578352180937E-2</v>
      </c>
      <c r="K582">
        <v>2024</v>
      </c>
      <c r="L582">
        <v>36</v>
      </c>
    </row>
    <row r="583" spans="1:12" x14ac:dyDescent="0.3">
      <c r="A583">
        <v>46</v>
      </c>
      <c r="B583" t="s">
        <v>712</v>
      </c>
      <c r="C583" t="s">
        <v>531</v>
      </c>
      <c r="D583">
        <v>46</v>
      </c>
      <c r="E583" t="s">
        <v>1194</v>
      </c>
      <c r="F583">
        <v>15438</v>
      </c>
      <c r="G583">
        <v>72.5</v>
      </c>
      <c r="H583">
        <v>3403</v>
      </c>
      <c r="I583">
        <v>2.9796605777950512E-3</v>
      </c>
      <c r="J583">
        <v>1.3517484572436086E-2</v>
      </c>
      <c r="K583">
        <v>2024</v>
      </c>
      <c r="L583">
        <v>36</v>
      </c>
    </row>
    <row r="584" spans="1:12" x14ac:dyDescent="0.3">
      <c r="A584">
        <v>46</v>
      </c>
      <c r="B584" t="s">
        <v>712</v>
      </c>
      <c r="C584" t="s">
        <v>647</v>
      </c>
      <c r="D584">
        <v>46</v>
      </c>
      <c r="E584" t="s">
        <v>1117</v>
      </c>
      <c r="F584">
        <v>15438</v>
      </c>
      <c r="G584">
        <v>72.5</v>
      </c>
      <c r="H584">
        <v>1725</v>
      </c>
      <c r="I584">
        <v>2.9796605777950512E-3</v>
      </c>
      <c r="J584">
        <v>2.6666666666666668E-2</v>
      </c>
      <c r="K584">
        <v>2024</v>
      </c>
      <c r="L584">
        <v>36</v>
      </c>
    </row>
    <row r="585" spans="1:12" x14ac:dyDescent="0.3">
      <c r="A585">
        <v>46</v>
      </c>
      <c r="B585" t="s">
        <v>712</v>
      </c>
      <c r="C585" t="s">
        <v>221</v>
      </c>
      <c r="D585">
        <v>44</v>
      </c>
      <c r="E585" t="s">
        <v>1292</v>
      </c>
      <c r="F585">
        <v>15438</v>
      </c>
      <c r="G585">
        <v>74.5</v>
      </c>
      <c r="H585">
        <v>2613</v>
      </c>
      <c r="I585">
        <v>2.8501101178909187E-3</v>
      </c>
      <c r="J585">
        <v>1.6838882510524303E-2</v>
      </c>
      <c r="K585">
        <v>2024</v>
      </c>
      <c r="L585">
        <v>36</v>
      </c>
    </row>
    <row r="586" spans="1:12" x14ac:dyDescent="0.3">
      <c r="A586">
        <v>46</v>
      </c>
      <c r="B586" t="s">
        <v>712</v>
      </c>
      <c r="C586" t="s">
        <v>662</v>
      </c>
      <c r="D586">
        <v>44</v>
      </c>
      <c r="E586" t="s">
        <v>1289</v>
      </c>
      <c r="F586">
        <v>15438</v>
      </c>
      <c r="G586">
        <v>74.5</v>
      </c>
      <c r="H586">
        <v>2375</v>
      </c>
      <c r="I586">
        <v>2.8501101178909187E-3</v>
      </c>
      <c r="J586">
        <v>1.8526315789473686E-2</v>
      </c>
      <c r="K586">
        <v>2024</v>
      </c>
      <c r="L586">
        <v>36</v>
      </c>
    </row>
    <row r="587" spans="1:12" x14ac:dyDescent="0.3">
      <c r="A587">
        <v>46</v>
      </c>
      <c r="B587" t="s">
        <v>712</v>
      </c>
      <c r="C587" t="s">
        <v>323</v>
      </c>
      <c r="D587">
        <v>43</v>
      </c>
      <c r="E587" t="s">
        <v>1122</v>
      </c>
      <c r="F587">
        <v>15438</v>
      </c>
      <c r="G587">
        <v>76.5</v>
      </c>
      <c r="H587">
        <v>847</v>
      </c>
      <c r="I587">
        <v>2.7853348879388522E-3</v>
      </c>
      <c r="J587">
        <v>5.0767414403778043E-2</v>
      </c>
      <c r="K587">
        <v>2024</v>
      </c>
      <c r="L587">
        <v>36</v>
      </c>
    </row>
    <row r="588" spans="1:12" x14ac:dyDescent="0.3">
      <c r="A588">
        <v>46</v>
      </c>
      <c r="B588" t="s">
        <v>712</v>
      </c>
      <c r="C588" t="s">
        <v>658</v>
      </c>
      <c r="D588">
        <v>43</v>
      </c>
      <c r="E588" t="s">
        <v>1046</v>
      </c>
      <c r="F588">
        <v>15438</v>
      </c>
      <c r="G588">
        <v>76.5</v>
      </c>
      <c r="H588">
        <v>1877</v>
      </c>
      <c r="I588">
        <v>2.7853348879388522E-3</v>
      </c>
      <c r="J588">
        <v>2.2908897176345231E-2</v>
      </c>
      <c r="K588">
        <v>2024</v>
      </c>
      <c r="L588">
        <v>36</v>
      </c>
    </row>
    <row r="589" spans="1:12" x14ac:dyDescent="0.3">
      <c r="A589">
        <v>46</v>
      </c>
      <c r="B589" t="s">
        <v>712</v>
      </c>
      <c r="C589" t="s">
        <v>193</v>
      </c>
      <c r="D589">
        <v>42</v>
      </c>
      <c r="E589" t="s">
        <v>1221</v>
      </c>
      <c r="F589">
        <v>15438</v>
      </c>
      <c r="G589">
        <v>78.5</v>
      </c>
      <c r="H589">
        <v>1866</v>
      </c>
      <c r="I589">
        <v>2.7205596579867857E-3</v>
      </c>
      <c r="J589">
        <v>2.2508038585209004E-2</v>
      </c>
      <c r="K589">
        <v>2024</v>
      </c>
      <c r="L589">
        <v>36</v>
      </c>
    </row>
    <row r="590" spans="1:12" x14ac:dyDescent="0.3">
      <c r="A590">
        <v>46</v>
      </c>
      <c r="B590" t="s">
        <v>712</v>
      </c>
      <c r="C590" t="s">
        <v>1155</v>
      </c>
      <c r="D590">
        <v>42</v>
      </c>
      <c r="E590" t="s">
        <v>1156</v>
      </c>
      <c r="F590">
        <v>15438</v>
      </c>
      <c r="G590">
        <v>78.5</v>
      </c>
      <c r="H590">
        <v>568</v>
      </c>
      <c r="I590">
        <v>2.7205596579867857E-3</v>
      </c>
      <c r="J590">
        <v>7.3943661971830985E-2</v>
      </c>
      <c r="K590">
        <v>2024</v>
      </c>
      <c r="L590">
        <v>36</v>
      </c>
    </row>
    <row r="591" spans="1:12" x14ac:dyDescent="0.3">
      <c r="A591">
        <v>46</v>
      </c>
      <c r="B591" t="s">
        <v>712</v>
      </c>
      <c r="C591" t="s">
        <v>394</v>
      </c>
      <c r="D591">
        <v>41</v>
      </c>
      <c r="E591" t="s">
        <v>1162</v>
      </c>
      <c r="F591">
        <v>15438</v>
      </c>
      <c r="G591">
        <v>80</v>
      </c>
      <c r="H591">
        <v>2748</v>
      </c>
      <c r="I591">
        <v>2.6557844280347197E-3</v>
      </c>
      <c r="J591">
        <v>1.4919941775836972E-2</v>
      </c>
      <c r="K591">
        <v>2024</v>
      </c>
      <c r="L591">
        <v>36</v>
      </c>
    </row>
    <row r="592" spans="1:12" x14ac:dyDescent="0.3">
      <c r="A592">
        <v>46</v>
      </c>
      <c r="B592" t="s">
        <v>712</v>
      </c>
      <c r="C592" t="s">
        <v>243</v>
      </c>
      <c r="D592">
        <v>40</v>
      </c>
      <c r="E592" t="s">
        <v>1128</v>
      </c>
      <c r="F592">
        <v>15438</v>
      </c>
      <c r="G592">
        <v>81</v>
      </c>
      <c r="H592">
        <v>1260</v>
      </c>
      <c r="I592">
        <v>2.5910091980826532E-3</v>
      </c>
      <c r="J592">
        <v>3.1746031746031744E-2</v>
      </c>
      <c r="K592">
        <v>2024</v>
      </c>
      <c r="L592">
        <v>36</v>
      </c>
    </row>
    <row r="593" spans="1:12" x14ac:dyDescent="0.3">
      <c r="A593">
        <v>46</v>
      </c>
      <c r="B593" t="s">
        <v>712</v>
      </c>
      <c r="C593" t="s">
        <v>541</v>
      </c>
      <c r="D593">
        <v>38</v>
      </c>
      <c r="E593" t="s">
        <v>1228</v>
      </c>
      <c r="F593">
        <v>15438</v>
      </c>
      <c r="G593">
        <v>82</v>
      </c>
      <c r="H593">
        <v>3064</v>
      </c>
      <c r="I593">
        <v>2.4614587381785206E-3</v>
      </c>
      <c r="J593">
        <v>1.2402088772845953E-2</v>
      </c>
      <c r="K593">
        <v>2024</v>
      </c>
      <c r="L593">
        <v>36</v>
      </c>
    </row>
    <row r="594" spans="1:12" x14ac:dyDescent="0.3">
      <c r="A594">
        <v>46</v>
      </c>
      <c r="B594" t="s">
        <v>712</v>
      </c>
      <c r="C594" t="s">
        <v>237</v>
      </c>
      <c r="D594">
        <v>37</v>
      </c>
      <c r="E594" t="s">
        <v>1123</v>
      </c>
      <c r="F594">
        <v>15438</v>
      </c>
      <c r="G594">
        <v>85</v>
      </c>
      <c r="H594">
        <v>2503</v>
      </c>
      <c r="I594">
        <v>2.3966835082264541E-3</v>
      </c>
      <c r="J594">
        <v>1.4782261286456252E-2</v>
      </c>
      <c r="K594">
        <v>2024</v>
      </c>
      <c r="L594">
        <v>36</v>
      </c>
    </row>
    <row r="595" spans="1:12" x14ac:dyDescent="0.3">
      <c r="A595">
        <v>46</v>
      </c>
      <c r="B595" t="s">
        <v>712</v>
      </c>
      <c r="C595" t="s">
        <v>289</v>
      </c>
      <c r="D595">
        <v>37</v>
      </c>
      <c r="E595" t="s">
        <v>1263</v>
      </c>
      <c r="F595">
        <v>15438</v>
      </c>
      <c r="G595">
        <v>85</v>
      </c>
      <c r="H595">
        <v>1842</v>
      </c>
      <c r="I595">
        <v>2.3966835082264541E-3</v>
      </c>
      <c r="J595">
        <v>2.0086862106406079E-2</v>
      </c>
      <c r="K595">
        <v>2024</v>
      </c>
      <c r="L595">
        <v>36</v>
      </c>
    </row>
    <row r="596" spans="1:12" x14ac:dyDescent="0.3">
      <c r="A596">
        <v>46</v>
      </c>
      <c r="B596" t="s">
        <v>712</v>
      </c>
      <c r="C596" t="s">
        <v>363</v>
      </c>
      <c r="D596">
        <v>37</v>
      </c>
      <c r="E596" t="s">
        <v>1160</v>
      </c>
      <c r="F596">
        <v>15438</v>
      </c>
      <c r="G596">
        <v>85</v>
      </c>
      <c r="H596">
        <v>1875</v>
      </c>
      <c r="I596">
        <v>2.3966835082264541E-3</v>
      </c>
      <c r="J596">
        <v>1.9733333333333332E-2</v>
      </c>
      <c r="K596">
        <v>2024</v>
      </c>
      <c r="L596">
        <v>36</v>
      </c>
    </row>
    <row r="597" spans="1:12" x14ac:dyDescent="0.3">
      <c r="A597">
        <v>46</v>
      </c>
      <c r="B597" t="s">
        <v>712</v>
      </c>
      <c r="C597" t="s">
        <v>390</v>
      </c>
      <c r="D597">
        <v>37</v>
      </c>
      <c r="E597" t="s">
        <v>1218</v>
      </c>
      <c r="F597">
        <v>15438</v>
      </c>
      <c r="G597">
        <v>85</v>
      </c>
      <c r="H597">
        <v>1910</v>
      </c>
      <c r="I597">
        <v>2.3966835082264541E-3</v>
      </c>
      <c r="J597">
        <v>1.93717277486911E-2</v>
      </c>
      <c r="K597">
        <v>2024</v>
      </c>
      <c r="L597">
        <v>36</v>
      </c>
    </row>
    <row r="598" spans="1:12" x14ac:dyDescent="0.3">
      <c r="A598">
        <v>46</v>
      </c>
      <c r="B598" t="s">
        <v>712</v>
      </c>
      <c r="C598" t="s">
        <v>404</v>
      </c>
      <c r="D598">
        <v>37</v>
      </c>
      <c r="E598" t="s">
        <v>1293</v>
      </c>
      <c r="F598">
        <v>15438</v>
      </c>
      <c r="G598">
        <v>85</v>
      </c>
      <c r="H598">
        <v>2756</v>
      </c>
      <c r="I598">
        <v>2.3966835082264541E-3</v>
      </c>
      <c r="J598">
        <v>1.3425253991291727E-2</v>
      </c>
      <c r="K598">
        <v>2024</v>
      </c>
      <c r="L598">
        <v>36</v>
      </c>
    </row>
    <row r="599" spans="1:12" x14ac:dyDescent="0.3">
      <c r="A599">
        <v>46</v>
      </c>
      <c r="B599" t="s">
        <v>712</v>
      </c>
      <c r="C599" t="s">
        <v>2255</v>
      </c>
      <c r="D599">
        <v>35</v>
      </c>
      <c r="E599" t="s">
        <v>2256</v>
      </c>
      <c r="F599">
        <v>15438</v>
      </c>
      <c r="G599">
        <v>88</v>
      </c>
      <c r="H599">
        <v>209</v>
      </c>
      <c r="I599">
        <v>2.2671330483223216E-3</v>
      </c>
      <c r="J599">
        <v>0.1674641148325359</v>
      </c>
      <c r="K599">
        <v>2024</v>
      </c>
      <c r="L599">
        <v>36</v>
      </c>
    </row>
    <row r="600" spans="1:12" x14ac:dyDescent="0.3">
      <c r="A600">
        <v>46</v>
      </c>
      <c r="B600" t="s">
        <v>712</v>
      </c>
      <c r="C600" t="s">
        <v>430</v>
      </c>
      <c r="D600">
        <v>34</v>
      </c>
      <c r="E600" t="s">
        <v>1104</v>
      </c>
      <c r="F600">
        <v>15438</v>
      </c>
      <c r="G600">
        <v>90</v>
      </c>
      <c r="H600">
        <v>1716</v>
      </c>
      <c r="I600">
        <v>2.2023578183702551E-3</v>
      </c>
      <c r="J600">
        <v>1.9813519813519812E-2</v>
      </c>
      <c r="K600">
        <v>2024</v>
      </c>
      <c r="L600">
        <v>36</v>
      </c>
    </row>
    <row r="601" spans="1:12" x14ac:dyDescent="0.3">
      <c r="A601">
        <v>46</v>
      </c>
      <c r="B601" t="s">
        <v>712</v>
      </c>
      <c r="C601" t="s">
        <v>448</v>
      </c>
      <c r="D601">
        <v>34</v>
      </c>
      <c r="E601" t="s">
        <v>1270</v>
      </c>
      <c r="F601">
        <v>15438</v>
      </c>
      <c r="G601">
        <v>90</v>
      </c>
      <c r="H601">
        <v>2369</v>
      </c>
      <c r="I601">
        <v>2.2023578183702551E-3</v>
      </c>
      <c r="J601">
        <v>1.4352047277332207E-2</v>
      </c>
      <c r="K601">
        <v>2024</v>
      </c>
      <c r="L601">
        <v>36</v>
      </c>
    </row>
    <row r="602" spans="1:12" x14ac:dyDescent="0.3">
      <c r="A602">
        <v>46</v>
      </c>
      <c r="B602" t="s">
        <v>712</v>
      </c>
      <c r="C602" t="s">
        <v>601</v>
      </c>
      <c r="D602">
        <v>34</v>
      </c>
      <c r="E602" t="s">
        <v>1290</v>
      </c>
      <c r="F602">
        <v>15438</v>
      </c>
      <c r="G602">
        <v>90</v>
      </c>
      <c r="H602">
        <v>2857</v>
      </c>
      <c r="I602">
        <v>2.2023578183702551E-3</v>
      </c>
      <c r="J602">
        <v>1.1900595029751488E-2</v>
      </c>
      <c r="K602">
        <v>2024</v>
      </c>
      <c r="L602">
        <v>36</v>
      </c>
    </row>
    <row r="603" spans="1:12" x14ac:dyDescent="0.3">
      <c r="A603">
        <v>46</v>
      </c>
      <c r="B603" t="s">
        <v>712</v>
      </c>
      <c r="C603" t="s">
        <v>147</v>
      </c>
      <c r="D603">
        <v>33</v>
      </c>
      <c r="E603" t="s">
        <v>1114</v>
      </c>
      <c r="F603">
        <v>15438</v>
      </c>
      <c r="G603">
        <v>94</v>
      </c>
      <c r="H603">
        <v>1564</v>
      </c>
      <c r="I603">
        <v>2.137582588418189E-3</v>
      </c>
      <c r="J603">
        <v>2.1099744245524295E-2</v>
      </c>
      <c r="K603">
        <v>2024</v>
      </c>
      <c r="L603">
        <v>36</v>
      </c>
    </row>
    <row r="604" spans="1:12" x14ac:dyDescent="0.3">
      <c r="A604">
        <v>46</v>
      </c>
      <c r="B604" t="s">
        <v>712</v>
      </c>
      <c r="C604" t="s">
        <v>190</v>
      </c>
      <c r="D604">
        <v>33</v>
      </c>
      <c r="E604" t="s">
        <v>3018</v>
      </c>
      <c r="F604">
        <v>15438</v>
      </c>
      <c r="G604">
        <v>94</v>
      </c>
      <c r="H604">
        <v>191</v>
      </c>
      <c r="I604">
        <v>2.137582588418189E-3</v>
      </c>
      <c r="J604">
        <v>0.17277486910994763</v>
      </c>
      <c r="K604">
        <v>2024</v>
      </c>
      <c r="L604">
        <v>36</v>
      </c>
    </row>
    <row r="605" spans="1:12" x14ac:dyDescent="0.3">
      <c r="A605">
        <v>46</v>
      </c>
      <c r="B605" t="s">
        <v>712</v>
      </c>
      <c r="C605" t="s">
        <v>192</v>
      </c>
      <c r="D605">
        <v>33</v>
      </c>
      <c r="E605" t="s">
        <v>1198</v>
      </c>
      <c r="F605">
        <v>15438</v>
      </c>
      <c r="G605">
        <v>94</v>
      </c>
      <c r="H605">
        <v>1559</v>
      </c>
      <c r="I605">
        <v>2.137582588418189E-3</v>
      </c>
      <c r="J605">
        <v>2.1167415009621552E-2</v>
      </c>
      <c r="K605">
        <v>2024</v>
      </c>
      <c r="L605">
        <v>36</v>
      </c>
    </row>
    <row r="606" spans="1:12" x14ac:dyDescent="0.3">
      <c r="A606">
        <v>46</v>
      </c>
      <c r="B606" t="s">
        <v>712</v>
      </c>
      <c r="C606" t="s">
        <v>349</v>
      </c>
      <c r="D606">
        <v>33</v>
      </c>
      <c r="E606" t="s">
        <v>1203</v>
      </c>
      <c r="F606">
        <v>15438</v>
      </c>
      <c r="G606">
        <v>94</v>
      </c>
      <c r="H606">
        <v>1266</v>
      </c>
      <c r="I606">
        <v>2.137582588418189E-3</v>
      </c>
      <c r="J606">
        <v>2.6066350710900472E-2</v>
      </c>
      <c r="K606">
        <v>2024</v>
      </c>
      <c r="L606">
        <v>36</v>
      </c>
    </row>
    <row r="607" spans="1:12" x14ac:dyDescent="0.3">
      <c r="A607">
        <v>46</v>
      </c>
      <c r="B607" t="s">
        <v>712</v>
      </c>
      <c r="C607" t="s">
        <v>580</v>
      </c>
      <c r="D607">
        <v>33</v>
      </c>
      <c r="E607" t="s">
        <v>1120</v>
      </c>
      <c r="F607">
        <v>15438</v>
      </c>
      <c r="G607">
        <v>94</v>
      </c>
      <c r="H607">
        <v>1400</v>
      </c>
      <c r="I607">
        <v>2.137582588418189E-3</v>
      </c>
      <c r="J607">
        <v>2.3571428571428573E-2</v>
      </c>
      <c r="K607">
        <v>2024</v>
      </c>
      <c r="L607">
        <v>36</v>
      </c>
    </row>
    <row r="608" spans="1:12" x14ac:dyDescent="0.3">
      <c r="A608">
        <v>46</v>
      </c>
      <c r="B608" t="s">
        <v>712</v>
      </c>
      <c r="C608" t="s">
        <v>160</v>
      </c>
      <c r="D608">
        <v>32</v>
      </c>
      <c r="E608" t="s">
        <v>968</v>
      </c>
      <c r="F608">
        <v>15438</v>
      </c>
      <c r="G608">
        <v>98</v>
      </c>
      <c r="H608">
        <v>1805</v>
      </c>
      <c r="I608">
        <v>2.0728073584661225E-3</v>
      </c>
      <c r="J608">
        <v>1.772853185595568E-2</v>
      </c>
      <c r="K608">
        <v>2024</v>
      </c>
      <c r="L608">
        <v>36</v>
      </c>
    </row>
    <row r="609" spans="1:12" x14ac:dyDescent="0.3">
      <c r="A609">
        <v>46</v>
      </c>
      <c r="B609" t="s">
        <v>712</v>
      </c>
      <c r="C609" t="s">
        <v>521</v>
      </c>
      <c r="D609">
        <v>32</v>
      </c>
      <c r="E609" t="s">
        <v>3003</v>
      </c>
      <c r="F609">
        <v>15438</v>
      </c>
      <c r="G609">
        <v>98</v>
      </c>
      <c r="H609">
        <v>1019</v>
      </c>
      <c r="I609">
        <v>2.0728073584661225E-3</v>
      </c>
      <c r="J609">
        <v>3.1403336604514227E-2</v>
      </c>
      <c r="K609">
        <v>2024</v>
      </c>
      <c r="L609">
        <v>36</v>
      </c>
    </row>
    <row r="610" spans="1:12" x14ac:dyDescent="0.3">
      <c r="A610">
        <v>46</v>
      </c>
      <c r="B610" t="s">
        <v>712</v>
      </c>
      <c r="C610" t="s">
        <v>533</v>
      </c>
      <c r="D610">
        <v>32</v>
      </c>
      <c r="E610" t="s">
        <v>1262</v>
      </c>
      <c r="F610">
        <v>15438</v>
      </c>
      <c r="G610">
        <v>98</v>
      </c>
      <c r="H610">
        <v>1843</v>
      </c>
      <c r="I610">
        <v>2.0728073584661225E-3</v>
      </c>
      <c r="J610">
        <v>1.7362995116657624E-2</v>
      </c>
      <c r="K610">
        <v>2024</v>
      </c>
      <c r="L610">
        <v>36</v>
      </c>
    </row>
    <row r="611" spans="1:12" x14ac:dyDescent="0.3">
      <c r="A611">
        <v>46</v>
      </c>
      <c r="B611" t="s">
        <v>712</v>
      </c>
      <c r="C611" t="s">
        <v>142</v>
      </c>
      <c r="D611">
        <v>31</v>
      </c>
      <c r="E611" t="s">
        <v>1049</v>
      </c>
      <c r="F611">
        <v>15438</v>
      </c>
      <c r="G611">
        <v>101.5</v>
      </c>
      <c r="H611">
        <v>1953</v>
      </c>
      <c r="I611">
        <v>2.008032128514056E-3</v>
      </c>
      <c r="J611">
        <v>1.5873015873015872E-2</v>
      </c>
      <c r="K611">
        <v>2024</v>
      </c>
      <c r="L611">
        <v>36</v>
      </c>
    </row>
    <row r="612" spans="1:12" x14ac:dyDescent="0.3">
      <c r="A612">
        <v>46</v>
      </c>
      <c r="B612" t="s">
        <v>712</v>
      </c>
      <c r="C612" t="s">
        <v>231</v>
      </c>
      <c r="D612">
        <v>31</v>
      </c>
      <c r="E612" t="s">
        <v>1192</v>
      </c>
      <c r="F612">
        <v>15438</v>
      </c>
      <c r="G612">
        <v>101.5</v>
      </c>
      <c r="H612">
        <v>1711</v>
      </c>
      <c r="I612">
        <v>2.008032128514056E-3</v>
      </c>
      <c r="J612">
        <v>1.8118059614260665E-2</v>
      </c>
      <c r="K612">
        <v>2024</v>
      </c>
      <c r="L612">
        <v>36</v>
      </c>
    </row>
    <row r="613" spans="1:12" x14ac:dyDescent="0.3">
      <c r="A613">
        <v>46</v>
      </c>
      <c r="B613" t="s">
        <v>712</v>
      </c>
      <c r="C613" t="s">
        <v>331</v>
      </c>
      <c r="D613">
        <v>31</v>
      </c>
      <c r="E613" t="s">
        <v>1053</v>
      </c>
      <c r="F613">
        <v>15438</v>
      </c>
      <c r="G613">
        <v>101.5</v>
      </c>
      <c r="H613">
        <v>1284</v>
      </c>
      <c r="I613">
        <v>2.008032128514056E-3</v>
      </c>
      <c r="J613">
        <v>2.4143302180685357E-2</v>
      </c>
      <c r="K613">
        <v>2024</v>
      </c>
      <c r="L613">
        <v>36</v>
      </c>
    </row>
    <row r="614" spans="1:12" x14ac:dyDescent="0.3">
      <c r="A614">
        <v>46</v>
      </c>
      <c r="B614" t="s">
        <v>712</v>
      </c>
      <c r="C614" t="s">
        <v>356</v>
      </c>
      <c r="D614">
        <v>31</v>
      </c>
      <c r="E614" t="s">
        <v>1059</v>
      </c>
      <c r="F614">
        <v>15438</v>
      </c>
      <c r="G614">
        <v>101.5</v>
      </c>
      <c r="H614">
        <v>2548</v>
      </c>
      <c r="I614">
        <v>2.008032128514056E-3</v>
      </c>
      <c r="J614">
        <v>1.2166405023547881E-2</v>
      </c>
      <c r="K614">
        <v>2024</v>
      </c>
      <c r="L614">
        <v>36</v>
      </c>
    </row>
    <row r="615" spans="1:12" x14ac:dyDescent="0.3">
      <c r="A615">
        <v>46</v>
      </c>
      <c r="B615" t="s">
        <v>712</v>
      </c>
      <c r="C615" t="s">
        <v>308</v>
      </c>
      <c r="D615">
        <v>30</v>
      </c>
      <c r="E615" t="s">
        <v>1197</v>
      </c>
      <c r="F615">
        <v>15438</v>
      </c>
      <c r="G615">
        <v>105.5</v>
      </c>
      <c r="H615">
        <v>2599</v>
      </c>
      <c r="I615">
        <v>1.94325689856199E-3</v>
      </c>
      <c r="J615">
        <v>1.1542901115813775E-2</v>
      </c>
      <c r="K615">
        <v>2024</v>
      </c>
      <c r="L615">
        <v>36</v>
      </c>
    </row>
    <row r="616" spans="1:12" x14ac:dyDescent="0.3">
      <c r="A616">
        <v>46</v>
      </c>
      <c r="B616" t="s">
        <v>712</v>
      </c>
      <c r="C616" t="s">
        <v>352</v>
      </c>
      <c r="D616">
        <v>30</v>
      </c>
      <c r="E616" t="s">
        <v>3032</v>
      </c>
      <c r="F616">
        <v>15438</v>
      </c>
      <c r="G616">
        <v>105.5</v>
      </c>
      <c r="H616">
        <v>533</v>
      </c>
      <c r="I616">
        <v>1.94325689856199E-3</v>
      </c>
      <c r="J616">
        <v>5.6285178236397747E-2</v>
      </c>
      <c r="K616">
        <v>2024</v>
      </c>
      <c r="L616">
        <v>36</v>
      </c>
    </row>
    <row r="617" spans="1:12" x14ac:dyDescent="0.3">
      <c r="A617">
        <v>46</v>
      </c>
      <c r="B617" t="s">
        <v>712</v>
      </c>
      <c r="C617" t="s">
        <v>397</v>
      </c>
      <c r="D617">
        <v>30</v>
      </c>
      <c r="E617" t="s">
        <v>1066</v>
      </c>
      <c r="F617">
        <v>15438</v>
      </c>
      <c r="G617">
        <v>105.5</v>
      </c>
      <c r="H617">
        <v>2297</v>
      </c>
      <c r="I617">
        <v>1.94325689856199E-3</v>
      </c>
      <c r="J617">
        <v>1.3060513713539399E-2</v>
      </c>
      <c r="K617">
        <v>2024</v>
      </c>
      <c r="L617">
        <v>36</v>
      </c>
    </row>
    <row r="618" spans="1:12" x14ac:dyDescent="0.3">
      <c r="A618">
        <v>46</v>
      </c>
      <c r="B618" t="s">
        <v>712</v>
      </c>
      <c r="C618" t="s">
        <v>495</v>
      </c>
      <c r="D618">
        <v>30</v>
      </c>
      <c r="E618" t="s">
        <v>1023</v>
      </c>
      <c r="F618">
        <v>15438</v>
      </c>
      <c r="G618">
        <v>105.5</v>
      </c>
      <c r="H618">
        <v>5887</v>
      </c>
      <c r="I618">
        <v>1.94325689856199E-3</v>
      </c>
      <c r="J618">
        <v>5.0959741803974857E-3</v>
      </c>
      <c r="K618">
        <v>2024</v>
      </c>
      <c r="L618">
        <v>36</v>
      </c>
    </row>
    <row r="619" spans="1:12" x14ac:dyDescent="0.3">
      <c r="A619">
        <v>46</v>
      </c>
      <c r="B619" t="s">
        <v>712</v>
      </c>
      <c r="C619" t="s">
        <v>162</v>
      </c>
      <c r="D619">
        <v>29</v>
      </c>
      <c r="E619" t="s">
        <v>1095</v>
      </c>
      <c r="F619">
        <v>15438</v>
      </c>
      <c r="G619">
        <v>109.5</v>
      </c>
      <c r="H619">
        <v>1560</v>
      </c>
      <c r="I619">
        <v>1.8784816686099235E-3</v>
      </c>
      <c r="J619">
        <v>1.858974358974359E-2</v>
      </c>
      <c r="K619">
        <v>2024</v>
      </c>
      <c r="L619">
        <v>36</v>
      </c>
    </row>
    <row r="620" spans="1:12" x14ac:dyDescent="0.3">
      <c r="A620">
        <v>46</v>
      </c>
      <c r="B620" t="s">
        <v>712</v>
      </c>
      <c r="C620" t="s">
        <v>491</v>
      </c>
      <c r="D620">
        <v>29</v>
      </c>
      <c r="E620" t="s">
        <v>1163</v>
      </c>
      <c r="F620">
        <v>15438</v>
      </c>
      <c r="G620">
        <v>109.5</v>
      </c>
      <c r="H620">
        <v>2086</v>
      </c>
      <c r="I620">
        <v>1.8784816686099235E-3</v>
      </c>
      <c r="J620">
        <v>1.3902205177372963E-2</v>
      </c>
      <c r="K620">
        <v>2024</v>
      </c>
      <c r="L620">
        <v>36</v>
      </c>
    </row>
    <row r="621" spans="1:12" x14ac:dyDescent="0.3">
      <c r="A621">
        <v>46</v>
      </c>
      <c r="B621" t="s">
        <v>712</v>
      </c>
      <c r="C621" t="s">
        <v>611</v>
      </c>
      <c r="D621">
        <v>29</v>
      </c>
      <c r="E621" t="s">
        <v>1231</v>
      </c>
      <c r="F621">
        <v>15438</v>
      </c>
      <c r="G621">
        <v>109.5</v>
      </c>
      <c r="H621">
        <v>1050</v>
      </c>
      <c r="I621">
        <v>1.8784816686099235E-3</v>
      </c>
      <c r="J621">
        <v>2.7619047619047619E-2</v>
      </c>
      <c r="K621">
        <v>2024</v>
      </c>
      <c r="L621">
        <v>36</v>
      </c>
    </row>
    <row r="622" spans="1:12" x14ac:dyDescent="0.3">
      <c r="A622">
        <v>46</v>
      </c>
      <c r="B622" t="s">
        <v>712</v>
      </c>
      <c r="C622" t="s">
        <v>653</v>
      </c>
      <c r="D622">
        <v>29</v>
      </c>
      <c r="E622" t="s">
        <v>1211</v>
      </c>
      <c r="F622">
        <v>15438</v>
      </c>
      <c r="G622">
        <v>109.5</v>
      </c>
      <c r="H622">
        <v>2182</v>
      </c>
      <c r="I622">
        <v>1.8784816686099235E-3</v>
      </c>
      <c r="J622">
        <v>1.3290559120073327E-2</v>
      </c>
      <c r="K622">
        <v>2024</v>
      </c>
      <c r="L622">
        <v>36</v>
      </c>
    </row>
    <row r="623" spans="1:12" x14ac:dyDescent="0.3">
      <c r="A623">
        <v>46</v>
      </c>
      <c r="B623" t="s">
        <v>712</v>
      </c>
      <c r="C623" t="s">
        <v>171</v>
      </c>
      <c r="D623">
        <v>28</v>
      </c>
      <c r="E623" t="s">
        <v>1286</v>
      </c>
      <c r="F623">
        <v>15438</v>
      </c>
      <c r="G623">
        <v>115.5</v>
      </c>
      <c r="H623">
        <v>1653</v>
      </c>
      <c r="I623">
        <v>1.8137064386578572E-3</v>
      </c>
      <c r="J623">
        <v>1.6938898971566849E-2</v>
      </c>
      <c r="K623">
        <v>2024</v>
      </c>
      <c r="L623">
        <v>36</v>
      </c>
    </row>
    <row r="624" spans="1:12" x14ac:dyDescent="0.3">
      <c r="A624">
        <v>46</v>
      </c>
      <c r="B624" t="s">
        <v>712</v>
      </c>
      <c r="C624" t="s">
        <v>222</v>
      </c>
      <c r="D624">
        <v>28</v>
      </c>
      <c r="E624" t="s">
        <v>1075</v>
      </c>
      <c r="F624">
        <v>15438</v>
      </c>
      <c r="G624">
        <v>115.5</v>
      </c>
      <c r="H624">
        <v>1778</v>
      </c>
      <c r="I624">
        <v>1.8137064386578572E-3</v>
      </c>
      <c r="J624">
        <v>1.5748031496062992E-2</v>
      </c>
      <c r="K624">
        <v>2024</v>
      </c>
      <c r="L624">
        <v>36</v>
      </c>
    </row>
    <row r="625" spans="1:12" x14ac:dyDescent="0.3">
      <c r="A625">
        <v>46</v>
      </c>
      <c r="B625" t="s">
        <v>712</v>
      </c>
      <c r="C625" t="s">
        <v>277</v>
      </c>
      <c r="D625">
        <v>28</v>
      </c>
      <c r="E625" t="s">
        <v>1069</v>
      </c>
      <c r="F625">
        <v>15438</v>
      </c>
      <c r="G625">
        <v>115.5</v>
      </c>
      <c r="H625">
        <v>2630</v>
      </c>
      <c r="I625">
        <v>1.8137064386578572E-3</v>
      </c>
      <c r="J625">
        <v>1.064638783269962E-2</v>
      </c>
      <c r="K625">
        <v>2024</v>
      </c>
      <c r="L625">
        <v>36</v>
      </c>
    </row>
    <row r="626" spans="1:12" x14ac:dyDescent="0.3">
      <c r="A626">
        <v>46</v>
      </c>
      <c r="B626" t="s">
        <v>712</v>
      </c>
      <c r="C626" t="s">
        <v>365</v>
      </c>
      <c r="D626">
        <v>28</v>
      </c>
      <c r="E626" t="s">
        <v>1168</v>
      </c>
      <c r="F626">
        <v>15438</v>
      </c>
      <c r="G626">
        <v>115.5</v>
      </c>
      <c r="H626">
        <v>1109</v>
      </c>
      <c r="I626">
        <v>1.8137064386578572E-3</v>
      </c>
      <c r="J626">
        <v>2.5247971145175834E-2</v>
      </c>
      <c r="K626">
        <v>2024</v>
      </c>
      <c r="L626">
        <v>36</v>
      </c>
    </row>
    <row r="627" spans="1:12" x14ac:dyDescent="0.3">
      <c r="A627">
        <v>46</v>
      </c>
      <c r="B627" t="s">
        <v>712</v>
      </c>
      <c r="C627" t="s">
        <v>475</v>
      </c>
      <c r="D627">
        <v>28</v>
      </c>
      <c r="E627" t="s">
        <v>1214</v>
      </c>
      <c r="F627">
        <v>15438</v>
      </c>
      <c r="G627">
        <v>115.5</v>
      </c>
      <c r="H627">
        <v>1733</v>
      </c>
      <c r="I627">
        <v>1.8137064386578572E-3</v>
      </c>
      <c r="J627">
        <v>1.6156953260242354E-2</v>
      </c>
      <c r="K627">
        <v>2024</v>
      </c>
      <c r="L627">
        <v>36</v>
      </c>
    </row>
    <row r="628" spans="1:12" x14ac:dyDescent="0.3">
      <c r="A628">
        <v>46</v>
      </c>
      <c r="B628" t="s">
        <v>712</v>
      </c>
      <c r="C628" t="s">
        <v>506</v>
      </c>
      <c r="D628">
        <v>28</v>
      </c>
      <c r="E628" t="s">
        <v>1056</v>
      </c>
      <c r="F628">
        <v>15438</v>
      </c>
      <c r="G628">
        <v>115.5</v>
      </c>
      <c r="H628">
        <v>1940</v>
      </c>
      <c r="I628">
        <v>1.8137064386578572E-3</v>
      </c>
      <c r="J628">
        <v>1.443298969072165E-2</v>
      </c>
      <c r="K628">
        <v>2024</v>
      </c>
      <c r="L628">
        <v>36</v>
      </c>
    </row>
    <row r="629" spans="1:12" x14ac:dyDescent="0.3">
      <c r="A629">
        <v>46</v>
      </c>
      <c r="B629" t="s">
        <v>712</v>
      </c>
      <c r="C629" t="s">
        <v>535</v>
      </c>
      <c r="D629">
        <v>28</v>
      </c>
      <c r="E629" t="s">
        <v>1108</v>
      </c>
      <c r="F629">
        <v>15438</v>
      </c>
      <c r="G629">
        <v>115.5</v>
      </c>
      <c r="H629">
        <v>1438</v>
      </c>
      <c r="I629">
        <v>1.8137064386578572E-3</v>
      </c>
      <c r="J629">
        <v>1.9471488178025034E-2</v>
      </c>
      <c r="K629">
        <v>2024</v>
      </c>
      <c r="L629">
        <v>36</v>
      </c>
    </row>
    <row r="630" spans="1:12" x14ac:dyDescent="0.3">
      <c r="A630">
        <v>46</v>
      </c>
      <c r="B630" t="s">
        <v>712</v>
      </c>
      <c r="C630" t="s">
        <v>614</v>
      </c>
      <c r="D630">
        <v>28</v>
      </c>
      <c r="E630" t="s">
        <v>1229</v>
      </c>
      <c r="F630">
        <v>15438</v>
      </c>
      <c r="G630">
        <v>115.5</v>
      </c>
      <c r="H630">
        <v>977</v>
      </c>
      <c r="I630">
        <v>1.8137064386578572E-3</v>
      </c>
      <c r="J630">
        <v>2.8659160696008188E-2</v>
      </c>
      <c r="K630">
        <v>2024</v>
      </c>
      <c r="L630">
        <v>36</v>
      </c>
    </row>
    <row r="631" spans="1:12" x14ac:dyDescent="0.3">
      <c r="A631">
        <v>46</v>
      </c>
      <c r="B631" t="s">
        <v>712</v>
      </c>
      <c r="C631" t="s">
        <v>3027</v>
      </c>
      <c r="D631">
        <v>27</v>
      </c>
      <c r="E631" t="s">
        <v>3028</v>
      </c>
      <c r="F631">
        <v>15438</v>
      </c>
      <c r="G631">
        <v>120.5</v>
      </c>
      <c r="H631">
        <v>379</v>
      </c>
      <c r="I631">
        <v>1.7489312087057909E-3</v>
      </c>
      <c r="J631">
        <v>7.1240105540897103E-2</v>
      </c>
      <c r="K631">
        <v>2024</v>
      </c>
      <c r="L631">
        <v>36</v>
      </c>
    </row>
    <row r="632" spans="1:12" x14ac:dyDescent="0.3">
      <c r="A632">
        <v>46</v>
      </c>
      <c r="B632" t="s">
        <v>712</v>
      </c>
      <c r="C632" t="s">
        <v>508</v>
      </c>
      <c r="D632">
        <v>27</v>
      </c>
      <c r="E632" t="s">
        <v>1288</v>
      </c>
      <c r="F632">
        <v>15438</v>
      </c>
      <c r="G632">
        <v>120.5</v>
      </c>
      <c r="H632">
        <v>2340</v>
      </c>
      <c r="I632">
        <v>1.7489312087057909E-3</v>
      </c>
      <c r="J632">
        <v>1.1538461538461539E-2</v>
      </c>
      <c r="K632">
        <v>2024</v>
      </c>
      <c r="L632">
        <v>36</v>
      </c>
    </row>
    <row r="633" spans="1:12" x14ac:dyDescent="0.3">
      <c r="A633">
        <v>46</v>
      </c>
      <c r="B633" t="s">
        <v>712</v>
      </c>
      <c r="C633" t="s">
        <v>158</v>
      </c>
      <c r="D633">
        <v>26</v>
      </c>
      <c r="E633" t="s">
        <v>1225</v>
      </c>
      <c r="F633">
        <v>15438</v>
      </c>
      <c r="G633">
        <v>122</v>
      </c>
      <c r="H633">
        <v>1001</v>
      </c>
      <c r="I633">
        <v>1.6841559787537247E-3</v>
      </c>
      <c r="J633">
        <v>2.5974025974025976E-2</v>
      </c>
      <c r="K633">
        <v>2024</v>
      </c>
      <c r="L633">
        <v>36</v>
      </c>
    </row>
    <row r="634" spans="1:12" x14ac:dyDescent="0.3">
      <c r="A634">
        <v>46</v>
      </c>
      <c r="B634" t="s">
        <v>712</v>
      </c>
      <c r="C634" t="s">
        <v>329</v>
      </c>
      <c r="D634">
        <v>25</v>
      </c>
      <c r="E634" t="s">
        <v>1264</v>
      </c>
      <c r="F634">
        <v>15438</v>
      </c>
      <c r="G634">
        <v>124</v>
      </c>
      <c r="H634">
        <v>1581</v>
      </c>
      <c r="I634">
        <v>1.6193807488016582E-3</v>
      </c>
      <c r="J634">
        <v>1.5812776723592662E-2</v>
      </c>
      <c r="K634">
        <v>2024</v>
      </c>
      <c r="L634">
        <v>36</v>
      </c>
    </row>
    <row r="635" spans="1:12" x14ac:dyDescent="0.3">
      <c r="A635">
        <v>46</v>
      </c>
      <c r="B635" t="s">
        <v>712</v>
      </c>
      <c r="C635" t="s">
        <v>403</v>
      </c>
      <c r="D635">
        <v>25</v>
      </c>
      <c r="E635" t="s">
        <v>1201</v>
      </c>
      <c r="F635">
        <v>15438</v>
      </c>
      <c r="G635">
        <v>124</v>
      </c>
      <c r="H635">
        <v>1310</v>
      </c>
      <c r="I635">
        <v>1.6193807488016582E-3</v>
      </c>
      <c r="J635">
        <v>1.9083969465648856E-2</v>
      </c>
      <c r="K635">
        <v>2024</v>
      </c>
      <c r="L635">
        <v>36</v>
      </c>
    </row>
    <row r="636" spans="1:12" x14ac:dyDescent="0.3">
      <c r="A636">
        <v>46</v>
      </c>
      <c r="B636" t="s">
        <v>712</v>
      </c>
      <c r="C636" t="s">
        <v>3022</v>
      </c>
      <c r="D636">
        <v>25</v>
      </c>
      <c r="E636" t="s">
        <v>3023</v>
      </c>
      <c r="F636">
        <v>15438</v>
      </c>
      <c r="G636">
        <v>124</v>
      </c>
      <c r="H636">
        <v>397</v>
      </c>
      <c r="I636">
        <v>1.6193807488016582E-3</v>
      </c>
      <c r="J636">
        <v>6.2972292191435769E-2</v>
      </c>
      <c r="K636">
        <v>2024</v>
      </c>
      <c r="L636">
        <v>36</v>
      </c>
    </row>
    <row r="637" spans="1:12" x14ac:dyDescent="0.3">
      <c r="A637">
        <v>50</v>
      </c>
      <c r="B637" t="s">
        <v>856</v>
      </c>
      <c r="C637" t="s">
        <v>471</v>
      </c>
      <c r="D637">
        <v>914</v>
      </c>
      <c r="E637" t="s">
        <v>1094</v>
      </c>
      <c r="F637">
        <v>6385</v>
      </c>
      <c r="G637">
        <v>1</v>
      </c>
      <c r="H637">
        <v>1439</v>
      </c>
      <c r="I637">
        <v>0.14314800313234141</v>
      </c>
      <c r="J637">
        <v>0.6351633078526755</v>
      </c>
      <c r="K637">
        <v>2024</v>
      </c>
      <c r="L637">
        <v>36</v>
      </c>
    </row>
    <row r="638" spans="1:12" x14ac:dyDescent="0.3">
      <c r="A638">
        <v>50</v>
      </c>
      <c r="B638" t="s">
        <v>856</v>
      </c>
      <c r="C638" t="s">
        <v>162</v>
      </c>
      <c r="D638">
        <v>813</v>
      </c>
      <c r="E638" t="s">
        <v>1095</v>
      </c>
      <c r="F638">
        <v>6385</v>
      </c>
      <c r="G638">
        <v>2</v>
      </c>
      <c r="H638">
        <v>1560</v>
      </c>
      <c r="I638">
        <v>0.12732967893500391</v>
      </c>
      <c r="J638">
        <v>0.52115384615384619</v>
      </c>
      <c r="K638">
        <v>2024</v>
      </c>
      <c r="L638">
        <v>36</v>
      </c>
    </row>
    <row r="639" spans="1:12" x14ac:dyDescent="0.3">
      <c r="A639">
        <v>50</v>
      </c>
      <c r="B639" t="s">
        <v>856</v>
      </c>
      <c r="C639" t="s">
        <v>291</v>
      </c>
      <c r="D639">
        <v>741</v>
      </c>
      <c r="E639" t="s">
        <v>1010</v>
      </c>
      <c r="F639">
        <v>6385</v>
      </c>
      <c r="G639">
        <v>3</v>
      </c>
      <c r="H639">
        <v>1576</v>
      </c>
      <c r="I639">
        <v>0.11605324980422867</v>
      </c>
      <c r="J639">
        <v>0.47017766497461927</v>
      </c>
      <c r="K639">
        <v>2024</v>
      </c>
      <c r="L639">
        <v>36</v>
      </c>
    </row>
    <row r="640" spans="1:12" x14ac:dyDescent="0.3">
      <c r="A640">
        <v>50</v>
      </c>
      <c r="B640" t="s">
        <v>856</v>
      </c>
      <c r="C640" t="s">
        <v>304</v>
      </c>
      <c r="D640">
        <v>456</v>
      </c>
      <c r="E640" t="s">
        <v>1096</v>
      </c>
      <c r="F640">
        <v>6385</v>
      </c>
      <c r="G640">
        <v>4</v>
      </c>
      <c r="H640">
        <v>807</v>
      </c>
      <c r="I640">
        <v>7.1417384494909947E-2</v>
      </c>
      <c r="J640">
        <v>0.56505576208178443</v>
      </c>
      <c r="K640">
        <v>2024</v>
      </c>
      <c r="L640">
        <v>36</v>
      </c>
    </row>
    <row r="641" spans="1:12" x14ac:dyDescent="0.3">
      <c r="A641">
        <v>50</v>
      </c>
      <c r="B641" t="s">
        <v>856</v>
      </c>
      <c r="C641" t="s">
        <v>325</v>
      </c>
      <c r="D641">
        <v>295</v>
      </c>
      <c r="E641" t="s">
        <v>1097</v>
      </c>
      <c r="F641">
        <v>6385</v>
      </c>
      <c r="G641">
        <v>5</v>
      </c>
      <c r="H641">
        <v>468</v>
      </c>
      <c r="I641">
        <v>4.6202036021926393E-2</v>
      </c>
      <c r="J641">
        <v>0.63034188034188032</v>
      </c>
      <c r="K641">
        <v>2024</v>
      </c>
      <c r="L641">
        <v>36</v>
      </c>
    </row>
    <row r="642" spans="1:12" x14ac:dyDescent="0.3">
      <c r="A642">
        <v>50</v>
      </c>
      <c r="B642" t="s">
        <v>856</v>
      </c>
      <c r="C642" t="s">
        <v>370</v>
      </c>
      <c r="D642">
        <v>282</v>
      </c>
      <c r="E642" t="s">
        <v>1098</v>
      </c>
      <c r="F642">
        <v>6385</v>
      </c>
      <c r="G642">
        <v>6</v>
      </c>
      <c r="H642">
        <v>404</v>
      </c>
      <c r="I642">
        <v>4.4166014095536416E-2</v>
      </c>
      <c r="J642">
        <v>0.69801980198019797</v>
      </c>
      <c r="K642">
        <v>2024</v>
      </c>
      <c r="L642">
        <v>36</v>
      </c>
    </row>
    <row r="643" spans="1:12" x14ac:dyDescent="0.3">
      <c r="A643">
        <v>50</v>
      </c>
      <c r="B643" t="s">
        <v>856</v>
      </c>
      <c r="C643" t="s">
        <v>191</v>
      </c>
      <c r="D643">
        <v>190</v>
      </c>
      <c r="E643" t="s">
        <v>1009</v>
      </c>
      <c r="F643">
        <v>6385</v>
      </c>
      <c r="G643">
        <v>7</v>
      </c>
      <c r="H643">
        <v>1382</v>
      </c>
      <c r="I643">
        <v>2.975724353954581E-2</v>
      </c>
      <c r="J643">
        <v>0.13748191027496381</v>
      </c>
      <c r="K643">
        <v>2024</v>
      </c>
      <c r="L643">
        <v>36</v>
      </c>
    </row>
    <row r="644" spans="1:12" x14ac:dyDescent="0.3">
      <c r="A644">
        <v>50</v>
      </c>
      <c r="B644" t="s">
        <v>856</v>
      </c>
      <c r="C644" t="s">
        <v>347</v>
      </c>
      <c r="D644">
        <v>177</v>
      </c>
      <c r="E644" t="s">
        <v>1000</v>
      </c>
      <c r="F644">
        <v>6385</v>
      </c>
      <c r="G644">
        <v>8</v>
      </c>
      <c r="H644">
        <v>5630</v>
      </c>
      <c r="I644">
        <v>2.7721221613155832E-2</v>
      </c>
      <c r="J644">
        <v>3.1438721136767316E-2</v>
      </c>
      <c r="K644">
        <v>2024</v>
      </c>
      <c r="L644">
        <v>36</v>
      </c>
    </row>
    <row r="645" spans="1:12" x14ac:dyDescent="0.3">
      <c r="A645">
        <v>50</v>
      </c>
      <c r="B645" t="s">
        <v>856</v>
      </c>
      <c r="C645" t="s">
        <v>566</v>
      </c>
      <c r="D645">
        <v>171</v>
      </c>
      <c r="E645" t="s">
        <v>1099</v>
      </c>
      <c r="F645">
        <v>6385</v>
      </c>
      <c r="G645">
        <v>9</v>
      </c>
      <c r="H645">
        <v>570</v>
      </c>
      <c r="I645">
        <v>2.678151918559123E-2</v>
      </c>
      <c r="J645">
        <v>0.3</v>
      </c>
      <c r="K645">
        <v>2024</v>
      </c>
      <c r="L645">
        <v>36</v>
      </c>
    </row>
    <row r="646" spans="1:12" x14ac:dyDescent="0.3">
      <c r="A646">
        <v>50</v>
      </c>
      <c r="B646" t="s">
        <v>856</v>
      </c>
      <c r="C646" t="s">
        <v>336</v>
      </c>
      <c r="D646">
        <v>145</v>
      </c>
      <c r="E646" t="s">
        <v>1100</v>
      </c>
      <c r="F646">
        <v>6385</v>
      </c>
      <c r="G646">
        <v>10</v>
      </c>
      <c r="H646">
        <v>280</v>
      </c>
      <c r="I646">
        <v>2.2709475332811275E-2</v>
      </c>
      <c r="J646">
        <v>0.5178571428571429</v>
      </c>
      <c r="K646">
        <v>2024</v>
      </c>
      <c r="L646">
        <v>36</v>
      </c>
    </row>
    <row r="647" spans="1:12" x14ac:dyDescent="0.3">
      <c r="A647">
        <v>50</v>
      </c>
      <c r="B647" t="s">
        <v>856</v>
      </c>
      <c r="C647" t="s">
        <v>556</v>
      </c>
      <c r="D647">
        <v>137</v>
      </c>
      <c r="E647" t="s">
        <v>1006</v>
      </c>
      <c r="F647">
        <v>6385</v>
      </c>
      <c r="G647">
        <v>11</v>
      </c>
      <c r="H647">
        <v>1625</v>
      </c>
      <c r="I647">
        <v>2.1456538762725137E-2</v>
      </c>
      <c r="J647">
        <v>8.4307692307692306E-2</v>
      </c>
      <c r="K647">
        <v>2024</v>
      </c>
      <c r="L647">
        <v>36</v>
      </c>
    </row>
    <row r="648" spans="1:12" x14ac:dyDescent="0.3">
      <c r="A648">
        <v>50</v>
      </c>
      <c r="B648" t="s">
        <v>856</v>
      </c>
      <c r="C648" t="s">
        <v>572</v>
      </c>
      <c r="D648">
        <v>113</v>
      </c>
      <c r="E648" t="s">
        <v>996</v>
      </c>
      <c r="F648">
        <v>6385</v>
      </c>
      <c r="G648">
        <v>12</v>
      </c>
      <c r="H648">
        <v>18857</v>
      </c>
      <c r="I648">
        <v>1.7697729052466717E-2</v>
      </c>
      <c r="J648">
        <v>5.9924696399215145E-3</v>
      </c>
      <c r="K648">
        <v>2024</v>
      </c>
      <c r="L648">
        <v>36</v>
      </c>
    </row>
    <row r="649" spans="1:12" x14ac:dyDescent="0.3">
      <c r="A649">
        <v>50</v>
      </c>
      <c r="B649" t="s">
        <v>856</v>
      </c>
      <c r="C649" t="s">
        <v>660</v>
      </c>
      <c r="D649">
        <v>106</v>
      </c>
      <c r="E649" t="s">
        <v>1101</v>
      </c>
      <c r="F649">
        <v>6385</v>
      </c>
      <c r="G649">
        <v>13</v>
      </c>
      <c r="H649">
        <v>193</v>
      </c>
      <c r="I649">
        <v>1.6601409553641346E-2</v>
      </c>
      <c r="J649">
        <v>0.54922279792746109</v>
      </c>
      <c r="K649">
        <v>2024</v>
      </c>
      <c r="L649">
        <v>36</v>
      </c>
    </row>
    <row r="650" spans="1:12" x14ac:dyDescent="0.3">
      <c r="A650">
        <v>50</v>
      </c>
      <c r="B650" t="s">
        <v>856</v>
      </c>
      <c r="C650" t="s">
        <v>244</v>
      </c>
      <c r="D650">
        <v>99</v>
      </c>
      <c r="E650" t="s">
        <v>997</v>
      </c>
      <c r="F650">
        <v>6385</v>
      </c>
      <c r="G650">
        <v>14</v>
      </c>
      <c r="H650">
        <v>7074</v>
      </c>
      <c r="I650">
        <v>1.5505090054815976E-2</v>
      </c>
      <c r="J650">
        <v>1.3994910941475827E-2</v>
      </c>
      <c r="K650">
        <v>2024</v>
      </c>
      <c r="L650">
        <v>36</v>
      </c>
    </row>
    <row r="651" spans="1:12" x14ac:dyDescent="0.3">
      <c r="A651">
        <v>50</v>
      </c>
      <c r="B651" t="s">
        <v>856</v>
      </c>
      <c r="C651" t="s">
        <v>646</v>
      </c>
      <c r="D651">
        <v>98</v>
      </c>
      <c r="E651" t="s">
        <v>998</v>
      </c>
      <c r="F651">
        <v>6385</v>
      </c>
      <c r="G651">
        <v>15</v>
      </c>
      <c r="H651">
        <v>4754</v>
      </c>
      <c r="I651">
        <v>1.5348472983555208E-2</v>
      </c>
      <c r="J651">
        <v>2.0614219604543543E-2</v>
      </c>
      <c r="K651">
        <v>2024</v>
      </c>
      <c r="L651">
        <v>36</v>
      </c>
    </row>
    <row r="652" spans="1:12" x14ac:dyDescent="0.3">
      <c r="A652">
        <v>50</v>
      </c>
      <c r="B652" t="s">
        <v>856</v>
      </c>
      <c r="C652" t="s">
        <v>551</v>
      </c>
      <c r="D652">
        <v>92</v>
      </c>
      <c r="E652" t="s">
        <v>1016</v>
      </c>
      <c r="F652">
        <v>6385</v>
      </c>
      <c r="G652">
        <v>16</v>
      </c>
      <c r="H652">
        <v>395</v>
      </c>
      <c r="I652">
        <v>1.4408770555990604E-2</v>
      </c>
      <c r="J652">
        <v>0.23291139240506328</v>
      </c>
      <c r="K652">
        <v>2024</v>
      </c>
      <c r="L652">
        <v>36</v>
      </c>
    </row>
    <row r="653" spans="1:12" x14ac:dyDescent="0.3">
      <c r="A653">
        <v>50</v>
      </c>
      <c r="B653" t="s">
        <v>856</v>
      </c>
      <c r="C653" t="s">
        <v>581</v>
      </c>
      <c r="D653">
        <v>88</v>
      </c>
      <c r="E653" t="s">
        <v>2245</v>
      </c>
      <c r="F653">
        <v>6385</v>
      </c>
      <c r="G653">
        <v>17</v>
      </c>
      <c r="H653">
        <v>244</v>
      </c>
      <c r="I653">
        <v>1.3782302270947533E-2</v>
      </c>
      <c r="J653">
        <v>0.36065573770491804</v>
      </c>
      <c r="K653">
        <v>2024</v>
      </c>
      <c r="L653">
        <v>36</v>
      </c>
    </row>
    <row r="654" spans="1:12" x14ac:dyDescent="0.3">
      <c r="A654">
        <v>50</v>
      </c>
      <c r="B654" t="s">
        <v>856</v>
      </c>
      <c r="C654" t="s">
        <v>322</v>
      </c>
      <c r="D654">
        <v>86</v>
      </c>
      <c r="E654" t="s">
        <v>1011</v>
      </c>
      <c r="F654">
        <v>6385</v>
      </c>
      <c r="G654">
        <v>18</v>
      </c>
      <c r="H654">
        <v>2626</v>
      </c>
      <c r="I654">
        <v>1.3469068128425998E-2</v>
      </c>
      <c r="J654">
        <v>3.2749428789032753E-2</v>
      </c>
      <c r="K654">
        <v>2024</v>
      </c>
      <c r="L654">
        <v>36</v>
      </c>
    </row>
    <row r="655" spans="1:12" x14ac:dyDescent="0.3">
      <c r="A655">
        <v>50</v>
      </c>
      <c r="B655" t="s">
        <v>856</v>
      </c>
      <c r="C655" t="s">
        <v>317</v>
      </c>
      <c r="D655">
        <v>59</v>
      </c>
      <c r="E655" t="s">
        <v>1157</v>
      </c>
      <c r="F655">
        <v>6385</v>
      </c>
      <c r="G655">
        <v>19</v>
      </c>
      <c r="H655">
        <v>507</v>
      </c>
      <c r="I655">
        <v>9.2404072043852786E-3</v>
      </c>
      <c r="J655">
        <v>0.11637080867850098</v>
      </c>
      <c r="K655">
        <v>2024</v>
      </c>
      <c r="L655">
        <v>36</v>
      </c>
    </row>
    <row r="656" spans="1:12" x14ac:dyDescent="0.3">
      <c r="A656">
        <v>50</v>
      </c>
      <c r="B656" t="s">
        <v>856</v>
      </c>
      <c r="C656" t="s">
        <v>375</v>
      </c>
      <c r="D656">
        <v>58</v>
      </c>
      <c r="E656" t="s">
        <v>3002</v>
      </c>
      <c r="F656">
        <v>6385</v>
      </c>
      <c r="G656">
        <v>20</v>
      </c>
      <c r="H656">
        <v>142</v>
      </c>
      <c r="I656">
        <v>9.083790133124511E-3</v>
      </c>
      <c r="J656">
        <v>0.40845070422535212</v>
      </c>
      <c r="K656">
        <v>2024</v>
      </c>
      <c r="L656">
        <v>36</v>
      </c>
    </row>
    <row r="657" spans="1:12" x14ac:dyDescent="0.3">
      <c r="A657">
        <v>50</v>
      </c>
      <c r="B657" t="s">
        <v>856</v>
      </c>
      <c r="C657" t="s">
        <v>339</v>
      </c>
      <c r="D657">
        <v>51</v>
      </c>
      <c r="E657" t="s">
        <v>2998</v>
      </c>
      <c r="F657">
        <v>6385</v>
      </c>
      <c r="G657">
        <v>21.5</v>
      </c>
      <c r="H657">
        <v>90</v>
      </c>
      <c r="I657">
        <v>7.9874706342991392E-3</v>
      </c>
      <c r="J657">
        <v>0.56666666666666665</v>
      </c>
      <c r="K657">
        <v>2024</v>
      </c>
      <c r="L657">
        <v>36</v>
      </c>
    </row>
    <row r="658" spans="1:12" x14ac:dyDescent="0.3">
      <c r="A658">
        <v>50</v>
      </c>
      <c r="B658" t="s">
        <v>856</v>
      </c>
      <c r="C658" t="s">
        <v>673</v>
      </c>
      <c r="D658">
        <v>51</v>
      </c>
      <c r="E658" t="s">
        <v>2992</v>
      </c>
      <c r="F658">
        <v>6385</v>
      </c>
      <c r="G658">
        <v>21.5</v>
      </c>
      <c r="H658">
        <v>122</v>
      </c>
      <c r="I658">
        <v>7.9874706342991392E-3</v>
      </c>
      <c r="J658">
        <v>0.41803278688524592</v>
      </c>
      <c r="K658">
        <v>2024</v>
      </c>
      <c r="L658">
        <v>36</v>
      </c>
    </row>
    <row r="659" spans="1:12" x14ac:dyDescent="0.3">
      <c r="A659">
        <v>50</v>
      </c>
      <c r="B659" t="s">
        <v>856</v>
      </c>
      <c r="C659" t="s">
        <v>355</v>
      </c>
      <c r="D659">
        <v>47</v>
      </c>
      <c r="E659" t="s">
        <v>1237</v>
      </c>
      <c r="F659">
        <v>6385</v>
      </c>
      <c r="G659">
        <v>23</v>
      </c>
      <c r="H659">
        <v>228</v>
      </c>
      <c r="I659">
        <v>7.3610023492560687E-3</v>
      </c>
      <c r="J659">
        <v>0.20614035087719298</v>
      </c>
      <c r="K659">
        <v>2024</v>
      </c>
      <c r="L659">
        <v>36</v>
      </c>
    </row>
    <row r="660" spans="1:12" x14ac:dyDescent="0.3">
      <c r="A660">
        <v>50</v>
      </c>
      <c r="B660" t="s">
        <v>856</v>
      </c>
      <c r="C660" t="s">
        <v>170</v>
      </c>
      <c r="D660">
        <v>44</v>
      </c>
      <c r="E660" t="s">
        <v>2997</v>
      </c>
      <c r="F660">
        <v>6385</v>
      </c>
      <c r="G660">
        <v>24</v>
      </c>
      <c r="H660">
        <v>119</v>
      </c>
      <c r="I660">
        <v>6.8911511354737666E-3</v>
      </c>
      <c r="J660">
        <v>0.36974789915966388</v>
      </c>
      <c r="K660">
        <v>2024</v>
      </c>
      <c r="L660">
        <v>36</v>
      </c>
    </row>
    <row r="661" spans="1:12" x14ac:dyDescent="0.3">
      <c r="A661">
        <v>50</v>
      </c>
      <c r="B661" t="s">
        <v>856</v>
      </c>
      <c r="C661" t="s">
        <v>242</v>
      </c>
      <c r="D661">
        <v>42</v>
      </c>
      <c r="E661" t="s">
        <v>3084</v>
      </c>
      <c r="F661">
        <v>6385</v>
      </c>
      <c r="G661">
        <v>25</v>
      </c>
      <c r="H661">
        <v>80</v>
      </c>
      <c r="I661">
        <v>6.5779169929522322E-3</v>
      </c>
      <c r="J661">
        <v>0.52500000000000002</v>
      </c>
      <c r="K661">
        <v>2024</v>
      </c>
      <c r="L661">
        <v>36</v>
      </c>
    </row>
    <row r="662" spans="1:12" x14ac:dyDescent="0.3">
      <c r="A662">
        <v>50</v>
      </c>
      <c r="B662" t="s">
        <v>856</v>
      </c>
      <c r="C662" t="s">
        <v>593</v>
      </c>
      <c r="D662">
        <v>41</v>
      </c>
      <c r="E662" t="s">
        <v>1012</v>
      </c>
      <c r="F662">
        <v>6385</v>
      </c>
      <c r="G662">
        <v>26</v>
      </c>
      <c r="H662">
        <v>764</v>
      </c>
      <c r="I662">
        <v>6.4212999216914646E-3</v>
      </c>
      <c r="J662">
        <v>5.3664921465968587E-2</v>
      </c>
      <c r="K662">
        <v>2024</v>
      </c>
      <c r="L662">
        <v>36</v>
      </c>
    </row>
    <row r="663" spans="1:12" x14ac:dyDescent="0.3">
      <c r="A663">
        <v>50</v>
      </c>
      <c r="B663" t="s">
        <v>856</v>
      </c>
      <c r="C663" t="s">
        <v>253</v>
      </c>
      <c r="D663">
        <v>39</v>
      </c>
      <c r="E663" t="s">
        <v>3085</v>
      </c>
      <c r="F663">
        <v>6385</v>
      </c>
      <c r="G663">
        <v>27.5</v>
      </c>
      <c r="H663">
        <v>75</v>
      </c>
      <c r="I663">
        <v>6.1080657791699293E-3</v>
      </c>
      <c r="J663">
        <v>0.52</v>
      </c>
      <c r="K663">
        <v>2024</v>
      </c>
      <c r="L663">
        <v>36</v>
      </c>
    </row>
    <row r="664" spans="1:12" x14ac:dyDescent="0.3">
      <c r="A664">
        <v>50</v>
      </c>
      <c r="B664" t="s">
        <v>856</v>
      </c>
      <c r="C664" t="s">
        <v>424</v>
      </c>
      <c r="D664">
        <v>39</v>
      </c>
      <c r="E664" t="s">
        <v>1017</v>
      </c>
      <c r="F664">
        <v>6385</v>
      </c>
      <c r="G664">
        <v>27.5</v>
      </c>
      <c r="H664">
        <v>249</v>
      </c>
      <c r="I664">
        <v>6.1080657791699293E-3</v>
      </c>
      <c r="J664">
        <v>0.15662650602409639</v>
      </c>
      <c r="K664">
        <v>2024</v>
      </c>
      <c r="L664">
        <v>36</v>
      </c>
    </row>
    <row r="665" spans="1:12" x14ac:dyDescent="0.3">
      <c r="A665">
        <v>50</v>
      </c>
      <c r="B665" t="s">
        <v>856</v>
      </c>
      <c r="C665" t="s">
        <v>542</v>
      </c>
      <c r="D665">
        <v>37</v>
      </c>
      <c r="E665" t="s">
        <v>2987</v>
      </c>
      <c r="F665">
        <v>6385</v>
      </c>
      <c r="G665">
        <v>29.5</v>
      </c>
      <c r="H665">
        <v>97</v>
      </c>
      <c r="I665">
        <v>5.7948316366483949E-3</v>
      </c>
      <c r="J665">
        <v>0.38144329896907214</v>
      </c>
      <c r="K665">
        <v>2024</v>
      </c>
      <c r="L665">
        <v>36</v>
      </c>
    </row>
    <row r="666" spans="1:12" x14ac:dyDescent="0.3">
      <c r="A666">
        <v>50</v>
      </c>
      <c r="B666" t="s">
        <v>856</v>
      </c>
      <c r="C666" t="s">
        <v>605</v>
      </c>
      <c r="D666">
        <v>37</v>
      </c>
      <c r="E666" t="s">
        <v>1320</v>
      </c>
      <c r="F666">
        <v>6385</v>
      </c>
      <c r="G666">
        <v>29.5</v>
      </c>
      <c r="H666">
        <v>1285</v>
      </c>
      <c r="I666">
        <v>5.7948316366483949E-3</v>
      </c>
      <c r="J666">
        <v>2.8793774319066146E-2</v>
      </c>
      <c r="K666">
        <v>2024</v>
      </c>
      <c r="L666">
        <v>36</v>
      </c>
    </row>
    <row r="667" spans="1:12" x14ac:dyDescent="0.3">
      <c r="A667">
        <v>50</v>
      </c>
      <c r="B667" t="s">
        <v>856</v>
      </c>
      <c r="C667" t="s">
        <v>382</v>
      </c>
      <c r="D667">
        <v>33</v>
      </c>
      <c r="E667" t="s">
        <v>1003</v>
      </c>
      <c r="F667">
        <v>6385</v>
      </c>
      <c r="G667">
        <v>31</v>
      </c>
      <c r="H667">
        <v>2260</v>
      </c>
      <c r="I667">
        <v>5.1683633516053252E-3</v>
      </c>
      <c r="J667">
        <v>1.4601769911504425E-2</v>
      </c>
      <c r="K667">
        <v>2024</v>
      </c>
      <c r="L667">
        <v>36</v>
      </c>
    </row>
    <row r="668" spans="1:12" x14ac:dyDescent="0.3">
      <c r="A668">
        <v>50</v>
      </c>
      <c r="B668" t="s">
        <v>856</v>
      </c>
      <c r="C668" t="s">
        <v>250</v>
      </c>
      <c r="D668">
        <v>30</v>
      </c>
      <c r="E668" t="s">
        <v>2982</v>
      </c>
      <c r="F668">
        <v>6385</v>
      </c>
      <c r="G668">
        <v>33</v>
      </c>
      <c r="H668">
        <v>152</v>
      </c>
      <c r="I668">
        <v>4.6985121378230231E-3</v>
      </c>
      <c r="J668">
        <v>0.19736842105263158</v>
      </c>
      <c r="K668">
        <v>2024</v>
      </c>
      <c r="L668">
        <v>36</v>
      </c>
    </row>
    <row r="669" spans="1:12" x14ac:dyDescent="0.3">
      <c r="A669">
        <v>50</v>
      </c>
      <c r="B669" t="s">
        <v>856</v>
      </c>
      <c r="C669" t="s">
        <v>259</v>
      </c>
      <c r="D669">
        <v>30</v>
      </c>
      <c r="E669" t="s">
        <v>2985</v>
      </c>
      <c r="F669">
        <v>6385</v>
      </c>
      <c r="G669">
        <v>33</v>
      </c>
      <c r="H669">
        <v>121</v>
      </c>
      <c r="I669">
        <v>4.6985121378230231E-3</v>
      </c>
      <c r="J669">
        <v>0.24793388429752067</v>
      </c>
      <c r="K669">
        <v>2024</v>
      </c>
      <c r="L669">
        <v>36</v>
      </c>
    </row>
    <row r="670" spans="1:12" x14ac:dyDescent="0.3">
      <c r="A670">
        <v>50</v>
      </c>
      <c r="B670" t="s">
        <v>856</v>
      </c>
      <c r="C670" t="s">
        <v>537</v>
      </c>
      <c r="D670">
        <v>30</v>
      </c>
      <c r="E670" t="s">
        <v>1013</v>
      </c>
      <c r="F670">
        <v>6385</v>
      </c>
      <c r="G670">
        <v>33</v>
      </c>
      <c r="H670">
        <v>384</v>
      </c>
      <c r="I670">
        <v>4.6985121378230231E-3</v>
      </c>
      <c r="J670">
        <v>7.8125E-2</v>
      </c>
      <c r="K670">
        <v>2024</v>
      </c>
      <c r="L670">
        <v>36</v>
      </c>
    </row>
    <row r="671" spans="1:12" x14ac:dyDescent="0.3">
      <c r="A671">
        <v>50</v>
      </c>
      <c r="B671" t="s">
        <v>856</v>
      </c>
      <c r="C671" t="s">
        <v>638</v>
      </c>
      <c r="D671">
        <v>29</v>
      </c>
      <c r="E671" t="s">
        <v>999</v>
      </c>
      <c r="F671">
        <v>6385</v>
      </c>
      <c r="G671">
        <v>35.5</v>
      </c>
      <c r="H671">
        <v>3410</v>
      </c>
      <c r="I671">
        <v>4.5418950665622555E-3</v>
      </c>
      <c r="J671">
        <v>8.5043988269794726E-3</v>
      </c>
      <c r="K671">
        <v>2024</v>
      </c>
      <c r="L671">
        <v>36</v>
      </c>
    </row>
    <row r="672" spans="1:12" x14ac:dyDescent="0.3">
      <c r="A672">
        <v>50</v>
      </c>
      <c r="B672" t="s">
        <v>856</v>
      </c>
      <c r="C672" t="s">
        <v>654</v>
      </c>
      <c r="D672">
        <v>29</v>
      </c>
      <c r="E672" t="s">
        <v>3086</v>
      </c>
      <c r="F672">
        <v>6385</v>
      </c>
      <c r="G672">
        <v>35.5</v>
      </c>
      <c r="H672">
        <v>68</v>
      </c>
      <c r="I672">
        <v>4.5418950665622555E-3</v>
      </c>
      <c r="J672">
        <v>0.4264705882352941</v>
      </c>
      <c r="K672">
        <v>2024</v>
      </c>
      <c r="L672">
        <v>36</v>
      </c>
    </row>
    <row r="673" spans="1:12" x14ac:dyDescent="0.3">
      <c r="A673">
        <v>50</v>
      </c>
      <c r="B673" t="s">
        <v>856</v>
      </c>
      <c r="C673" t="s">
        <v>315</v>
      </c>
      <c r="D673">
        <v>26</v>
      </c>
      <c r="E673" t="s">
        <v>3087</v>
      </c>
      <c r="F673">
        <v>6385</v>
      </c>
      <c r="G673">
        <v>38</v>
      </c>
      <c r="H673">
        <v>35</v>
      </c>
      <c r="I673">
        <v>4.0720438527799534E-3</v>
      </c>
      <c r="J673">
        <v>0.74285714285714288</v>
      </c>
      <c r="K673">
        <v>2024</v>
      </c>
      <c r="L673">
        <v>36</v>
      </c>
    </row>
    <row r="674" spans="1:12" x14ac:dyDescent="0.3">
      <c r="A674">
        <v>50</v>
      </c>
      <c r="B674" t="s">
        <v>856</v>
      </c>
      <c r="C674" t="s">
        <v>461</v>
      </c>
      <c r="D674">
        <v>26</v>
      </c>
      <c r="E674" t="s">
        <v>3088</v>
      </c>
      <c r="F674">
        <v>6385</v>
      </c>
      <c r="G674">
        <v>38</v>
      </c>
      <c r="H674">
        <v>37</v>
      </c>
      <c r="I674">
        <v>4.0720438527799534E-3</v>
      </c>
      <c r="J674">
        <v>0.70270270270270274</v>
      </c>
      <c r="K674">
        <v>2024</v>
      </c>
      <c r="L674">
        <v>36</v>
      </c>
    </row>
    <row r="675" spans="1:12" x14ac:dyDescent="0.3">
      <c r="A675">
        <v>50</v>
      </c>
      <c r="B675" t="s">
        <v>856</v>
      </c>
      <c r="C675" t="s">
        <v>631</v>
      </c>
      <c r="D675">
        <v>26</v>
      </c>
      <c r="E675" t="s">
        <v>3089</v>
      </c>
      <c r="F675">
        <v>6385</v>
      </c>
      <c r="G675">
        <v>38</v>
      </c>
      <c r="H675">
        <v>57</v>
      </c>
      <c r="I675">
        <v>4.0720438527799534E-3</v>
      </c>
      <c r="J675">
        <v>0.45614035087719296</v>
      </c>
      <c r="K675">
        <v>2024</v>
      </c>
      <c r="L675">
        <v>36</v>
      </c>
    </row>
    <row r="676" spans="1:12" x14ac:dyDescent="0.3">
      <c r="A676">
        <v>51</v>
      </c>
      <c r="B676" t="s">
        <v>719</v>
      </c>
      <c r="C676" t="s">
        <v>205</v>
      </c>
      <c r="D676">
        <v>27</v>
      </c>
      <c r="E676" t="s">
        <v>1030</v>
      </c>
      <c r="F676">
        <v>1288</v>
      </c>
      <c r="G676">
        <v>1</v>
      </c>
      <c r="H676">
        <v>18695</v>
      </c>
      <c r="I676">
        <v>2.096273291925466E-2</v>
      </c>
      <c r="J676">
        <v>1.4442364268520995E-3</v>
      </c>
      <c r="K676">
        <v>2024</v>
      </c>
      <c r="L676">
        <v>36</v>
      </c>
    </row>
    <row r="677" spans="1:12" x14ac:dyDescent="0.3">
      <c r="A677">
        <v>53</v>
      </c>
      <c r="B677" t="s">
        <v>709</v>
      </c>
      <c r="C677" t="s">
        <v>477</v>
      </c>
      <c r="D677">
        <v>1080</v>
      </c>
      <c r="E677" t="s">
        <v>1043</v>
      </c>
      <c r="F677">
        <v>5359</v>
      </c>
      <c r="G677">
        <v>1</v>
      </c>
      <c r="H677">
        <v>3600</v>
      </c>
      <c r="I677">
        <v>0.20153013621944393</v>
      </c>
      <c r="J677">
        <v>0.3</v>
      </c>
      <c r="K677">
        <v>2024</v>
      </c>
      <c r="L677">
        <v>36</v>
      </c>
    </row>
    <row r="678" spans="1:12" x14ac:dyDescent="0.3">
      <c r="A678">
        <v>53</v>
      </c>
      <c r="B678" t="s">
        <v>709</v>
      </c>
      <c r="C678" t="s">
        <v>258</v>
      </c>
      <c r="D678">
        <v>637</v>
      </c>
      <c r="E678" t="s">
        <v>1042</v>
      </c>
      <c r="F678">
        <v>5359</v>
      </c>
      <c r="G678">
        <v>2</v>
      </c>
      <c r="H678">
        <v>3066</v>
      </c>
      <c r="I678">
        <v>0.11886545997387572</v>
      </c>
      <c r="J678">
        <v>0.20776255707762556</v>
      </c>
      <c r="K678">
        <v>2024</v>
      </c>
      <c r="L678">
        <v>36</v>
      </c>
    </row>
    <row r="679" spans="1:12" x14ac:dyDescent="0.3">
      <c r="A679">
        <v>53</v>
      </c>
      <c r="B679" t="s">
        <v>709</v>
      </c>
      <c r="C679" t="s">
        <v>430</v>
      </c>
      <c r="D679">
        <v>544</v>
      </c>
      <c r="E679" t="s">
        <v>1104</v>
      </c>
      <c r="F679">
        <v>5359</v>
      </c>
      <c r="G679">
        <v>3</v>
      </c>
      <c r="H679">
        <v>1716</v>
      </c>
      <c r="I679">
        <v>0.10151147602164583</v>
      </c>
      <c r="J679">
        <v>0.317016317016317</v>
      </c>
      <c r="K679">
        <v>2024</v>
      </c>
      <c r="L679">
        <v>36</v>
      </c>
    </row>
    <row r="680" spans="1:12" x14ac:dyDescent="0.3">
      <c r="A680">
        <v>53</v>
      </c>
      <c r="B680" t="s">
        <v>709</v>
      </c>
      <c r="C680" t="s">
        <v>603</v>
      </c>
      <c r="D680">
        <v>449</v>
      </c>
      <c r="E680" t="s">
        <v>1102</v>
      </c>
      <c r="F680">
        <v>5359</v>
      </c>
      <c r="G680">
        <v>4</v>
      </c>
      <c r="H680">
        <v>1958</v>
      </c>
      <c r="I680">
        <v>8.3784288113454009E-2</v>
      </c>
      <c r="J680">
        <v>0.22931562819203269</v>
      </c>
      <c r="K680">
        <v>2024</v>
      </c>
      <c r="L680">
        <v>36</v>
      </c>
    </row>
    <row r="681" spans="1:12" x14ac:dyDescent="0.3">
      <c r="A681">
        <v>53</v>
      </c>
      <c r="B681" t="s">
        <v>709</v>
      </c>
      <c r="C681" t="s">
        <v>652</v>
      </c>
      <c r="D681">
        <v>357</v>
      </c>
      <c r="E681" t="s">
        <v>1105</v>
      </c>
      <c r="F681">
        <v>5359</v>
      </c>
      <c r="G681">
        <v>5</v>
      </c>
      <c r="H681">
        <v>1383</v>
      </c>
      <c r="I681">
        <v>6.6616906139205082E-2</v>
      </c>
      <c r="J681">
        <v>0.25813449023861174</v>
      </c>
      <c r="K681">
        <v>2024</v>
      </c>
      <c r="L681">
        <v>36</v>
      </c>
    </row>
    <row r="682" spans="1:12" x14ac:dyDescent="0.3">
      <c r="A682">
        <v>53</v>
      </c>
      <c r="B682" t="s">
        <v>709</v>
      </c>
      <c r="C682" t="s">
        <v>431</v>
      </c>
      <c r="D682">
        <v>155</v>
      </c>
      <c r="E682" t="s">
        <v>1106</v>
      </c>
      <c r="F682">
        <v>5359</v>
      </c>
      <c r="G682">
        <v>6</v>
      </c>
      <c r="H682">
        <v>748</v>
      </c>
      <c r="I682">
        <v>2.8923306587049821E-2</v>
      </c>
      <c r="J682">
        <v>0.20721925133689839</v>
      </c>
      <c r="K682">
        <v>2024</v>
      </c>
      <c r="L682">
        <v>36</v>
      </c>
    </row>
    <row r="683" spans="1:12" x14ac:dyDescent="0.3">
      <c r="A683">
        <v>53</v>
      </c>
      <c r="B683" t="s">
        <v>709</v>
      </c>
      <c r="C683" t="s">
        <v>401</v>
      </c>
      <c r="D683">
        <v>137</v>
      </c>
      <c r="E683" t="s">
        <v>1107</v>
      </c>
      <c r="F683">
        <v>5359</v>
      </c>
      <c r="G683">
        <v>7</v>
      </c>
      <c r="H683">
        <v>869</v>
      </c>
      <c r="I683">
        <v>2.5564470983392425E-2</v>
      </c>
      <c r="J683">
        <v>0.15765247410817032</v>
      </c>
      <c r="K683">
        <v>2024</v>
      </c>
      <c r="L683">
        <v>36</v>
      </c>
    </row>
    <row r="684" spans="1:12" x14ac:dyDescent="0.3">
      <c r="A684">
        <v>53</v>
      </c>
      <c r="B684" t="s">
        <v>709</v>
      </c>
      <c r="C684" t="s">
        <v>535</v>
      </c>
      <c r="D684">
        <v>134</v>
      </c>
      <c r="E684" t="s">
        <v>1108</v>
      </c>
      <c r="F684">
        <v>5359</v>
      </c>
      <c r="G684">
        <v>8</v>
      </c>
      <c r="H684">
        <v>1438</v>
      </c>
      <c r="I684">
        <v>2.5004665049449523E-2</v>
      </c>
      <c r="J684">
        <v>9.3184979137691235E-2</v>
      </c>
      <c r="K684">
        <v>2024</v>
      </c>
      <c r="L684">
        <v>36</v>
      </c>
    </row>
    <row r="685" spans="1:12" x14ac:dyDescent="0.3">
      <c r="A685">
        <v>53</v>
      </c>
      <c r="B685" t="s">
        <v>709</v>
      </c>
      <c r="C685" t="s">
        <v>429</v>
      </c>
      <c r="D685">
        <v>117</v>
      </c>
      <c r="E685" t="s">
        <v>1109</v>
      </c>
      <c r="F685">
        <v>5359</v>
      </c>
      <c r="G685">
        <v>9</v>
      </c>
      <c r="H685">
        <v>3283</v>
      </c>
      <c r="I685">
        <v>2.1832431423773092E-2</v>
      </c>
      <c r="J685">
        <v>3.5638135851355467E-2</v>
      </c>
      <c r="K685">
        <v>2024</v>
      </c>
      <c r="L685">
        <v>36</v>
      </c>
    </row>
    <row r="686" spans="1:12" x14ac:dyDescent="0.3">
      <c r="A686">
        <v>53</v>
      </c>
      <c r="B686" t="s">
        <v>709</v>
      </c>
      <c r="C686" t="s">
        <v>225</v>
      </c>
      <c r="D686">
        <v>112</v>
      </c>
      <c r="E686" t="s">
        <v>1110</v>
      </c>
      <c r="F686">
        <v>5359</v>
      </c>
      <c r="G686">
        <v>10</v>
      </c>
      <c r="H686">
        <v>2699</v>
      </c>
      <c r="I686">
        <v>2.089942153386826E-2</v>
      </c>
      <c r="J686">
        <v>4.1496850685439055E-2</v>
      </c>
      <c r="K686">
        <v>2024</v>
      </c>
      <c r="L686">
        <v>36</v>
      </c>
    </row>
    <row r="687" spans="1:12" x14ac:dyDescent="0.3">
      <c r="A687">
        <v>53</v>
      </c>
      <c r="B687" t="s">
        <v>709</v>
      </c>
      <c r="C687" t="s">
        <v>416</v>
      </c>
      <c r="D687">
        <v>90</v>
      </c>
      <c r="E687" t="s">
        <v>1112</v>
      </c>
      <c r="F687">
        <v>5359</v>
      </c>
      <c r="G687">
        <v>11</v>
      </c>
      <c r="H687">
        <v>886</v>
      </c>
      <c r="I687">
        <v>1.6794178018286993E-2</v>
      </c>
      <c r="J687">
        <v>0.10158013544018059</v>
      </c>
      <c r="K687">
        <v>2024</v>
      </c>
      <c r="L687">
        <v>36</v>
      </c>
    </row>
    <row r="688" spans="1:12" x14ac:dyDescent="0.3">
      <c r="A688">
        <v>53</v>
      </c>
      <c r="B688" t="s">
        <v>709</v>
      </c>
      <c r="C688" t="s">
        <v>577</v>
      </c>
      <c r="D688">
        <v>80</v>
      </c>
      <c r="E688" t="s">
        <v>1050</v>
      </c>
      <c r="F688">
        <v>5359</v>
      </c>
      <c r="G688">
        <v>12</v>
      </c>
      <c r="H688">
        <v>3578</v>
      </c>
      <c r="I688">
        <v>1.4928158238477329E-2</v>
      </c>
      <c r="J688">
        <v>2.2358859698155393E-2</v>
      </c>
      <c r="K688">
        <v>2024</v>
      </c>
      <c r="L688">
        <v>36</v>
      </c>
    </row>
    <row r="689" spans="1:12" x14ac:dyDescent="0.3">
      <c r="A689">
        <v>53</v>
      </c>
      <c r="B689" t="s">
        <v>709</v>
      </c>
      <c r="C689" t="s">
        <v>267</v>
      </c>
      <c r="D689">
        <v>66</v>
      </c>
      <c r="E689" t="s">
        <v>1111</v>
      </c>
      <c r="F689">
        <v>5359</v>
      </c>
      <c r="G689">
        <v>13.5</v>
      </c>
      <c r="H689">
        <v>339</v>
      </c>
      <c r="I689">
        <v>1.2315730546743795E-2</v>
      </c>
      <c r="J689">
        <v>0.19469026548672566</v>
      </c>
      <c r="K689">
        <v>2024</v>
      </c>
      <c r="L689">
        <v>36</v>
      </c>
    </row>
    <row r="690" spans="1:12" x14ac:dyDescent="0.3">
      <c r="A690">
        <v>53</v>
      </c>
      <c r="B690" t="s">
        <v>709</v>
      </c>
      <c r="C690" t="s">
        <v>637</v>
      </c>
      <c r="D690">
        <v>66</v>
      </c>
      <c r="E690" t="s">
        <v>1038</v>
      </c>
      <c r="F690">
        <v>5359</v>
      </c>
      <c r="G690">
        <v>13.5</v>
      </c>
      <c r="H690">
        <v>2966</v>
      </c>
      <c r="I690">
        <v>1.2315730546743795E-2</v>
      </c>
      <c r="J690">
        <v>2.2252191503708697E-2</v>
      </c>
      <c r="K690">
        <v>2024</v>
      </c>
      <c r="L690">
        <v>36</v>
      </c>
    </row>
    <row r="691" spans="1:12" x14ac:dyDescent="0.3">
      <c r="A691">
        <v>53</v>
      </c>
      <c r="B691" t="s">
        <v>709</v>
      </c>
      <c r="C691" t="s">
        <v>444</v>
      </c>
      <c r="D691">
        <v>58</v>
      </c>
      <c r="E691" t="s">
        <v>2249</v>
      </c>
      <c r="F691">
        <v>5359</v>
      </c>
      <c r="G691">
        <v>15.5</v>
      </c>
      <c r="H691">
        <v>886</v>
      </c>
      <c r="I691">
        <v>1.0822914722896062E-2</v>
      </c>
      <c r="J691">
        <v>6.5462753950338598E-2</v>
      </c>
      <c r="K691">
        <v>2024</v>
      </c>
      <c r="L691">
        <v>36</v>
      </c>
    </row>
    <row r="692" spans="1:12" x14ac:dyDescent="0.3">
      <c r="A692">
        <v>53</v>
      </c>
      <c r="B692" t="s">
        <v>709</v>
      </c>
      <c r="C692" t="s">
        <v>613</v>
      </c>
      <c r="D692">
        <v>58</v>
      </c>
      <c r="E692" t="s">
        <v>1113</v>
      </c>
      <c r="F692">
        <v>5359</v>
      </c>
      <c r="G692">
        <v>15.5</v>
      </c>
      <c r="H692">
        <v>711</v>
      </c>
      <c r="I692">
        <v>1.0822914722896062E-2</v>
      </c>
      <c r="J692">
        <v>8.1575246132208151E-2</v>
      </c>
      <c r="K692">
        <v>2024</v>
      </c>
      <c r="L692">
        <v>36</v>
      </c>
    </row>
    <row r="693" spans="1:12" x14ac:dyDescent="0.3">
      <c r="A693">
        <v>53</v>
      </c>
      <c r="B693" t="s">
        <v>709</v>
      </c>
      <c r="C693" t="s">
        <v>307</v>
      </c>
      <c r="D693">
        <v>55</v>
      </c>
      <c r="E693" t="s">
        <v>1088</v>
      </c>
      <c r="F693">
        <v>5359</v>
      </c>
      <c r="G693">
        <v>17</v>
      </c>
      <c r="H693">
        <v>8200</v>
      </c>
      <c r="I693">
        <v>1.0263108788953163E-2</v>
      </c>
      <c r="J693">
        <v>6.7073170731707316E-3</v>
      </c>
      <c r="K693">
        <v>2024</v>
      </c>
      <c r="L693">
        <v>36</v>
      </c>
    </row>
    <row r="694" spans="1:12" x14ac:dyDescent="0.3">
      <c r="A694">
        <v>53</v>
      </c>
      <c r="B694" t="s">
        <v>709</v>
      </c>
      <c r="C694" t="s">
        <v>287</v>
      </c>
      <c r="D694">
        <v>54</v>
      </c>
      <c r="E694" t="s">
        <v>3015</v>
      </c>
      <c r="F694">
        <v>5359</v>
      </c>
      <c r="G694">
        <v>18</v>
      </c>
      <c r="H694">
        <v>344</v>
      </c>
      <c r="I694">
        <v>1.0076506810972196E-2</v>
      </c>
      <c r="J694">
        <v>0.15697674418604651</v>
      </c>
      <c r="K694">
        <v>2024</v>
      </c>
      <c r="L694">
        <v>36</v>
      </c>
    </row>
    <row r="695" spans="1:12" x14ac:dyDescent="0.3">
      <c r="A695">
        <v>53</v>
      </c>
      <c r="B695" t="s">
        <v>709</v>
      </c>
      <c r="C695" t="s">
        <v>306</v>
      </c>
      <c r="D695">
        <v>53</v>
      </c>
      <c r="E695" t="s">
        <v>1272</v>
      </c>
      <c r="F695">
        <v>5359</v>
      </c>
      <c r="G695">
        <v>19</v>
      </c>
      <c r="H695">
        <v>1780</v>
      </c>
      <c r="I695">
        <v>9.8899048329912295E-3</v>
      </c>
      <c r="J695">
        <v>2.9775280898876405E-2</v>
      </c>
      <c r="K695">
        <v>2024</v>
      </c>
      <c r="L695">
        <v>36</v>
      </c>
    </row>
    <row r="696" spans="1:12" x14ac:dyDescent="0.3">
      <c r="A696">
        <v>53</v>
      </c>
      <c r="B696" t="s">
        <v>709</v>
      </c>
      <c r="C696" t="s">
        <v>438</v>
      </c>
      <c r="D696">
        <v>44</v>
      </c>
      <c r="E696" t="s">
        <v>1233</v>
      </c>
      <c r="F696">
        <v>5359</v>
      </c>
      <c r="G696">
        <v>20</v>
      </c>
      <c r="H696">
        <v>1140</v>
      </c>
      <c r="I696">
        <v>8.2104870311625298E-3</v>
      </c>
      <c r="J696">
        <v>3.8596491228070177E-2</v>
      </c>
      <c r="K696">
        <v>2024</v>
      </c>
      <c r="L696">
        <v>36</v>
      </c>
    </row>
    <row r="697" spans="1:12" x14ac:dyDescent="0.3">
      <c r="A697">
        <v>53</v>
      </c>
      <c r="B697" t="s">
        <v>709</v>
      </c>
      <c r="C697" t="s">
        <v>604</v>
      </c>
      <c r="D697">
        <v>34</v>
      </c>
      <c r="E697" t="s">
        <v>1186</v>
      </c>
      <c r="F697">
        <v>5359</v>
      </c>
      <c r="G697">
        <v>21</v>
      </c>
      <c r="H697">
        <v>5751</v>
      </c>
      <c r="I697">
        <v>6.3444672513528642E-3</v>
      </c>
      <c r="J697">
        <v>5.9120153016866631E-3</v>
      </c>
      <c r="K697">
        <v>2024</v>
      </c>
      <c r="L697">
        <v>36</v>
      </c>
    </row>
    <row r="698" spans="1:12" x14ac:dyDescent="0.3">
      <c r="A698">
        <v>53</v>
      </c>
      <c r="B698" t="s">
        <v>709</v>
      </c>
      <c r="C698" t="s">
        <v>517</v>
      </c>
      <c r="D698">
        <v>33</v>
      </c>
      <c r="E698" t="s">
        <v>1035</v>
      </c>
      <c r="F698">
        <v>5359</v>
      </c>
      <c r="G698">
        <v>22</v>
      </c>
      <c r="H698">
        <v>3314</v>
      </c>
      <c r="I698">
        <v>6.1578652733718974E-3</v>
      </c>
      <c r="J698">
        <v>9.9577549788774887E-3</v>
      </c>
      <c r="K698">
        <v>2024</v>
      </c>
      <c r="L698">
        <v>36</v>
      </c>
    </row>
    <row r="699" spans="1:12" x14ac:dyDescent="0.3">
      <c r="A699">
        <v>53</v>
      </c>
      <c r="B699" t="s">
        <v>709</v>
      </c>
      <c r="C699" t="s">
        <v>177</v>
      </c>
      <c r="D699">
        <v>29</v>
      </c>
      <c r="E699" t="s">
        <v>1217</v>
      </c>
      <c r="F699">
        <v>5359</v>
      </c>
      <c r="G699">
        <v>24</v>
      </c>
      <c r="H699">
        <v>4588</v>
      </c>
      <c r="I699">
        <v>5.411457361448031E-3</v>
      </c>
      <c r="J699">
        <v>6.320836965998256E-3</v>
      </c>
      <c r="K699">
        <v>2024</v>
      </c>
      <c r="L699">
        <v>36</v>
      </c>
    </row>
    <row r="700" spans="1:12" x14ac:dyDescent="0.3">
      <c r="A700">
        <v>53</v>
      </c>
      <c r="B700" t="s">
        <v>709</v>
      </c>
      <c r="C700" t="s">
        <v>308</v>
      </c>
      <c r="D700">
        <v>29</v>
      </c>
      <c r="E700" t="s">
        <v>1197</v>
      </c>
      <c r="F700">
        <v>5359</v>
      </c>
      <c r="G700">
        <v>24</v>
      </c>
      <c r="H700">
        <v>2599</v>
      </c>
      <c r="I700">
        <v>5.411457361448031E-3</v>
      </c>
      <c r="J700">
        <v>1.1158137745286649E-2</v>
      </c>
      <c r="K700">
        <v>2024</v>
      </c>
      <c r="L700">
        <v>36</v>
      </c>
    </row>
    <row r="701" spans="1:12" x14ac:dyDescent="0.3">
      <c r="A701">
        <v>53</v>
      </c>
      <c r="B701" t="s">
        <v>709</v>
      </c>
      <c r="C701" t="s">
        <v>614</v>
      </c>
      <c r="D701">
        <v>29</v>
      </c>
      <c r="E701" t="s">
        <v>1229</v>
      </c>
      <c r="F701">
        <v>5359</v>
      </c>
      <c r="G701">
        <v>24</v>
      </c>
      <c r="H701">
        <v>977</v>
      </c>
      <c r="I701">
        <v>5.411457361448031E-3</v>
      </c>
      <c r="J701">
        <v>2.9682702149437051E-2</v>
      </c>
      <c r="K701">
        <v>2024</v>
      </c>
      <c r="L701">
        <v>36</v>
      </c>
    </row>
    <row r="702" spans="1:12" x14ac:dyDescent="0.3">
      <c r="A702">
        <v>53</v>
      </c>
      <c r="B702" t="s">
        <v>709</v>
      </c>
      <c r="C702" t="s">
        <v>358</v>
      </c>
      <c r="D702">
        <v>28</v>
      </c>
      <c r="E702" t="s">
        <v>1036</v>
      </c>
      <c r="F702">
        <v>5359</v>
      </c>
      <c r="G702">
        <v>26.5</v>
      </c>
      <c r="H702">
        <v>3945</v>
      </c>
      <c r="I702">
        <v>5.224855383467065E-3</v>
      </c>
      <c r="J702">
        <v>7.0975918884664136E-3</v>
      </c>
      <c r="K702">
        <v>2024</v>
      </c>
      <c r="L702">
        <v>36</v>
      </c>
    </row>
    <row r="703" spans="1:12" x14ac:dyDescent="0.3">
      <c r="A703">
        <v>53</v>
      </c>
      <c r="B703" t="s">
        <v>709</v>
      </c>
      <c r="C703" t="s">
        <v>390</v>
      </c>
      <c r="D703">
        <v>28</v>
      </c>
      <c r="E703" t="s">
        <v>1218</v>
      </c>
      <c r="F703">
        <v>5359</v>
      </c>
      <c r="G703">
        <v>26.5</v>
      </c>
      <c r="H703">
        <v>1910</v>
      </c>
      <c r="I703">
        <v>5.224855383467065E-3</v>
      </c>
      <c r="J703">
        <v>1.4659685863874346E-2</v>
      </c>
      <c r="K703">
        <v>2024</v>
      </c>
      <c r="L703">
        <v>36</v>
      </c>
    </row>
    <row r="704" spans="1:12" x14ac:dyDescent="0.3">
      <c r="A704">
        <v>53</v>
      </c>
      <c r="B704" t="s">
        <v>709</v>
      </c>
      <c r="C704" t="s">
        <v>243</v>
      </c>
      <c r="D704">
        <v>27</v>
      </c>
      <c r="E704" t="s">
        <v>1128</v>
      </c>
      <c r="F704">
        <v>5359</v>
      </c>
      <c r="G704">
        <v>28.5</v>
      </c>
      <c r="H704">
        <v>1260</v>
      </c>
      <c r="I704">
        <v>5.0382534054860982E-3</v>
      </c>
      <c r="J704">
        <v>2.1428571428571429E-2</v>
      </c>
      <c r="K704">
        <v>2024</v>
      </c>
      <c r="L704">
        <v>36</v>
      </c>
    </row>
    <row r="705" spans="1:12" x14ac:dyDescent="0.3">
      <c r="A705">
        <v>53</v>
      </c>
      <c r="B705" t="s">
        <v>709</v>
      </c>
      <c r="C705" t="s">
        <v>418</v>
      </c>
      <c r="D705">
        <v>27</v>
      </c>
      <c r="E705" t="s">
        <v>1085</v>
      </c>
      <c r="F705">
        <v>5359</v>
      </c>
      <c r="G705">
        <v>28.5</v>
      </c>
      <c r="H705">
        <v>2606</v>
      </c>
      <c r="I705">
        <v>5.0382534054860982E-3</v>
      </c>
      <c r="J705">
        <v>1.0360706062931695E-2</v>
      </c>
      <c r="K705">
        <v>2024</v>
      </c>
      <c r="L705">
        <v>36</v>
      </c>
    </row>
    <row r="706" spans="1:12" x14ac:dyDescent="0.3">
      <c r="A706">
        <v>53</v>
      </c>
      <c r="B706" t="s">
        <v>709</v>
      </c>
      <c r="C706" t="s">
        <v>611</v>
      </c>
      <c r="D706">
        <v>25</v>
      </c>
      <c r="E706" t="s">
        <v>1231</v>
      </c>
      <c r="F706">
        <v>5359</v>
      </c>
      <c r="G706">
        <v>30</v>
      </c>
      <c r="H706">
        <v>1050</v>
      </c>
      <c r="I706">
        <v>4.6650494495241645E-3</v>
      </c>
      <c r="J706">
        <v>2.3809523809523808E-2</v>
      </c>
      <c r="K706">
        <v>2024</v>
      </c>
      <c r="L706">
        <v>36</v>
      </c>
    </row>
    <row r="707" spans="1:12" x14ac:dyDescent="0.3">
      <c r="A707">
        <v>57</v>
      </c>
      <c r="B707" t="s">
        <v>720</v>
      </c>
      <c r="C707" t="s">
        <v>147</v>
      </c>
      <c r="D707">
        <v>872</v>
      </c>
      <c r="E707" t="s">
        <v>1114</v>
      </c>
      <c r="F707">
        <v>9347</v>
      </c>
      <c r="G707">
        <v>1</v>
      </c>
      <c r="H707">
        <v>1564</v>
      </c>
      <c r="I707">
        <v>9.3291965336471591E-2</v>
      </c>
      <c r="J707">
        <v>0.55754475703324813</v>
      </c>
      <c r="K707">
        <v>2024</v>
      </c>
      <c r="L707">
        <v>36</v>
      </c>
    </row>
    <row r="708" spans="1:12" x14ac:dyDescent="0.3">
      <c r="A708">
        <v>57</v>
      </c>
      <c r="B708" t="s">
        <v>720</v>
      </c>
      <c r="C708" t="s">
        <v>249</v>
      </c>
      <c r="D708">
        <v>825</v>
      </c>
      <c r="E708" t="s">
        <v>1115</v>
      </c>
      <c r="F708">
        <v>9347</v>
      </c>
      <c r="G708">
        <v>2</v>
      </c>
      <c r="H708">
        <v>1454</v>
      </c>
      <c r="I708">
        <v>8.8263613993794801E-2</v>
      </c>
      <c r="J708">
        <v>0.56740027510316371</v>
      </c>
      <c r="K708">
        <v>2024</v>
      </c>
      <c r="L708">
        <v>36</v>
      </c>
    </row>
    <row r="709" spans="1:12" x14ac:dyDescent="0.3">
      <c r="A709">
        <v>57</v>
      </c>
      <c r="B709" t="s">
        <v>720</v>
      </c>
      <c r="C709" t="s">
        <v>400</v>
      </c>
      <c r="D709">
        <v>705</v>
      </c>
      <c r="E709" t="s">
        <v>1116</v>
      </c>
      <c r="F709">
        <v>9347</v>
      </c>
      <c r="G709">
        <v>3</v>
      </c>
      <c r="H709">
        <v>1140</v>
      </c>
      <c r="I709">
        <v>7.542527014015192E-2</v>
      </c>
      <c r="J709">
        <v>0.61842105263157898</v>
      </c>
      <c r="K709">
        <v>2024</v>
      </c>
      <c r="L709">
        <v>36</v>
      </c>
    </row>
    <row r="710" spans="1:12" x14ac:dyDescent="0.3">
      <c r="A710">
        <v>57</v>
      </c>
      <c r="B710" t="s">
        <v>720</v>
      </c>
      <c r="C710" t="s">
        <v>647</v>
      </c>
      <c r="D710">
        <v>469</v>
      </c>
      <c r="E710" t="s">
        <v>1117</v>
      </c>
      <c r="F710">
        <v>9347</v>
      </c>
      <c r="G710">
        <v>4</v>
      </c>
      <c r="H710">
        <v>1725</v>
      </c>
      <c r="I710">
        <v>5.0176527227987593E-2</v>
      </c>
      <c r="J710">
        <v>0.2718840579710145</v>
      </c>
      <c r="K710">
        <v>2024</v>
      </c>
      <c r="L710">
        <v>36</v>
      </c>
    </row>
    <row r="711" spans="1:12" x14ac:dyDescent="0.3">
      <c r="A711">
        <v>57</v>
      </c>
      <c r="B711" t="s">
        <v>720</v>
      </c>
      <c r="C711" t="s">
        <v>379</v>
      </c>
      <c r="D711">
        <v>429</v>
      </c>
      <c r="E711" t="s">
        <v>1118</v>
      </c>
      <c r="F711">
        <v>9347</v>
      </c>
      <c r="G711">
        <v>5</v>
      </c>
      <c r="H711">
        <v>886</v>
      </c>
      <c r="I711">
        <v>4.5897079276773299E-2</v>
      </c>
      <c r="J711">
        <v>0.48419864559819414</v>
      </c>
      <c r="K711">
        <v>2024</v>
      </c>
      <c r="L711">
        <v>36</v>
      </c>
    </row>
    <row r="712" spans="1:12" x14ac:dyDescent="0.3">
      <c r="A712">
        <v>57</v>
      </c>
      <c r="B712" t="s">
        <v>720</v>
      </c>
      <c r="C712" t="s">
        <v>580</v>
      </c>
      <c r="D712">
        <v>378</v>
      </c>
      <c r="E712" t="s">
        <v>1120</v>
      </c>
      <c r="F712">
        <v>9347</v>
      </c>
      <c r="G712">
        <v>6</v>
      </c>
      <c r="H712">
        <v>1400</v>
      </c>
      <c r="I712">
        <v>4.0440783138975075E-2</v>
      </c>
      <c r="J712">
        <v>0.27</v>
      </c>
      <c r="K712">
        <v>2024</v>
      </c>
      <c r="L712">
        <v>36</v>
      </c>
    </row>
    <row r="713" spans="1:12" x14ac:dyDescent="0.3">
      <c r="A713">
        <v>57</v>
      </c>
      <c r="B713" t="s">
        <v>720</v>
      </c>
      <c r="C713" t="s">
        <v>374</v>
      </c>
      <c r="D713">
        <v>350</v>
      </c>
      <c r="E713" t="s">
        <v>1119</v>
      </c>
      <c r="F713">
        <v>9347</v>
      </c>
      <c r="G713">
        <v>7</v>
      </c>
      <c r="H713">
        <v>4832</v>
      </c>
      <c r="I713">
        <v>3.7445169573125069E-2</v>
      </c>
      <c r="J713">
        <v>7.2433774834437081E-2</v>
      </c>
      <c r="K713">
        <v>2024</v>
      </c>
      <c r="L713">
        <v>36</v>
      </c>
    </row>
    <row r="714" spans="1:12" x14ac:dyDescent="0.3">
      <c r="A714">
        <v>57</v>
      </c>
      <c r="B714" t="s">
        <v>720</v>
      </c>
      <c r="C714" t="s">
        <v>303</v>
      </c>
      <c r="D714">
        <v>283</v>
      </c>
      <c r="E714" t="s">
        <v>994</v>
      </c>
      <c r="F714">
        <v>9347</v>
      </c>
      <c r="G714">
        <v>8</v>
      </c>
      <c r="H714">
        <v>5171</v>
      </c>
      <c r="I714">
        <v>3.0277094254841125E-2</v>
      </c>
      <c r="J714">
        <v>5.4728292399922648E-2</v>
      </c>
      <c r="K714">
        <v>2024</v>
      </c>
      <c r="L714">
        <v>36</v>
      </c>
    </row>
    <row r="715" spans="1:12" x14ac:dyDescent="0.3">
      <c r="A715">
        <v>57</v>
      </c>
      <c r="B715" t="s">
        <v>720</v>
      </c>
      <c r="C715" t="s">
        <v>323</v>
      </c>
      <c r="D715">
        <v>257</v>
      </c>
      <c r="E715" t="s">
        <v>1122</v>
      </c>
      <c r="F715">
        <v>9347</v>
      </c>
      <c r="G715">
        <v>9</v>
      </c>
      <c r="H715">
        <v>847</v>
      </c>
      <c r="I715">
        <v>2.7495453086551835E-2</v>
      </c>
      <c r="J715">
        <v>0.30342384887839435</v>
      </c>
      <c r="K715">
        <v>2024</v>
      </c>
      <c r="L715">
        <v>36</v>
      </c>
    </row>
    <row r="716" spans="1:12" x14ac:dyDescent="0.3">
      <c r="A716">
        <v>57</v>
      </c>
      <c r="B716" t="s">
        <v>720</v>
      </c>
      <c r="C716" t="s">
        <v>183</v>
      </c>
      <c r="D716">
        <v>251</v>
      </c>
      <c r="E716" t="s">
        <v>1124</v>
      </c>
      <c r="F716">
        <v>9347</v>
      </c>
      <c r="G716">
        <v>10</v>
      </c>
      <c r="H716">
        <v>971</v>
      </c>
      <c r="I716">
        <v>2.6853535893869691E-2</v>
      </c>
      <c r="J716">
        <v>0.2584963954685891</v>
      </c>
      <c r="K716">
        <v>2024</v>
      </c>
      <c r="L716">
        <v>36</v>
      </c>
    </row>
    <row r="717" spans="1:12" x14ac:dyDescent="0.3">
      <c r="A717">
        <v>57</v>
      </c>
      <c r="B717" t="s">
        <v>720</v>
      </c>
      <c r="C717" t="s">
        <v>237</v>
      </c>
      <c r="D717">
        <v>250</v>
      </c>
      <c r="E717" t="s">
        <v>1123</v>
      </c>
      <c r="F717">
        <v>9347</v>
      </c>
      <c r="G717">
        <v>11.5</v>
      </c>
      <c r="H717">
        <v>2503</v>
      </c>
      <c r="I717">
        <v>2.6746549695089335E-2</v>
      </c>
      <c r="J717">
        <v>9.9880143827407106E-2</v>
      </c>
      <c r="K717">
        <v>2024</v>
      </c>
      <c r="L717">
        <v>36</v>
      </c>
    </row>
    <row r="718" spans="1:12" x14ac:dyDescent="0.3">
      <c r="A718">
        <v>57</v>
      </c>
      <c r="B718" t="s">
        <v>720</v>
      </c>
      <c r="C718" t="s">
        <v>578</v>
      </c>
      <c r="D718">
        <v>250</v>
      </c>
      <c r="E718" t="s">
        <v>1121</v>
      </c>
      <c r="F718">
        <v>9347</v>
      </c>
      <c r="G718">
        <v>11.5</v>
      </c>
      <c r="H718">
        <v>529</v>
      </c>
      <c r="I718">
        <v>2.6746549695089335E-2</v>
      </c>
      <c r="J718">
        <v>0.47258979206049151</v>
      </c>
      <c r="K718">
        <v>2024</v>
      </c>
      <c r="L718">
        <v>36</v>
      </c>
    </row>
    <row r="719" spans="1:12" x14ac:dyDescent="0.3">
      <c r="A719">
        <v>57</v>
      </c>
      <c r="B719" t="s">
        <v>720</v>
      </c>
      <c r="C719" t="s">
        <v>206</v>
      </c>
      <c r="D719">
        <v>204</v>
      </c>
      <c r="E719" t="s">
        <v>1125</v>
      </c>
      <c r="F719">
        <v>9347</v>
      </c>
      <c r="G719">
        <v>13</v>
      </c>
      <c r="H719">
        <v>388</v>
      </c>
      <c r="I719">
        <v>2.1825184551192898E-2</v>
      </c>
      <c r="J719">
        <v>0.52577319587628868</v>
      </c>
      <c r="K719">
        <v>2024</v>
      </c>
      <c r="L719">
        <v>36</v>
      </c>
    </row>
    <row r="720" spans="1:12" x14ac:dyDescent="0.3">
      <c r="A720">
        <v>57</v>
      </c>
      <c r="B720" t="s">
        <v>720</v>
      </c>
      <c r="C720" t="s">
        <v>190</v>
      </c>
      <c r="D720">
        <v>195</v>
      </c>
      <c r="E720" t="s">
        <v>1126</v>
      </c>
      <c r="F720">
        <v>9347</v>
      </c>
      <c r="G720">
        <v>14.5</v>
      </c>
      <c r="H720">
        <v>1130</v>
      </c>
      <c r="I720">
        <v>2.0862308762169681E-2</v>
      </c>
      <c r="J720">
        <v>0.17256637168141592</v>
      </c>
      <c r="K720">
        <v>2024</v>
      </c>
      <c r="L720">
        <v>36</v>
      </c>
    </row>
    <row r="721" spans="1:12" x14ac:dyDescent="0.3">
      <c r="A721">
        <v>57</v>
      </c>
      <c r="B721" t="s">
        <v>720</v>
      </c>
      <c r="C721" t="s">
        <v>352</v>
      </c>
      <c r="D721">
        <v>195</v>
      </c>
      <c r="E721" t="s">
        <v>1280</v>
      </c>
      <c r="F721">
        <v>9347</v>
      </c>
      <c r="G721">
        <v>14.5</v>
      </c>
      <c r="H721">
        <v>1992</v>
      </c>
      <c r="I721">
        <v>2.0862308762169681E-2</v>
      </c>
      <c r="J721">
        <v>9.7891566265060237E-2</v>
      </c>
      <c r="K721">
        <v>2024</v>
      </c>
      <c r="L721">
        <v>36</v>
      </c>
    </row>
    <row r="722" spans="1:12" x14ac:dyDescent="0.3">
      <c r="A722">
        <v>57</v>
      </c>
      <c r="B722" t="s">
        <v>720</v>
      </c>
      <c r="C722" t="s">
        <v>383</v>
      </c>
      <c r="D722">
        <v>160</v>
      </c>
      <c r="E722" t="s">
        <v>1127</v>
      </c>
      <c r="F722">
        <v>9347</v>
      </c>
      <c r="G722">
        <v>16</v>
      </c>
      <c r="H722">
        <v>1160</v>
      </c>
      <c r="I722">
        <v>1.7117791804857174E-2</v>
      </c>
      <c r="J722">
        <v>0.13793103448275862</v>
      </c>
      <c r="K722">
        <v>2024</v>
      </c>
      <c r="L722">
        <v>36</v>
      </c>
    </row>
    <row r="723" spans="1:12" x14ac:dyDescent="0.3">
      <c r="A723">
        <v>57</v>
      </c>
      <c r="B723" t="s">
        <v>720</v>
      </c>
      <c r="C723" t="s">
        <v>377</v>
      </c>
      <c r="D723">
        <v>156</v>
      </c>
      <c r="E723" t="s">
        <v>2250</v>
      </c>
      <c r="F723">
        <v>9347</v>
      </c>
      <c r="G723">
        <v>17</v>
      </c>
      <c r="H723">
        <v>453</v>
      </c>
      <c r="I723">
        <v>1.6689847009735744E-2</v>
      </c>
      <c r="J723">
        <v>0.3443708609271523</v>
      </c>
      <c r="K723">
        <v>2024</v>
      </c>
      <c r="L723">
        <v>36</v>
      </c>
    </row>
    <row r="724" spans="1:12" x14ac:dyDescent="0.3">
      <c r="A724">
        <v>57</v>
      </c>
      <c r="B724" t="s">
        <v>720</v>
      </c>
      <c r="C724" t="s">
        <v>492</v>
      </c>
      <c r="D724">
        <v>136</v>
      </c>
      <c r="E724" t="s">
        <v>1176</v>
      </c>
      <c r="F724">
        <v>9347</v>
      </c>
      <c r="G724">
        <v>18</v>
      </c>
      <c r="H724">
        <v>819</v>
      </c>
      <c r="I724">
        <v>1.4550123034128597E-2</v>
      </c>
      <c r="J724">
        <v>0.16605616605616605</v>
      </c>
      <c r="K724">
        <v>2024</v>
      </c>
      <c r="L724">
        <v>36</v>
      </c>
    </row>
    <row r="725" spans="1:12" x14ac:dyDescent="0.3">
      <c r="A725">
        <v>57</v>
      </c>
      <c r="B725" t="s">
        <v>720</v>
      </c>
      <c r="C725" t="s">
        <v>393</v>
      </c>
      <c r="D725">
        <v>130</v>
      </c>
      <c r="E725" t="s">
        <v>1279</v>
      </c>
      <c r="F725">
        <v>9347</v>
      </c>
      <c r="G725">
        <v>19</v>
      </c>
      <c r="H725">
        <v>4446</v>
      </c>
      <c r="I725">
        <v>1.3908205841446454E-2</v>
      </c>
      <c r="J725">
        <v>2.9239766081871343E-2</v>
      </c>
      <c r="K725">
        <v>2024</v>
      </c>
      <c r="L725">
        <v>36</v>
      </c>
    </row>
    <row r="726" spans="1:12" x14ac:dyDescent="0.3">
      <c r="A726">
        <v>57</v>
      </c>
      <c r="B726" t="s">
        <v>720</v>
      </c>
      <c r="C726" t="s">
        <v>591</v>
      </c>
      <c r="D726">
        <v>123</v>
      </c>
      <c r="E726" t="s">
        <v>1317</v>
      </c>
      <c r="F726">
        <v>9347</v>
      </c>
      <c r="G726">
        <v>20</v>
      </c>
      <c r="H726">
        <v>635</v>
      </c>
      <c r="I726">
        <v>1.3159302449983952E-2</v>
      </c>
      <c r="J726">
        <v>0.19370078740157481</v>
      </c>
      <c r="K726">
        <v>2024</v>
      </c>
      <c r="L726">
        <v>36</v>
      </c>
    </row>
    <row r="727" spans="1:12" x14ac:dyDescent="0.3">
      <c r="A727">
        <v>57</v>
      </c>
      <c r="B727" t="s">
        <v>720</v>
      </c>
      <c r="C727" t="s">
        <v>540</v>
      </c>
      <c r="D727">
        <v>118</v>
      </c>
      <c r="E727" t="s">
        <v>1316</v>
      </c>
      <c r="F727">
        <v>9347</v>
      </c>
      <c r="G727">
        <v>21</v>
      </c>
      <c r="H727">
        <v>657</v>
      </c>
      <c r="I727">
        <v>1.2624371456082166E-2</v>
      </c>
      <c r="J727">
        <v>0.17960426179604261</v>
      </c>
      <c r="K727">
        <v>2024</v>
      </c>
      <c r="L727">
        <v>36</v>
      </c>
    </row>
    <row r="728" spans="1:12" x14ac:dyDescent="0.3">
      <c r="A728">
        <v>57</v>
      </c>
      <c r="B728" t="s">
        <v>720</v>
      </c>
      <c r="C728" t="s">
        <v>333</v>
      </c>
      <c r="D728">
        <v>114</v>
      </c>
      <c r="E728" t="s">
        <v>1318</v>
      </c>
      <c r="F728">
        <v>9347</v>
      </c>
      <c r="G728">
        <v>22</v>
      </c>
      <c r="H728">
        <v>308</v>
      </c>
      <c r="I728">
        <v>1.2196426660960736E-2</v>
      </c>
      <c r="J728">
        <v>0.37012987012987014</v>
      </c>
      <c r="K728">
        <v>2024</v>
      </c>
      <c r="L728">
        <v>36</v>
      </c>
    </row>
    <row r="729" spans="1:12" x14ac:dyDescent="0.3">
      <c r="A729">
        <v>57</v>
      </c>
      <c r="B729" t="s">
        <v>720</v>
      </c>
      <c r="C729" t="s">
        <v>309</v>
      </c>
      <c r="D729">
        <v>111</v>
      </c>
      <c r="E729" t="s">
        <v>985</v>
      </c>
      <c r="F729">
        <v>9347</v>
      </c>
      <c r="G729">
        <v>23</v>
      </c>
      <c r="H729">
        <v>2458</v>
      </c>
      <c r="I729">
        <v>1.1875468064619664E-2</v>
      </c>
      <c r="J729">
        <v>4.5158665581773796E-2</v>
      </c>
      <c r="K729">
        <v>2024</v>
      </c>
      <c r="L729">
        <v>36</v>
      </c>
    </row>
    <row r="730" spans="1:12" x14ac:dyDescent="0.3">
      <c r="A730">
        <v>57</v>
      </c>
      <c r="B730" t="s">
        <v>720</v>
      </c>
      <c r="C730" t="s">
        <v>381</v>
      </c>
      <c r="D730">
        <v>107</v>
      </c>
      <c r="E730" t="s">
        <v>1093</v>
      </c>
      <c r="F730">
        <v>9347</v>
      </c>
      <c r="G730">
        <v>24</v>
      </c>
      <c r="H730">
        <v>12810</v>
      </c>
      <c r="I730">
        <v>1.1447523269498234E-2</v>
      </c>
      <c r="J730">
        <v>8.3528493364558934E-3</v>
      </c>
      <c r="K730">
        <v>2024</v>
      </c>
      <c r="L730">
        <v>36</v>
      </c>
    </row>
    <row r="731" spans="1:12" x14ac:dyDescent="0.3">
      <c r="A731">
        <v>57</v>
      </c>
      <c r="B731" t="s">
        <v>720</v>
      </c>
      <c r="C731" t="s">
        <v>246</v>
      </c>
      <c r="D731">
        <v>100</v>
      </c>
      <c r="E731" t="s">
        <v>1284</v>
      </c>
      <c r="F731">
        <v>9347</v>
      </c>
      <c r="G731">
        <v>25</v>
      </c>
      <c r="H731">
        <v>1539</v>
      </c>
      <c r="I731">
        <v>1.0698619878035734E-2</v>
      </c>
      <c r="J731">
        <v>6.4977257959714096E-2</v>
      </c>
      <c r="K731">
        <v>2024</v>
      </c>
      <c r="L731">
        <v>36</v>
      </c>
    </row>
    <row r="732" spans="1:12" x14ac:dyDescent="0.3">
      <c r="A732">
        <v>57</v>
      </c>
      <c r="B732" t="s">
        <v>720</v>
      </c>
      <c r="C732" t="s">
        <v>226</v>
      </c>
      <c r="D732">
        <v>99</v>
      </c>
      <c r="E732" t="s">
        <v>3040</v>
      </c>
      <c r="F732">
        <v>9347</v>
      </c>
      <c r="G732">
        <v>26</v>
      </c>
      <c r="H732">
        <v>331</v>
      </c>
      <c r="I732">
        <v>1.0591633679255376E-2</v>
      </c>
      <c r="J732">
        <v>0.29909365558912387</v>
      </c>
      <c r="K732">
        <v>2024</v>
      </c>
      <c r="L732">
        <v>36</v>
      </c>
    </row>
    <row r="733" spans="1:12" x14ac:dyDescent="0.3">
      <c r="A733">
        <v>57</v>
      </c>
      <c r="B733" t="s">
        <v>720</v>
      </c>
      <c r="C733" t="s">
        <v>203</v>
      </c>
      <c r="D733">
        <v>94</v>
      </c>
      <c r="E733" t="s">
        <v>1285</v>
      </c>
      <c r="F733">
        <v>9347</v>
      </c>
      <c r="G733">
        <v>27</v>
      </c>
      <c r="H733">
        <v>365</v>
      </c>
      <c r="I733">
        <v>1.0056702685353589E-2</v>
      </c>
      <c r="J733">
        <v>0.25753424657534246</v>
      </c>
      <c r="K733">
        <v>2024</v>
      </c>
      <c r="L733">
        <v>36</v>
      </c>
    </row>
    <row r="734" spans="1:12" x14ac:dyDescent="0.3">
      <c r="A734">
        <v>57</v>
      </c>
      <c r="B734" t="s">
        <v>720</v>
      </c>
      <c r="C734" t="s">
        <v>330</v>
      </c>
      <c r="D734">
        <v>82</v>
      </c>
      <c r="E734" t="s">
        <v>3090</v>
      </c>
      <c r="F734">
        <v>9347</v>
      </c>
      <c r="G734">
        <v>28</v>
      </c>
      <c r="H734">
        <v>146</v>
      </c>
      <c r="I734">
        <v>8.7728682999893021E-3</v>
      </c>
      <c r="J734">
        <v>0.56164383561643838</v>
      </c>
      <c r="K734">
        <v>2024</v>
      </c>
      <c r="L734">
        <v>36</v>
      </c>
    </row>
    <row r="735" spans="1:12" x14ac:dyDescent="0.3">
      <c r="A735">
        <v>57</v>
      </c>
      <c r="B735" t="s">
        <v>720</v>
      </c>
      <c r="C735" t="s">
        <v>200</v>
      </c>
      <c r="D735">
        <v>77</v>
      </c>
      <c r="E735" t="s">
        <v>1173</v>
      </c>
      <c r="F735">
        <v>9347</v>
      </c>
      <c r="G735">
        <v>29</v>
      </c>
      <c r="H735">
        <v>3164</v>
      </c>
      <c r="I735">
        <v>8.2379373060875154E-3</v>
      </c>
      <c r="J735">
        <v>2.4336283185840708E-2</v>
      </c>
      <c r="K735">
        <v>2024</v>
      </c>
      <c r="L735">
        <v>36</v>
      </c>
    </row>
    <row r="736" spans="1:12" x14ac:dyDescent="0.3">
      <c r="A736">
        <v>57</v>
      </c>
      <c r="B736" t="s">
        <v>720</v>
      </c>
      <c r="C736" t="s">
        <v>366</v>
      </c>
      <c r="D736">
        <v>73</v>
      </c>
      <c r="E736" t="s">
        <v>1326</v>
      </c>
      <c r="F736">
        <v>9347</v>
      </c>
      <c r="G736">
        <v>30</v>
      </c>
      <c r="H736">
        <v>612</v>
      </c>
      <c r="I736">
        <v>7.8099925109660854E-3</v>
      </c>
      <c r="J736">
        <v>0.11928104575163399</v>
      </c>
      <c r="K736">
        <v>2024</v>
      </c>
      <c r="L736">
        <v>36</v>
      </c>
    </row>
    <row r="737" spans="1:12" x14ac:dyDescent="0.3">
      <c r="A737">
        <v>57</v>
      </c>
      <c r="B737" t="s">
        <v>720</v>
      </c>
      <c r="C737" t="s">
        <v>648</v>
      </c>
      <c r="D737">
        <v>69</v>
      </c>
      <c r="E737" t="s">
        <v>1142</v>
      </c>
      <c r="F737">
        <v>9347</v>
      </c>
      <c r="G737">
        <v>31</v>
      </c>
      <c r="H737">
        <v>762</v>
      </c>
      <c r="I737">
        <v>7.3820477158446562E-3</v>
      </c>
      <c r="J737">
        <v>9.055118110236221E-2</v>
      </c>
      <c r="K737">
        <v>2024</v>
      </c>
      <c r="L737">
        <v>36</v>
      </c>
    </row>
    <row r="738" spans="1:12" x14ac:dyDescent="0.3">
      <c r="A738">
        <v>57</v>
      </c>
      <c r="B738" t="s">
        <v>720</v>
      </c>
      <c r="C738" t="s">
        <v>611</v>
      </c>
      <c r="D738">
        <v>66</v>
      </c>
      <c r="E738" t="s">
        <v>1231</v>
      </c>
      <c r="F738">
        <v>9347</v>
      </c>
      <c r="G738">
        <v>32</v>
      </c>
      <c r="H738">
        <v>1050</v>
      </c>
      <c r="I738">
        <v>7.0610891195035837E-3</v>
      </c>
      <c r="J738">
        <v>6.2857142857142861E-2</v>
      </c>
      <c r="K738">
        <v>2024</v>
      </c>
      <c r="L738">
        <v>36</v>
      </c>
    </row>
    <row r="739" spans="1:12" x14ac:dyDescent="0.3">
      <c r="A739">
        <v>57</v>
      </c>
      <c r="B739" t="s">
        <v>720</v>
      </c>
      <c r="C739" t="s">
        <v>663</v>
      </c>
      <c r="D739">
        <v>63</v>
      </c>
      <c r="E739" t="s">
        <v>986</v>
      </c>
      <c r="F739">
        <v>9347</v>
      </c>
      <c r="G739">
        <v>33</v>
      </c>
      <c r="H739">
        <v>1026</v>
      </c>
      <c r="I739">
        <v>6.740130523162512E-3</v>
      </c>
      <c r="J739">
        <v>6.1403508771929821E-2</v>
      </c>
      <c r="K739">
        <v>2024</v>
      </c>
      <c r="L739">
        <v>36</v>
      </c>
    </row>
    <row r="740" spans="1:12" x14ac:dyDescent="0.3">
      <c r="A740">
        <v>57</v>
      </c>
      <c r="B740" t="s">
        <v>720</v>
      </c>
      <c r="C740" t="s">
        <v>453</v>
      </c>
      <c r="D740">
        <v>50</v>
      </c>
      <c r="E740" t="s">
        <v>1171</v>
      </c>
      <c r="F740">
        <v>9347</v>
      </c>
      <c r="G740">
        <v>34</v>
      </c>
      <c r="H740">
        <v>1064</v>
      </c>
      <c r="I740">
        <v>5.3493099390178669E-3</v>
      </c>
      <c r="J740">
        <v>4.6992481203007516E-2</v>
      </c>
      <c r="K740">
        <v>2024</v>
      </c>
      <c r="L740">
        <v>36</v>
      </c>
    </row>
    <row r="741" spans="1:12" x14ac:dyDescent="0.3">
      <c r="A741">
        <v>57</v>
      </c>
      <c r="B741" t="s">
        <v>720</v>
      </c>
      <c r="C741" t="s">
        <v>671</v>
      </c>
      <c r="D741">
        <v>47</v>
      </c>
      <c r="E741" t="s">
        <v>1092</v>
      </c>
      <c r="F741">
        <v>9347</v>
      </c>
      <c r="G741">
        <v>35</v>
      </c>
      <c r="H741">
        <v>21676</v>
      </c>
      <c r="I741">
        <v>5.0283513426767944E-3</v>
      </c>
      <c r="J741">
        <v>2.1682967337147076E-3</v>
      </c>
      <c r="K741">
        <v>2024</v>
      </c>
      <c r="L741">
        <v>36</v>
      </c>
    </row>
    <row r="742" spans="1:12" x14ac:dyDescent="0.3">
      <c r="A742">
        <v>57</v>
      </c>
      <c r="B742" t="s">
        <v>720</v>
      </c>
      <c r="C742" t="s">
        <v>307</v>
      </c>
      <c r="D742">
        <v>44</v>
      </c>
      <c r="E742" t="s">
        <v>1088</v>
      </c>
      <c r="F742">
        <v>9347</v>
      </c>
      <c r="G742">
        <v>36.5</v>
      </c>
      <c r="H742">
        <v>8200</v>
      </c>
      <c r="I742">
        <v>4.7073927463357227E-3</v>
      </c>
      <c r="J742">
        <v>5.3658536585365858E-3</v>
      </c>
      <c r="K742">
        <v>2024</v>
      </c>
      <c r="L742">
        <v>36</v>
      </c>
    </row>
    <row r="743" spans="1:12" x14ac:dyDescent="0.3">
      <c r="A743">
        <v>57</v>
      </c>
      <c r="B743" t="s">
        <v>720</v>
      </c>
      <c r="C743" t="s">
        <v>376</v>
      </c>
      <c r="D743">
        <v>44</v>
      </c>
      <c r="E743" t="s">
        <v>1222</v>
      </c>
      <c r="F743">
        <v>9347</v>
      </c>
      <c r="G743">
        <v>36.5</v>
      </c>
      <c r="H743">
        <v>2154</v>
      </c>
      <c r="I743">
        <v>4.7073927463357227E-3</v>
      </c>
      <c r="J743">
        <v>2.0427112349117919E-2</v>
      </c>
      <c r="K743">
        <v>2024</v>
      </c>
      <c r="L743">
        <v>36</v>
      </c>
    </row>
    <row r="744" spans="1:12" x14ac:dyDescent="0.3">
      <c r="A744">
        <v>57</v>
      </c>
      <c r="B744" t="s">
        <v>720</v>
      </c>
      <c r="C744" t="s">
        <v>167</v>
      </c>
      <c r="D744">
        <v>43</v>
      </c>
      <c r="E744" t="s">
        <v>991</v>
      </c>
      <c r="F744">
        <v>9347</v>
      </c>
      <c r="G744">
        <v>38.5</v>
      </c>
      <c r="H744">
        <v>483</v>
      </c>
      <c r="I744">
        <v>4.6004065475553652E-3</v>
      </c>
      <c r="J744">
        <v>8.9026915113871632E-2</v>
      </c>
      <c r="K744">
        <v>2024</v>
      </c>
      <c r="L744">
        <v>36</v>
      </c>
    </row>
    <row r="745" spans="1:12" x14ac:dyDescent="0.3">
      <c r="A745">
        <v>57</v>
      </c>
      <c r="B745" t="s">
        <v>720</v>
      </c>
      <c r="C745" t="s">
        <v>449</v>
      </c>
      <c r="D745">
        <v>43</v>
      </c>
      <c r="E745" t="s">
        <v>1172</v>
      </c>
      <c r="F745">
        <v>9347</v>
      </c>
      <c r="G745">
        <v>38.5</v>
      </c>
      <c r="H745">
        <v>1277</v>
      </c>
      <c r="I745">
        <v>4.6004065475553652E-3</v>
      </c>
      <c r="J745">
        <v>3.3672670321064996E-2</v>
      </c>
      <c r="K745">
        <v>2024</v>
      </c>
      <c r="L745">
        <v>36</v>
      </c>
    </row>
    <row r="746" spans="1:12" x14ac:dyDescent="0.3">
      <c r="A746">
        <v>57</v>
      </c>
      <c r="B746" t="s">
        <v>720</v>
      </c>
      <c r="C746" t="s">
        <v>587</v>
      </c>
      <c r="D746">
        <v>39</v>
      </c>
      <c r="E746" t="s">
        <v>1169</v>
      </c>
      <c r="F746">
        <v>9347</v>
      </c>
      <c r="G746">
        <v>40</v>
      </c>
      <c r="H746">
        <v>3439</v>
      </c>
      <c r="I746">
        <v>4.172461752433936E-3</v>
      </c>
      <c r="J746">
        <v>1.1340505961035184E-2</v>
      </c>
      <c r="K746">
        <v>2024</v>
      </c>
      <c r="L746">
        <v>36</v>
      </c>
    </row>
    <row r="747" spans="1:12" x14ac:dyDescent="0.3">
      <c r="A747">
        <v>57</v>
      </c>
      <c r="B747" t="s">
        <v>720</v>
      </c>
      <c r="C747" t="s">
        <v>604</v>
      </c>
      <c r="D747">
        <v>35</v>
      </c>
      <c r="E747" t="s">
        <v>1186</v>
      </c>
      <c r="F747">
        <v>9347</v>
      </c>
      <c r="G747">
        <v>41</v>
      </c>
      <c r="H747">
        <v>5751</v>
      </c>
      <c r="I747">
        <v>3.7445169573125069E-3</v>
      </c>
      <c r="J747">
        <v>6.0858981046774474E-3</v>
      </c>
      <c r="K747">
        <v>2024</v>
      </c>
      <c r="L747">
        <v>36</v>
      </c>
    </row>
    <row r="748" spans="1:12" x14ac:dyDescent="0.3">
      <c r="A748">
        <v>57</v>
      </c>
      <c r="B748" t="s">
        <v>720</v>
      </c>
      <c r="C748" t="s">
        <v>594</v>
      </c>
      <c r="D748">
        <v>34</v>
      </c>
      <c r="E748" t="s">
        <v>1170</v>
      </c>
      <c r="F748">
        <v>9347</v>
      </c>
      <c r="G748">
        <v>42</v>
      </c>
      <c r="H748">
        <v>1063</v>
      </c>
      <c r="I748">
        <v>3.6375307585321493E-3</v>
      </c>
      <c r="J748">
        <v>3.1984948259642522E-2</v>
      </c>
      <c r="K748">
        <v>2024</v>
      </c>
      <c r="L748">
        <v>36</v>
      </c>
    </row>
    <row r="749" spans="1:12" x14ac:dyDescent="0.3">
      <c r="A749">
        <v>57</v>
      </c>
      <c r="B749" t="s">
        <v>720</v>
      </c>
      <c r="C749" t="s">
        <v>176</v>
      </c>
      <c r="D749">
        <v>33</v>
      </c>
      <c r="E749" t="s">
        <v>983</v>
      </c>
      <c r="F749">
        <v>9347</v>
      </c>
      <c r="G749">
        <v>43</v>
      </c>
      <c r="H749">
        <v>1553</v>
      </c>
      <c r="I749">
        <v>3.5305445597517918E-3</v>
      </c>
      <c r="J749">
        <v>2.1249195106245976E-2</v>
      </c>
      <c r="K749">
        <v>2024</v>
      </c>
      <c r="L749">
        <v>36</v>
      </c>
    </row>
    <row r="750" spans="1:12" x14ac:dyDescent="0.3">
      <c r="A750">
        <v>57</v>
      </c>
      <c r="B750" t="s">
        <v>720</v>
      </c>
      <c r="C750" t="s">
        <v>169</v>
      </c>
      <c r="D750">
        <v>30</v>
      </c>
      <c r="E750" t="s">
        <v>1328</v>
      </c>
      <c r="F750">
        <v>9347</v>
      </c>
      <c r="G750">
        <v>45.5</v>
      </c>
      <c r="H750">
        <v>279</v>
      </c>
      <c r="I750">
        <v>3.2095859634107202E-3</v>
      </c>
      <c r="J750">
        <v>0.10752688172043011</v>
      </c>
      <c r="K750">
        <v>2024</v>
      </c>
      <c r="L750">
        <v>36</v>
      </c>
    </row>
    <row r="751" spans="1:12" x14ac:dyDescent="0.3">
      <c r="A751">
        <v>57</v>
      </c>
      <c r="B751" t="s">
        <v>720</v>
      </c>
      <c r="C751" t="s">
        <v>1174</v>
      </c>
      <c r="D751">
        <v>30</v>
      </c>
      <c r="E751" t="s">
        <v>1175</v>
      </c>
      <c r="F751">
        <v>9347</v>
      </c>
      <c r="G751">
        <v>45.5</v>
      </c>
      <c r="H751">
        <v>1417</v>
      </c>
      <c r="I751">
        <v>3.2095859634107202E-3</v>
      </c>
      <c r="J751">
        <v>2.1171489061397319E-2</v>
      </c>
      <c r="K751">
        <v>2024</v>
      </c>
      <c r="L751">
        <v>36</v>
      </c>
    </row>
    <row r="752" spans="1:12" x14ac:dyDescent="0.3">
      <c r="A752">
        <v>57</v>
      </c>
      <c r="B752" t="s">
        <v>720</v>
      </c>
      <c r="C752" t="s">
        <v>573</v>
      </c>
      <c r="D752">
        <v>30</v>
      </c>
      <c r="E752" t="s">
        <v>1327</v>
      </c>
      <c r="F752">
        <v>9347</v>
      </c>
      <c r="G752">
        <v>45.5</v>
      </c>
      <c r="H752">
        <v>731</v>
      </c>
      <c r="I752">
        <v>3.2095859634107202E-3</v>
      </c>
      <c r="J752">
        <v>4.1039671682626538E-2</v>
      </c>
      <c r="K752">
        <v>2024</v>
      </c>
      <c r="L752">
        <v>36</v>
      </c>
    </row>
    <row r="753" spans="1:12" x14ac:dyDescent="0.3">
      <c r="A753">
        <v>57</v>
      </c>
      <c r="B753" t="s">
        <v>720</v>
      </c>
      <c r="C753" t="s">
        <v>586</v>
      </c>
      <c r="D753">
        <v>30</v>
      </c>
      <c r="E753" t="s">
        <v>989</v>
      </c>
      <c r="F753">
        <v>9347</v>
      </c>
      <c r="G753">
        <v>45.5</v>
      </c>
      <c r="H753">
        <v>420</v>
      </c>
      <c r="I753">
        <v>3.2095859634107202E-3</v>
      </c>
      <c r="J753">
        <v>7.1428571428571425E-2</v>
      </c>
      <c r="K753">
        <v>2024</v>
      </c>
      <c r="L753">
        <v>36</v>
      </c>
    </row>
    <row r="754" spans="1:12" x14ac:dyDescent="0.3">
      <c r="A754">
        <v>57</v>
      </c>
      <c r="B754" t="s">
        <v>720</v>
      </c>
      <c r="C754" t="s">
        <v>196</v>
      </c>
      <c r="D754">
        <v>27</v>
      </c>
      <c r="E754" t="s">
        <v>1282</v>
      </c>
      <c r="F754">
        <v>9347</v>
      </c>
      <c r="G754">
        <v>48</v>
      </c>
      <c r="H754">
        <v>337</v>
      </c>
      <c r="I754">
        <v>2.8886273670696481E-3</v>
      </c>
      <c r="J754">
        <v>8.0118694362017809E-2</v>
      </c>
      <c r="K754">
        <v>2024</v>
      </c>
      <c r="L754">
        <v>36</v>
      </c>
    </row>
    <row r="755" spans="1:12" x14ac:dyDescent="0.3">
      <c r="A755">
        <v>57</v>
      </c>
      <c r="B755" t="s">
        <v>720</v>
      </c>
      <c r="C755" t="s">
        <v>165</v>
      </c>
      <c r="D755">
        <v>26</v>
      </c>
      <c r="E755" t="s">
        <v>1220</v>
      </c>
      <c r="F755">
        <v>9347</v>
      </c>
      <c r="G755">
        <v>49</v>
      </c>
      <c r="H755">
        <v>3681</v>
      </c>
      <c r="I755">
        <v>2.7816411682892906E-3</v>
      </c>
      <c r="J755">
        <v>7.063298016843249E-3</v>
      </c>
      <c r="K755">
        <v>2024</v>
      </c>
      <c r="L755">
        <v>36</v>
      </c>
    </row>
    <row r="756" spans="1:12" x14ac:dyDescent="0.3">
      <c r="A756">
        <v>59</v>
      </c>
      <c r="B756" t="s">
        <v>714</v>
      </c>
      <c r="C756" t="s">
        <v>517</v>
      </c>
      <c r="D756">
        <v>893</v>
      </c>
      <c r="E756" t="s">
        <v>1035</v>
      </c>
      <c r="F756">
        <v>9173</v>
      </c>
      <c r="G756">
        <v>1</v>
      </c>
      <c r="H756">
        <v>3314</v>
      </c>
      <c r="I756">
        <v>9.7350921181728986E-2</v>
      </c>
      <c r="J756">
        <v>0.26946288473144236</v>
      </c>
      <c r="K756">
        <v>2024</v>
      </c>
      <c r="L756">
        <v>36</v>
      </c>
    </row>
    <row r="757" spans="1:12" x14ac:dyDescent="0.3">
      <c r="A757">
        <v>59</v>
      </c>
      <c r="B757" t="s">
        <v>714</v>
      </c>
      <c r="C757" t="s">
        <v>637</v>
      </c>
      <c r="D757">
        <v>891</v>
      </c>
      <c r="E757" t="s">
        <v>1038</v>
      </c>
      <c r="F757">
        <v>9173</v>
      </c>
      <c r="G757">
        <v>2</v>
      </c>
      <c r="H757">
        <v>2966</v>
      </c>
      <c r="I757">
        <v>9.7132890003270467E-2</v>
      </c>
      <c r="J757">
        <v>0.30040458530006742</v>
      </c>
      <c r="K757">
        <v>2024</v>
      </c>
      <c r="L757">
        <v>36</v>
      </c>
    </row>
    <row r="758" spans="1:12" x14ac:dyDescent="0.3">
      <c r="A758">
        <v>59</v>
      </c>
      <c r="B758" t="s">
        <v>714</v>
      </c>
      <c r="C758" t="s">
        <v>358</v>
      </c>
      <c r="D758">
        <v>749</v>
      </c>
      <c r="E758" t="s">
        <v>1036</v>
      </c>
      <c r="F758">
        <v>9173</v>
      </c>
      <c r="G758">
        <v>3</v>
      </c>
      <c r="H758">
        <v>3945</v>
      </c>
      <c r="I758">
        <v>8.1652676332715585E-2</v>
      </c>
      <c r="J758">
        <v>0.18986058301647654</v>
      </c>
      <c r="K758">
        <v>2024</v>
      </c>
      <c r="L758">
        <v>36</v>
      </c>
    </row>
    <row r="759" spans="1:12" x14ac:dyDescent="0.3">
      <c r="A759">
        <v>59</v>
      </c>
      <c r="B759" t="s">
        <v>714</v>
      </c>
      <c r="C759" t="s">
        <v>361</v>
      </c>
      <c r="D759">
        <v>523</v>
      </c>
      <c r="E759" t="s">
        <v>1032</v>
      </c>
      <c r="F759">
        <v>9173</v>
      </c>
      <c r="G759">
        <v>4</v>
      </c>
      <c r="H759">
        <v>3560</v>
      </c>
      <c r="I759">
        <v>5.7015153166902866E-2</v>
      </c>
      <c r="J759">
        <v>0.14691011235955057</v>
      </c>
      <c r="K759">
        <v>2024</v>
      </c>
      <c r="L759">
        <v>36</v>
      </c>
    </row>
    <row r="760" spans="1:12" x14ac:dyDescent="0.3">
      <c r="A760">
        <v>59</v>
      </c>
      <c r="B760" t="s">
        <v>714</v>
      </c>
      <c r="C760" t="s">
        <v>258</v>
      </c>
      <c r="D760">
        <v>447</v>
      </c>
      <c r="E760" t="s">
        <v>1042</v>
      </c>
      <c r="F760">
        <v>9173</v>
      </c>
      <c r="G760">
        <v>5</v>
      </c>
      <c r="H760">
        <v>3066</v>
      </c>
      <c r="I760">
        <v>4.8729968385479126E-2</v>
      </c>
      <c r="J760">
        <v>0.14579256360078277</v>
      </c>
      <c r="K760">
        <v>2024</v>
      </c>
      <c r="L760">
        <v>36</v>
      </c>
    </row>
    <row r="761" spans="1:12" x14ac:dyDescent="0.3">
      <c r="A761">
        <v>59</v>
      </c>
      <c r="B761" t="s">
        <v>714</v>
      </c>
      <c r="C761" t="s">
        <v>205</v>
      </c>
      <c r="D761">
        <v>351</v>
      </c>
      <c r="E761" t="s">
        <v>1030</v>
      </c>
      <c r="F761">
        <v>9173</v>
      </c>
      <c r="G761">
        <v>6</v>
      </c>
      <c r="H761">
        <v>18695</v>
      </c>
      <c r="I761">
        <v>3.8264471819470187E-2</v>
      </c>
      <c r="J761">
        <v>1.8775073549077294E-2</v>
      </c>
      <c r="K761">
        <v>2024</v>
      </c>
      <c r="L761">
        <v>36</v>
      </c>
    </row>
    <row r="762" spans="1:12" x14ac:dyDescent="0.3">
      <c r="A762">
        <v>59</v>
      </c>
      <c r="B762" t="s">
        <v>714</v>
      </c>
      <c r="C762" t="s">
        <v>264</v>
      </c>
      <c r="D762">
        <v>350</v>
      </c>
      <c r="E762" t="s">
        <v>1031</v>
      </c>
      <c r="F762">
        <v>9173</v>
      </c>
      <c r="G762">
        <v>7</v>
      </c>
      <c r="H762">
        <v>9696</v>
      </c>
      <c r="I762">
        <v>3.8155456230240928E-2</v>
      </c>
      <c r="J762">
        <v>3.6097359735973597E-2</v>
      </c>
      <c r="K762">
        <v>2024</v>
      </c>
      <c r="L762">
        <v>36</v>
      </c>
    </row>
    <row r="763" spans="1:12" x14ac:dyDescent="0.3">
      <c r="A763">
        <v>59</v>
      </c>
      <c r="B763" t="s">
        <v>714</v>
      </c>
      <c r="C763" t="s">
        <v>265</v>
      </c>
      <c r="D763">
        <v>299</v>
      </c>
      <c r="E763" t="s">
        <v>1033</v>
      </c>
      <c r="F763">
        <v>9173</v>
      </c>
      <c r="G763">
        <v>8</v>
      </c>
      <c r="H763">
        <v>6276</v>
      </c>
      <c r="I763">
        <v>3.2595661179548673E-2</v>
      </c>
      <c r="J763">
        <v>4.7641810070108349E-2</v>
      </c>
      <c r="K763">
        <v>2024</v>
      </c>
      <c r="L763">
        <v>36</v>
      </c>
    </row>
    <row r="764" spans="1:12" x14ac:dyDescent="0.3">
      <c r="A764">
        <v>59</v>
      </c>
      <c r="B764" t="s">
        <v>714</v>
      </c>
      <c r="C764" t="s">
        <v>398</v>
      </c>
      <c r="D764">
        <v>265</v>
      </c>
      <c r="E764" t="s">
        <v>1044</v>
      </c>
      <c r="F764">
        <v>9173</v>
      </c>
      <c r="G764">
        <v>9</v>
      </c>
      <c r="H764">
        <v>3290</v>
      </c>
      <c r="I764">
        <v>2.8889131145753841E-2</v>
      </c>
      <c r="J764">
        <v>8.0547112462006076E-2</v>
      </c>
      <c r="K764">
        <v>2024</v>
      </c>
      <c r="L764">
        <v>36</v>
      </c>
    </row>
    <row r="765" spans="1:12" x14ac:dyDescent="0.3">
      <c r="A765">
        <v>59</v>
      </c>
      <c r="B765" t="s">
        <v>714</v>
      </c>
      <c r="C765" t="s">
        <v>520</v>
      </c>
      <c r="D765">
        <v>220</v>
      </c>
      <c r="E765" t="s">
        <v>1037</v>
      </c>
      <c r="F765">
        <v>9173</v>
      </c>
      <c r="G765">
        <v>10</v>
      </c>
      <c r="H765">
        <v>3995</v>
      </c>
      <c r="I765">
        <v>2.3983429630437151E-2</v>
      </c>
      <c r="J765">
        <v>5.5068836045056323E-2</v>
      </c>
      <c r="K765">
        <v>2024</v>
      </c>
      <c r="L765">
        <v>36</v>
      </c>
    </row>
    <row r="766" spans="1:12" x14ac:dyDescent="0.3">
      <c r="A766">
        <v>59</v>
      </c>
      <c r="B766" t="s">
        <v>714</v>
      </c>
      <c r="C766" t="s">
        <v>504</v>
      </c>
      <c r="D766">
        <v>185</v>
      </c>
      <c r="E766" t="s">
        <v>1039</v>
      </c>
      <c r="F766">
        <v>9173</v>
      </c>
      <c r="G766">
        <v>11</v>
      </c>
      <c r="H766">
        <v>10574</v>
      </c>
      <c r="I766">
        <v>2.016788400741306E-2</v>
      </c>
      <c r="J766">
        <v>1.7495744278418764E-2</v>
      </c>
      <c r="K766">
        <v>2024</v>
      </c>
      <c r="L766">
        <v>36</v>
      </c>
    </row>
    <row r="767" spans="1:12" x14ac:dyDescent="0.3">
      <c r="A767">
        <v>59</v>
      </c>
      <c r="B767" t="s">
        <v>714</v>
      </c>
      <c r="C767" t="s">
        <v>243</v>
      </c>
      <c r="D767">
        <v>159</v>
      </c>
      <c r="E767" t="s">
        <v>1128</v>
      </c>
      <c r="F767">
        <v>9173</v>
      </c>
      <c r="G767">
        <v>12</v>
      </c>
      <c r="H767">
        <v>1260</v>
      </c>
      <c r="I767">
        <v>1.7333478687452306E-2</v>
      </c>
      <c r="J767">
        <v>0.12619047619047619</v>
      </c>
      <c r="K767">
        <v>2024</v>
      </c>
      <c r="L767">
        <v>36</v>
      </c>
    </row>
    <row r="768" spans="1:12" x14ac:dyDescent="0.3">
      <c r="A768">
        <v>59</v>
      </c>
      <c r="B768" t="s">
        <v>714</v>
      </c>
      <c r="C768" t="s">
        <v>477</v>
      </c>
      <c r="D768">
        <v>154</v>
      </c>
      <c r="E768" t="s">
        <v>1043</v>
      </c>
      <c r="F768">
        <v>9173</v>
      </c>
      <c r="G768">
        <v>13</v>
      </c>
      <c r="H768">
        <v>3600</v>
      </c>
      <c r="I768">
        <v>1.6788400741306008E-2</v>
      </c>
      <c r="J768">
        <v>4.2777777777777776E-2</v>
      </c>
      <c r="K768">
        <v>2024</v>
      </c>
      <c r="L768">
        <v>36</v>
      </c>
    </row>
    <row r="769" spans="1:12" x14ac:dyDescent="0.3">
      <c r="A769">
        <v>59</v>
      </c>
      <c r="B769" t="s">
        <v>714</v>
      </c>
      <c r="C769" t="s">
        <v>217</v>
      </c>
      <c r="D769">
        <v>145</v>
      </c>
      <c r="E769" t="s">
        <v>1034</v>
      </c>
      <c r="F769">
        <v>9173</v>
      </c>
      <c r="G769">
        <v>14</v>
      </c>
      <c r="H769">
        <v>3200</v>
      </c>
      <c r="I769">
        <v>1.5807260438242668E-2</v>
      </c>
      <c r="J769">
        <v>4.5312499999999999E-2</v>
      </c>
      <c r="K769">
        <v>2024</v>
      </c>
      <c r="L769">
        <v>36</v>
      </c>
    </row>
    <row r="770" spans="1:12" x14ac:dyDescent="0.3">
      <c r="A770">
        <v>59</v>
      </c>
      <c r="B770" t="s">
        <v>714</v>
      </c>
      <c r="C770" t="s">
        <v>306</v>
      </c>
      <c r="D770">
        <v>108</v>
      </c>
      <c r="E770" t="s">
        <v>1272</v>
      </c>
      <c r="F770">
        <v>9173</v>
      </c>
      <c r="G770">
        <v>15</v>
      </c>
      <c r="H770">
        <v>1780</v>
      </c>
      <c r="I770">
        <v>1.1773683636760056E-2</v>
      </c>
      <c r="J770">
        <v>6.0674157303370786E-2</v>
      </c>
      <c r="K770">
        <v>2024</v>
      </c>
      <c r="L770">
        <v>36</v>
      </c>
    </row>
    <row r="771" spans="1:12" x14ac:dyDescent="0.3">
      <c r="A771">
        <v>59</v>
      </c>
      <c r="B771" t="s">
        <v>714</v>
      </c>
      <c r="C771" t="s">
        <v>213</v>
      </c>
      <c r="D771">
        <v>97</v>
      </c>
      <c r="E771" t="s">
        <v>1223</v>
      </c>
      <c r="F771">
        <v>9173</v>
      </c>
      <c r="G771">
        <v>16</v>
      </c>
      <c r="H771">
        <v>3376</v>
      </c>
      <c r="I771">
        <v>1.0574512155238198E-2</v>
      </c>
      <c r="J771">
        <v>2.8732227488151657E-2</v>
      </c>
      <c r="K771">
        <v>2024</v>
      </c>
      <c r="L771">
        <v>36</v>
      </c>
    </row>
    <row r="772" spans="1:12" x14ac:dyDescent="0.3">
      <c r="A772">
        <v>59</v>
      </c>
      <c r="B772" t="s">
        <v>714</v>
      </c>
      <c r="C772" t="s">
        <v>225</v>
      </c>
      <c r="D772">
        <v>91</v>
      </c>
      <c r="E772" t="s">
        <v>1110</v>
      </c>
      <c r="F772">
        <v>9173</v>
      </c>
      <c r="G772">
        <v>17</v>
      </c>
      <c r="H772">
        <v>2699</v>
      </c>
      <c r="I772">
        <v>9.9204186198626407E-3</v>
      </c>
      <c r="J772">
        <v>3.3716191181919229E-2</v>
      </c>
      <c r="K772">
        <v>2024</v>
      </c>
      <c r="L772">
        <v>36</v>
      </c>
    </row>
    <row r="773" spans="1:12" x14ac:dyDescent="0.3">
      <c r="A773">
        <v>59</v>
      </c>
      <c r="B773" t="s">
        <v>714</v>
      </c>
      <c r="C773" t="s">
        <v>215</v>
      </c>
      <c r="D773">
        <v>87</v>
      </c>
      <c r="E773" t="s">
        <v>1041</v>
      </c>
      <c r="F773">
        <v>9173</v>
      </c>
      <c r="G773">
        <v>18</v>
      </c>
      <c r="H773">
        <v>14909</v>
      </c>
      <c r="I773">
        <v>9.4843562629456004E-3</v>
      </c>
      <c r="J773">
        <v>5.8354014353746058E-3</v>
      </c>
      <c r="K773">
        <v>2024</v>
      </c>
      <c r="L773">
        <v>36</v>
      </c>
    </row>
    <row r="774" spans="1:12" x14ac:dyDescent="0.3">
      <c r="A774">
        <v>59</v>
      </c>
      <c r="B774" t="s">
        <v>714</v>
      </c>
      <c r="C774" t="s">
        <v>577</v>
      </c>
      <c r="D774">
        <v>85</v>
      </c>
      <c r="E774" t="s">
        <v>1050</v>
      </c>
      <c r="F774">
        <v>9173</v>
      </c>
      <c r="G774">
        <v>19</v>
      </c>
      <c r="H774">
        <v>3578</v>
      </c>
      <c r="I774">
        <v>9.2663250844870811E-3</v>
      </c>
      <c r="J774">
        <v>2.3756288429290107E-2</v>
      </c>
      <c r="K774">
        <v>2024</v>
      </c>
      <c r="L774">
        <v>36</v>
      </c>
    </row>
    <row r="775" spans="1:12" x14ac:dyDescent="0.3">
      <c r="A775">
        <v>59</v>
      </c>
      <c r="B775" t="s">
        <v>714</v>
      </c>
      <c r="C775" t="s">
        <v>603</v>
      </c>
      <c r="D775">
        <v>82</v>
      </c>
      <c r="E775" t="s">
        <v>1102</v>
      </c>
      <c r="F775">
        <v>9173</v>
      </c>
      <c r="G775">
        <v>20</v>
      </c>
      <c r="H775">
        <v>1958</v>
      </c>
      <c r="I775">
        <v>8.9392783167993022E-3</v>
      </c>
      <c r="J775">
        <v>4.1879468845760978E-2</v>
      </c>
      <c r="K775">
        <v>2024</v>
      </c>
      <c r="L775">
        <v>36</v>
      </c>
    </row>
    <row r="776" spans="1:12" x14ac:dyDescent="0.3">
      <c r="A776">
        <v>59</v>
      </c>
      <c r="B776" t="s">
        <v>714</v>
      </c>
      <c r="C776" t="s">
        <v>652</v>
      </c>
      <c r="D776">
        <v>80</v>
      </c>
      <c r="E776" t="s">
        <v>1105</v>
      </c>
      <c r="F776">
        <v>9173</v>
      </c>
      <c r="G776">
        <v>21</v>
      </c>
      <c r="H776">
        <v>1383</v>
      </c>
      <c r="I776">
        <v>8.721247138340783E-3</v>
      </c>
      <c r="J776">
        <v>5.7845263919016628E-2</v>
      </c>
      <c r="K776">
        <v>2024</v>
      </c>
      <c r="L776">
        <v>36</v>
      </c>
    </row>
    <row r="777" spans="1:12" x14ac:dyDescent="0.3">
      <c r="A777">
        <v>59</v>
      </c>
      <c r="B777" t="s">
        <v>714</v>
      </c>
      <c r="C777" t="s">
        <v>521</v>
      </c>
      <c r="D777">
        <v>79</v>
      </c>
      <c r="E777" t="s">
        <v>3003</v>
      </c>
      <c r="F777">
        <v>9173</v>
      </c>
      <c r="G777">
        <v>22</v>
      </c>
      <c r="H777">
        <v>1019</v>
      </c>
      <c r="I777">
        <v>8.6122315491115233E-3</v>
      </c>
      <c r="J777">
        <v>7.7526987242394499E-2</v>
      </c>
      <c r="K777">
        <v>2024</v>
      </c>
      <c r="L777">
        <v>36</v>
      </c>
    </row>
    <row r="778" spans="1:12" x14ac:dyDescent="0.3">
      <c r="A778">
        <v>59</v>
      </c>
      <c r="B778" t="s">
        <v>714</v>
      </c>
      <c r="C778" t="s">
        <v>418</v>
      </c>
      <c r="D778">
        <v>74</v>
      </c>
      <c r="E778" t="s">
        <v>1085</v>
      </c>
      <c r="F778">
        <v>9173</v>
      </c>
      <c r="G778">
        <v>23</v>
      </c>
      <c r="H778">
        <v>2606</v>
      </c>
      <c r="I778">
        <v>8.0671536029652234E-3</v>
      </c>
      <c r="J778">
        <v>2.8396009209516501E-2</v>
      </c>
      <c r="K778">
        <v>2024</v>
      </c>
      <c r="L778">
        <v>36</v>
      </c>
    </row>
    <row r="779" spans="1:12" x14ac:dyDescent="0.3">
      <c r="A779">
        <v>59</v>
      </c>
      <c r="B779" t="s">
        <v>714</v>
      </c>
      <c r="C779" t="s">
        <v>224</v>
      </c>
      <c r="D779">
        <v>67</v>
      </c>
      <c r="E779" t="s">
        <v>1040</v>
      </c>
      <c r="F779">
        <v>9173</v>
      </c>
      <c r="G779">
        <v>24</v>
      </c>
      <c r="H779">
        <v>7253</v>
      </c>
      <c r="I779">
        <v>7.304044478360406E-3</v>
      </c>
      <c r="J779">
        <v>9.2375568730180616E-3</v>
      </c>
      <c r="K779">
        <v>2024</v>
      </c>
      <c r="L779">
        <v>36</v>
      </c>
    </row>
    <row r="780" spans="1:12" x14ac:dyDescent="0.3">
      <c r="A780">
        <v>59</v>
      </c>
      <c r="B780" t="s">
        <v>714</v>
      </c>
      <c r="C780" t="s">
        <v>505</v>
      </c>
      <c r="D780">
        <v>61</v>
      </c>
      <c r="E780" t="s">
        <v>1054</v>
      </c>
      <c r="F780">
        <v>9173</v>
      </c>
      <c r="G780">
        <v>25</v>
      </c>
      <c r="H780">
        <v>3953</v>
      </c>
      <c r="I780">
        <v>6.6499509429848464E-3</v>
      </c>
      <c r="J780">
        <v>1.5431317986339489E-2</v>
      </c>
      <c r="K780">
        <v>2024</v>
      </c>
      <c r="L780">
        <v>36</v>
      </c>
    </row>
    <row r="781" spans="1:12" x14ac:dyDescent="0.3">
      <c r="A781">
        <v>59</v>
      </c>
      <c r="B781" t="s">
        <v>714</v>
      </c>
      <c r="C781" t="s">
        <v>390</v>
      </c>
      <c r="D781">
        <v>60</v>
      </c>
      <c r="E781" t="s">
        <v>1218</v>
      </c>
      <c r="F781">
        <v>9173</v>
      </c>
      <c r="G781">
        <v>26</v>
      </c>
      <c r="H781">
        <v>1910</v>
      </c>
      <c r="I781">
        <v>6.5409353537555868E-3</v>
      </c>
      <c r="J781">
        <v>3.1413612565445025E-2</v>
      </c>
      <c r="K781">
        <v>2024</v>
      </c>
      <c r="L781">
        <v>36</v>
      </c>
    </row>
    <row r="782" spans="1:12" x14ac:dyDescent="0.3">
      <c r="A782">
        <v>59</v>
      </c>
      <c r="B782" t="s">
        <v>714</v>
      </c>
      <c r="C782" t="s">
        <v>177</v>
      </c>
      <c r="D782">
        <v>55</v>
      </c>
      <c r="E782" t="s">
        <v>1217</v>
      </c>
      <c r="F782">
        <v>9173</v>
      </c>
      <c r="G782">
        <v>27</v>
      </c>
      <c r="H782">
        <v>4588</v>
      </c>
      <c r="I782">
        <v>5.9958574076092877E-3</v>
      </c>
      <c r="J782">
        <v>1.1987794245858762E-2</v>
      </c>
      <c r="K782">
        <v>2024</v>
      </c>
      <c r="L782">
        <v>36</v>
      </c>
    </row>
    <row r="783" spans="1:12" x14ac:dyDescent="0.3">
      <c r="A783">
        <v>59</v>
      </c>
      <c r="B783" t="s">
        <v>714</v>
      </c>
      <c r="C783" t="s">
        <v>585</v>
      </c>
      <c r="D783">
        <v>53</v>
      </c>
      <c r="E783" t="s">
        <v>1048</v>
      </c>
      <c r="F783">
        <v>9173</v>
      </c>
      <c r="G783">
        <v>28</v>
      </c>
      <c r="H783">
        <v>7075</v>
      </c>
      <c r="I783">
        <v>5.7778262291507685E-3</v>
      </c>
      <c r="J783">
        <v>7.4911660777385158E-3</v>
      </c>
      <c r="K783">
        <v>2024</v>
      </c>
      <c r="L783">
        <v>36</v>
      </c>
    </row>
    <row r="784" spans="1:12" x14ac:dyDescent="0.3">
      <c r="A784">
        <v>59</v>
      </c>
      <c r="B784" t="s">
        <v>714</v>
      </c>
      <c r="C784" t="s">
        <v>475</v>
      </c>
      <c r="D784">
        <v>49</v>
      </c>
      <c r="E784" t="s">
        <v>1214</v>
      </c>
      <c r="F784">
        <v>9173</v>
      </c>
      <c r="G784">
        <v>29.5</v>
      </c>
      <c r="H784">
        <v>1733</v>
      </c>
      <c r="I784">
        <v>5.3417638722337291E-3</v>
      </c>
      <c r="J784">
        <v>2.8274668205424121E-2</v>
      </c>
      <c r="K784">
        <v>2024</v>
      </c>
      <c r="L784">
        <v>36</v>
      </c>
    </row>
    <row r="785" spans="1:12" x14ac:dyDescent="0.3">
      <c r="A785">
        <v>59</v>
      </c>
      <c r="B785" t="s">
        <v>714</v>
      </c>
      <c r="C785" t="s">
        <v>535</v>
      </c>
      <c r="D785">
        <v>49</v>
      </c>
      <c r="E785" t="s">
        <v>1108</v>
      </c>
      <c r="F785">
        <v>9173</v>
      </c>
      <c r="G785">
        <v>29.5</v>
      </c>
      <c r="H785">
        <v>1438</v>
      </c>
      <c r="I785">
        <v>5.3417638722337291E-3</v>
      </c>
      <c r="J785">
        <v>3.4075104311543813E-2</v>
      </c>
      <c r="K785">
        <v>2024</v>
      </c>
      <c r="L785">
        <v>36</v>
      </c>
    </row>
    <row r="786" spans="1:12" x14ac:dyDescent="0.3">
      <c r="A786">
        <v>59</v>
      </c>
      <c r="B786" t="s">
        <v>714</v>
      </c>
      <c r="C786" t="s">
        <v>308</v>
      </c>
      <c r="D786">
        <v>47</v>
      </c>
      <c r="E786" t="s">
        <v>1197</v>
      </c>
      <c r="F786">
        <v>9173</v>
      </c>
      <c r="G786">
        <v>31</v>
      </c>
      <c r="H786">
        <v>2599</v>
      </c>
      <c r="I786">
        <v>5.1237326937752098E-3</v>
      </c>
      <c r="J786">
        <v>1.8083878414774913E-2</v>
      </c>
      <c r="K786">
        <v>2024</v>
      </c>
      <c r="L786">
        <v>36</v>
      </c>
    </row>
    <row r="787" spans="1:12" x14ac:dyDescent="0.3">
      <c r="A787">
        <v>59</v>
      </c>
      <c r="B787" t="s">
        <v>714</v>
      </c>
      <c r="C787" t="s">
        <v>604</v>
      </c>
      <c r="D787">
        <v>45</v>
      </c>
      <c r="E787" t="s">
        <v>1186</v>
      </c>
      <c r="F787">
        <v>9173</v>
      </c>
      <c r="G787">
        <v>32</v>
      </c>
      <c r="H787">
        <v>5751</v>
      </c>
      <c r="I787">
        <v>4.9057015153166905E-3</v>
      </c>
      <c r="J787">
        <v>7.8247261345852897E-3</v>
      </c>
      <c r="K787">
        <v>2024</v>
      </c>
      <c r="L787">
        <v>36</v>
      </c>
    </row>
    <row r="788" spans="1:12" x14ac:dyDescent="0.3">
      <c r="A788">
        <v>59</v>
      </c>
      <c r="B788" t="s">
        <v>714</v>
      </c>
      <c r="C788" t="s">
        <v>438</v>
      </c>
      <c r="D788">
        <v>39</v>
      </c>
      <c r="E788" t="s">
        <v>1233</v>
      </c>
      <c r="F788">
        <v>9173</v>
      </c>
      <c r="G788">
        <v>33</v>
      </c>
      <c r="H788">
        <v>1140</v>
      </c>
      <c r="I788">
        <v>4.2516079799411318E-3</v>
      </c>
      <c r="J788">
        <v>3.4210526315789476E-2</v>
      </c>
      <c r="K788">
        <v>2024</v>
      </c>
      <c r="L788">
        <v>36</v>
      </c>
    </row>
    <row r="789" spans="1:12" x14ac:dyDescent="0.3">
      <c r="A789">
        <v>59</v>
      </c>
      <c r="B789" t="s">
        <v>714</v>
      </c>
      <c r="C789" t="s">
        <v>674</v>
      </c>
      <c r="D789">
        <v>38</v>
      </c>
      <c r="E789" t="s">
        <v>1206</v>
      </c>
      <c r="F789">
        <v>9173</v>
      </c>
      <c r="G789">
        <v>34</v>
      </c>
      <c r="H789">
        <v>1249</v>
      </c>
      <c r="I789">
        <v>4.1425923907118722E-3</v>
      </c>
      <c r="J789">
        <v>3.0424339471577262E-2</v>
      </c>
      <c r="K789">
        <v>2024</v>
      </c>
      <c r="L789">
        <v>36</v>
      </c>
    </row>
    <row r="790" spans="1:12" x14ac:dyDescent="0.3">
      <c r="A790">
        <v>59</v>
      </c>
      <c r="B790" t="s">
        <v>714</v>
      </c>
      <c r="C790" t="s">
        <v>448</v>
      </c>
      <c r="D790">
        <v>35</v>
      </c>
      <c r="E790" t="s">
        <v>1270</v>
      </c>
      <c r="F790">
        <v>9173</v>
      </c>
      <c r="G790">
        <v>35</v>
      </c>
      <c r="H790">
        <v>2369</v>
      </c>
      <c r="I790">
        <v>3.8155456230240924E-3</v>
      </c>
      <c r="J790">
        <v>1.4774166314900802E-2</v>
      </c>
      <c r="K790">
        <v>2024</v>
      </c>
      <c r="L790">
        <v>36</v>
      </c>
    </row>
    <row r="791" spans="1:12" x14ac:dyDescent="0.3">
      <c r="A791">
        <v>59</v>
      </c>
      <c r="B791" t="s">
        <v>714</v>
      </c>
      <c r="C791" t="s">
        <v>238</v>
      </c>
      <c r="D791">
        <v>34</v>
      </c>
      <c r="E791" t="s">
        <v>1188</v>
      </c>
      <c r="F791">
        <v>9173</v>
      </c>
      <c r="G791">
        <v>37</v>
      </c>
      <c r="H791">
        <v>4316</v>
      </c>
      <c r="I791">
        <v>3.7065300337948328E-3</v>
      </c>
      <c r="J791">
        <v>7.8776645041705277E-3</v>
      </c>
      <c r="K791">
        <v>2024</v>
      </c>
      <c r="L791">
        <v>36</v>
      </c>
    </row>
    <row r="792" spans="1:12" x14ac:dyDescent="0.3">
      <c r="A792">
        <v>59</v>
      </c>
      <c r="B792" t="s">
        <v>714</v>
      </c>
      <c r="C792" t="s">
        <v>384</v>
      </c>
      <c r="D792">
        <v>34</v>
      </c>
      <c r="E792" t="s">
        <v>1089</v>
      </c>
      <c r="F792">
        <v>9173</v>
      </c>
      <c r="G792">
        <v>37</v>
      </c>
      <c r="H792">
        <v>13339</v>
      </c>
      <c r="I792">
        <v>3.7065300337948328E-3</v>
      </c>
      <c r="J792">
        <v>2.5489167103980807E-3</v>
      </c>
      <c r="K792">
        <v>2024</v>
      </c>
      <c r="L792">
        <v>36</v>
      </c>
    </row>
    <row r="793" spans="1:12" x14ac:dyDescent="0.3">
      <c r="A793">
        <v>59</v>
      </c>
      <c r="B793" t="s">
        <v>714</v>
      </c>
      <c r="C793" t="s">
        <v>564</v>
      </c>
      <c r="D793">
        <v>34</v>
      </c>
      <c r="E793" t="s">
        <v>1261</v>
      </c>
      <c r="F793">
        <v>9173</v>
      </c>
      <c r="G793">
        <v>37</v>
      </c>
      <c r="H793">
        <v>2688</v>
      </c>
      <c r="I793">
        <v>3.7065300337948328E-3</v>
      </c>
      <c r="J793">
        <v>1.2648809523809524E-2</v>
      </c>
      <c r="K793">
        <v>2024</v>
      </c>
      <c r="L793">
        <v>36</v>
      </c>
    </row>
    <row r="794" spans="1:12" x14ac:dyDescent="0.3">
      <c r="A794">
        <v>59</v>
      </c>
      <c r="B794" t="s">
        <v>714</v>
      </c>
      <c r="C794" t="s">
        <v>307</v>
      </c>
      <c r="D794">
        <v>33</v>
      </c>
      <c r="E794" t="s">
        <v>1088</v>
      </c>
      <c r="F794">
        <v>9173</v>
      </c>
      <c r="G794">
        <v>39</v>
      </c>
      <c r="H794">
        <v>8200</v>
      </c>
      <c r="I794">
        <v>3.5975144445655727E-3</v>
      </c>
      <c r="J794">
        <v>4.0243902439024391E-3</v>
      </c>
      <c r="K794">
        <v>2024</v>
      </c>
      <c r="L794">
        <v>36</v>
      </c>
    </row>
    <row r="795" spans="1:12" x14ac:dyDescent="0.3">
      <c r="A795">
        <v>59</v>
      </c>
      <c r="B795" t="s">
        <v>714</v>
      </c>
      <c r="C795" t="s">
        <v>209</v>
      </c>
      <c r="D795">
        <v>31</v>
      </c>
      <c r="E795" t="s">
        <v>1086</v>
      </c>
      <c r="F795">
        <v>9173</v>
      </c>
      <c r="G795">
        <v>40.5</v>
      </c>
      <c r="H795">
        <v>4247</v>
      </c>
      <c r="I795">
        <v>3.3794832661070535E-3</v>
      </c>
      <c r="J795">
        <v>7.2992700729927005E-3</v>
      </c>
      <c r="K795">
        <v>2024</v>
      </c>
      <c r="L795">
        <v>36</v>
      </c>
    </row>
    <row r="796" spans="1:12" x14ac:dyDescent="0.3">
      <c r="A796">
        <v>59</v>
      </c>
      <c r="B796" t="s">
        <v>714</v>
      </c>
      <c r="C796" t="s">
        <v>497</v>
      </c>
      <c r="D796">
        <v>31</v>
      </c>
      <c r="E796" t="s">
        <v>1271</v>
      </c>
      <c r="F796">
        <v>9173</v>
      </c>
      <c r="G796">
        <v>40.5</v>
      </c>
      <c r="H796">
        <v>1017</v>
      </c>
      <c r="I796">
        <v>3.3794832661070535E-3</v>
      </c>
      <c r="J796">
        <v>3.0481809242871191E-2</v>
      </c>
      <c r="K796">
        <v>2024</v>
      </c>
      <c r="L796">
        <v>36</v>
      </c>
    </row>
    <row r="797" spans="1:12" x14ac:dyDescent="0.3">
      <c r="A797">
        <v>59</v>
      </c>
      <c r="B797" t="s">
        <v>714</v>
      </c>
      <c r="C797" t="s">
        <v>297</v>
      </c>
      <c r="D797">
        <v>30</v>
      </c>
      <c r="E797" t="s">
        <v>1190</v>
      </c>
      <c r="F797">
        <v>9173</v>
      </c>
      <c r="G797">
        <v>42</v>
      </c>
      <c r="H797">
        <v>4738</v>
      </c>
      <c r="I797">
        <v>3.2704676768777934E-3</v>
      </c>
      <c r="J797">
        <v>6.3317855635289149E-3</v>
      </c>
      <c r="K797">
        <v>2024</v>
      </c>
      <c r="L797">
        <v>36</v>
      </c>
    </row>
    <row r="798" spans="1:12" x14ac:dyDescent="0.3">
      <c r="A798">
        <v>59</v>
      </c>
      <c r="B798" t="s">
        <v>714</v>
      </c>
      <c r="C798" t="s">
        <v>368</v>
      </c>
      <c r="D798">
        <v>29</v>
      </c>
      <c r="E798" t="s">
        <v>1087</v>
      </c>
      <c r="F798">
        <v>9173</v>
      </c>
      <c r="G798">
        <v>43</v>
      </c>
      <c r="H798">
        <v>9848</v>
      </c>
      <c r="I798">
        <v>3.1614520876485338E-3</v>
      </c>
      <c r="J798">
        <v>2.9447603574329815E-3</v>
      </c>
      <c r="K798">
        <v>2024</v>
      </c>
      <c r="L798">
        <v>36</v>
      </c>
    </row>
    <row r="799" spans="1:12" x14ac:dyDescent="0.3">
      <c r="A799">
        <v>59</v>
      </c>
      <c r="B799" t="s">
        <v>714</v>
      </c>
      <c r="C799" t="s">
        <v>231</v>
      </c>
      <c r="D799">
        <v>28</v>
      </c>
      <c r="E799" t="s">
        <v>1192</v>
      </c>
      <c r="F799">
        <v>9173</v>
      </c>
      <c r="G799">
        <v>45</v>
      </c>
      <c r="H799">
        <v>1711</v>
      </c>
      <c r="I799">
        <v>3.0524364984192741E-3</v>
      </c>
      <c r="J799">
        <v>1.6364699006428989E-2</v>
      </c>
      <c r="K799">
        <v>2024</v>
      </c>
      <c r="L799">
        <v>36</v>
      </c>
    </row>
    <row r="800" spans="1:12" x14ac:dyDescent="0.3">
      <c r="A800">
        <v>59</v>
      </c>
      <c r="B800" t="s">
        <v>714</v>
      </c>
      <c r="C800" t="s">
        <v>430</v>
      </c>
      <c r="D800">
        <v>28</v>
      </c>
      <c r="E800" t="s">
        <v>1104</v>
      </c>
      <c r="F800">
        <v>9173</v>
      </c>
      <c r="G800">
        <v>45</v>
      </c>
      <c r="H800">
        <v>1716</v>
      </c>
      <c r="I800">
        <v>3.0524364984192741E-3</v>
      </c>
      <c r="J800">
        <v>1.6317016317016316E-2</v>
      </c>
      <c r="K800">
        <v>2024</v>
      </c>
      <c r="L800">
        <v>36</v>
      </c>
    </row>
    <row r="801" spans="1:12" x14ac:dyDescent="0.3">
      <c r="A801">
        <v>59</v>
      </c>
      <c r="B801" t="s">
        <v>714</v>
      </c>
      <c r="C801" t="s">
        <v>583</v>
      </c>
      <c r="D801">
        <v>28</v>
      </c>
      <c r="E801" t="s">
        <v>1254</v>
      </c>
      <c r="F801">
        <v>9173</v>
      </c>
      <c r="G801">
        <v>45</v>
      </c>
      <c r="H801">
        <v>1620</v>
      </c>
      <c r="I801">
        <v>3.0524364984192741E-3</v>
      </c>
      <c r="J801">
        <v>1.7283950617283949E-2</v>
      </c>
      <c r="K801">
        <v>2024</v>
      </c>
      <c r="L801">
        <v>36</v>
      </c>
    </row>
    <row r="802" spans="1:12" x14ac:dyDescent="0.3">
      <c r="A802">
        <v>59</v>
      </c>
      <c r="B802" t="s">
        <v>714</v>
      </c>
      <c r="C802" t="s">
        <v>394</v>
      </c>
      <c r="D802">
        <v>26</v>
      </c>
      <c r="E802" t="s">
        <v>1162</v>
      </c>
      <c r="F802">
        <v>9173</v>
      </c>
      <c r="G802">
        <v>48</v>
      </c>
      <c r="H802">
        <v>2748</v>
      </c>
      <c r="I802">
        <v>2.8344053199607544E-3</v>
      </c>
      <c r="J802">
        <v>9.4614264919941782E-3</v>
      </c>
      <c r="K802">
        <v>2024</v>
      </c>
      <c r="L802">
        <v>36</v>
      </c>
    </row>
    <row r="803" spans="1:12" x14ac:dyDescent="0.3">
      <c r="A803">
        <v>59</v>
      </c>
      <c r="B803" t="s">
        <v>714</v>
      </c>
      <c r="C803" t="s">
        <v>151</v>
      </c>
      <c r="D803">
        <v>26</v>
      </c>
      <c r="E803" t="s">
        <v>1091</v>
      </c>
      <c r="F803">
        <v>9173</v>
      </c>
      <c r="G803">
        <v>48</v>
      </c>
      <c r="H803">
        <v>12580</v>
      </c>
      <c r="I803">
        <v>2.8344053199607544E-3</v>
      </c>
      <c r="J803">
        <v>2.0667726550079491E-3</v>
      </c>
      <c r="K803">
        <v>2024</v>
      </c>
      <c r="L803">
        <v>36</v>
      </c>
    </row>
    <row r="804" spans="1:12" x14ac:dyDescent="0.3">
      <c r="A804">
        <v>59</v>
      </c>
      <c r="B804" t="s">
        <v>714</v>
      </c>
      <c r="C804" t="s">
        <v>546</v>
      </c>
      <c r="D804">
        <v>26</v>
      </c>
      <c r="E804" t="s">
        <v>1185</v>
      </c>
      <c r="F804">
        <v>9173</v>
      </c>
      <c r="G804">
        <v>48</v>
      </c>
      <c r="H804">
        <v>5351</v>
      </c>
      <c r="I804">
        <v>2.8344053199607544E-3</v>
      </c>
      <c r="J804">
        <v>4.8589048775929729E-3</v>
      </c>
      <c r="K804">
        <v>2024</v>
      </c>
      <c r="L804">
        <v>36</v>
      </c>
    </row>
    <row r="805" spans="1:12" x14ac:dyDescent="0.3">
      <c r="A805">
        <v>68</v>
      </c>
      <c r="B805" t="s">
        <v>723</v>
      </c>
      <c r="C805" t="s">
        <v>568</v>
      </c>
      <c r="D805">
        <v>816</v>
      </c>
      <c r="E805" t="s">
        <v>1129</v>
      </c>
      <c r="F805">
        <v>4186</v>
      </c>
      <c r="G805">
        <v>1</v>
      </c>
      <c r="H805">
        <v>2009</v>
      </c>
      <c r="I805">
        <v>0.19493549928332538</v>
      </c>
      <c r="J805">
        <v>0.40617222498755601</v>
      </c>
      <c r="K805">
        <v>2024</v>
      </c>
      <c r="L805">
        <v>36</v>
      </c>
    </row>
    <row r="806" spans="1:12" x14ac:dyDescent="0.3">
      <c r="A806">
        <v>68</v>
      </c>
      <c r="B806" t="s">
        <v>723</v>
      </c>
      <c r="C806" t="s">
        <v>612</v>
      </c>
      <c r="D806">
        <v>797</v>
      </c>
      <c r="E806" t="s">
        <v>1130</v>
      </c>
      <c r="F806">
        <v>4186</v>
      </c>
      <c r="G806">
        <v>2</v>
      </c>
      <c r="H806">
        <v>2260</v>
      </c>
      <c r="I806">
        <v>0.19039655996177735</v>
      </c>
      <c r="J806">
        <v>0.35265486725663719</v>
      </c>
      <c r="K806">
        <v>2024</v>
      </c>
      <c r="L806">
        <v>36</v>
      </c>
    </row>
    <row r="807" spans="1:12" x14ac:dyDescent="0.3">
      <c r="A807">
        <v>68</v>
      </c>
      <c r="B807" t="s">
        <v>723</v>
      </c>
      <c r="C807" t="s">
        <v>270</v>
      </c>
      <c r="D807">
        <v>303</v>
      </c>
      <c r="E807" t="s">
        <v>1131</v>
      </c>
      <c r="F807">
        <v>4186</v>
      </c>
      <c r="G807">
        <v>3</v>
      </c>
      <c r="H807">
        <v>1037</v>
      </c>
      <c r="I807">
        <v>7.2384137601528911E-2</v>
      </c>
      <c r="J807">
        <v>0.29218900675024106</v>
      </c>
      <c r="K807">
        <v>2024</v>
      </c>
      <c r="L807">
        <v>36</v>
      </c>
    </row>
    <row r="808" spans="1:12" x14ac:dyDescent="0.3">
      <c r="A808">
        <v>68</v>
      </c>
      <c r="B808" t="s">
        <v>723</v>
      </c>
      <c r="C808" t="s">
        <v>232</v>
      </c>
      <c r="D808">
        <v>245</v>
      </c>
      <c r="E808" t="s">
        <v>1132</v>
      </c>
      <c r="F808">
        <v>4186</v>
      </c>
      <c r="G808">
        <v>4</v>
      </c>
      <c r="H808">
        <v>1201</v>
      </c>
      <c r="I808">
        <v>5.8528428093645488E-2</v>
      </c>
      <c r="J808">
        <v>0.20399666944213155</v>
      </c>
      <c r="K808">
        <v>2024</v>
      </c>
      <c r="L808">
        <v>36</v>
      </c>
    </row>
    <row r="809" spans="1:12" x14ac:dyDescent="0.3">
      <c r="A809">
        <v>68</v>
      </c>
      <c r="B809" t="s">
        <v>723</v>
      </c>
      <c r="C809" t="s">
        <v>671</v>
      </c>
      <c r="D809">
        <v>239</v>
      </c>
      <c r="E809" t="s">
        <v>1092</v>
      </c>
      <c r="F809">
        <v>4186</v>
      </c>
      <c r="G809">
        <v>5</v>
      </c>
      <c r="H809">
        <v>21676</v>
      </c>
      <c r="I809">
        <v>5.7095078834209272E-2</v>
      </c>
      <c r="J809">
        <v>1.1026019560804576E-2</v>
      </c>
      <c r="K809">
        <v>2024</v>
      </c>
      <c r="L809">
        <v>36</v>
      </c>
    </row>
    <row r="810" spans="1:12" x14ac:dyDescent="0.3">
      <c r="A810">
        <v>68</v>
      </c>
      <c r="B810" t="s">
        <v>723</v>
      </c>
      <c r="C810" t="s">
        <v>579</v>
      </c>
      <c r="D810">
        <v>197</v>
      </c>
      <c r="E810" t="s">
        <v>1133</v>
      </c>
      <c r="F810">
        <v>4186</v>
      </c>
      <c r="G810">
        <v>6</v>
      </c>
      <c r="H810">
        <v>601</v>
      </c>
      <c r="I810">
        <v>4.706163401815576E-2</v>
      </c>
      <c r="J810">
        <v>0.32778702163061563</v>
      </c>
      <c r="K810">
        <v>2024</v>
      </c>
      <c r="L810">
        <v>36</v>
      </c>
    </row>
    <row r="811" spans="1:12" x14ac:dyDescent="0.3">
      <c r="A811">
        <v>68</v>
      </c>
      <c r="B811" t="s">
        <v>723</v>
      </c>
      <c r="C811" t="s">
        <v>571</v>
      </c>
      <c r="D811">
        <v>146</v>
      </c>
      <c r="E811" t="s">
        <v>1134</v>
      </c>
      <c r="F811">
        <v>4186</v>
      </c>
      <c r="G811">
        <v>7</v>
      </c>
      <c r="H811">
        <v>1369</v>
      </c>
      <c r="I811">
        <v>3.487816531294792E-2</v>
      </c>
      <c r="J811">
        <v>0.10664718772826881</v>
      </c>
      <c r="K811">
        <v>2024</v>
      </c>
      <c r="L811">
        <v>36</v>
      </c>
    </row>
    <row r="812" spans="1:12" x14ac:dyDescent="0.3">
      <c r="A812">
        <v>68</v>
      </c>
      <c r="B812" t="s">
        <v>723</v>
      </c>
      <c r="C812" t="s">
        <v>623</v>
      </c>
      <c r="D812">
        <v>136</v>
      </c>
      <c r="E812" t="s">
        <v>1139</v>
      </c>
      <c r="F812">
        <v>4186</v>
      </c>
      <c r="G812">
        <v>8</v>
      </c>
      <c r="H812">
        <v>551</v>
      </c>
      <c r="I812">
        <v>3.2489249880554232E-2</v>
      </c>
      <c r="J812">
        <v>0.24682395644283123</v>
      </c>
      <c r="K812">
        <v>2024</v>
      </c>
      <c r="L812">
        <v>36</v>
      </c>
    </row>
    <row r="813" spans="1:12" x14ac:dyDescent="0.3">
      <c r="A813">
        <v>68</v>
      </c>
      <c r="B813" t="s">
        <v>723</v>
      </c>
      <c r="C813" t="s">
        <v>487</v>
      </c>
      <c r="D813">
        <v>114</v>
      </c>
      <c r="E813" t="s">
        <v>1135</v>
      </c>
      <c r="F813">
        <v>4186</v>
      </c>
      <c r="G813">
        <v>9</v>
      </c>
      <c r="H813">
        <v>1158</v>
      </c>
      <c r="I813">
        <v>2.7233635929288104E-2</v>
      </c>
      <c r="J813">
        <v>9.8445595854922283E-2</v>
      </c>
      <c r="K813">
        <v>2024</v>
      </c>
      <c r="L813">
        <v>36</v>
      </c>
    </row>
    <row r="814" spans="1:12" x14ac:dyDescent="0.3">
      <c r="A814">
        <v>68</v>
      </c>
      <c r="B814" t="s">
        <v>723</v>
      </c>
      <c r="C814" t="s">
        <v>216</v>
      </c>
      <c r="D814">
        <v>101</v>
      </c>
      <c r="E814" t="s">
        <v>1136</v>
      </c>
      <c r="F814">
        <v>4186</v>
      </c>
      <c r="G814">
        <v>10.5</v>
      </c>
      <c r="H814">
        <v>353</v>
      </c>
      <c r="I814">
        <v>2.41280458671763E-2</v>
      </c>
      <c r="J814">
        <v>0.28611898016997167</v>
      </c>
      <c r="K814">
        <v>2024</v>
      </c>
      <c r="L814">
        <v>36</v>
      </c>
    </row>
    <row r="815" spans="1:12" x14ac:dyDescent="0.3">
      <c r="A815">
        <v>68</v>
      </c>
      <c r="B815" t="s">
        <v>723</v>
      </c>
      <c r="C815" t="s">
        <v>450</v>
      </c>
      <c r="D815">
        <v>101</v>
      </c>
      <c r="E815" t="s">
        <v>1137</v>
      </c>
      <c r="F815">
        <v>4186</v>
      </c>
      <c r="G815">
        <v>10.5</v>
      </c>
      <c r="H815">
        <v>498</v>
      </c>
      <c r="I815">
        <v>2.41280458671763E-2</v>
      </c>
      <c r="J815">
        <v>0.20281124497991967</v>
      </c>
      <c r="K815">
        <v>2024</v>
      </c>
      <c r="L815">
        <v>36</v>
      </c>
    </row>
    <row r="816" spans="1:12" x14ac:dyDescent="0.3">
      <c r="A816">
        <v>68</v>
      </c>
      <c r="B816" t="s">
        <v>723</v>
      </c>
      <c r="C816" t="s">
        <v>302</v>
      </c>
      <c r="D816">
        <v>95</v>
      </c>
      <c r="E816" t="s">
        <v>1138</v>
      </c>
      <c r="F816">
        <v>4186</v>
      </c>
      <c r="G816">
        <v>12</v>
      </c>
      <c r="H816">
        <v>299</v>
      </c>
      <c r="I816">
        <v>2.2694696607740088E-2</v>
      </c>
      <c r="J816">
        <v>0.31772575250836121</v>
      </c>
      <c r="K816">
        <v>2024</v>
      </c>
      <c r="L816">
        <v>36</v>
      </c>
    </row>
    <row r="817" spans="1:12" x14ac:dyDescent="0.3">
      <c r="A817">
        <v>68</v>
      </c>
      <c r="B817" t="s">
        <v>723</v>
      </c>
      <c r="C817" t="s">
        <v>345</v>
      </c>
      <c r="D817">
        <v>52</v>
      </c>
      <c r="E817" t="s">
        <v>1140</v>
      </c>
      <c r="F817">
        <v>4186</v>
      </c>
      <c r="G817">
        <v>13</v>
      </c>
      <c r="H817">
        <v>192</v>
      </c>
      <c r="I817">
        <v>1.2422360248447204E-2</v>
      </c>
      <c r="J817">
        <v>0.27083333333333331</v>
      </c>
      <c r="K817">
        <v>2024</v>
      </c>
      <c r="L817">
        <v>36</v>
      </c>
    </row>
    <row r="818" spans="1:12" x14ac:dyDescent="0.3">
      <c r="A818">
        <v>68</v>
      </c>
      <c r="B818" t="s">
        <v>723</v>
      </c>
      <c r="C818" t="s">
        <v>214</v>
      </c>
      <c r="D818">
        <v>48</v>
      </c>
      <c r="E818" t="s">
        <v>1141</v>
      </c>
      <c r="F818">
        <v>4186</v>
      </c>
      <c r="G818">
        <v>14</v>
      </c>
      <c r="H818">
        <v>322</v>
      </c>
      <c r="I818">
        <v>1.1466794075489728E-2</v>
      </c>
      <c r="J818">
        <v>0.14906832298136646</v>
      </c>
      <c r="K818">
        <v>2024</v>
      </c>
      <c r="L818">
        <v>36</v>
      </c>
    </row>
    <row r="819" spans="1:12" x14ac:dyDescent="0.3">
      <c r="A819">
        <v>68</v>
      </c>
      <c r="B819" t="s">
        <v>723</v>
      </c>
      <c r="C819" t="s">
        <v>607</v>
      </c>
      <c r="D819">
        <v>43</v>
      </c>
      <c r="E819" t="s">
        <v>1323</v>
      </c>
      <c r="F819">
        <v>4186</v>
      </c>
      <c r="G819">
        <v>15</v>
      </c>
      <c r="H819">
        <v>343</v>
      </c>
      <c r="I819">
        <v>1.0272336359292882E-2</v>
      </c>
      <c r="J819">
        <v>0.12536443148688048</v>
      </c>
      <c r="K819">
        <v>2024</v>
      </c>
      <c r="L819">
        <v>36</v>
      </c>
    </row>
    <row r="820" spans="1:12" x14ac:dyDescent="0.3">
      <c r="A820">
        <v>68</v>
      </c>
      <c r="B820" t="s">
        <v>723</v>
      </c>
      <c r="C820" t="s">
        <v>275</v>
      </c>
      <c r="D820">
        <v>42</v>
      </c>
      <c r="E820" t="s">
        <v>2251</v>
      </c>
      <c r="F820">
        <v>4186</v>
      </c>
      <c r="G820">
        <v>16</v>
      </c>
      <c r="H820">
        <v>218</v>
      </c>
      <c r="I820">
        <v>1.0033444816053512E-2</v>
      </c>
      <c r="J820">
        <v>0.19266055045871561</v>
      </c>
      <c r="K820">
        <v>2024</v>
      </c>
      <c r="L820">
        <v>36</v>
      </c>
    </row>
    <row r="821" spans="1:12" x14ac:dyDescent="0.3">
      <c r="A821">
        <v>68</v>
      </c>
      <c r="B821" t="s">
        <v>723</v>
      </c>
      <c r="C821" t="s">
        <v>602</v>
      </c>
      <c r="D821">
        <v>38</v>
      </c>
      <c r="E821" t="s">
        <v>2991</v>
      </c>
      <c r="F821">
        <v>4186</v>
      </c>
      <c r="G821">
        <v>17</v>
      </c>
      <c r="H821">
        <v>185</v>
      </c>
      <c r="I821">
        <v>9.0778786430960341E-3</v>
      </c>
      <c r="J821">
        <v>0.20540540540540542</v>
      </c>
      <c r="K821">
        <v>2024</v>
      </c>
      <c r="L821">
        <v>36</v>
      </c>
    </row>
    <row r="822" spans="1:12" x14ac:dyDescent="0.3">
      <c r="A822">
        <v>68</v>
      </c>
      <c r="B822" t="s">
        <v>723</v>
      </c>
      <c r="C822" t="s">
        <v>3091</v>
      </c>
      <c r="D822">
        <v>36</v>
      </c>
      <c r="E822" t="s">
        <v>3092</v>
      </c>
      <c r="F822">
        <v>4186</v>
      </c>
      <c r="G822">
        <v>18</v>
      </c>
      <c r="H822">
        <v>180</v>
      </c>
      <c r="I822">
        <v>8.600095556617296E-3</v>
      </c>
      <c r="J822">
        <v>0.2</v>
      </c>
      <c r="K822">
        <v>2024</v>
      </c>
      <c r="L822">
        <v>36</v>
      </c>
    </row>
    <row r="823" spans="1:12" x14ac:dyDescent="0.3">
      <c r="A823">
        <v>68</v>
      </c>
      <c r="B823" t="s">
        <v>723</v>
      </c>
      <c r="C823" t="s">
        <v>266</v>
      </c>
      <c r="D823">
        <v>34</v>
      </c>
      <c r="E823" t="s">
        <v>1209</v>
      </c>
      <c r="F823">
        <v>4186</v>
      </c>
      <c r="G823">
        <v>19</v>
      </c>
      <c r="H823">
        <v>713</v>
      </c>
      <c r="I823">
        <v>8.1223124701385579E-3</v>
      </c>
      <c r="J823">
        <v>4.7685834502103785E-2</v>
      </c>
      <c r="K823">
        <v>2024</v>
      </c>
      <c r="L823">
        <v>36</v>
      </c>
    </row>
    <row r="824" spans="1:12" x14ac:dyDescent="0.3">
      <c r="A824">
        <v>68</v>
      </c>
      <c r="B824" t="s">
        <v>723</v>
      </c>
      <c r="C824" t="s">
        <v>3093</v>
      </c>
      <c r="D824">
        <v>33</v>
      </c>
      <c r="E824" t="s">
        <v>3094</v>
      </c>
      <c r="F824">
        <v>4186</v>
      </c>
      <c r="G824">
        <v>20</v>
      </c>
      <c r="H824">
        <v>142</v>
      </c>
      <c r="I824">
        <v>7.883420926899188E-3</v>
      </c>
      <c r="J824">
        <v>0.23239436619718309</v>
      </c>
      <c r="K824">
        <v>2024</v>
      </c>
      <c r="L824">
        <v>36</v>
      </c>
    </row>
    <row r="825" spans="1:12" x14ac:dyDescent="0.3">
      <c r="A825">
        <v>68</v>
      </c>
      <c r="B825" t="s">
        <v>723</v>
      </c>
      <c r="C825" t="s">
        <v>3095</v>
      </c>
      <c r="D825">
        <v>25</v>
      </c>
      <c r="E825" t="s">
        <v>3096</v>
      </c>
      <c r="F825">
        <v>4186</v>
      </c>
      <c r="G825">
        <v>21</v>
      </c>
      <c r="H825">
        <v>184</v>
      </c>
      <c r="I825">
        <v>5.972288580984233E-3</v>
      </c>
      <c r="J825">
        <v>0.1358695652173913</v>
      </c>
      <c r="K825">
        <v>2024</v>
      </c>
      <c r="L825">
        <v>36</v>
      </c>
    </row>
    <row r="826" spans="1:12" x14ac:dyDescent="0.3">
      <c r="A826">
        <v>73</v>
      </c>
      <c r="B826" t="s">
        <v>725</v>
      </c>
      <c r="C826" t="s">
        <v>309</v>
      </c>
      <c r="D826">
        <v>1114</v>
      </c>
      <c r="E826" t="s">
        <v>985</v>
      </c>
      <c r="F826">
        <v>3927</v>
      </c>
      <c r="G826">
        <v>1</v>
      </c>
      <c r="H826">
        <v>2458</v>
      </c>
      <c r="I826">
        <v>0.28367710720651895</v>
      </c>
      <c r="J826">
        <v>0.4532139951179821</v>
      </c>
      <c r="K826">
        <v>2024</v>
      </c>
      <c r="L826">
        <v>36</v>
      </c>
    </row>
    <row r="827" spans="1:12" x14ac:dyDescent="0.3">
      <c r="A827">
        <v>73</v>
      </c>
      <c r="B827" t="s">
        <v>725</v>
      </c>
      <c r="C827" t="s">
        <v>176</v>
      </c>
      <c r="D827">
        <v>503</v>
      </c>
      <c r="E827" t="s">
        <v>983</v>
      </c>
      <c r="F827">
        <v>3927</v>
      </c>
      <c r="G827">
        <v>2</v>
      </c>
      <c r="H827">
        <v>1553</v>
      </c>
      <c r="I827">
        <v>0.12808759867583397</v>
      </c>
      <c r="J827">
        <v>0.32388924661944624</v>
      </c>
      <c r="K827">
        <v>2024</v>
      </c>
      <c r="L827">
        <v>36</v>
      </c>
    </row>
    <row r="828" spans="1:12" x14ac:dyDescent="0.3">
      <c r="A828">
        <v>73</v>
      </c>
      <c r="B828" t="s">
        <v>725</v>
      </c>
      <c r="C828" t="s">
        <v>663</v>
      </c>
      <c r="D828">
        <v>427</v>
      </c>
      <c r="E828" t="s">
        <v>986</v>
      </c>
      <c r="F828">
        <v>3927</v>
      </c>
      <c r="G828">
        <v>3</v>
      </c>
      <c r="H828">
        <v>1026</v>
      </c>
      <c r="I828">
        <v>0.10873440285204991</v>
      </c>
      <c r="J828">
        <v>0.41617933723196882</v>
      </c>
      <c r="K828">
        <v>2024</v>
      </c>
      <c r="L828">
        <v>36</v>
      </c>
    </row>
    <row r="829" spans="1:12" x14ac:dyDescent="0.3">
      <c r="A829">
        <v>73</v>
      </c>
      <c r="B829" t="s">
        <v>725</v>
      </c>
      <c r="C829" t="s">
        <v>483</v>
      </c>
      <c r="D829">
        <v>242</v>
      </c>
      <c r="E829" t="s">
        <v>984</v>
      </c>
      <c r="F829">
        <v>3927</v>
      </c>
      <c r="G829">
        <v>4</v>
      </c>
      <c r="H829">
        <v>918</v>
      </c>
      <c r="I829">
        <v>6.1624649859943981E-2</v>
      </c>
      <c r="J829">
        <v>0.26361655773420478</v>
      </c>
      <c r="K829">
        <v>2024</v>
      </c>
      <c r="L829">
        <v>36</v>
      </c>
    </row>
    <row r="830" spans="1:12" x14ac:dyDescent="0.3">
      <c r="A830">
        <v>73</v>
      </c>
      <c r="B830" t="s">
        <v>725</v>
      </c>
      <c r="C830" t="s">
        <v>303</v>
      </c>
      <c r="D830">
        <v>214</v>
      </c>
      <c r="E830" t="s">
        <v>994</v>
      </c>
      <c r="F830">
        <v>3927</v>
      </c>
      <c r="G830">
        <v>5</v>
      </c>
      <c r="H830">
        <v>5171</v>
      </c>
      <c r="I830">
        <v>5.4494525082760377E-2</v>
      </c>
      <c r="J830">
        <v>4.1384645136337266E-2</v>
      </c>
      <c r="K830">
        <v>2024</v>
      </c>
      <c r="L830">
        <v>36</v>
      </c>
    </row>
    <row r="831" spans="1:12" x14ac:dyDescent="0.3">
      <c r="A831">
        <v>73</v>
      </c>
      <c r="B831" t="s">
        <v>725</v>
      </c>
      <c r="C831" t="s">
        <v>648</v>
      </c>
      <c r="D831">
        <v>158</v>
      </c>
      <c r="E831" t="s">
        <v>1142</v>
      </c>
      <c r="F831">
        <v>3927</v>
      </c>
      <c r="G831">
        <v>6</v>
      </c>
      <c r="H831">
        <v>762</v>
      </c>
      <c r="I831">
        <v>4.0234275528393176E-2</v>
      </c>
      <c r="J831">
        <v>0.20734908136482941</v>
      </c>
      <c r="K831">
        <v>2024</v>
      </c>
      <c r="L831">
        <v>36</v>
      </c>
    </row>
    <row r="832" spans="1:12" x14ac:dyDescent="0.3">
      <c r="A832">
        <v>73</v>
      </c>
      <c r="B832" t="s">
        <v>725</v>
      </c>
      <c r="C832" t="s">
        <v>586</v>
      </c>
      <c r="D832">
        <v>155</v>
      </c>
      <c r="E832" t="s">
        <v>989</v>
      </c>
      <c r="F832">
        <v>3927</v>
      </c>
      <c r="G832">
        <v>7</v>
      </c>
      <c r="H832">
        <v>420</v>
      </c>
      <c r="I832">
        <v>3.9470333587980647E-2</v>
      </c>
      <c r="J832">
        <v>0.36904761904761907</v>
      </c>
      <c r="K832">
        <v>2024</v>
      </c>
      <c r="L832">
        <v>36</v>
      </c>
    </row>
    <row r="833" spans="1:12" x14ac:dyDescent="0.3">
      <c r="A833">
        <v>73</v>
      </c>
      <c r="B833" t="s">
        <v>725</v>
      </c>
      <c r="C833" t="s">
        <v>185</v>
      </c>
      <c r="D833">
        <v>147</v>
      </c>
      <c r="E833" t="s">
        <v>988</v>
      </c>
      <c r="F833">
        <v>3927</v>
      </c>
      <c r="G833">
        <v>8</v>
      </c>
      <c r="H833">
        <v>371</v>
      </c>
      <c r="I833">
        <v>3.7433155080213901E-2</v>
      </c>
      <c r="J833">
        <v>0.39622641509433965</v>
      </c>
      <c r="K833">
        <v>2024</v>
      </c>
      <c r="L833">
        <v>36</v>
      </c>
    </row>
    <row r="834" spans="1:12" x14ac:dyDescent="0.3">
      <c r="A834">
        <v>73</v>
      </c>
      <c r="B834" t="s">
        <v>725</v>
      </c>
      <c r="C834" t="s">
        <v>167</v>
      </c>
      <c r="D834">
        <v>125</v>
      </c>
      <c r="E834" t="s">
        <v>991</v>
      </c>
      <c r="F834">
        <v>3927</v>
      </c>
      <c r="G834">
        <v>9</v>
      </c>
      <c r="H834">
        <v>483</v>
      </c>
      <c r="I834">
        <v>3.1830914183855363E-2</v>
      </c>
      <c r="J834">
        <v>0.25879917184265011</v>
      </c>
      <c r="K834">
        <v>2024</v>
      </c>
      <c r="L834">
        <v>36</v>
      </c>
    </row>
    <row r="835" spans="1:12" x14ac:dyDescent="0.3">
      <c r="A835">
        <v>73</v>
      </c>
      <c r="B835" t="s">
        <v>725</v>
      </c>
      <c r="C835" t="s">
        <v>351</v>
      </c>
      <c r="D835">
        <v>122</v>
      </c>
      <c r="E835" t="s">
        <v>995</v>
      </c>
      <c r="F835">
        <v>3927</v>
      </c>
      <c r="G835">
        <v>10</v>
      </c>
      <c r="H835">
        <v>420</v>
      </c>
      <c r="I835">
        <v>3.106697224344283E-2</v>
      </c>
      <c r="J835">
        <v>0.2904761904761905</v>
      </c>
      <c r="K835">
        <v>2024</v>
      </c>
      <c r="L835">
        <v>36</v>
      </c>
    </row>
    <row r="836" spans="1:12" x14ac:dyDescent="0.3">
      <c r="A836">
        <v>73</v>
      </c>
      <c r="B836" t="s">
        <v>725</v>
      </c>
      <c r="C836" t="s">
        <v>374</v>
      </c>
      <c r="D836">
        <v>86</v>
      </c>
      <c r="E836" t="s">
        <v>1119</v>
      </c>
      <c r="F836">
        <v>3927</v>
      </c>
      <c r="G836">
        <v>11</v>
      </c>
      <c r="H836">
        <v>4832</v>
      </c>
      <c r="I836">
        <v>2.1899668958492487E-2</v>
      </c>
      <c r="J836">
        <v>1.7798013245033113E-2</v>
      </c>
      <c r="K836">
        <v>2024</v>
      </c>
      <c r="L836">
        <v>36</v>
      </c>
    </row>
    <row r="837" spans="1:12" x14ac:dyDescent="0.3">
      <c r="A837">
        <v>73</v>
      </c>
      <c r="B837" t="s">
        <v>725</v>
      </c>
      <c r="C837" t="s">
        <v>188</v>
      </c>
      <c r="D837">
        <v>63</v>
      </c>
      <c r="E837" t="s">
        <v>992</v>
      </c>
      <c r="F837">
        <v>3927</v>
      </c>
      <c r="G837">
        <v>12</v>
      </c>
      <c r="H837">
        <v>489</v>
      </c>
      <c r="I837">
        <v>1.6042780748663103E-2</v>
      </c>
      <c r="J837">
        <v>0.12883435582822086</v>
      </c>
      <c r="K837">
        <v>2024</v>
      </c>
      <c r="L837">
        <v>36</v>
      </c>
    </row>
    <row r="838" spans="1:12" x14ac:dyDescent="0.3">
      <c r="A838">
        <v>73</v>
      </c>
      <c r="B838" t="s">
        <v>725</v>
      </c>
      <c r="C838" t="s">
        <v>169</v>
      </c>
      <c r="D838">
        <v>32</v>
      </c>
      <c r="E838" t="s">
        <v>1328</v>
      </c>
      <c r="F838">
        <v>3927</v>
      </c>
      <c r="G838">
        <v>13</v>
      </c>
      <c r="H838">
        <v>279</v>
      </c>
      <c r="I838">
        <v>8.1487140310669715E-3</v>
      </c>
      <c r="J838">
        <v>0.11469534050179211</v>
      </c>
      <c r="K838">
        <v>2024</v>
      </c>
      <c r="L838">
        <v>36</v>
      </c>
    </row>
    <row r="839" spans="1:12" x14ac:dyDescent="0.3">
      <c r="A839">
        <v>73</v>
      </c>
      <c r="B839" t="s">
        <v>725</v>
      </c>
      <c r="C839" t="s">
        <v>493</v>
      </c>
      <c r="D839">
        <v>28</v>
      </c>
      <c r="E839" t="s">
        <v>990</v>
      </c>
      <c r="F839">
        <v>3927</v>
      </c>
      <c r="G839">
        <v>14</v>
      </c>
      <c r="H839">
        <v>131</v>
      </c>
      <c r="I839">
        <v>7.1301247771836003E-3</v>
      </c>
      <c r="J839">
        <v>0.21374045801526717</v>
      </c>
      <c r="K839">
        <v>2024</v>
      </c>
      <c r="L839">
        <v>36</v>
      </c>
    </row>
    <row r="840" spans="1:12" x14ac:dyDescent="0.3">
      <c r="A840">
        <v>75</v>
      </c>
      <c r="B840" t="s">
        <v>849</v>
      </c>
      <c r="C840" t="s">
        <v>338</v>
      </c>
      <c r="D840">
        <v>2875</v>
      </c>
      <c r="E840" t="s">
        <v>969</v>
      </c>
      <c r="F840">
        <v>9956</v>
      </c>
      <c r="G840">
        <v>1</v>
      </c>
      <c r="H840">
        <v>8003</v>
      </c>
      <c r="I840">
        <v>0.28877059059863397</v>
      </c>
      <c r="J840">
        <v>0.35924028489316506</v>
      </c>
      <c r="K840">
        <v>2024</v>
      </c>
      <c r="L840">
        <v>36</v>
      </c>
    </row>
    <row r="841" spans="1:12" x14ac:dyDescent="0.3">
      <c r="A841">
        <v>75</v>
      </c>
      <c r="B841" t="s">
        <v>849</v>
      </c>
      <c r="C841" t="s">
        <v>408</v>
      </c>
      <c r="D841">
        <v>1970</v>
      </c>
      <c r="E841" t="s">
        <v>982</v>
      </c>
      <c r="F841">
        <v>9956</v>
      </c>
      <c r="G841">
        <v>2</v>
      </c>
      <c r="H841">
        <v>5976</v>
      </c>
      <c r="I841">
        <v>0.19787063077541181</v>
      </c>
      <c r="J841">
        <v>0.32965194109772422</v>
      </c>
      <c r="K841">
        <v>2024</v>
      </c>
      <c r="L841">
        <v>36</v>
      </c>
    </row>
    <row r="842" spans="1:12" x14ac:dyDescent="0.3">
      <c r="A842">
        <v>75</v>
      </c>
      <c r="B842" t="s">
        <v>849</v>
      </c>
      <c r="C842" t="s">
        <v>368</v>
      </c>
      <c r="D842">
        <v>1882</v>
      </c>
      <c r="E842" t="s">
        <v>1087</v>
      </c>
      <c r="F842">
        <v>9956</v>
      </c>
      <c r="G842">
        <v>3</v>
      </c>
      <c r="H842">
        <v>9848</v>
      </c>
      <c r="I842">
        <v>0.18903173965447972</v>
      </c>
      <c r="J842">
        <v>0.19110479285134038</v>
      </c>
      <c r="K842">
        <v>2024</v>
      </c>
      <c r="L842">
        <v>36</v>
      </c>
    </row>
    <row r="843" spans="1:12" x14ac:dyDescent="0.3">
      <c r="A843">
        <v>75</v>
      </c>
      <c r="B843" t="s">
        <v>849</v>
      </c>
      <c r="C843" t="s">
        <v>527</v>
      </c>
      <c r="D843">
        <v>758</v>
      </c>
      <c r="E843" t="s">
        <v>1145</v>
      </c>
      <c r="F843">
        <v>9956</v>
      </c>
      <c r="G843">
        <v>4</v>
      </c>
      <c r="H843">
        <v>2059</v>
      </c>
      <c r="I843">
        <v>7.613499397348332E-2</v>
      </c>
      <c r="J843">
        <v>0.36813987372510926</v>
      </c>
      <c r="K843">
        <v>2024</v>
      </c>
      <c r="L843">
        <v>36</v>
      </c>
    </row>
    <row r="844" spans="1:12" x14ac:dyDescent="0.3">
      <c r="A844">
        <v>75</v>
      </c>
      <c r="B844" t="s">
        <v>849</v>
      </c>
      <c r="C844" t="s">
        <v>381</v>
      </c>
      <c r="D844">
        <v>416</v>
      </c>
      <c r="E844" t="s">
        <v>1093</v>
      </c>
      <c r="F844">
        <v>9956</v>
      </c>
      <c r="G844">
        <v>5</v>
      </c>
      <c r="H844">
        <v>12810</v>
      </c>
      <c r="I844">
        <v>4.1783848935315386E-2</v>
      </c>
      <c r="J844">
        <v>3.2474629195940671E-2</v>
      </c>
      <c r="K844">
        <v>2024</v>
      </c>
      <c r="L844">
        <v>36</v>
      </c>
    </row>
    <row r="845" spans="1:12" x14ac:dyDescent="0.3">
      <c r="A845">
        <v>75</v>
      </c>
      <c r="B845" t="s">
        <v>849</v>
      </c>
      <c r="C845" t="s">
        <v>447</v>
      </c>
      <c r="D845">
        <v>270</v>
      </c>
      <c r="E845" t="s">
        <v>1147</v>
      </c>
      <c r="F845">
        <v>9956</v>
      </c>
      <c r="G845">
        <v>6</v>
      </c>
      <c r="H845">
        <v>2679</v>
      </c>
      <c r="I845">
        <v>2.7119325030132584E-2</v>
      </c>
      <c r="J845">
        <v>0.10078387458006718</v>
      </c>
      <c r="K845">
        <v>2024</v>
      </c>
      <c r="L845">
        <v>36</v>
      </c>
    </row>
    <row r="846" spans="1:12" x14ac:dyDescent="0.3">
      <c r="A846">
        <v>75</v>
      </c>
      <c r="B846" t="s">
        <v>849</v>
      </c>
      <c r="C846" t="s">
        <v>163</v>
      </c>
      <c r="D846">
        <v>214</v>
      </c>
      <c r="E846" t="s">
        <v>1146</v>
      </c>
      <c r="F846">
        <v>9956</v>
      </c>
      <c r="G846">
        <v>7</v>
      </c>
      <c r="H846">
        <v>2970</v>
      </c>
      <c r="I846">
        <v>2.1494576134993972E-2</v>
      </c>
      <c r="J846">
        <v>7.2053872053872051E-2</v>
      </c>
      <c r="K846">
        <v>2024</v>
      </c>
      <c r="L846">
        <v>36</v>
      </c>
    </row>
    <row r="847" spans="1:12" x14ac:dyDescent="0.3">
      <c r="A847">
        <v>75</v>
      </c>
      <c r="B847" t="s">
        <v>849</v>
      </c>
      <c r="C847" t="s">
        <v>324</v>
      </c>
      <c r="D847">
        <v>146</v>
      </c>
      <c r="E847" t="s">
        <v>972</v>
      </c>
      <c r="F847">
        <v>9956</v>
      </c>
      <c r="G847">
        <v>8</v>
      </c>
      <c r="H847">
        <v>702</v>
      </c>
      <c r="I847">
        <v>1.4664523905182804E-2</v>
      </c>
      <c r="J847">
        <v>0.20797720797720798</v>
      </c>
      <c r="K847">
        <v>2024</v>
      </c>
      <c r="L847">
        <v>36</v>
      </c>
    </row>
    <row r="848" spans="1:12" x14ac:dyDescent="0.3">
      <c r="A848">
        <v>75</v>
      </c>
      <c r="B848" t="s">
        <v>849</v>
      </c>
      <c r="C848" t="s">
        <v>1150</v>
      </c>
      <c r="D848">
        <v>99</v>
      </c>
      <c r="E848" t="s">
        <v>1151</v>
      </c>
      <c r="F848">
        <v>9956</v>
      </c>
      <c r="G848">
        <v>9</v>
      </c>
      <c r="H848">
        <v>405</v>
      </c>
      <c r="I848">
        <v>9.9437525110486133E-3</v>
      </c>
      <c r="J848">
        <v>0.24444444444444444</v>
      </c>
      <c r="K848">
        <v>2024</v>
      </c>
      <c r="L848">
        <v>36</v>
      </c>
    </row>
    <row r="849" spans="1:12" x14ac:dyDescent="0.3">
      <c r="A849">
        <v>75</v>
      </c>
      <c r="B849" t="s">
        <v>849</v>
      </c>
      <c r="C849" t="s">
        <v>1148</v>
      </c>
      <c r="D849">
        <v>95</v>
      </c>
      <c r="E849" t="s">
        <v>1149</v>
      </c>
      <c r="F849">
        <v>9956</v>
      </c>
      <c r="G849">
        <v>10</v>
      </c>
      <c r="H849">
        <v>381</v>
      </c>
      <c r="I849">
        <v>9.5419847328244278E-3</v>
      </c>
      <c r="J849">
        <v>0.24934383202099739</v>
      </c>
      <c r="K849">
        <v>2024</v>
      </c>
      <c r="L849">
        <v>36</v>
      </c>
    </row>
    <row r="850" spans="1:12" x14ac:dyDescent="0.3">
      <c r="A850">
        <v>75</v>
      </c>
      <c r="B850" t="s">
        <v>849</v>
      </c>
      <c r="C850" t="s">
        <v>1153</v>
      </c>
      <c r="D850">
        <v>86</v>
      </c>
      <c r="E850" t="s">
        <v>1154</v>
      </c>
      <c r="F850">
        <v>9956</v>
      </c>
      <c r="G850">
        <v>11</v>
      </c>
      <c r="H850">
        <v>757</v>
      </c>
      <c r="I850">
        <v>8.6380072318200073E-3</v>
      </c>
      <c r="J850">
        <v>0.11360634081902246</v>
      </c>
      <c r="K850">
        <v>2024</v>
      </c>
      <c r="L850">
        <v>36</v>
      </c>
    </row>
    <row r="851" spans="1:12" x14ac:dyDescent="0.3">
      <c r="A851">
        <v>75</v>
      </c>
      <c r="B851" t="s">
        <v>849</v>
      </c>
      <c r="C851" t="s">
        <v>268</v>
      </c>
      <c r="D851">
        <v>85</v>
      </c>
      <c r="E851" t="s">
        <v>1152</v>
      </c>
      <c r="F851">
        <v>9956</v>
      </c>
      <c r="G851">
        <v>12</v>
      </c>
      <c r="H851">
        <v>3255</v>
      </c>
      <c r="I851">
        <v>8.5375652872639613E-3</v>
      </c>
      <c r="J851">
        <v>2.6113671274961597E-2</v>
      </c>
      <c r="K851">
        <v>2024</v>
      </c>
      <c r="L851">
        <v>36</v>
      </c>
    </row>
    <row r="852" spans="1:12" x14ac:dyDescent="0.3">
      <c r="A852">
        <v>75</v>
      </c>
      <c r="B852" t="s">
        <v>849</v>
      </c>
      <c r="C852" t="s">
        <v>310</v>
      </c>
      <c r="D852">
        <v>65</v>
      </c>
      <c r="E852" t="s">
        <v>975</v>
      </c>
      <c r="F852">
        <v>9956</v>
      </c>
      <c r="G852">
        <v>13</v>
      </c>
      <c r="H852">
        <v>757</v>
      </c>
      <c r="I852">
        <v>6.5287263961430293E-3</v>
      </c>
      <c r="J852">
        <v>8.5865257595772793E-2</v>
      </c>
      <c r="K852">
        <v>2024</v>
      </c>
      <c r="L852">
        <v>36</v>
      </c>
    </row>
    <row r="853" spans="1:12" x14ac:dyDescent="0.3">
      <c r="A853">
        <v>75</v>
      </c>
      <c r="B853" t="s">
        <v>849</v>
      </c>
      <c r="C853" t="s">
        <v>1155</v>
      </c>
      <c r="D853">
        <v>52</v>
      </c>
      <c r="E853" t="s">
        <v>1156</v>
      </c>
      <c r="F853">
        <v>9956</v>
      </c>
      <c r="G853">
        <v>14</v>
      </c>
      <c r="H853">
        <v>568</v>
      </c>
      <c r="I853">
        <v>5.2229811169144233E-3</v>
      </c>
      <c r="J853">
        <v>9.154929577464789E-2</v>
      </c>
      <c r="K853">
        <v>2024</v>
      </c>
      <c r="L853">
        <v>36</v>
      </c>
    </row>
    <row r="854" spans="1:12" x14ac:dyDescent="0.3">
      <c r="A854">
        <v>75</v>
      </c>
      <c r="B854" t="s">
        <v>849</v>
      </c>
      <c r="C854" t="s">
        <v>160</v>
      </c>
      <c r="D854">
        <v>50</v>
      </c>
      <c r="E854" t="s">
        <v>968</v>
      </c>
      <c r="F854">
        <v>9956</v>
      </c>
      <c r="G854">
        <v>15</v>
      </c>
      <c r="H854">
        <v>1805</v>
      </c>
      <c r="I854">
        <v>5.0220972278023305E-3</v>
      </c>
      <c r="J854">
        <v>2.7700831024930747E-2</v>
      </c>
      <c r="K854">
        <v>2024</v>
      </c>
      <c r="L854">
        <v>36</v>
      </c>
    </row>
    <row r="855" spans="1:12" x14ac:dyDescent="0.3">
      <c r="A855">
        <v>75</v>
      </c>
      <c r="B855" t="s">
        <v>849</v>
      </c>
      <c r="C855" t="s">
        <v>3052</v>
      </c>
      <c r="D855">
        <v>39</v>
      </c>
      <c r="E855" t="s">
        <v>3053</v>
      </c>
      <c r="F855">
        <v>9956</v>
      </c>
      <c r="G855">
        <v>16</v>
      </c>
      <c r="H855">
        <v>193</v>
      </c>
      <c r="I855">
        <v>3.9172358376858172E-3</v>
      </c>
      <c r="J855">
        <v>0.20207253886010362</v>
      </c>
      <c r="K855">
        <v>2024</v>
      </c>
      <c r="L855">
        <v>36</v>
      </c>
    </row>
    <row r="856" spans="1:12" x14ac:dyDescent="0.3">
      <c r="A856">
        <v>75</v>
      </c>
      <c r="B856" t="s">
        <v>849</v>
      </c>
      <c r="C856" t="s">
        <v>407</v>
      </c>
      <c r="D856">
        <v>35</v>
      </c>
      <c r="E856" t="s">
        <v>971</v>
      </c>
      <c r="F856">
        <v>9956</v>
      </c>
      <c r="G856">
        <v>17.5</v>
      </c>
      <c r="H856">
        <v>654</v>
      </c>
      <c r="I856">
        <v>3.5154680594616313E-3</v>
      </c>
      <c r="J856">
        <v>5.3516819571865444E-2</v>
      </c>
      <c r="K856">
        <v>2024</v>
      </c>
      <c r="L856">
        <v>36</v>
      </c>
    </row>
    <row r="857" spans="1:12" x14ac:dyDescent="0.3">
      <c r="A857">
        <v>75</v>
      </c>
      <c r="B857" t="s">
        <v>849</v>
      </c>
      <c r="C857" t="s">
        <v>2252</v>
      </c>
      <c r="D857">
        <v>35</v>
      </c>
      <c r="E857" t="s">
        <v>2253</v>
      </c>
      <c r="F857">
        <v>9956</v>
      </c>
      <c r="G857">
        <v>17.5</v>
      </c>
      <c r="H857">
        <v>382</v>
      </c>
      <c r="I857">
        <v>3.5154680594616313E-3</v>
      </c>
      <c r="J857">
        <v>9.1623036649214659E-2</v>
      </c>
      <c r="K857">
        <v>2024</v>
      </c>
      <c r="L857">
        <v>36</v>
      </c>
    </row>
    <row r="858" spans="1:12" x14ac:dyDescent="0.3">
      <c r="A858">
        <v>75</v>
      </c>
      <c r="B858" t="s">
        <v>849</v>
      </c>
      <c r="C858" t="s">
        <v>437</v>
      </c>
      <c r="D858">
        <v>31</v>
      </c>
      <c r="E858" t="s">
        <v>980</v>
      </c>
      <c r="F858">
        <v>9956</v>
      </c>
      <c r="G858">
        <v>19</v>
      </c>
      <c r="H858">
        <v>193</v>
      </c>
      <c r="I858">
        <v>3.1137002812374449E-3</v>
      </c>
      <c r="J858">
        <v>0.16062176165803108</v>
      </c>
      <c r="K858">
        <v>2024</v>
      </c>
      <c r="L858">
        <v>36</v>
      </c>
    </row>
    <row r="859" spans="1:12" x14ac:dyDescent="0.3">
      <c r="A859">
        <v>75</v>
      </c>
      <c r="B859" t="s">
        <v>849</v>
      </c>
      <c r="C859" t="s">
        <v>587</v>
      </c>
      <c r="D859">
        <v>30</v>
      </c>
      <c r="E859" t="s">
        <v>1169</v>
      </c>
      <c r="F859">
        <v>9956</v>
      </c>
      <c r="G859">
        <v>20</v>
      </c>
      <c r="H859">
        <v>3439</v>
      </c>
      <c r="I859">
        <v>3.013258336681398E-3</v>
      </c>
      <c r="J859">
        <v>8.7234661238732181E-3</v>
      </c>
      <c r="K859">
        <v>2024</v>
      </c>
      <c r="L859">
        <v>36</v>
      </c>
    </row>
    <row r="860" spans="1:12" x14ac:dyDescent="0.3">
      <c r="A860">
        <v>75</v>
      </c>
      <c r="B860" t="s">
        <v>849</v>
      </c>
      <c r="C860" t="s">
        <v>1174</v>
      </c>
      <c r="D860">
        <v>28</v>
      </c>
      <c r="E860" t="s">
        <v>1175</v>
      </c>
      <c r="F860">
        <v>9956</v>
      </c>
      <c r="G860">
        <v>21</v>
      </c>
      <c r="H860">
        <v>1417</v>
      </c>
      <c r="I860">
        <v>2.8123744475693048E-3</v>
      </c>
      <c r="J860">
        <v>1.9760056457304165E-2</v>
      </c>
      <c r="K860">
        <v>2024</v>
      </c>
      <c r="L860">
        <v>36</v>
      </c>
    </row>
    <row r="861" spans="1:12" x14ac:dyDescent="0.3">
      <c r="A861">
        <v>75</v>
      </c>
      <c r="B861" t="s">
        <v>849</v>
      </c>
      <c r="C861" t="s">
        <v>215</v>
      </c>
      <c r="D861">
        <v>25</v>
      </c>
      <c r="E861" t="s">
        <v>1041</v>
      </c>
      <c r="F861">
        <v>9956</v>
      </c>
      <c r="G861">
        <v>22</v>
      </c>
      <c r="H861">
        <v>14909</v>
      </c>
      <c r="I861">
        <v>2.5110486139011652E-3</v>
      </c>
      <c r="J861">
        <v>1.6768394929237373E-3</v>
      </c>
      <c r="K861">
        <v>2024</v>
      </c>
      <c r="L861">
        <v>36</v>
      </c>
    </row>
    <row r="862" spans="1:12" x14ac:dyDescent="0.3">
      <c r="A862">
        <v>77</v>
      </c>
      <c r="B862" t="s">
        <v>726</v>
      </c>
      <c r="C862" t="s">
        <v>347</v>
      </c>
      <c r="D862">
        <v>2712</v>
      </c>
      <c r="E862" t="s">
        <v>1000</v>
      </c>
      <c r="F862">
        <v>7013</v>
      </c>
      <c r="G862">
        <v>1</v>
      </c>
      <c r="H862">
        <v>5630</v>
      </c>
      <c r="I862">
        <v>0.38671039498075005</v>
      </c>
      <c r="J862">
        <v>0.48170515097690941</v>
      </c>
      <c r="K862">
        <v>2024</v>
      </c>
      <c r="L862">
        <v>36</v>
      </c>
    </row>
    <row r="863" spans="1:12" x14ac:dyDescent="0.3">
      <c r="A863">
        <v>77</v>
      </c>
      <c r="B863" t="s">
        <v>726</v>
      </c>
      <c r="C863" t="s">
        <v>244</v>
      </c>
      <c r="D863">
        <v>1425</v>
      </c>
      <c r="E863" t="s">
        <v>997</v>
      </c>
      <c r="F863">
        <v>7013</v>
      </c>
      <c r="G863">
        <v>2</v>
      </c>
      <c r="H863">
        <v>7074</v>
      </c>
      <c r="I863">
        <v>0.20319406815913305</v>
      </c>
      <c r="J863">
        <v>0.20144189991518235</v>
      </c>
      <c r="K863">
        <v>2024</v>
      </c>
      <c r="L863">
        <v>36</v>
      </c>
    </row>
    <row r="864" spans="1:12" x14ac:dyDescent="0.3">
      <c r="A864">
        <v>77</v>
      </c>
      <c r="B864" t="s">
        <v>726</v>
      </c>
      <c r="C864" t="s">
        <v>572</v>
      </c>
      <c r="D864">
        <v>629</v>
      </c>
      <c r="E864" t="s">
        <v>996</v>
      </c>
      <c r="F864">
        <v>7013</v>
      </c>
      <c r="G864">
        <v>3</v>
      </c>
      <c r="H864">
        <v>18857</v>
      </c>
      <c r="I864">
        <v>8.9690574647083993E-2</v>
      </c>
      <c r="J864">
        <v>3.3356313305403826E-2</v>
      </c>
      <c r="K864">
        <v>2024</v>
      </c>
      <c r="L864">
        <v>36</v>
      </c>
    </row>
    <row r="865" spans="1:12" x14ac:dyDescent="0.3">
      <c r="A865">
        <v>77</v>
      </c>
      <c r="B865" t="s">
        <v>726</v>
      </c>
      <c r="C865" t="s">
        <v>556</v>
      </c>
      <c r="D865">
        <v>607</v>
      </c>
      <c r="E865" t="s">
        <v>1006</v>
      </c>
      <c r="F865">
        <v>7013</v>
      </c>
      <c r="G865">
        <v>4</v>
      </c>
      <c r="H865">
        <v>1625</v>
      </c>
      <c r="I865">
        <v>8.655354341936404E-2</v>
      </c>
      <c r="J865">
        <v>0.37353846153846154</v>
      </c>
      <c r="K865">
        <v>2024</v>
      </c>
      <c r="L865">
        <v>36</v>
      </c>
    </row>
    <row r="866" spans="1:12" x14ac:dyDescent="0.3">
      <c r="A866">
        <v>77</v>
      </c>
      <c r="B866" t="s">
        <v>726</v>
      </c>
      <c r="C866" t="s">
        <v>638</v>
      </c>
      <c r="D866">
        <v>204</v>
      </c>
      <c r="E866" t="s">
        <v>999</v>
      </c>
      <c r="F866">
        <v>7013</v>
      </c>
      <c r="G866">
        <v>5</v>
      </c>
      <c r="H866">
        <v>3410</v>
      </c>
      <c r="I866">
        <v>2.9088835020675888E-2</v>
      </c>
      <c r="J866">
        <v>5.9824046920821113E-2</v>
      </c>
      <c r="K866">
        <v>2024</v>
      </c>
      <c r="L866">
        <v>36</v>
      </c>
    </row>
    <row r="867" spans="1:12" x14ac:dyDescent="0.3">
      <c r="A867">
        <v>77</v>
      </c>
      <c r="B867" t="s">
        <v>726</v>
      </c>
      <c r="C867" t="s">
        <v>646</v>
      </c>
      <c r="D867">
        <v>163</v>
      </c>
      <c r="E867" t="s">
        <v>998</v>
      </c>
      <c r="F867">
        <v>7013</v>
      </c>
      <c r="G867">
        <v>6</v>
      </c>
      <c r="H867">
        <v>4754</v>
      </c>
      <c r="I867">
        <v>2.3242549550834164E-2</v>
      </c>
      <c r="J867">
        <v>3.4286916281026501E-2</v>
      </c>
      <c r="K867">
        <v>2024</v>
      </c>
      <c r="L867">
        <v>36</v>
      </c>
    </row>
    <row r="868" spans="1:12" x14ac:dyDescent="0.3">
      <c r="A868">
        <v>77</v>
      </c>
      <c r="B868" t="s">
        <v>726</v>
      </c>
      <c r="C868" t="s">
        <v>291</v>
      </c>
      <c r="D868">
        <v>140</v>
      </c>
      <c r="E868" t="s">
        <v>1010</v>
      </c>
      <c r="F868">
        <v>7013</v>
      </c>
      <c r="G868">
        <v>7</v>
      </c>
      <c r="H868">
        <v>1576</v>
      </c>
      <c r="I868">
        <v>1.9962925994581493E-2</v>
      </c>
      <c r="J868">
        <v>8.8832487309644673E-2</v>
      </c>
      <c r="K868">
        <v>2024</v>
      </c>
      <c r="L868">
        <v>36</v>
      </c>
    </row>
    <row r="869" spans="1:12" x14ac:dyDescent="0.3">
      <c r="A869">
        <v>77</v>
      </c>
      <c r="B869" t="s">
        <v>726</v>
      </c>
      <c r="C869" t="s">
        <v>317</v>
      </c>
      <c r="D869">
        <v>138</v>
      </c>
      <c r="E869" t="s">
        <v>1157</v>
      </c>
      <c r="F869">
        <v>7013</v>
      </c>
      <c r="G869">
        <v>8</v>
      </c>
      <c r="H869">
        <v>507</v>
      </c>
      <c r="I869">
        <v>1.9677741337516041E-2</v>
      </c>
      <c r="J869">
        <v>0.27218934911242604</v>
      </c>
      <c r="K869">
        <v>2024</v>
      </c>
      <c r="L869">
        <v>36</v>
      </c>
    </row>
    <row r="870" spans="1:12" x14ac:dyDescent="0.3">
      <c r="A870">
        <v>77</v>
      </c>
      <c r="B870" t="s">
        <v>726</v>
      </c>
      <c r="C870" t="s">
        <v>156</v>
      </c>
      <c r="D870">
        <v>65</v>
      </c>
      <c r="E870" t="s">
        <v>1001</v>
      </c>
      <c r="F870">
        <v>7013</v>
      </c>
      <c r="G870">
        <v>9</v>
      </c>
      <c r="H870">
        <v>2398</v>
      </c>
      <c r="I870">
        <v>9.2685013546271212E-3</v>
      </c>
      <c r="J870">
        <v>2.7105921601334446E-2</v>
      </c>
      <c r="K870">
        <v>2024</v>
      </c>
      <c r="L870">
        <v>36</v>
      </c>
    </row>
    <row r="871" spans="1:12" x14ac:dyDescent="0.3">
      <c r="A871">
        <v>77</v>
      </c>
      <c r="B871" t="s">
        <v>726</v>
      </c>
      <c r="C871" t="s">
        <v>191</v>
      </c>
      <c r="D871">
        <v>63</v>
      </c>
      <c r="E871" t="s">
        <v>1009</v>
      </c>
      <c r="F871">
        <v>7013</v>
      </c>
      <c r="G871">
        <v>10</v>
      </c>
      <c r="H871">
        <v>1382</v>
      </c>
      <c r="I871">
        <v>8.9833166975616715E-3</v>
      </c>
      <c r="J871">
        <v>4.5586107091172216E-2</v>
      </c>
      <c r="K871">
        <v>2024</v>
      </c>
      <c r="L871">
        <v>36</v>
      </c>
    </row>
    <row r="872" spans="1:12" x14ac:dyDescent="0.3">
      <c r="A872">
        <v>77</v>
      </c>
      <c r="B872" t="s">
        <v>726</v>
      </c>
      <c r="C872" t="s">
        <v>382</v>
      </c>
      <c r="D872">
        <v>61</v>
      </c>
      <c r="E872" t="s">
        <v>1003</v>
      </c>
      <c r="F872">
        <v>7013</v>
      </c>
      <c r="G872">
        <v>11</v>
      </c>
      <c r="H872">
        <v>2260</v>
      </c>
      <c r="I872">
        <v>8.6981320404962217E-3</v>
      </c>
      <c r="J872">
        <v>2.6991150442477876E-2</v>
      </c>
      <c r="K872">
        <v>2024</v>
      </c>
      <c r="L872">
        <v>36</v>
      </c>
    </row>
    <row r="873" spans="1:12" x14ac:dyDescent="0.3">
      <c r="A873">
        <v>77</v>
      </c>
      <c r="B873" t="s">
        <v>726</v>
      </c>
      <c r="C873" t="s">
        <v>566</v>
      </c>
      <c r="D873">
        <v>58</v>
      </c>
      <c r="E873" t="s">
        <v>1099</v>
      </c>
      <c r="F873">
        <v>7013</v>
      </c>
      <c r="G873">
        <v>12</v>
      </c>
      <c r="H873">
        <v>570</v>
      </c>
      <c r="I873">
        <v>8.2703550548980462E-3</v>
      </c>
      <c r="J873">
        <v>0.10175438596491228</v>
      </c>
      <c r="K873">
        <v>2024</v>
      </c>
      <c r="L873">
        <v>36</v>
      </c>
    </row>
    <row r="874" spans="1:12" x14ac:dyDescent="0.3">
      <c r="A874">
        <v>77</v>
      </c>
      <c r="B874" t="s">
        <v>726</v>
      </c>
      <c r="C874" t="s">
        <v>359</v>
      </c>
      <c r="D874">
        <v>46</v>
      </c>
      <c r="E874" t="s">
        <v>1007</v>
      </c>
      <c r="F874">
        <v>7013</v>
      </c>
      <c r="G874">
        <v>13</v>
      </c>
      <c r="H874">
        <v>1154</v>
      </c>
      <c r="I874">
        <v>6.5592471125053469E-3</v>
      </c>
      <c r="J874">
        <v>3.9861351819757362E-2</v>
      </c>
      <c r="K874">
        <v>2024</v>
      </c>
      <c r="L874">
        <v>36</v>
      </c>
    </row>
    <row r="875" spans="1:12" x14ac:dyDescent="0.3">
      <c r="A875">
        <v>77</v>
      </c>
      <c r="B875" t="s">
        <v>726</v>
      </c>
      <c r="C875" t="s">
        <v>162</v>
      </c>
      <c r="D875">
        <v>43</v>
      </c>
      <c r="E875" t="s">
        <v>1095</v>
      </c>
      <c r="F875">
        <v>7013</v>
      </c>
      <c r="G875">
        <v>14.5</v>
      </c>
      <c r="H875">
        <v>1560</v>
      </c>
      <c r="I875">
        <v>6.1314701269071722E-3</v>
      </c>
      <c r="J875">
        <v>2.7564102564102563E-2</v>
      </c>
      <c r="K875">
        <v>2024</v>
      </c>
      <c r="L875">
        <v>36</v>
      </c>
    </row>
    <row r="876" spans="1:12" x14ac:dyDescent="0.3">
      <c r="A876">
        <v>77</v>
      </c>
      <c r="B876" t="s">
        <v>726</v>
      </c>
      <c r="C876" t="s">
        <v>471</v>
      </c>
      <c r="D876">
        <v>43</v>
      </c>
      <c r="E876" t="s">
        <v>1094</v>
      </c>
      <c r="F876">
        <v>7013</v>
      </c>
      <c r="G876">
        <v>14.5</v>
      </c>
      <c r="H876">
        <v>1439</v>
      </c>
      <c r="I876">
        <v>6.1314701269071722E-3</v>
      </c>
      <c r="J876">
        <v>2.9881862404447533E-2</v>
      </c>
      <c r="K876">
        <v>2024</v>
      </c>
      <c r="L876">
        <v>36</v>
      </c>
    </row>
    <row r="877" spans="1:12" x14ac:dyDescent="0.3">
      <c r="A877">
        <v>77</v>
      </c>
      <c r="B877" t="s">
        <v>726</v>
      </c>
      <c r="C877" t="s">
        <v>301</v>
      </c>
      <c r="D877">
        <v>29</v>
      </c>
      <c r="E877" t="s">
        <v>1008</v>
      </c>
      <c r="F877">
        <v>7013</v>
      </c>
      <c r="G877">
        <v>16</v>
      </c>
      <c r="H877">
        <v>1318</v>
      </c>
      <c r="I877">
        <v>4.1351775274490231E-3</v>
      </c>
      <c r="J877">
        <v>2.2003034901365705E-2</v>
      </c>
      <c r="K877">
        <v>2024</v>
      </c>
      <c r="L877">
        <v>36</v>
      </c>
    </row>
    <row r="878" spans="1:12" x14ac:dyDescent="0.3">
      <c r="A878">
        <v>79</v>
      </c>
      <c r="B878" t="s">
        <v>710</v>
      </c>
      <c r="C878" t="s">
        <v>498</v>
      </c>
      <c r="D878">
        <v>5374</v>
      </c>
      <c r="E878" t="s">
        <v>1158</v>
      </c>
      <c r="F878">
        <v>13707</v>
      </c>
      <c r="G878">
        <v>1</v>
      </c>
      <c r="H878">
        <v>8269</v>
      </c>
      <c r="I878">
        <v>0.39206244984314581</v>
      </c>
      <c r="J878">
        <v>0.64989720643366788</v>
      </c>
      <c r="K878">
        <v>2024</v>
      </c>
      <c r="L878">
        <v>36</v>
      </c>
    </row>
    <row r="879" spans="1:12" x14ac:dyDescent="0.3">
      <c r="A879">
        <v>79</v>
      </c>
      <c r="B879" t="s">
        <v>710</v>
      </c>
      <c r="C879" t="s">
        <v>363</v>
      </c>
      <c r="D879">
        <v>994</v>
      </c>
      <c r="E879" t="s">
        <v>1160</v>
      </c>
      <c r="F879">
        <v>13707</v>
      </c>
      <c r="G879">
        <v>2</v>
      </c>
      <c r="H879">
        <v>1875</v>
      </c>
      <c r="I879">
        <v>7.2517691690377181E-2</v>
      </c>
      <c r="J879">
        <v>0.53013333333333335</v>
      </c>
      <c r="K879">
        <v>2024</v>
      </c>
      <c r="L879">
        <v>36</v>
      </c>
    </row>
    <row r="880" spans="1:12" x14ac:dyDescent="0.3">
      <c r="A880">
        <v>79</v>
      </c>
      <c r="B880" t="s">
        <v>710</v>
      </c>
      <c r="C880" t="s">
        <v>409</v>
      </c>
      <c r="D880">
        <v>956</v>
      </c>
      <c r="E880" t="s">
        <v>1055</v>
      </c>
      <c r="F880">
        <v>13707</v>
      </c>
      <c r="G880">
        <v>3</v>
      </c>
      <c r="H880">
        <v>3095</v>
      </c>
      <c r="I880">
        <v>6.974538556941709E-2</v>
      </c>
      <c r="J880">
        <v>0.30888529886914379</v>
      </c>
      <c r="K880">
        <v>2024</v>
      </c>
      <c r="L880">
        <v>36</v>
      </c>
    </row>
    <row r="881" spans="1:12" x14ac:dyDescent="0.3">
      <c r="A881">
        <v>79</v>
      </c>
      <c r="B881" t="s">
        <v>710</v>
      </c>
      <c r="C881" t="s">
        <v>227</v>
      </c>
      <c r="D881">
        <v>893</v>
      </c>
      <c r="E881" t="s">
        <v>1159</v>
      </c>
      <c r="F881">
        <v>13707</v>
      </c>
      <c r="G881">
        <v>4</v>
      </c>
      <c r="H881">
        <v>1497</v>
      </c>
      <c r="I881">
        <v>6.5149193842562195E-2</v>
      </c>
      <c r="J881">
        <v>0.59652638610554443</v>
      </c>
      <c r="K881">
        <v>2024</v>
      </c>
      <c r="L881">
        <v>36</v>
      </c>
    </row>
    <row r="882" spans="1:12" x14ac:dyDescent="0.3">
      <c r="A882">
        <v>79</v>
      </c>
      <c r="B882" t="s">
        <v>710</v>
      </c>
      <c r="C882" t="s">
        <v>272</v>
      </c>
      <c r="D882">
        <v>661</v>
      </c>
      <c r="E882" t="s">
        <v>1161</v>
      </c>
      <c r="F882">
        <v>13707</v>
      </c>
      <c r="G882">
        <v>5</v>
      </c>
      <c r="H882">
        <v>1538</v>
      </c>
      <c r="I882">
        <v>4.8223535419858465E-2</v>
      </c>
      <c r="J882">
        <v>0.42977893368010406</v>
      </c>
      <c r="K882">
        <v>2024</v>
      </c>
      <c r="L882">
        <v>36</v>
      </c>
    </row>
    <row r="883" spans="1:12" x14ac:dyDescent="0.3">
      <c r="A883">
        <v>79</v>
      </c>
      <c r="B883" t="s">
        <v>710</v>
      </c>
      <c r="C883" t="s">
        <v>394</v>
      </c>
      <c r="D883">
        <v>457</v>
      </c>
      <c r="E883" t="s">
        <v>1162</v>
      </c>
      <c r="F883">
        <v>13707</v>
      </c>
      <c r="G883">
        <v>6</v>
      </c>
      <c r="H883">
        <v>2748</v>
      </c>
      <c r="I883">
        <v>3.3340628875756916E-2</v>
      </c>
      <c r="J883">
        <v>0.16630276564774382</v>
      </c>
      <c r="K883">
        <v>2024</v>
      </c>
      <c r="L883">
        <v>36</v>
      </c>
    </row>
    <row r="884" spans="1:12" x14ac:dyDescent="0.3">
      <c r="A884">
        <v>79</v>
      </c>
      <c r="B884" t="s">
        <v>710</v>
      </c>
      <c r="C884" t="s">
        <v>491</v>
      </c>
      <c r="D884">
        <v>386</v>
      </c>
      <c r="E884" t="s">
        <v>1163</v>
      </c>
      <c r="F884">
        <v>13707</v>
      </c>
      <c r="G884">
        <v>7</v>
      </c>
      <c r="H884">
        <v>2086</v>
      </c>
      <c r="I884">
        <v>2.8160793755015685E-2</v>
      </c>
      <c r="J884">
        <v>0.18504314477468839</v>
      </c>
      <c r="K884">
        <v>2024</v>
      </c>
      <c r="L884">
        <v>36</v>
      </c>
    </row>
    <row r="885" spans="1:12" x14ac:dyDescent="0.3">
      <c r="A885">
        <v>79</v>
      </c>
      <c r="B885" t="s">
        <v>710</v>
      </c>
      <c r="C885" t="s">
        <v>326</v>
      </c>
      <c r="D885">
        <v>355</v>
      </c>
      <c r="E885" t="s">
        <v>1164</v>
      </c>
      <c r="F885">
        <v>13707</v>
      </c>
      <c r="G885">
        <v>8</v>
      </c>
      <c r="H885">
        <v>1012</v>
      </c>
      <c r="I885">
        <v>2.5899175603706137E-2</v>
      </c>
      <c r="J885">
        <v>0.35079051383399207</v>
      </c>
      <c r="K885">
        <v>2024</v>
      </c>
      <c r="L885">
        <v>36</v>
      </c>
    </row>
    <row r="886" spans="1:12" x14ac:dyDescent="0.3">
      <c r="A886">
        <v>79</v>
      </c>
      <c r="B886" t="s">
        <v>710</v>
      </c>
      <c r="C886" t="s">
        <v>222</v>
      </c>
      <c r="D886">
        <v>317</v>
      </c>
      <c r="E886" t="s">
        <v>1075</v>
      </c>
      <c r="F886">
        <v>13707</v>
      </c>
      <c r="G886">
        <v>9</v>
      </c>
      <c r="H886">
        <v>1778</v>
      </c>
      <c r="I886">
        <v>2.3126869482746042E-2</v>
      </c>
      <c r="J886">
        <v>0.1782902137232846</v>
      </c>
      <c r="K886">
        <v>2024</v>
      </c>
      <c r="L886">
        <v>36</v>
      </c>
    </row>
    <row r="887" spans="1:12" x14ac:dyDescent="0.3">
      <c r="A887">
        <v>79</v>
      </c>
      <c r="B887" t="s">
        <v>710</v>
      </c>
      <c r="C887" t="s">
        <v>526</v>
      </c>
      <c r="D887">
        <v>187</v>
      </c>
      <c r="E887" t="s">
        <v>1165</v>
      </c>
      <c r="F887">
        <v>13707</v>
      </c>
      <c r="G887">
        <v>10</v>
      </c>
      <c r="H887">
        <v>343</v>
      </c>
      <c r="I887">
        <v>1.3642664332093091E-2</v>
      </c>
      <c r="J887">
        <v>0.54518950437317781</v>
      </c>
      <c r="K887">
        <v>2024</v>
      </c>
      <c r="L887">
        <v>36</v>
      </c>
    </row>
    <row r="888" spans="1:12" x14ac:dyDescent="0.3">
      <c r="A888">
        <v>79</v>
      </c>
      <c r="B888" t="s">
        <v>710</v>
      </c>
      <c r="C888" t="s">
        <v>530</v>
      </c>
      <c r="D888">
        <v>179</v>
      </c>
      <c r="E888" t="s">
        <v>1071</v>
      </c>
      <c r="F888">
        <v>13707</v>
      </c>
      <c r="G888">
        <v>11</v>
      </c>
      <c r="H888">
        <v>1040</v>
      </c>
      <c r="I888">
        <v>1.3059020938206756E-2</v>
      </c>
      <c r="J888">
        <v>0.17211538461538461</v>
      </c>
      <c r="K888">
        <v>2024</v>
      </c>
      <c r="L888">
        <v>36</v>
      </c>
    </row>
    <row r="889" spans="1:12" x14ac:dyDescent="0.3">
      <c r="A889">
        <v>79</v>
      </c>
      <c r="B889" t="s">
        <v>710</v>
      </c>
      <c r="C889" t="s">
        <v>499</v>
      </c>
      <c r="D889">
        <v>171</v>
      </c>
      <c r="E889" t="s">
        <v>1166</v>
      </c>
      <c r="F889">
        <v>13707</v>
      </c>
      <c r="G889">
        <v>12</v>
      </c>
      <c r="H889">
        <v>335</v>
      </c>
      <c r="I889">
        <v>1.247537754432042E-2</v>
      </c>
      <c r="J889">
        <v>0.5104477611940299</v>
      </c>
      <c r="K889">
        <v>2024</v>
      </c>
      <c r="L889">
        <v>36</v>
      </c>
    </row>
    <row r="890" spans="1:12" x14ac:dyDescent="0.3">
      <c r="A890">
        <v>79</v>
      </c>
      <c r="B890" t="s">
        <v>710</v>
      </c>
      <c r="C890" t="s">
        <v>331</v>
      </c>
      <c r="D890">
        <v>138</v>
      </c>
      <c r="E890" t="s">
        <v>1053</v>
      </c>
      <c r="F890">
        <v>13707</v>
      </c>
      <c r="G890">
        <v>13</v>
      </c>
      <c r="H890">
        <v>1284</v>
      </c>
      <c r="I890">
        <v>1.0067848544539286E-2</v>
      </c>
      <c r="J890">
        <v>0.10747663551401869</v>
      </c>
      <c r="K890">
        <v>2024</v>
      </c>
      <c r="L890">
        <v>36</v>
      </c>
    </row>
    <row r="891" spans="1:12" x14ac:dyDescent="0.3">
      <c r="A891">
        <v>79</v>
      </c>
      <c r="B891" t="s">
        <v>710</v>
      </c>
      <c r="C891" t="s">
        <v>365</v>
      </c>
      <c r="D891">
        <v>127</v>
      </c>
      <c r="E891" t="s">
        <v>1168</v>
      </c>
      <c r="F891">
        <v>13707</v>
      </c>
      <c r="G891">
        <v>14</v>
      </c>
      <c r="H891">
        <v>1109</v>
      </c>
      <c r="I891">
        <v>9.2653388779455753E-3</v>
      </c>
      <c r="J891">
        <v>0.11451758340847611</v>
      </c>
      <c r="K891">
        <v>2024</v>
      </c>
      <c r="L891">
        <v>36</v>
      </c>
    </row>
    <row r="892" spans="1:12" x14ac:dyDescent="0.3">
      <c r="A892">
        <v>79</v>
      </c>
      <c r="B892" t="s">
        <v>710</v>
      </c>
      <c r="C892" t="s">
        <v>606</v>
      </c>
      <c r="D892">
        <v>126</v>
      </c>
      <c r="E892" t="s">
        <v>1167</v>
      </c>
      <c r="F892">
        <v>13707</v>
      </c>
      <c r="G892">
        <v>15</v>
      </c>
      <c r="H892">
        <v>1530</v>
      </c>
      <c r="I892">
        <v>9.1923834537097834E-3</v>
      </c>
      <c r="J892">
        <v>8.2352941176470587E-2</v>
      </c>
      <c r="K892">
        <v>2024</v>
      </c>
      <c r="L892">
        <v>36</v>
      </c>
    </row>
    <row r="893" spans="1:12" x14ac:dyDescent="0.3">
      <c r="A893">
        <v>79</v>
      </c>
      <c r="B893" t="s">
        <v>710</v>
      </c>
      <c r="C893" t="s">
        <v>212</v>
      </c>
      <c r="D893">
        <v>105</v>
      </c>
      <c r="E893" t="s">
        <v>1045</v>
      </c>
      <c r="F893">
        <v>13707</v>
      </c>
      <c r="G893">
        <v>16</v>
      </c>
      <c r="H893">
        <v>2796</v>
      </c>
      <c r="I893">
        <v>7.6603195447581532E-3</v>
      </c>
      <c r="J893">
        <v>3.755364806866953E-2</v>
      </c>
      <c r="K893">
        <v>2024</v>
      </c>
      <c r="L893">
        <v>36</v>
      </c>
    </row>
    <row r="894" spans="1:12" x14ac:dyDescent="0.3">
      <c r="A894">
        <v>79</v>
      </c>
      <c r="B894" t="s">
        <v>710</v>
      </c>
      <c r="C894" t="s">
        <v>277</v>
      </c>
      <c r="D894">
        <v>104</v>
      </c>
      <c r="E894" t="s">
        <v>1069</v>
      </c>
      <c r="F894">
        <v>13707</v>
      </c>
      <c r="G894">
        <v>17</v>
      </c>
      <c r="H894">
        <v>2630</v>
      </c>
      <c r="I894">
        <v>7.5873641205223604E-3</v>
      </c>
      <c r="J894">
        <v>3.9543726235741442E-2</v>
      </c>
      <c r="K894">
        <v>2024</v>
      </c>
      <c r="L894">
        <v>36</v>
      </c>
    </row>
    <row r="895" spans="1:12" x14ac:dyDescent="0.3">
      <c r="A895">
        <v>79</v>
      </c>
      <c r="B895" t="s">
        <v>710</v>
      </c>
      <c r="C895" t="s">
        <v>397</v>
      </c>
      <c r="D895">
        <v>99</v>
      </c>
      <c r="E895" t="s">
        <v>1066</v>
      </c>
      <c r="F895">
        <v>13707</v>
      </c>
      <c r="G895">
        <v>18</v>
      </c>
      <c r="H895">
        <v>2297</v>
      </c>
      <c r="I895">
        <v>7.222586999343401E-3</v>
      </c>
      <c r="J895">
        <v>4.309969525468002E-2</v>
      </c>
      <c r="K895">
        <v>2024</v>
      </c>
      <c r="L895">
        <v>36</v>
      </c>
    </row>
    <row r="896" spans="1:12" x14ac:dyDescent="0.3">
      <c r="A896">
        <v>79</v>
      </c>
      <c r="B896" t="s">
        <v>710</v>
      </c>
      <c r="C896" t="s">
        <v>288</v>
      </c>
      <c r="D896">
        <v>69</v>
      </c>
      <c r="E896" t="s">
        <v>1300</v>
      </c>
      <c r="F896">
        <v>13707</v>
      </c>
      <c r="G896">
        <v>19</v>
      </c>
      <c r="H896">
        <v>670</v>
      </c>
      <c r="I896">
        <v>5.033924272269643E-3</v>
      </c>
      <c r="J896">
        <v>0.10298507462686567</v>
      </c>
      <c r="K896">
        <v>2024</v>
      </c>
      <c r="L896">
        <v>36</v>
      </c>
    </row>
    <row r="897" spans="1:12" x14ac:dyDescent="0.3">
      <c r="A897">
        <v>79</v>
      </c>
      <c r="B897" t="s">
        <v>710</v>
      </c>
      <c r="C897" t="s">
        <v>284</v>
      </c>
      <c r="D897">
        <v>66</v>
      </c>
      <c r="E897" t="s">
        <v>1082</v>
      </c>
      <c r="F897">
        <v>13707</v>
      </c>
      <c r="G897">
        <v>20</v>
      </c>
      <c r="H897">
        <v>584</v>
      </c>
      <c r="I897">
        <v>4.8150579995622673E-3</v>
      </c>
      <c r="J897">
        <v>0.11301369863013698</v>
      </c>
      <c r="K897">
        <v>2024</v>
      </c>
      <c r="L897">
        <v>36</v>
      </c>
    </row>
    <row r="898" spans="1:12" x14ac:dyDescent="0.3">
      <c r="A898">
        <v>79</v>
      </c>
      <c r="B898" t="s">
        <v>710</v>
      </c>
      <c r="C898" t="s">
        <v>305</v>
      </c>
      <c r="D898">
        <v>65</v>
      </c>
      <c r="E898" t="s">
        <v>1078</v>
      </c>
      <c r="F898">
        <v>13707</v>
      </c>
      <c r="G898">
        <v>21</v>
      </c>
      <c r="H898">
        <v>392</v>
      </c>
      <c r="I898">
        <v>4.7421025753264755E-3</v>
      </c>
      <c r="J898">
        <v>0.16581632653061223</v>
      </c>
      <c r="K898">
        <v>2024</v>
      </c>
      <c r="L898">
        <v>36</v>
      </c>
    </row>
    <row r="899" spans="1:12" x14ac:dyDescent="0.3">
      <c r="A899">
        <v>79</v>
      </c>
      <c r="B899" t="s">
        <v>710</v>
      </c>
      <c r="C899" t="s">
        <v>329</v>
      </c>
      <c r="D899">
        <v>54</v>
      </c>
      <c r="E899" t="s">
        <v>1264</v>
      </c>
      <c r="F899">
        <v>13707</v>
      </c>
      <c r="G899">
        <v>22.5</v>
      </c>
      <c r="H899">
        <v>1581</v>
      </c>
      <c r="I899">
        <v>3.939592908732764E-3</v>
      </c>
      <c r="J899">
        <v>3.4155597722960153E-2</v>
      </c>
      <c r="K899">
        <v>2024</v>
      </c>
      <c r="L899">
        <v>36</v>
      </c>
    </row>
    <row r="900" spans="1:12" x14ac:dyDescent="0.3">
      <c r="A900">
        <v>79</v>
      </c>
      <c r="B900" t="s">
        <v>710</v>
      </c>
      <c r="C900" t="s">
        <v>389</v>
      </c>
      <c r="D900">
        <v>54</v>
      </c>
      <c r="E900" t="s">
        <v>3097</v>
      </c>
      <c r="F900">
        <v>13707</v>
      </c>
      <c r="G900">
        <v>22.5</v>
      </c>
      <c r="H900">
        <v>87</v>
      </c>
      <c r="I900">
        <v>3.939592908732764E-3</v>
      </c>
      <c r="J900">
        <v>0.62068965517241381</v>
      </c>
      <c r="K900">
        <v>2024</v>
      </c>
      <c r="L900">
        <v>36</v>
      </c>
    </row>
    <row r="901" spans="1:12" x14ac:dyDescent="0.3">
      <c r="A901">
        <v>79</v>
      </c>
      <c r="B901" t="s">
        <v>710</v>
      </c>
      <c r="C901" t="s">
        <v>151</v>
      </c>
      <c r="D901">
        <v>52</v>
      </c>
      <c r="E901" t="s">
        <v>1091</v>
      </c>
      <c r="F901">
        <v>13707</v>
      </c>
      <c r="G901">
        <v>24.5</v>
      </c>
      <c r="H901">
        <v>12580</v>
      </c>
      <c r="I901">
        <v>3.7936820602611802E-3</v>
      </c>
      <c r="J901">
        <v>4.1335453100158981E-3</v>
      </c>
      <c r="K901">
        <v>2024</v>
      </c>
      <c r="L901">
        <v>36</v>
      </c>
    </row>
    <row r="902" spans="1:12" x14ac:dyDescent="0.3">
      <c r="A902">
        <v>79</v>
      </c>
      <c r="B902" t="s">
        <v>710</v>
      </c>
      <c r="C902" t="s">
        <v>585</v>
      </c>
      <c r="D902">
        <v>52</v>
      </c>
      <c r="E902" t="s">
        <v>1048</v>
      </c>
      <c r="F902">
        <v>13707</v>
      </c>
      <c r="G902">
        <v>24.5</v>
      </c>
      <c r="H902">
        <v>7075</v>
      </c>
      <c r="I902">
        <v>3.7936820602611802E-3</v>
      </c>
      <c r="J902">
        <v>7.3498233215547699E-3</v>
      </c>
      <c r="K902">
        <v>2024</v>
      </c>
      <c r="L902">
        <v>36</v>
      </c>
    </row>
    <row r="903" spans="1:12" x14ac:dyDescent="0.3">
      <c r="A903">
        <v>79</v>
      </c>
      <c r="B903" t="s">
        <v>710</v>
      </c>
      <c r="C903" t="s">
        <v>215</v>
      </c>
      <c r="D903">
        <v>50</v>
      </c>
      <c r="E903" t="s">
        <v>1041</v>
      </c>
      <c r="F903">
        <v>13707</v>
      </c>
      <c r="G903">
        <v>26.5</v>
      </c>
      <c r="H903">
        <v>14909</v>
      </c>
      <c r="I903">
        <v>3.6477712117895965E-3</v>
      </c>
      <c r="J903">
        <v>3.3536789858474745E-3</v>
      </c>
      <c r="K903">
        <v>2024</v>
      </c>
      <c r="L903">
        <v>36</v>
      </c>
    </row>
    <row r="904" spans="1:12" x14ac:dyDescent="0.3">
      <c r="A904">
        <v>79</v>
      </c>
      <c r="B904" t="s">
        <v>710</v>
      </c>
      <c r="C904" t="s">
        <v>356</v>
      </c>
      <c r="D904">
        <v>50</v>
      </c>
      <c r="E904" t="s">
        <v>1059</v>
      </c>
      <c r="F904">
        <v>13707</v>
      </c>
      <c r="G904">
        <v>26.5</v>
      </c>
      <c r="H904">
        <v>2548</v>
      </c>
      <c r="I904">
        <v>3.6477712117895965E-3</v>
      </c>
      <c r="J904">
        <v>1.9623233908948195E-2</v>
      </c>
      <c r="K904">
        <v>2024</v>
      </c>
      <c r="L904">
        <v>36</v>
      </c>
    </row>
    <row r="905" spans="1:12" x14ac:dyDescent="0.3">
      <c r="A905">
        <v>79</v>
      </c>
      <c r="B905" t="s">
        <v>710</v>
      </c>
      <c r="C905" t="s">
        <v>642</v>
      </c>
      <c r="D905">
        <v>46</v>
      </c>
      <c r="E905" t="s">
        <v>3098</v>
      </c>
      <c r="F905">
        <v>13707</v>
      </c>
      <c r="G905">
        <v>28</v>
      </c>
      <c r="H905">
        <v>493</v>
      </c>
      <c r="I905">
        <v>3.3559495148464289E-3</v>
      </c>
      <c r="J905">
        <v>9.330628803245436E-2</v>
      </c>
      <c r="K905">
        <v>2024</v>
      </c>
      <c r="L905">
        <v>36</v>
      </c>
    </row>
    <row r="906" spans="1:12" x14ac:dyDescent="0.3">
      <c r="A906">
        <v>79</v>
      </c>
      <c r="B906" t="s">
        <v>710</v>
      </c>
      <c r="C906" t="s">
        <v>514</v>
      </c>
      <c r="D906">
        <v>45</v>
      </c>
      <c r="E906" t="s">
        <v>3056</v>
      </c>
      <c r="F906">
        <v>13707</v>
      </c>
      <c r="G906">
        <v>29</v>
      </c>
      <c r="H906">
        <v>455</v>
      </c>
      <c r="I906">
        <v>3.2829940906106371E-3</v>
      </c>
      <c r="J906">
        <v>9.8901098901098897E-2</v>
      </c>
      <c r="K906">
        <v>2024</v>
      </c>
      <c r="L906">
        <v>36</v>
      </c>
    </row>
    <row r="907" spans="1:12" x14ac:dyDescent="0.3">
      <c r="A907">
        <v>79</v>
      </c>
      <c r="B907" t="s">
        <v>710</v>
      </c>
      <c r="C907" t="s">
        <v>552</v>
      </c>
      <c r="D907">
        <v>44</v>
      </c>
      <c r="E907" t="s">
        <v>1065</v>
      </c>
      <c r="F907">
        <v>13707</v>
      </c>
      <c r="G907">
        <v>30</v>
      </c>
      <c r="H907">
        <v>923</v>
      </c>
      <c r="I907">
        <v>3.2100386663748448E-3</v>
      </c>
      <c r="J907">
        <v>4.7670639219934995E-2</v>
      </c>
      <c r="K907">
        <v>2024</v>
      </c>
      <c r="L907">
        <v>36</v>
      </c>
    </row>
    <row r="908" spans="1:12" x14ac:dyDescent="0.3">
      <c r="A908">
        <v>79</v>
      </c>
      <c r="B908" t="s">
        <v>710</v>
      </c>
      <c r="C908" t="s">
        <v>229</v>
      </c>
      <c r="D908">
        <v>43</v>
      </c>
      <c r="E908" t="s">
        <v>1062</v>
      </c>
      <c r="F908">
        <v>13707</v>
      </c>
      <c r="G908">
        <v>31</v>
      </c>
      <c r="H908">
        <v>1425</v>
      </c>
      <c r="I908">
        <v>3.1370832421390529E-3</v>
      </c>
      <c r="J908">
        <v>3.0175438596491227E-2</v>
      </c>
      <c r="K908">
        <v>2024</v>
      </c>
      <c r="L908">
        <v>36</v>
      </c>
    </row>
    <row r="909" spans="1:12" x14ac:dyDescent="0.3">
      <c r="A909">
        <v>79</v>
      </c>
      <c r="B909" t="s">
        <v>710</v>
      </c>
      <c r="C909" t="s">
        <v>274</v>
      </c>
      <c r="D909">
        <v>42</v>
      </c>
      <c r="E909" t="s">
        <v>1047</v>
      </c>
      <c r="F909">
        <v>13707</v>
      </c>
      <c r="G909">
        <v>32.5</v>
      </c>
      <c r="H909">
        <v>1546</v>
      </c>
      <c r="I909">
        <v>3.064127817903261E-3</v>
      </c>
      <c r="J909">
        <v>2.7166882276843468E-2</v>
      </c>
      <c r="K909">
        <v>2024</v>
      </c>
      <c r="L909">
        <v>36</v>
      </c>
    </row>
    <row r="910" spans="1:12" x14ac:dyDescent="0.3">
      <c r="A910">
        <v>79</v>
      </c>
      <c r="B910" t="s">
        <v>710</v>
      </c>
      <c r="C910" t="s">
        <v>525</v>
      </c>
      <c r="D910">
        <v>42</v>
      </c>
      <c r="E910" t="s">
        <v>3099</v>
      </c>
      <c r="F910">
        <v>13707</v>
      </c>
      <c r="G910">
        <v>32.5</v>
      </c>
      <c r="H910">
        <v>94</v>
      </c>
      <c r="I910">
        <v>3.064127817903261E-3</v>
      </c>
      <c r="J910">
        <v>0.44680851063829785</v>
      </c>
      <c r="K910">
        <v>2024</v>
      </c>
      <c r="L910">
        <v>36</v>
      </c>
    </row>
    <row r="911" spans="1:12" x14ac:dyDescent="0.3">
      <c r="A911">
        <v>79</v>
      </c>
      <c r="B911" t="s">
        <v>710</v>
      </c>
      <c r="C911" t="s">
        <v>658</v>
      </c>
      <c r="D911">
        <v>41</v>
      </c>
      <c r="E911" t="s">
        <v>1046</v>
      </c>
      <c r="F911">
        <v>13707</v>
      </c>
      <c r="G911">
        <v>34</v>
      </c>
      <c r="H911">
        <v>1877</v>
      </c>
      <c r="I911">
        <v>2.9911723936674691E-3</v>
      </c>
      <c r="J911">
        <v>2.1843367075119871E-2</v>
      </c>
      <c r="K911">
        <v>2024</v>
      </c>
      <c r="L911">
        <v>36</v>
      </c>
    </row>
    <row r="912" spans="1:12" x14ac:dyDescent="0.3">
      <c r="A912">
        <v>79</v>
      </c>
      <c r="B912" t="s">
        <v>710</v>
      </c>
      <c r="C912" t="s">
        <v>533</v>
      </c>
      <c r="D912">
        <v>39</v>
      </c>
      <c r="E912" t="s">
        <v>1262</v>
      </c>
      <c r="F912">
        <v>13707</v>
      </c>
      <c r="G912">
        <v>35</v>
      </c>
      <c r="H912">
        <v>1843</v>
      </c>
      <c r="I912">
        <v>2.8452615451958854E-3</v>
      </c>
      <c r="J912">
        <v>2.1161150298426478E-2</v>
      </c>
      <c r="K912">
        <v>2024</v>
      </c>
      <c r="L912">
        <v>36</v>
      </c>
    </row>
    <row r="913" spans="1:12" x14ac:dyDescent="0.3">
      <c r="A913">
        <v>79</v>
      </c>
      <c r="B913" t="s">
        <v>710</v>
      </c>
      <c r="C913" t="s">
        <v>211</v>
      </c>
      <c r="D913">
        <v>38</v>
      </c>
      <c r="E913" t="s">
        <v>1064</v>
      </c>
      <c r="F913">
        <v>13707</v>
      </c>
      <c r="G913">
        <v>36.5</v>
      </c>
      <c r="H913">
        <v>1164</v>
      </c>
      <c r="I913">
        <v>2.7723061209600935E-3</v>
      </c>
      <c r="J913">
        <v>3.2646048109965638E-2</v>
      </c>
      <c r="K913">
        <v>2024</v>
      </c>
      <c r="L913">
        <v>36</v>
      </c>
    </row>
    <row r="914" spans="1:12" x14ac:dyDescent="0.3">
      <c r="A914">
        <v>79</v>
      </c>
      <c r="B914" t="s">
        <v>710</v>
      </c>
      <c r="C914" t="s">
        <v>500</v>
      </c>
      <c r="D914">
        <v>38</v>
      </c>
      <c r="E914" t="s">
        <v>1076</v>
      </c>
      <c r="F914">
        <v>13707</v>
      </c>
      <c r="G914">
        <v>36.5</v>
      </c>
      <c r="H914">
        <v>534</v>
      </c>
      <c r="I914">
        <v>2.7723061209600935E-3</v>
      </c>
      <c r="J914">
        <v>7.116104868913857E-2</v>
      </c>
      <c r="K914">
        <v>2024</v>
      </c>
      <c r="L914">
        <v>36</v>
      </c>
    </row>
    <row r="915" spans="1:12" x14ac:dyDescent="0.3">
      <c r="A915">
        <v>79</v>
      </c>
      <c r="B915" t="s">
        <v>710</v>
      </c>
      <c r="C915" t="s">
        <v>299</v>
      </c>
      <c r="D915">
        <v>35</v>
      </c>
      <c r="E915" t="s">
        <v>1074</v>
      </c>
      <c r="F915">
        <v>13707</v>
      </c>
      <c r="G915">
        <v>38.5</v>
      </c>
      <c r="H915">
        <v>1359</v>
      </c>
      <c r="I915">
        <v>2.5534398482527174E-3</v>
      </c>
      <c r="J915">
        <v>2.5754231052244298E-2</v>
      </c>
      <c r="K915">
        <v>2024</v>
      </c>
      <c r="L915">
        <v>36</v>
      </c>
    </row>
    <row r="916" spans="1:12" x14ac:dyDescent="0.3">
      <c r="A916">
        <v>79</v>
      </c>
      <c r="B916" t="s">
        <v>710</v>
      </c>
      <c r="C916" t="s">
        <v>334</v>
      </c>
      <c r="D916">
        <v>35</v>
      </c>
      <c r="E916" t="s">
        <v>1063</v>
      </c>
      <c r="F916">
        <v>13707</v>
      </c>
      <c r="G916">
        <v>38.5</v>
      </c>
      <c r="H916">
        <v>1180</v>
      </c>
      <c r="I916">
        <v>2.5534398482527174E-3</v>
      </c>
      <c r="J916">
        <v>2.9661016949152543E-2</v>
      </c>
      <c r="K916">
        <v>2024</v>
      </c>
      <c r="L916">
        <v>36</v>
      </c>
    </row>
    <row r="917" spans="1:12" x14ac:dyDescent="0.3">
      <c r="A917">
        <v>79</v>
      </c>
      <c r="B917" t="s">
        <v>710</v>
      </c>
      <c r="C917" t="s">
        <v>565</v>
      </c>
      <c r="D917">
        <v>34</v>
      </c>
      <c r="E917" t="s">
        <v>1060</v>
      </c>
      <c r="F917">
        <v>13707</v>
      </c>
      <c r="G917">
        <v>40</v>
      </c>
      <c r="H917">
        <v>1538</v>
      </c>
      <c r="I917">
        <v>2.4804844240169256E-3</v>
      </c>
      <c r="J917">
        <v>2.2106631989596878E-2</v>
      </c>
      <c r="K917">
        <v>2024</v>
      </c>
      <c r="L917">
        <v>36</v>
      </c>
    </row>
    <row r="918" spans="1:12" x14ac:dyDescent="0.3">
      <c r="A918">
        <v>79</v>
      </c>
      <c r="B918" t="s">
        <v>710</v>
      </c>
      <c r="C918" t="s">
        <v>482</v>
      </c>
      <c r="D918">
        <v>33</v>
      </c>
      <c r="E918" t="s">
        <v>3100</v>
      </c>
      <c r="F918">
        <v>13707</v>
      </c>
      <c r="G918">
        <v>41</v>
      </c>
      <c r="H918">
        <v>293</v>
      </c>
      <c r="I918">
        <v>2.4075289997811337E-3</v>
      </c>
      <c r="J918">
        <v>0.11262798634812286</v>
      </c>
      <c r="K918">
        <v>2024</v>
      </c>
      <c r="L918">
        <v>36</v>
      </c>
    </row>
    <row r="919" spans="1:12" x14ac:dyDescent="0.3">
      <c r="A919">
        <v>79</v>
      </c>
      <c r="B919" t="s">
        <v>710</v>
      </c>
      <c r="C919" t="s">
        <v>396</v>
      </c>
      <c r="D919">
        <v>32</v>
      </c>
      <c r="E919" t="s">
        <v>1068</v>
      </c>
      <c r="F919">
        <v>13707</v>
      </c>
      <c r="G919">
        <v>42</v>
      </c>
      <c r="H919">
        <v>753</v>
      </c>
      <c r="I919">
        <v>2.3345735755453418E-3</v>
      </c>
      <c r="J919">
        <v>4.2496679946879147E-2</v>
      </c>
      <c r="K919">
        <v>2024</v>
      </c>
      <c r="L919">
        <v>36</v>
      </c>
    </row>
    <row r="920" spans="1:12" x14ac:dyDescent="0.3">
      <c r="A920">
        <v>79</v>
      </c>
      <c r="B920" t="s">
        <v>710</v>
      </c>
      <c r="C920" t="s">
        <v>392</v>
      </c>
      <c r="D920">
        <v>30</v>
      </c>
      <c r="E920" t="s">
        <v>1302</v>
      </c>
      <c r="F920">
        <v>13707</v>
      </c>
      <c r="G920">
        <v>43.5</v>
      </c>
      <c r="H920">
        <v>503</v>
      </c>
      <c r="I920">
        <v>2.188662727073758E-3</v>
      </c>
      <c r="J920">
        <v>5.9642147117296221E-2</v>
      </c>
      <c r="K920">
        <v>2024</v>
      </c>
      <c r="L920">
        <v>36</v>
      </c>
    </row>
    <row r="921" spans="1:12" x14ac:dyDescent="0.3">
      <c r="A921">
        <v>79</v>
      </c>
      <c r="B921" t="s">
        <v>710</v>
      </c>
      <c r="C921" t="s">
        <v>506</v>
      </c>
      <c r="D921">
        <v>30</v>
      </c>
      <c r="E921" t="s">
        <v>1056</v>
      </c>
      <c r="F921">
        <v>13707</v>
      </c>
      <c r="G921">
        <v>43.5</v>
      </c>
      <c r="H921">
        <v>1940</v>
      </c>
      <c r="I921">
        <v>2.188662727073758E-3</v>
      </c>
      <c r="J921">
        <v>1.5463917525773196E-2</v>
      </c>
      <c r="K921">
        <v>2024</v>
      </c>
      <c r="L921">
        <v>36</v>
      </c>
    </row>
    <row r="922" spans="1:12" x14ac:dyDescent="0.3">
      <c r="A922">
        <v>79</v>
      </c>
      <c r="B922" t="s">
        <v>710</v>
      </c>
      <c r="C922" t="s">
        <v>290</v>
      </c>
      <c r="D922">
        <v>29</v>
      </c>
      <c r="E922" t="s">
        <v>1073</v>
      </c>
      <c r="F922">
        <v>13707</v>
      </c>
      <c r="G922">
        <v>45</v>
      </c>
      <c r="H922">
        <v>561</v>
      </c>
      <c r="I922">
        <v>2.1157073028379662E-3</v>
      </c>
      <c r="J922">
        <v>5.1693404634581108E-2</v>
      </c>
      <c r="K922">
        <v>2024</v>
      </c>
      <c r="L922">
        <v>36</v>
      </c>
    </row>
    <row r="923" spans="1:12" x14ac:dyDescent="0.3">
      <c r="A923">
        <v>79</v>
      </c>
      <c r="B923" t="s">
        <v>710</v>
      </c>
      <c r="C923" t="s">
        <v>476</v>
      </c>
      <c r="D923">
        <v>25</v>
      </c>
      <c r="E923" t="s">
        <v>3007</v>
      </c>
      <c r="F923">
        <v>13707</v>
      </c>
      <c r="G923">
        <v>46</v>
      </c>
      <c r="H923">
        <v>1043</v>
      </c>
      <c r="I923">
        <v>1.8238856058947982E-3</v>
      </c>
      <c r="J923">
        <v>2.3969319271332695E-2</v>
      </c>
      <c r="K923">
        <v>2024</v>
      </c>
      <c r="L923">
        <v>36</v>
      </c>
    </row>
    <row r="924" spans="1:12" x14ac:dyDescent="0.3">
      <c r="A924">
        <v>83</v>
      </c>
      <c r="B924" t="s">
        <v>728</v>
      </c>
      <c r="C924" t="s">
        <v>368</v>
      </c>
      <c r="D924">
        <v>5174</v>
      </c>
      <c r="E924" t="s">
        <v>1087</v>
      </c>
      <c r="F924">
        <v>11978</v>
      </c>
      <c r="G924">
        <v>1</v>
      </c>
      <c r="H924">
        <v>9848</v>
      </c>
      <c r="I924">
        <v>0.43195859074970777</v>
      </c>
      <c r="J924">
        <v>0.52538586515028429</v>
      </c>
      <c r="K924">
        <v>2024</v>
      </c>
      <c r="L924">
        <v>36</v>
      </c>
    </row>
    <row r="925" spans="1:12" x14ac:dyDescent="0.3">
      <c r="A925">
        <v>83</v>
      </c>
      <c r="B925" t="s">
        <v>728</v>
      </c>
      <c r="C925" t="s">
        <v>408</v>
      </c>
      <c r="D925">
        <v>1772</v>
      </c>
      <c r="E925" t="s">
        <v>982</v>
      </c>
      <c r="F925">
        <v>11978</v>
      </c>
      <c r="G925">
        <v>2</v>
      </c>
      <c r="H925">
        <v>5976</v>
      </c>
      <c r="I925">
        <v>0.14793788612456168</v>
      </c>
      <c r="J925">
        <v>0.29651941097724233</v>
      </c>
      <c r="K925">
        <v>2024</v>
      </c>
      <c r="L925">
        <v>36</v>
      </c>
    </row>
    <row r="926" spans="1:12" x14ac:dyDescent="0.3">
      <c r="A926">
        <v>83</v>
      </c>
      <c r="B926" t="s">
        <v>728</v>
      </c>
      <c r="C926" t="s">
        <v>338</v>
      </c>
      <c r="D926">
        <v>1691</v>
      </c>
      <c r="E926" t="s">
        <v>969</v>
      </c>
      <c r="F926">
        <v>11978</v>
      </c>
      <c r="G926">
        <v>3</v>
      </c>
      <c r="H926">
        <v>8003</v>
      </c>
      <c r="I926">
        <v>0.14117548839539154</v>
      </c>
      <c r="J926">
        <v>0.21129576408846681</v>
      </c>
      <c r="K926">
        <v>2024</v>
      </c>
      <c r="L926">
        <v>36</v>
      </c>
    </row>
    <row r="927" spans="1:12" x14ac:dyDescent="0.3">
      <c r="A927">
        <v>83</v>
      </c>
      <c r="B927" t="s">
        <v>728</v>
      </c>
      <c r="C927" t="s">
        <v>447</v>
      </c>
      <c r="D927">
        <v>1017</v>
      </c>
      <c r="E927" t="s">
        <v>1147</v>
      </c>
      <c r="F927">
        <v>11978</v>
      </c>
      <c r="G927">
        <v>4</v>
      </c>
      <c r="H927">
        <v>2679</v>
      </c>
      <c r="I927">
        <v>8.4905660377358486E-2</v>
      </c>
      <c r="J927">
        <v>0.3796192609182531</v>
      </c>
      <c r="K927">
        <v>2024</v>
      </c>
      <c r="L927">
        <v>36</v>
      </c>
    </row>
    <row r="928" spans="1:12" x14ac:dyDescent="0.3">
      <c r="A928">
        <v>83</v>
      </c>
      <c r="B928" t="s">
        <v>728</v>
      </c>
      <c r="C928" t="s">
        <v>163</v>
      </c>
      <c r="D928">
        <v>888</v>
      </c>
      <c r="E928" t="s">
        <v>1146</v>
      </c>
      <c r="F928">
        <v>11978</v>
      </c>
      <c r="G928">
        <v>5</v>
      </c>
      <c r="H928">
        <v>2970</v>
      </c>
      <c r="I928">
        <v>7.4135915845717146E-2</v>
      </c>
      <c r="J928">
        <v>0.29898989898989897</v>
      </c>
      <c r="K928">
        <v>2024</v>
      </c>
      <c r="L928">
        <v>36</v>
      </c>
    </row>
    <row r="929" spans="1:12" x14ac:dyDescent="0.3">
      <c r="A929">
        <v>83</v>
      </c>
      <c r="B929" t="s">
        <v>728</v>
      </c>
      <c r="C929" t="s">
        <v>527</v>
      </c>
      <c r="D929">
        <v>368</v>
      </c>
      <c r="E929" t="s">
        <v>1145</v>
      </c>
      <c r="F929">
        <v>11978</v>
      </c>
      <c r="G929">
        <v>6</v>
      </c>
      <c r="H929">
        <v>2059</v>
      </c>
      <c r="I929">
        <v>3.072299215227918E-2</v>
      </c>
      <c r="J929">
        <v>0.1787275376396309</v>
      </c>
      <c r="K929">
        <v>2024</v>
      </c>
      <c r="L929">
        <v>36</v>
      </c>
    </row>
    <row r="930" spans="1:12" x14ac:dyDescent="0.3">
      <c r="A930">
        <v>83</v>
      </c>
      <c r="B930" t="s">
        <v>728</v>
      </c>
      <c r="C930" t="s">
        <v>381</v>
      </c>
      <c r="D930">
        <v>128</v>
      </c>
      <c r="E930" t="s">
        <v>1093</v>
      </c>
      <c r="F930">
        <v>11978</v>
      </c>
      <c r="G930">
        <v>7</v>
      </c>
      <c r="H930">
        <v>12810</v>
      </c>
      <c r="I930">
        <v>1.0686258139923193E-2</v>
      </c>
      <c r="J930">
        <v>9.9921935987509758E-3</v>
      </c>
      <c r="K930">
        <v>2024</v>
      </c>
      <c r="L930">
        <v>36</v>
      </c>
    </row>
    <row r="931" spans="1:12" x14ac:dyDescent="0.3">
      <c r="A931">
        <v>83</v>
      </c>
      <c r="B931" t="s">
        <v>728</v>
      </c>
      <c r="C931" t="s">
        <v>1150</v>
      </c>
      <c r="D931">
        <v>78</v>
      </c>
      <c r="E931" t="s">
        <v>1151</v>
      </c>
      <c r="F931">
        <v>11978</v>
      </c>
      <c r="G931">
        <v>8</v>
      </c>
      <c r="H931">
        <v>405</v>
      </c>
      <c r="I931">
        <v>6.5119385540156954E-3</v>
      </c>
      <c r="J931">
        <v>0.19259259259259259</v>
      </c>
      <c r="K931">
        <v>2024</v>
      </c>
      <c r="L931">
        <v>36</v>
      </c>
    </row>
    <row r="932" spans="1:12" x14ac:dyDescent="0.3">
      <c r="A932">
        <v>83</v>
      </c>
      <c r="B932" t="s">
        <v>728</v>
      </c>
      <c r="C932" t="s">
        <v>1148</v>
      </c>
      <c r="D932">
        <v>60</v>
      </c>
      <c r="E932" t="s">
        <v>1149</v>
      </c>
      <c r="F932">
        <v>11978</v>
      </c>
      <c r="G932">
        <v>9</v>
      </c>
      <c r="H932">
        <v>381</v>
      </c>
      <c r="I932">
        <v>5.0091835030889962E-3</v>
      </c>
      <c r="J932">
        <v>0.15748031496062992</v>
      </c>
      <c r="K932">
        <v>2024</v>
      </c>
      <c r="L932">
        <v>36</v>
      </c>
    </row>
    <row r="933" spans="1:12" x14ac:dyDescent="0.3">
      <c r="A933">
        <v>83</v>
      </c>
      <c r="B933" t="s">
        <v>728</v>
      </c>
      <c r="C933" t="s">
        <v>160</v>
      </c>
      <c r="D933">
        <v>49</v>
      </c>
      <c r="E933" t="s">
        <v>968</v>
      </c>
      <c r="F933">
        <v>11978</v>
      </c>
      <c r="G933">
        <v>10</v>
      </c>
      <c r="H933">
        <v>1805</v>
      </c>
      <c r="I933">
        <v>4.0908331941893472E-3</v>
      </c>
      <c r="J933">
        <v>2.7146814404432132E-2</v>
      </c>
      <c r="K933">
        <v>2024</v>
      </c>
      <c r="L933">
        <v>36</v>
      </c>
    </row>
    <row r="934" spans="1:12" x14ac:dyDescent="0.3">
      <c r="A934">
        <v>83</v>
      </c>
      <c r="B934" t="s">
        <v>728</v>
      </c>
      <c r="C934" t="s">
        <v>324</v>
      </c>
      <c r="D934">
        <v>47</v>
      </c>
      <c r="E934" t="s">
        <v>972</v>
      </c>
      <c r="F934">
        <v>11978</v>
      </c>
      <c r="G934">
        <v>11</v>
      </c>
      <c r="H934">
        <v>702</v>
      </c>
      <c r="I934">
        <v>3.9238604107530474E-3</v>
      </c>
      <c r="J934">
        <v>6.6951566951566954E-2</v>
      </c>
      <c r="K934">
        <v>2024</v>
      </c>
      <c r="L934">
        <v>36</v>
      </c>
    </row>
    <row r="935" spans="1:12" x14ac:dyDescent="0.3">
      <c r="A935">
        <v>83</v>
      </c>
      <c r="B935" t="s">
        <v>728</v>
      </c>
      <c r="C935" t="s">
        <v>1155</v>
      </c>
      <c r="D935">
        <v>39</v>
      </c>
      <c r="E935" t="s">
        <v>1156</v>
      </c>
      <c r="F935">
        <v>11978</v>
      </c>
      <c r="G935">
        <v>12</v>
      </c>
      <c r="H935">
        <v>568</v>
      </c>
      <c r="I935">
        <v>3.2559692770078477E-3</v>
      </c>
      <c r="J935">
        <v>6.8661971830985921E-2</v>
      </c>
      <c r="K935">
        <v>2024</v>
      </c>
      <c r="L935">
        <v>36</v>
      </c>
    </row>
    <row r="936" spans="1:12" x14ac:dyDescent="0.3">
      <c r="A936">
        <v>83</v>
      </c>
      <c r="B936" t="s">
        <v>728</v>
      </c>
      <c r="C936" t="s">
        <v>587</v>
      </c>
      <c r="D936">
        <v>38</v>
      </c>
      <c r="E936" t="s">
        <v>1169</v>
      </c>
      <c r="F936">
        <v>11978</v>
      </c>
      <c r="G936">
        <v>13</v>
      </c>
      <c r="H936">
        <v>3439</v>
      </c>
      <c r="I936">
        <v>3.1724828852896978E-3</v>
      </c>
      <c r="J936">
        <v>1.1049723756906077E-2</v>
      </c>
      <c r="K936">
        <v>2024</v>
      </c>
      <c r="L936">
        <v>36</v>
      </c>
    </row>
    <row r="937" spans="1:12" x14ac:dyDescent="0.3">
      <c r="A937">
        <v>83</v>
      </c>
      <c r="B937" t="s">
        <v>728</v>
      </c>
      <c r="C937" t="s">
        <v>268</v>
      </c>
      <c r="D937">
        <v>30</v>
      </c>
      <c r="E937" t="s">
        <v>1152</v>
      </c>
      <c r="F937">
        <v>11978</v>
      </c>
      <c r="G937">
        <v>14.5</v>
      </c>
      <c r="H937">
        <v>3255</v>
      </c>
      <c r="I937">
        <v>2.5045917515444981E-3</v>
      </c>
      <c r="J937">
        <v>9.2165898617511521E-3</v>
      </c>
      <c r="K937">
        <v>2024</v>
      </c>
      <c r="L937">
        <v>36</v>
      </c>
    </row>
    <row r="938" spans="1:12" x14ac:dyDescent="0.3">
      <c r="A938">
        <v>83</v>
      </c>
      <c r="B938" t="s">
        <v>728</v>
      </c>
      <c r="C938" t="s">
        <v>407</v>
      </c>
      <c r="D938">
        <v>30</v>
      </c>
      <c r="E938" t="s">
        <v>971</v>
      </c>
      <c r="F938">
        <v>11978</v>
      </c>
      <c r="G938">
        <v>14.5</v>
      </c>
      <c r="H938">
        <v>654</v>
      </c>
      <c r="I938">
        <v>2.5045917515444981E-3</v>
      </c>
      <c r="J938">
        <v>4.5871559633027525E-2</v>
      </c>
      <c r="K938">
        <v>2024</v>
      </c>
      <c r="L938">
        <v>36</v>
      </c>
    </row>
    <row r="939" spans="1:12" x14ac:dyDescent="0.3">
      <c r="A939">
        <v>85</v>
      </c>
      <c r="B939" t="s">
        <v>729</v>
      </c>
      <c r="C939" t="s">
        <v>381</v>
      </c>
      <c r="D939">
        <v>9003</v>
      </c>
      <c r="E939" t="s">
        <v>1093</v>
      </c>
      <c r="F939">
        <v>19973</v>
      </c>
      <c r="G939">
        <v>1</v>
      </c>
      <c r="H939">
        <v>12810</v>
      </c>
      <c r="I939">
        <v>0.45075852400741001</v>
      </c>
      <c r="J939">
        <v>0.70281030444964876</v>
      </c>
      <c r="K939">
        <v>2024</v>
      </c>
      <c r="L939">
        <v>36</v>
      </c>
    </row>
    <row r="940" spans="1:12" x14ac:dyDescent="0.3">
      <c r="A940">
        <v>85</v>
      </c>
      <c r="B940" t="s">
        <v>729</v>
      </c>
      <c r="C940" t="s">
        <v>268</v>
      </c>
      <c r="D940">
        <v>2236</v>
      </c>
      <c r="E940" t="s">
        <v>1152</v>
      </c>
      <c r="F940">
        <v>19973</v>
      </c>
      <c r="G940">
        <v>2</v>
      </c>
      <c r="H940">
        <v>3255</v>
      </c>
      <c r="I940">
        <v>0.11195113403094177</v>
      </c>
      <c r="J940">
        <v>0.68694316436251923</v>
      </c>
      <c r="K940">
        <v>2024</v>
      </c>
      <c r="L940">
        <v>36</v>
      </c>
    </row>
    <row r="941" spans="1:12" x14ac:dyDescent="0.3">
      <c r="A941">
        <v>85</v>
      </c>
      <c r="B941" t="s">
        <v>729</v>
      </c>
      <c r="C941" t="s">
        <v>587</v>
      </c>
      <c r="D941">
        <v>1364</v>
      </c>
      <c r="E941" t="s">
        <v>1169</v>
      </c>
      <c r="F941">
        <v>19973</v>
      </c>
      <c r="G941">
        <v>3</v>
      </c>
      <c r="H941">
        <v>3439</v>
      </c>
      <c r="I941">
        <v>6.8292194462524408E-2</v>
      </c>
      <c r="J941">
        <v>0.39662692643210234</v>
      </c>
      <c r="K941">
        <v>2024</v>
      </c>
      <c r="L941">
        <v>36</v>
      </c>
    </row>
    <row r="942" spans="1:12" x14ac:dyDescent="0.3">
      <c r="A942">
        <v>85</v>
      </c>
      <c r="B942" t="s">
        <v>729</v>
      </c>
      <c r="C942" t="s">
        <v>237</v>
      </c>
      <c r="D942">
        <v>1256</v>
      </c>
      <c r="E942" t="s">
        <v>1123</v>
      </c>
      <c r="F942">
        <v>19973</v>
      </c>
      <c r="G942">
        <v>4</v>
      </c>
      <c r="H942">
        <v>2503</v>
      </c>
      <c r="I942">
        <v>6.2884894607720426E-2</v>
      </c>
      <c r="J942">
        <v>0.50179784258889337</v>
      </c>
      <c r="K942">
        <v>2024</v>
      </c>
      <c r="L942">
        <v>36</v>
      </c>
    </row>
    <row r="943" spans="1:12" x14ac:dyDescent="0.3">
      <c r="A943">
        <v>85</v>
      </c>
      <c r="B943" t="s">
        <v>729</v>
      </c>
      <c r="C943" t="s">
        <v>594</v>
      </c>
      <c r="D943">
        <v>647</v>
      </c>
      <c r="E943" t="s">
        <v>1170</v>
      </c>
      <c r="F943">
        <v>19973</v>
      </c>
      <c r="G943">
        <v>5</v>
      </c>
      <c r="H943">
        <v>1063</v>
      </c>
      <c r="I943">
        <v>3.2393731537575729E-2</v>
      </c>
      <c r="J943">
        <v>0.60865475070555031</v>
      </c>
      <c r="K943">
        <v>2024</v>
      </c>
      <c r="L943">
        <v>36</v>
      </c>
    </row>
    <row r="944" spans="1:12" x14ac:dyDescent="0.3">
      <c r="A944">
        <v>85</v>
      </c>
      <c r="B944" t="s">
        <v>729</v>
      </c>
      <c r="C944" t="s">
        <v>453</v>
      </c>
      <c r="D944">
        <v>637</v>
      </c>
      <c r="E944" t="s">
        <v>1171</v>
      </c>
      <c r="F944">
        <v>19973</v>
      </c>
      <c r="G944">
        <v>6</v>
      </c>
      <c r="H944">
        <v>1064</v>
      </c>
      <c r="I944">
        <v>3.1893055625093876E-2</v>
      </c>
      <c r="J944">
        <v>0.59868421052631582</v>
      </c>
      <c r="K944">
        <v>2024</v>
      </c>
      <c r="L944">
        <v>36</v>
      </c>
    </row>
    <row r="945" spans="1:12" x14ac:dyDescent="0.3">
      <c r="A945">
        <v>85</v>
      </c>
      <c r="B945" t="s">
        <v>729</v>
      </c>
      <c r="C945" t="s">
        <v>647</v>
      </c>
      <c r="D945">
        <v>566</v>
      </c>
      <c r="E945" t="s">
        <v>1117</v>
      </c>
      <c r="F945">
        <v>19973</v>
      </c>
      <c r="G945">
        <v>7</v>
      </c>
      <c r="H945">
        <v>1725</v>
      </c>
      <c r="I945">
        <v>2.8338256646472739E-2</v>
      </c>
      <c r="J945">
        <v>0.32811594202898553</v>
      </c>
      <c r="K945">
        <v>2024</v>
      </c>
      <c r="L945">
        <v>36</v>
      </c>
    </row>
    <row r="946" spans="1:12" x14ac:dyDescent="0.3">
      <c r="A946">
        <v>85</v>
      </c>
      <c r="B946" t="s">
        <v>729</v>
      </c>
      <c r="C946" t="s">
        <v>449</v>
      </c>
      <c r="D946">
        <v>406</v>
      </c>
      <c r="E946" t="s">
        <v>1172</v>
      </c>
      <c r="F946">
        <v>19973</v>
      </c>
      <c r="G946">
        <v>8</v>
      </c>
      <c r="H946">
        <v>1277</v>
      </c>
      <c r="I946">
        <v>2.0327442046763129E-2</v>
      </c>
      <c r="J946">
        <v>0.31793265465935788</v>
      </c>
      <c r="K946">
        <v>2024</v>
      </c>
      <c r="L946">
        <v>36</v>
      </c>
    </row>
    <row r="947" spans="1:12" x14ac:dyDescent="0.3">
      <c r="A947">
        <v>85</v>
      </c>
      <c r="B947" t="s">
        <v>729</v>
      </c>
      <c r="C947" t="s">
        <v>1153</v>
      </c>
      <c r="D947">
        <v>361</v>
      </c>
      <c r="E947" t="s">
        <v>1154</v>
      </c>
      <c r="F947">
        <v>19973</v>
      </c>
      <c r="G947">
        <v>9</v>
      </c>
      <c r="H947">
        <v>757</v>
      </c>
      <c r="I947">
        <v>1.8074400440594805E-2</v>
      </c>
      <c r="J947">
        <v>0.47688243064729197</v>
      </c>
      <c r="K947">
        <v>2024</v>
      </c>
      <c r="L947">
        <v>36</v>
      </c>
    </row>
    <row r="948" spans="1:12" x14ac:dyDescent="0.3">
      <c r="A948">
        <v>85</v>
      </c>
      <c r="B948" t="s">
        <v>729</v>
      </c>
      <c r="C948" t="s">
        <v>200</v>
      </c>
      <c r="D948">
        <v>335</v>
      </c>
      <c r="E948" t="s">
        <v>1173</v>
      </c>
      <c r="F948">
        <v>19973</v>
      </c>
      <c r="G948">
        <v>10</v>
      </c>
      <c r="H948">
        <v>3164</v>
      </c>
      <c r="I948">
        <v>1.6772643068141992E-2</v>
      </c>
      <c r="J948">
        <v>0.10587863463969659</v>
      </c>
      <c r="K948">
        <v>2024</v>
      </c>
      <c r="L948">
        <v>36</v>
      </c>
    </row>
    <row r="949" spans="1:12" x14ac:dyDescent="0.3">
      <c r="A949">
        <v>85</v>
      </c>
      <c r="B949" t="s">
        <v>729</v>
      </c>
      <c r="C949" t="s">
        <v>368</v>
      </c>
      <c r="D949">
        <v>254</v>
      </c>
      <c r="E949" t="s">
        <v>1087</v>
      </c>
      <c r="F949">
        <v>19973</v>
      </c>
      <c r="G949">
        <v>11</v>
      </c>
      <c r="H949">
        <v>9848</v>
      </c>
      <c r="I949">
        <v>1.2717168177039002E-2</v>
      </c>
      <c r="J949">
        <v>2.5792038992688872E-2</v>
      </c>
      <c r="K949">
        <v>2024</v>
      </c>
      <c r="L949">
        <v>36</v>
      </c>
    </row>
    <row r="950" spans="1:12" x14ac:dyDescent="0.3">
      <c r="A950">
        <v>85</v>
      </c>
      <c r="B950" t="s">
        <v>729</v>
      </c>
      <c r="C950" t="s">
        <v>1174</v>
      </c>
      <c r="D950">
        <v>237</v>
      </c>
      <c r="E950" t="s">
        <v>1175</v>
      </c>
      <c r="F950">
        <v>19973</v>
      </c>
      <c r="G950">
        <v>12</v>
      </c>
      <c r="H950">
        <v>1417</v>
      </c>
      <c r="I950">
        <v>1.1866019125819856E-2</v>
      </c>
      <c r="J950">
        <v>0.16725476358503882</v>
      </c>
      <c r="K950">
        <v>2024</v>
      </c>
      <c r="L950">
        <v>36</v>
      </c>
    </row>
    <row r="951" spans="1:12" x14ac:dyDescent="0.3">
      <c r="A951">
        <v>85</v>
      </c>
      <c r="B951" t="s">
        <v>729</v>
      </c>
      <c r="C951" t="s">
        <v>408</v>
      </c>
      <c r="D951">
        <v>179</v>
      </c>
      <c r="E951" t="s">
        <v>982</v>
      </c>
      <c r="F951">
        <v>19973</v>
      </c>
      <c r="G951">
        <v>13</v>
      </c>
      <c r="H951">
        <v>5976</v>
      </c>
      <c r="I951">
        <v>8.962098833425124E-3</v>
      </c>
      <c r="J951">
        <v>2.995314591700134E-2</v>
      </c>
      <c r="K951">
        <v>2024</v>
      </c>
      <c r="L951">
        <v>36</v>
      </c>
    </row>
    <row r="952" spans="1:12" x14ac:dyDescent="0.3">
      <c r="A952">
        <v>85</v>
      </c>
      <c r="B952" t="s">
        <v>729</v>
      </c>
      <c r="C952" t="s">
        <v>352</v>
      </c>
      <c r="D952">
        <v>152</v>
      </c>
      <c r="E952" t="s">
        <v>3032</v>
      </c>
      <c r="F952">
        <v>19973</v>
      </c>
      <c r="G952">
        <v>14</v>
      </c>
      <c r="H952">
        <v>533</v>
      </c>
      <c r="I952">
        <v>7.6102738697241277E-3</v>
      </c>
      <c r="J952">
        <v>0.28517823639774859</v>
      </c>
      <c r="K952">
        <v>2024</v>
      </c>
      <c r="L952">
        <v>36</v>
      </c>
    </row>
    <row r="953" spans="1:12" x14ac:dyDescent="0.3">
      <c r="A953">
        <v>85</v>
      </c>
      <c r="B953" t="s">
        <v>729</v>
      </c>
      <c r="C953" t="s">
        <v>338</v>
      </c>
      <c r="D953">
        <v>133</v>
      </c>
      <c r="E953" t="s">
        <v>969</v>
      </c>
      <c r="F953">
        <v>19973</v>
      </c>
      <c r="G953">
        <v>15</v>
      </c>
      <c r="H953">
        <v>8003</v>
      </c>
      <c r="I953">
        <v>6.6589896360086118E-3</v>
      </c>
      <c r="J953">
        <v>1.6618767962014246E-2</v>
      </c>
      <c r="K953">
        <v>2024</v>
      </c>
      <c r="L953">
        <v>36</v>
      </c>
    </row>
    <row r="954" spans="1:12" x14ac:dyDescent="0.3">
      <c r="A954">
        <v>85</v>
      </c>
      <c r="B954" t="s">
        <v>729</v>
      </c>
      <c r="C954" t="s">
        <v>492</v>
      </c>
      <c r="D954">
        <v>130</v>
      </c>
      <c r="E954" t="s">
        <v>1176</v>
      </c>
      <c r="F954">
        <v>19973</v>
      </c>
      <c r="G954">
        <v>16</v>
      </c>
      <c r="H954">
        <v>819</v>
      </c>
      <c r="I954">
        <v>6.5087868622640561E-3</v>
      </c>
      <c r="J954">
        <v>0.15873015873015872</v>
      </c>
      <c r="K954">
        <v>2024</v>
      </c>
      <c r="L954">
        <v>36</v>
      </c>
    </row>
    <row r="955" spans="1:12" x14ac:dyDescent="0.3">
      <c r="A955">
        <v>85</v>
      </c>
      <c r="B955" t="s">
        <v>729</v>
      </c>
      <c r="C955" t="s">
        <v>163</v>
      </c>
      <c r="D955">
        <v>108</v>
      </c>
      <c r="E955" t="s">
        <v>1146</v>
      </c>
      <c r="F955">
        <v>19973</v>
      </c>
      <c r="G955">
        <v>17</v>
      </c>
      <c r="H955">
        <v>2970</v>
      </c>
      <c r="I955">
        <v>5.4072998548039854E-3</v>
      </c>
      <c r="J955">
        <v>3.6363636363636362E-2</v>
      </c>
      <c r="K955">
        <v>2024</v>
      </c>
      <c r="L955">
        <v>36</v>
      </c>
    </row>
    <row r="956" spans="1:12" x14ac:dyDescent="0.3">
      <c r="A956">
        <v>85</v>
      </c>
      <c r="B956" t="s">
        <v>729</v>
      </c>
      <c r="C956" t="s">
        <v>271</v>
      </c>
      <c r="D956">
        <v>77</v>
      </c>
      <c r="E956" t="s">
        <v>3101</v>
      </c>
      <c r="F956">
        <v>19973</v>
      </c>
      <c r="G956">
        <v>18</v>
      </c>
      <c r="H956">
        <v>186</v>
      </c>
      <c r="I956">
        <v>3.8552045261102488E-3</v>
      </c>
      <c r="J956">
        <v>0.41397849462365593</v>
      </c>
      <c r="K956">
        <v>2024</v>
      </c>
      <c r="L956">
        <v>36</v>
      </c>
    </row>
    <row r="957" spans="1:12" x14ac:dyDescent="0.3">
      <c r="A957">
        <v>85</v>
      </c>
      <c r="B957" t="s">
        <v>729</v>
      </c>
      <c r="C957" t="s">
        <v>323</v>
      </c>
      <c r="D957">
        <v>71</v>
      </c>
      <c r="E957" t="s">
        <v>1122</v>
      </c>
      <c r="F957">
        <v>19973</v>
      </c>
      <c r="G957">
        <v>19</v>
      </c>
      <c r="H957">
        <v>847</v>
      </c>
      <c r="I957">
        <v>3.5547989786211386E-3</v>
      </c>
      <c r="J957">
        <v>8.3825265643447458E-2</v>
      </c>
      <c r="K957">
        <v>2024</v>
      </c>
      <c r="L957">
        <v>36</v>
      </c>
    </row>
    <row r="958" spans="1:12" x14ac:dyDescent="0.3">
      <c r="A958">
        <v>85</v>
      </c>
      <c r="B958" t="s">
        <v>729</v>
      </c>
      <c r="C958" t="s">
        <v>527</v>
      </c>
      <c r="D958">
        <v>61</v>
      </c>
      <c r="E958" t="s">
        <v>1145</v>
      </c>
      <c r="F958">
        <v>19973</v>
      </c>
      <c r="G958">
        <v>20</v>
      </c>
      <c r="H958">
        <v>2059</v>
      </c>
      <c r="I958">
        <v>3.0541230661392882E-3</v>
      </c>
      <c r="J958">
        <v>2.9626032054395339E-2</v>
      </c>
      <c r="K958">
        <v>2024</v>
      </c>
      <c r="L958">
        <v>36</v>
      </c>
    </row>
    <row r="959" spans="1:12" x14ac:dyDescent="0.3">
      <c r="A959">
        <v>85</v>
      </c>
      <c r="B959" t="s">
        <v>729</v>
      </c>
      <c r="C959" t="s">
        <v>183</v>
      </c>
      <c r="D959">
        <v>60</v>
      </c>
      <c r="E959" t="s">
        <v>1124</v>
      </c>
      <c r="F959">
        <v>19973</v>
      </c>
      <c r="G959">
        <v>21.5</v>
      </c>
      <c r="H959">
        <v>971</v>
      </c>
      <c r="I959">
        <v>3.0040554748911028E-3</v>
      </c>
      <c r="J959">
        <v>6.1791967044284246E-2</v>
      </c>
      <c r="K959">
        <v>2024</v>
      </c>
      <c r="L959">
        <v>36</v>
      </c>
    </row>
    <row r="960" spans="1:12" x14ac:dyDescent="0.3">
      <c r="A960">
        <v>85</v>
      </c>
      <c r="B960" t="s">
        <v>729</v>
      </c>
      <c r="C960" t="s">
        <v>379</v>
      </c>
      <c r="D960">
        <v>60</v>
      </c>
      <c r="E960" t="s">
        <v>1118</v>
      </c>
      <c r="F960">
        <v>19973</v>
      </c>
      <c r="G960">
        <v>21.5</v>
      </c>
      <c r="H960">
        <v>886</v>
      </c>
      <c r="I960">
        <v>3.0040554748911028E-3</v>
      </c>
      <c r="J960">
        <v>6.772009029345373E-2</v>
      </c>
      <c r="K960">
        <v>2024</v>
      </c>
      <c r="L960">
        <v>36</v>
      </c>
    </row>
    <row r="961" spans="1:12" x14ac:dyDescent="0.3">
      <c r="A961">
        <v>85</v>
      </c>
      <c r="B961" t="s">
        <v>729</v>
      </c>
      <c r="C961" t="s">
        <v>447</v>
      </c>
      <c r="D961">
        <v>47</v>
      </c>
      <c r="E961" t="s">
        <v>1147</v>
      </c>
      <c r="F961">
        <v>19973</v>
      </c>
      <c r="G961">
        <v>23</v>
      </c>
      <c r="H961">
        <v>2679</v>
      </c>
      <c r="I961">
        <v>2.3531767886646971E-3</v>
      </c>
      <c r="J961">
        <v>1.7543859649122806E-2</v>
      </c>
      <c r="K961">
        <v>2024</v>
      </c>
      <c r="L961">
        <v>36</v>
      </c>
    </row>
    <row r="962" spans="1:12" x14ac:dyDescent="0.3">
      <c r="A962">
        <v>85</v>
      </c>
      <c r="B962" t="s">
        <v>729</v>
      </c>
      <c r="C962" t="s">
        <v>374</v>
      </c>
      <c r="D962">
        <v>46</v>
      </c>
      <c r="E962" t="s">
        <v>1119</v>
      </c>
      <c r="F962">
        <v>19973</v>
      </c>
      <c r="G962">
        <v>24</v>
      </c>
      <c r="H962">
        <v>4832</v>
      </c>
      <c r="I962">
        <v>2.3031091974165122E-3</v>
      </c>
      <c r="J962">
        <v>9.5198675496688742E-3</v>
      </c>
      <c r="K962">
        <v>2024</v>
      </c>
      <c r="L962">
        <v>36</v>
      </c>
    </row>
    <row r="963" spans="1:12" x14ac:dyDescent="0.3">
      <c r="A963">
        <v>85</v>
      </c>
      <c r="B963" t="s">
        <v>729</v>
      </c>
      <c r="C963" t="s">
        <v>662</v>
      </c>
      <c r="D963">
        <v>42</v>
      </c>
      <c r="E963" t="s">
        <v>1289</v>
      </c>
      <c r="F963">
        <v>19973</v>
      </c>
      <c r="G963">
        <v>25</v>
      </c>
      <c r="H963">
        <v>2375</v>
      </c>
      <c r="I963">
        <v>2.1028388324237719E-3</v>
      </c>
      <c r="J963">
        <v>1.7684210526315788E-2</v>
      </c>
      <c r="K963">
        <v>2024</v>
      </c>
      <c r="L963">
        <v>36</v>
      </c>
    </row>
    <row r="964" spans="1:12" x14ac:dyDescent="0.3">
      <c r="A964">
        <v>85</v>
      </c>
      <c r="B964" t="s">
        <v>729</v>
      </c>
      <c r="C964" t="s">
        <v>147</v>
      </c>
      <c r="D964">
        <v>40</v>
      </c>
      <c r="E964" t="s">
        <v>1114</v>
      </c>
      <c r="F964">
        <v>19973</v>
      </c>
      <c r="G964">
        <v>26</v>
      </c>
      <c r="H964">
        <v>1564</v>
      </c>
      <c r="I964">
        <v>2.002703649927402E-3</v>
      </c>
      <c r="J964">
        <v>2.557544757033248E-2</v>
      </c>
      <c r="K964">
        <v>2024</v>
      </c>
      <c r="L964">
        <v>36</v>
      </c>
    </row>
    <row r="965" spans="1:12" x14ac:dyDescent="0.3">
      <c r="A965">
        <v>85</v>
      </c>
      <c r="B965" t="s">
        <v>729</v>
      </c>
      <c r="C965" t="s">
        <v>303</v>
      </c>
      <c r="D965">
        <v>38</v>
      </c>
      <c r="E965" t="s">
        <v>994</v>
      </c>
      <c r="F965">
        <v>19973</v>
      </c>
      <c r="G965">
        <v>27</v>
      </c>
      <c r="H965">
        <v>5171</v>
      </c>
      <c r="I965">
        <v>1.9025684674310319E-3</v>
      </c>
      <c r="J965">
        <v>7.3486753045832525E-3</v>
      </c>
      <c r="K965">
        <v>2024</v>
      </c>
      <c r="L965">
        <v>36</v>
      </c>
    </row>
    <row r="966" spans="1:12" x14ac:dyDescent="0.3">
      <c r="A966">
        <v>85</v>
      </c>
      <c r="B966" t="s">
        <v>729</v>
      </c>
      <c r="C966" t="s">
        <v>2252</v>
      </c>
      <c r="D966">
        <v>33</v>
      </c>
      <c r="E966" t="s">
        <v>2253</v>
      </c>
      <c r="F966">
        <v>19973</v>
      </c>
      <c r="G966">
        <v>28</v>
      </c>
      <c r="H966">
        <v>382</v>
      </c>
      <c r="I966">
        <v>1.6522305111901067E-3</v>
      </c>
      <c r="J966">
        <v>8.6387434554973816E-2</v>
      </c>
      <c r="K966">
        <v>2024</v>
      </c>
      <c r="L966">
        <v>36</v>
      </c>
    </row>
    <row r="967" spans="1:12" x14ac:dyDescent="0.3">
      <c r="A967">
        <v>85</v>
      </c>
      <c r="B967" t="s">
        <v>729</v>
      </c>
      <c r="C967" t="s">
        <v>3027</v>
      </c>
      <c r="D967">
        <v>32</v>
      </c>
      <c r="E967" t="s">
        <v>3028</v>
      </c>
      <c r="F967">
        <v>19973</v>
      </c>
      <c r="G967">
        <v>29</v>
      </c>
      <c r="H967">
        <v>379</v>
      </c>
      <c r="I967">
        <v>1.6021629199419215E-3</v>
      </c>
      <c r="J967">
        <v>8.4432717678100261E-2</v>
      </c>
      <c r="K967">
        <v>2024</v>
      </c>
      <c r="L967">
        <v>36</v>
      </c>
    </row>
    <row r="968" spans="1:12" x14ac:dyDescent="0.3">
      <c r="A968">
        <v>85</v>
      </c>
      <c r="B968" t="s">
        <v>729</v>
      </c>
      <c r="C968" t="s">
        <v>591</v>
      </c>
      <c r="D968">
        <v>31</v>
      </c>
      <c r="E968" t="s">
        <v>1317</v>
      </c>
      <c r="F968">
        <v>19973</v>
      </c>
      <c r="G968">
        <v>30</v>
      </c>
      <c r="H968">
        <v>635</v>
      </c>
      <c r="I968">
        <v>1.5520953286937366E-3</v>
      </c>
      <c r="J968">
        <v>4.8818897637795275E-2</v>
      </c>
      <c r="K968">
        <v>2024</v>
      </c>
      <c r="L968">
        <v>36</v>
      </c>
    </row>
    <row r="969" spans="1:12" x14ac:dyDescent="0.3">
      <c r="A969">
        <v>85</v>
      </c>
      <c r="B969" t="s">
        <v>729</v>
      </c>
      <c r="C969" t="s">
        <v>221</v>
      </c>
      <c r="D969">
        <v>28</v>
      </c>
      <c r="E969" t="s">
        <v>1292</v>
      </c>
      <c r="F969">
        <v>19973</v>
      </c>
      <c r="G969">
        <v>31.5</v>
      </c>
      <c r="H969">
        <v>2613</v>
      </c>
      <c r="I969">
        <v>1.4018925549491813E-3</v>
      </c>
      <c r="J969">
        <v>1.0715652506697282E-2</v>
      </c>
      <c r="K969">
        <v>2024</v>
      </c>
      <c r="L969">
        <v>36</v>
      </c>
    </row>
    <row r="970" spans="1:12" x14ac:dyDescent="0.3">
      <c r="A970">
        <v>85</v>
      </c>
      <c r="B970" t="s">
        <v>729</v>
      </c>
      <c r="C970" t="s">
        <v>668</v>
      </c>
      <c r="D970">
        <v>28</v>
      </c>
      <c r="E970" t="s">
        <v>1224</v>
      </c>
      <c r="F970">
        <v>19973</v>
      </c>
      <c r="G970">
        <v>31.5</v>
      </c>
      <c r="H970">
        <v>5140</v>
      </c>
      <c r="I970">
        <v>1.4018925549491813E-3</v>
      </c>
      <c r="J970">
        <v>5.4474708171206223E-3</v>
      </c>
      <c r="K970">
        <v>2024</v>
      </c>
      <c r="L970">
        <v>36</v>
      </c>
    </row>
    <row r="971" spans="1:12" x14ac:dyDescent="0.3">
      <c r="A971">
        <v>88</v>
      </c>
      <c r="B971" t="s">
        <v>731</v>
      </c>
      <c r="C971" t="s">
        <v>599</v>
      </c>
      <c r="D971">
        <v>507</v>
      </c>
      <c r="E971" t="s">
        <v>1177</v>
      </c>
      <c r="F971">
        <v>1318</v>
      </c>
      <c r="G971">
        <v>1</v>
      </c>
      <c r="H971">
        <v>902</v>
      </c>
      <c r="I971">
        <v>0.38467374810318666</v>
      </c>
      <c r="J971">
        <v>0.56208425720620847</v>
      </c>
      <c r="K971">
        <v>2024</v>
      </c>
      <c r="L971">
        <v>36</v>
      </c>
    </row>
    <row r="972" spans="1:12" x14ac:dyDescent="0.3">
      <c r="A972">
        <v>88</v>
      </c>
      <c r="B972" t="s">
        <v>731</v>
      </c>
      <c r="C972" t="s">
        <v>293</v>
      </c>
      <c r="D972">
        <v>298</v>
      </c>
      <c r="E972" t="s">
        <v>1178</v>
      </c>
      <c r="F972">
        <v>1318</v>
      </c>
      <c r="G972">
        <v>2</v>
      </c>
      <c r="H972">
        <v>539</v>
      </c>
      <c r="I972">
        <v>0.22610015174506828</v>
      </c>
      <c r="J972">
        <v>0.55287569573283857</v>
      </c>
      <c r="K972">
        <v>2024</v>
      </c>
      <c r="L972">
        <v>36</v>
      </c>
    </row>
    <row r="973" spans="1:12" x14ac:dyDescent="0.3">
      <c r="A973">
        <v>88</v>
      </c>
      <c r="B973" t="s">
        <v>731</v>
      </c>
      <c r="C973" t="s">
        <v>479</v>
      </c>
      <c r="D973">
        <v>174</v>
      </c>
      <c r="E973" t="s">
        <v>1179</v>
      </c>
      <c r="F973">
        <v>1318</v>
      </c>
      <c r="G973">
        <v>3</v>
      </c>
      <c r="H973">
        <v>306</v>
      </c>
      <c r="I973">
        <v>0.13201820940819423</v>
      </c>
      <c r="J973">
        <v>0.56862745098039214</v>
      </c>
      <c r="K973">
        <v>2024</v>
      </c>
      <c r="L973">
        <v>36</v>
      </c>
    </row>
    <row r="974" spans="1:12" x14ac:dyDescent="0.3">
      <c r="A974">
        <v>88</v>
      </c>
      <c r="B974" t="s">
        <v>731</v>
      </c>
      <c r="C974" t="s">
        <v>640</v>
      </c>
      <c r="D974">
        <v>134</v>
      </c>
      <c r="E974" t="s">
        <v>1180</v>
      </c>
      <c r="F974">
        <v>1318</v>
      </c>
      <c r="G974">
        <v>4</v>
      </c>
      <c r="H974">
        <v>256</v>
      </c>
      <c r="I974">
        <v>0.10166919575113809</v>
      </c>
      <c r="J974">
        <v>0.5234375</v>
      </c>
      <c r="K974">
        <v>2024</v>
      </c>
      <c r="L974">
        <v>36</v>
      </c>
    </row>
    <row r="975" spans="1:12" x14ac:dyDescent="0.3">
      <c r="A975">
        <v>88</v>
      </c>
      <c r="B975" t="s">
        <v>731</v>
      </c>
      <c r="C975" t="s">
        <v>245</v>
      </c>
      <c r="D975">
        <v>53</v>
      </c>
      <c r="E975" t="s">
        <v>1181</v>
      </c>
      <c r="F975">
        <v>1318</v>
      </c>
      <c r="G975">
        <v>5</v>
      </c>
      <c r="H975">
        <v>99</v>
      </c>
      <c r="I975">
        <v>4.021244309559939E-2</v>
      </c>
      <c r="J975">
        <v>0.53535353535353536</v>
      </c>
      <c r="K975">
        <v>2024</v>
      </c>
      <c r="L975">
        <v>36</v>
      </c>
    </row>
    <row r="976" spans="1:12" x14ac:dyDescent="0.3">
      <c r="A976">
        <v>89</v>
      </c>
      <c r="B976" t="s">
        <v>732</v>
      </c>
      <c r="C976" t="s">
        <v>205</v>
      </c>
      <c r="D976">
        <v>51</v>
      </c>
      <c r="E976" t="s">
        <v>1030</v>
      </c>
      <c r="F976">
        <v>1571</v>
      </c>
      <c r="G976">
        <v>1</v>
      </c>
      <c r="H976">
        <v>18695</v>
      </c>
      <c r="I976">
        <v>3.2463399108847865E-2</v>
      </c>
      <c r="J976">
        <v>2.7280021396095212E-3</v>
      </c>
      <c r="K976">
        <v>2024</v>
      </c>
      <c r="L976">
        <v>36</v>
      </c>
    </row>
    <row r="977" spans="1:12" x14ac:dyDescent="0.3">
      <c r="A977">
        <v>89</v>
      </c>
      <c r="B977" t="s">
        <v>732</v>
      </c>
      <c r="C977" t="s">
        <v>384</v>
      </c>
      <c r="D977">
        <v>37</v>
      </c>
      <c r="E977" t="s">
        <v>1089</v>
      </c>
      <c r="F977">
        <v>1571</v>
      </c>
      <c r="G977">
        <v>2</v>
      </c>
      <c r="H977">
        <v>13339</v>
      </c>
      <c r="I977">
        <v>2.3551877784850413E-2</v>
      </c>
      <c r="J977">
        <v>2.7738211260214408E-3</v>
      </c>
      <c r="K977">
        <v>2024</v>
      </c>
      <c r="L977">
        <v>36</v>
      </c>
    </row>
    <row r="978" spans="1:12" x14ac:dyDescent="0.3">
      <c r="A978">
        <v>89</v>
      </c>
      <c r="B978" t="s">
        <v>732</v>
      </c>
      <c r="C978" t="s">
        <v>224</v>
      </c>
      <c r="D978">
        <v>26</v>
      </c>
      <c r="E978" t="s">
        <v>1040</v>
      </c>
      <c r="F978">
        <v>1571</v>
      </c>
      <c r="G978">
        <v>3</v>
      </c>
      <c r="H978">
        <v>7253</v>
      </c>
      <c r="I978">
        <v>1.6549968173138127E-2</v>
      </c>
      <c r="J978">
        <v>3.5847235626637252E-3</v>
      </c>
      <c r="K978">
        <v>2024</v>
      </c>
      <c r="L978">
        <v>36</v>
      </c>
    </row>
    <row r="979" spans="1:12" x14ac:dyDescent="0.3">
      <c r="A979">
        <v>89</v>
      </c>
      <c r="B979" t="s">
        <v>732</v>
      </c>
      <c r="C979" t="s">
        <v>238</v>
      </c>
      <c r="D979">
        <v>25</v>
      </c>
      <c r="E979" t="s">
        <v>1188</v>
      </c>
      <c r="F979">
        <v>1571</v>
      </c>
      <c r="G979">
        <v>4</v>
      </c>
      <c r="H979">
        <v>4316</v>
      </c>
      <c r="I979">
        <v>1.5913430935709738E-2</v>
      </c>
      <c r="J979">
        <v>5.7924003707136235E-3</v>
      </c>
      <c r="K979">
        <v>2024</v>
      </c>
      <c r="L979">
        <v>36</v>
      </c>
    </row>
    <row r="980" spans="1:12" x14ac:dyDescent="0.3">
      <c r="A980">
        <v>91</v>
      </c>
      <c r="B980" t="s">
        <v>733</v>
      </c>
      <c r="C980" t="s">
        <v>205</v>
      </c>
      <c r="D980">
        <v>4561</v>
      </c>
      <c r="E980" t="s">
        <v>1030</v>
      </c>
      <c r="F980">
        <v>50666</v>
      </c>
      <c r="G980">
        <v>1</v>
      </c>
      <c r="H980">
        <v>18695</v>
      </c>
      <c r="I980">
        <v>9.0020921327912215E-2</v>
      </c>
      <c r="J980">
        <v>0.2439689756619417</v>
      </c>
      <c r="K980">
        <v>2024</v>
      </c>
      <c r="L980">
        <v>36</v>
      </c>
    </row>
    <row r="981" spans="1:12" x14ac:dyDescent="0.3">
      <c r="A981">
        <v>91</v>
      </c>
      <c r="B981" t="s">
        <v>733</v>
      </c>
      <c r="C981" t="s">
        <v>511</v>
      </c>
      <c r="D981">
        <v>2119</v>
      </c>
      <c r="E981" t="s">
        <v>1187</v>
      </c>
      <c r="F981">
        <v>50666</v>
      </c>
      <c r="G981">
        <v>2</v>
      </c>
      <c r="H981">
        <v>5935</v>
      </c>
      <c r="I981">
        <v>4.1822918722614774E-2</v>
      </c>
      <c r="J981">
        <v>0.35703454085930919</v>
      </c>
      <c r="K981">
        <v>2024</v>
      </c>
      <c r="L981">
        <v>36</v>
      </c>
    </row>
    <row r="982" spans="1:12" x14ac:dyDescent="0.3">
      <c r="A982">
        <v>91</v>
      </c>
      <c r="B982" t="s">
        <v>733</v>
      </c>
      <c r="C982" t="s">
        <v>238</v>
      </c>
      <c r="D982">
        <v>1684</v>
      </c>
      <c r="E982" t="s">
        <v>1188</v>
      </c>
      <c r="F982">
        <v>50666</v>
      </c>
      <c r="G982">
        <v>3</v>
      </c>
      <c r="H982">
        <v>4316</v>
      </c>
      <c r="I982">
        <v>3.3237279437887339E-2</v>
      </c>
      <c r="J982">
        <v>0.39017608897126971</v>
      </c>
      <c r="K982">
        <v>2024</v>
      </c>
      <c r="L982">
        <v>36</v>
      </c>
    </row>
    <row r="983" spans="1:12" x14ac:dyDescent="0.3">
      <c r="A983">
        <v>91</v>
      </c>
      <c r="B983" t="s">
        <v>733</v>
      </c>
      <c r="C983" t="s">
        <v>384</v>
      </c>
      <c r="D983">
        <v>1526</v>
      </c>
      <c r="E983" t="s">
        <v>1089</v>
      </c>
      <c r="F983">
        <v>50666</v>
      </c>
      <c r="G983">
        <v>4</v>
      </c>
      <c r="H983">
        <v>13339</v>
      </c>
      <c r="I983">
        <v>3.0118817352859907E-2</v>
      </c>
      <c r="J983">
        <v>0.11440137941374916</v>
      </c>
      <c r="K983">
        <v>2024</v>
      </c>
      <c r="L983">
        <v>36</v>
      </c>
    </row>
    <row r="984" spans="1:12" x14ac:dyDescent="0.3">
      <c r="A984">
        <v>91</v>
      </c>
      <c r="B984" t="s">
        <v>733</v>
      </c>
      <c r="C984" t="s">
        <v>224</v>
      </c>
      <c r="D984">
        <v>1373</v>
      </c>
      <c r="E984" t="s">
        <v>1040</v>
      </c>
      <c r="F984">
        <v>50666</v>
      </c>
      <c r="G984">
        <v>5</v>
      </c>
      <c r="H984">
        <v>7253</v>
      </c>
      <c r="I984">
        <v>2.7099040776852327E-2</v>
      </c>
      <c r="J984">
        <v>0.18930097890528058</v>
      </c>
      <c r="K984">
        <v>2024</v>
      </c>
      <c r="L984">
        <v>36</v>
      </c>
    </row>
    <row r="985" spans="1:12" x14ac:dyDescent="0.3">
      <c r="A985">
        <v>91</v>
      </c>
      <c r="B985" t="s">
        <v>733</v>
      </c>
      <c r="C985" t="s">
        <v>402</v>
      </c>
      <c r="D985">
        <v>1249</v>
      </c>
      <c r="E985" t="s">
        <v>1189</v>
      </c>
      <c r="F985">
        <v>50666</v>
      </c>
      <c r="G985">
        <v>6</v>
      </c>
      <c r="H985">
        <v>5544</v>
      </c>
      <c r="I985">
        <v>2.4651640153159911E-2</v>
      </c>
      <c r="J985">
        <v>0.22528860028860029</v>
      </c>
      <c r="K985">
        <v>2024</v>
      </c>
      <c r="L985">
        <v>36</v>
      </c>
    </row>
    <row r="986" spans="1:12" x14ac:dyDescent="0.3">
      <c r="A986">
        <v>91</v>
      </c>
      <c r="B986" t="s">
        <v>733</v>
      </c>
      <c r="C986" t="s">
        <v>546</v>
      </c>
      <c r="D986">
        <v>1156</v>
      </c>
      <c r="E986" t="s">
        <v>1185</v>
      </c>
      <c r="F986">
        <v>50666</v>
      </c>
      <c r="G986">
        <v>7</v>
      </c>
      <c r="H986">
        <v>5351</v>
      </c>
      <c r="I986">
        <v>2.2816089685390596E-2</v>
      </c>
      <c r="J986">
        <v>0.21603438609605682</v>
      </c>
      <c r="K986">
        <v>2024</v>
      </c>
      <c r="L986">
        <v>36</v>
      </c>
    </row>
    <row r="987" spans="1:12" x14ac:dyDescent="0.3">
      <c r="A987">
        <v>91</v>
      </c>
      <c r="B987" t="s">
        <v>733</v>
      </c>
      <c r="C987" t="s">
        <v>297</v>
      </c>
      <c r="D987">
        <v>1092</v>
      </c>
      <c r="E987" t="s">
        <v>1190</v>
      </c>
      <c r="F987">
        <v>50666</v>
      </c>
      <c r="G987">
        <v>8</v>
      </c>
      <c r="H987">
        <v>4738</v>
      </c>
      <c r="I987">
        <v>2.1552915169936446E-2</v>
      </c>
      <c r="J987">
        <v>0.23047699451245252</v>
      </c>
      <c r="K987">
        <v>2024</v>
      </c>
      <c r="L987">
        <v>36</v>
      </c>
    </row>
    <row r="988" spans="1:12" x14ac:dyDescent="0.3">
      <c r="A988">
        <v>91</v>
      </c>
      <c r="B988" t="s">
        <v>733</v>
      </c>
      <c r="C988" t="s">
        <v>386</v>
      </c>
      <c r="D988">
        <v>971</v>
      </c>
      <c r="E988" t="s">
        <v>1191</v>
      </c>
      <c r="F988">
        <v>50666</v>
      </c>
      <c r="G988">
        <v>9</v>
      </c>
      <c r="H988">
        <v>6371</v>
      </c>
      <c r="I988">
        <v>1.9164725851655944E-2</v>
      </c>
      <c r="J988">
        <v>0.15240935488934232</v>
      </c>
      <c r="K988">
        <v>2024</v>
      </c>
      <c r="L988">
        <v>36</v>
      </c>
    </row>
    <row r="989" spans="1:12" x14ac:dyDescent="0.3">
      <c r="A989">
        <v>91</v>
      </c>
      <c r="B989" t="s">
        <v>733</v>
      </c>
      <c r="C989" t="s">
        <v>667</v>
      </c>
      <c r="D989">
        <v>906</v>
      </c>
      <c r="E989" t="s">
        <v>1193</v>
      </c>
      <c r="F989">
        <v>50666</v>
      </c>
      <c r="G989">
        <v>10</v>
      </c>
      <c r="H989">
        <v>1816</v>
      </c>
      <c r="I989">
        <v>1.788181423439782E-2</v>
      </c>
      <c r="J989">
        <v>0.49889867841409691</v>
      </c>
      <c r="K989">
        <v>2024</v>
      </c>
      <c r="L989">
        <v>36</v>
      </c>
    </row>
    <row r="990" spans="1:12" x14ac:dyDescent="0.3">
      <c r="A990">
        <v>91</v>
      </c>
      <c r="B990" t="s">
        <v>733</v>
      </c>
      <c r="C990" t="s">
        <v>231</v>
      </c>
      <c r="D990">
        <v>879</v>
      </c>
      <c r="E990" t="s">
        <v>1192</v>
      </c>
      <c r="F990">
        <v>50666</v>
      </c>
      <c r="G990">
        <v>11</v>
      </c>
      <c r="H990">
        <v>1711</v>
      </c>
      <c r="I990">
        <v>1.73489124856906E-2</v>
      </c>
      <c r="J990">
        <v>0.51373465809468144</v>
      </c>
      <c r="K990">
        <v>2024</v>
      </c>
      <c r="L990">
        <v>36</v>
      </c>
    </row>
    <row r="991" spans="1:12" x14ac:dyDescent="0.3">
      <c r="A991">
        <v>91</v>
      </c>
      <c r="B991" t="s">
        <v>733</v>
      </c>
      <c r="C991" t="s">
        <v>504</v>
      </c>
      <c r="D991">
        <v>691</v>
      </c>
      <c r="E991" t="s">
        <v>1039</v>
      </c>
      <c r="F991">
        <v>50666</v>
      </c>
      <c r="G991">
        <v>12</v>
      </c>
      <c r="H991">
        <v>10574</v>
      </c>
      <c r="I991">
        <v>1.3638337346544033E-2</v>
      </c>
      <c r="J991">
        <v>6.5348969169661431E-2</v>
      </c>
      <c r="K991">
        <v>2024</v>
      </c>
      <c r="L991">
        <v>36</v>
      </c>
    </row>
    <row r="992" spans="1:12" x14ac:dyDescent="0.3">
      <c r="A992">
        <v>91</v>
      </c>
      <c r="B992" t="s">
        <v>733</v>
      </c>
      <c r="C992" t="s">
        <v>531</v>
      </c>
      <c r="D992">
        <v>543</v>
      </c>
      <c r="E992" t="s">
        <v>1194</v>
      </c>
      <c r="F992">
        <v>50666</v>
      </c>
      <c r="G992">
        <v>13</v>
      </c>
      <c r="H992">
        <v>3403</v>
      </c>
      <c r="I992">
        <v>1.071724627955631E-2</v>
      </c>
      <c r="J992">
        <v>0.15956508962679988</v>
      </c>
      <c r="K992">
        <v>2024</v>
      </c>
      <c r="L992">
        <v>36</v>
      </c>
    </row>
    <row r="993" spans="1:12" x14ac:dyDescent="0.3">
      <c r="A993">
        <v>91</v>
      </c>
      <c r="B993" t="s">
        <v>733</v>
      </c>
      <c r="C993" t="s">
        <v>264</v>
      </c>
      <c r="D993">
        <v>539</v>
      </c>
      <c r="E993" t="s">
        <v>1031</v>
      </c>
      <c r="F993">
        <v>50666</v>
      </c>
      <c r="G993">
        <v>14</v>
      </c>
      <c r="H993">
        <v>9696</v>
      </c>
      <c r="I993">
        <v>1.0638297872340425E-2</v>
      </c>
      <c r="J993">
        <v>5.5589933993399343E-2</v>
      </c>
      <c r="K993">
        <v>2024</v>
      </c>
      <c r="L993">
        <v>36</v>
      </c>
    </row>
    <row r="994" spans="1:12" x14ac:dyDescent="0.3">
      <c r="A994">
        <v>91</v>
      </c>
      <c r="B994" t="s">
        <v>733</v>
      </c>
      <c r="C994" t="s">
        <v>490</v>
      </c>
      <c r="D994">
        <v>536</v>
      </c>
      <c r="E994" t="s">
        <v>1195</v>
      </c>
      <c r="F994">
        <v>50666</v>
      </c>
      <c r="G994">
        <v>15</v>
      </c>
      <c r="H994">
        <v>7571</v>
      </c>
      <c r="I994">
        <v>1.0579086566928513E-2</v>
      </c>
      <c r="J994">
        <v>7.0796460176991149E-2</v>
      </c>
      <c r="K994">
        <v>2024</v>
      </c>
      <c r="L994">
        <v>36</v>
      </c>
    </row>
    <row r="995" spans="1:12" x14ac:dyDescent="0.3">
      <c r="A995">
        <v>91</v>
      </c>
      <c r="B995" t="s">
        <v>733</v>
      </c>
      <c r="C995" t="s">
        <v>527</v>
      </c>
      <c r="D995">
        <v>457</v>
      </c>
      <c r="E995" t="s">
        <v>1252</v>
      </c>
      <c r="F995">
        <v>50666</v>
      </c>
      <c r="G995">
        <v>16</v>
      </c>
      <c r="H995">
        <v>5204</v>
      </c>
      <c r="I995">
        <v>9.0198555244147948E-3</v>
      </c>
      <c r="J995">
        <v>8.7817063797079167E-2</v>
      </c>
      <c r="K995">
        <v>2024</v>
      </c>
      <c r="L995">
        <v>36</v>
      </c>
    </row>
    <row r="996" spans="1:12" x14ac:dyDescent="0.3">
      <c r="A996">
        <v>91</v>
      </c>
      <c r="B996" t="s">
        <v>733</v>
      </c>
      <c r="C996" t="s">
        <v>604</v>
      </c>
      <c r="D996">
        <v>453</v>
      </c>
      <c r="E996" t="s">
        <v>1186</v>
      </c>
      <c r="F996">
        <v>50666</v>
      </c>
      <c r="G996">
        <v>17</v>
      </c>
      <c r="H996">
        <v>5751</v>
      </c>
      <c r="I996">
        <v>8.94090711719891E-3</v>
      </c>
      <c r="J996">
        <v>7.8768909754825242E-2</v>
      </c>
      <c r="K996">
        <v>2024</v>
      </c>
      <c r="L996">
        <v>36</v>
      </c>
    </row>
    <row r="997" spans="1:12" x14ac:dyDescent="0.3">
      <c r="A997">
        <v>91</v>
      </c>
      <c r="B997" t="s">
        <v>733</v>
      </c>
      <c r="C997" t="s">
        <v>368</v>
      </c>
      <c r="D997">
        <v>432</v>
      </c>
      <c r="E997" t="s">
        <v>1087</v>
      </c>
      <c r="F997">
        <v>50666</v>
      </c>
      <c r="G997">
        <v>18</v>
      </c>
      <c r="H997">
        <v>9848</v>
      </c>
      <c r="I997">
        <v>8.5264279793155172E-3</v>
      </c>
      <c r="J997">
        <v>4.3866774979691305E-2</v>
      </c>
      <c r="K997">
        <v>2024</v>
      </c>
      <c r="L997">
        <v>36</v>
      </c>
    </row>
    <row r="998" spans="1:12" x14ac:dyDescent="0.3">
      <c r="A998">
        <v>91</v>
      </c>
      <c r="B998" t="s">
        <v>733</v>
      </c>
      <c r="C998" t="s">
        <v>338</v>
      </c>
      <c r="D998">
        <v>425</v>
      </c>
      <c r="E998" t="s">
        <v>969</v>
      </c>
      <c r="F998">
        <v>50666</v>
      </c>
      <c r="G998">
        <v>19</v>
      </c>
      <c r="H998">
        <v>8003</v>
      </c>
      <c r="I998">
        <v>8.3882682666877196E-3</v>
      </c>
      <c r="J998">
        <v>5.3105085592902661E-2</v>
      </c>
      <c r="K998">
        <v>2024</v>
      </c>
      <c r="L998">
        <v>36</v>
      </c>
    </row>
    <row r="999" spans="1:12" x14ac:dyDescent="0.3">
      <c r="A999">
        <v>91</v>
      </c>
      <c r="B999" t="s">
        <v>733</v>
      </c>
      <c r="C999" t="s">
        <v>408</v>
      </c>
      <c r="D999">
        <v>369</v>
      </c>
      <c r="E999" t="s">
        <v>982</v>
      </c>
      <c r="F999">
        <v>50666</v>
      </c>
      <c r="G999">
        <v>20</v>
      </c>
      <c r="H999">
        <v>5976</v>
      </c>
      <c r="I999">
        <v>7.282990565665338E-3</v>
      </c>
      <c r="J999">
        <v>6.1746987951807226E-2</v>
      </c>
      <c r="K999">
        <v>2024</v>
      </c>
      <c r="L999">
        <v>36</v>
      </c>
    </row>
    <row r="1000" spans="1:12" x14ac:dyDescent="0.3">
      <c r="A1000">
        <v>91</v>
      </c>
      <c r="B1000" t="s">
        <v>733</v>
      </c>
      <c r="C1000" t="s">
        <v>668</v>
      </c>
      <c r="D1000">
        <v>363</v>
      </c>
      <c r="E1000" t="s">
        <v>1224</v>
      </c>
      <c r="F1000">
        <v>50666</v>
      </c>
      <c r="G1000">
        <v>21</v>
      </c>
      <c r="H1000">
        <v>5140</v>
      </c>
      <c r="I1000">
        <v>7.1645679548415107E-3</v>
      </c>
      <c r="J1000">
        <v>7.0622568093385213E-2</v>
      </c>
      <c r="K1000">
        <v>2024</v>
      </c>
      <c r="L1000">
        <v>36</v>
      </c>
    </row>
    <row r="1001" spans="1:12" x14ac:dyDescent="0.3">
      <c r="A1001">
        <v>91</v>
      </c>
      <c r="B1001" t="s">
        <v>733</v>
      </c>
      <c r="C1001" t="s">
        <v>215</v>
      </c>
      <c r="D1001">
        <v>359</v>
      </c>
      <c r="E1001" t="s">
        <v>1041</v>
      </c>
      <c r="F1001">
        <v>50666</v>
      </c>
      <c r="G1001">
        <v>22</v>
      </c>
      <c r="H1001">
        <v>14909</v>
      </c>
      <c r="I1001">
        <v>7.0856195476256267E-3</v>
      </c>
      <c r="J1001">
        <v>2.4079415118384868E-2</v>
      </c>
      <c r="K1001">
        <v>2024</v>
      </c>
      <c r="L1001">
        <v>36</v>
      </c>
    </row>
    <row r="1002" spans="1:12" x14ac:dyDescent="0.3">
      <c r="A1002">
        <v>91</v>
      </c>
      <c r="B1002" t="s">
        <v>733</v>
      </c>
      <c r="C1002" t="s">
        <v>163</v>
      </c>
      <c r="D1002">
        <v>357</v>
      </c>
      <c r="E1002" t="s">
        <v>1146</v>
      </c>
      <c r="F1002">
        <v>50666</v>
      </c>
      <c r="G1002">
        <v>23</v>
      </c>
      <c r="H1002">
        <v>2970</v>
      </c>
      <c r="I1002">
        <v>7.0461453440176843E-3</v>
      </c>
      <c r="J1002">
        <v>0.1202020202020202</v>
      </c>
      <c r="K1002">
        <v>2024</v>
      </c>
      <c r="L1002">
        <v>36</v>
      </c>
    </row>
    <row r="1003" spans="1:12" x14ac:dyDescent="0.3">
      <c r="A1003">
        <v>91</v>
      </c>
      <c r="B1003" t="s">
        <v>733</v>
      </c>
      <c r="C1003" t="s">
        <v>165</v>
      </c>
      <c r="D1003">
        <v>352</v>
      </c>
      <c r="E1003" t="s">
        <v>1220</v>
      </c>
      <c r="F1003">
        <v>50666</v>
      </c>
      <c r="G1003">
        <v>24</v>
      </c>
      <c r="H1003">
        <v>3681</v>
      </c>
      <c r="I1003">
        <v>6.9474598349978291E-3</v>
      </c>
      <c r="J1003">
        <v>9.5626188535723994E-2</v>
      </c>
      <c r="K1003">
        <v>2024</v>
      </c>
      <c r="L1003">
        <v>36</v>
      </c>
    </row>
    <row r="1004" spans="1:12" x14ac:dyDescent="0.3">
      <c r="A1004">
        <v>91</v>
      </c>
      <c r="B1004" t="s">
        <v>733</v>
      </c>
      <c r="C1004" t="s">
        <v>265</v>
      </c>
      <c r="D1004">
        <v>329</v>
      </c>
      <c r="E1004" t="s">
        <v>1033</v>
      </c>
      <c r="F1004">
        <v>50666</v>
      </c>
      <c r="G1004">
        <v>25</v>
      </c>
      <c r="H1004">
        <v>6276</v>
      </c>
      <c r="I1004">
        <v>6.4935064935064939E-3</v>
      </c>
      <c r="J1004">
        <v>5.2421924792861695E-2</v>
      </c>
      <c r="K1004">
        <v>2024</v>
      </c>
      <c r="L1004">
        <v>36</v>
      </c>
    </row>
    <row r="1005" spans="1:12" x14ac:dyDescent="0.3">
      <c r="A1005">
        <v>91</v>
      </c>
      <c r="B1005" t="s">
        <v>733</v>
      </c>
      <c r="C1005" t="s">
        <v>404</v>
      </c>
      <c r="D1005">
        <v>328</v>
      </c>
      <c r="E1005" t="s">
        <v>1293</v>
      </c>
      <c r="F1005">
        <v>50666</v>
      </c>
      <c r="G1005">
        <v>26</v>
      </c>
      <c r="H1005">
        <v>2756</v>
      </c>
      <c r="I1005">
        <v>6.4737693917025227E-3</v>
      </c>
      <c r="J1005">
        <v>0.11901306240928883</v>
      </c>
      <c r="K1005">
        <v>2024</v>
      </c>
      <c r="L1005">
        <v>36</v>
      </c>
    </row>
    <row r="1006" spans="1:12" x14ac:dyDescent="0.3">
      <c r="A1006">
        <v>91</v>
      </c>
      <c r="B1006" t="s">
        <v>733</v>
      </c>
      <c r="C1006" t="s">
        <v>307</v>
      </c>
      <c r="D1006">
        <v>301</v>
      </c>
      <c r="E1006" t="s">
        <v>1088</v>
      </c>
      <c r="F1006">
        <v>50666</v>
      </c>
      <c r="G1006">
        <v>27</v>
      </c>
      <c r="H1006">
        <v>8200</v>
      </c>
      <c r="I1006">
        <v>5.9408676429953027E-3</v>
      </c>
      <c r="J1006">
        <v>3.670731707317073E-2</v>
      </c>
      <c r="K1006">
        <v>2024</v>
      </c>
      <c r="L1006">
        <v>36</v>
      </c>
    </row>
    <row r="1007" spans="1:12" x14ac:dyDescent="0.3">
      <c r="A1007">
        <v>91</v>
      </c>
      <c r="B1007" t="s">
        <v>733</v>
      </c>
      <c r="C1007" t="s">
        <v>391</v>
      </c>
      <c r="D1007">
        <v>289</v>
      </c>
      <c r="E1007" t="s">
        <v>1253</v>
      </c>
      <c r="F1007">
        <v>50666</v>
      </c>
      <c r="G1007">
        <v>28</v>
      </c>
      <c r="H1007">
        <v>1936</v>
      </c>
      <c r="I1007">
        <v>5.704022421347649E-3</v>
      </c>
      <c r="J1007">
        <v>0.14927685950413222</v>
      </c>
      <c r="K1007">
        <v>2024</v>
      </c>
      <c r="L1007">
        <v>36</v>
      </c>
    </row>
    <row r="1008" spans="1:12" x14ac:dyDescent="0.3">
      <c r="A1008">
        <v>91</v>
      </c>
      <c r="B1008" t="s">
        <v>733</v>
      </c>
      <c r="C1008" t="s">
        <v>601</v>
      </c>
      <c r="D1008">
        <v>285</v>
      </c>
      <c r="E1008" t="s">
        <v>1290</v>
      </c>
      <c r="F1008">
        <v>50666</v>
      </c>
      <c r="G1008">
        <v>29</v>
      </c>
      <c r="H1008">
        <v>2857</v>
      </c>
      <c r="I1008">
        <v>5.6250740141317651E-3</v>
      </c>
      <c r="J1008">
        <v>9.9754987749387472E-2</v>
      </c>
      <c r="K1008">
        <v>2024</v>
      </c>
      <c r="L1008">
        <v>36</v>
      </c>
    </row>
    <row r="1009" spans="1:12" x14ac:dyDescent="0.3">
      <c r="A1009">
        <v>91</v>
      </c>
      <c r="B1009" t="s">
        <v>733</v>
      </c>
      <c r="C1009" t="s">
        <v>1174</v>
      </c>
      <c r="D1009">
        <v>280</v>
      </c>
      <c r="E1009" t="s">
        <v>1175</v>
      </c>
      <c r="F1009">
        <v>50666</v>
      </c>
      <c r="G1009">
        <v>30</v>
      </c>
      <c r="H1009">
        <v>1417</v>
      </c>
      <c r="I1009">
        <v>5.526388505111909E-3</v>
      </c>
      <c r="J1009">
        <v>0.19760056457304165</v>
      </c>
      <c r="K1009">
        <v>2024</v>
      </c>
      <c r="L1009">
        <v>36</v>
      </c>
    </row>
    <row r="1010" spans="1:12" x14ac:dyDescent="0.3">
      <c r="A1010">
        <v>91</v>
      </c>
      <c r="B1010" t="s">
        <v>733</v>
      </c>
      <c r="C1010" t="s">
        <v>256</v>
      </c>
      <c r="D1010">
        <v>264</v>
      </c>
      <c r="E1010" t="s">
        <v>1255</v>
      </c>
      <c r="F1010">
        <v>50666</v>
      </c>
      <c r="G1010">
        <v>31</v>
      </c>
      <c r="H1010">
        <v>3808</v>
      </c>
      <c r="I1010">
        <v>5.2105948762483714E-3</v>
      </c>
      <c r="J1010">
        <v>6.9327731092436978E-2</v>
      </c>
      <c r="K1010">
        <v>2024</v>
      </c>
      <c r="L1010">
        <v>36</v>
      </c>
    </row>
    <row r="1011" spans="1:12" x14ac:dyDescent="0.3">
      <c r="A1011">
        <v>91</v>
      </c>
      <c r="B1011" t="s">
        <v>733</v>
      </c>
      <c r="C1011" t="s">
        <v>381</v>
      </c>
      <c r="D1011">
        <v>250</v>
      </c>
      <c r="E1011" t="s">
        <v>1093</v>
      </c>
      <c r="F1011">
        <v>50666</v>
      </c>
      <c r="G1011">
        <v>32</v>
      </c>
      <c r="H1011">
        <v>12810</v>
      </c>
      <c r="I1011">
        <v>4.9342754509927762E-3</v>
      </c>
      <c r="J1011">
        <v>1.95160031225605E-2</v>
      </c>
      <c r="K1011">
        <v>2024</v>
      </c>
      <c r="L1011">
        <v>36</v>
      </c>
    </row>
    <row r="1012" spans="1:12" x14ac:dyDescent="0.3">
      <c r="A1012">
        <v>91</v>
      </c>
      <c r="B1012" t="s">
        <v>733</v>
      </c>
      <c r="C1012" t="s">
        <v>193</v>
      </c>
      <c r="D1012">
        <v>247</v>
      </c>
      <c r="E1012" t="s">
        <v>1221</v>
      </c>
      <c r="F1012">
        <v>50666</v>
      </c>
      <c r="G1012">
        <v>33.5</v>
      </c>
      <c r="H1012">
        <v>1866</v>
      </c>
      <c r="I1012">
        <v>4.8750641455808626E-3</v>
      </c>
      <c r="J1012">
        <v>0.13236870310825294</v>
      </c>
      <c r="K1012">
        <v>2024</v>
      </c>
      <c r="L1012">
        <v>36</v>
      </c>
    </row>
    <row r="1013" spans="1:12" x14ac:dyDescent="0.3">
      <c r="A1013">
        <v>91</v>
      </c>
      <c r="B1013" t="s">
        <v>733</v>
      </c>
      <c r="C1013" t="s">
        <v>576</v>
      </c>
      <c r="D1013">
        <v>247</v>
      </c>
      <c r="E1013" t="s">
        <v>1287</v>
      </c>
      <c r="F1013">
        <v>50666</v>
      </c>
      <c r="G1013">
        <v>33.5</v>
      </c>
      <c r="H1013">
        <v>2709</v>
      </c>
      <c r="I1013">
        <v>4.8750641455808626E-3</v>
      </c>
      <c r="J1013">
        <v>9.1177556293835366E-2</v>
      </c>
      <c r="K1013">
        <v>2024</v>
      </c>
      <c r="L1013">
        <v>36</v>
      </c>
    </row>
    <row r="1014" spans="1:12" x14ac:dyDescent="0.3">
      <c r="A1014">
        <v>91</v>
      </c>
      <c r="B1014" t="s">
        <v>733</v>
      </c>
      <c r="C1014" t="s">
        <v>447</v>
      </c>
      <c r="D1014">
        <v>246</v>
      </c>
      <c r="E1014" t="s">
        <v>1147</v>
      </c>
      <c r="F1014">
        <v>50666</v>
      </c>
      <c r="G1014">
        <v>35</v>
      </c>
      <c r="H1014">
        <v>2679</v>
      </c>
      <c r="I1014">
        <v>4.8553270437768914E-3</v>
      </c>
      <c r="J1014">
        <v>9.182530795072788E-2</v>
      </c>
      <c r="K1014">
        <v>2024</v>
      </c>
      <c r="L1014">
        <v>36</v>
      </c>
    </row>
    <row r="1015" spans="1:12" x14ac:dyDescent="0.3">
      <c r="A1015">
        <v>91</v>
      </c>
      <c r="B1015" t="s">
        <v>733</v>
      </c>
      <c r="C1015" t="s">
        <v>609</v>
      </c>
      <c r="D1015">
        <v>242</v>
      </c>
      <c r="E1015" t="s">
        <v>1103</v>
      </c>
      <c r="F1015">
        <v>50666</v>
      </c>
      <c r="G1015">
        <v>36</v>
      </c>
      <c r="H1015">
        <v>3344</v>
      </c>
      <c r="I1015">
        <v>4.7763786365610074E-3</v>
      </c>
      <c r="J1015">
        <v>7.2368421052631582E-2</v>
      </c>
      <c r="K1015">
        <v>2024</v>
      </c>
      <c r="L1015">
        <v>36</v>
      </c>
    </row>
    <row r="1016" spans="1:12" x14ac:dyDescent="0.3">
      <c r="A1016">
        <v>91</v>
      </c>
      <c r="B1016" t="s">
        <v>733</v>
      </c>
      <c r="C1016" t="s">
        <v>376</v>
      </c>
      <c r="D1016">
        <v>237</v>
      </c>
      <c r="E1016" t="s">
        <v>1222</v>
      </c>
      <c r="F1016">
        <v>50666</v>
      </c>
      <c r="G1016">
        <v>37</v>
      </c>
      <c r="H1016">
        <v>2154</v>
      </c>
      <c r="I1016">
        <v>4.6776931275411522E-3</v>
      </c>
      <c r="J1016">
        <v>0.11002785515320335</v>
      </c>
      <c r="K1016">
        <v>2024</v>
      </c>
      <c r="L1016">
        <v>36</v>
      </c>
    </row>
    <row r="1017" spans="1:12" x14ac:dyDescent="0.3">
      <c r="A1017">
        <v>91</v>
      </c>
      <c r="B1017" t="s">
        <v>733</v>
      </c>
      <c r="C1017" t="s">
        <v>209</v>
      </c>
      <c r="D1017">
        <v>227</v>
      </c>
      <c r="E1017" t="s">
        <v>1086</v>
      </c>
      <c r="F1017">
        <v>50666</v>
      </c>
      <c r="G1017">
        <v>38</v>
      </c>
      <c r="H1017">
        <v>4247</v>
      </c>
      <c r="I1017">
        <v>4.480322109501441E-3</v>
      </c>
      <c r="J1017">
        <v>5.3449493760301392E-2</v>
      </c>
      <c r="K1017">
        <v>2024</v>
      </c>
      <c r="L1017">
        <v>36</v>
      </c>
    </row>
    <row r="1018" spans="1:12" x14ac:dyDescent="0.3">
      <c r="A1018">
        <v>91</v>
      </c>
      <c r="B1018" t="s">
        <v>733</v>
      </c>
      <c r="C1018" t="s">
        <v>198</v>
      </c>
      <c r="D1018">
        <v>222</v>
      </c>
      <c r="E1018" t="s">
        <v>1256</v>
      </c>
      <c r="F1018">
        <v>50666</v>
      </c>
      <c r="G1018">
        <v>39</v>
      </c>
      <c r="H1018">
        <v>5375</v>
      </c>
      <c r="I1018">
        <v>4.381636600481585E-3</v>
      </c>
      <c r="J1018">
        <v>4.1302325581395349E-2</v>
      </c>
      <c r="K1018">
        <v>2024</v>
      </c>
      <c r="L1018">
        <v>36</v>
      </c>
    </row>
    <row r="1019" spans="1:12" x14ac:dyDescent="0.3">
      <c r="A1019">
        <v>91</v>
      </c>
      <c r="B1019" t="s">
        <v>733</v>
      </c>
      <c r="C1019" t="s">
        <v>671</v>
      </c>
      <c r="D1019">
        <v>215</v>
      </c>
      <c r="E1019" t="s">
        <v>1092</v>
      </c>
      <c r="F1019">
        <v>50666</v>
      </c>
      <c r="G1019">
        <v>40</v>
      </c>
      <c r="H1019">
        <v>21676</v>
      </c>
      <c r="I1019">
        <v>4.2434768878537874E-3</v>
      </c>
      <c r="J1019">
        <v>9.9188042074183427E-3</v>
      </c>
      <c r="K1019">
        <v>2024</v>
      </c>
      <c r="L1019">
        <v>36</v>
      </c>
    </row>
    <row r="1020" spans="1:12" x14ac:dyDescent="0.3">
      <c r="A1020">
        <v>91</v>
      </c>
      <c r="B1020" t="s">
        <v>733</v>
      </c>
      <c r="C1020" t="s">
        <v>508</v>
      </c>
      <c r="D1020">
        <v>213</v>
      </c>
      <c r="E1020" t="s">
        <v>1288</v>
      </c>
      <c r="F1020">
        <v>50666</v>
      </c>
      <c r="G1020">
        <v>41</v>
      </c>
      <c r="H1020">
        <v>2340</v>
      </c>
      <c r="I1020">
        <v>4.204002684245845E-3</v>
      </c>
      <c r="J1020">
        <v>9.1025641025641021E-2</v>
      </c>
      <c r="K1020">
        <v>2024</v>
      </c>
      <c r="L1020">
        <v>36</v>
      </c>
    </row>
    <row r="1021" spans="1:12" x14ac:dyDescent="0.3">
      <c r="A1021">
        <v>91</v>
      </c>
      <c r="B1021" t="s">
        <v>733</v>
      </c>
      <c r="C1021" t="s">
        <v>498</v>
      </c>
      <c r="D1021">
        <v>212</v>
      </c>
      <c r="E1021" t="s">
        <v>1158</v>
      </c>
      <c r="F1021">
        <v>50666</v>
      </c>
      <c r="G1021">
        <v>42</v>
      </c>
      <c r="H1021">
        <v>8269</v>
      </c>
      <c r="I1021">
        <v>4.1842655824418746E-3</v>
      </c>
      <c r="J1021">
        <v>2.5637924779296165E-2</v>
      </c>
      <c r="K1021">
        <v>2024</v>
      </c>
      <c r="L1021">
        <v>36</v>
      </c>
    </row>
    <row r="1022" spans="1:12" x14ac:dyDescent="0.3">
      <c r="A1022">
        <v>91</v>
      </c>
      <c r="B1022" t="s">
        <v>733</v>
      </c>
      <c r="C1022" t="s">
        <v>388</v>
      </c>
      <c r="D1022">
        <v>205</v>
      </c>
      <c r="E1022" t="s">
        <v>1090</v>
      </c>
      <c r="F1022">
        <v>50666</v>
      </c>
      <c r="G1022">
        <v>43.5</v>
      </c>
      <c r="H1022">
        <v>925</v>
      </c>
      <c r="I1022">
        <v>4.0461058698140762E-3</v>
      </c>
      <c r="J1022">
        <v>0.22162162162162163</v>
      </c>
      <c r="K1022">
        <v>2024</v>
      </c>
      <c r="L1022">
        <v>36</v>
      </c>
    </row>
    <row r="1023" spans="1:12" x14ac:dyDescent="0.3">
      <c r="A1023">
        <v>91</v>
      </c>
      <c r="B1023" t="s">
        <v>733</v>
      </c>
      <c r="C1023" t="s">
        <v>520</v>
      </c>
      <c r="D1023">
        <v>205</v>
      </c>
      <c r="E1023" t="s">
        <v>1037</v>
      </c>
      <c r="F1023">
        <v>50666</v>
      </c>
      <c r="G1023">
        <v>43.5</v>
      </c>
      <c r="H1023">
        <v>3995</v>
      </c>
      <c r="I1023">
        <v>4.0461058698140762E-3</v>
      </c>
      <c r="J1023">
        <v>5.1314142678347933E-2</v>
      </c>
      <c r="K1023">
        <v>2024</v>
      </c>
      <c r="L1023">
        <v>36</v>
      </c>
    </row>
    <row r="1024" spans="1:12" x14ac:dyDescent="0.3">
      <c r="A1024">
        <v>91</v>
      </c>
      <c r="B1024" t="s">
        <v>733</v>
      </c>
      <c r="C1024" t="s">
        <v>418</v>
      </c>
      <c r="D1024">
        <v>203</v>
      </c>
      <c r="E1024" t="s">
        <v>1085</v>
      </c>
      <c r="F1024">
        <v>50666</v>
      </c>
      <c r="G1024">
        <v>45.5</v>
      </c>
      <c r="H1024">
        <v>2606</v>
      </c>
      <c r="I1024">
        <v>4.0066316662061346E-3</v>
      </c>
      <c r="J1024">
        <v>7.7897160399079055E-2</v>
      </c>
      <c r="K1024">
        <v>2024</v>
      </c>
      <c r="L1024">
        <v>36</v>
      </c>
    </row>
    <row r="1025" spans="1:12" x14ac:dyDescent="0.3">
      <c r="A1025">
        <v>91</v>
      </c>
      <c r="B1025" t="s">
        <v>733</v>
      </c>
      <c r="C1025" t="s">
        <v>583</v>
      </c>
      <c r="D1025">
        <v>203</v>
      </c>
      <c r="E1025" t="s">
        <v>1254</v>
      </c>
      <c r="F1025">
        <v>50666</v>
      </c>
      <c r="G1025">
        <v>45.5</v>
      </c>
      <c r="H1025">
        <v>1620</v>
      </c>
      <c r="I1025">
        <v>4.0066316662061346E-3</v>
      </c>
      <c r="J1025">
        <v>0.12530864197530864</v>
      </c>
      <c r="K1025">
        <v>2024</v>
      </c>
      <c r="L1025">
        <v>36</v>
      </c>
    </row>
    <row r="1026" spans="1:12" x14ac:dyDescent="0.3">
      <c r="A1026">
        <v>91</v>
      </c>
      <c r="B1026" t="s">
        <v>733</v>
      </c>
      <c r="C1026" t="s">
        <v>429</v>
      </c>
      <c r="D1026">
        <v>193</v>
      </c>
      <c r="E1026" t="s">
        <v>1109</v>
      </c>
      <c r="F1026">
        <v>50666</v>
      </c>
      <c r="G1026">
        <v>47</v>
      </c>
      <c r="H1026">
        <v>3283</v>
      </c>
      <c r="I1026">
        <v>3.8092606481664234E-3</v>
      </c>
      <c r="J1026">
        <v>5.878769418215047E-2</v>
      </c>
      <c r="K1026">
        <v>2024</v>
      </c>
      <c r="L1026">
        <v>36</v>
      </c>
    </row>
    <row r="1027" spans="1:12" x14ac:dyDescent="0.3">
      <c r="A1027">
        <v>91</v>
      </c>
      <c r="B1027" t="s">
        <v>733</v>
      </c>
      <c r="C1027" t="s">
        <v>175</v>
      </c>
      <c r="D1027">
        <v>192</v>
      </c>
      <c r="E1027" t="s">
        <v>1084</v>
      </c>
      <c r="F1027">
        <v>50666</v>
      </c>
      <c r="G1027">
        <v>48</v>
      </c>
      <c r="H1027">
        <v>13007</v>
      </c>
      <c r="I1027">
        <v>3.7895235463624522E-3</v>
      </c>
      <c r="J1027">
        <v>1.476128238640732E-2</v>
      </c>
      <c r="K1027">
        <v>2024</v>
      </c>
      <c r="L1027">
        <v>36</v>
      </c>
    </row>
    <row r="1028" spans="1:12" x14ac:dyDescent="0.3">
      <c r="A1028">
        <v>91</v>
      </c>
      <c r="B1028" t="s">
        <v>733</v>
      </c>
      <c r="C1028" t="s">
        <v>213</v>
      </c>
      <c r="D1028">
        <v>191</v>
      </c>
      <c r="E1028" t="s">
        <v>1223</v>
      </c>
      <c r="F1028">
        <v>50666</v>
      </c>
      <c r="G1028">
        <v>49.5</v>
      </c>
      <c r="H1028">
        <v>3376</v>
      </c>
      <c r="I1028">
        <v>3.769786444558481E-3</v>
      </c>
      <c r="J1028">
        <v>5.6575829383886257E-2</v>
      </c>
      <c r="K1028">
        <v>2024</v>
      </c>
      <c r="L1028">
        <v>36</v>
      </c>
    </row>
    <row r="1029" spans="1:12" x14ac:dyDescent="0.3">
      <c r="A1029">
        <v>91</v>
      </c>
      <c r="B1029" t="s">
        <v>733</v>
      </c>
      <c r="C1029" t="s">
        <v>217</v>
      </c>
      <c r="D1029">
        <v>191</v>
      </c>
      <c r="E1029" t="s">
        <v>1034</v>
      </c>
      <c r="F1029">
        <v>50666</v>
      </c>
      <c r="G1029">
        <v>49.5</v>
      </c>
      <c r="H1029">
        <v>3200</v>
      </c>
      <c r="I1029">
        <v>3.769786444558481E-3</v>
      </c>
      <c r="J1029">
        <v>5.9687499999999998E-2</v>
      </c>
      <c r="K1029">
        <v>2024</v>
      </c>
      <c r="L1029">
        <v>36</v>
      </c>
    </row>
    <row r="1030" spans="1:12" x14ac:dyDescent="0.3">
      <c r="A1030">
        <v>91</v>
      </c>
      <c r="B1030" t="s">
        <v>733</v>
      </c>
      <c r="C1030" t="s">
        <v>151</v>
      </c>
      <c r="D1030">
        <v>189</v>
      </c>
      <c r="E1030" t="s">
        <v>1091</v>
      </c>
      <c r="F1030">
        <v>50666</v>
      </c>
      <c r="G1030">
        <v>51</v>
      </c>
      <c r="H1030">
        <v>12580</v>
      </c>
      <c r="I1030">
        <v>3.730312240950539E-3</v>
      </c>
      <c r="J1030">
        <v>1.5023847376788553E-2</v>
      </c>
      <c r="K1030">
        <v>2024</v>
      </c>
      <c r="L1030">
        <v>36</v>
      </c>
    </row>
    <row r="1031" spans="1:12" x14ac:dyDescent="0.3">
      <c r="A1031">
        <v>91</v>
      </c>
      <c r="B1031" t="s">
        <v>733</v>
      </c>
      <c r="C1031" t="s">
        <v>527</v>
      </c>
      <c r="D1031">
        <v>188</v>
      </c>
      <c r="E1031" t="s">
        <v>1145</v>
      </c>
      <c r="F1031">
        <v>50666</v>
      </c>
      <c r="G1031">
        <v>52</v>
      </c>
      <c r="H1031">
        <v>2059</v>
      </c>
      <c r="I1031">
        <v>3.7105751391465678E-3</v>
      </c>
      <c r="J1031">
        <v>9.1306459446333171E-2</v>
      </c>
      <c r="K1031">
        <v>2024</v>
      </c>
      <c r="L1031">
        <v>36</v>
      </c>
    </row>
    <row r="1032" spans="1:12" x14ac:dyDescent="0.3">
      <c r="A1032">
        <v>91</v>
      </c>
      <c r="B1032" t="s">
        <v>733</v>
      </c>
      <c r="C1032" t="s">
        <v>361</v>
      </c>
      <c r="D1032">
        <v>185</v>
      </c>
      <c r="E1032" t="s">
        <v>1032</v>
      </c>
      <c r="F1032">
        <v>50666</v>
      </c>
      <c r="G1032">
        <v>53</v>
      </c>
      <c r="H1032">
        <v>3560</v>
      </c>
      <c r="I1032">
        <v>3.6513638337346546E-3</v>
      </c>
      <c r="J1032">
        <v>5.1966292134831463E-2</v>
      </c>
      <c r="K1032">
        <v>2024</v>
      </c>
      <c r="L1032">
        <v>36</v>
      </c>
    </row>
    <row r="1033" spans="1:12" x14ac:dyDescent="0.3">
      <c r="A1033">
        <v>91</v>
      </c>
      <c r="B1033" t="s">
        <v>733</v>
      </c>
      <c r="C1033" t="s">
        <v>585</v>
      </c>
      <c r="D1033">
        <v>184</v>
      </c>
      <c r="E1033" t="s">
        <v>1048</v>
      </c>
      <c r="F1033">
        <v>50666</v>
      </c>
      <c r="G1033">
        <v>54</v>
      </c>
      <c r="H1033">
        <v>7075</v>
      </c>
      <c r="I1033">
        <v>3.6316267319306834E-3</v>
      </c>
      <c r="J1033">
        <v>2.6007067137809186E-2</v>
      </c>
      <c r="K1033">
        <v>2024</v>
      </c>
      <c r="L1033">
        <v>36</v>
      </c>
    </row>
    <row r="1034" spans="1:12" x14ac:dyDescent="0.3">
      <c r="A1034">
        <v>91</v>
      </c>
      <c r="B1034" t="s">
        <v>733</v>
      </c>
      <c r="C1034" t="s">
        <v>385</v>
      </c>
      <c r="D1034">
        <v>183</v>
      </c>
      <c r="E1034" t="s">
        <v>1257</v>
      </c>
      <c r="F1034">
        <v>50666</v>
      </c>
      <c r="G1034">
        <v>55.5</v>
      </c>
      <c r="H1034">
        <v>1261</v>
      </c>
      <c r="I1034">
        <v>3.6118896301267122E-3</v>
      </c>
      <c r="J1034">
        <v>0.14512291831879462</v>
      </c>
      <c r="K1034">
        <v>2024</v>
      </c>
      <c r="L1034">
        <v>36</v>
      </c>
    </row>
    <row r="1035" spans="1:12" x14ac:dyDescent="0.3">
      <c r="A1035">
        <v>91</v>
      </c>
      <c r="B1035" t="s">
        <v>733</v>
      </c>
      <c r="C1035" t="s">
        <v>587</v>
      </c>
      <c r="D1035">
        <v>183</v>
      </c>
      <c r="E1035" t="s">
        <v>1169</v>
      </c>
      <c r="F1035">
        <v>50666</v>
      </c>
      <c r="G1035">
        <v>55.5</v>
      </c>
      <c r="H1035">
        <v>3439</v>
      </c>
      <c r="I1035">
        <v>3.6118896301267122E-3</v>
      </c>
      <c r="J1035">
        <v>5.3213143355626637E-2</v>
      </c>
      <c r="K1035">
        <v>2024</v>
      </c>
      <c r="L1035">
        <v>36</v>
      </c>
    </row>
    <row r="1036" spans="1:12" x14ac:dyDescent="0.3">
      <c r="A1036">
        <v>91</v>
      </c>
      <c r="B1036" t="s">
        <v>733</v>
      </c>
      <c r="C1036" t="s">
        <v>428</v>
      </c>
      <c r="D1036">
        <v>178</v>
      </c>
      <c r="E1036" t="s">
        <v>1227</v>
      </c>
      <c r="F1036">
        <v>50666</v>
      </c>
      <c r="G1036">
        <v>57</v>
      </c>
      <c r="H1036">
        <v>1004</v>
      </c>
      <c r="I1036">
        <v>3.5132041211068566E-3</v>
      </c>
      <c r="J1036">
        <v>0.17729083665338646</v>
      </c>
      <c r="K1036">
        <v>2024</v>
      </c>
      <c r="L1036">
        <v>36</v>
      </c>
    </row>
    <row r="1037" spans="1:12" x14ac:dyDescent="0.3">
      <c r="A1037">
        <v>91</v>
      </c>
      <c r="B1037" t="s">
        <v>733</v>
      </c>
      <c r="C1037" t="s">
        <v>665</v>
      </c>
      <c r="D1037">
        <v>177</v>
      </c>
      <c r="E1037" t="s">
        <v>1226</v>
      </c>
      <c r="F1037">
        <v>50666</v>
      </c>
      <c r="G1037">
        <v>58</v>
      </c>
      <c r="H1037">
        <v>1821</v>
      </c>
      <c r="I1037">
        <v>3.4934670193028858E-3</v>
      </c>
      <c r="J1037">
        <v>9.7199341021416807E-2</v>
      </c>
      <c r="K1037">
        <v>2024</v>
      </c>
      <c r="L1037">
        <v>36</v>
      </c>
    </row>
    <row r="1038" spans="1:12" x14ac:dyDescent="0.3">
      <c r="A1038">
        <v>91</v>
      </c>
      <c r="B1038" t="s">
        <v>733</v>
      </c>
      <c r="C1038" t="s">
        <v>465</v>
      </c>
      <c r="D1038">
        <v>168</v>
      </c>
      <c r="E1038" t="s">
        <v>1291</v>
      </c>
      <c r="F1038">
        <v>50666</v>
      </c>
      <c r="G1038">
        <v>59</v>
      </c>
      <c r="H1038">
        <v>1535</v>
      </c>
      <c r="I1038">
        <v>3.3158331030671458E-3</v>
      </c>
      <c r="J1038">
        <v>0.10944625407166124</v>
      </c>
      <c r="K1038">
        <v>2024</v>
      </c>
      <c r="L1038">
        <v>36</v>
      </c>
    </row>
    <row r="1039" spans="1:12" x14ac:dyDescent="0.3">
      <c r="A1039">
        <v>91</v>
      </c>
      <c r="B1039" t="s">
        <v>733</v>
      </c>
      <c r="C1039" t="s">
        <v>341</v>
      </c>
      <c r="D1039">
        <v>161</v>
      </c>
      <c r="E1039" t="s">
        <v>1212</v>
      </c>
      <c r="F1039">
        <v>50666</v>
      </c>
      <c r="G1039">
        <v>60</v>
      </c>
      <c r="H1039">
        <v>2542</v>
      </c>
      <c r="I1039">
        <v>3.1776733904393477E-3</v>
      </c>
      <c r="J1039">
        <v>6.3335955940204566E-2</v>
      </c>
      <c r="K1039">
        <v>2024</v>
      </c>
      <c r="L1039">
        <v>36</v>
      </c>
    </row>
    <row r="1040" spans="1:12" x14ac:dyDescent="0.3">
      <c r="A1040">
        <v>91</v>
      </c>
      <c r="B1040" t="s">
        <v>733</v>
      </c>
      <c r="C1040" t="s">
        <v>662</v>
      </c>
      <c r="D1040">
        <v>158</v>
      </c>
      <c r="E1040" t="s">
        <v>1289</v>
      </c>
      <c r="F1040">
        <v>50666</v>
      </c>
      <c r="G1040">
        <v>61</v>
      </c>
      <c r="H1040">
        <v>2375</v>
      </c>
      <c r="I1040">
        <v>3.1184620850274345E-3</v>
      </c>
      <c r="J1040">
        <v>6.6526315789473683E-2</v>
      </c>
      <c r="K1040">
        <v>2024</v>
      </c>
      <c r="L1040">
        <v>36</v>
      </c>
    </row>
    <row r="1041" spans="1:12" x14ac:dyDescent="0.3">
      <c r="A1041">
        <v>91</v>
      </c>
      <c r="B1041" t="s">
        <v>733</v>
      </c>
      <c r="C1041" t="s">
        <v>267</v>
      </c>
      <c r="D1041">
        <v>151</v>
      </c>
      <c r="E1041" t="s">
        <v>3014</v>
      </c>
      <c r="F1041">
        <v>50666</v>
      </c>
      <c r="G1041">
        <v>62</v>
      </c>
      <c r="H1041">
        <v>338</v>
      </c>
      <c r="I1041">
        <v>2.9803023723996369E-3</v>
      </c>
      <c r="J1041">
        <v>0.44674556213017752</v>
      </c>
      <c r="K1041">
        <v>2024</v>
      </c>
      <c r="L1041">
        <v>36</v>
      </c>
    </row>
    <row r="1042" spans="1:12" x14ac:dyDescent="0.3">
      <c r="A1042">
        <v>91</v>
      </c>
      <c r="B1042" t="s">
        <v>733</v>
      </c>
      <c r="C1042" t="s">
        <v>200</v>
      </c>
      <c r="D1042">
        <v>149</v>
      </c>
      <c r="E1042" t="s">
        <v>1173</v>
      </c>
      <c r="F1042">
        <v>50666</v>
      </c>
      <c r="G1042">
        <v>63</v>
      </c>
      <c r="H1042">
        <v>3164</v>
      </c>
      <c r="I1042">
        <v>2.9408281687916945E-3</v>
      </c>
      <c r="J1042">
        <v>4.709228824273072E-2</v>
      </c>
      <c r="K1042">
        <v>2024</v>
      </c>
      <c r="L1042">
        <v>36</v>
      </c>
    </row>
    <row r="1043" spans="1:12" x14ac:dyDescent="0.3">
      <c r="A1043">
        <v>91</v>
      </c>
      <c r="B1043" t="s">
        <v>733</v>
      </c>
      <c r="C1043" t="s">
        <v>514</v>
      </c>
      <c r="D1043">
        <v>148</v>
      </c>
      <c r="E1043" t="s">
        <v>3019</v>
      </c>
      <c r="F1043">
        <v>50666</v>
      </c>
      <c r="G1043">
        <v>64</v>
      </c>
      <c r="H1043">
        <v>318</v>
      </c>
      <c r="I1043">
        <v>2.9210910669877233E-3</v>
      </c>
      <c r="J1043">
        <v>0.46540880503144655</v>
      </c>
      <c r="K1043">
        <v>2024</v>
      </c>
      <c r="L1043">
        <v>36</v>
      </c>
    </row>
    <row r="1044" spans="1:12" x14ac:dyDescent="0.3">
      <c r="A1044">
        <v>91</v>
      </c>
      <c r="B1044" t="s">
        <v>733</v>
      </c>
      <c r="C1044" t="s">
        <v>314</v>
      </c>
      <c r="D1044">
        <v>143</v>
      </c>
      <c r="E1044" t="s">
        <v>1260</v>
      </c>
      <c r="F1044">
        <v>50666</v>
      </c>
      <c r="G1044">
        <v>65.5</v>
      </c>
      <c r="H1044">
        <v>3945</v>
      </c>
      <c r="I1044">
        <v>2.8224055579678681E-3</v>
      </c>
      <c r="J1044">
        <v>3.6248415716096327E-2</v>
      </c>
      <c r="K1044">
        <v>2024</v>
      </c>
      <c r="L1044">
        <v>36</v>
      </c>
    </row>
    <row r="1045" spans="1:12" x14ac:dyDescent="0.3">
      <c r="A1045">
        <v>91</v>
      </c>
      <c r="B1045" t="s">
        <v>733</v>
      </c>
      <c r="C1045" t="s">
        <v>393</v>
      </c>
      <c r="D1045">
        <v>143</v>
      </c>
      <c r="E1045" t="s">
        <v>1279</v>
      </c>
      <c r="F1045">
        <v>50666</v>
      </c>
      <c r="G1045">
        <v>65.5</v>
      </c>
      <c r="H1045">
        <v>4446</v>
      </c>
      <c r="I1045">
        <v>2.8224055579678681E-3</v>
      </c>
      <c r="J1045">
        <v>3.2163742690058478E-2</v>
      </c>
      <c r="K1045">
        <v>2024</v>
      </c>
      <c r="L1045">
        <v>36</v>
      </c>
    </row>
    <row r="1046" spans="1:12" x14ac:dyDescent="0.3">
      <c r="A1046">
        <v>91</v>
      </c>
      <c r="B1046" t="s">
        <v>733</v>
      </c>
      <c r="C1046" t="s">
        <v>599</v>
      </c>
      <c r="D1046">
        <v>141</v>
      </c>
      <c r="E1046" t="s">
        <v>1177</v>
      </c>
      <c r="F1046">
        <v>50666</v>
      </c>
      <c r="G1046">
        <v>67</v>
      </c>
      <c r="H1046">
        <v>902</v>
      </c>
      <c r="I1046">
        <v>2.7829313543599257E-3</v>
      </c>
      <c r="J1046">
        <v>0.15631929046563192</v>
      </c>
      <c r="K1046">
        <v>2024</v>
      </c>
      <c r="L1046">
        <v>36</v>
      </c>
    </row>
    <row r="1047" spans="1:12" x14ac:dyDescent="0.3">
      <c r="A1047">
        <v>91</v>
      </c>
      <c r="B1047" t="s">
        <v>733</v>
      </c>
      <c r="C1047" t="s">
        <v>225</v>
      </c>
      <c r="D1047">
        <v>140</v>
      </c>
      <c r="E1047" t="s">
        <v>1110</v>
      </c>
      <c r="F1047">
        <v>50666</v>
      </c>
      <c r="G1047">
        <v>69</v>
      </c>
      <c r="H1047">
        <v>2699</v>
      </c>
      <c r="I1047">
        <v>2.7631942525559545E-3</v>
      </c>
      <c r="J1047">
        <v>5.1871063356798815E-2</v>
      </c>
      <c r="K1047">
        <v>2024</v>
      </c>
      <c r="L1047">
        <v>36</v>
      </c>
    </row>
    <row r="1048" spans="1:12" x14ac:dyDescent="0.3">
      <c r="A1048">
        <v>91</v>
      </c>
      <c r="B1048" t="s">
        <v>733</v>
      </c>
      <c r="C1048" t="s">
        <v>249</v>
      </c>
      <c r="D1048">
        <v>140</v>
      </c>
      <c r="E1048" t="s">
        <v>1115</v>
      </c>
      <c r="F1048">
        <v>50666</v>
      </c>
      <c r="G1048">
        <v>69</v>
      </c>
      <c r="H1048">
        <v>1454</v>
      </c>
      <c r="I1048">
        <v>2.7631942525559545E-3</v>
      </c>
      <c r="J1048">
        <v>9.6286107290233833E-2</v>
      </c>
      <c r="K1048">
        <v>2024</v>
      </c>
      <c r="L1048">
        <v>36</v>
      </c>
    </row>
    <row r="1049" spans="1:12" x14ac:dyDescent="0.3">
      <c r="A1049">
        <v>91</v>
      </c>
      <c r="B1049" t="s">
        <v>733</v>
      </c>
      <c r="C1049" t="s">
        <v>505</v>
      </c>
      <c r="D1049">
        <v>140</v>
      </c>
      <c r="E1049" t="s">
        <v>1054</v>
      </c>
      <c r="F1049">
        <v>50666</v>
      </c>
      <c r="G1049">
        <v>69</v>
      </c>
      <c r="H1049">
        <v>3953</v>
      </c>
      <c r="I1049">
        <v>2.7631942525559545E-3</v>
      </c>
      <c r="J1049">
        <v>3.5416139640779158E-2</v>
      </c>
      <c r="K1049">
        <v>2024</v>
      </c>
      <c r="L1049">
        <v>36</v>
      </c>
    </row>
    <row r="1050" spans="1:12" x14ac:dyDescent="0.3">
      <c r="A1050">
        <v>91</v>
      </c>
      <c r="B1050" t="s">
        <v>733</v>
      </c>
      <c r="C1050" t="s">
        <v>221</v>
      </c>
      <c r="D1050">
        <v>138</v>
      </c>
      <c r="E1050" t="s">
        <v>1292</v>
      </c>
      <c r="F1050">
        <v>50666</v>
      </c>
      <c r="G1050">
        <v>71</v>
      </c>
      <c r="H1050">
        <v>2613</v>
      </c>
      <c r="I1050">
        <v>2.7237200489480125E-3</v>
      </c>
      <c r="J1050">
        <v>5.2812858783008038E-2</v>
      </c>
      <c r="K1050">
        <v>2024</v>
      </c>
      <c r="L1050">
        <v>36</v>
      </c>
    </row>
    <row r="1051" spans="1:12" x14ac:dyDescent="0.3">
      <c r="A1051">
        <v>91</v>
      </c>
      <c r="B1051" t="s">
        <v>733</v>
      </c>
      <c r="C1051" t="s">
        <v>358</v>
      </c>
      <c r="D1051">
        <v>131</v>
      </c>
      <c r="E1051" t="s">
        <v>1036</v>
      </c>
      <c r="F1051">
        <v>50666</v>
      </c>
      <c r="G1051">
        <v>72</v>
      </c>
      <c r="H1051">
        <v>3945</v>
      </c>
      <c r="I1051">
        <v>2.5855603363202149E-3</v>
      </c>
      <c r="J1051">
        <v>3.3206590621039291E-2</v>
      </c>
      <c r="K1051">
        <v>2024</v>
      </c>
      <c r="L1051">
        <v>36</v>
      </c>
    </row>
    <row r="1052" spans="1:12" x14ac:dyDescent="0.3">
      <c r="A1052">
        <v>91</v>
      </c>
      <c r="B1052" t="s">
        <v>733</v>
      </c>
      <c r="C1052" t="s">
        <v>564</v>
      </c>
      <c r="D1052">
        <v>127</v>
      </c>
      <c r="E1052" t="s">
        <v>1261</v>
      </c>
      <c r="F1052">
        <v>50666</v>
      </c>
      <c r="G1052">
        <v>73</v>
      </c>
      <c r="H1052">
        <v>2688</v>
      </c>
      <c r="I1052">
        <v>2.5066119291043305E-3</v>
      </c>
      <c r="J1052">
        <v>4.7247023809523808E-2</v>
      </c>
      <c r="K1052">
        <v>2024</v>
      </c>
      <c r="L1052">
        <v>36</v>
      </c>
    </row>
    <row r="1053" spans="1:12" x14ac:dyDescent="0.3">
      <c r="A1053">
        <v>91</v>
      </c>
      <c r="B1053" t="s">
        <v>733</v>
      </c>
      <c r="C1053" t="s">
        <v>398</v>
      </c>
      <c r="D1053">
        <v>125</v>
      </c>
      <c r="E1053" t="s">
        <v>1044</v>
      </c>
      <c r="F1053">
        <v>50666</v>
      </c>
      <c r="G1053">
        <v>74</v>
      </c>
      <c r="H1053">
        <v>3290</v>
      </c>
      <c r="I1053">
        <v>2.4671377254963881E-3</v>
      </c>
      <c r="J1053">
        <v>3.7993920972644375E-2</v>
      </c>
      <c r="K1053">
        <v>2024</v>
      </c>
      <c r="L1053">
        <v>36</v>
      </c>
    </row>
    <row r="1054" spans="1:12" x14ac:dyDescent="0.3">
      <c r="A1054">
        <v>91</v>
      </c>
      <c r="B1054" t="s">
        <v>733</v>
      </c>
      <c r="C1054" t="s">
        <v>237</v>
      </c>
      <c r="D1054">
        <v>122</v>
      </c>
      <c r="E1054" t="s">
        <v>1123</v>
      </c>
      <c r="F1054">
        <v>50666</v>
      </c>
      <c r="G1054">
        <v>75</v>
      </c>
      <c r="H1054">
        <v>2503</v>
      </c>
      <c r="I1054">
        <v>2.4079264200844749E-3</v>
      </c>
      <c r="J1054">
        <v>4.8741510187774673E-2</v>
      </c>
      <c r="K1054">
        <v>2024</v>
      </c>
      <c r="L1054">
        <v>36</v>
      </c>
    </row>
    <row r="1055" spans="1:12" x14ac:dyDescent="0.3">
      <c r="A1055">
        <v>91</v>
      </c>
      <c r="B1055" t="s">
        <v>733</v>
      </c>
      <c r="C1055" t="s">
        <v>293</v>
      </c>
      <c r="D1055">
        <v>121</v>
      </c>
      <c r="E1055" t="s">
        <v>1178</v>
      </c>
      <c r="F1055">
        <v>50666</v>
      </c>
      <c r="G1055">
        <v>76.5</v>
      </c>
      <c r="H1055">
        <v>539</v>
      </c>
      <c r="I1055">
        <v>2.3881893182805037E-3</v>
      </c>
      <c r="J1055">
        <v>0.22448979591836735</v>
      </c>
      <c r="K1055">
        <v>2024</v>
      </c>
      <c r="L1055">
        <v>36</v>
      </c>
    </row>
    <row r="1056" spans="1:12" x14ac:dyDescent="0.3">
      <c r="A1056">
        <v>91</v>
      </c>
      <c r="B1056" t="s">
        <v>733</v>
      </c>
      <c r="C1056" t="s">
        <v>477</v>
      </c>
      <c r="D1056">
        <v>121</v>
      </c>
      <c r="E1056" t="s">
        <v>1043</v>
      </c>
      <c r="F1056">
        <v>50666</v>
      </c>
      <c r="G1056">
        <v>76.5</v>
      </c>
      <c r="H1056">
        <v>3600</v>
      </c>
      <c r="I1056">
        <v>2.3881893182805037E-3</v>
      </c>
      <c r="J1056">
        <v>3.3611111111111112E-2</v>
      </c>
      <c r="K1056">
        <v>2024</v>
      </c>
      <c r="L1056">
        <v>36</v>
      </c>
    </row>
    <row r="1057" spans="1:12" x14ac:dyDescent="0.3">
      <c r="A1057">
        <v>91</v>
      </c>
      <c r="B1057" t="s">
        <v>733</v>
      </c>
      <c r="C1057" t="s">
        <v>268</v>
      </c>
      <c r="D1057">
        <v>119</v>
      </c>
      <c r="E1057" t="s">
        <v>1152</v>
      </c>
      <c r="F1057">
        <v>50666</v>
      </c>
      <c r="G1057">
        <v>79</v>
      </c>
      <c r="H1057">
        <v>3255</v>
      </c>
      <c r="I1057">
        <v>2.3487151146725613E-3</v>
      </c>
      <c r="J1057">
        <v>3.6559139784946237E-2</v>
      </c>
      <c r="K1057">
        <v>2024</v>
      </c>
      <c r="L1057">
        <v>36</v>
      </c>
    </row>
    <row r="1058" spans="1:12" x14ac:dyDescent="0.3">
      <c r="A1058">
        <v>91</v>
      </c>
      <c r="B1058" t="s">
        <v>733</v>
      </c>
      <c r="C1058" t="s">
        <v>577</v>
      </c>
      <c r="D1058">
        <v>119</v>
      </c>
      <c r="E1058" t="s">
        <v>1050</v>
      </c>
      <c r="F1058">
        <v>50666</v>
      </c>
      <c r="G1058">
        <v>79</v>
      </c>
      <c r="H1058">
        <v>3578</v>
      </c>
      <c r="I1058">
        <v>2.3487151146725613E-3</v>
      </c>
      <c r="J1058">
        <v>3.3258803801006147E-2</v>
      </c>
      <c r="K1058">
        <v>2024</v>
      </c>
      <c r="L1058">
        <v>36</v>
      </c>
    </row>
    <row r="1059" spans="1:12" x14ac:dyDescent="0.3">
      <c r="A1059">
        <v>91</v>
      </c>
      <c r="B1059" t="s">
        <v>733</v>
      </c>
      <c r="C1059" t="s">
        <v>580</v>
      </c>
      <c r="D1059">
        <v>119</v>
      </c>
      <c r="E1059" t="s">
        <v>1120</v>
      </c>
      <c r="F1059">
        <v>50666</v>
      </c>
      <c r="G1059">
        <v>79</v>
      </c>
      <c r="H1059">
        <v>1400</v>
      </c>
      <c r="I1059">
        <v>2.3487151146725613E-3</v>
      </c>
      <c r="J1059">
        <v>8.5000000000000006E-2</v>
      </c>
      <c r="K1059">
        <v>2024</v>
      </c>
      <c r="L1059">
        <v>36</v>
      </c>
    </row>
    <row r="1060" spans="1:12" x14ac:dyDescent="0.3">
      <c r="A1060">
        <v>91</v>
      </c>
      <c r="B1060" t="s">
        <v>733</v>
      </c>
      <c r="C1060" t="s">
        <v>147</v>
      </c>
      <c r="D1060">
        <v>115</v>
      </c>
      <c r="E1060" t="s">
        <v>1114</v>
      </c>
      <c r="F1060">
        <v>50666</v>
      </c>
      <c r="G1060">
        <v>81.5</v>
      </c>
      <c r="H1060">
        <v>1564</v>
      </c>
      <c r="I1060">
        <v>2.2697667074566769E-3</v>
      </c>
      <c r="J1060">
        <v>7.3529411764705885E-2</v>
      </c>
      <c r="K1060">
        <v>2024</v>
      </c>
      <c r="L1060">
        <v>36</v>
      </c>
    </row>
    <row r="1061" spans="1:12" x14ac:dyDescent="0.3">
      <c r="A1061">
        <v>91</v>
      </c>
      <c r="B1061" t="s">
        <v>733</v>
      </c>
      <c r="C1061" t="s">
        <v>436</v>
      </c>
      <c r="D1061">
        <v>115</v>
      </c>
      <c r="E1061" t="s">
        <v>967</v>
      </c>
      <c r="F1061">
        <v>50666</v>
      </c>
      <c r="G1061">
        <v>81.5</v>
      </c>
      <c r="H1061">
        <v>1634</v>
      </c>
      <c r="I1061">
        <v>2.2697667074566769E-3</v>
      </c>
      <c r="J1061">
        <v>7.0379436964504286E-2</v>
      </c>
      <c r="K1061">
        <v>2024</v>
      </c>
      <c r="L1061">
        <v>36</v>
      </c>
    </row>
    <row r="1062" spans="1:12" x14ac:dyDescent="0.3">
      <c r="A1062">
        <v>91</v>
      </c>
      <c r="B1062" t="s">
        <v>733</v>
      </c>
      <c r="C1062" t="s">
        <v>308</v>
      </c>
      <c r="D1062">
        <v>110</v>
      </c>
      <c r="E1062" t="s">
        <v>1197</v>
      </c>
      <c r="F1062">
        <v>50666</v>
      </c>
      <c r="G1062">
        <v>83.5</v>
      </c>
      <c r="H1062">
        <v>2599</v>
      </c>
      <c r="I1062">
        <v>2.1710811984368217E-3</v>
      </c>
      <c r="J1062">
        <v>4.2323970757983838E-2</v>
      </c>
      <c r="K1062">
        <v>2024</v>
      </c>
      <c r="L1062">
        <v>36</v>
      </c>
    </row>
    <row r="1063" spans="1:12" x14ac:dyDescent="0.3">
      <c r="A1063">
        <v>91</v>
      </c>
      <c r="B1063" t="s">
        <v>733</v>
      </c>
      <c r="C1063" t="s">
        <v>611</v>
      </c>
      <c r="D1063">
        <v>110</v>
      </c>
      <c r="E1063" t="s">
        <v>1231</v>
      </c>
      <c r="F1063">
        <v>50666</v>
      </c>
      <c r="G1063">
        <v>83.5</v>
      </c>
      <c r="H1063">
        <v>1050</v>
      </c>
      <c r="I1063">
        <v>2.1710811984368217E-3</v>
      </c>
      <c r="J1063">
        <v>0.10476190476190476</v>
      </c>
      <c r="K1063">
        <v>2024</v>
      </c>
      <c r="L1063">
        <v>36</v>
      </c>
    </row>
    <row r="1064" spans="1:12" x14ac:dyDescent="0.3">
      <c r="A1064">
        <v>91</v>
      </c>
      <c r="B1064" t="s">
        <v>733</v>
      </c>
      <c r="C1064" t="s">
        <v>647</v>
      </c>
      <c r="D1064">
        <v>109</v>
      </c>
      <c r="E1064" t="s">
        <v>1117</v>
      </c>
      <c r="F1064">
        <v>50666</v>
      </c>
      <c r="G1064">
        <v>85</v>
      </c>
      <c r="H1064">
        <v>1725</v>
      </c>
      <c r="I1064">
        <v>2.1513440966328505E-3</v>
      </c>
      <c r="J1064">
        <v>6.3188405797101443E-2</v>
      </c>
      <c r="K1064">
        <v>2024</v>
      </c>
      <c r="L1064">
        <v>36</v>
      </c>
    </row>
    <row r="1065" spans="1:12" x14ac:dyDescent="0.3">
      <c r="A1065">
        <v>91</v>
      </c>
      <c r="B1065" t="s">
        <v>733</v>
      </c>
      <c r="C1065" t="s">
        <v>653</v>
      </c>
      <c r="D1065">
        <v>107</v>
      </c>
      <c r="E1065" t="s">
        <v>1211</v>
      </c>
      <c r="F1065">
        <v>50666</v>
      </c>
      <c r="G1065">
        <v>86</v>
      </c>
      <c r="H1065">
        <v>2182</v>
      </c>
      <c r="I1065">
        <v>2.1118698930249081E-3</v>
      </c>
      <c r="J1065">
        <v>4.9037580201649861E-2</v>
      </c>
      <c r="K1065">
        <v>2024</v>
      </c>
      <c r="L1065">
        <v>36</v>
      </c>
    </row>
    <row r="1066" spans="1:12" x14ac:dyDescent="0.3">
      <c r="A1066">
        <v>91</v>
      </c>
      <c r="B1066" t="s">
        <v>733</v>
      </c>
      <c r="C1066" t="s">
        <v>177</v>
      </c>
      <c r="D1066">
        <v>102</v>
      </c>
      <c r="E1066" t="s">
        <v>1217</v>
      </c>
      <c r="F1066">
        <v>50666</v>
      </c>
      <c r="G1066">
        <v>87</v>
      </c>
      <c r="H1066">
        <v>4588</v>
      </c>
      <c r="I1066">
        <v>2.0131843840050529E-3</v>
      </c>
      <c r="J1066">
        <v>2.2231909328683522E-2</v>
      </c>
      <c r="K1066">
        <v>2024</v>
      </c>
      <c r="L1066">
        <v>36</v>
      </c>
    </row>
    <row r="1067" spans="1:12" x14ac:dyDescent="0.3">
      <c r="A1067">
        <v>91</v>
      </c>
      <c r="B1067" t="s">
        <v>733</v>
      </c>
      <c r="C1067" t="s">
        <v>360</v>
      </c>
      <c r="D1067">
        <v>101</v>
      </c>
      <c r="E1067" t="s">
        <v>981</v>
      </c>
      <c r="F1067">
        <v>50666</v>
      </c>
      <c r="G1067">
        <v>88</v>
      </c>
      <c r="H1067">
        <v>1596</v>
      </c>
      <c r="I1067">
        <v>1.9934472822010817E-3</v>
      </c>
      <c r="J1067">
        <v>6.3283208020050122E-2</v>
      </c>
      <c r="K1067">
        <v>2024</v>
      </c>
      <c r="L1067">
        <v>36</v>
      </c>
    </row>
    <row r="1068" spans="1:12" x14ac:dyDescent="0.3">
      <c r="A1068">
        <v>91</v>
      </c>
      <c r="B1068" t="s">
        <v>733</v>
      </c>
      <c r="C1068" t="s">
        <v>160</v>
      </c>
      <c r="D1068">
        <v>100</v>
      </c>
      <c r="E1068" t="s">
        <v>968</v>
      </c>
      <c r="F1068">
        <v>50666</v>
      </c>
      <c r="G1068">
        <v>90</v>
      </c>
      <c r="H1068">
        <v>1805</v>
      </c>
      <c r="I1068">
        <v>1.9737101803971105E-3</v>
      </c>
      <c r="J1068">
        <v>5.5401662049861494E-2</v>
      </c>
      <c r="K1068">
        <v>2024</v>
      </c>
      <c r="L1068">
        <v>36</v>
      </c>
    </row>
    <row r="1069" spans="1:12" x14ac:dyDescent="0.3">
      <c r="A1069">
        <v>91</v>
      </c>
      <c r="B1069" t="s">
        <v>733</v>
      </c>
      <c r="C1069" t="s">
        <v>1155</v>
      </c>
      <c r="D1069">
        <v>100</v>
      </c>
      <c r="E1069" t="s">
        <v>1156</v>
      </c>
      <c r="F1069">
        <v>50666</v>
      </c>
      <c r="G1069">
        <v>90</v>
      </c>
      <c r="H1069">
        <v>568</v>
      </c>
      <c r="I1069">
        <v>1.9737101803971105E-3</v>
      </c>
      <c r="J1069">
        <v>0.176056338028169</v>
      </c>
      <c r="K1069">
        <v>2024</v>
      </c>
      <c r="L1069">
        <v>36</v>
      </c>
    </row>
    <row r="1070" spans="1:12" x14ac:dyDescent="0.3">
      <c r="A1070">
        <v>91</v>
      </c>
      <c r="B1070" t="s">
        <v>733</v>
      </c>
      <c r="C1070" t="s">
        <v>303</v>
      </c>
      <c r="D1070">
        <v>100</v>
      </c>
      <c r="E1070" t="s">
        <v>994</v>
      </c>
      <c r="F1070">
        <v>50666</v>
      </c>
      <c r="G1070">
        <v>90</v>
      </c>
      <c r="H1070">
        <v>5171</v>
      </c>
      <c r="I1070">
        <v>1.9737101803971105E-3</v>
      </c>
      <c r="J1070">
        <v>1.9338619222587509E-2</v>
      </c>
      <c r="K1070">
        <v>2024</v>
      </c>
      <c r="L1070">
        <v>36</v>
      </c>
    </row>
    <row r="1071" spans="1:12" x14ac:dyDescent="0.3">
      <c r="A1071">
        <v>91</v>
      </c>
      <c r="B1071" t="s">
        <v>733</v>
      </c>
      <c r="C1071" t="s">
        <v>637</v>
      </c>
      <c r="D1071">
        <v>99</v>
      </c>
      <c r="E1071" t="s">
        <v>1038</v>
      </c>
      <c r="F1071">
        <v>50666</v>
      </c>
      <c r="G1071">
        <v>92</v>
      </c>
      <c r="H1071">
        <v>2966</v>
      </c>
      <c r="I1071">
        <v>1.9539730785931393E-3</v>
      </c>
      <c r="J1071">
        <v>3.3378287255563049E-2</v>
      </c>
      <c r="K1071">
        <v>2024</v>
      </c>
      <c r="L1071">
        <v>36</v>
      </c>
    </row>
    <row r="1072" spans="1:12" x14ac:dyDescent="0.3">
      <c r="A1072">
        <v>91</v>
      </c>
      <c r="B1072" t="s">
        <v>733</v>
      </c>
      <c r="C1072" t="s">
        <v>258</v>
      </c>
      <c r="D1072">
        <v>98</v>
      </c>
      <c r="E1072" t="s">
        <v>1042</v>
      </c>
      <c r="F1072">
        <v>50666</v>
      </c>
      <c r="G1072">
        <v>94</v>
      </c>
      <c r="H1072">
        <v>3066</v>
      </c>
      <c r="I1072">
        <v>1.9342359767891683E-3</v>
      </c>
      <c r="J1072">
        <v>3.1963470319634701E-2</v>
      </c>
      <c r="K1072">
        <v>2024</v>
      </c>
      <c r="L1072">
        <v>36</v>
      </c>
    </row>
    <row r="1073" spans="1:12" x14ac:dyDescent="0.3">
      <c r="A1073">
        <v>91</v>
      </c>
      <c r="B1073" t="s">
        <v>733</v>
      </c>
      <c r="C1073" t="s">
        <v>374</v>
      </c>
      <c r="D1073">
        <v>98</v>
      </c>
      <c r="E1073" t="s">
        <v>1119</v>
      </c>
      <c r="F1073">
        <v>50666</v>
      </c>
      <c r="G1073">
        <v>94</v>
      </c>
      <c r="H1073">
        <v>4832</v>
      </c>
      <c r="I1073">
        <v>1.9342359767891683E-3</v>
      </c>
      <c r="J1073">
        <v>2.0281456953642384E-2</v>
      </c>
      <c r="K1073">
        <v>2024</v>
      </c>
      <c r="L1073">
        <v>36</v>
      </c>
    </row>
    <row r="1074" spans="1:12" x14ac:dyDescent="0.3">
      <c r="A1074">
        <v>91</v>
      </c>
      <c r="B1074" t="s">
        <v>733</v>
      </c>
      <c r="C1074" t="s">
        <v>517</v>
      </c>
      <c r="D1074">
        <v>98</v>
      </c>
      <c r="E1074" t="s">
        <v>1035</v>
      </c>
      <c r="F1074">
        <v>50666</v>
      </c>
      <c r="G1074">
        <v>94</v>
      </c>
      <c r="H1074">
        <v>3314</v>
      </c>
      <c r="I1074">
        <v>1.9342359767891683E-3</v>
      </c>
      <c r="J1074">
        <v>2.9571514785757393E-2</v>
      </c>
      <c r="K1074">
        <v>2024</v>
      </c>
      <c r="L1074">
        <v>36</v>
      </c>
    </row>
    <row r="1075" spans="1:12" x14ac:dyDescent="0.3">
      <c r="A1075">
        <v>91</v>
      </c>
      <c r="B1075" t="s">
        <v>733</v>
      </c>
      <c r="C1075" t="s">
        <v>533</v>
      </c>
      <c r="D1075">
        <v>97</v>
      </c>
      <c r="E1075" t="s">
        <v>1262</v>
      </c>
      <c r="F1075">
        <v>50666</v>
      </c>
      <c r="G1075">
        <v>96</v>
      </c>
      <c r="H1075">
        <v>1843</v>
      </c>
      <c r="I1075">
        <v>1.9144988749851971E-3</v>
      </c>
      <c r="J1075">
        <v>5.2631578947368418E-2</v>
      </c>
      <c r="K1075">
        <v>2024</v>
      </c>
      <c r="L1075">
        <v>36</v>
      </c>
    </row>
    <row r="1076" spans="1:12" x14ac:dyDescent="0.3">
      <c r="A1076">
        <v>91</v>
      </c>
      <c r="B1076" t="s">
        <v>733</v>
      </c>
      <c r="C1076" t="s">
        <v>3024</v>
      </c>
      <c r="D1076">
        <v>94</v>
      </c>
      <c r="E1076" t="s">
        <v>3025</v>
      </c>
      <c r="F1076">
        <v>50666</v>
      </c>
      <c r="G1076">
        <v>97.5</v>
      </c>
      <c r="H1076">
        <v>316</v>
      </c>
      <c r="I1076">
        <v>1.8552875695732839E-3</v>
      </c>
      <c r="J1076">
        <v>0.29746835443037972</v>
      </c>
      <c r="K1076">
        <v>2024</v>
      </c>
      <c r="L1076">
        <v>36</v>
      </c>
    </row>
    <row r="1077" spans="1:12" x14ac:dyDescent="0.3">
      <c r="A1077">
        <v>91</v>
      </c>
      <c r="B1077" t="s">
        <v>733</v>
      </c>
      <c r="C1077" t="s">
        <v>649</v>
      </c>
      <c r="D1077">
        <v>94</v>
      </c>
      <c r="E1077" t="s">
        <v>1184</v>
      </c>
      <c r="F1077">
        <v>50666</v>
      </c>
      <c r="G1077">
        <v>97.5</v>
      </c>
      <c r="H1077">
        <v>819</v>
      </c>
      <c r="I1077">
        <v>1.8552875695732839E-3</v>
      </c>
      <c r="J1077">
        <v>0.11477411477411477</v>
      </c>
      <c r="K1077">
        <v>2024</v>
      </c>
      <c r="L1077">
        <v>36</v>
      </c>
    </row>
    <row r="1078" spans="1:12" x14ac:dyDescent="0.3">
      <c r="A1078">
        <v>91</v>
      </c>
      <c r="B1078" t="s">
        <v>733</v>
      </c>
      <c r="C1078" t="s">
        <v>438</v>
      </c>
      <c r="D1078">
        <v>93</v>
      </c>
      <c r="E1078" t="s">
        <v>1233</v>
      </c>
      <c r="F1078">
        <v>50666</v>
      </c>
      <c r="G1078">
        <v>99</v>
      </c>
      <c r="H1078">
        <v>1140</v>
      </c>
      <c r="I1078">
        <v>1.8355504677693127E-3</v>
      </c>
      <c r="J1078">
        <v>8.1578947368421056E-2</v>
      </c>
      <c r="K1078">
        <v>2024</v>
      </c>
      <c r="L1078">
        <v>36</v>
      </c>
    </row>
    <row r="1079" spans="1:12" x14ac:dyDescent="0.3">
      <c r="A1079">
        <v>91</v>
      </c>
      <c r="B1079" t="s">
        <v>733</v>
      </c>
      <c r="C1079" t="s">
        <v>430</v>
      </c>
      <c r="D1079">
        <v>90</v>
      </c>
      <c r="E1079" t="s">
        <v>1104</v>
      </c>
      <c r="F1079">
        <v>50666</v>
      </c>
      <c r="G1079">
        <v>100.5</v>
      </c>
      <c r="H1079">
        <v>1716</v>
      </c>
      <c r="I1079">
        <v>1.7763391623573995E-3</v>
      </c>
      <c r="J1079">
        <v>5.2447552447552448E-2</v>
      </c>
      <c r="K1079">
        <v>2024</v>
      </c>
      <c r="L1079">
        <v>36</v>
      </c>
    </row>
    <row r="1080" spans="1:12" x14ac:dyDescent="0.3">
      <c r="A1080">
        <v>91</v>
      </c>
      <c r="B1080" t="s">
        <v>733</v>
      </c>
      <c r="C1080" t="s">
        <v>614</v>
      </c>
      <c r="D1080">
        <v>90</v>
      </c>
      <c r="E1080" t="s">
        <v>1229</v>
      </c>
      <c r="F1080">
        <v>50666</v>
      </c>
      <c r="G1080">
        <v>100.5</v>
      </c>
      <c r="H1080">
        <v>977</v>
      </c>
      <c r="I1080">
        <v>1.7763391623573995E-3</v>
      </c>
      <c r="J1080">
        <v>9.2118730808597754E-2</v>
      </c>
      <c r="K1080">
        <v>2024</v>
      </c>
      <c r="L1080">
        <v>36</v>
      </c>
    </row>
    <row r="1081" spans="1:12" x14ac:dyDescent="0.3">
      <c r="A1081">
        <v>91</v>
      </c>
      <c r="B1081" t="s">
        <v>733</v>
      </c>
      <c r="C1081" t="s">
        <v>329</v>
      </c>
      <c r="D1081">
        <v>89</v>
      </c>
      <c r="E1081" t="s">
        <v>1264</v>
      </c>
      <c r="F1081">
        <v>50666</v>
      </c>
      <c r="G1081">
        <v>102</v>
      </c>
      <c r="H1081">
        <v>1581</v>
      </c>
      <c r="I1081">
        <v>1.7566020605534283E-3</v>
      </c>
      <c r="J1081">
        <v>5.6293485135989876E-2</v>
      </c>
      <c r="K1081">
        <v>2024</v>
      </c>
      <c r="L1081">
        <v>36</v>
      </c>
    </row>
    <row r="1082" spans="1:12" x14ac:dyDescent="0.3">
      <c r="A1082">
        <v>91</v>
      </c>
      <c r="B1082" t="s">
        <v>733</v>
      </c>
      <c r="C1082" t="s">
        <v>158</v>
      </c>
      <c r="D1082">
        <v>88</v>
      </c>
      <c r="E1082" t="s">
        <v>1225</v>
      </c>
      <c r="F1082">
        <v>50666</v>
      </c>
      <c r="G1082">
        <v>103.5</v>
      </c>
      <c r="H1082">
        <v>1001</v>
      </c>
      <c r="I1082">
        <v>1.7368649587494573E-3</v>
      </c>
      <c r="J1082">
        <v>8.7912087912087919E-2</v>
      </c>
      <c r="K1082">
        <v>2024</v>
      </c>
      <c r="L1082">
        <v>36</v>
      </c>
    </row>
    <row r="1083" spans="1:12" x14ac:dyDescent="0.3">
      <c r="A1083">
        <v>91</v>
      </c>
      <c r="B1083" t="s">
        <v>733</v>
      </c>
      <c r="C1083" t="s">
        <v>394</v>
      </c>
      <c r="D1083">
        <v>88</v>
      </c>
      <c r="E1083" t="s">
        <v>1162</v>
      </c>
      <c r="F1083">
        <v>50666</v>
      </c>
      <c r="G1083">
        <v>103.5</v>
      </c>
      <c r="H1083">
        <v>2748</v>
      </c>
      <c r="I1083">
        <v>1.7368649587494573E-3</v>
      </c>
      <c r="J1083">
        <v>3.2023289665211063E-2</v>
      </c>
      <c r="K1083">
        <v>2024</v>
      </c>
      <c r="L1083">
        <v>36</v>
      </c>
    </row>
    <row r="1084" spans="1:12" x14ac:dyDescent="0.3">
      <c r="A1084">
        <v>91</v>
      </c>
      <c r="B1084" t="s">
        <v>733</v>
      </c>
      <c r="C1084" t="s">
        <v>412</v>
      </c>
      <c r="D1084">
        <v>87</v>
      </c>
      <c r="E1084" t="s">
        <v>1196</v>
      </c>
      <c r="F1084">
        <v>50666</v>
      </c>
      <c r="G1084">
        <v>105</v>
      </c>
      <c r="H1084">
        <v>3229</v>
      </c>
      <c r="I1084">
        <v>1.7171278569454861E-3</v>
      </c>
      <c r="J1084">
        <v>2.6943326107153918E-2</v>
      </c>
      <c r="K1084">
        <v>2024</v>
      </c>
      <c r="L1084">
        <v>36</v>
      </c>
    </row>
    <row r="1085" spans="1:12" x14ac:dyDescent="0.3">
      <c r="A1085">
        <v>91</v>
      </c>
      <c r="B1085" t="s">
        <v>733</v>
      </c>
      <c r="C1085" t="s">
        <v>397</v>
      </c>
      <c r="D1085">
        <v>86</v>
      </c>
      <c r="E1085" t="s">
        <v>1066</v>
      </c>
      <c r="F1085">
        <v>50666</v>
      </c>
      <c r="G1085">
        <v>106.5</v>
      </c>
      <c r="H1085">
        <v>2297</v>
      </c>
      <c r="I1085">
        <v>1.6973907551415151E-3</v>
      </c>
      <c r="J1085">
        <v>3.7440139312146278E-2</v>
      </c>
      <c r="K1085">
        <v>2024</v>
      </c>
      <c r="L1085">
        <v>36</v>
      </c>
    </row>
    <row r="1086" spans="1:12" x14ac:dyDescent="0.3">
      <c r="A1086">
        <v>91</v>
      </c>
      <c r="B1086" t="s">
        <v>733</v>
      </c>
      <c r="C1086" t="s">
        <v>437</v>
      </c>
      <c r="D1086">
        <v>86</v>
      </c>
      <c r="E1086" t="s">
        <v>1232</v>
      </c>
      <c r="F1086">
        <v>50666</v>
      </c>
      <c r="G1086">
        <v>106.5</v>
      </c>
      <c r="H1086">
        <v>1074</v>
      </c>
      <c r="I1086">
        <v>1.6973907551415151E-3</v>
      </c>
      <c r="J1086">
        <v>8.0074487895716945E-2</v>
      </c>
      <c r="K1086">
        <v>2024</v>
      </c>
      <c r="L1086">
        <v>36</v>
      </c>
    </row>
    <row r="1087" spans="1:12" x14ac:dyDescent="0.3">
      <c r="A1087">
        <v>91</v>
      </c>
      <c r="B1087" t="s">
        <v>733</v>
      </c>
      <c r="C1087" t="s">
        <v>572</v>
      </c>
      <c r="D1087">
        <v>85</v>
      </c>
      <c r="E1087" t="s">
        <v>996</v>
      </c>
      <c r="F1087">
        <v>50666</v>
      </c>
      <c r="G1087">
        <v>108</v>
      </c>
      <c r="H1087">
        <v>18857</v>
      </c>
      <c r="I1087">
        <v>1.6776536533375439E-3</v>
      </c>
      <c r="J1087">
        <v>4.5076099061356527E-3</v>
      </c>
      <c r="K1087">
        <v>2024</v>
      </c>
      <c r="L1087">
        <v>36</v>
      </c>
    </row>
    <row r="1088" spans="1:12" x14ac:dyDescent="0.3">
      <c r="A1088">
        <v>91</v>
      </c>
      <c r="B1088" t="s">
        <v>733</v>
      </c>
      <c r="C1088" t="s">
        <v>411</v>
      </c>
      <c r="D1088">
        <v>84</v>
      </c>
      <c r="E1088" t="s">
        <v>1259</v>
      </c>
      <c r="F1088">
        <v>50666</v>
      </c>
      <c r="G1088">
        <v>109.5</v>
      </c>
      <c r="H1088">
        <v>955</v>
      </c>
      <c r="I1088">
        <v>1.6579165515335729E-3</v>
      </c>
      <c r="J1088">
        <v>8.7958115183246074E-2</v>
      </c>
      <c r="K1088">
        <v>2024</v>
      </c>
      <c r="L1088">
        <v>36</v>
      </c>
    </row>
    <row r="1089" spans="1:12" x14ac:dyDescent="0.3">
      <c r="A1089">
        <v>91</v>
      </c>
      <c r="B1089" t="s">
        <v>733</v>
      </c>
      <c r="C1089" t="s">
        <v>491</v>
      </c>
      <c r="D1089">
        <v>84</v>
      </c>
      <c r="E1089" t="s">
        <v>1163</v>
      </c>
      <c r="F1089">
        <v>50666</v>
      </c>
      <c r="G1089">
        <v>109.5</v>
      </c>
      <c r="H1089">
        <v>2086</v>
      </c>
      <c r="I1089">
        <v>1.6579165515335729E-3</v>
      </c>
      <c r="J1089">
        <v>4.0268456375838924E-2</v>
      </c>
      <c r="K1089">
        <v>2024</v>
      </c>
      <c r="L1089">
        <v>36</v>
      </c>
    </row>
    <row r="1090" spans="1:12" x14ac:dyDescent="0.3">
      <c r="A1090">
        <v>91</v>
      </c>
      <c r="B1090" t="s">
        <v>733</v>
      </c>
      <c r="C1090" t="s">
        <v>390</v>
      </c>
      <c r="D1090">
        <v>83</v>
      </c>
      <c r="E1090" t="s">
        <v>1218</v>
      </c>
      <c r="F1090">
        <v>50666</v>
      </c>
      <c r="G1090">
        <v>111</v>
      </c>
      <c r="H1090">
        <v>1910</v>
      </c>
      <c r="I1090">
        <v>1.6381794497296017E-3</v>
      </c>
      <c r="J1090">
        <v>4.3455497382198956E-2</v>
      </c>
      <c r="K1090">
        <v>2024</v>
      </c>
      <c r="L1090">
        <v>36</v>
      </c>
    </row>
    <row r="1091" spans="1:12" x14ac:dyDescent="0.3">
      <c r="A1091">
        <v>91</v>
      </c>
      <c r="B1091" t="s">
        <v>733</v>
      </c>
      <c r="C1091" t="s">
        <v>277</v>
      </c>
      <c r="D1091">
        <v>81</v>
      </c>
      <c r="E1091" t="s">
        <v>1069</v>
      </c>
      <c r="F1091">
        <v>50666</v>
      </c>
      <c r="G1091">
        <v>112.5</v>
      </c>
      <c r="H1091">
        <v>2630</v>
      </c>
      <c r="I1091">
        <v>1.5987052461216595E-3</v>
      </c>
      <c r="J1091">
        <v>3.0798479087452472E-2</v>
      </c>
      <c r="K1091">
        <v>2024</v>
      </c>
      <c r="L1091">
        <v>36</v>
      </c>
    </row>
    <row r="1092" spans="1:12" x14ac:dyDescent="0.3">
      <c r="A1092">
        <v>91</v>
      </c>
      <c r="B1092" t="s">
        <v>733</v>
      </c>
      <c r="C1092" t="s">
        <v>2257</v>
      </c>
      <c r="D1092">
        <v>81</v>
      </c>
      <c r="E1092" t="s">
        <v>2258</v>
      </c>
      <c r="F1092">
        <v>50666</v>
      </c>
      <c r="G1092">
        <v>112.5</v>
      </c>
      <c r="H1092">
        <v>321</v>
      </c>
      <c r="I1092">
        <v>1.5987052461216595E-3</v>
      </c>
      <c r="J1092">
        <v>0.25233644859813081</v>
      </c>
      <c r="K1092">
        <v>2024</v>
      </c>
      <c r="L1092">
        <v>36</v>
      </c>
    </row>
    <row r="1093" spans="1:12" x14ac:dyDescent="0.3">
      <c r="A1093">
        <v>91</v>
      </c>
      <c r="B1093" t="s">
        <v>733</v>
      </c>
      <c r="C1093" t="s">
        <v>212</v>
      </c>
      <c r="D1093">
        <v>80</v>
      </c>
      <c r="E1093" t="s">
        <v>1045</v>
      </c>
      <c r="F1093">
        <v>50666</v>
      </c>
      <c r="G1093">
        <v>115</v>
      </c>
      <c r="H1093">
        <v>2796</v>
      </c>
      <c r="I1093">
        <v>1.5789681443176885E-3</v>
      </c>
      <c r="J1093">
        <v>2.8612303290414878E-2</v>
      </c>
      <c r="K1093">
        <v>2024</v>
      </c>
      <c r="L1093">
        <v>36</v>
      </c>
    </row>
    <row r="1094" spans="1:12" x14ac:dyDescent="0.3">
      <c r="A1094">
        <v>91</v>
      </c>
      <c r="B1094" t="s">
        <v>733</v>
      </c>
      <c r="C1094" t="s">
        <v>352</v>
      </c>
      <c r="D1094">
        <v>80</v>
      </c>
      <c r="E1094" t="s">
        <v>3032</v>
      </c>
      <c r="F1094">
        <v>50666</v>
      </c>
      <c r="G1094">
        <v>115</v>
      </c>
      <c r="H1094">
        <v>533</v>
      </c>
      <c r="I1094">
        <v>1.5789681443176885E-3</v>
      </c>
      <c r="J1094">
        <v>0.15009380863039401</v>
      </c>
      <c r="K1094">
        <v>2024</v>
      </c>
      <c r="L1094">
        <v>36</v>
      </c>
    </row>
    <row r="1095" spans="1:12" x14ac:dyDescent="0.3">
      <c r="A1095">
        <v>91</v>
      </c>
      <c r="B1095" t="s">
        <v>733</v>
      </c>
      <c r="C1095" t="s">
        <v>3027</v>
      </c>
      <c r="D1095">
        <v>80</v>
      </c>
      <c r="E1095" t="s">
        <v>3028</v>
      </c>
      <c r="F1095">
        <v>50666</v>
      </c>
      <c r="G1095">
        <v>115</v>
      </c>
      <c r="H1095">
        <v>379</v>
      </c>
      <c r="I1095">
        <v>1.5789681443176885E-3</v>
      </c>
      <c r="J1095">
        <v>0.21108179419525067</v>
      </c>
      <c r="K1095">
        <v>2024</v>
      </c>
      <c r="L1095">
        <v>36</v>
      </c>
    </row>
    <row r="1096" spans="1:12" x14ac:dyDescent="0.3">
      <c r="A1096">
        <v>91</v>
      </c>
      <c r="B1096" t="s">
        <v>733</v>
      </c>
      <c r="C1096" t="s">
        <v>162</v>
      </c>
      <c r="D1096">
        <v>77</v>
      </c>
      <c r="E1096" t="s">
        <v>1095</v>
      </c>
      <c r="F1096">
        <v>50666</v>
      </c>
      <c r="G1096">
        <v>118</v>
      </c>
      <c r="H1096">
        <v>1560</v>
      </c>
      <c r="I1096">
        <v>1.5197568389057751E-3</v>
      </c>
      <c r="J1096">
        <v>4.9358974358974357E-2</v>
      </c>
      <c r="K1096">
        <v>2024</v>
      </c>
      <c r="L1096">
        <v>36</v>
      </c>
    </row>
    <row r="1097" spans="1:12" x14ac:dyDescent="0.3">
      <c r="A1097">
        <v>91</v>
      </c>
      <c r="B1097" t="s">
        <v>733</v>
      </c>
      <c r="C1097" t="s">
        <v>243</v>
      </c>
      <c r="D1097">
        <v>77</v>
      </c>
      <c r="E1097" t="s">
        <v>1128</v>
      </c>
      <c r="F1097">
        <v>50666</v>
      </c>
      <c r="G1097">
        <v>118</v>
      </c>
      <c r="H1097">
        <v>1260</v>
      </c>
      <c r="I1097">
        <v>1.5197568389057751E-3</v>
      </c>
      <c r="J1097">
        <v>6.1111111111111109E-2</v>
      </c>
      <c r="K1097">
        <v>2024</v>
      </c>
      <c r="L1097">
        <v>36</v>
      </c>
    </row>
    <row r="1098" spans="1:12" x14ac:dyDescent="0.3">
      <c r="A1098">
        <v>91</v>
      </c>
      <c r="B1098" t="s">
        <v>733</v>
      </c>
      <c r="C1098" t="s">
        <v>492</v>
      </c>
      <c r="D1098">
        <v>77</v>
      </c>
      <c r="E1098" t="s">
        <v>1176</v>
      </c>
      <c r="F1098">
        <v>50666</v>
      </c>
      <c r="G1098">
        <v>118</v>
      </c>
      <c r="H1098">
        <v>819</v>
      </c>
      <c r="I1098">
        <v>1.5197568389057751E-3</v>
      </c>
      <c r="J1098">
        <v>9.4017094017094016E-2</v>
      </c>
      <c r="K1098">
        <v>2024</v>
      </c>
      <c r="L1098">
        <v>36</v>
      </c>
    </row>
    <row r="1099" spans="1:12" x14ac:dyDescent="0.3">
      <c r="A1099">
        <v>91</v>
      </c>
      <c r="B1099" t="s">
        <v>733</v>
      </c>
      <c r="C1099" t="s">
        <v>349</v>
      </c>
      <c r="D1099">
        <v>76</v>
      </c>
      <c r="E1099" t="s">
        <v>1203</v>
      </c>
      <c r="F1099">
        <v>50666</v>
      </c>
      <c r="G1099">
        <v>121.5</v>
      </c>
      <c r="H1099">
        <v>1266</v>
      </c>
      <c r="I1099">
        <v>1.5000197371018041E-3</v>
      </c>
      <c r="J1099">
        <v>6.0031595576619273E-2</v>
      </c>
      <c r="K1099">
        <v>2024</v>
      </c>
      <c r="L1099">
        <v>36</v>
      </c>
    </row>
    <row r="1100" spans="1:12" x14ac:dyDescent="0.3">
      <c r="A1100">
        <v>91</v>
      </c>
      <c r="B1100" t="s">
        <v>733</v>
      </c>
      <c r="C1100" t="s">
        <v>541</v>
      </c>
      <c r="D1100">
        <v>76</v>
      </c>
      <c r="E1100" t="s">
        <v>1228</v>
      </c>
      <c r="F1100">
        <v>50666</v>
      </c>
      <c r="G1100">
        <v>121.5</v>
      </c>
      <c r="H1100">
        <v>3064</v>
      </c>
      <c r="I1100">
        <v>1.5000197371018041E-3</v>
      </c>
      <c r="J1100">
        <v>2.4804177545691905E-2</v>
      </c>
      <c r="K1100">
        <v>2024</v>
      </c>
      <c r="L1100">
        <v>36</v>
      </c>
    </row>
    <row r="1101" spans="1:12" x14ac:dyDescent="0.3">
      <c r="A1101">
        <v>91</v>
      </c>
      <c r="B1101" t="s">
        <v>733</v>
      </c>
      <c r="C1101" t="s">
        <v>3102</v>
      </c>
      <c r="D1101">
        <v>76</v>
      </c>
      <c r="E1101" t="s">
        <v>3103</v>
      </c>
      <c r="F1101">
        <v>50666</v>
      </c>
      <c r="G1101">
        <v>121.5</v>
      </c>
      <c r="H1101">
        <v>147</v>
      </c>
      <c r="I1101">
        <v>1.5000197371018041E-3</v>
      </c>
      <c r="J1101">
        <v>0.51700680272108845</v>
      </c>
      <c r="K1101">
        <v>2024</v>
      </c>
      <c r="L1101">
        <v>36</v>
      </c>
    </row>
    <row r="1102" spans="1:12" x14ac:dyDescent="0.3">
      <c r="A1102">
        <v>91</v>
      </c>
      <c r="B1102" t="s">
        <v>733</v>
      </c>
      <c r="C1102" t="s">
        <v>2252</v>
      </c>
      <c r="D1102">
        <v>76</v>
      </c>
      <c r="E1102" t="s">
        <v>2253</v>
      </c>
      <c r="F1102">
        <v>50666</v>
      </c>
      <c r="G1102">
        <v>121.5</v>
      </c>
      <c r="H1102">
        <v>382</v>
      </c>
      <c r="I1102">
        <v>1.5000197371018041E-3</v>
      </c>
      <c r="J1102">
        <v>0.19895287958115182</v>
      </c>
      <c r="K1102">
        <v>2024</v>
      </c>
      <c r="L1102">
        <v>36</v>
      </c>
    </row>
    <row r="1103" spans="1:12" x14ac:dyDescent="0.3">
      <c r="A1103">
        <v>91</v>
      </c>
      <c r="B1103" t="s">
        <v>733</v>
      </c>
      <c r="C1103" t="s">
        <v>249</v>
      </c>
      <c r="D1103">
        <v>75</v>
      </c>
      <c r="E1103" t="s">
        <v>2262</v>
      </c>
      <c r="F1103">
        <v>50666</v>
      </c>
      <c r="G1103">
        <v>124</v>
      </c>
      <c r="H1103">
        <v>297</v>
      </c>
      <c r="I1103">
        <v>1.4802826352978329E-3</v>
      </c>
      <c r="J1103">
        <v>0.25252525252525254</v>
      </c>
      <c r="K1103">
        <v>2024</v>
      </c>
      <c r="L1103">
        <v>36</v>
      </c>
    </row>
    <row r="1104" spans="1:12" x14ac:dyDescent="0.3">
      <c r="A1104">
        <v>91</v>
      </c>
      <c r="B1104" t="s">
        <v>733</v>
      </c>
      <c r="C1104" t="s">
        <v>272</v>
      </c>
      <c r="D1104">
        <v>73</v>
      </c>
      <c r="E1104" t="s">
        <v>1161</v>
      </c>
      <c r="F1104">
        <v>50666</v>
      </c>
      <c r="G1104">
        <v>126</v>
      </c>
      <c r="H1104">
        <v>1538</v>
      </c>
      <c r="I1104">
        <v>1.4408084316898907E-3</v>
      </c>
      <c r="J1104">
        <v>4.7464239271781533E-2</v>
      </c>
      <c r="K1104">
        <v>2024</v>
      </c>
      <c r="L1104">
        <v>36</v>
      </c>
    </row>
    <row r="1105" spans="1:12" x14ac:dyDescent="0.3">
      <c r="A1105">
        <v>91</v>
      </c>
      <c r="B1105" t="s">
        <v>733</v>
      </c>
      <c r="C1105" t="s">
        <v>3004</v>
      </c>
      <c r="D1105">
        <v>73</v>
      </c>
      <c r="E1105" t="s">
        <v>3005</v>
      </c>
      <c r="F1105">
        <v>50666</v>
      </c>
      <c r="G1105">
        <v>126</v>
      </c>
      <c r="H1105">
        <v>627</v>
      </c>
      <c r="I1105">
        <v>1.4408084316898907E-3</v>
      </c>
      <c r="J1105">
        <v>0.11642743221690591</v>
      </c>
      <c r="K1105">
        <v>2024</v>
      </c>
      <c r="L1105">
        <v>36</v>
      </c>
    </row>
    <row r="1106" spans="1:12" x14ac:dyDescent="0.3">
      <c r="A1106">
        <v>91</v>
      </c>
      <c r="B1106" t="s">
        <v>733</v>
      </c>
      <c r="C1106" t="s">
        <v>636</v>
      </c>
      <c r="D1106">
        <v>73</v>
      </c>
      <c r="E1106" t="s">
        <v>1230</v>
      </c>
      <c r="F1106">
        <v>50666</v>
      </c>
      <c r="G1106">
        <v>126</v>
      </c>
      <c r="H1106">
        <v>856</v>
      </c>
      <c r="I1106">
        <v>1.4408084316898907E-3</v>
      </c>
      <c r="J1106">
        <v>8.5280373831775697E-2</v>
      </c>
      <c r="K1106">
        <v>2024</v>
      </c>
      <c r="L1106">
        <v>36</v>
      </c>
    </row>
    <row r="1107" spans="1:12" x14ac:dyDescent="0.3">
      <c r="A1107">
        <v>91</v>
      </c>
      <c r="B1107" t="s">
        <v>733</v>
      </c>
      <c r="C1107" t="s">
        <v>207</v>
      </c>
      <c r="D1107">
        <v>72</v>
      </c>
      <c r="E1107" t="s">
        <v>2254</v>
      </c>
      <c r="F1107">
        <v>50666</v>
      </c>
      <c r="G1107">
        <v>128.5</v>
      </c>
      <c r="H1107">
        <v>624</v>
      </c>
      <c r="I1107">
        <v>1.4210713298859195E-3</v>
      </c>
      <c r="J1107">
        <v>0.11538461538461539</v>
      </c>
      <c r="K1107">
        <v>2024</v>
      </c>
      <c r="L1107">
        <v>36</v>
      </c>
    </row>
    <row r="1108" spans="1:12" x14ac:dyDescent="0.3">
      <c r="A1108">
        <v>91</v>
      </c>
      <c r="B1108" t="s">
        <v>733</v>
      </c>
      <c r="C1108" t="s">
        <v>528</v>
      </c>
      <c r="D1108">
        <v>72</v>
      </c>
      <c r="E1108" t="s">
        <v>970</v>
      </c>
      <c r="F1108">
        <v>50666</v>
      </c>
      <c r="G1108">
        <v>128.5</v>
      </c>
      <c r="H1108">
        <v>972</v>
      </c>
      <c r="I1108">
        <v>1.4210713298859195E-3</v>
      </c>
      <c r="J1108">
        <v>7.407407407407407E-2</v>
      </c>
      <c r="K1108">
        <v>2024</v>
      </c>
      <c r="L1108">
        <v>36</v>
      </c>
    </row>
    <row r="1109" spans="1:12" x14ac:dyDescent="0.3">
      <c r="A1109">
        <v>91</v>
      </c>
      <c r="B1109" t="s">
        <v>733</v>
      </c>
      <c r="C1109" t="s">
        <v>171</v>
      </c>
      <c r="D1109">
        <v>69</v>
      </c>
      <c r="E1109" t="s">
        <v>1286</v>
      </c>
      <c r="F1109">
        <v>50666</v>
      </c>
      <c r="G1109">
        <v>131</v>
      </c>
      <c r="H1109">
        <v>1653</v>
      </c>
      <c r="I1109">
        <v>1.3618600244740063E-3</v>
      </c>
      <c r="J1109">
        <v>4.1742286751361164E-2</v>
      </c>
      <c r="K1109">
        <v>2024</v>
      </c>
      <c r="L1109">
        <v>36</v>
      </c>
    </row>
    <row r="1110" spans="1:12" x14ac:dyDescent="0.3">
      <c r="A1110">
        <v>91</v>
      </c>
      <c r="B1110" t="s">
        <v>733</v>
      </c>
      <c r="C1110" t="s">
        <v>448</v>
      </c>
      <c r="D1110">
        <v>69</v>
      </c>
      <c r="E1110" t="s">
        <v>1270</v>
      </c>
      <c r="F1110">
        <v>50666</v>
      </c>
      <c r="G1110">
        <v>131</v>
      </c>
      <c r="H1110">
        <v>2369</v>
      </c>
      <c r="I1110">
        <v>1.3618600244740063E-3</v>
      </c>
      <c r="J1110">
        <v>2.9126213592233011E-2</v>
      </c>
      <c r="K1110">
        <v>2024</v>
      </c>
      <c r="L1110">
        <v>36</v>
      </c>
    </row>
    <row r="1111" spans="1:12" x14ac:dyDescent="0.3">
      <c r="A1111">
        <v>91</v>
      </c>
      <c r="B1111" t="s">
        <v>733</v>
      </c>
      <c r="C1111" t="s">
        <v>603</v>
      </c>
      <c r="D1111">
        <v>69</v>
      </c>
      <c r="E1111" t="s">
        <v>1102</v>
      </c>
      <c r="F1111">
        <v>50666</v>
      </c>
      <c r="G1111">
        <v>131</v>
      </c>
      <c r="H1111">
        <v>1958</v>
      </c>
      <c r="I1111">
        <v>1.3618600244740063E-3</v>
      </c>
      <c r="J1111">
        <v>3.5240040858018386E-2</v>
      </c>
      <c r="K1111">
        <v>2024</v>
      </c>
      <c r="L1111">
        <v>36</v>
      </c>
    </row>
    <row r="1112" spans="1:12" x14ac:dyDescent="0.3">
      <c r="A1112">
        <v>91</v>
      </c>
      <c r="B1112" t="s">
        <v>733</v>
      </c>
      <c r="C1112" t="s">
        <v>427</v>
      </c>
      <c r="D1112">
        <v>68</v>
      </c>
      <c r="E1112" t="s">
        <v>1258</v>
      </c>
      <c r="F1112">
        <v>50666</v>
      </c>
      <c r="G1112">
        <v>133</v>
      </c>
      <c r="H1112">
        <v>460</v>
      </c>
      <c r="I1112">
        <v>1.3421229226700351E-3</v>
      </c>
      <c r="J1112">
        <v>0.14782608695652175</v>
      </c>
      <c r="K1112">
        <v>2024</v>
      </c>
      <c r="L1112">
        <v>36</v>
      </c>
    </row>
    <row r="1113" spans="1:12" x14ac:dyDescent="0.3">
      <c r="A1113">
        <v>91</v>
      </c>
      <c r="B1113" t="s">
        <v>733</v>
      </c>
      <c r="C1113" t="s">
        <v>383</v>
      </c>
      <c r="D1113">
        <v>67</v>
      </c>
      <c r="E1113" t="s">
        <v>1127</v>
      </c>
      <c r="F1113">
        <v>50666</v>
      </c>
      <c r="G1113">
        <v>134</v>
      </c>
      <c r="H1113">
        <v>1160</v>
      </c>
      <c r="I1113">
        <v>1.3223858208660641E-3</v>
      </c>
      <c r="J1113">
        <v>5.775862068965517E-2</v>
      </c>
      <c r="K1113">
        <v>2024</v>
      </c>
      <c r="L1113">
        <v>36</v>
      </c>
    </row>
    <row r="1114" spans="1:12" x14ac:dyDescent="0.3">
      <c r="A1114">
        <v>91</v>
      </c>
      <c r="B1114" t="s">
        <v>733</v>
      </c>
      <c r="C1114" t="s">
        <v>442</v>
      </c>
      <c r="D1114">
        <v>66</v>
      </c>
      <c r="E1114" t="s">
        <v>3008</v>
      </c>
      <c r="F1114">
        <v>50666</v>
      </c>
      <c r="G1114">
        <v>135.5</v>
      </c>
      <c r="H1114">
        <v>719</v>
      </c>
      <c r="I1114">
        <v>1.3026487190620929E-3</v>
      </c>
      <c r="J1114">
        <v>9.1794158553546598E-2</v>
      </c>
      <c r="K1114">
        <v>2024</v>
      </c>
      <c r="L1114">
        <v>36</v>
      </c>
    </row>
    <row r="1115" spans="1:12" x14ac:dyDescent="0.3">
      <c r="A1115">
        <v>91</v>
      </c>
      <c r="B1115" t="s">
        <v>733</v>
      </c>
      <c r="C1115" t="s">
        <v>506</v>
      </c>
      <c r="D1115">
        <v>66</v>
      </c>
      <c r="E1115" t="s">
        <v>1056</v>
      </c>
      <c r="F1115">
        <v>50666</v>
      </c>
      <c r="G1115">
        <v>135.5</v>
      </c>
      <c r="H1115">
        <v>1940</v>
      </c>
      <c r="I1115">
        <v>1.3026487190620929E-3</v>
      </c>
      <c r="J1115">
        <v>3.4020618556701028E-2</v>
      </c>
      <c r="K1115">
        <v>2024</v>
      </c>
      <c r="L1115">
        <v>36</v>
      </c>
    </row>
    <row r="1116" spans="1:12" x14ac:dyDescent="0.3">
      <c r="A1116">
        <v>91</v>
      </c>
      <c r="B1116" t="s">
        <v>733</v>
      </c>
      <c r="C1116" t="s">
        <v>190</v>
      </c>
      <c r="D1116">
        <v>65</v>
      </c>
      <c r="E1116" t="s">
        <v>1126</v>
      </c>
      <c r="F1116">
        <v>50666</v>
      </c>
      <c r="G1116">
        <v>137.5</v>
      </c>
      <c r="H1116">
        <v>1130</v>
      </c>
      <c r="I1116">
        <v>1.2829116172581219E-3</v>
      </c>
      <c r="J1116">
        <v>5.7522123893805309E-2</v>
      </c>
      <c r="K1116">
        <v>2024</v>
      </c>
      <c r="L1116">
        <v>36</v>
      </c>
    </row>
    <row r="1117" spans="1:12" x14ac:dyDescent="0.3">
      <c r="A1117">
        <v>91</v>
      </c>
      <c r="B1117" t="s">
        <v>733</v>
      </c>
      <c r="C1117" t="s">
        <v>289</v>
      </c>
      <c r="D1117">
        <v>65</v>
      </c>
      <c r="E1117" t="s">
        <v>1263</v>
      </c>
      <c r="F1117">
        <v>50666</v>
      </c>
      <c r="G1117">
        <v>137.5</v>
      </c>
      <c r="H1117">
        <v>1842</v>
      </c>
      <c r="I1117">
        <v>1.2829116172581219E-3</v>
      </c>
      <c r="J1117">
        <v>3.5287730727470143E-2</v>
      </c>
      <c r="K1117">
        <v>2024</v>
      </c>
      <c r="L1117">
        <v>36</v>
      </c>
    </row>
    <row r="1118" spans="1:12" x14ac:dyDescent="0.3">
      <c r="A1118">
        <v>91</v>
      </c>
      <c r="B1118" t="s">
        <v>733</v>
      </c>
      <c r="C1118" t="s">
        <v>309</v>
      </c>
      <c r="D1118">
        <v>64</v>
      </c>
      <c r="E1118" t="s">
        <v>985</v>
      </c>
      <c r="F1118">
        <v>50666</v>
      </c>
      <c r="G1118">
        <v>140.5</v>
      </c>
      <c r="H1118">
        <v>2458</v>
      </c>
      <c r="I1118">
        <v>1.2631745154541507E-3</v>
      </c>
      <c r="J1118">
        <v>2.6037428803905614E-2</v>
      </c>
      <c r="K1118">
        <v>2024</v>
      </c>
      <c r="L1118">
        <v>36</v>
      </c>
    </row>
    <row r="1119" spans="1:12" x14ac:dyDescent="0.3">
      <c r="A1119">
        <v>91</v>
      </c>
      <c r="B1119" t="s">
        <v>733</v>
      </c>
      <c r="C1119" t="s">
        <v>323</v>
      </c>
      <c r="D1119">
        <v>64</v>
      </c>
      <c r="E1119" t="s">
        <v>1122</v>
      </c>
      <c r="F1119">
        <v>50666</v>
      </c>
      <c r="G1119">
        <v>140.5</v>
      </c>
      <c r="H1119">
        <v>847</v>
      </c>
      <c r="I1119">
        <v>1.2631745154541507E-3</v>
      </c>
      <c r="J1119">
        <v>7.5560802833530102E-2</v>
      </c>
      <c r="K1119">
        <v>2024</v>
      </c>
      <c r="L1119">
        <v>36</v>
      </c>
    </row>
    <row r="1120" spans="1:12" x14ac:dyDescent="0.3">
      <c r="A1120">
        <v>91</v>
      </c>
      <c r="B1120" t="s">
        <v>733</v>
      </c>
      <c r="C1120" t="s">
        <v>475</v>
      </c>
      <c r="D1120">
        <v>64</v>
      </c>
      <c r="E1120" t="s">
        <v>1214</v>
      </c>
      <c r="F1120">
        <v>50666</v>
      </c>
      <c r="G1120">
        <v>140.5</v>
      </c>
      <c r="H1120">
        <v>1733</v>
      </c>
      <c r="I1120">
        <v>1.2631745154541507E-3</v>
      </c>
      <c r="J1120">
        <v>3.693017888055395E-2</v>
      </c>
      <c r="K1120">
        <v>2024</v>
      </c>
      <c r="L1120">
        <v>36</v>
      </c>
    </row>
    <row r="1121" spans="1:12" x14ac:dyDescent="0.3">
      <c r="A1121">
        <v>91</v>
      </c>
      <c r="B1121" t="s">
        <v>733</v>
      </c>
      <c r="C1121" t="s">
        <v>515</v>
      </c>
      <c r="D1121">
        <v>64</v>
      </c>
      <c r="E1121" t="s">
        <v>1051</v>
      </c>
      <c r="F1121">
        <v>50666</v>
      </c>
      <c r="G1121">
        <v>140.5</v>
      </c>
      <c r="H1121">
        <v>2386</v>
      </c>
      <c r="I1121">
        <v>1.2631745154541507E-3</v>
      </c>
      <c r="J1121">
        <v>2.6823134953897737E-2</v>
      </c>
      <c r="K1121">
        <v>2024</v>
      </c>
      <c r="L1121">
        <v>36</v>
      </c>
    </row>
    <row r="1122" spans="1:12" x14ac:dyDescent="0.3">
      <c r="A1122">
        <v>91</v>
      </c>
      <c r="B1122" t="s">
        <v>733</v>
      </c>
      <c r="C1122" t="s">
        <v>400</v>
      </c>
      <c r="D1122">
        <v>63</v>
      </c>
      <c r="E1122" t="s">
        <v>1116</v>
      </c>
      <c r="F1122">
        <v>50666</v>
      </c>
      <c r="G1122">
        <v>144.5</v>
      </c>
      <c r="H1122">
        <v>1140</v>
      </c>
      <c r="I1122">
        <v>1.2434374136501797E-3</v>
      </c>
      <c r="J1122">
        <v>5.526315789473684E-2</v>
      </c>
      <c r="K1122">
        <v>2024</v>
      </c>
      <c r="L1122">
        <v>36</v>
      </c>
    </row>
    <row r="1123" spans="1:12" x14ac:dyDescent="0.3">
      <c r="A1123">
        <v>91</v>
      </c>
      <c r="B1123" t="s">
        <v>733</v>
      </c>
      <c r="C1123" t="s">
        <v>454</v>
      </c>
      <c r="D1123">
        <v>63</v>
      </c>
      <c r="E1123" t="s">
        <v>1245</v>
      </c>
      <c r="F1123">
        <v>50666</v>
      </c>
      <c r="G1123">
        <v>144.5</v>
      </c>
      <c r="H1123">
        <v>2047</v>
      </c>
      <c r="I1123">
        <v>1.2434374136501797E-3</v>
      </c>
      <c r="J1123">
        <v>3.0776746458231558E-2</v>
      </c>
      <c r="K1123">
        <v>2024</v>
      </c>
      <c r="L1123">
        <v>36</v>
      </c>
    </row>
    <row r="1124" spans="1:12" x14ac:dyDescent="0.3">
      <c r="A1124">
        <v>91</v>
      </c>
      <c r="B1124" t="s">
        <v>733</v>
      </c>
      <c r="C1124" t="s">
        <v>457</v>
      </c>
      <c r="D1124">
        <v>63</v>
      </c>
      <c r="E1124" t="s">
        <v>1314</v>
      </c>
      <c r="F1124">
        <v>50666</v>
      </c>
      <c r="G1124">
        <v>144.5</v>
      </c>
      <c r="H1124">
        <v>1257</v>
      </c>
      <c r="I1124">
        <v>1.2434374136501797E-3</v>
      </c>
      <c r="J1124">
        <v>5.0119331742243436E-2</v>
      </c>
      <c r="K1124">
        <v>2024</v>
      </c>
      <c r="L1124">
        <v>36</v>
      </c>
    </row>
    <row r="1125" spans="1:12" x14ac:dyDescent="0.3">
      <c r="A1125">
        <v>91</v>
      </c>
      <c r="B1125" t="s">
        <v>733</v>
      </c>
      <c r="C1125" t="s">
        <v>658</v>
      </c>
      <c r="D1125">
        <v>63</v>
      </c>
      <c r="E1125" t="s">
        <v>1046</v>
      </c>
      <c r="F1125">
        <v>50666</v>
      </c>
      <c r="G1125">
        <v>144.5</v>
      </c>
      <c r="H1125">
        <v>1877</v>
      </c>
      <c r="I1125">
        <v>1.2434374136501797E-3</v>
      </c>
      <c r="J1125">
        <v>3.3564198188598827E-2</v>
      </c>
      <c r="K1125">
        <v>2024</v>
      </c>
      <c r="L1125">
        <v>36</v>
      </c>
    </row>
    <row r="1126" spans="1:12" x14ac:dyDescent="0.3">
      <c r="A1126">
        <v>91</v>
      </c>
      <c r="B1126" t="s">
        <v>733</v>
      </c>
      <c r="C1126" t="s">
        <v>142</v>
      </c>
      <c r="D1126">
        <v>60</v>
      </c>
      <c r="E1126" t="s">
        <v>1049</v>
      </c>
      <c r="F1126">
        <v>50666</v>
      </c>
      <c r="G1126">
        <v>148.5</v>
      </c>
      <c r="H1126">
        <v>1953</v>
      </c>
      <c r="I1126">
        <v>1.1842261082382663E-3</v>
      </c>
      <c r="J1126">
        <v>3.0721966205837174E-2</v>
      </c>
      <c r="K1126">
        <v>2024</v>
      </c>
      <c r="L1126">
        <v>36</v>
      </c>
    </row>
    <row r="1127" spans="1:12" x14ac:dyDescent="0.3">
      <c r="A1127">
        <v>91</v>
      </c>
      <c r="B1127" t="s">
        <v>733</v>
      </c>
      <c r="C1127" t="s">
        <v>1153</v>
      </c>
      <c r="D1127">
        <v>60</v>
      </c>
      <c r="E1127" t="s">
        <v>1154</v>
      </c>
      <c r="F1127">
        <v>50666</v>
      </c>
      <c r="G1127">
        <v>148.5</v>
      </c>
      <c r="H1127">
        <v>757</v>
      </c>
      <c r="I1127">
        <v>1.1842261082382663E-3</v>
      </c>
      <c r="J1127">
        <v>7.9260237780713338E-2</v>
      </c>
      <c r="K1127">
        <v>2024</v>
      </c>
      <c r="L1127">
        <v>36</v>
      </c>
    </row>
    <row r="1128" spans="1:12" x14ac:dyDescent="0.3">
      <c r="A1128">
        <v>91</v>
      </c>
      <c r="B1128" t="s">
        <v>733</v>
      </c>
      <c r="C1128" t="s">
        <v>495</v>
      </c>
      <c r="D1128">
        <v>60</v>
      </c>
      <c r="E1128" t="s">
        <v>1023</v>
      </c>
      <c r="F1128">
        <v>50666</v>
      </c>
      <c r="G1128">
        <v>148.5</v>
      </c>
      <c r="H1128">
        <v>5887</v>
      </c>
      <c r="I1128">
        <v>1.1842261082382663E-3</v>
      </c>
      <c r="J1128">
        <v>1.0191948360794971E-2</v>
      </c>
      <c r="K1128">
        <v>2024</v>
      </c>
      <c r="L1128">
        <v>36</v>
      </c>
    </row>
    <row r="1129" spans="1:12" x14ac:dyDescent="0.3">
      <c r="A1129">
        <v>91</v>
      </c>
      <c r="B1129" t="s">
        <v>733</v>
      </c>
      <c r="C1129" t="s">
        <v>567</v>
      </c>
      <c r="D1129">
        <v>60</v>
      </c>
      <c r="E1129" t="s">
        <v>1283</v>
      </c>
      <c r="F1129">
        <v>50666</v>
      </c>
      <c r="G1129">
        <v>148.5</v>
      </c>
      <c r="H1129">
        <v>691</v>
      </c>
      <c r="I1129">
        <v>1.1842261082382663E-3</v>
      </c>
      <c r="J1129">
        <v>8.6830680173661356E-2</v>
      </c>
      <c r="K1129">
        <v>2024</v>
      </c>
      <c r="L1129">
        <v>36</v>
      </c>
    </row>
    <row r="1130" spans="1:12" x14ac:dyDescent="0.3">
      <c r="A1130">
        <v>91</v>
      </c>
      <c r="B1130" t="s">
        <v>733</v>
      </c>
      <c r="C1130" t="s">
        <v>247</v>
      </c>
      <c r="D1130">
        <v>58</v>
      </c>
      <c r="E1130" t="s">
        <v>3017</v>
      </c>
      <c r="F1130">
        <v>50666</v>
      </c>
      <c r="G1130">
        <v>152.5</v>
      </c>
      <c r="H1130">
        <v>659</v>
      </c>
      <c r="I1130">
        <v>1.1447519046303241E-3</v>
      </c>
      <c r="J1130">
        <v>8.8012139605462822E-2</v>
      </c>
      <c r="K1130">
        <v>2024</v>
      </c>
      <c r="L1130">
        <v>36</v>
      </c>
    </row>
    <row r="1131" spans="1:12" x14ac:dyDescent="0.3">
      <c r="A1131">
        <v>91</v>
      </c>
      <c r="B1131" t="s">
        <v>733</v>
      </c>
      <c r="C1131" t="s">
        <v>306</v>
      </c>
      <c r="D1131">
        <v>58</v>
      </c>
      <c r="E1131" t="s">
        <v>1272</v>
      </c>
      <c r="F1131">
        <v>50666</v>
      </c>
      <c r="G1131">
        <v>152.5</v>
      </c>
      <c r="H1131">
        <v>1780</v>
      </c>
      <c r="I1131">
        <v>1.1447519046303241E-3</v>
      </c>
      <c r="J1131">
        <v>3.2584269662921349E-2</v>
      </c>
      <c r="K1131">
        <v>2024</v>
      </c>
      <c r="L1131">
        <v>36</v>
      </c>
    </row>
    <row r="1132" spans="1:12" x14ac:dyDescent="0.3">
      <c r="A1132">
        <v>91</v>
      </c>
      <c r="B1132" t="s">
        <v>733</v>
      </c>
      <c r="C1132" t="s">
        <v>409</v>
      </c>
      <c r="D1132">
        <v>58</v>
      </c>
      <c r="E1132" t="s">
        <v>1055</v>
      </c>
      <c r="F1132">
        <v>50666</v>
      </c>
      <c r="G1132">
        <v>152.5</v>
      </c>
      <c r="H1132">
        <v>3095</v>
      </c>
      <c r="I1132">
        <v>1.1447519046303241E-3</v>
      </c>
      <c r="J1132">
        <v>1.8739903069466882E-2</v>
      </c>
      <c r="K1132">
        <v>2024</v>
      </c>
      <c r="L1132">
        <v>36</v>
      </c>
    </row>
    <row r="1133" spans="1:12" x14ac:dyDescent="0.3">
      <c r="A1133">
        <v>91</v>
      </c>
      <c r="B1133" t="s">
        <v>733</v>
      </c>
      <c r="C1133" t="s">
        <v>590</v>
      </c>
      <c r="D1133">
        <v>58</v>
      </c>
      <c r="E1133" t="s">
        <v>1296</v>
      </c>
      <c r="F1133">
        <v>50666</v>
      </c>
      <c r="G1133">
        <v>152.5</v>
      </c>
      <c r="H1133">
        <v>670</v>
      </c>
      <c r="I1133">
        <v>1.1447519046303241E-3</v>
      </c>
      <c r="J1133">
        <v>8.6567164179104483E-2</v>
      </c>
      <c r="K1133">
        <v>2024</v>
      </c>
      <c r="L1133">
        <v>36</v>
      </c>
    </row>
    <row r="1134" spans="1:12" x14ac:dyDescent="0.3">
      <c r="A1134">
        <v>91</v>
      </c>
      <c r="B1134" t="s">
        <v>733</v>
      </c>
      <c r="C1134" t="s">
        <v>3041</v>
      </c>
      <c r="D1134">
        <v>57</v>
      </c>
      <c r="E1134" t="s">
        <v>3042</v>
      </c>
      <c r="F1134">
        <v>50666</v>
      </c>
      <c r="G1134">
        <v>155.5</v>
      </c>
      <c r="H1134">
        <v>256</v>
      </c>
      <c r="I1134">
        <v>1.1250148028263531E-3</v>
      </c>
      <c r="J1134">
        <v>0.22265625</v>
      </c>
      <c r="K1134">
        <v>2024</v>
      </c>
      <c r="L1134">
        <v>36</v>
      </c>
    </row>
    <row r="1135" spans="1:12" x14ac:dyDescent="0.3">
      <c r="A1135">
        <v>91</v>
      </c>
      <c r="B1135" t="s">
        <v>733</v>
      </c>
      <c r="C1135" t="s">
        <v>403</v>
      </c>
      <c r="D1135">
        <v>57</v>
      </c>
      <c r="E1135" t="s">
        <v>1201</v>
      </c>
      <c r="F1135">
        <v>50666</v>
      </c>
      <c r="G1135">
        <v>155.5</v>
      </c>
      <c r="H1135">
        <v>1310</v>
      </c>
      <c r="I1135">
        <v>1.1250148028263531E-3</v>
      </c>
      <c r="J1135">
        <v>4.351145038167939E-2</v>
      </c>
      <c r="K1135">
        <v>2024</v>
      </c>
      <c r="L1135">
        <v>36</v>
      </c>
    </row>
    <row r="1136" spans="1:12" x14ac:dyDescent="0.3">
      <c r="A1136">
        <v>91</v>
      </c>
      <c r="B1136" t="s">
        <v>733</v>
      </c>
      <c r="C1136" t="s">
        <v>379</v>
      </c>
      <c r="D1136">
        <v>56</v>
      </c>
      <c r="E1136" t="s">
        <v>1118</v>
      </c>
      <c r="F1136">
        <v>50666</v>
      </c>
      <c r="G1136">
        <v>158</v>
      </c>
      <c r="H1136">
        <v>886</v>
      </c>
      <c r="I1136">
        <v>1.1052777010223818E-3</v>
      </c>
      <c r="J1136">
        <v>6.320541760722348E-2</v>
      </c>
      <c r="K1136">
        <v>2024</v>
      </c>
      <c r="L1136">
        <v>36</v>
      </c>
    </row>
    <row r="1137" spans="1:12" x14ac:dyDescent="0.3">
      <c r="A1137">
        <v>91</v>
      </c>
      <c r="B1137" t="s">
        <v>733</v>
      </c>
      <c r="C1137" t="s">
        <v>1249</v>
      </c>
      <c r="D1137">
        <v>56</v>
      </c>
      <c r="E1137" t="s">
        <v>3026</v>
      </c>
      <c r="F1137">
        <v>50666</v>
      </c>
      <c r="G1137">
        <v>158</v>
      </c>
      <c r="H1137">
        <v>204</v>
      </c>
      <c r="I1137">
        <v>1.1052777010223818E-3</v>
      </c>
      <c r="J1137">
        <v>0.27450980392156865</v>
      </c>
      <c r="K1137">
        <v>2024</v>
      </c>
      <c r="L1137">
        <v>36</v>
      </c>
    </row>
    <row r="1138" spans="1:12" x14ac:dyDescent="0.3">
      <c r="A1138">
        <v>91</v>
      </c>
      <c r="B1138" t="s">
        <v>733</v>
      </c>
      <c r="C1138" t="s">
        <v>652</v>
      </c>
      <c r="D1138">
        <v>56</v>
      </c>
      <c r="E1138" t="s">
        <v>1105</v>
      </c>
      <c r="F1138">
        <v>50666</v>
      </c>
      <c r="G1138">
        <v>158</v>
      </c>
      <c r="H1138">
        <v>1383</v>
      </c>
      <c r="I1138">
        <v>1.1052777010223818E-3</v>
      </c>
      <c r="J1138">
        <v>4.0491684743311641E-2</v>
      </c>
      <c r="K1138">
        <v>2024</v>
      </c>
      <c r="L1138">
        <v>36</v>
      </c>
    </row>
    <row r="1139" spans="1:12" x14ac:dyDescent="0.3">
      <c r="A1139">
        <v>91</v>
      </c>
      <c r="B1139" t="s">
        <v>733</v>
      </c>
      <c r="C1139" t="s">
        <v>310</v>
      </c>
      <c r="D1139">
        <v>55</v>
      </c>
      <c r="E1139" t="s">
        <v>975</v>
      </c>
      <c r="F1139">
        <v>50666</v>
      </c>
      <c r="G1139">
        <v>160.5</v>
      </c>
      <c r="H1139">
        <v>757</v>
      </c>
      <c r="I1139">
        <v>1.0855405992184109E-3</v>
      </c>
      <c r="J1139">
        <v>7.2655217965653898E-2</v>
      </c>
      <c r="K1139">
        <v>2024</v>
      </c>
      <c r="L1139">
        <v>36</v>
      </c>
    </row>
    <row r="1140" spans="1:12" x14ac:dyDescent="0.3">
      <c r="A1140">
        <v>91</v>
      </c>
      <c r="B1140" t="s">
        <v>733</v>
      </c>
      <c r="C1140" t="s">
        <v>352</v>
      </c>
      <c r="D1140">
        <v>55</v>
      </c>
      <c r="E1140" t="s">
        <v>1280</v>
      </c>
      <c r="F1140">
        <v>50666</v>
      </c>
      <c r="G1140">
        <v>160.5</v>
      </c>
      <c r="H1140">
        <v>1992</v>
      </c>
      <c r="I1140">
        <v>1.0855405992184109E-3</v>
      </c>
      <c r="J1140">
        <v>2.7610441767068273E-2</v>
      </c>
      <c r="K1140">
        <v>2024</v>
      </c>
      <c r="L1140">
        <v>36</v>
      </c>
    </row>
    <row r="1141" spans="1:12" x14ac:dyDescent="0.3">
      <c r="A1141">
        <v>91</v>
      </c>
      <c r="B1141" t="s">
        <v>733</v>
      </c>
      <c r="C1141" t="s">
        <v>973</v>
      </c>
      <c r="D1141">
        <v>54</v>
      </c>
      <c r="E1141" t="s">
        <v>974</v>
      </c>
      <c r="F1141">
        <v>50666</v>
      </c>
      <c r="G1141">
        <v>162.5</v>
      </c>
      <c r="H1141">
        <v>381</v>
      </c>
      <c r="I1141">
        <v>1.0658034974144396E-3</v>
      </c>
      <c r="J1141">
        <v>0.14173228346456693</v>
      </c>
      <c r="K1141">
        <v>2024</v>
      </c>
      <c r="L1141">
        <v>36</v>
      </c>
    </row>
    <row r="1142" spans="1:12" x14ac:dyDescent="0.3">
      <c r="A1142">
        <v>91</v>
      </c>
      <c r="B1142" t="s">
        <v>733</v>
      </c>
      <c r="C1142" t="s">
        <v>535</v>
      </c>
      <c r="D1142">
        <v>54</v>
      </c>
      <c r="E1142" t="s">
        <v>1108</v>
      </c>
      <c r="F1142">
        <v>50666</v>
      </c>
      <c r="G1142">
        <v>162.5</v>
      </c>
      <c r="H1142">
        <v>1438</v>
      </c>
      <c r="I1142">
        <v>1.0658034974144396E-3</v>
      </c>
      <c r="J1142">
        <v>3.7552155771905425E-2</v>
      </c>
      <c r="K1142">
        <v>2024</v>
      </c>
      <c r="L1142">
        <v>36</v>
      </c>
    </row>
    <row r="1143" spans="1:12" x14ac:dyDescent="0.3">
      <c r="A1143">
        <v>91</v>
      </c>
      <c r="B1143" t="s">
        <v>733</v>
      </c>
      <c r="C1143" t="s">
        <v>353</v>
      </c>
      <c r="D1143">
        <v>53</v>
      </c>
      <c r="E1143" t="s">
        <v>1265</v>
      </c>
      <c r="F1143">
        <v>50666</v>
      </c>
      <c r="G1143">
        <v>164</v>
      </c>
      <c r="H1143">
        <v>1296</v>
      </c>
      <c r="I1143">
        <v>1.0460663956104687E-3</v>
      </c>
      <c r="J1143">
        <v>4.0895061728395063E-2</v>
      </c>
      <c r="K1143">
        <v>2024</v>
      </c>
      <c r="L1143">
        <v>36</v>
      </c>
    </row>
    <row r="1144" spans="1:12" x14ac:dyDescent="0.3">
      <c r="A1144">
        <v>91</v>
      </c>
      <c r="B1144" t="s">
        <v>733</v>
      </c>
      <c r="C1144" t="s">
        <v>3104</v>
      </c>
      <c r="D1144">
        <v>52</v>
      </c>
      <c r="E1144" t="s">
        <v>3105</v>
      </c>
      <c r="F1144">
        <v>50666</v>
      </c>
      <c r="G1144">
        <v>168</v>
      </c>
      <c r="H1144">
        <v>135</v>
      </c>
      <c r="I1144">
        <v>1.0263292938064974E-3</v>
      </c>
      <c r="J1144">
        <v>0.38518518518518519</v>
      </c>
      <c r="K1144">
        <v>2024</v>
      </c>
      <c r="L1144">
        <v>36</v>
      </c>
    </row>
    <row r="1145" spans="1:12" x14ac:dyDescent="0.3">
      <c r="A1145">
        <v>91</v>
      </c>
      <c r="B1145" t="s">
        <v>733</v>
      </c>
      <c r="C1145" t="s">
        <v>346</v>
      </c>
      <c r="D1145">
        <v>52</v>
      </c>
      <c r="E1145" t="s">
        <v>1210</v>
      </c>
      <c r="F1145">
        <v>50666</v>
      </c>
      <c r="G1145">
        <v>168</v>
      </c>
      <c r="H1145">
        <v>1168</v>
      </c>
      <c r="I1145">
        <v>1.0263292938064974E-3</v>
      </c>
      <c r="J1145">
        <v>4.4520547945205477E-2</v>
      </c>
      <c r="K1145">
        <v>2024</v>
      </c>
      <c r="L1145">
        <v>36</v>
      </c>
    </row>
    <row r="1146" spans="1:12" x14ac:dyDescent="0.3">
      <c r="A1146">
        <v>91</v>
      </c>
      <c r="B1146" t="s">
        <v>733</v>
      </c>
      <c r="C1146" t="s">
        <v>516</v>
      </c>
      <c r="D1146">
        <v>52</v>
      </c>
      <c r="E1146" t="s">
        <v>1294</v>
      </c>
      <c r="F1146">
        <v>50666</v>
      </c>
      <c r="G1146">
        <v>168</v>
      </c>
      <c r="H1146">
        <v>888</v>
      </c>
      <c r="I1146">
        <v>1.0263292938064974E-3</v>
      </c>
      <c r="J1146">
        <v>5.8558558558558557E-2</v>
      </c>
      <c r="K1146">
        <v>2024</v>
      </c>
      <c r="L1146">
        <v>36</v>
      </c>
    </row>
    <row r="1147" spans="1:12" x14ac:dyDescent="0.3">
      <c r="A1147">
        <v>91</v>
      </c>
      <c r="B1147" t="s">
        <v>733</v>
      </c>
      <c r="C1147" t="s">
        <v>519</v>
      </c>
      <c r="D1147">
        <v>52</v>
      </c>
      <c r="E1147" t="s">
        <v>976</v>
      </c>
      <c r="F1147">
        <v>50666</v>
      </c>
      <c r="G1147">
        <v>168</v>
      </c>
      <c r="H1147">
        <v>602</v>
      </c>
      <c r="I1147">
        <v>1.0263292938064974E-3</v>
      </c>
      <c r="J1147">
        <v>8.6378737541528236E-2</v>
      </c>
      <c r="K1147">
        <v>2024</v>
      </c>
      <c r="L1147">
        <v>36</v>
      </c>
    </row>
    <row r="1148" spans="1:12" x14ac:dyDescent="0.3">
      <c r="A1148">
        <v>91</v>
      </c>
      <c r="B1148" t="s">
        <v>733</v>
      </c>
      <c r="C1148" t="s">
        <v>553</v>
      </c>
      <c r="D1148">
        <v>52</v>
      </c>
      <c r="E1148" t="s">
        <v>1315</v>
      </c>
      <c r="F1148">
        <v>50666</v>
      </c>
      <c r="G1148">
        <v>168</v>
      </c>
      <c r="H1148">
        <v>1104</v>
      </c>
      <c r="I1148">
        <v>1.0263292938064974E-3</v>
      </c>
      <c r="J1148">
        <v>4.710144927536232E-2</v>
      </c>
      <c r="K1148">
        <v>2024</v>
      </c>
      <c r="L1148">
        <v>36</v>
      </c>
    </row>
    <row r="1149" spans="1:12" x14ac:dyDescent="0.3">
      <c r="A1149">
        <v>91</v>
      </c>
      <c r="B1149" t="s">
        <v>733</v>
      </c>
      <c r="C1149" t="s">
        <v>613</v>
      </c>
      <c r="D1149">
        <v>52</v>
      </c>
      <c r="E1149" t="s">
        <v>1113</v>
      </c>
      <c r="F1149">
        <v>50666</v>
      </c>
      <c r="G1149">
        <v>168</v>
      </c>
      <c r="H1149">
        <v>711</v>
      </c>
      <c r="I1149">
        <v>1.0263292938064974E-3</v>
      </c>
      <c r="J1149">
        <v>7.3136427566807313E-2</v>
      </c>
      <c r="K1149">
        <v>2024</v>
      </c>
      <c r="L1149">
        <v>36</v>
      </c>
    </row>
    <row r="1150" spans="1:12" x14ac:dyDescent="0.3">
      <c r="A1150">
        <v>91</v>
      </c>
      <c r="B1150" t="s">
        <v>733</v>
      </c>
      <c r="C1150" t="s">
        <v>640</v>
      </c>
      <c r="D1150">
        <v>52</v>
      </c>
      <c r="E1150" t="s">
        <v>1180</v>
      </c>
      <c r="F1150">
        <v>50666</v>
      </c>
      <c r="G1150">
        <v>168</v>
      </c>
      <c r="H1150">
        <v>256</v>
      </c>
      <c r="I1150">
        <v>1.0263292938064974E-3</v>
      </c>
      <c r="J1150">
        <v>0.203125</v>
      </c>
      <c r="K1150">
        <v>2024</v>
      </c>
      <c r="L1150">
        <v>36</v>
      </c>
    </row>
    <row r="1151" spans="1:12" x14ac:dyDescent="0.3">
      <c r="A1151">
        <v>91</v>
      </c>
      <c r="B1151" t="s">
        <v>733</v>
      </c>
      <c r="C1151" t="s">
        <v>363</v>
      </c>
      <c r="D1151">
        <v>51</v>
      </c>
      <c r="E1151" t="s">
        <v>1160</v>
      </c>
      <c r="F1151">
        <v>50666</v>
      </c>
      <c r="G1151">
        <v>172.5</v>
      </c>
      <c r="H1151">
        <v>1875</v>
      </c>
      <c r="I1151">
        <v>1.0065921920025265E-3</v>
      </c>
      <c r="J1151">
        <v>2.7199999999999998E-2</v>
      </c>
      <c r="K1151">
        <v>2024</v>
      </c>
      <c r="L1151">
        <v>36</v>
      </c>
    </row>
    <row r="1152" spans="1:12" x14ac:dyDescent="0.3">
      <c r="A1152">
        <v>91</v>
      </c>
      <c r="B1152" t="s">
        <v>733</v>
      </c>
      <c r="C1152" t="s">
        <v>565</v>
      </c>
      <c r="D1152">
        <v>51</v>
      </c>
      <c r="E1152" t="s">
        <v>1060</v>
      </c>
      <c r="F1152">
        <v>50666</v>
      </c>
      <c r="G1152">
        <v>172.5</v>
      </c>
      <c r="H1152">
        <v>1538</v>
      </c>
      <c r="I1152">
        <v>1.0065921920025265E-3</v>
      </c>
      <c r="J1152">
        <v>3.3159947984395317E-2</v>
      </c>
      <c r="K1152">
        <v>2024</v>
      </c>
      <c r="L1152">
        <v>36</v>
      </c>
    </row>
    <row r="1153" spans="1:12" x14ac:dyDescent="0.3">
      <c r="A1153">
        <v>91</v>
      </c>
      <c r="B1153" t="s">
        <v>733</v>
      </c>
      <c r="C1153" t="s">
        <v>444</v>
      </c>
      <c r="D1153">
        <v>49</v>
      </c>
      <c r="E1153" t="s">
        <v>2249</v>
      </c>
      <c r="F1153">
        <v>50666</v>
      </c>
      <c r="G1153">
        <v>174.5</v>
      </c>
      <c r="H1153">
        <v>886</v>
      </c>
      <c r="I1153">
        <v>9.6711798839458415E-4</v>
      </c>
      <c r="J1153">
        <v>5.5304740406320545E-2</v>
      </c>
      <c r="K1153">
        <v>2024</v>
      </c>
      <c r="L1153">
        <v>36</v>
      </c>
    </row>
    <row r="1154" spans="1:12" x14ac:dyDescent="0.3">
      <c r="A1154">
        <v>91</v>
      </c>
      <c r="B1154" t="s">
        <v>733</v>
      </c>
      <c r="C1154" t="s">
        <v>608</v>
      </c>
      <c r="D1154">
        <v>49</v>
      </c>
      <c r="E1154" t="s">
        <v>3006</v>
      </c>
      <c r="F1154">
        <v>50666</v>
      </c>
      <c r="G1154">
        <v>174.5</v>
      </c>
      <c r="H1154">
        <v>298</v>
      </c>
      <c r="I1154">
        <v>9.6711798839458415E-4</v>
      </c>
      <c r="J1154">
        <v>0.16442953020134229</v>
      </c>
      <c r="K1154">
        <v>2024</v>
      </c>
      <c r="L1154">
        <v>36</v>
      </c>
    </row>
    <row r="1155" spans="1:12" x14ac:dyDescent="0.3">
      <c r="A1155">
        <v>91</v>
      </c>
      <c r="B1155" t="s">
        <v>733</v>
      </c>
      <c r="C1155" t="s">
        <v>162</v>
      </c>
      <c r="D1155">
        <v>48</v>
      </c>
      <c r="E1155" t="s">
        <v>3106</v>
      </c>
      <c r="F1155">
        <v>50666</v>
      </c>
      <c r="G1155">
        <v>178</v>
      </c>
      <c r="H1155">
        <v>154</v>
      </c>
      <c r="I1155">
        <v>9.4738088659061304E-4</v>
      </c>
      <c r="J1155">
        <v>0.31168831168831168</v>
      </c>
      <c r="K1155">
        <v>2024</v>
      </c>
      <c r="L1155">
        <v>36</v>
      </c>
    </row>
    <row r="1156" spans="1:12" x14ac:dyDescent="0.3">
      <c r="A1156">
        <v>91</v>
      </c>
      <c r="B1156" t="s">
        <v>733</v>
      </c>
      <c r="C1156" t="s">
        <v>298</v>
      </c>
      <c r="D1156">
        <v>48</v>
      </c>
      <c r="E1156" t="s">
        <v>1247</v>
      </c>
      <c r="F1156">
        <v>50666</v>
      </c>
      <c r="G1156">
        <v>178</v>
      </c>
      <c r="H1156">
        <v>1942</v>
      </c>
      <c r="I1156">
        <v>9.4738088659061304E-4</v>
      </c>
      <c r="J1156">
        <v>2.4716786817713696E-2</v>
      </c>
      <c r="K1156">
        <v>2024</v>
      </c>
      <c r="L1156">
        <v>36</v>
      </c>
    </row>
    <row r="1157" spans="1:12" x14ac:dyDescent="0.3">
      <c r="A1157">
        <v>91</v>
      </c>
      <c r="B1157" t="s">
        <v>733</v>
      </c>
      <c r="C1157" t="s">
        <v>343</v>
      </c>
      <c r="D1157">
        <v>48</v>
      </c>
      <c r="E1157" t="s">
        <v>1057</v>
      </c>
      <c r="F1157">
        <v>50666</v>
      </c>
      <c r="G1157">
        <v>178</v>
      </c>
      <c r="H1157">
        <v>1467</v>
      </c>
      <c r="I1157">
        <v>9.4738088659061304E-4</v>
      </c>
      <c r="J1157">
        <v>3.2719836400817999E-2</v>
      </c>
      <c r="K1157">
        <v>2024</v>
      </c>
      <c r="L1157">
        <v>36</v>
      </c>
    </row>
    <row r="1158" spans="1:12" x14ac:dyDescent="0.3">
      <c r="A1158">
        <v>91</v>
      </c>
      <c r="B1158" t="s">
        <v>733</v>
      </c>
      <c r="C1158" t="s">
        <v>388</v>
      </c>
      <c r="D1158">
        <v>48</v>
      </c>
      <c r="E1158" t="s">
        <v>1297</v>
      </c>
      <c r="F1158">
        <v>50666</v>
      </c>
      <c r="G1158">
        <v>178</v>
      </c>
      <c r="H1158">
        <v>456</v>
      </c>
      <c r="I1158">
        <v>9.4738088659061304E-4</v>
      </c>
      <c r="J1158">
        <v>0.10526315789473684</v>
      </c>
      <c r="K1158">
        <v>2024</v>
      </c>
      <c r="L1158">
        <v>36</v>
      </c>
    </row>
    <row r="1159" spans="1:12" x14ac:dyDescent="0.3">
      <c r="A1159">
        <v>91</v>
      </c>
      <c r="B1159" t="s">
        <v>733</v>
      </c>
      <c r="C1159" t="s">
        <v>401</v>
      </c>
      <c r="D1159">
        <v>48</v>
      </c>
      <c r="E1159" t="s">
        <v>1107</v>
      </c>
      <c r="F1159">
        <v>50666</v>
      </c>
      <c r="G1159">
        <v>178</v>
      </c>
      <c r="H1159">
        <v>869</v>
      </c>
      <c r="I1159">
        <v>9.4738088659061304E-4</v>
      </c>
      <c r="J1159">
        <v>5.5235903337169157E-2</v>
      </c>
      <c r="K1159">
        <v>2024</v>
      </c>
      <c r="L1159">
        <v>36</v>
      </c>
    </row>
    <row r="1160" spans="1:12" x14ac:dyDescent="0.3">
      <c r="A1160">
        <v>91</v>
      </c>
      <c r="B1160" t="s">
        <v>733</v>
      </c>
      <c r="C1160" t="s">
        <v>226</v>
      </c>
      <c r="D1160">
        <v>47</v>
      </c>
      <c r="E1160" t="s">
        <v>3040</v>
      </c>
      <c r="F1160">
        <v>50666</v>
      </c>
      <c r="G1160">
        <v>182</v>
      </c>
      <c r="H1160">
        <v>331</v>
      </c>
      <c r="I1160">
        <v>9.2764378478664194E-4</v>
      </c>
      <c r="J1160">
        <v>0.1419939577039275</v>
      </c>
      <c r="K1160">
        <v>2024</v>
      </c>
      <c r="L1160">
        <v>36</v>
      </c>
    </row>
    <row r="1161" spans="1:12" x14ac:dyDescent="0.3">
      <c r="A1161">
        <v>91</v>
      </c>
      <c r="B1161" t="s">
        <v>733</v>
      </c>
      <c r="C1161" t="s">
        <v>453</v>
      </c>
      <c r="D1161">
        <v>47</v>
      </c>
      <c r="E1161" t="s">
        <v>1171</v>
      </c>
      <c r="F1161">
        <v>50666</v>
      </c>
      <c r="G1161">
        <v>182</v>
      </c>
      <c r="H1161">
        <v>1064</v>
      </c>
      <c r="I1161">
        <v>9.2764378478664194E-4</v>
      </c>
      <c r="J1161">
        <v>4.4172932330827065E-2</v>
      </c>
      <c r="K1161">
        <v>2024</v>
      </c>
      <c r="L1161">
        <v>36</v>
      </c>
    </row>
    <row r="1162" spans="1:12" x14ac:dyDescent="0.3">
      <c r="A1162">
        <v>91</v>
      </c>
      <c r="B1162" t="s">
        <v>733</v>
      </c>
      <c r="C1162" t="s">
        <v>594</v>
      </c>
      <c r="D1162">
        <v>47</v>
      </c>
      <c r="E1162" t="s">
        <v>1170</v>
      </c>
      <c r="F1162">
        <v>50666</v>
      </c>
      <c r="G1162">
        <v>182</v>
      </c>
      <c r="H1162">
        <v>1063</v>
      </c>
      <c r="I1162">
        <v>9.2764378478664194E-4</v>
      </c>
      <c r="J1162">
        <v>4.4214487300094071E-2</v>
      </c>
      <c r="K1162">
        <v>2024</v>
      </c>
      <c r="L1162">
        <v>36</v>
      </c>
    </row>
    <row r="1163" spans="1:12" x14ac:dyDescent="0.3">
      <c r="A1163">
        <v>91</v>
      </c>
      <c r="B1163" t="s">
        <v>733</v>
      </c>
      <c r="C1163" t="s">
        <v>578</v>
      </c>
      <c r="D1163">
        <v>46</v>
      </c>
      <c r="E1163" t="s">
        <v>1121</v>
      </c>
      <c r="F1163">
        <v>50666</v>
      </c>
      <c r="G1163">
        <v>184.5</v>
      </c>
      <c r="H1163">
        <v>529</v>
      </c>
      <c r="I1163">
        <v>9.0790668298267084E-4</v>
      </c>
      <c r="J1163">
        <v>8.6956521739130432E-2</v>
      </c>
      <c r="K1163">
        <v>2024</v>
      </c>
      <c r="L1163">
        <v>36</v>
      </c>
    </row>
    <row r="1164" spans="1:12" x14ac:dyDescent="0.3">
      <c r="A1164">
        <v>91</v>
      </c>
      <c r="B1164" t="s">
        <v>733</v>
      </c>
      <c r="C1164" t="s">
        <v>645</v>
      </c>
      <c r="D1164">
        <v>46</v>
      </c>
      <c r="E1164" t="s">
        <v>1281</v>
      </c>
      <c r="F1164">
        <v>50666</v>
      </c>
      <c r="G1164">
        <v>184.5</v>
      </c>
      <c r="H1164">
        <v>1737</v>
      </c>
      <c r="I1164">
        <v>9.0790668298267084E-4</v>
      </c>
      <c r="J1164">
        <v>2.6482440990213012E-2</v>
      </c>
      <c r="K1164">
        <v>2024</v>
      </c>
      <c r="L1164">
        <v>36</v>
      </c>
    </row>
    <row r="1165" spans="1:12" x14ac:dyDescent="0.3">
      <c r="A1165">
        <v>91</v>
      </c>
      <c r="B1165" t="s">
        <v>733</v>
      </c>
      <c r="C1165" t="s">
        <v>181</v>
      </c>
      <c r="D1165">
        <v>45</v>
      </c>
      <c r="E1165" t="s">
        <v>3013</v>
      </c>
      <c r="F1165">
        <v>50666</v>
      </c>
      <c r="G1165">
        <v>187.5</v>
      </c>
      <c r="H1165">
        <v>582</v>
      </c>
      <c r="I1165">
        <v>8.8816958117869974E-4</v>
      </c>
      <c r="J1165">
        <v>7.7319587628865982E-2</v>
      </c>
      <c r="K1165">
        <v>2024</v>
      </c>
      <c r="L1165">
        <v>36</v>
      </c>
    </row>
    <row r="1166" spans="1:12" x14ac:dyDescent="0.3">
      <c r="A1166">
        <v>91</v>
      </c>
      <c r="B1166" t="s">
        <v>733</v>
      </c>
      <c r="C1166" t="s">
        <v>183</v>
      </c>
      <c r="D1166">
        <v>45</v>
      </c>
      <c r="E1166" t="s">
        <v>1124</v>
      </c>
      <c r="F1166">
        <v>50666</v>
      </c>
      <c r="G1166">
        <v>187.5</v>
      </c>
      <c r="H1166">
        <v>971</v>
      </c>
      <c r="I1166">
        <v>8.8816958117869974E-4</v>
      </c>
      <c r="J1166">
        <v>4.6343975283213185E-2</v>
      </c>
      <c r="K1166">
        <v>2024</v>
      </c>
      <c r="L1166">
        <v>36</v>
      </c>
    </row>
    <row r="1167" spans="1:12" x14ac:dyDescent="0.3">
      <c r="A1167">
        <v>91</v>
      </c>
      <c r="B1167" t="s">
        <v>733</v>
      </c>
      <c r="C1167" t="s">
        <v>479</v>
      </c>
      <c r="D1167">
        <v>45</v>
      </c>
      <c r="E1167" t="s">
        <v>1179</v>
      </c>
      <c r="F1167">
        <v>50666</v>
      </c>
      <c r="G1167">
        <v>187.5</v>
      </c>
      <c r="H1167">
        <v>306</v>
      </c>
      <c r="I1167">
        <v>8.8816958117869974E-4</v>
      </c>
      <c r="J1167">
        <v>0.14705882352941177</v>
      </c>
      <c r="K1167">
        <v>2024</v>
      </c>
      <c r="L1167">
        <v>36</v>
      </c>
    </row>
    <row r="1168" spans="1:12" x14ac:dyDescent="0.3">
      <c r="A1168">
        <v>91</v>
      </c>
      <c r="B1168" t="s">
        <v>733</v>
      </c>
      <c r="C1168" t="s">
        <v>650</v>
      </c>
      <c r="D1168">
        <v>45</v>
      </c>
      <c r="E1168" t="s">
        <v>1243</v>
      </c>
      <c r="F1168">
        <v>50666</v>
      </c>
      <c r="G1168">
        <v>187.5</v>
      </c>
      <c r="H1168">
        <v>1805</v>
      </c>
      <c r="I1168">
        <v>8.8816958117869974E-4</v>
      </c>
      <c r="J1168">
        <v>2.4930747922437674E-2</v>
      </c>
      <c r="K1168">
        <v>2024</v>
      </c>
      <c r="L1168">
        <v>36</v>
      </c>
    </row>
    <row r="1169" spans="1:12" x14ac:dyDescent="0.3">
      <c r="A1169">
        <v>91</v>
      </c>
      <c r="B1169" t="s">
        <v>733</v>
      </c>
      <c r="C1169" t="s">
        <v>1150</v>
      </c>
      <c r="D1169">
        <v>44</v>
      </c>
      <c r="E1169" t="s">
        <v>1151</v>
      </c>
      <c r="F1169">
        <v>50666</v>
      </c>
      <c r="G1169">
        <v>191</v>
      </c>
      <c r="H1169">
        <v>405</v>
      </c>
      <c r="I1169">
        <v>8.6843247937472864E-4</v>
      </c>
      <c r="J1169">
        <v>0.10864197530864197</v>
      </c>
      <c r="K1169">
        <v>2024</v>
      </c>
      <c r="L1169">
        <v>36</v>
      </c>
    </row>
    <row r="1170" spans="1:12" x14ac:dyDescent="0.3">
      <c r="A1170">
        <v>91</v>
      </c>
      <c r="B1170" t="s">
        <v>733</v>
      </c>
      <c r="C1170" t="s">
        <v>324</v>
      </c>
      <c r="D1170">
        <v>44</v>
      </c>
      <c r="E1170" t="s">
        <v>972</v>
      </c>
      <c r="F1170">
        <v>50666</v>
      </c>
      <c r="G1170">
        <v>191</v>
      </c>
      <c r="H1170">
        <v>702</v>
      </c>
      <c r="I1170">
        <v>8.6843247937472864E-4</v>
      </c>
      <c r="J1170">
        <v>6.2678062678062682E-2</v>
      </c>
      <c r="K1170">
        <v>2024</v>
      </c>
      <c r="L1170">
        <v>36</v>
      </c>
    </row>
    <row r="1171" spans="1:12" x14ac:dyDescent="0.3">
      <c r="A1171">
        <v>91</v>
      </c>
      <c r="B1171" t="s">
        <v>733</v>
      </c>
      <c r="C1171" t="s">
        <v>646</v>
      </c>
      <c r="D1171">
        <v>44</v>
      </c>
      <c r="E1171" t="s">
        <v>998</v>
      </c>
      <c r="F1171">
        <v>50666</v>
      </c>
      <c r="G1171">
        <v>191</v>
      </c>
      <c r="H1171">
        <v>4754</v>
      </c>
      <c r="I1171">
        <v>8.6843247937472864E-4</v>
      </c>
      <c r="J1171">
        <v>9.2553639040807746E-3</v>
      </c>
      <c r="K1171">
        <v>2024</v>
      </c>
      <c r="L1171">
        <v>36</v>
      </c>
    </row>
    <row r="1172" spans="1:12" x14ac:dyDescent="0.3">
      <c r="A1172">
        <v>91</v>
      </c>
      <c r="B1172" t="s">
        <v>733</v>
      </c>
      <c r="C1172" t="s">
        <v>192</v>
      </c>
      <c r="D1172">
        <v>43</v>
      </c>
      <c r="E1172" t="s">
        <v>1198</v>
      </c>
      <c r="F1172">
        <v>50666</v>
      </c>
      <c r="G1172">
        <v>193</v>
      </c>
      <c r="H1172">
        <v>1559</v>
      </c>
      <c r="I1172">
        <v>8.4869537757075754E-4</v>
      </c>
      <c r="J1172">
        <v>2.7581783194355357E-2</v>
      </c>
      <c r="K1172">
        <v>2024</v>
      </c>
      <c r="L1172">
        <v>36</v>
      </c>
    </row>
    <row r="1173" spans="1:12" x14ac:dyDescent="0.3">
      <c r="A1173">
        <v>91</v>
      </c>
      <c r="B1173" t="s">
        <v>733</v>
      </c>
      <c r="C1173" t="s">
        <v>377</v>
      </c>
      <c r="D1173">
        <v>42</v>
      </c>
      <c r="E1173" t="s">
        <v>2250</v>
      </c>
      <c r="F1173">
        <v>50666</v>
      </c>
      <c r="G1173">
        <v>194.5</v>
      </c>
      <c r="H1173">
        <v>453</v>
      </c>
      <c r="I1173">
        <v>8.2895827576678644E-4</v>
      </c>
      <c r="J1173">
        <v>9.2715231788079472E-2</v>
      </c>
      <c r="K1173">
        <v>2024</v>
      </c>
      <c r="L1173">
        <v>36</v>
      </c>
    </row>
    <row r="1174" spans="1:12" x14ac:dyDescent="0.3">
      <c r="A1174">
        <v>91</v>
      </c>
      <c r="B1174" t="s">
        <v>733</v>
      </c>
      <c r="C1174" t="s">
        <v>557</v>
      </c>
      <c r="D1174">
        <v>42</v>
      </c>
      <c r="E1174" t="s">
        <v>1295</v>
      </c>
      <c r="F1174">
        <v>50666</v>
      </c>
      <c r="G1174">
        <v>194.5</v>
      </c>
      <c r="H1174">
        <v>599</v>
      </c>
      <c r="I1174">
        <v>8.2895827576678644E-4</v>
      </c>
      <c r="J1174">
        <v>7.0116861435726208E-2</v>
      </c>
      <c r="K1174">
        <v>2024</v>
      </c>
      <c r="L1174">
        <v>36</v>
      </c>
    </row>
    <row r="1175" spans="1:12" x14ac:dyDescent="0.3">
      <c r="A1175">
        <v>91</v>
      </c>
      <c r="B1175" t="s">
        <v>733</v>
      </c>
      <c r="C1175" t="s">
        <v>190</v>
      </c>
      <c r="D1175">
        <v>41</v>
      </c>
      <c r="E1175" t="s">
        <v>3018</v>
      </c>
      <c r="F1175">
        <v>50666</v>
      </c>
      <c r="G1175">
        <v>199</v>
      </c>
      <c r="H1175">
        <v>191</v>
      </c>
      <c r="I1175">
        <v>8.0922117396281534E-4</v>
      </c>
      <c r="J1175">
        <v>0.21465968586387435</v>
      </c>
      <c r="K1175">
        <v>2024</v>
      </c>
      <c r="L1175">
        <v>36</v>
      </c>
    </row>
    <row r="1176" spans="1:12" x14ac:dyDescent="0.3">
      <c r="A1176">
        <v>91</v>
      </c>
      <c r="B1176" t="s">
        <v>733</v>
      </c>
      <c r="C1176" t="s">
        <v>3009</v>
      </c>
      <c r="D1176">
        <v>41</v>
      </c>
      <c r="E1176" t="s">
        <v>3010</v>
      </c>
      <c r="F1176">
        <v>50666</v>
      </c>
      <c r="G1176">
        <v>199</v>
      </c>
      <c r="H1176">
        <v>268</v>
      </c>
      <c r="I1176">
        <v>8.0922117396281534E-4</v>
      </c>
      <c r="J1176">
        <v>0.15298507462686567</v>
      </c>
      <c r="K1176">
        <v>2024</v>
      </c>
      <c r="L1176">
        <v>36</v>
      </c>
    </row>
    <row r="1177" spans="1:12" x14ac:dyDescent="0.3">
      <c r="A1177">
        <v>91</v>
      </c>
      <c r="B1177" t="s">
        <v>733</v>
      </c>
      <c r="C1177" t="s">
        <v>3107</v>
      </c>
      <c r="D1177">
        <v>41</v>
      </c>
      <c r="E1177" t="s">
        <v>3108</v>
      </c>
      <c r="F1177">
        <v>50666</v>
      </c>
      <c r="G1177">
        <v>199</v>
      </c>
      <c r="H1177">
        <v>79</v>
      </c>
      <c r="I1177">
        <v>8.0922117396281534E-4</v>
      </c>
      <c r="J1177">
        <v>0.51898734177215189</v>
      </c>
      <c r="K1177">
        <v>2024</v>
      </c>
      <c r="L1177">
        <v>36</v>
      </c>
    </row>
    <row r="1178" spans="1:12" x14ac:dyDescent="0.3">
      <c r="A1178">
        <v>91</v>
      </c>
      <c r="B1178" t="s">
        <v>733</v>
      </c>
      <c r="C1178" t="s">
        <v>449</v>
      </c>
      <c r="D1178">
        <v>41</v>
      </c>
      <c r="E1178" t="s">
        <v>1172</v>
      </c>
      <c r="F1178">
        <v>50666</v>
      </c>
      <c r="G1178">
        <v>199</v>
      </c>
      <c r="H1178">
        <v>1277</v>
      </c>
      <c r="I1178">
        <v>8.0922117396281534E-4</v>
      </c>
      <c r="J1178">
        <v>3.2106499608457323E-2</v>
      </c>
      <c r="K1178">
        <v>2024</v>
      </c>
      <c r="L1178">
        <v>36</v>
      </c>
    </row>
    <row r="1179" spans="1:12" x14ac:dyDescent="0.3">
      <c r="A1179">
        <v>91</v>
      </c>
      <c r="B1179" t="s">
        <v>733</v>
      </c>
      <c r="C1179" t="s">
        <v>476</v>
      </c>
      <c r="D1179">
        <v>41</v>
      </c>
      <c r="E1179" t="s">
        <v>3007</v>
      </c>
      <c r="F1179">
        <v>50666</v>
      </c>
      <c r="G1179">
        <v>199</v>
      </c>
      <c r="H1179">
        <v>1043</v>
      </c>
      <c r="I1179">
        <v>8.0922117396281534E-4</v>
      </c>
      <c r="J1179">
        <v>3.9309683604985615E-2</v>
      </c>
      <c r="K1179">
        <v>2024</v>
      </c>
      <c r="L1179">
        <v>36</v>
      </c>
    </row>
    <row r="1180" spans="1:12" x14ac:dyDescent="0.3">
      <c r="A1180">
        <v>91</v>
      </c>
      <c r="B1180" t="s">
        <v>733</v>
      </c>
      <c r="C1180" t="s">
        <v>600</v>
      </c>
      <c r="D1180">
        <v>41</v>
      </c>
      <c r="E1180" t="s">
        <v>3016</v>
      </c>
      <c r="F1180">
        <v>50666</v>
      </c>
      <c r="G1180">
        <v>199</v>
      </c>
      <c r="H1180">
        <v>343</v>
      </c>
      <c r="I1180">
        <v>8.0922117396281534E-4</v>
      </c>
      <c r="J1180">
        <v>0.119533527696793</v>
      </c>
      <c r="K1180">
        <v>2024</v>
      </c>
      <c r="L1180">
        <v>36</v>
      </c>
    </row>
    <row r="1181" spans="1:12" x14ac:dyDescent="0.3">
      <c r="A1181">
        <v>91</v>
      </c>
      <c r="B1181" t="s">
        <v>733</v>
      </c>
      <c r="C1181" t="s">
        <v>674</v>
      </c>
      <c r="D1181">
        <v>41</v>
      </c>
      <c r="E1181" t="s">
        <v>1206</v>
      </c>
      <c r="F1181">
        <v>50666</v>
      </c>
      <c r="G1181">
        <v>199</v>
      </c>
      <c r="H1181">
        <v>1249</v>
      </c>
      <c r="I1181">
        <v>8.0922117396281534E-4</v>
      </c>
      <c r="J1181">
        <v>3.2826261008807048E-2</v>
      </c>
      <c r="K1181">
        <v>2024</v>
      </c>
      <c r="L1181">
        <v>36</v>
      </c>
    </row>
    <row r="1182" spans="1:12" x14ac:dyDescent="0.3">
      <c r="A1182">
        <v>91</v>
      </c>
      <c r="B1182" t="s">
        <v>733</v>
      </c>
      <c r="C1182" t="s">
        <v>222</v>
      </c>
      <c r="D1182">
        <v>40</v>
      </c>
      <c r="E1182" t="s">
        <v>1075</v>
      </c>
      <c r="F1182">
        <v>50666</v>
      </c>
      <c r="G1182">
        <v>203.5</v>
      </c>
      <c r="H1182">
        <v>1778</v>
      </c>
      <c r="I1182">
        <v>7.8948407215884424E-4</v>
      </c>
      <c r="J1182">
        <v>2.2497187851518559E-2</v>
      </c>
      <c r="K1182">
        <v>2024</v>
      </c>
      <c r="L1182">
        <v>36</v>
      </c>
    </row>
    <row r="1183" spans="1:12" x14ac:dyDescent="0.3">
      <c r="A1183">
        <v>91</v>
      </c>
      <c r="B1183" t="s">
        <v>733</v>
      </c>
      <c r="C1183" t="s">
        <v>291</v>
      </c>
      <c r="D1183">
        <v>40</v>
      </c>
      <c r="E1183" t="s">
        <v>1010</v>
      </c>
      <c r="F1183">
        <v>50666</v>
      </c>
      <c r="G1183">
        <v>203.5</v>
      </c>
      <c r="H1183">
        <v>1576</v>
      </c>
      <c r="I1183">
        <v>7.8948407215884424E-4</v>
      </c>
      <c r="J1183">
        <v>2.5380710659898477E-2</v>
      </c>
      <c r="K1183">
        <v>2024</v>
      </c>
      <c r="L1183">
        <v>36</v>
      </c>
    </row>
    <row r="1184" spans="1:12" x14ac:dyDescent="0.3">
      <c r="A1184">
        <v>91</v>
      </c>
      <c r="B1184" t="s">
        <v>733</v>
      </c>
      <c r="C1184" t="s">
        <v>267</v>
      </c>
      <c r="D1184">
        <v>39</v>
      </c>
      <c r="E1184" t="s">
        <v>1111</v>
      </c>
      <c r="F1184">
        <v>50666</v>
      </c>
      <c r="G1184">
        <v>206.5</v>
      </c>
      <c r="H1184">
        <v>339</v>
      </c>
      <c r="I1184">
        <v>7.6974697035487314E-4</v>
      </c>
      <c r="J1184">
        <v>0.11504424778761062</v>
      </c>
      <c r="K1184">
        <v>2024</v>
      </c>
      <c r="L1184">
        <v>36</v>
      </c>
    </row>
    <row r="1185" spans="1:12" x14ac:dyDescent="0.3">
      <c r="A1185">
        <v>91</v>
      </c>
      <c r="B1185" t="s">
        <v>733</v>
      </c>
      <c r="C1185" t="s">
        <v>431</v>
      </c>
      <c r="D1185">
        <v>39</v>
      </c>
      <c r="E1185" t="s">
        <v>1106</v>
      </c>
      <c r="F1185">
        <v>50666</v>
      </c>
      <c r="G1185">
        <v>206.5</v>
      </c>
      <c r="H1185">
        <v>748</v>
      </c>
      <c r="I1185">
        <v>7.6974697035487314E-4</v>
      </c>
      <c r="J1185">
        <v>5.213903743315508E-2</v>
      </c>
      <c r="K1185">
        <v>2024</v>
      </c>
      <c r="L1185">
        <v>36</v>
      </c>
    </row>
    <row r="1186" spans="1:12" x14ac:dyDescent="0.3">
      <c r="A1186">
        <v>91</v>
      </c>
      <c r="B1186" t="s">
        <v>733</v>
      </c>
      <c r="C1186" t="s">
        <v>521</v>
      </c>
      <c r="D1186">
        <v>39</v>
      </c>
      <c r="E1186" t="s">
        <v>3003</v>
      </c>
      <c r="F1186">
        <v>50666</v>
      </c>
      <c r="G1186">
        <v>206.5</v>
      </c>
      <c r="H1186">
        <v>1019</v>
      </c>
      <c r="I1186">
        <v>7.6974697035487314E-4</v>
      </c>
      <c r="J1186">
        <v>3.8272816486751716E-2</v>
      </c>
      <c r="K1186">
        <v>2024</v>
      </c>
      <c r="L1186">
        <v>36</v>
      </c>
    </row>
    <row r="1187" spans="1:12" x14ac:dyDescent="0.3">
      <c r="A1187">
        <v>91</v>
      </c>
      <c r="B1187" t="s">
        <v>733</v>
      </c>
      <c r="C1187" t="s">
        <v>635</v>
      </c>
      <c r="D1187">
        <v>39</v>
      </c>
      <c r="E1187" t="s">
        <v>977</v>
      </c>
      <c r="F1187">
        <v>50666</v>
      </c>
      <c r="G1187">
        <v>206.5</v>
      </c>
      <c r="H1187">
        <v>356</v>
      </c>
      <c r="I1187">
        <v>7.6974697035487314E-4</v>
      </c>
      <c r="J1187">
        <v>0.10955056179775281</v>
      </c>
      <c r="K1187">
        <v>2024</v>
      </c>
      <c r="L1187">
        <v>36</v>
      </c>
    </row>
    <row r="1188" spans="1:12" x14ac:dyDescent="0.3">
      <c r="A1188">
        <v>91</v>
      </c>
      <c r="B1188" t="s">
        <v>733</v>
      </c>
      <c r="C1188" t="s">
        <v>356</v>
      </c>
      <c r="D1188">
        <v>38</v>
      </c>
      <c r="E1188" t="s">
        <v>1059</v>
      </c>
      <c r="F1188">
        <v>50666</v>
      </c>
      <c r="G1188">
        <v>210</v>
      </c>
      <c r="H1188">
        <v>2548</v>
      </c>
      <c r="I1188">
        <v>7.5000986855090204E-4</v>
      </c>
      <c r="J1188">
        <v>1.4913657770800628E-2</v>
      </c>
      <c r="K1188">
        <v>2024</v>
      </c>
      <c r="L1188">
        <v>36</v>
      </c>
    </row>
    <row r="1189" spans="1:12" x14ac:dyDescent="0.3">
      <c r="A1189">
        <v>91</v>
      </c>
      <c r="B1189" t="s">
        <v>733</v>
      </c>
      <c r="C1189" t="s">
        <v>3109</v>
      </c>
      <c r="D1189">
        <v>38</v>
      </c>
      <c r="E1189" t="s">
        <v>3110</v>
      </c>
      <c r="F1189">
        <v>50666</v>
      </c>
      <c r="G1189">
        <v>210</v>
      </c>
      <c r="H1189">
        <v>78</v>
      </c>
      <c r="I1189">
        <v>7.5000986855090204E-4</v>
      </c>
      <c r="J1189">
        <v>0.48717948717948717</v>
      </c>
      <c r="K1189">
        <v>2024</v>
      </c>
      <c r="L1189">
        <v>36</v>
      </c>
    </row>
    <row r="1190" spans="1:12" x14ac:dyDescent="0.3">
      <c r="A1190">
        <v>91</v>
      </c>
      <c r="B1190" t="s">
        <v>733</v>
      </c>
      <c r="C1190" t="s">
        <v>545</v>
      </c>
      <c r="D1190">
        <v>38</v>
      </c>
      <c r="E1190" t="s">
        <v>1240</v>
      </c>
      <c r="F1190">
        <v>50666</v>
      </c>
      <c r="G1190">
        <v>210</v>
      </c>
      <c r="H1190">
        <v>2050</v>
      </c>
      <c r="I1190">
        <v>7.5000986855090204E-4</v>
      </c>
      <c r="J1190">
        <v>1.8536585365853658E-2</v>
      </c>
      <c r="K1190">
        <v>2024</v>
      </c>
      <c r="L1190">
        <v>36</v>
      </c>
    </row>
    <row r="1191" spans="1:12" x14ac:dyDescent="0.3">
      <c r="A1191">
        <v>91</v>
      </c>
      <c r="B1191" t="s">
        <v>733</v>
      </c>
      <c r="C1191" t="s">
        <v>3111</v>
      </c>
      <c r="D1191">
        <v>37</v>
      </c>
      <c r="E1191" t="s">
        <v>3112</v>
      </c>
      <c r="F1191">
        <v>50666</v>
      </c>
      <c r="G1191">
        <v>212</v>
      </c>
      <c r="H1191">
        <v>96</v>
      </c>
      <c r="I1191">
        <v>7.3027276674693083E-4</v>
      </c>
      <c r="J1191">
        <v>0.38541666666666669</v>
      </c>
      <c r="K1191">
        <v>2024</v>
      </c>
      <c r="L1191">
        <v>36</v>
      </c>
    </row>
    <row r="1192" spans="1:12" x14ac:dyDescent="0.3">
      <c r="A1192">
        <v>91</v>
      </c>
      <c r="B1192" t="s">
        <v>733</v>
      </c>
      <c r="C1192" t="s">
        <v>472</v>
      </c>
      <c r="D1192">
        <v>36</v>
      </c>
      <c r="E1192" t="s">
        <v>1182</v>
      </c>
      <c r="F1192">
        <v>50666</v>
      </c>
      <c r="G1192">
        <v>213.5</v>
      </c>
      <c r="H1192">
        <v>1153</v>
      </c>
      <c r="I1192">
        <v>7.1053566494295973E-4</v>
      </c>
      <c r="J1192">
        <v>3.1222896790980052E-2</v>
      </c>
      <c r="K1192">
        <v>2024</v>
      </c>
      <c r="L1192">
        <v>36</v>
      </c>
    </row>
    <row r="1193" spans="1:12" x14ac:dyDescent="0.3">
      <c r="A1193">
        <v>91</v>
      </c>
      <c r="B1193" t="s">
        <v>733</v>
      </c>
      <c r="C1193" t="s">
        <v>618</v>
      </c>
      <c r="D1193">
        <v>36</v>
      </c>
      <c r="E1193" t="s">
        <v>1298</v>
      </c>
      <c r="F1193">
        <v>50666</v>
      </c>
      <c r="G1193">
        <v>213.5</v>
      </c>
      <c r="H1193">
        <v>395</v>
      </c>
      <c r="I1193">
        <v>7.1053566494295973E-4</v>
      </c>
      <c r="J1193">
        <v>9.1139240506329114E-2</v>
      </c>
      <c r="K1193">
        <v>2024</v>
      </c>
      <c r="L1193">
        <v>36</v>
      </c>
    </row>
    <row r="1194" spans="1:12" x14ac:dyDescent="0.3">
      <c r="A1194">
        <v>91</v>
      </c>
      <c r="B1194" t="s">
        <v>733</v>
      </c>
      <c r="C1194" t="s">
        <v>274</v>
      </c>
      <c r="D1194">
        <v>35</v>
      </c>
      <c r="E1194" t="s">
        <v>1047</v>
      </c>
      <c r="F1194">
        <v>50666</v>
      </c>
      <c r="G1194">
        <v>215.5</v>
      </c>
      <c r="H1194">
        <v>1546</v>
      </c>
      <c r="I1194">
        <v>6.9079856313898863E-4</v>
      </c>
      <c r="J1194">
        <v>2.2639068564036222E-2</v>
      </c>
      <c r="K1194">
        <v>2024</v>
      </c>
      <c r="L1194">
        <v>36</v>
      </c>
    </row>
    <row r="1195" spans="1:12" x14ac:dyDescent="0.3">
      <c r="A1195">
        <v>91</v>
      </c>
      <c r="B1195" t="s">
        <v>733</v>
      </c>
      <c r="C1195" t="s">
        <v>1274</v>
      </c>
      <c r="D1195">
        <v>35</v>
      </c>
      <c r="E1195" t="s">
        <v>1275</v>
      </c>
      <c r="F1195">
        <v>50666</v>
      </c>
      <c r="G1195">
        <v>215.5</v>
      </c>
      <c r="H1195">
        <v>503</v>
      </c>
      <c r="I1195">
        <v>6.9079856313898863E-4</v>
      </c>
      <c r="J1195">
        <v>6.9582504970178927E-2</v>
      </c>
      <c r="K1195">
        <v>2024</v>
      </c>
      <c r="L1195">
        <v>36</v>
      </c>
    </row>
    <row r="1196" spans="1:12" x14ac:dyDescent="0.3">
      <c r="A1196">
        <v>91</v>
      </c>
      <c r="B1196" t="s">
        <v>733</v>
      </c>
      <c r="C1196" t="s">
        <v>244</v>
      </c>
      <c r="D1196">
        <v>34</v>
      </c>
      <c r="E1196" t="s">
        <v>997</v>
      </c>
      <c r="F1196">
        <v>50666</v>
      </c>
      <c r="G1196">
        <v>218</v>
      </c>
      <c r="H1196">
        <v>7074</v>
      </c>
      <c r="I1196">
        <v>6.7106146133501753E-4</v>
      </c>
      <c r="J1196">
        <v>4.8063330506078594E-3</v>
      </c>
      <c r="K1196">
        <v>2024</v>
      </c>
      <c r="L1196">
        <v>36</v>
      </c>
    </row>
    <row r="1197" spans="1:12" x14ac:dyDescent="0.3">
      <c r="A1197">
        <v>91</v>
      </c>
      <c r="B1197" t="s">
        <v>733</v>
      </c>
      <c r="C1197" t="s">
        <v>412</v>
      </c>
      <c r="D1197">
        <v>34</v>
      </c>
      <c r="E1197" t="s">
        <v>3037</v>
      </c>
      <c r="F1197">
        <v>50666</v>
      </c>
      <c r="G1197">
        <v>218</v>
      </c>
      <c r="H1197">
        <v>162</v>
      </c>
      <c r="I1197">
        <v>6.7106146133501753E-4</v>
      </c>
      <c r="J1197">
        <v>0.20987654320987653</v>
      </c>
      <c r="K1197">
        <v>2024</v>
      </c>
      <c r="L1197">
        <v>36</v>
      </c>
    </row>
    <row r="1198" spans="1:12" x14ac:dyDescent="0.3">
      <c r="A1198">
        <v>91</v>
      </c>
      <c r="B1198" t="s">
        <v>733</v>
      </c>
      <c r="C1198" t="s">
        <v>471</v>
      </c>
      <c r="D1198">
        <v>34</v>
      </c>
      <c r="E1198" t="s">
        <v>1094</v>
      </c>
      <c r="F1198">
        <v>50666</v>
      </c>
      <c r="G1198">
        <v>218</v>
      </c>
      <c r="H1198">
        <v>1439</v>
      </c>
      <c r="I1198">
        <v>6.7106146133501753E-4</v>
      </c>
      <c r="J1198">
        <v>2.3627519110493399E-2</v>
      </c>
      <c r="K1198">
        <v>2024</v>
      </c>
      <c r="L1198">
        <v>36</v>
      </c>
    </row>
    <row r="1199" spans="1:12" x14ac:dyDescent="0.3">
      <c r="A1199">
        <v>91</v>
      </c>
      <c r="B1199" t="s">
        <v>733</v>
      </c>
      <c r="C1199" t="s">
        <v>3113</v>
      </c>
      <c r="D1199">
        <v>33</v>
      </c>
      <c r="E1199" t="s">
        <v>3114</v>
      </c>
      <c r="F1199">
        <v>50666</v>
      </c>
      <c r="G1199">
        <v>221</v>
      </c>
      <c r="H1199">
        <v>54</v>
      </c>
      <c r="I1199">
        <v>6.5132435953104643E-4</v>
      </c>
      <c r="J1199">
        <v>0.61111111111111116</v>
      </c>
      <c r="K1199">
        <v>2024</v>
      </c>
      <c r="L1199">
        <v>36</v>
      </c>
    </row>
    <row r="1200" spans="1:12" x14ac:dyDescent="0.3">
      <c r="A1200">
        <v>91</v>
      </c>
      <c r="B1200" t="s">
        <v>733</v>
      </c>
      <c r="C1200" t="s">
        <v>229</v>
      </c>
      <c r="D1200">
        <v>33</v>
      </c>
      <c r="E1200" t="s">
        <v>1062</v>
      </c>
      <c r="F1200">
        <v>50666</v>
      </c>
      <c r="G1200">
        <v>221</v>
      </c>
      <c r="H1200">
        <v>1425</v>
      </c>
      <c r="I1200">
        <v>6.5132435953104643E-4</v>
      </c>
      <c r="J1200">
        <v>2.3157894736842106E-2</v>
      </c>
      <c r="K1200">
        <v>2024</v>
      </c>
      <c r="L1200">
        <v>36</v>
      </c>
    </row>
    <row r="1201" spans="1:12" x14ac:dyDescent="0.3">
      <c r="A1201">
        <v>91</v>
      </c>
      <c r="B1201" t="s">
        <v>733</v>
      </c>
      <c r="C1201" t="s">
        <v>232</v>
      </c>
      <c r="D1201">
        <v>33</v>
      </c>
      <c r="E1201" t="s">
        <v>1132</v>
      </c>
      <c r="F1201">
        <v>50666</v>
      </c>
      <c r="G1201">
        <v>221</v>
      </c>
      <c r="H1201">
        <v>1201</v>
      </c>
      <c r="I1201">
        <v>6.5132435953104643E-4</v>
      </c>
      <c r="J1201">
        <v>2.7477102414654453E-2</v>
      </c>
      <c r="K1201">
        <v>2024</v>
      </c>
      <c r="L1201">
        <v>36</v>
      </c>
    </row>
    <row r="1202" spans="1:12" x14ac:dyDescent="0.3">
      <c r="A1202">
        <v>91</v>
      </c>
      <c r="B1202" t="s">
        <v>733</v>
      </c>
      <c r="C1202" t="s">
        <v>211</v>
      </c>
      <c r="D1202">
        <v>32</v>
      </c>
      <c r="E1202" t="s">
        <v>1064</v>
      </c>
      <c r="F1202">
        <v>50666</v>
      </c>
      <c r="G1202">
        <v>224</v>
      </c>
      <c r="H1202">
        <v>1164</v>
      </c>
      <c r="I1202">
        <v>6.3158725772707533E-4</v>
      </c>
      <c r="J1202">
        <v>2.7491408934707903E-2</v>
      </c>
      <c r="K1202">
        <v>2024</v>
      </c>
      <c r="L1202">
        <v>36</v>
      </c>
    </row>
    <row r="1203" spans="1:12" x14ac:dyDescent="0.3">
      <c r="A1203">
        <v>91</v>
      </c>
      <c r="B1203" t="s">
        <v>733</v>
      </c>
      <c r="C1203" t="s">
        <v>334</v>
      </c>
      <c r="D1203">
        <v>32</v>
      </c>
      <c r="E1203" t="s">
        <v>1063</v>
      </c>
      <c r="F1203">
        <v>50666</v>
      </c>
      <c r="G1203">
        <v>224</v>
      </c>
      <c r="H1203">
        <v>1180</v>
      </c>
      <c r="I1203">
        <v>6.3158725772707533E-4</v>
      </c>
      <c r="J1203">
        <v>2.7118644067796609E-2</v>
      </c>
      <c r="K1203">
        <v>2024</v>
      </c>
      <c r="L1203">
        <v>36</v>
      </c>
    </row>
    <row r="1204" spans="1:12" x14ac:dyDescent="0.3">
      <c r="A1204">
        <v>91</v>
      </c>
      <c r="B1204" t="s">
        <v>733</v>
      </c>
      <c r="C1204" t="s">
        <v>416</v>
      </c>
      <c r="D1204">
        <v>32</v>
      </c>
      <c r="E1204" t="s">
        <v>1112</v>
      </c>
      <c r="F1204">
        <v>50666</v>
      </c>
      <c r="G1204">
        <v>224</v>
      </c>
      <c r="H1204">
        <v>886</v>
      </c>
      <c r="I1204">
        <v>6.3158725772707533E-4</v>
      </c>
      <c r="J1204">
        <v>3.6117381489841983E-2</v>
      </c>
      <c r="K1204">
        <v>2024</v>
      </c>
      <c r="L1204">
        <v>36</v>
      </c>
    </row>
    <row r="1205" spans="1:12" x14ac:dyDescent="0.3">
      <c r="A1205">
        <v>91</v>
      </c>
      <c r="B1205" t="s">
        <v>733</v>
      </c>
      <c r="C1205" t="s">
        <v>1276</v>
      </c>
      <c r="D1205">
        <v>31</v>
      </c>
      <c r="E1205" t="s">
        <v>1277</v>
      </c>
      <c r="F1205">
        <v>50666</v>
      </c>
      <c r="G1205">
        <v>228</v>
      </c>
      <c r="H1205">
        <v>382</v>
      </c>
      <c r="I1205">
        <v>6.1185015592310423E-4</v>
      </c>
      <c r="J1205">
        <v>8.1151832460732987E-2</v>
      </c>
      <c r="K1205">
        <v>2024</v>
      </c>
      <c r="L1205">
        <v>36</v>
      </c>
    </row>
    <row r="1206" spans="1:12" x14ac:dyDescent="0.3">
      <c r="A1206">
        <v>91</v>
      </c>
      <c r="B1206" t="s">
        <v>733</v>
      </c>
      <c r="C1206" t="s">
        <v>331</v>
      </c>
      <c r="D1206">
        <v>31</v>
      </c>
      <c r="E1206" t="s">
        <v>1053</v>
      </c>
      <c r="F1206">
        <v>50666</v>
      </c>
      <c r="G1206">
        <v>228</v>
      </c>
      <c r="H1206">
        <v>1284</v>
      </c>
      <c r="I1206">
        <v>6.1185015592310423E-4</v>
      </c>
      <c r="J1206">
        <v>2.4143302180685357E-2</v>
      </c>
      <c r="K1206">
        <v>2024</v>
      </c>
      <c r="L1206">
        <v>36</v>
      </c>
    </row>
    <row r="1207" spans="1:12" x14ac:dyDescent="0.3">
      <c r="A1207">
        <v>91</v>
      </c>
      <c r="B1207" t="s">
        <v>733</v>
      </c>
      <c r="C1207" t="s">
        <v>396</v>
      </c>
      <c r="D1207">
        <v>31</v>
      </c>
      <c r="E1207" t="s">
        <v>1068</v>
      </c>
      <c r="F1207">
        <v>50666</v>
      </c>
      <c r="G1207">
        <v>228</v>
      </c>
      <c r="H1207">
        <v>753</v>
      </c>
      <c r="I1207">
        <v>6.1185015592310423E-4</v>
      </c>
      <c r="J1207">
        <v>4.1168658698539175E-2</v>
      </c>
      <c r="K1207">
        <v>2024</v>
      </c>
      <c r="L1207">
        <v>36</v>
      </c>
    </row>
    <row r="1208" spans="1:12" x14ac:dyDescent="0.3">
      <c r="A1208">
        <v>91</v>
      </c>
      <c r="B1208" t="s">
        <v>733</v>
      </c>
      <c r="C1208" t="s">
        <v>470</v>
      </c>
      <c r="D1208">
        <v>31</v>
      </c>
      <c r="E1208" t="s">
        <v>3012</v>
      </c>
      <c r="F1208">
        <v>50666</v>
      </c>
      <c r="G1208">
        <v>228</v>
      </c>
      <c r="H1208">
        <v>977</v>
      </c>
      <c r="I1208">
        <v>6.1185015592310423E-4</v>
      </c>
      <c r="J1208">
        <v>3.1729785056294778E-2</v>
      </c>
      <c r="K1208">
        <v>2024</v>
      </c>
      <c r="L1208">
        <v>36</v>
      </c>
    </row>
    <row r="1209" spans="1:12" x14ac:dyDescent="0.3">
      <c r="A1209">
        <v>91</v>
      </c>
      <c r="B1209" t="s">
        <v>733</v>
      </c>
      <c r="C1209" t="s">
        <v>550</v>
      </c>
      <c r="D1209">
        <v>31</v>
      </c>
      <c r="E1209" t="s">
        <v>1246</v>
      </c>
      <c r="F1209">
        <v>50666</v>
      </c>
      <c r="G1209">
        <v>228</v>
      </c>
      <c r="H1209">
        <v>1337</v>
      </c>
      <c r="I1209">
        <v>6.1185015592310423E-4</v>
      </c>
      <c r="J1209">
        <v>2.3186237845923711E-2</v>
      </c>
      <c r="K1209">
        <v>2024</v>
      </c>
      <c r="L1209">
        <v>36</v>
      </c>
    </row>
    <row r="1210" spans="1:12" x14ac:dyDescent="0.3">
      <c r="A1210">
        <v>91</v>
      </c>
      <c r="B1210" t="s">
        <v>733</v>
      </c>
      <c r="C1210" t="s">
        <v>3060</v>
      </c>
      <c r="D1210">
        <v>30</v>
      </c>
      <c r="E1210" t="s">
        <v>3061</v>
      </c>
      <c r="F1210">
        <v>50666</v>
      </c>
      <c r="G1210">
        <v>235</v>
      </c>
      <c r="H1210">
        <v>86</v>
      </c>
      <c r="I1210">
        <v>5.9211305411913313E-4</v>
      </c>
      <c r="J1210">
        <v>0.34883720930232559</v>
      </c>
      <c r="K1210">
        <v>2024</v>
      </c>
      <c r="L1210">
        <v>36</v>
      </c>
    </row>
    <row r="1211" spans="1:12" x14ac:dyDescent="0.3">
      <c r="A1211">
        <v>91</v>
      </c>
      <c r="B1211" t="s">
        <v>733</v>
      </c>
      <c r="C1211" t="s">
        <v>3047</v>
      </c>
      <c r="D1211">
        <v>30</v>
      </c>
      <c r="E1211" t="s">
        <v>3115</v>
      </c>
      <c r="F1211">
        <v>50666</v>
      </c>
      <c r="G1211">
        <v>235</v>
      </c>
      <c r="H1211">
        <v>81</v>
      </c>
      <c r="I1211">
        <v>5.9211305411913313E-4</v>
      </c>
      <c r="J1211">
        <v>0.37037037037037035</v>
      </c>
      <c r="K1211">
        <v>2024</v>
      </c>
      <c r="L1211">
        <v>36</v>
      </c>
    </row>
    <row r="1212" spans="1:12" x14ac:dyDescent="0.3">
      <c r="A1212">
        <v>91</v>
      </c>
      <c r="B1212" t="s">
        <v>733</v>
      </c>
      <c r="C1212" t="s">
        <v>223</v>
      </c>
      <c r="D1212">
        <v>30</v>
      </c>
      <c r="E1212" t="s">
        <v>979</v>
      </c>
      <c r="F1212">
        <v>50666</v>
      </c>
      <c r="G1212">
        <v>235</v>
      </c>
      <c r="H1212">
        <v>274</v>
      </c>
      <c r="I1212">
        <v>5.9211305411913313E-4</v>
      </c>
      <c r="J1212">
        <v>0.10948905109489052</v>
      </c>
      <c r="K1212">
        <v>2024</v>
      </c>
      <c r="L1212">
        <v>36</v>
      </c>
    </row>
    <row r="1213" spans="1:12" x14ac:dyDescent="0.3">
      <c r="A1213">
        <v>91</v>
      </c>
      <c r="B1213" t="s">
        <v>733</v>
      </c>
      <c r="C1213" t="s">
        <v>285</v>
      </c>
      <c r="D1213">
        <v>30</v>
      </c>
      <c r="E1213" t="s">
        <v>1213</v>
      </c>
      <c r="F1213">
        <v>50666</v>
      </c>
      <c r="G1213">
        <v>235</v>
      </c>
      <c r="H1213">
        <v>757</v>
      </c>
      <c r="I1213">
        <v>5.9211305411913313E-4</v>
      </c>
      <c r="J1213">
        <v>3.9630118890356669E-2</v>
      </c>
      <c r="K1213">
        <v>2024</v>
      </c>
      <c r="L1213">
        <v>36</v>
      </c>
    </row>
    <row r="1214" spans="1:12" x14ac:dyDescent="0.3">
      <c r="A1214">
        <v>91</v>
      </c>
      <c r="B1214" t="s">
        <v>733</v>
      </c>
      <c r="C1214" t="s">
        <v>3116</v>
      </c>
      <c r="D1214">
        <v>30</v>
      </c>
      <c r="E1214" t="s">
        <v>3117</v>
      </c>
      <c r="F1214">
        <v>50666</v>
      </c>
      <c r="G1214">
        <v>235</v>
      </c>
      <c r="H1214">
        <v>69</v>
      </c>
      <c r="I1214">
        <v>5.9211305411913313E-4</v>
      </c>
      <c r="J1214">
        <v>0.43478260869565216</v>
      </c>
      <c r="K1214">
        <v>2024</v>
      </c>
      <c r="L1214">
        <v>36</v>
      </c>
    </row>
    <row r="1215" spans="1:12" x14ac:dyDescent="0.3">
      <c r="A1215">
        <v>91</v>
      </c>
      <c r="B1215" t="s">
        <v>733</v>
      </c>
      <c r="C1215" t="s">
        <v>304</v>
      </c>
      <c r="D1215">
        <v>30</v>
      </c>
      <c r="E1215" t="s">
        <v>1096</v>
      </c>
      <c r="F1215">
        <v>50666</v>
      </c>
      <c r="G1215">
        <v>235</v>
      </c>
      <c r="H1215">
        <v>807</v>
      </c>
      <c r="I1215">
        <v>5.9211305411913313E-4</v>
      </c>
      <c r="J1215">
        <v>3.717472118959108E-2</v>
      </c>
      <c r="K1215">
        <v>2024</v>
      </c>
      <c r="L1215">
        <v>36</v>
      </c>
    </row>
    <row r="1216" spans="1:12" x14ac:dyDescent="0.3">
      <c r="A1216">
        <v>91</v>
      </c>
      <c r="B1216" t="s">
        <v>733</v>
      </c>
      <c r="C1216" t="s">
        <v>3118</v>
      </c>
      <c r="D1216">
        <v>30</v>
      </c>
      <c r="E1216" t="s">
        <v>3119</v>
      </c>
      <c r="F1216">
        <v>50666</v>
      </c>
      <c r="G1216">
        <v>235</v>
      </c>
      <c r="H1216">
        <v>118</v>
      </c>
      <c r="I1216">
        <v>5.9211305411913313E-4</v>
      </c>
      <c r="J1216">
        <v>0.25423728813559321</v>
      </c>
      <c r="K1216">
        <v>2024</v>
      </c>
      <c r="L1216">
        <v>36</v>
      </c>
    </row>
    <row r="1217" spans="1:12" x14ac:dyDescent="0.3">
      <c r="A1217">
        <v>91</v>
      </c>
      <c r="B1217" t="s">
        <v>733</v>
      </c>
      <c r="C1217" t="s">
        <v>1148</v>
      </c>
      <c r="D1217">
        <v>30</v>
      </c>
      <c r="E1217" t="s">
        <v>1149</v>
      </c>
      <c r="F1217">
        <v>50666</v>
      </c>
      <c r="G1217">
        <v>235</v>
      </c>
      <c r="H1217">
        <v>381</v>
      </c>
      <c r="I1217">
        <v>5.9211305411913313E-4</v>
      </c>
      <c r="J1217">
        <v>7.874015748031496E-2</v>
      </c>
      <c r="K1217">
        <v>2024</v>
      </c>
      <c r="L1217">
        <v>36</v>
      </c>
    </row>
    <row r="1218" spans="1:12" x14ac:dyDescent="0.3">
      <c r="A1218">
        <v>91</v>
      </c>
      <c r="B1218" t="s">
        <v>733</v>
      </c>
      <c r="C1218" t="s">
        <v>644</v>
      </c>
      <c r="D1218">
        <v>30</v>
      </c>
      <c r="E1218" t="s">
        <v>1061</v>
      </c>
      <c r="F1218">
        <v>50666</v>
      </c>
      <c r="G1218">
        <v>235</v>
      </c>
      <c r="H1218">
        <v>1262</v>
      </c>
      <c r="I1218">
        <v>5.9211305411913313E-4</v>
      </c>
      <c r="J1218">
        <v>2.3771790808240888E-2</v>
      </c>
      <c r="K1218">
        <v>2024</v>
      </c>
      <c r="L1218">
        <v>36</v>
      </c>
    </row>
    <row r="1219" spans="1:12" x14ac:dyDescent="0.3">
      <c r="A1219">
        <v>91</v>
      </c>
      <c r="B1219" t="s">
        <v>733</v>
      </c>
      <c r="C1219" t="s">
        <v>206</v>
      </c>
      <c r="D1219">
        <v>29</v>
      </c>
      <c r="E1219" t="s">
        <v>1125</v>
      </c>
      <c r="F1219">
        <v>50666</v>
      </c>
      <c r="G1219">
        <v>244</v>
      </c>
      <c r="H1219">
        <v>388</v>
      </c>
      <c r="I1219">
        <v>5.7237595231516203E-4</v>
      </c>
      <c r="J1219">
        <v>7.4742268041237112E-2</v>
      </c>
      <c r="K1219">
        <v>2024</v>
      </c>
      <c r="L1219">
        <v>36</v>
      </c>
    </row>
    <row r="1220" spans="1:12" x14ac:dyDescent="0.3">
      <c r="A1220">
        <v>91</v>
      </c>
      <c r="B1220" t="s">
        <v>733</v>
      </c>
      <c r="C1220" t="s">
        <v>284</v>
      </c>
      <c r="D1220">
        <v>29</v>
      </c>
      <c r="E1220" t="s">
        <v>1082</v>
      </c>
      <c r="F1220">
        <v>50666</v>
      </c>
      <c r="G1220">
        <v>244</v>
      </c>
      <c r="H1220">
        <v>584</v>
      </c>
      <c r="I1220">
        <v>5.7237595231516203E-4</v>
      </c>
      <c r="J1220">
        <v>4.965753424657534E-2</v>
      </c>
      <c r="K1220">
        <v>2024</v>
      </c>
      <c r="L1220">
        <v>36</v>
      </c>
    </row>
    <row r="1221" spans="1:12" x14ac:dyDescent="0.3">
      <c r="A1221">
        <v>91</v>
      </c>
      <c r="B1221" t="s">
        <v>733</v>
      </c>
      <c r="C1221" t="s">
        <v>299</v>
      </c>
      <c r="D1221">
        <v>29</v>
      </c>
      <c r="E1221" t="s">
        <v>1074</v>
      </c>
      <c r="F1221">
        <v>50666</v>
      </c>
      <c r="G1221">
        <v>244</v>
      </c>
      <c r="H1221">
        <v>1359</v>
      </c>
      <c r="I1221">
        <v>5.7237595231516203E-4</v>
      </c>
      <c r="J1221">
        <v>2.1339220014716703E-2</v>
      </c>
      <c r="K1221">
        <v>2024</v>
      </c>
      <c r="L1221">
        <v>36</v>
      </c>
    </row>
    <row r="1222" spans="1:12" x14ac:dyDescent="0.3">
      <c r="A1222">
        <v>91</v>
      </c>
      <c r="B1222" t="s">
        <v>733</v>
      </c>
      <c r="C1222" t="s">
        <v>333</v>
      </c>
      <c r="D1222">
        <v>29</v>
      </c>
      <c r="E1222" t="s">
        <v>1318</v>
      </c>
      <c r="F1222">
        <v>50666</v>
      </c>
      <c r="G1222">
        <v>244</v>
      </c>
      <c r="H1222">
        <v>308</v>
      </c>
      <c r="I1222">
        <v>5.7237595231516203E-4</v>
      </c>
      <c r="J1222">
        <v>9.4155844155844159E-2</v>
      </c>
      <c r="K1222">
        <v>2024</v>
      </c>
      <c r="L1222">
        <v>36</v>
      </c>
    </row>
    <row r="1223" spans="1:12" x14ac:dyDescent="0.3">
      <c r="A1223">
        <v>91</v>
      </c>
      <c r="B1223" t="s">
        <v>733</v>
      </c>
      <c r="C1223" t="s">
        <v>347</v>
      </c>
      <c r="D1223">
        <v>29</v>
      </c>
      <c r="E1223" t="s">
        <v>1000</v>
      </c>
      <c r="F1223">
        <v>50666</v>
      </c>
      <c r="G1223">
        <v>244</v>
      </c>
      <c r="H1223">
        <v>5630</v>
      </c>
      <c r="I1223">
        <v>5.7237595231516203E-4</v>
      </c>
      <c r="J1223">
        <v>5.1509769094138539E-3</v>
      </c>
      <c r="K1223">
        <v>2024</v>
      </c>
      <c r="L1223">
        <v>36</v>
      </c>
    </row>
    <row r="1224" spans="1:12" x14ac:dyDescent="0.3">
      <c r="A1224">
        <v>91</v>
      </c>
      <c r="B1224" t="s">
        <v>733</v>
      </c>
      <c r="C1224" t="s">
        <v>3120</v>
      </c>
      <c r="D1224">
        <v>29</v>
      </c>
      <c r="E1224" t="s">
        <v>3121</v>
      </c>
      <c r="F1224">
        <v>50666</v>
      </c>
      <c r="G1224">
        <v>244</v>
      </c>
      <c r="H1224">
        <v>96</v>
      </c>
      <c r="I1224">
        <v>5.7237595231516203E-4</v>
      </c>
      <c r="J1224">
        <v>0.30208333333333331</v>
      </c>
      <c r="K1224">
        <v>2024</v>
      </c>
      <c r="L1224">
        <v>36</v>
      </c>
    </row>
    <row r="1225" spans="1:12" x14ac:dyDescent="0.3">
      <c r="A1225">
        <v>91</v>
      </c>
      <c r="B1225" t="s">
        <v>733</v>
      </c>
      <c r="C1225" t="s">
        <v>530</v>
      </c>
      <c r="D1225">
        <v>29</v>
      </c>
      <c r="E1225" t="s">
        <v>1071</v>
      </c>
      <c r="F1225">
        <v>50666</v>
      </c>
      <c r="G1225">
        <v>244</v>
      </c>
      <c r="H1225">
        <v>1040</v>
      </c>
      <c r="I1225">
        <v>5.7237595231516203E-4</v>
      </c>
      <c r="J1225">
        <v>2.7884615384615386E-2</v>
      </c>
      <c r="K1225">
        <v>2024</v>
      </c>
      <c r="L1225">
        <v>36</v>
      </c>
    </row>
    <row r="1226" spans="1:12" x14ac:dyDescent="0.3">
      <c r="A1226">
        <v>91</v>
      </c>
      <c r="B1226" t="s">
        <v>733</v>
      </c>
      <c r="C1226" t="s">
        <v>622</v>
      </c>
      <c r="D1226">
        <v>29</v>
      </c>
      <c r="E1226" t="s">
        <v>1052</v>
      </c>
      <c r="F1226">
        <v>50666</v>
      </c>
      <c r="G1226">
        <v>244</v>
      </c>
      <c r="H1226">
        <v>962</v>
      </c>
      <c r="I1226">
        <v>5.7237595231516203E-4</v>
      </c>
      <c r="J1226">
        <v>3.0145530145530147E-2</v>
      </c>
      <c r="K1226">
        <v>2024</v>
      </c>
      <c r="L1226">
        <v>36</v>
      </c>
    </row>
    <row r="1227" spans="1:12" x14ac:dyDescent="0.3">
      <c r="A1227">
        <v>91</v>
      </c>
      <c r="B1227" t="s">
        <v>733</v>
      </c>
      <c r="C1227" t="s">
        <v>648</v>
      </c>
      <c r="D1227">
        <v>29</v>
      </c>
      <c r="E1227" t="s">
        <v>1142</v>
      </c>
      <c r="F1227">
        <v>50666</v>
      </c>
      <c r="G1227">
        <v>244</v>
      </c>
      <c r="H1227">
        <v>762</v>
      </c>
      <c r="I1227">
        <v>5.7237595231516203E-4</v>
      </c>
      <c r="J1227">
        <v>3.805774278215223E-2</v>
      </c>
      <c r="K1227">
        <v>2024</v>
      </c>
      <c r="L1227">
        <v>36</v>
      </c>
    </row>
    <row r="1228" spans="1:12" x14ac:dyDescent="0.3">
      <c r="A1228">
        <v>91</v>
      </c>
      <c r="B1228" t="s">
        <v>733</v>
      </c>
      <c r="C1228" t="s">
        <v>191</v>
      </c>
      <c r="D1228">
        <v>28</v>
      </c>
      <c r="E1228" t="s">
        <v>1009</v>
      </c>
      <c r="F1228">
        <v>50666</v>
      </c>
      <c r="G1228">
        <v>252</v>
      </c>
      <c r="H1228">
        <v>1382</v>
      </c>
      <c r="I1228">
        <v>5.5263885051119092E-4</v>
      </c>
      <c r="J1228">
        <v>2.0260492040520984E-2</v>
      </c>
      <c r="K1228">
        <v>2024</v>
      </c>
      <c r="L1228">
        <v>36</v>
      </c>
    </row>
    <row r="1229" spans="1:12" x14ac:dyDescent="0.3">
      <c r="A1229">
        <v>91</v>
      </c>
      <c r="B1229" t="s">
        <v>733</v>
      </c>
      <c r="C1229" t="s">
        <v>203</v>
      </c>
      <c r="D1229">
        <v>28</v>
      </c>
      <c r="E1229" t="s">
        <v>1285</v>
      </c>
      <c r="F1229">
        <v>50666</v>
      </c>
      <c r="G1229">
        <v>252</v>
      </c>
      <c r="H1229">
        <v>365</v>
      </c>
      <c r="I1229">
        <v>5.5263885051119092E-4</v>
      </c>
      <c r="J1229">
        <v>7.6712328767123292E-2</v>
      </c>
      <c r="K1229">
        <v>2024</v>
      </c>
      <c r="L1229">
        <v>36</v>
      </c>
    </row>
    <row r="1230" spans="1:12" x14ac:dyDescent="0.3">
      <c r="A1230">
        <v>91</v>
      </c>
      <c r="B1230" t="s">
        <v>733</v>
      </c>
      <c r="C1230" t="s">
        <v>382</v>
      </c>
      <c r="D1230">
        <v>28</v>
      </c>
      <c r="E1230" t="s">
        <v>1003</v>
      </c>
      <c r="F1230">
        <v>50666</v>
      </c>
      <c r="G1230">
        <v>252</v>
      </c>
      <c r="H1230">
        <v>2260</v>
      </c>
      <c r="I1230">
        <v>5.5263885051119092E-4</v>
      </c>
      <c r="J1230">
        <v>1.2389380530973451E-2</v>
      </c>
      <c r="K1230">
        <v>2024</v>
      </c>
      <c r="L1230">
        <v>36</v>
      </c>
    </row>
    <row r="1231" spans="1:12" x14ac:dyDescent="0.3">
      <c r="A1231">
        <v>91</v>
      </c>
      <c r="B1231" t="s">
        <v>733</v>
      </c>
      <c r="C1231" t="s">
        <v>435</v>
      </c>
      <c r="D1231">
        <v>28</v>
      </c>
      <c r="E1231" t="s">
        <v>978</v>
      </c>
      <c r="F1231">
        <v>50666</v>
      </c>
      <c r="G1231">
        <v>252</v>
      </c>
      <c r="H1231">
        <v>292</v>
      </c>
      <c r="I1231">
        <v>5.5263885051119092E-4</v>
      </c>
      <c r="J1231">
        <v>9.5890410958904104E-2</v>
      </c>
      <c r="K1231">
        <v>2024</v>
      </c>
      <c r="L1231">
        <v>36</v>
      </c>
    </row>
    <row r="1232" spans="1:12" x14ac:dyDescent="0.3">
      <c r="A1232">
        <v>91</v>
      </c>
      <c r="B1232" t="s">
        <v>733</v>
      </c>
      <c r="C1232" t="s">
        <v>3122</v>
      </c>
      <c r="D1232">
        <v>28</v>
      </c>
      <c r="E1232" t="s">
        <v>3123</v>
      </c>
      <c r="F1232">
        <v>50666</v>
      </c>
      <c r="G1232">
        <v>252</v>
      </c>
      <c r="H1232">
        <v>122</v>
      </c>
      <c r="I1232">
        <v>5.5263885051119092E-4</v>
      </c>
      <c r="J1232">
        <v>0.22950819672131148</v>
      </c>
      <c r="K1232">
        <v>2024</v>
      </c>
      <c r="L1232">
        <v>36</v>
      </c>
    </row>
    <row r="1233" spans="1:12" x14ac:dyDescent="0.3">
      <c r="A1233">
        <v>91</v>
      </c>
      <c r="B1233" t="s">
        <v>733</v>
      </c>
      <c r="C1233" t="s">
        <v>601</v>
      </c>
      <c r="D1233">
        <v>28</v>
      </c>
      <c r="E1233" t="s">
        <v>3031</v>
      </c>
      <c r="F1233">
        <v>50666</v>
      </c>
      <c r="G1233">
        <v>252</v>
      </c>
      <c r="H1233">
        <v>115</v>
      </c>
      <c r="I1233">
        <v>5.5263885051119092E-4</v>
      </c>
      <c r="J1233">
        <v>0.24347826086956523</v>
      </c>
      <c r="K1233">
        <v>2024</v>
      </c>
      <c r="L1233">
        <v>36</v>
      </c>
    </row>
    <row r="1234" spans="1:12" x14ac:dyDescent="0.3">
      <c r="A1234">
        <v>91</v>
      </c>
      <c r="B1234" t="s">
        <v>733</v>
      </c>
      <c r="C1234" t="s">
        <v>606</v>
      </c>
      <c r="D1234">
        <v>28</v>
      </c>
      <c r="E1234" t="s">
        <v>1167</v>
      </c>
      <c r="F1234">
        <v>50666</v>
      </c>
      <c r="G1234">
        <v>252</v>
      </c>
      <c r="H1234">
        <v>1530</v>
      </c>
      <c r="I1234">
        <v>5.5263885051119092E-4</v>
      </c>
      <c r="J1234">
        <v>1.8300653594771243E-2</v>
      </c>
      <c r="K1234">
        <v>2024</v>
      </c>
      <c r="L1234">
        <v>36</v>
      </c>
    </row>
    <row r="1235" spans="1:12" x14ac:dyDescent="0.3">
      <c r="A1235">
        <v>91</v>
      </c>
      <c r="B1235" t="s">
        <v>733</v>
      </c>
      <c r="C1235" t="s">
        <v>221</v>
      </c>
      <c r="D1235">
        <v>27</v>
      </c>
      <c r="E1235" t="s">
        <v>3124</v>
      </c>
      <c r="F1235">
        <v>50666</v>
      </c>
      <c r="G1235">
        <v>260</v>
      </c>
      <c r="H1235">
        <v>69</v>
      </c>
      <c r="I1235">
        <v>5.3290174870721982E-4</v>
      </c>
      <c r="J1235">
        <v>0.39130434782608697</v>
      </c>
      <c r="K1235">
        <v>2024</v>
      </c>
      <c r="L1235">
        <v>36</v>
      </c>
    </row>
    <row r="1236" spans="1:12" x14ac:dyDescent="0.3">
      <c r="A1236">
        <v>91</v>
      </c>
      <c r="B1236" t="s">
        <v>733</v>
      </c>
      <c r="C1236" t="s">
        <v>227</v>
      </c>
      <c r="D1236">
        <v>27</v>
      </c>
      <c r="E1236" t="s">
        <v>1159</v>
      </c>
      <c r="F1236">
        <v>50666</v>
      </c>
      <c r="G1236">
        <v>260</v>
      </c>
      <c r="H1236">
        <v>1497</v>
      </c>
      <c r="I1236">
        <v>5.3290174870721982E-4</v>
      </c>
      <c r="J1236">
        <v>1.8036072144288578E-2</v>
      </c>
      <c r="K1236">
        <v>2024</v>
      </c>
      <c r="L1236">
        <v>36</v>
      </c>
    </row>
    <row r="1237" spans="1:12" x14ac:dyDescent="0.3">
      <c r="A1237">
        <v>91</v>
      </c>
      <c r="B1237" t="s">
        <v>733</v>
      </c>
      <c r="C1237" t="s">
        <v>439</v>
      </c>
      <c r="D1237">
        <v>27</v>
      </c>
      <c r="E1237" t="s">
        <v>3011</v>
      </c>
      <c r="F1237">
        <v>50666</v>
      </c>
      <c r="G1237">
        <v>260</v>
      </c>
      <c r="H1237">
        <v>437</v>
      </c>
      <c r="I1237">
        <v>5.3290174870721982E-4</v>
      </c>
      <c r="J1237">
        <v>6.1784897025171627E-2</v>
      </c>
      <c r="K1237">
        <v>2024</v>
      </c>
      <c r="L1237">
        <v>36</v>
      </c>
    </row>
    <row r="1238" spans="1:12" x14ac:dyDescent="0.3">
      <c r="A1238">
        <v>91</v>
      </c>
      <c r="B1238" t="s">
        <v>733</v>
      </c>
      <c r="C1238" t="s">
        <v>552</v>
      </c>
      <c r="D1238">
        <v>27</v>
      </c>
      <c r="E1238" t="s">
        <v>1065</v>
      </c>
      <c r="F1238">
        <v>50666</v>
      </c>
      <c r="G1238">
        <v>260</v>
      </c>
      <c r="H1238">
        <v>923</v>
      </c>
      <c r="I1238">
        <v>5.3290174870721982E-4</v>
      </c>
      <c r="J1238">
        <v>2.9252437703141929E-2</v>
      </c>
      <c r="K1238">
        <v>2024</v>
      </c>
      <c r="L1238">
        <v>36</v>
      </c>
    </row>
    <row r="1239" spans="1:12" x14ac:dyDescent="0.3">
      <c r="A1239">
        <v>91</v>
      </c>
      <c r="B1239" t="s">
        <v>733</v>
      </c>
      <c r="C1239" t="s">
        <v>584</v>
      </c>
      <c r="D1239">
        <v>27</v>
      </c>
      <c r="E1239" t="s">
        <v>1244</v>
      </c>
      <c r="F1239">
        <v>50666</v>
      </c>
      <c r="G1239">
        <v>260</v>
      </c>
      <c r="H1239">
        <v>1673</v>
      </c>
      <c r="I1239">
        <v>5.3290174870721982E-4</v>
      </c>
      <c r="J1239">
        <v>1.6138673042438732E-2</v>
      </c>
      <c r="K1239">
        <v>2024</v>
      </c>
      <c r="L1239">
        <v>36</v>
      </c>
    </row>
    <row r="1240" spans="1:12" x14ac:dyDescent="0.3">
      <c r="A1240">
        <v>91</v>
      </c>
      <c r="B1240" t="s">
        <v>733</v>
      </c>
      <c r="C1240" t="s">
        <v>1241</v>
      </c>
      <c r="D1240">
        <v>27</v>
      </c>
      <c r="E1240" t="s">
        <v>1242</v>
      </c>
      <c r="F1240">
        <v>50666</v>
      </c>
      <c r="G1240">
        <v>260</v>
      </c>
      <c r="H1240">
        <v>1294</v>
      </c>
      <c r="I1240">
        <v>5.3290174870721982E-4</v>
      </c>
      <c r="J1240">
        <v>2.0865533230293665E-2</v>
      </c>
      <c r="K1240">
        <v>2024</v>
      </c>
      <c r="L1240">
        <v>36</v>
      </c>
    </row>
    <row r="1241" spans="1:12" x14ac:dyDescent="0.3">
      <c r="A1241">
        <v>91</v>
      </c>
      <c r="B1241" t="s">
        <v>733</v>
      </c>
      <c r="C1241" t="s">
        <v>591</v>
      </c>
      <c r="D1241">
        <v>27</v>
      </c>
      <c r="E1241" t="s">
        <v>1317</v>
      </c>
      <c r="F1241">
        <v>50666</v>
      </c>
      <c r="G1241">
        <v>260</v>
      </c>
      <c r="H1241">
        <v>635</v>
      </c>
      <c r="I1241">
        <v>5.3290174870721982E-4</v>
      </c>
      <c r="J1241">
        <v>4.2519685039370078E-2</v>
      </c>
      <c r="K1241">
        <v>2024</v>
      </c>
      <c r="L1241">
        <v>36</v>
      </c>
    </row>
    <row r="1242" spans="1:12" x14ac:dyDescent="0.3">
      <c r="A1242">
        <v>91</v>
      </c>
      <c r="B1242" t="s">
        <v>733</v>
      </c>
      <c r="C1242" t="s">
        <v>638</v>
      </c>
      <c r="D1242">
        <v>27</v>
      </c>
      <c r="E1242" t="s">
        <v>999</v>
      </c>
      <c r="F1242">
        <v>50666</v>
      </c>
      <c r="G1242">
        <v>260</v>
      </c>
      <c r="H1242">
        <v>3410</v>
      </c>
      <c r="I1242">
        <v>5.3290174870721982E-4</v>
      </c>
      <c r="J1242">
        <v>7.9178885630498529E-3</v>
      </c>
      <c r="K1242">
        <v>2024</v>
      </c>
      <c r="L1242">
        <v>36</v>
      </c>
    </row>
    <row r="1243" spans="1:12" x14ac:dyDescent="0.3">
      <c r="A1243">
        <v>91</v>
      </c>
      <c r="B1243" t="s">
        <v>733</v>
      </c>
      <c r="C1243" t="s">
        <v>675</v>
      </c>
      <c r="D1243">
        <v>27</v>
      </c>
      <c r="E1243" t="s">
        <v>1067</v>
      </c>
      <c r="F1243">
        <v>50666</v>
      </c>
      <c r="G1243">
        <v>260</v>
      </c>
      <c r="H1243">
        <v>935</v>
      </c>
      <c r="I1243">
        <v>5.3290174870721982E-4</v>
      </c>
      <c r="J1243">
        <v>2.8877005347593583E-2</v>
      </c>
      <c r="K1243">
        <v>2024</v>
      </c>
      <c r="L1243">
        <v>36</v>
      </c>
    </row>
    <row r="1244" spans="1:12" x14ac:dyDescent="0.3">
      <c r="A1244">
        <v>91</v>
      </c>
      <c r="B1244" t="s">
        <v>733</v>
      </c>
      <c r="C1244" t="s">
        <v>176</v>
      </c>
      <c r="D1244">
        <v>26</v>
      </c>
      <c r="E1244" t="s">
        <v>983</v>
      </c>
      <c r="F1244">
        <v>50666</v>
      </c>
      <c r="G1244">
        <v>269.5</v>
      </c>
      <c r="H1244">
        <v>1553</v>
      </c>
      <c r="I1244">
        <v>5.1316464690324872E-4</v>
      </c>
      <c r="J1244">
        <v>1.6741790083708949E-2</v>
      </c>
      <c r="K1244">
        <v>2024</v>
      </c>
      <c r="L1244">
        <v>36</v>
      </c>
    </row>
    <row r="1245" spans="1:12" x14ac:dyDescent="0.3">
      <c r="A1245">
        <v>91</v>
      </c>
      <c r="B1245" t="s">
        <v>733</v>
      </c>
      <c r="C1245" t="s">
        <v>180</v>
      </c>
      <c r="D1245">
        <v>26</v>
      </c>
      <c r="E1245" t="s">
        <v>3125</v>
      </c>
      <c r="F1245">
        <v>50666</v>
      </c>
      <c r="G1245">
        <v>269.5</v>
      </c>
      <c r="H1245">
        <v>63</v>
      </c>
      <c r="I1245">
        <v>5.1316464690324872E-4</v>
      </c>
      <c r="J1245">
        <v>0.41269841269841268</v>
      </c>
      <c r="K1245">
        <v>2024</v>
      </c>
      <c r="L1245">
        <v>36</v>
      </c>
    </row>
    <row r="1246" spans="1:12" x14ac:dyDescent="0.3">
      <c r="A1246">
        <v>91</v>
      </c>
      <c r="B1246" t="s">
        <v>733</v>
      </c>
      <c r="C1246" t="s">
        <v>246</v>
      </c>
      <c r="D1246">
        <v>26</v>
      </c>
      <c r="E1246" t="s">
        <v>1284</v>
      </c>
      <c r="F1246">
        <v>50666</v>
      </c>
      <c r="G1246">
        <v>269.5</v>
      </c>
      <c r="H1246">
        <v>1539</v>
      </c>
      <c r="I1246">
        <v>5.1316464690324872E-4</v>
      </c>
      <c r="J1246">
        <v>1.6894087069525665E-2</v>
      </c>
      <c r="K1246">
        <v>2024</v>
      </c>
      <c r="L1246">
        <v>36</v>
      </c>
    </row>
    <row r="1247" spans="1:12" x14ac:dyDescent="0.3">
      <c r="A1247">
        <v>91</v>
      </c>
      <c r="B1247" t="s">
        <v>733</v>
      </c>
      <c r="C1247" t="s">
        <v>3126</v>
      </c>
      <c r="D1247">
        <v>26</v>
      </c>
      <c r="E1247" t="s">
        <v>3127</v>
      </c>
      <c r="F1247">
        <v>50666</v>
      </c>
      <c r="G1247">
        <v>269.5</v>
      </c>
      <c r="H1247">
        <v>93</v>
      </c>
      <c r="I1247">
        <v>5.1316464690324872E-4</v>
      </c>
      <c r="J1247">
        <v>0.27956989247311825</v>
      </c>
      <c r="K1247">
        <v>2024</v>
      </c>
      <c r="L1247">
        <v>36</v>
      </c>
    </row>
    <row r="1248" spans="1:12" x14ac:dyDescent="0.3">
      <c r="A1248">
        <v>91</v>
      </c>
      <c r="B1248" t="s">
        <v>733</v>
      </c>
      <c r="C1248" t="s">
        <v>363</v>
      </c>
      <c r="D1248">
        <v>26</v>
      </c>
      <c r="E1248" t="s">
        <v>3128</v>
      </c>
      <c r="F1248">
        <v>50666</v>
      </c>
      <c r="G1248">
        <v>269.5</v>
      </c>
      <c r="H1248">
        <v>137</v>
      </c>
      <c r="I1248">
        <v>5.1316464690324872E-4</v>
      </c>
      <c r="J1248">
        <v>0.18978102189781021</v>
      </c>
      <c r="K1248">
        <v>2024</v>
      </c>
      <c r="L1248">
        <v>36</v>
      </c>
    </row>
    <row r="1249" spans="1:12" x14ac:dyDescent="0.3">
      <c r="A1249">
        <v>91</v>
      </c>
      <c r="B1249" t="s">
        <v>733</v>
      </c>
      <c r="C1249" t="s">
        <v>392</v>
      </c>
      <c r="D1249">
        <v>26</v>
      </c>
      <c r="E1249" t="s">
        <v>1302</v>
      </c>
      <c r="F1249">
        <v>50666</v>
      </c>
      <c r="G1249">
        <v>269.5</v>
      </c>
      <c r="H1249">
        <v>503</v>
      </c>
      <c r="I1249">
        <v>5.1316464690324872E-4</v>
      </c>
      <c r="J1249">
        <v>5.168986083499006E-2</v>
      </c>
      <c r="K1249">
        <v>2024</v>
      </c>
      <c r="L1249">
        <v>36</v>
      </c>
    </row>
    <row r="1250" spans="1:12" x14ac:dyDescent="0.3">
      <c r="A1250">
        <v>91</v>
      </c>
      <c r="B1250" t="s">
        <v>733</v>
      </c>
      <c r="C1250" t="s">
        <v>414</v>
      </c>
      <c r="D1250">
        <v>26</v>
      </c>
      <c r="E1250" t="s">
        <v>1267</v>
      </c>
      <c r="F1250">
        <v>50666</v>
      </c>
      <c r="G1250">
        <v>269.5</v>
      </c>
      <c r="H1250">
        <v>1474</v>
      </c>
      <c r="I1250">
        <v>5.1316464690324872E-4</v>
      </c>
      <c r="J1250">
        <v>1.7639077340569877E-2</v>
      </c>
      <c r="K1250">
        <v>2024</v>
      </c>
      <c r="L1250">
        <v>36</v>
      </c>
    </row>
    <row r="1251" spans="1:12" x14ac:dyDescent="0.3">
      <c r="A1251">
        <v>91</v>
      </c>
      <c r="B1251" t="s">
        <v>733</v>
      </c>
      <c r="C1251" t="s">
        <v>3054</v>
      </c>
      <c r="D1251">
        <v>26</v>
      </c>
      <c r="E1251" t="s">
        <v>3055</v>
      </c>
      <c r="F1251">
        <v>50666</v>
      </c>
      <c r="G1251">
        <v>269.5</v>
      </c>
      <c r="H1251">
        <v>115</v>
      </c>
      <c r="I1251">
        <v>5.1316464690324872E-4</v>
      </c>
      <c r="J1251">
        <v>0.22608695652173913</v>
      </c>
      <c r="K1251">
        <v>2024</v>
      </c>
      <c r="L1251">
        <v>36</v>
      </c>
    </row>
    <row r="1252" spans="1:12" x14ac:dyDescent="0.3">
      <c r="A1252">
        <v>91</v>
      </c>
      <c r="B1252" t="s">
        <v>733</v>
      </c>
      <c r="C1252" t="s">
        <v>3129</v>
      </c>
      <c r="D1252">
        <v>26</v>
      </c>
      <c r="E1252" t="s">
        <v>3130</v>
      </c>
      <c r="F1252">
        <v>50666</v>
      </c>
      <c r="G1252">
        <v>269.5</v>
      </c>
      <c r="H1252">
        <v>153</v>
      </c>
      <c r="I1252">
        <v>5.1316464690324872E-4</v>
      </c>
      <c r="J1252">
        <v>0.16993464052287582</v>
      </c>
      <c r="K1252">
        <v>2024</v>
      </c>
      <c r="L1252">
        <v>36</v>
      </c>
    </row>
    <row r="1253" spans="1:12" x14ac:dyDescent="0.3">
      <c r="A1253">
        <v>91</v>
      </c>
      <c r="B1253" t="s">
        <v>733</v>
      </c>
      <c r="C1253" t="s">
        <v>3131</v>
      </c>
      <c r="D1253">
        <v>26</v>
      </c>
      <c r="E1253" t="s">
        <v>3132</v>
      </c>
      <c r="F1253">
        <v>50666</v>
      </c>
      <c r="G1253">
        <v>269.5</v>
      </c>
      <c r="H1253">
        <v>56</v>
      </c>
      <c r="I1253">
        <v>5.1316464690324872E-4</v>
      </c>
      <c r="J1253">
        <v>0.4642857142857143</v>
      </c>
      <c r="K1253">
        <v>2024</v>
      </c>
      <c r="L1253">
        <v>36</v>
      </c>
    </row>
    <row r="1254" spans="1:12" x14ac:dyDescent="0.3">
      <c r="A1254">
        <v>91</v>
      </c>
      <c r="B1254" t="s">
        <v>733</v>
      </c>
      <c r="C1254" t="s">
        <v>3062</v>
      </c>
      <c r="D1254">
        <v>25</v>
      </c>
      <c r="E1254" t="s">
        <v>3063</v>
      </c>
      <c r="F1254">
        <v>50666</v>
      </c>
      <c r="G1254">
        <v>276</v>
      </c>
      <c r="H1254">
        <v>120</v>
      </c>
      <c r="I1254">
        <v>4.9342754509927762E-4</v>
      </c>
      <c r="J1254">
        <v>0.20833333333333334</v>
      </c>
      <c r="K1254">
        <v>2024</v>
      </c>
      <c r="L1254">
        <v>36</v>
      </c>
    </row>
    <row r="1255" spans="1:12" x14ac:dyDescent="0.3">
      <c r="A1255">
        <v>91</v>
      </c>
      <c r="B1255" t="s">
        <v>733</v>
      </c>
      <c r="C1255" t="s">
        <v>380</v>
      </c>
      <c r="D1255">
        <v>25</v>
      </c>
      <c r="E1255" t="s">
        <v>1004</v>
      </c>
      <c r="F1255">
        <v>50666</v>
      </c>
      <c r="G1255">
        <v>276</v>
      </c>
      <c r="H1255">
        <v>1312</v>
      </c>
      <c r="I1255">
        <v>4.9342754509927762E-4</v>
      </c>
      <c r="J1255">
        <v>1.9054878048780487E-2</v>
      </c>
      <c r="K1255">
        <v>2024</v>
      </c>
      <c r="L1255">
        <v>36</v>
      </c>
    </row>
    <row r="1256" spans="1:12" x14ac:dyDescent="0.3">
      <c r="A1256">
        <v>91</v>
      </c>
      <c r="B1256" t="s">
        <v>733</v>
      </c>
      <c r="C1256" t="s">
        <v>437</v>
      </c>
      <c r="D1256">
        <v>25</v>
      </c>
      <c r="E1256" t="s">
        <v>980</v>
      </c>
      <c r="F1256">
        <v>50666</v>
      </c>
      <c r="G1256">
        <v>276</v>
      </c>
      <c r="H1256">
        <v>193</v>
      </c>
      <c r="I1256">
        <v>4.9342754509927762E-4</v>
      </c>
      <c r="J1256">
        <v>0.12953367875647667</v>
      </c>
      <c r="K1256">
        <v>2024</v>
      </c>
      <c r="L1256">
        <v>36</v>
      </c>
    </row>
    <row r="1257" spans="1:12" x14ac:dyDescent="0.3">
      <c r="A1257">
        <v>97</v>
      </c>
      <c r="B1257" t="s">
        <v>737</v>
      </c>
      <c r="C1257" t="s">
        <v>412</v>
      </c>
      <c r="D1257">
        <v>2042</v>
      </c>
      <c r="E1257" t="s">
        <v>1196</v>
      </c>
      <c r="F1257">
        <v>10591</v>
      </c>
      <c r="G1257">
        <v>1</v>
      </c>
      <c r="H1257">
        <v>3229</v>
      </c>
      <c r="I1257">
        <v>0.19280521197242942</v>
      </c>
      <c r="J1257">
        <v>0.63239393000929078</v>
      </c>
      <c r="K1257">
        <v>2024</v>
      </c>
      <c r="L1257">
        <v>36</v>
      </c>
    </row>
    <row r="1258" spans="1:12" x14ac:dyDescent="0.3">
      <c r="A1258">
        <v>97</v>
      </c>
      <c r="B1258" t="s">
        <v>737</v>
      </c>
      <c r="C1258" t="s">
        <v>308</v>
      </c>
      <c r="D1258">
        <v>1252</v>
      </c>
      <c r="E1258" t="s">
        <v>1197</v>
      </c>
      <c r="F1258">
        <v>10591</v>
      </c>
      <c r="G1258">
        <v>2</v>
      </c>
      <c r="H1258">
        <v>2599</v>
      </c>
      <c r="I1258">
        <v>0.11821357756585781</v>
      </c>
      <c r="J1258">
        <v>0.48172373989996153</v>
      </c>
      <c r="K1258">
        <v>2024</v>
      </c>
      <c r="L1258">
        <v>36</v>
      </c>
    </row>
    <row r="1259" spans="1:12" x14ac:dyDescent="0.3">
      <c r="A1259">
        <v>97</v>
      </c>
      <c r="B1259" t="s">
        <v>737</v>
      </c>
      <c r="C1259" t="s">
        <v>192</v>
      </c>
      <c r="D1259">
        <v>865</v>
      </c>
      <c r="E1259" t="s">
        <v>1198</v>
      </c>
      <c r="F1259">
        <v>10591</v>
      </c>
      <c r="G1259">
        <v>3</v>
      </c>
      <c r="H1259">
        <v>1559</v>
      </c>
      <c r="I1259">
        <v>8.1673118685676518E-2</v>
      </c>
      <c r="J1259">
        <v>0.55484284797947403</v>
      </c>
      <c r="K1259">
        <v>2024</v>
      </c>
      <c r="L1259">
        <v>36</v>
      </c>
    </row>
    <row r="1260" spans="1:12" x14ac:dyDescent="0.3">
      <c r="A1260">
        <v>97</v>
      </c>
      <c r="B1260" t="s">
        <v>737</v>
      </c>
      <c r="C1260" t="s">
        <v>597</v>
      </c>
      <c r="D1260">
        <v>693</v>
      </c>
      <c r="E1260" t="s">
        <v>1199</v>
      </c>
      <c r="F1260">
        <v>10591</v>
      </c>
      <c r="G1260">
        <v>4</v>
      </c>
      <c r="H1260">
        <v>1289</v>
      </c>
      <c r="I1260">
        <v>6.5432914738929274E-2</v>
      </c>
      <c r="J1260">
        <v>0.53762606671838631</v>
      </c>
      <c r="K1260">
        <v>2024</v>
      </c>
      <c r="L1260">
        <v>36</v>
      </c>
    </row>
    <row r="1261" spans="1:12" x14ac:dyDescent="0.3">
      <c r="A1261">
        <v>97</v>
      </c>
      <c r="B1261" t="s">
        <v>737</v>
      </c>
      <c r="C1261" t="s">
        <v>403</v>
      </c>
      <c r="D1261">
        <v>588</v>
      </c>
      <c r="E1261" t="s">
        <v>1201</v>
      </c>
      <c r="F1261">
        <v>10591</v>
      </c>
      <c r="G1261">
        <v>5</v>
      </c>
      <c r="H1261">
        <v>1310</v>
      </c>
      <c r="I1261">
        <v>5.5518836748182421E-2</v>
      </c>
      <c r="J1261">
        <v>0.44885496183206108</v>
      </c>
      <c r="K1261">
        <v>2024</v>
      </c>
      <c r="L1261">
        <v>36</v>
      </c>
    </row>
    <row r="1262" spans="1:12" x14ac:dyDescent="0.3">
      <c r="A1262">
        <v>97</v>
      </c>
      <c r="B1262" t="s">
        <v>737</v>
      </c>
      <c r="C1262" t="s">
        <v>657</v>
      </c>
      <c r="D1262">
        <v>466</v>
      </c>
      <c r="E1262" t="s">
        <v>1200</v>
      </c>
      <c r="F1262">
        <v>10591</v>
      </c>
      <c r="G1262">
        <v>6</v>
      </c>
      <c r="H1262">
        <v>1067</v>
      </c>
      <c r="I1262">
        <v>4.3999622320838448E-2</v>
      </c>
      <c r="J1262">
        <v>0.43673851921274603</v>
      </c>
      <c r="K1262">
        <v>2024</v>
      </c>
      <c r="L1262">
        <v>36</v>
      </c>
    </row>
    <row r="1263" spans="1:12" x14ac:dyDescent="0.3">
      <c r="A1263">
        <v>97</v>
      </c>
      <c r="B1263" t="s">
        <v>737</v>
      </c>
      <c r="C1263" t="s">
        <v>201</v>
      </c>
      <c r="D1263">
        <v>410</v>
      </c>
      <c r="E1263" t="s">
        <v>1202</v>
      </c>
      <c r="F1263">
        <v>10591</v>
      </c>
      <c r="G1263">
        <v>7</v>
      </c>
      <c r="H1263">
        <v>701</v>
      </c>
      <c r="I1263">
        <v>3.8712114059106788E-2</v>
      </c>
      <c r="J1263">
        <v>0.58487874465049927</v>
      </c>
      <c r="K1263">
        <v>2024</v>
      </c>
      <c r="L1263">
        <v>36</v>
      </c>
    </row>
    <row r="1264" spans="1:12" x14ac:dyDescent="0.3">
      <c r="A1264">
        <v>97</v>
      </c>
      <c r="B1264" t="s">
        <v>737</v>
      </c>
      <c r="C1264" t="s">
        <v>349</v>
      </c>
      <c r="D1264">
        <v>388</v>
      </c>
      <c r="E1264" t="s">
        <v>1203</v>
      </c>
      <c r="F1264">
        <v>10591</v>
      </c>
      <c r="G1264">
        <v>8</v>
      </c>
      <c r="H1264">
        <v>1266</v>
      </c>
      <c r="I1264">
        <v>3.6634878670569353E-2</v>
      </c>
      <c r="J1264">
        <v>0.30647709320695105</v>
      </c>
      <c r="K1264">
        <v>2024</v>
      </c>
      <c r="L1264">
        <v>36</v>
      </c>
    </row>
    <row r="1265" spans="1:12" x14ac:dyDescent="0.3">
      <c r="A1265">
        <v>97</v>
      </c>
      <c r="B1265" t="s">
        <v>737</v>
      </c>
      <c r="C1265" t="s">
        <v>348</v>
      </c>
      <c r="D1265">
        <v>354</v>
      </c>
      <c r="E1265" t="s">
        <v>1204</v>
      </c>
      <c r="F1265">
        <v>10591</v>
      </c>
      <c r="G1265">
        <v>9</v>
      </c>
      <c r="H1265">
        <v>576</v>
      </c>
      <c r="I1265">
        <v>3.3424605797375127E-2</v>
      </c>
      <c r="J1265">
        <v>0.61458333333333337</v>
      </c>
      <c r="K1265">
        <v>2024</v>
      </c>
      <c r="L1265">
        <v>36</v>
      </c>
    </row>
    <row r="1266" spans="1:12" x14ac:dyDescent="0.3">
      <c r="A1266">
        <v>97</v>
      </c>
      <c r="B1266" t="s">
        <v>737</v>
      </c>
      <c r="C1266" t="s">
        <v>473</v>
      </c>
      <c r="D1266">
        <v>292</v>
      </c>
      <c r="E1266" t="s">
        <v>1205</v>
      </c>
      <c r="F1266">
        <v>10591</v>
      </c>
      <c r="G1266">
        <v>10</v>
      </c>
      <c r="H1266">
        <v>638</v>
      </c>
      <c r="I1266">
        <v>2.7570578793315079E-2</v>
      </c>
      <c r="J1266">
        <v>0.45768025078369906</v>
      </c>
      <c r="K1266">
        <v>2024</v>
      </c>
      <c r="L1266">
        <v>36</v>
      </c>
    </row>
    <row r="1267" spans="1:12" x14ac:dyDescent="0.3">
      <c r="A1267">
        <v>97</v>
      </c>
      <c r="B1267" t="s">
        <v>737</v>
      </c>
      <c r="C1267" t="s">
        <v>405</v>
      </c>
      <c r="D1267">
        <v>272</v>
      </c>
      <c r="E1267" t="s">
        <v>1207</v>
      </c>
      <c r="F1267">
        <v>10591</v>
      </c>
      <c r="G1267">
        <v>11</v>
      </c>
      <c r="H1267">
        <v>450</v>
      </c>
      <c r="I1267">
        <v>2.5682182985553772E-2</v>
      </c>
      <c r="J1267">
        <v>0.60444444444444445</v>
      </c>
      <c r="K1267">
        <v>2024</v>
      </c>
      <c r="L1267">
        <v>36</v>
      </c>
    </row>
    <row r="1268" spans="1:12" x14ac:dyDescent="0.3">
      <c r="A1268">
        <v>97</v>
      </c>
      <c r="B1268" t="s">
        <v>737</v>
      </c>
      <c r="C1268" t="s">
        <v>596</v>
      </c>
      <c r="D1268">
        <v>255</v>
      </c>
      <c r="E1268" t="s">
        <v>1208</v>
      </c>
      <c r="F1268">
        <v>10591</v>
      </c>
      <c r="G1268">
        <v>12</v>
      </c>
      <c r="H1268">
        <v>590</v>
      </c>
      <c r="I1268">
        <v>2.4077046548956663E-2</v>
      </c>
      <c r="J1268">
        <v>0.43220338983050849</v>
      </c>
      <c r="K1268">
        <v>2024</v>
      </c>
      <c r="L1268">
        <v>36</v>
      </c>
    </row>
    <row r="1269" spans="1:12" x14ac:dyDescent="0.3">
      <c r="A1269">
        <v>97</v>
      </c>
      <c r="B1269" t="s">
        <v>737</v>
      </c>
      <c r="C1269" t="s">
        <v>346</v>
      </c>
      <c r="D1269">
        <v>238</v>
      </c>
      <c r="E1269" t="s">
        <v>1210</v>
      </c>
      <c r="F1269">
        <v>10591</v>
      </c>
      <c r="G1269">
        <v>13</v>
      </c>
      <c r="H1269">
        <v>1168</v>
      </c>
      <c r="I1269">
        <v>2.247191011235955E-2</v>
      </c>
      <c r="J1269">
        <v>0.20376712328767124</v>
      </c>
      <c r="K1269">
        <v>2024</v>
      </c>
      <c r="L1269">
        <v>36</v>
      </c>
    </row>
    <row r="1270" spans="1:12" x14ac:dyDescent="0.3">
      <c r="A1270">
        <v>97</v>
      </c>
      <c r="B1270" t="s">
        <v>737</v>
      </c>
      <c r="C1270" t="s">
        <v>674</v>
      </c>
      <c r="D1270">
        <v>217</v>
      </c>
      <c r="E1270" t="s">
        <v>1206</v>
      </c>
      <c r="F1270">
        <v>10591</v>
      </c>
      <c r="G1270">
        <v>14</v>
      </c>
      <c r="H1270">
        <v>1249</v>
      </c>
      <c r="I1270">
        <v>2.0489094514210177E-2</v>
      </c>
      <c r="J1270">
        <v>0.17373899119295436</v>
      </c>
      <c r="K1270">
        <v>2024</v>
      </c>
      <c r="L1270">
        <v>36</v>
      </c>
    </row>
    <row r="1271" spans="1:12" x14ac:dyDescent="0.3">
      <c r="A1271">
        <v>97</v>
      </c>
      <c r="B1271" t="s">
        <v>737</v>
      </c>
      <c r="C1271" t="s">
        <v>416</v>
      </c>
      <c r="D1271">
        <v>201</v>
      </c>
      <c r="E1271" t="s">
        <v>1112</v>
      </c>
      <c r="F1271">
        <v>10591</v>
      </c>
      <c r="G1271">
        <v>15</v>
      </c>
      <c r="H1271">
        <v>886</v>
      </c>
      <c r="I1271">
        <v>1.8978377868001134E-2</v>
      </c>
      <c r="J1271">
        <v>0.22686230248306999</v>
      </c>
      <c r="K1271">
        <v>2024</v>
      </c>
      <c r="L1271">
        <v>36</v>
      </c>
    </row>
    <row r="1272" spans="1:12" x14ac:dyDescent="0.3">
      <c r="A1272">
        <v>97</v>
      </c>
      <c r="B1272" t="s">
        <v>737</v>
      </c>
      <c r="C1272" t="s">
        <v>266</v>
      </c>
      <c r="D1272">
        <v>198</v>
      </c>
      <c r="E1272" t="s">
        <v>1209</v>
      </c>
      <c r="F1272">
        <v>10591</v>
      </c>
      <c r="G1272">
        <v>16</v>
      </c>
      <c r="H1272">
        <v>713</v>
      </c>
      <c r="I1272">
        <v>1.8695118496836936E-2</v>
      </c>
      <c r="J1272">
        <v>0.27769985974754557</v>
      </c>
      <c r="K1272">
        <v>2024</v>
      </c>
      <c r="L1272">
        <v>36</v>
      </c>
    </row>
    <row r="1273" spans="1:12" x14ac:dyDescent="0.3">
      <c r="A1273">
        <v>97</v>
      </c>
      <c r="B1273" t="s">
        <v>737</v>
      </c>
      <c r="C1273" t="s">
        <v>444</v>
      </c>
      <c r="D1273">
        <v>171</v>
      </c>
      <c r="E1273" t="s">
        <v>2249</v>
      </c>
      <c r="F1273">
        <v>10591</v>
      </c>
      <c r="G1273">
        <v>17</v>
      </c>
      <c r="H1273">
        <v>886</v>
      </c>
      <c r="I1273">
        <v>1.6145784156359172E-2</v>
      </c>
      <c r="J1273">
        <v>0.1930022573363431</v>
      </c>
      <c r="K1273">
        <v>2024</v>
      </c>
      <c r="L1273">
        <v>36</v>
      </c>
    </row>
    <row r="1274" spans="1:12" x14ac:dyDescent="0.3">
      <c r="A1274">
        <v>97</v>
      </c>
      <c r="B1274" t="s">
        <v>737</v>
      </c>
      <c r="C1274" t="s">
        <v>417</v>
      </c>
      <c r="D1274">
        <v>140</v>
      </c>
      <c r="E1274" t="s">
        <v>3133</v>
      </c>
      <c r="F1274">
        <v>10591</v>
      </c>
      <c r="G1274">
        <v>18</v>
      </c>
      <c r="H1274">
        <v>229</v>
      </c>
      <c r="I1274">
        <v>1.3218770654329148E-2</v>
      </c>
      <c r="J1274">
        <v>0.611353711790393</v>
      </c>
      <c r="K1274">
        <v>2024</v>
      </c>
      <c r="L1274">
        <v>36</v>
      </c>
    </row>
    <row r="1275" spans="1:12" x14ac:dyDescent="0.3">
      <c r="A1275">
        <v>97</v>
      </c>
      <c r="B1275" t="s">
        <v>737</v>
      </c>
      <c r="C1275" t="s">
        <v>3022</v>
      </c>
      <c r="D1275">
        <v>107</v>
      </c>
      <c r="E1275" t="s">
        <v>3023</v>
      </c>
      <c r="F1275">
        <v>10591</v>
      </c>
      <c r="G1275">
        <v>19</v>
      </c>
      <c r="H1275">
        <v>397</v>
      </c>
      <c r="I1275">
        <v>1.0102917571522992E-2</v>
      </c>
      <c r="J1275">
        <v>0.26952141057934509</v>
      </c>
      <c r="K1275">
        <v>2024</v>
      </c>
      <c r="L1275">
        <v>36</v>
      </c>
    </row>
    <row r="1276" spans="1:12" x14ac:dyDescent="0.3">
      <c r="A1276">
        <v>97</v>
      </c>
      <c r="B1276" t="s">
        <v>737</v>
      </c>
      <c r="C1276" t="s">
        <v>171</v>
      </c>
      <c r="D1276">
        <v>94</v>
      </c>
      <c r="E1276" t="s">
        <v>1286</v>
      </c>
      <c r="F1276">
        <v>10591</v>
      </c>
      <c r="G1276">
        <v>20</v>
      </c>
      <c r="H1276">
        <v>1653</v>
      </c>
      <c r="I1276">
        <v>8.8754602964781423E-3</v>
      </c>
      <c r="J1276">
        <v>5.6866303690260134E-2</v>
      </c>
      <c r="K1276">
        <v>2024</v>
      </c>
      <c r="L1276">
        <v>36</v>
      </c>
    </row>
    <row r="1277" spans="1:12" x14ac:dyDescent="0.3">
      <c r="A1277">
        <v>97</v>
      </c>
      <c r="B1277" t="s">
        <v>737</v>
      </c>
      <c r="C1277" t="s">
        <v>645</v>
      </c>
      <c r="D1277">
        <v>89</v>
      </c>
      <c r="E1277" t="s">
        <v>1281</v>
      </c>
      <c r="F1277">
        <v>10591</v>
      </c>
      <c r="G1277">
        <v>21</v>
      </c>
      <c r="H1277">
        <v>1737</v>
      </c>
      <c r="I1277">
        <v>8.4033613445378148E-3</v>
      </c>
      <c r="J1277">
        <v>5.1237766263672997E-2</v>
      </c>
      <c r="K1277">
        <v>2024</v>
      </c>
      <c r="L1277">
        <v>36</v>
      </c>
    </row>
    <row r="1278" spans="1:12" x14ac:dyDescent="0.3">
      <c r="A1278">
        <v>97</v>
      </c>
      <c r="B1278" t="s">
        <v>737</v>
      </c>
      <c r="C1278" t="s">
        <v>307</v>
      </c>
      <c r="D1278">
        <v>69</v>
      </c>
      <c r="E1278" t="s">
        <v>1088</v>
      </c>
      <c r="F1278">
        <v>10591</v>
      </c>
      <c r="G1278">
        <v>22</v>
      </c>
      <c r="H1278">
        <v>8200</v>
      </c>
      <c r="I1278">
        <v>6.514965536776508E-3</v>
      </c>
      <c r="J1278">
        <v>8.4146341463414639E-3</v>
      </c>
      <c r="K1278">
        <v>2024</v>
      </c>
      <c r="L1278">
        <v>36</v>
      </c>
    </row>
    <row r="1279" spans="1:12" x14ac:dyDescent="0.3">
      <c r="A1279">
        <v>97</v>
      </c>
      <c r="B1279" t="s">
        <v>737</v>
      </c>
      <c r="C1279" t="s">
        <v>671</v>
      </c>
      <c r="D1279">
        <v>62</v>
      </c>
      <c r="E1279" t="s">
        <v>1092</v>
      </c>
      <c r="F1279">
        <v>10591</v>
      </c>
      <c r="G1279">
        <v>23</v>
      </c>
      <c r="H1279">
        <v>21676</v>
      </c>
      <c r="I1279">
        <v>5.8540270040600513E-3</v>
      </c>
      <c r="J1279">
        <v>2.8603063295811037E-3</v>
      </c>
      <c r="K1279">
        <v>2024</v>
      </c>
      <c r="L1279">
        <v>36</v>
      </c>
    </row>
    <row r="1280" spans="1:12" x14ac:dyDescent="0.3">
      <c r="A1280">
        <v>97</v>
      </c>
      <c r="B1280" t="s">
        <v>737</v>
      </c>
      <c r="C1280" t="s">
        <v>582</v>
      </c>
      <c r="D1280">
        <v>61</v>
      </c>
      <c r="E1280" t="s">
        <v>2260</v>
      </c>
      <c r="F1280">
        <v>10591</v>
      </c>
      <c r="G1280">
        <v>24</v>
      </c>
      <c r="H1280">
        <v>779</v>
      </c>
      <c r="I1280">
        <v>5.7596072136719854E-3</v>
      </c>
      <c r="J1280">
        <v>7.8305519897304235E-2</v>
      </c>
      <c r="K1280">
        <v>2024</v>
      </c>
      <c r="L1280">
        <v>36</v>
      </c>
    </row>
    <row r="1281" spans="1:12" x14ac:dyDescent="0.3">
      <c r="A1281">
        <v>97</v>
      </c>
      <c r="B1281" t="s">
        <v>737</v>
      </c>
      <c r="C1281" t="s">
        <v>555</v>
      </c>
      <c r="D1281">
        <v>57</v>
      </c>
      <c r="E1281" t="s">
        <v>3134</v>
      </c>
      <c r="F1281">
        <v>10591</v>
      </c>
      <c r="G1281">
        <v>25</v>
      </c>
      <c r="H1281">
        <v>325</v>
      </c>
      <c r="I1281">
        <v>5.3819280521197246E-3</v>
      </c>
      <c r="J1281">
        <v>0.17538461538461539</v>
      </c>
      <c r="K1281">
        <v>2024</v>
      </c>
      <c r="L1281">
        <v>36</v>
      </c>
    </row>
    <row r="1282" spans="1:12" x14ac:dyDescent="0.3">
      <c r="A1282">
        <v>97</v>
      </c>
      <c r="B1282" t="s">
        <v>737</v>
      </c>
      <c r="C1282" t="s">
        <v>497</v>
      </c>
      <c r="D1282">
        <v>56</v>
      </c>
      <c r="E1282" t="s">
        <v>1271</v>
      </c>
      <c r="F1282">
        <v>10591</v>
      </c>
      <c r="G1282">
        <v>26</v>
      </c>
      <c r="H1282">
        <v>1017</v>
      </c>
      <c r="I1282">
        <v>5.2875082617316587E-3</v>
      </c>
      <c r="J1282">
        <v>5.5063913470993119E-2</v>
      </c>
      <c r="K1282">
        <v>2024</v>
      </c>
      <c r="L1282">
        <v>36</v>
      </c>
    </row>
    <row r="1283" spans="1:12" x14ac:dyDescent="0.3">
      <c r="A1283">
        <v>97</v>
      </c>
      <c r="B1283" t="s">
        <v>737</v>
      </c>
      <c r="C1283" t="s">
        <v>393</v>
      </c>
      <c r="D1283">
        <v>48</v>
      </c>
      <c r="E1283" t="s">
        <v>1279</v>
      </c>
      <c r="F1283">
        <v>10591</v>
      </c>
      <c r="G1283">
        <v>27</v>
      </c>
      <c r="H1283">
        <v>4446</v>
      </c>
      <c r="I1283">
        <v>4.5321499386271362E-3</v>
      </c>
      <c r="J1283">
        <v>1.0796221322537112E-2</v>
      </c>
      <c r="K1283">
        <v>2024</v>
      </c>
      <c r="L1283">
        <v>36</v>
      </c>
    </row>
    <row r="1284" spans="1:12" x14ac:dyDescent="0.3">
      <c r="A1284">
        <v>97</v>
      </c>
      <c r="B1284" t="s">
        <v>737</v>
      </c>
      <c r="C1284" t="s">
        <v>414</v>
      </c>
      <c r="D1284">
        <v>43</v>
      </c>
      <c r="E1284" t="s">
        <v>1267</v>
      </c>
      <c r="F1284">
        <v>10591</v>
      </c>
      <c r="G1284">
        <v>28</v>
      </c>
      <c r="H1284">
        <v>1474</v>
      </c>
      <c r="I1284">
        <v>4.0600509866868095E-3</v>
      </c>
      <c r="J1284">
        <v>2.9172320217096336E-2</v>
      </c>
      <c r="K1284">
        <v>2024</v>
      </c>
      <c r="L1284">
        <v>36</v>
      </c>
    </row>
    <row r="1285" spans="1:12" x14ac:dyDescent="0.3">
      <c r="A1285">
        <v>97</v>
      </c>
      <c r="B1285" t="s">
        <v>737</v>
      </c>
      <c r="C1285" t="s">
        <v>3135</v>
      </c>
      <c r="D1285">
        <v>39</v>
      </c>
      <c r="E1285" t="s">
        <v>3136</v>
      </c>
      <c r="F1285">
        <v>10591</v>
      </c>
      <c r="G1285">
        <v>29</v>
      </c>
      <c r="H1285">
        <v>94</v>
      </c>
      <c r="I1285">
        <v>3.6823718251345482E-3</v>
      </c>
      <c r="J1285">
        <v>0.41489361702127658</v>
      </c>
      <c r="K1285">
        <v>2024</v>
      </c>
      <c r="L1285">
        <v>36</v>
      </c>
    </row>
    <row r="1286" spans="1:12" x14ac:dyDescent="0.3">
      <c r="A1286">
        <v>97</v>
      </c>
      <c r="B1286" t="s">
        <v>737</v>
      </c>
      <c r="C1286" t="s">
        <v>316</v>
      </c>
      <c r="D1286">
        <v>38</v>
      </c>
      <c r="E1286" t="s">
        <v>3137</v>
      </c>
      <c r="F1286">
        <v>10591</v>
      </c>
      <c r="G1286">
        <v>30</v>
      </c>
      <c r="H1286">
        <v>540</v>
      </c>
      <c r="I1286">
        <v>3.5879520347464828E-3</v>
      </c>
      <c r="J1286">
        <v>7.0370370370370375E-2</v>
      </c>
      <c r="K1286">
        <v>2024</v>
      </c>
      <c r="L1286">
        <v>36</v>
      </c>
    </row>
    <row r="1287" spans="1:12" x14ac:dyDescent="0.3">
      <c r="A1287">
        <v>97</v>
      </c>
      <c r="B1287" t="s">
        <v>737</v>
      </c>
      <c r="C1287" t="s">
        <v>177</v>
      </c>
      <c r="D1287">
        <v>36</v>
      </c>
      <c r="E1287" t="s">
        <v>1217</v>
      </c>
      <c r="F1287">
        <v>10591</v>
      </c>
      <c r="G1287">
        <v>31</v>
      </c>
      <c r="H1287">
        <v>4588</v>
      </c>
      <c r="I1287">
        <v>3.3991124539703523E-3</v>
      </c>
      <c r="J1287">
        <v>7.8465562336530077E-3</v>
      </c>
      <c r="K1287">
        <v>2024</v>
      </c>
      <c r="L1287">
        <v>36</v>
      </c>
    </row>
    <row r="1288" spans="1:12" x14ac:dyDescent="0.3">
      <c r="A1288">
        <v>97</v>
      </c>
      <c r="B1288" t="s">
        <v>737</v>
      </c>
      <c r="C1288" t="s">
        <v>448</v>
      </c>
      <c r="D1288">
        <v>35</v>
      </c>
      <c r="E1288" t="s">
        <v>1270</v>
      </c>
      <c r="F1288">
        <v>10591</v>
      </c>
      <c r="G1288">
        <v>32</v>
      </c>
      <c r="H1288">
        <v>2369</v>
      </c>
      <c r="I1288">
        <v>3.3046926635822869E-3</v>
      </c>
      <c r="J1288">
        <v>1.4774166314900802E-2</v>
      </c>
      <c r="K1288">
        <v>2024</v>
      </c>
      <c r="L1288">
        <v>36</v>
      </c>
    </row>
    <row r="1289" spans="1:12" x14ac:dyDescent="0.3">
      <c r="A1289">
        <v>97</v>
      </c>
      <c r="B1289" t="s">
        <v>737</v>
      </c>
      <c r="C1289" t="s">
        <v>306</v>
      </c>
      <c r="D1289">
        <v>31</v>
      </c>
      <c r="E1289" t="s">
        <v>1272</v>
      </c>
      <c r="F1289">
        <v>10591</v>
      </c>
      <c r="G1289">
        <v>33</v>
      </c>
      <c r="H1289">
        <v>1780</v>
      </c>
      <c r="I1289">
        <v>2.9270135020300256E-3</v>
      </c>
      <c r="J1289">
        <v>1.7415730337078651E-2</v>
      </c>
      <c r="K1289">
        <v>2024</v>
      </c>
      <c r="L1289">
        <v>36</v>
      </c>
    </row>
    <row r="1290" spans="1:12" x14ac:dyDescent="0.3">
      <c r="A1290">
        <v>97</v>
      </c>
      <c r="B1290" t="s">
        <v>737</v>
      </c>
      <c r="C1290" t="s">
        <v>1276</v>
      </c>
      <c r="D1290">
        <v>28</v>
      </c>
      <c r="E1290" t="s">
        <v>1277</v>
      </c>
      <c r="F1290">
        <v>10591</v>
      </c>
      <c r="G1290">
        <v>34</v>
      </c>
      <c r="H1290">
        <v>382</v>
      </c>
      <c r="I1290">
        <v>2.6437541308658294E-3</v>
      </c>
      <c r="J1290">
        <v>7.3298429319371722E-2</v>
      </c>
      <c r="K1290">
        <v>2024</v>
      </c>
      <c r="L1290">
        <v>36</v>
      </c>
    </row>
    <row r="1291" spans="1:12" x14ac:dyDescent="0.3">
      <c r="A1291">
        <v>97</v>
      </c>
      <c r="B1291" t="s">
        <v>737</v>
      </c>
      <c r="C1291" t="s">
        <v>460</v>
      </c>
      <c r="D1291">
        <v>25</v>
      </c>
      <c r="E1291" t="s">
        <v>3138</v>
      </c>
      <c r="F1291">
        <v>10591</v>
      </c>
      <c r="G1291">
        <v>35</v>
      </c>
      <c r="H1291">
        <v>584</v>
      </c>
      <c r="I1291">
        <v>2.3604947597016335E-3</v>
      </c>
      <c r="J1291">
        <v>4.2808219178082189E-2</v>
      </c>
      <c r="K1291">
        <v>2024</v>
      </c>
      <c r="L1291">
        <v>36</v>
      </c>
    </row>
    <row r="1292" spans="1:12" x14ac:dyDescent="0.3">
      <c r="A1292">
        <v>98</v>
      </c>
      <c r="B1292" t="s">
        <v>708</v>
      </c>
      <c r="C1292" t="s">
        <v>504</v>
      </c>
      <c r="D1292">
        <v>1432</v>
      </c>
      <c r="E1292" t="s">
        <v>1039</v>
      </c>
      <c r="F1292">
        <v>6631</v>
      </c>
      <c r="G1292">
        <v>1</v>
      </c>
      <c r="H1292">
        <v>10574</v>
      </c>
      <c r="I1292">
        <v>0.21595536118232544</v>
      </c>
      <c r="J1292">
        <v>0.13542651787403065</v>
      </c>
      <c r="K1292">
        <v>2024</v>
      </c>
      <c r="L1292">
        <v>36</v>
      </c>
    </row>
    <row r="1293" spans="1:12" x14ac:dyDescent="0.3">
      <c r="A1293">
        <v>98</v>
      </c>
      <c r="B1293" t="s">
        <v>708</v>
      </c>
      <c r="C1293" t="s">
        <v>418</v>
      </c>
      <c r="D1293">
        <v>829</v>
      </c>
      <c r="E1293" t="s">
        <v>1085</v>
      </c>
      <c r="F1293">
        <v>6631</v>
      </c>
      <c r="G1293">
        <v>2</v>
      </c>
      <c r="H1293">
        <v>2606</v>
      </c>
      <c r="I1293">
        <v>0.12501885085205852</v>
      </c>
      <c r="J1293">
        <v>0.31811204911742136</v>
      </c>
      <c r="K1293">
        <v>2024</v>
      </c>
      <c r="L1293">
        <v>36</v>
      </c>
    </row>
    <row r="1294" spans="1:12" x14ac:dyDescent="0.3">
      <c r="A1294">
        <v>98</v>
      </c>
      <c r="B1294" t="s">
        <v>708</v>
      </c>
      <c r="C1294" t="s">
        <v>505</v>
      </c>
      <c r="D1294">
        <v>795</v>
      </c>
      <c r="E1294" t="s">
        <v>1054</v>
      </c>
      <c r="F1294">
        <v>6631</v>
      </c>
      <c r="G1294">
        <v>3</v>
      </c>
      <c r="H1294">
        <v>3953</v>
      </c>
      <c r="I1294">
        <v>0.11989141909214296</v>
      </c>
      <c r="J1294">
        <v>0.20111307867442449</v>
      </c>
      <c r="K1294">
        <v>2024</v>
      </c>
      <c r="L1294">
        <v>36</v>
      </c>
    </row>
    <row r="1295" spans="1:12" x14ac:dyDescent="0.3">
      <c r="A1295">
        <v>98</v>
      </c>
      <c r="B1295" t="s">
        <v>708</v>
      </c>
      <c r="C1295" t="s">
        <v>225</v>
      </c>
      <c r="D1295">
        <v>581</v>
      </c>
      <c r="E1295" t="s">
        <v>1110</v>
      </c>
      <c r="F1295">
        <v>6631</v>
      </c>
      <c r="G1295">
        <v>4</v>
      </c>
      <c r="H1295">
        <v>2699</v>
      </c>
      <c r="I1295">
        <v>8.7618760367968632E-2</v>
      </c>
      <c r="J1295">
        <v>0.21526491293071509</v>
      </c>
      <c r="K1295">
        <v>2024</v>
      </c>
      <c r="L1295">
        <v>36</v>
      </c>
    </row>
    <row r="1296" spans="1:12" x14ac:dyDescent="0.3">
      <c r="A1296">
        <v>98</v>
      </c>
      <c r="B1296" t="s">
        <v>708</v>
      </c>
      <c r="C1296" t="s">
        <v>209</v>
      </c>
      <c r="D1296">
        <v>354</v>
      </c>
      <c r="E1296" t="s">
        <v>1086</v>
      </c>
      <c r="F1296">
        <v>6631</v>
      </c>
      <c r="G1296">
        <v>5</v>
      </c>
      <c r="H1296">
        <v>4247</v>
      </c>
      <c r="I1296">
        <v>5.3385613029708942E-2</v>
      </c>
      <c r="J1296">
        <v>8.3352955027077943E-2</v>
      </c>
      <c r="K1296">
        <v>2024</v>
      </c>
      <c r="L1296">
        <v>36</v>
      </c>
    </row>
    <row r="1297" spans="1:12" x14ac:dyDescent="0.3">
      <c r="A1297">
        <v>98</v>
      </c>
      <c r="B1297" t="s">
        <v>708</v>
      </c>
      <c r="C1297" t="s">
        <v>358</v>
      </c>
      <c r="D1297">
        <v>282</v>
      </c>
      <c r="E1297" t="s">
        <v>1036</v>
      </c>
      <c r="F1297">
        <v>6631</v>
      </c>
      <c r="G1297">
        <v>6</v>
      </c>
      <c r="H1297">
        <v>3945</v>
      </c>
      <c r="I1297">
        <v>4.2527522244005432E-2</v>
      </c>
      <c r="J1297">
        <v>7.1482889733840302E-2</v>
      </c>
      <c r="K1297">
        <v>2024</v>
      </c>
      <c r="L1297">
        <v>36</v>
      </c>
    </row>
    <row r="1298" spans="1:12" x14ac:dyDescent="0.3">
      <c r="A1298">
        <v>98</v>
      </c>
      <c r="B1298" t="s">
        <v>708</v>
      </c>
      <c r="C1298" t="s">
        <v>577</v>
      </c>
      <c r="D1298">
        <v>227</v>
      </c>
      <c r="E1298" t="s">
        <v>1050</v>
      </c>
      <c r="F1298">
        <v>6631</v>
      </c>
      <c r="G1298">
        <v>7</v>
      </c>
      <c r="H1298">
        <v>3578</v>
      </c>
      <c r="I1298">
        <v>3.423314733825969E-2</v>
      </c>
      <c r="J1298">
        <v>6.3443264393515927E-2</v>
      </c>
      <c r="K1298">
        <v>2024</v>
      </c>
      <c r="L1298">
        <v>36</v>
      </c>
    </row>
    <row r="1299" spans="1:12" x14ac:dyDescent="0.3">
      <c r="A1299">
        <v>98</v>
      </c>
      <c r="B1299" t="s">
        <v>708</v>
      </c>
      <c r="C1299" t="s">
        <v>265</v>
      </c>
      <c r="D1299">
        <v>213</v>
      </c>
      <c r="E1299" t="s">
        <v>1033</v>
      </c>
      <c r="F1299">
        <v>6631</v>
      </c>
      <c r="G1299">
        <v>8</v>
      </c>
      <c r="H1299">
        <v>6276</v>
      </c>
      <c r="I1299">
        <v>3.212185190770623E-2</v>
      </c>
      <c r="J1299">
        <v>3.3938814531548754E-2</v>
      </c>
      <c r="K1299">
        <v>2024</v>
      </c>
      <c r="L1299">
        <v>36</v>
      </c>
    </row>
    <row r="1300" spans="1:12" x14ac:dyDescent="0.3">
      <c r="A1300">
        <v>98</v>
      </c>
      <c r="B1300" t="s">
        <v>708</v>
      </c>
      <c r="C1300" t="s">
        <v>215</v>
      </c>
      <c r="D1300">
        <v>209</v>
      </c>
      <c r="E1300" t="s">
        <v>1041</v>
      </c>
      <c r="F1300">
        <v>6631</v>
      </c>
      <c r="G1300">
        <v>9</v>
      </c>
      <c r="H1300">
        <v>14909</v>
      </c>
      <c r="I1300">
        <v>3.151862464183381E-2</v>
      </c>
      <c r="J1300">
        <v>1.4018378160842445E-2</v>
      </c>
      <c r="K1300">
        <v>2024</v>
      </c>
      <c r="L1300">
        <v>36</v>
      </c>
    </row>
    <row r="1301" spans="1:12" x14ac:dyDescent="0.3">
      <c r="A1301">
        <v>98</v>
      </c>
      <c r="B1301" t="s">
        <v>708</v>
      </c>
      <c r="C1301" t="s">
        <v>264</v>
      </c>
      <c r="D1301">
        <v>135</v>
      </c>
      <c r="E1301" t="s">
        <v>1031</v>
      </c>
      <c r="F1301">
        <v>6631</v>
      </c>
      <c r="G1301">
        <v>10</v>
      </c>
      <c r="H1301">
        <v>9696</v>
      </c>
      <c r="I1301">
        <v>2.0358920223194087E-2</v>
      </c>
      <c r="J1301">
        <v>1.3923267326732673E-2</v>
      </c>
      <c r="K1301">
        <v>2024</v>
      </c>
      <c r="L1301">
        <v>36</v>
      </c>
    </row>
    <row r="1302" spans="1:12" x14ac:dyDescent="0.3">
      <c r="A1302">
        <v>98</v>
      </c>
      <c r="B1302" t="s">
        <v>708</v>
      </c>
      <c r="C1302" t="s">
        <v>398</v>
      </c>
      <c r="D1302">
        <v>133</v>
      </c>
      <c r="E1302" t="s">
        <v>1044</v>
      </c>
      <c r="F1302">
        <v>6631</v>
      </c>
      <c r="G1302">
        <v>11</v>
      </c>
      <c r="H1302">
        <v>3290</v>
      </c>
      <c r="I1302">
        <v>2.0057306590257881E-2</v>
      </c>
      <c r="J1302">
        <v>4.042553191489362E-2</v>
      </c>
      <c r="K1302">
        <v>2024</v>
      </c>
      <c r="L1302">
        <v>36</v>
      </c>
    </row>
    <row r="1303" spans="1:12" x14ac:dyDescent="0.3">
      <c r="A1303">
        <v>98</v>
      </c>
      <c r="B1303" t="s">
        <v>708</v>
      </c>
      <c r="C1303" t="s">
        <v>343</v>
      </c>
      <c r="D1303">
        <v>78</v>
      </c>
      <c r="E1303" t="s">
        <v>1057</v>
      </c>
      <c r="F1303">
        <v>6631</v>
      </c>
      <c r="G1303">
        <v>12</v>
      </c>
      <c r="H1303">
        <v>1467</v>
      </c>
      <c r="I1303">
        <v>1.176293168451214E-2</v>
      </c>
      <c r="J1303">
        <v>5.3169734151329244E-2</v>
      </c>
      <c r="K1303">
        <v>2024</v>
      </c>
      <c r="L1303">
        <v>36</v>
      </c>
    </row>
    <row r="1304" spans="1:12" x14ac:dyDescent="0.3">
      <c r="A1304">
        <v>98</v>
      </c>
      <c r="B1304" t="s">
        <v>708</v>
      </c>
      <c r="C1304" t="s">
        <v>205</v>
      </c>
      <c r="D1304">
        <v>59</v>
      </c>
      <c r="E1304" t="s">
        <v>1030</v>
      </c>
      <c r="F1304">
        <v>6631</v>
      </c>
      <c r="G1304">
        <v>13</v>
      </c>
      <c r="H1304">
        <v>18695</v>
      </c>
      <c r="I1304">
        <v>8.8976021716181564E-3</v>
      </c>
      <c r="J1304">
        <v>3.1559240438619953E-3</v>
      </c>
      <c r="K1304">
        <v>2024</v>
      </c>
      <c r="L1304">
        <v>36</v>
      </c>
    </row>
    <row r="1305" spans="1:12" x14ac:dyDescent="0.3">
      <c r="A1305">
        <v>98</v>
      </c>
      <c r="B1305" t="s">
        <v>708</v>
      </c>
      <c r="C1305" t="s">
        <v>470</v>
      </c>
      <c r="D1305">
        <v>44</v>
      </c>
      <c r="E1305" t="s">
        <v>3012</v>
      </c>
      <c r="F1305">
        <v>6631</v>
      </c>
      <c r="G1305">
        <v>15</v>
      </c>
      <c r="H1305">
        <v>977</v>
      </c>
      <c r="I1305">
        <v>6.6354999245965916E-3</v>
      </c>
      <c r="J1305">
        <v>4.503582395087001E-2</v>
      </c>
      <c r="K1305">
        <v>2024</v>
      </c>
      <c r="L1305">
        <v>36</v>
      </c>
    </row>
    <row r="1306" spans="1:12" x14ac:dyDescent="0.3">
      <c r="A1306">
        <v>98</v>
      </c>
      <c r="B1306" t="s">
        <v>708</v>
      </c>
      <c r="C1306" t="s">
        <v>477</v>
      </c>
      <c r="D1306">
        <v>44</v>
      </c>
      <c r="E1306" t="s">
        <v>1043</v>
      </c>
      <c r="F1306">
        <v>6631</v>
      </c>
      <c r="G1306">
        <v>15</v>
      </c>
      <c r="H1306">
        <v>3600</v>
      </c>
      <c r="I1306">
        <v>6.6354999245965916E-3</v>
      </c>
      <c r="J1306">
        <v>1.2222222222222223E-2</v>
      </c>
      <c r="K1306">
        <v>2024</v>
      </c>
      <c r="L1306">
        <v>36</v>
      </c>
    </row>
    <row r="1307" spans="1:12" x14ac:dyDescent="0.3">
      <c r="A1307">
        <v>98</v>
      </c>
      <c r="B1307" t="s">
        <v>708</v>
      </c>
      <c r="C1307" t="s">
        <v>564</v>
      </c>
      <c r="D1307">
        <v>44</v>
      </c>
      <c r="E1307" t="s">
        <v>1261</v>
      </c>
      <c r="F1307">
        <v>6631</v>
      </c>
      <c r="G1307">
        <v>15</v>
      </c>
      <c r="H1307">
        <v>2688</v>
      </c>
      <c r="I1307">
        <v>6.6354999245965916E-3</v>
      </c>
      <c r="J1307">
        <v>1.636904761904762E-2</v>
      </c>
      <c r="K1307">
        <v>2024</v>
      </c>
      <c r="L1307">
        <v>36</v>
      </c>
    </row>
    <row r="1308" spans="1:12" x14ac:dyDescent="0.3">
      <c r="A1308">
        <v>98</v>
      </c>
      <c r="B1308" t="s">
        <v>708</v>
      </c>
      <c r="C1308" t="s">
        <v>535</v>
      </c>
      <c r="D1308">
        <v>43</v>
      </c>
      <c r="E1308" t="s">
        <v>1108</v>
      </c>
      <c r="F1308">
        <v>6631</v>
      </c>
      <c r="G1308">
        <v>17</v>
      </c>
      <c r="H1308">
        <v>1438</v>
      </c>
      <c r="I1308">
        <v>6.4846931081284876E-3</v>
      </c>
      <c r="J1308">
        <v>2.9902642559109873E-2</v>
      </c>
      <c r="K1308">
        <v>2024</v>
      </c>
      <c r="L1308">
        <v>36</v>
      </c>
    </row>
    <row r="1309" spans="1:12" x14ac:dyDescent="0.3">
      <c r="A1309">
        <v>98</v>
      </c>
      <c r="B1309" t="s">
        <v>708</v>
      </c>
      <c r="C1309" t="s">
        <v>289</v>
      </c>
      <c r="D1309">
        <v>38</v>
      </c>
      <c r="E1309" t="s">
        <v>1263</v>
      </c>
      <c r="F1309">
        <v>6631</v>
      </c>
      <c r="G1309">
        <v>18.5</v>
      </c>
      <c r="H1309">
        <v>1842</v>
      </c>
      <c r="I1309">
        <v>5.7306590257879654E-3</v>
      </c>
      <c r="J1309">
        <v>2.0629750271444081E-2</v>
      </c>
      <c r="K1309">
        <v>2024</v>
      </c>
      <c r="L1309">
        <v>36</v>
      </c>
    </row>
    <row r="1310" spans="1:12" x14ac:dyDescent="0.3">
      <c r="A1310">
        <v>98</v>
      </c>
      <c r="B1310" t="s">
        <v>708</v>
      </c>
      <c r="C1310" t="s">
        <v>653</v>
      </c>
      <c r="D1310">
        <v>38</v>
      </c>
      <c r="E1310" t="s">
        <v>1211</v>
      </c>
      <c r="F1310">
        <v>6631</v>
      </c>
      <c r="G1310">
        <v>18.5</v>
      </c>
      <c r="H1310">
        <v>2182</v>
      </c>
      <c r="I1310">
        <v>5.7306590257879654E-3</v>
      </c>
      <c r="J1310">
        <v>1.7415215398716773E-2</v>
      </c>
      <c r="K1310">
        <v>2024</v>
      </c>
      <c r="L1310">
        <v>36</v>
      </c>
    </row>
    <row r="1311" spans="1:12" x14ac:dyDescent="0.3">
      <c r="A1311">
        <v>98</v>
      </c>
      <c r="B1311" t="s">
        <v>708</v>
      </c>
      <c r="C1311" t="s">
        <v>142</v>
      </c>
      <c r="D1311">
        <v>37</v>
      </c>
      <c r="E1311" t="s">
        <v>1049</v>
      </c>
      <c r="F1311">
        <v>6631</v>
      </c>
      <c r="G1311">
        <v>20</v>
      </c>
      <c r="H1311">
        <v>1953</v>
      </c>
      <c r="I1311">
        <v>5.5798522093198615E-3</v>
      </c>
      <c r="J1311">
        <v>1.8945212493599591E-2</v>
      </c>
      <c r="K1311">
        <v>2024</v>
      </c>
      <c r="L1311">
        <v>36</v>
      </c>
    </row>
    <row r="1312" spans="1:12" x14ac:dyDescent="0.3">
      <c r="A1312">
        <v>98</v>
      </c>
      <c r="B1312" t="s">
        <v>708</v>
      </c>
      <c r="C1312" t="s">
        <v>329</v>
      </c>
      <c r="D1312">
        <v>35</v>
      </c>
      <c r="E1312" t="s">
        <v>1264</v>
      </c>
      <c r="F1312">
        <v>6631</v>
      </c>
      <c r="G1312">
        <v>21</v>
      </c>
      <c r="H1312">
        <v>1581</v>
      </c>
      <c r="I1312">
        <v>5.2782385763836528E-3</v>
      </c>
      <c r="J1312">
        <v>2.2137887413029727E-2</v>
      </c>
      <c r="K1312">
        <v>2024</v>
      </c>
      <c r="L1312">
        <v>36</v>
      </c>
    </row>
    <row r="1313" spans="1:12" x14ac:dyDescent="0.3">
      <c r="A1313">
        <v>98</v>
      </c>
      <c r="B1313" t="s">
        <v>708</v>
      </c>
      <c r="C1313" t="s">
        <v>457</v>
      </c>
      <c r="D1313">
        <v>33</v>
      </c>
      <c r="E1313" t="s">
        <v>1314</v>
      </c>
      <c r="F1313">
        <v>6631</v>
      </c>
      <c r="G1313">
        <v>22</v>
      </c>
      <c r="H1313">
        <v>1257</v>
      </c>
      <c r="I1313">
        <v>4.9766249434474441E-3</v>
      </c>
      <c r="J1313">
        <v>2.6252983293556086E-2</v>
      </c>
      <c r="K1313">
        <v>2024</v>
      </c>
      <c r="L1313">
        <v>36</v>
      </c>
    </row>
    <row r="1314" spans="1:12" x14ac:dyDescent="0.3">
      <c r="A1314">
        <v>98</v>
      </c>
      <c r="B1314" t="s">
        <v>708</v>
      </c>
      <c r="C1314" t="s">
        <v>258</v>
      </c>
      <c r="D1314">
        <v>31</v>
      </c>
      <c r="E1314" t="s">
        <v>1042</v>
      </c>
      <c r="F1314">
        <v>6631</v>
      </c>
      <c r="G1314">
        <v>24</v>
      </c>
      <c r="H1314">
        <v>3066</v>
      </c>
      <c r="I1314">
        <v>4.6750113105112354E-3</v>
      </c>
      <c r="J1314">
        <v>1.0110893672537508E-2</v>
      </c>
      <c r="K1314">
        <v>2024</v>
      </c>
      <c r="L1314">
        <v>36</v>
      </c>
    </row>
    <row r="1315" spans="1:12" x14ac:dyDescent="0.3">
      <c r="A1315">
        <v>98</v>
      </c>
      <c r="B1315" t="s">
        <v>708</v>
      </c>
      <c r="C1315" t="s">
        <v>394</v>
      </c>
      <c r="D1315">
        <v>31</v>
      </c>
      <c r="E1315" t="s">
        <v>1162</v>
      </c>
      <c r="F1315">
        <v>6631</v>
      </c>
      <c r="G1315">
        <v>24</v>
      </c>
      <c r="H1315">
        <v>2748</v>
      </c>
      <c r="I1315">
        <v>4.6750113105112354E-3</v>
      </c>
      <c r="J1315">
        <v>1.1280931586608443E-2</v>
      </c>
      <c r="K1315">
        <v>2024</v>
      </c>
      <c r="L1315">
        <v>36</v>
      </c>
    </row>
    <row r="1316" spans="1:12" x14ac:dyDescent="0.3">
      <c r="A1316">
        <v>98</v>
      </c>
      <c r="B1316" t="s">
        <v>708</v>
      </c>
      <c r="C1316" t="s">
        <v>515</v>
      </c>
      <c r="D1316">
        <v>31</v>
      </c>
      <c r="E1316" t="s">
        <v>1051</v>
      </c>
      <c r="F1316">
        <v>6631</v>
      </c>
      <c r="G1316">
        <v>24</v>
      </c>
      <c r="H1316">
        <v>2386</v>
      </c>
      <c r="I1316">
        <v>4.6750113105112354E-3</v>
      </c>
      <c r="J1316">
        <v>1.2992455993294216E-2</v>
      </c>
      <c r="K1316">
        <v>2024</v>
      </c>
      <c r="L1316">
        <v>36</v>
      </c>
    </row>
    <row r="1317" spans="1:12" x14ac:dyDescent="0.3">
      <c r="A1317">
        <v>98</v>
      </c>
      <c r="B1317" t="s">
        <v>708</v>
      </c>
      <c r="C1317" t="s">
        <v>498</v>
      </c>
      <c r="D1317">
        <v>30</v>
      </c>
      <c r="E1317" t="s">
        <v>1158</v>
      </c>
      <c r="F1317">
        <v>6631</v>
      </c>
      <c r="G1317">
        <v>26</v>
      </c>
      <c r="H1317">
        <v>8269</v>
      </c>
      <c r="I1317">
        <v>4.5242044940431306E-3</v>
      </c>
      <c r="J1317">
        <v>3.6280082234853065E-3</v>
      </c>
      <c r="K1317">
        <v>2024</v>
      </c>
      <c r="L1317">
        <v>36</v>
      </c>
    </row>
    <row r="1318" spans="1:12" x14ac:dyDescent="0.3">
      <c r="A1318">
        <v>98</v>
      </c>
      <c r="B1318" t="s">
        <v>708</v>
      </c>
      <c r="C1318" t="s">
        <v>341</v>
      </c>
      <c r="D1318">
        <v>29</v>
      </c>
      <c r="E1318" t="s">
        <v>1212</v>
      </c>
      <c r="F1318">
        <v>6631</v>
      </c>
      <c r="G1318">
        <v>27.5</v>
      </c>
      <c r="H1318">
        <v>2542</v>
      </c>
      <c r="I1318">
        <v>4.3733976775750267E-3</v>
      </c>
      <c r="J1318">
        <v>1.1408339889850511E-2</v>
      </c>
      <c r="K1318">
        <v>2024</v>
      </c>
      <c r="L1318">
        <v>36</v>
      </c>
    </row>
    <row r="1319" spans="1:12" x14ac:dyDescent="0.3">
      <c r="A1319">
        <v>98</v>
      </c>
      <c r="B1319" t="s">
        <v>708</v>
      </c>
      <c r="C1319" t="s">
        <v>553</v>
      </c>
      <c r="D1319">
        <v>29</v>
      </c>
      <c r="E1319" t="s">
        <v>1315</v>
      </c>
      <c r="F1319">
        <v>6631</v>
      </c>
      <c r="G1319">
        <v>27.5</v>
      </c>
      <c r="H1319">
        <v>1104</v>
      </c>
      <c r="I1319">
        <v>4.3733976775750267E-3</v>
      </c>
      <c r="J1319">
        <v>2.6268115942028984E-2</v>
      </c>
      <c r="K1319">
        <v>2024</v>
      </c>
      <c r="L1319">
        <v>36</v>
      </c>
    </row>
    <row r="1320" spans="1:12" x14ac:dyDescent="0.3">
      <c r="A1320">
        <v>98</v>
      </c>
      <c r="B1320" t="s">
        <v>708</v>
      </c>
      <c r="C1320" t="s">
        <v>182</v>
      </c>
      <c r="D1320">
        <v>28</v>
      </c>
      <c r="E1320" t="s">
        <v>1058</v>
      </c>
      <c r="F1320">
        <v>6631</v>
      </c>
      <c r="G1320">
        <v>29</v>
      </c>
      <c r="H1320">
        <v>537</v>
      </c>
      <c r="I1320">
        <v>4.2225908611069219E-3</v>
      </c>
      <c r="J1320">
        <v>5.2141527001862198E-2</v>
      </c>
      <c r="K1320">
        <v>2024</v>
      </c>
      <c r="L1320">
        <v>36</v>
      </c>
    </row>
    <row r="1321" spans="1:12" x14ac:dyDescent="0.3">
      <c r="A1321">
        <v>99</v>
      </c>
      <c r="B1321" t="s">
        <v>959</v>
      </c>
      <c r="C1321" t="s">
        <v>585</v>
      </c>
      <c r="D1321">
        <v>3328</v>
      </c>
      <c r="E1321" t="s">
        <v>1048</v>
      </c>
      <c r="F1321">
        <v>7489</v>
      </c>
      <c r="G1321">
        <v>1</v>
      </c>
      <c r="H1321">
        <v>7075</v>
      </c>
      <c r="I1321">
        <v>0.44438509814394445</v>
      </c>
      <c r="J1321">
        <v>0.47038869257950527</v>
      </c>
      <c r="K1321">
        <v>2024</v>
      </c>
      <c r="L1321">
        <v>36</v>
      </c>
    </row>
    <row r="1322" spans="1:12" x14ac:dyDescent="0.3">
      <c r="A1322">
        <v>99</v>
      </c>
      <c r="B1322" t="s">
        <v>959</v>
      </c>
      <c r="C1322" t="s">
        <v>506</v>
      </c>
      <c r="D1322">
        <v>867</v>
      </c>
      <c r="E1322" t="s">
        <v>1056</v>
      </c>
      <c r="F1322">
        <v>7489</v>
      </c>
      <c r="G1322">
        <v>2</v>
      </c>
      <c r="H1322">
        <v>1940</v>
      </c>
      <c r="I1322">
        <v>0.11576979570036053</v>
      </c>
      <c r="J1322">
        <v>0.44690721649484538</v>
      </c>
      <c r="K1322">
        <v>2024</v>
      </c>
      <c r="L1322">
        <v>36</v>
      </c>
    </row>
    <row r="1323" spans="1:12" x14ac:dyDescent="0.3">
      <c r="A1323">
        <v>99</v>
      </c>
      <c r="B1323" t="s">
        <v>959</v>
      </c>
      <c r="C1323" t="s">
        <v>409</v>
      </c>
      <c r="D1323">
        <v>519</v>
      </c>
      <c r="E1323" t="s">
        <v>1055</v>
      </c>
      <c r="F1323">
        <v>7489</v>
      </c>
      <c r="G1323">
        <v>3</v>
      </c>
      <c r="H1323">
        <v>3095</v>
      </c>
      <c r="I1323">
        <v>6.930164240886634E-2</v>
      </c>
      <c r="J1323">
        <v>0.16768982229402263</v>
      </c>
      <c r="K1323">
        <v>2024</v>
      </c>
      <c r="L1323">
        <v>36</v>
      </c>
    </row>
    <row r="1324" spans="1:12" x14ac:dyDescent="0.3">
      <c r="A1324">
        <v>99</v>
      </c>
      <c r="B1324" t="s">
        <v>959</v>
      </c>
      <c r="C1324" t="s">
        <v>285</v>
      </c>
      <c r="D1324">
        <v>309</v>
      </c>
      <c r="E1324" t="s">
        <v>1213</v>
      </c>
      <c r="F1324">
        <v>7489</v>
      </c>
      <c r="G1324">
        <v>4</v>
      </c>
      <c r="H1324">
        <v>757</v>
      </c>
      <c r="I1324">
        <v>4.126051542261984E-2</v>
      </c>
      <c r="J1324">
        <v>0.40819022457067372</v>
      </c>
      <c r="K1324">
        <v>2024</v>
      </c>
      <c r="L1324">
        <v>36</v>
      </c>
    </row>
    <row r="1325" spans="1:12" x14ac:dyDescent="0.3">
      <c r="A1325">
        <v>99</v>
      </c>
      <c r="B1325" t="s">
        <v>959</v>
      </c>
      <c r="C1325" t="s">
        <v>212</v>
      </c>
      <c r="D1325">
        <v>285</v>
      </c>
      <c r="E1325" t="s">
        <v>1045</v>
      </c>
      <c r="F1325">
        <v>7489</v>
      </c>
      <c r="G1325">
        <v>5</v>
      </c>
      <c r="H1325">
        <v>2796</v>
      </c>
      <c r="I1325">
        <v>3.8055815195620242E-2</v>
      </c>
      <c r="J1325">
        <v>0.10193133047210301</v>
      </c>
      <c r="K1325">
        <v>2024</v>
      </c>
      <c r="L1325">
        <v>36</v>
      </c>
    </row>
    <row r="1326" spans="1:12" x14ac:dyDescent="0.3">
      <c r="A1326">
        <v>99</v>
      </c>
      <c r="B1326" t="s">
        <v>959</v>
      </c>
      <c r="C1326" t="s">
        <v>365</v>
      </c>
      <c r="D1326">
        <v>224</v>
      </c>
      <c r="E1326" t="s">
        <v>1168</v>
      </c>
      <c r="F1326">
        <v>7489</v>
      </c>
      <c r="G1326">
        <v>6</v>
      </c>
      <c r="H1326">
        <v>1109</v>
      </c>
      <c r="I1326">
        <v>2.9910535451996262E-2</v>
      </c>
      <c r="J1326">
        <v>0.20198376916140667</v>
      </c>
      <c r="K1326">
        <v>2024</v>
      </c>
      <c r="L1326">
        <v>36</v>
      </c>
    </row>
    <row r="1327" spans="1:12" x14ac:dyDescent="0.3">
      <c r="A1327">
        <v>99</v>
      </c>
      <c r="B1327" t="s">
        <v>959</v>
      </c>
      <c r="C1327" t="s">
        <v>194</v>
      </c>
      <c r="D1327">
        <v>181</v>
      </c>
      <c r="E1327" t="s">
        <v>1215</v>
      </c>
      <c r="F1327">
        <v>7489</v>
      </c>
      <c r="G1327">
        <v>7</v>
      </c>
      <c r="H1327">
        <v>601</v>
      </c>
      <c r="I1327">
        <v>2.4168780878621978E-2</v>
      </c>
      <c r="J1327">
        <v>0.30116472545757073</v>
      </c>
      <c r="K1327">
        <v>2024</v>
      </c>
      <c r="L1327">
        <v>36</v>
      </c>
    </row>
    <row r="1328" spans="1:12" x14ac:dyDescent="0.3">
      <c r="A1328">
        <v>99</v>
      </c>
      <c r="B1328" t="s">
        <v>959</v>
      </c>
      <c r="C1328" t="s">
        <v>215</v>
      </c>
      <c r="D1328">
        <v>139</v>
      </c>
      <c r="E1328" t="s">
        <v>1041</v>
      </c>
      <c r="F1328">
        <v>7489</v>
      </c>
      <c r="G1328">
        <v>8</v>
      </c>
      <c r="H1328">
        <v>14909</v>
      </c>
      <c r="I1328">
        <v>1.8560555481372681E-2</v>
      </c>
      <c r="J1328">
        <v>9.3232275806559798E-3</v>
      </c>
      <c r="K1328">
        <v>2024</v>
      </c>
      <c r="L1328">
        <v>36</v>
      </c>
    </row>
    <row r="1329" spans="1:12" x14ac:dyDescent="0.3">
      <c r="A1329">
        <v>99</v>
      </c>
      <c r="B1329" t="s">
        <v>959</v>
      </c>
      <c r="C1329" t="s">
        <v>475</v>
      </c>
      <c r="D1329">
        <v>133</v>
      </c>
      <c r="E1329" t="s">
        <v>1214</v>
      </c>
      <c r="F1329">
        <v>7489</v>
      </c>
      <c r="G1329">
        <v>9</v>
      </c>
      <c r="H1329">
        <v>1733</v>
      </c>
      <c r="I1329">
        <v>1.775938042462278E-2</v>
      </c>
      <c r="J1329">
        <v>7.6745527986151182E-2</v>
      </c>
      <c r="K1329">
        <v>2024</v>
      </c>
      <c r="L1329">
        <v>36</v>
      </c>
    </row>
    <row r="1330" spans="1:12" x14ac:dyDescent="0.3">
      <c r="A1330">
        <v>99</v>
      </c>
      <c r="B1330" t="s">
        <v>959</v>
      </c>
      <c r="C1330" t="s">
        <v>455</v>
      </c>
      <c r="D1330">
        <v>112</v>
      </c>
      <c r="E1330" t="s">
        <v>1216</v>
      </c>
      <c r="F1330">
        <v>7489</v>
      </c>
      <c r="G1330">
        <v>10</v>
      </c>
      <c r="H1330">
        <v>371</v>
      </c>
      <c r="I1330">
        <v>1.4955267725998131E-2</v>
      </c>
      <c r="J1330">
        <v>0.30188679245283018</v>
      </c>
      <c r="K1330">
        <v>2024</v>
      </c>
      <c r="L1330">
        <v>36</v>
      </c>
    </row>
    <row r="1331" spans="1:12" x14ac:dyDescent="0.3">
      <c r="A1331">
        <v>99</v>
      </c>
      <c r="B1331" t="s">
        <v>959</v>
      </c>
      <c r="C1331" t="s">
        <v>177</v>
      </c>
      <c r="D1331">
        <v>107</v>
      </c>
      <c r="E1331" t="s">
        <v>1217</v>
      </c>
      <c r="F1331">
        <v>7489</v>
      </c>
      <c r="G1331">
        <v>11</v>
      </c>
      <c r="H1331">
        <v>4588</v>
      </c>
      <c r="I1331">
        <v>1.4287621845373214E-2</v>
      </c>
      <c r="J1331">
        <v>2.3321708805579773E-2</v>
      </c>
      <c r="K1331">
        <v>2024</v>
      </c>
      <c r="L1331">
        <v>36</v>
      </c>
    </row>
    <row r="1332" spans="1:12" x14ac:dyDescent="0.3">
      <c r="A1332">
        <v>99</v>
      </c>
      <c r="B1332" t="s">
        <v>959</v>
      </c>
      <c r="C1332" t="s">
        <v>553</v>
      </c>
      <c r="D1332">
        <v>85</v>
      </c>
      <c r="E1332" t="s">
        <v>1315</v>
      </c>
      <c r="F1332">
        <v>7489</v>
      </c>
      <c r="G1332">
        <v>12</v>
      </c>
      <c r="H1332">
        <v>1104</v>
      </c>
      <c r="I1332">
        <v>1.1349979970623581E-2</v>
      </c>
      <c r="J1332">
        <v>7.6992753623188401E-2</v>
      </c>
      <c r="K1332">
        <v>2024</v>
      </c>
      <c r="L1332">
        <v>36</v>
      </c>
    </row>
    <row r="1333" spans="1:12" x14ac:dyDescent="0.3">
      <c r="A1333">
        <v>99</v>
      </c>
      <c r="B1333" t="s">
        <v>959</v>
      </c>
      <c r="C1333" t="s">
        <v>175</v>
      </c>
      <c r="D1333">
        <v>83</v>
      </c>
      <c r="E1333" t="s">
        <v>1084</v>
      </c>
      <c r="F1333">
        <v>7489</v>
      </c>
      <c r="G1333">
        <v>13</v>
      </c>
      <c r="H1333">
        <v>13007</v>
      </c>
      <c r="I1333">
        <v>1.1082921618373615E-2</v>
      </c>
      <c r="J1333">
        <v>6.3811793649573307E-3</v>
      </c>
      <c r="K1333">
        <v>2024</v>
      </c>
      <c r="L1333">
        <v>36</v>
      </c>
    </row>
    <row r="1334" spans="1:12" x14ac:dyDescent="0.3">
      <c r="A1334">
        <v>99</v>
      </c>
      <c r="B1334" t="s">
        <v>959</v>
      </c>
      <c r="C1334" t="s">
        <v>390</v>
      </c>
      <c r="D1334">
        <v>69</v>
      </c>
      <c r="E1334" t="s">
        <v>1218</v>
      </c>
      <c r="F1334">
        <v>7489</v>
      </c>
      <c r="G1334">
        <v>14</v>
      </c>
      <c r="H1334">
        <v>1910</v>
      </c>
      <c r="I1334">
        <v>9.2135131526238489E-3</v>
      </c>
      <c r="J1334">
        <v>3.6125654450261779E-2</v>
      </c>
      <c r="K1334">
        <v>2024</v>
      </c>
      <c r="L1334">
        <v>36</v>
      </c>
    </row>
    <row r="1335" spans="1:12" x14ac:dyDescent="0.3">
      <c r="A1335">
        <v>99</v>
      </c>
      <c r="B1335" t="s">
        <v>959</v>
      </c>
      <c r="C1335" t="s">
        <v>263</v>
      </c>
      <c r="D1335">
        <v>66</v>
      </c>
      <c r="E1335" t="s">
        <v>1219</v>
      </c>
      <c r="F1335">
        <v>7489</v>
      </c>
      <c r="G1335">
        <v>15</v>
      </c>
      <c r="H1335">
        <v>343</v>
      </c>
      <c r="I1335">
        <v>8.8129256242488983E-3</v>
      </c>
      <c r="J1335">
        <v>0.1924198250728863</v>
      </c>
      <c r="K1335">
        <v>2024</v>
      </c>
      <c r="L1335">
        <v>36</v>
      </c>
    </row>
    <row r="1336" spans="1:12" x14ac:dyDescent="0.3">
      <c r="A1336">
        <v>99</v>
      </c>
      <c r="B1336" t="s">
        <v>959</v>
      </c>
      <c r="C1336" t="s">
        <v>151</v>
      </c>
      <c r="D1336">
        <v>58</v>
      </c>
      <c r="E1336" t="s">
        <v>1091</v>
      </c>
      <c r="F1336">
        <v>7489</v>
      </c>
      <c r="G1336">
        <v>16</v>
      </c>
      <c r="H1336">
        <v>12580</v>
      </c>
      <c r="I1336">
        <v>7.7446922152490322E-3</v>
      </c>
      <c r="J1336">
        <v>4.6104928457869638E-3</v>
      </c>
      <c r="K1336">
        <v>2024</v>
      </c>
      <c r="L1336">
        <v>36</v>
      </c>
    </row>
    <row r="1337" spans="1:12" x14ac:dyDescent="0.3">
      <c r="A1337">
        <v>99</v>
      </c>
      <c r="B1337" t="s">
        <v>959</v>
      </c>
      <c r="C1337" t="s">
        <v>457</v>
      </c>
      <c r="D1337">
        <v>57</v>
      </c>
      <c r="E1337" t="s">
        <v>1314</v>
      </c>
      <c r="F1337">
        <v>7489</v>
      </c>
      <c r="G1337">
        <v>17</v>
      </c>
      <c r="H1337">
        <v>1257</v>
      </c>
      <c r="I1337">
        <v>7.6111630391240484E-3</v>
      </c>
      <c r="J1337">
        <v>4.5346062052505964E-2</v>
      </c>
      <c r="K1337">
        <v>2024</v>
      </c>
      <c r="L1337">
        <v>36</v>
      </c>
    </row>
    <row r="1338" spans="1:12" x14ac:dyDescent="0.3">
      <c r="A1338">
        <v>99</v>
      </c>
      <c r="B1338" t="s">
        <v>959</v>
      </c>
      <c r="C1338" t="s">
        <v>448</v>
      </c>
      <c r="D1338">
        <v>43</v>
      </c>
      <c r="E1338" t="s">
        <v>1270</v>
      </c>
      <c r="F1338">
        <v>7489</v>
      </c>
      <c r="G1338">
        <v>18</v>
      </c>
      <c r="H1338">
        <v>2369</v>
      </c>
      <c r="I1338">
        <v>5.741754573374282E-3</v>
      </c>
      <c r="J1338">
        <v>1.8151118615449557E-2</v>
      </c>
      <c r="K1338">
        <v>2024</v>
      </c>
      <c r="L1338">
        <v>36</v>
      </c>
    </row>
    <row r="1339" spans="1:12" x14ac:dyDescent="0.3">
      <c r="A1339">
        <v>99</v>
      </c>
      <c r="B1339" t="s">
        <v>959</v>
      </c>
      <c r="C1339" t="s">
        <v>510</v>
      </c>
      <c r="D1339">
        <v>40</v>
      </c>
      <c r="E1339" t="s">
        <v>1183</v>
      </c>
      <c r="F1339">
        <v>7489</v>
      </c>
      <c r="G1339">
        <v>19</v>
      </c>
      <c r="H1339">
        <v>730</v>
      </c>
      <c r="I1339">
        <v>5.3411670449993323E-3</v>
      </c>
      <c r="J1339">
        <v>5.4794520547945202E-2</v>
      </c>
      <c r="K1339">
        <v>2024</v>
      </c>
      <c r="L1339">
        <v>36</v>
      </c>
    </row>
    <row r="1340" spans="1:12" x14ac:dyDescent="0.3">
      <c r="A1340">
        <v>99</v>
      </c>
      <c r="B1340" t="s">
        <v>959</v>
      </c>
      <c r="C1340" t="s">
        <v>306</v>
      </c>
      <c r="D1340">
        <v>39</v>
      </c>
      <c r="E1340" t="s">
        <v>1272</v>
      </c>
      <c r="F1340">
        <v>7489</v>
      </c>
      <c r="G1340">
        <v>20.5</v>
      </c>
      <c r="H1340">
        <v>1780</v>
      </c>
      <c r="I1340">
        <v>5.2076378688743494E-3</v>
      </c>
      <c r="J1340">
        <v>2.1910112359550562E-2</v>
      </c>
      <c r="K1340">
        <v>2024</v>
      </c>
      <c r="L1340">
        <v>36</v>
      </c>
    </row>
    <row r="1341" spans="1:12" x14ac:dyDescent="0.3">
      <c r="A1341">
        <v>99</v>
      </c>
      <c r="B1341" t="s">
        <v>959</v>
      </c>
      <c r="C1341" t="s">
        <v>622</v>
      </c>
      <c r="D1341">
        <v>39</v>
      </c>
      <c r="E1341" t="s">
        <v>1052</v>
      </c>
      <c r="F1341">
        <v>7489</v>
      </c>
      <c r="G1341">
        <v>20.5</v>
      </c>
      <c r="H1341">
        <v>962</v>
      </c>
      <c r="I1341">
        <v>5.2076378688743494E-3</v>
      </c>
      <c r="J1341">
        <v>4.0540540540540543E-2</v>
      </c>
      <c r="K1341">
        <v>2024</v>
      </c>
      <c r="L1341">
        <v>36</v>
      </c>
    </row>
    <row r="1342" spans="1:12" x14ac:dyDescent="0.3">
      <c r="A1342">
        <v>99</v>
      </c>
      <c r="B1342" t="s">
        <v>959</v>
      </c>
      <c r="C1342" t="s">
        <v>577</v>
      </c>
      <c r="D1342">
        <v>29</v>
      </c>
      <c r="E1342" t="s">
        <v>1050</v>
      </c>
      <c r="F1342">
        <v>7489</v>
      </c>
      <c r="G1342">
        <v>22</v>
      </c>
      <c r="H1342">
        <v>3578</v>
      </c>
      <c r="I1342">
        <v>3.8723461076245161E-3</v>
      </c>
      <c r="J1342">
        <v>8.1050866405813302E-3</v>
      </c>
      <c r="K1342">
        <v>2024</v>
      </c>
      <c r="L1342">
        <v>36</v>
      </c>
    </row>
    <row r="1343" spans="1:12" x14ac:dyDescent="0.3">
      <c r="A1343">
        <v>99</v>
      </c>
      <c r="B1343" t="s">
        <v>959</v>
      </c>
      <c r="C1343" t="s">
        <v>278</v>
      </c>
      <c r="D1343">
        <v>27</v>
      </c>
      <c r="E1343" t="s">
        <v>1251</v>
      </c>
      <c r="F1343">
        <v>7489</v>
      </c>
      <c r="G1343">
        <v>23</v>
      </c>
      <c r="H1343">
        <v>513</v>
      </c>
      <c r="I1343">
        <v>3.6052877553745494E-3</v>
      </c>
      <c r="J1343">
        <v>5.2631578947368418E-2</v>
      </c>
      <c r="K1343">
        <v>2024</v>
      </c>
      <c r="L1343">
        <v>36</v>
      </c>
    </row>
    <row r="1344" spans="1:12" x14ac:dyDescent="0.3">
      <c r="A1344">
        <v>100</v>
      </c>
      <c r="B1344" t="s">
        <v>739</v>
      </c>
      <c r="C1344" t="s">
        <v>224</v>
      </c>
      <c r="D1344">
        <v>2026</v>
      </c>
      <c r="E1344" t="s">
        <v>1040</v>
      </c>
      <c r="F1344">
        <v>11382</v>
      </c>
      <c r="G1344">
        <v>1</v>
      </c>
      <c r="H1344">
        <v>7253</v>
      </c>
      <c r="I1344">
        <v>0.17800035143208576</v>
      </c>
      <c r="J1344">
        <v>0.2793326899214118</v>
      </c>
      <c r="K1344">
        <v>2024</v>
      </c>
      <c r="L1344">
        <v>36</v>
      </c>
    </row>
    <row r="1345" spans="1:12" x14ac:dyDescent="0.3">
      <c r="A1345">
        <v>100</v>
      </c>
      <c r="B1345" t="s">
        <v>739</v>
      </c>
      <c r="C1345" t="s">
        <v>609</v>
      </c>
      <c r="D1345">
        <v>1301</v>
      </c>
      <c r="E1345" t="s">
        <v>1103</v>
      </c>
      <c r="F1345">
        <v>11382</v>
      </c>
      <c r="G1345">
        <v>2</v>
      </c>
      <c r="H1345">
        <v>3344</v>
      </c>
      <c r="I1345">
        <v>0.11430328589000176</v>
      </c>
      <c r="J1345">
        <v>0.38905502392344499</v>
      </c>
      <c r="K1345">
        <v>2024</v>
      </c>
      <c r="L1345">
        <v>36</v>
      </c>
    </row>
    <row r="1346" spans="1:12" x14ac:dyDescent="0.3">
      <c r="A1346">
        <v>100</v>
      </c>
      <c r="B1346" t="s">
        <v>739</v>
      </c>
      <c r="C1346" t="s">
        <v>165</v>
      </c>
      <c r="D1346">
        <v>1216</v>
      </c>
      <c r="E1346" t="s">
        <v>1220</v>
      </c>
      <c r="F1346">
        <v>11382</v>
      </c>
      <c r="G1346">
        <v>3</v>
      </c>
      <c r="H1346">
        <v>3681</v>
      </c>
      <c r="I1346">
        <v>0.10683535406782639</v>
      </c>
      <c r="J1346">
        <v>0.33034501494159196</v>
      </c>
      <c r="K1346">
        <v>2024</v>
      </c>
      <c r="L1346">
        <v>36</v>
      </c>
    </row>
    <row r="1347" spans="1:12" x14ac:dyDescent="0.3">
      <c r="A1347">
        <v>100</v>
      </c>
      <c r="B1347" t="s">
        <v>739</v>
      </c>
      <c r="C1347" t="s">
        <v>546</v>
      </c>
      <c r="D1347">
        <v>1018</v>
      </c>
      <c r="E1347" t="s">
        <v>1185</v>
      </c>
      <c r="F1347">
        <v>11382</v>
      </c>
      <c r="G1347">
        <v>4</v>
      </c>
      <c r="H1347">
        <v>5351</v>
      </c>
      <c r="I1347">
        <v>8.9439465823229661E-2</v>
      </c>
      <c r="J1347">
        <v>0.19024481405344795</v>
      </c>
      <c r="K1347">
        <v>2024</v>
      </c>
      <c r="L1347">
        <v>36</v>
      </c>
    </row>
    <row r="1348" spans="1:12" x14ac:dyDescent="0.3">
      <c r="A1348">
        <v>100</v>
      </c>
      <c r="B1348" t="s">
        <v>739</v>
      </c>
      <c r="C1348" t="s">
        <v>604</v>
      </c>
      <c r="D1348">
        <v>940</v>
      </c>
      <c r="E1348" t="s">
        <v>1186</v>
      </c>
      <c r="F1348">
        <v>11382</v>
      </c>
      <c r="G1348">
        <v>5</v>
      </c>
      <c r="H1348">
        <v>5751</v>
      </c>
      <c r="I1348">
        <v>8.25865401511158E-2</v>
      </c>
      <c r="J1348">
        <v>0.16344983481133715</v>
      </c>
      <c r="K1348">
        <v>2024</v>
      </c>
      <c r="L1348">
        <v>36</v>
      </c>
    </row>
    <row r="1349" spans="1:12" x14ac:dyDescent="0.3">
      <c r="A1349">
        <v>100</v>
      </c>
      <c r="B1349" t="s">
        <v>739</v>
      </c>
      <c r="C1349" t="s">
        <v>193</v>
      </c>
      <c r="D1349">
        <v>774</v>
      </c>
      <c r="E1349" t="s">
        <v>1221</v>
      </c>
      <c r="F1349">
        <v>11382</v>
      </c>
      <c r="G1349">
        <v>6</v>
      </c>
      <c r="H1349">
        <v>1866</v>
      </c>
      <c r="I1349">
        <v>6.8002108592514501E-2</v>
      </c>
      <c r="J1349">
        <v>0.41479099678456594</v>
      </c>
      <c r="K1349">
        <v>2024</v>
      </c>
      <c r="L1349">
        <v>36</v>
      </c>
    </row>
    <row r="1350" spans="1:12" x14ac:dyDescent="0.3">
      <c r="A1350">
        <v>100</v>
      </c>
      <c r="B1350" t="s">
        <v>739</v>
      </c>
      <c r="C1350" t="s">
        <v>402</v>
      </c>
      <c r="D1350">
        <v>403</v>
      </c>
      <c r="E1350" t="s">
        <v>1189</v>
      </c>
      <c r="F1350">
        <v>11382</v>
      </c>
      <c r="G1350">
        <v>7</v>
      </c>
      <c r="H1350">
        <v>5544</v>
      </c>
      <c r="I1350">
        <v>3.5406782639254966E-2</v>
      </c>
      <c r="J1350">
        <v>7.2691197691197695E-2</v>
      </c>
      <c r="K1350">
        <v>2024</v>
      </c>
      <c r="L1350">
        <v>36</v>
      </c>
    </row>
    <row r="1351" spans="1:12" x14ac:dyDescent="0.3">
      <c r="A1351">
        <v>100</v>
      </c>
      <c r="B1351" t="s">
        <v>739</v>
      </c>
      <c r="C1351" t="s">
        <v>376</v>
      </c>
      <c r="D1351">
        <v>235</v>
      </c>
      <c r="E1351" t="s">
        <v>1222</v>
      </c>
      <c r="F1351">
        <v>11382</v>
      </c>
      <c r="G1351">
        <v>8</v>
      </c>
      <c r="H1351">
        <v>2154</v>
      </c>
      <c r="I1351">
        <v>2.064663503777895E-2</v>
      </c>
      <c r="J1351">
        <v>0.10909935004642525</v>
      </c>
      <c r="K1351">
        <v>2024</v>
      </c>
      <c r="L1351">
        <v>36</v>
      </c>
    </row>
    <row r="1352" spans="1:12" x14ac:dyDescent="0.3">
      <c r="A1352">
        <v>100</v>
      </c>
      <c r="B1352" t="s">
        <v>739</v>
      </c>
      <c r="C1352" t="s">
        <v>205</v>
      </c>
      <c r="D1352">
        <v>191</v>
      </c>
      <c r="E1352" t="s">
        <v>1030</v>
      </c>
      <c r="F1352">
        <v>11382</v>
      </c>
      <c r="G1352">
        <v>9</v>
      </c>
      <c r="H1352">
        <v>18695</v>
      </c>
      <c r="I1352">
        <v>1.6780882094535231E-2</v>
      </c>
      <c r="J1352">
        <v>1.0216635464027814E-2</v>
      </c>
      <c r="K1352">
        <v>2024</v>
      </c>
      <c r="L1352">
        <v>36</v>
      </c>
    </row>
    <row r="1353" spans="1:12" x14ac:dyDescent="0.3">
      <c r="A1353">
        <v>100</v>
      </c>
      <c r="B1353" t="s">
        <v>739</v>
      </c>
      <c r="C1353" t="s">
        <v>213</v>
      </c>
      <c r="D1353">
        <v>157</v>
      </c>
      <c r="E1353" t="s">
        <v>1223</v>
      </c>
      <c r="F1353">
        <v>11382</v>
      </c>
      <c r="G1353">
        <v>10</v>
      </c>
      <c r="H1353">
        <v>3376</v>
      </c>
      <c r="I1353">
        <v>1.3793709365665085E-2</v>
      </c>
      <c r="J1353">
        <v>4.6504739336492892E-2</v>
      </c>
      <c r="K1353">
        <v>2024</v>
      </c>
      <c r="L1353">
        <v>36</v>
      </c>
    </row>
    <row r="1354" spans="1:12" x14ac:dyDescent="0.3">
      <c r="A1354">
        <v>100</v>
      </c>
      <c r="B1354" t="s">
        <v>739</v>
      </c>
      <c r="C1354" t="s">
        <v>386</v>
      </c>
      <c r="D1354">
        <v>143</v>
      </c>
      <c r="E1354" t="s">
        <v>1191</v>
      </c>
      <c r="F1354">
        <v>11382</v>
      </c>
      <c r="G1354">
        <v>11</v>
      </c>
      <c r="H1354">
        <v>6371</v>
      </c>
      <c r="I1354">
        <v>1.2563697065542084E-2</v>
      </c>
      <c r="J1354">
        <v>2.2445455972374823E-2</v>
      </c>
      <c r="K1354">
        <v>2024</v>
      </c>
      <c r="L1354">
        <v>36</v>
      </c>
    </row>
    <row r="1355" spans="1:12" x14ac:dyDescent="0.3">
      <c r="A1355">
        <v>100</v>
      </c>
      <c r="B1355" t="s">
        <v>739</v>
      </c>
      <c r="C1355" t="s">
        <v>668</v>
      </c>
      <c r="D1355">
        <v>132</v>
      </c>
      <c r="E1355" t="s">
        <v>1224</v>
      </c>
      <c r="F1355">
        <v>11382</v>
      </c>
      <c r="G1355">
        <v>12</v>
      </c>
      <c r="H1355">
        <v>5140</v>
      </c>
      <c r="I1355">
        <v>1.1597258829731154E-2</v>
      </c>
      <c r="J1355">
        <v>2.5680933852140077E-2</v>
      </c>
      <c r="K1355">
        <v>2024</v>
      </c>
      <c r="L1355">
        <v>36</v>
      </c>
    </row>
    <row r="1356" spans="1:12" x14ac:dyDescent="0.3">
      <c r="A1356">
        <v>100</v>
      </c>
      <c r="B1356" t="s">
        <v>739</v>
      </c>
      <c r="C1356" t="s">
        <v>158</v>
      </c>
      <c r="D1356">
        <v>101</v>
      </c>
      <c r="E1356" t="s">
        <v>1225</v>
      </c>
      <c r="F1356">
        <v>11382</v>
      </c>
      <c r="G1356">
        <v>13</v>
      </c>
      <c r="H1356">
        <v>1001</v>
      </c>
      <c r="I1356">
        <v>8.8736601651730803E-3</v>
      </c>
      <c r="J1356">
        <v>0.1008991008991009</v>
      </c>
      <c r="K1356">
        <v>2024</v>
      </c>
      <c r="L1356">
        <v>36</v>
      </c>
    </row>
    <row r="1357" spans="1:12" x14ac:dyDescent="0.3">
      <c r="A1357">
        <v>100</v>
      </c>
      <c r="B1357" t="s">
        <v>739</v>
      </c>
      <c r="C1357" t="s">
        <v>297</v>
      </c>
      <c r="D1357">
        <v>99</v>
      </c>
      <c r="E1357" t="s">
        <v>1190</v>
      </c>
      <c r="F1357">
        <v>11382</v>
      </c>
      <c r="G1357">
        <v>14</v>
      </c>
      <c r="H1357">
        <v>4738</v>
      </c>
      <c r="I1357">
        <v>8.697944122298365E-3</v>
      </c>
      <c r="J1357">
        <v>2.0894892359645419E-2</v>
      </c>
      <c r="K1357">
        <v>2024</v>
      </c>
      <c r="L1357">
        <v>36</v>
      </c>
    </row>
    <row r="1358" spans="1:12" x14ac:dyDescent="0.3">
      <c r="A1358">
        <v>100</v>
      </c>
      <c r="B1358" t="s">
        <v>739</v>
      </c>
      <c r="C1358" t="s">
        <v>404</v>
      </c>
      <c r="D1358">
        <v>81</v>
      </c>
      <c r="E1358" t="s">
        <v>1293</v>
      </c>
      <c r="F1358">
        <v>11382</v>
      </c>
      <c r="G1358">
        <v>15</v>
      </c>
      <c r="H1358">
        <v>2756</v>
      </c>
      <c r="I1358">
        <v>7.1164997364259359E-3</v>
      </c>
      <c r="J1358">
        <v>2.9390420899854861E-2</v>
      </c>
      <c r="K1358">
        <v>2024</v>
      </c>
      <c r="L1358">
        <v>36</v>
      </c>
    </row>
    <row r="1359" spans="1:12" x14ac:dyDescent="0.3">
      <c r="A1359">
        <v>100</v>
      </c>
      <c r="B1359" t="s">
        <v>739</v>
      </c>
      <c r="C1359" t="s">
        <v>217</v>
      </c>
      <c r="D1359">
        <v>71</v>
      </c>
      <c r="E1359" t="s">
        <v>1034</v>
      </c>
      <c r="F1359">
        <v>11382</v>
      </c>
      <c r="G1359">
        <v>16</v>
      </c>
      <c r="H1359">
        <v>3200</v>
      </c>
      <c r="I1359">
        <v>6.2379195220523638E-3</v>
      </c>
      <c r="J1359">
        <v>2.2187499999999999E-2</v>
      </c>
      <c r="K1359">
        <v>2024</v>
      </c>
      <c r="L1359">
        <v>36</v>
      </c>
    </row>
    <row r="1360" spans="1:12" x14ac:dyDescent="0.3">
      <c r="A1360">
        <v>100</v>
      </c>
      <c r="B1360" t="s">
        <v>739</v>
      </c>
      <c r="C1360" t="s">
        <v>307</v>
      </c>
      <c r="D1360">
        <v>62</v>
      </c>
      <c r="E1360" t="s">
        <v>1088</v>
      </c>
      <c r="F1360">
        <v>11382</v>
      </c>
      <c r="G1360">
        <v>17.5</v>
      </c>
      <c r="H1360">
        <v>8200</v>
      </c>
      <c r="I1360">
        <v>5.4471973291161484E-3</v>
      </c>
      <c r="J1360">
        <v>7.5609756097560973E-3</v>
      </c>
      <c r="K1360">
        <v>2024</v>
      </c>
      <c r="L1360">
        <v>36</v>
      </c>
    </row>
    <row r="1361" spans="1:12" x14ac:dyDescent="0.3">
      <c r="A1361">
        <v>100</v>
      </c>
      <c r="B1361" t="s">
        <v>739</v>
      </c>
      <c r="C1361" t="s">
        <v>576</v>
      </c>
      <c r="D1361">
        <v>62</v>
      </c>
      <c r="E1361" t="s">
        <v>1287</v>
      </c>
      <c r="F1361">
        <v>11382</v>
      </c>
      <c r="G1361">
        <v>17.5</v>
      </c>
      <c r="H1361">
        <v>2709</v>
      </c>
      <c r="I1361">
        <v>5.4471973291161484E-3</v>
      </c>
      <c r="J1361">
        <v>2.2886674049464747E-2</v>
      </c>
      <c r="K1361">
        <v>2024</v>
      </c>
      <c r="L1361">
        <v>36</v>
      </c>
    </row>
    <row r="1362" spans="1:12" x14ac:dyDescent="0.3">
      <c r="A1362">
        <v>100</v>
      </c>
      <c r="B1362" t="s">
        <v>739</v>
      </c>
      <c r="C1362" t="s">
        <v>511</v>
      </c>
      <c r="D1362">
        <v>60</v>
      </c>
      <c r="E1362" t="s">
        <v>1187</v>
      </c>
      <c r="F1362">
        <v>11382</v>
      </c>
      <c r="G1362">
        <v>19</v>
      </c>
      <c r="H1362">
        <v>5935</v>
      </c>
      <c r="I1362">
        <v>5.2714812862414339E-3</v>
      </c>
      <c r="J1362">
        <v>1.0109519797809604E-2</v>
      </c>
      <c r="K1362">
        <v>2024</v>
      </c>
      <c r="L1362">
        <v>36</v>
      </c>
    </row>
    <row r="1363" spans="1:12" x14ac:dyDescent="0.3">
      <c r="A1363">
        <v>100</v>
      </c>
      <c r="B1363" t="s">
        <v>739</v>
      </c>
      <c r="C1363" t="s">
        <v>361</v>
      </c>
      <c r="D1363">
        <v>58</v>
      </c>
      <c r="E1363" t="s">
        <v>1032</v>
      </c>
      <c r="F1363">
        <v>11382</v>
      </c>
      <c r="G1363">
        <v>20</v>
      </c>
      <c r="H1363">
        <v>3560</v>
      </c>
      <c r="I1363">
        <v>5.0957652433667195E-3</v>
      </c>
      <c r="J1363">
        <v>1.6292134831460674E-2</v>
      </c>
      <c r="K1363">
        <v>2024</v>
      </c>
      <c r="L1363">
        <v>36</v>
      </c>
    </row>
    <row r="1364" spans="1:12" x14ac:dyDescent="0.3">
      <c r="A1364">
        <v>100</v>
      </c>
      <c r="B1364" t="s">
        <v>739</v>
      </c>
      <c r="C1364" t="s">
        <v>437</v>
      </c>
      <c r="D1364">
        <v>55</v>
      </c>
      <c r="E1364" t="s">
        <v>1232</v>
      </c>
      <c r="F1364">
        <v>11382</v>
      </c>
      <c r="G1364">
        <v>21</v>
      </c>
      <c r="H1364">
        <v>1074</v>
      </c>
      <c r="I1364">
        <v>4.8321911790546474E-3</v>
      </c>
      <c r="J1364">
        <v>5.1210428305400374E-2</v>
      </c>
      <c r="K1364">
        <v>2024</v>
      </c>
      <c r="L1364">
        <v>36</v>
      </c>
    </row>
    <row r="1365" spans="1:12" x14ac:dyDescent="0.3">
      <c r="A1365">
        <v>100</v>
      </c>
      <c r="B1365" t="s">
        <v>739</v>
      </c>
      <c r="C1365" t="s">
        <v>221</v>
      </c>
      <c r="D1365">
        <v>54</v>
      </c>
      <c r="E1365" t="s">
        <v>1292</v>
      </c>
      <c r="F1365">
        <v>11382</v>
      </c>
      <c r="G1365">
        <v>22</v>
      </c>
      <c r="H1365">
        <v>2613</v>
      </c>
      <c r="I1365">
        <v>4.7443331576172906E-3</v>
      </c>
      <c r="J1365">
        <v>2.0665901262916189E-2</v>
      </c>
      <c r="K1365">
        <v>2024</v>
      </c>
      <c r="L1365">
        <v>36</v>
      </c>
    </row>
    <row r="1366" spans="1:12" x14ac:dyDescent="0.3">
      <c r="A1366">
        <v>100</v>
      </c>
      <c r="B1366" t="s">
        <v>739</v>
      </c>
      <c r="C1366" t="s">
        <v>200</v>
      </c>
      <c r="D1366">
        <v>53</v>
      </c>
      <c r="E1366" t="s">
        <v>1173</v>
      </c>
      <c r="F1366">
        <v>11382</v>
      </c>
      <c r="G1366">
        <v>23.5</v>
      </c>
      <c r="H1366">
        <v>3164</v>
      </c>
      <c r="I1366">
        <v>4.656475136179933E-3</v>
      </c>
      <c r="J1366">
        <v>1.6750948166877371E-2</v>
      </c>
      <c r="K1366">
        <v>2024</v>
      </c>
      <c r="L1366">
        <v>36</v>
      </c>
    </row>
    <row r="1367" spans="1:12" x14ac:dyDescent="0.3">
      <c r="A1367">
        <v>100</v>
      </c>
      <c r="B1367" t="s">
        <v>739</v>
      </c>
      <c r="C1367" t="s">
        <v>238</v>
      </c>
      <c r="D1367">
        <v>53</v>
      </c>
      <c r="E1367" t="s">
        <v>1188</v>
      </c>
      <c r="F1367">
        <v>11382</v>
      </c>
      <c r="G1367">
        <v>23.5</v>
      </c>
      <c r="H1367">
        <v>4316</v>
      </c>
      <c r="I1367">
        <v>4.656475136179933E-3</v>
      </c>
      <c r="J1367">
        <v>1.2279888785912883E-2</v>
      </c>
      <c r="K1367">
        <v>2024</v>
      </c>
      <c r="L1367">
        <v>36</v>
      </c>
    </row>
    <row r="1368" spans="1:12" x14ac:dyDescent="0.3">
      <c r="A1368">
        <v>100</v>
      </c>
      <c r="B1368" t="s">
        <v>739</v>
      </c>
      <c r="C1368" t="s">
        <v>231</v>
      </c>
      <c r="D1368">
        <v>51</v>
      </c>
      <c r="E1368" t="s">
        <v>1192</v>
      </c>
      <c r="F1368">
        <v>11382</v>
      </c>
      <c r="G1368">
        <v>25</v>
      </c>
      <c r="H1368">
        <v>1711</v>
      </c>
      <c r="I1368">
        <v>4.4807590933052185E-3</v>
      </c>
      <c r="J1368">
        <v>2.9807130333138514E-2</v>
      </c>
      <c r="K1368">
        <v>2024</v>
      </c>
      <c r="L1368">
        <v>36</v>
      </c>
    </row>
    <row r="1369" spans="1:12" x14ac:dyDescent="0.3">
      <c r="A1369">
        <v>100</v>
      </c>
      <c r="B1369" t="s">
        <v>739</v>
      </c>
      <c r="C1369" t="s">
        <v>258</v>
      </c>
      <c r="D1369">
        <v>46</v>
      </c>
      <c r="E1369" t="s">
        <v>1042</v>
      </c>
      <c r="F1369">
        <v>11382</v>
      </c>
      <c r="G1369">
        <v>26.5</v>
      </c>
      <c r="H1369">
        <v>3066</v>
      </c>
      <c r="I1369">
        <v>4.0414689861184329E-3</v>
      </c>
      <c r="J1369">
        <v>1.5003261578604044E-2</v>
      </c>
      <c r="K1369">
        <v>2024</v>
      </c>
      <c r="L1369">
        <v>36</v>
      </c>
    </row>
    <row r="1370" spans="1:12" x14ac:dyDescent="0.3">
      <c r="A1370">
        <v>100</v>
      </c>
      <c r="B1370" t="s">
        <v>739</v>
      </c>
      <c r="C1370" t="s">
        <v>665</v>
      </c>
      <c r="D1370">
        <v>46</v>
      </c>
      <c r="E1370" t="s">
        <v>1226</v>
      </c>
      <c r="F1370">
        <v>11382</v>
      </c>
      <c r="G1370">
        <v>26.5</v>
      </c>
      <c r="H1370">
        <v>1821</v>
      </c>
      <c r="I1370">
        <v>4.0414689861184329E-3</v>
      </c>
      <c r="J1370">
        <v>2.5260845689181768E-2</v>
      </c>
      <c r="K1370">
        <v>2024</v>
      </c>
      <c r="L1370">
        <v>36</v>
      </c>
    </row>
    <row r="1371" spans="1:12" x14ac:dyDescent="0.3">
      <c r="A1371">
        <v>100</v>
      </c>
      <c r="B1371" t="s">
        <v>739</v>
      </c>
      <c r="C1371" t="s">
        <v>264</v>
      </c>
      <c r="D1371">
        <v>40</v>
      </c>
      <c r="E1371" t="s">
        <v>1031</v>
      </c>
      <c r="F1371">
        <v>11382</v>
      </c>
      <c r="G1371">
        <v>28.5</v>
      </c>
      <c r="H1371">
        <v>9696</v>
      </c>
      <c r="I1371">
        <v>3.5143208574942891E-3</v>
      </c>
      <c r="J1371">
        <v>4.125412541254125E-3</v>
      </c>
      <c r="K1371">
        <v>2024</v>
      </c>
      <c r="L1371">
        <v>36</v>
      </c>
    </row>
    <row r="1372" spans="1:12" x14ac:dyDescent="0.3">
      <c r="A1372">
        <v>100</v>
      </c>
      <c r="B1372" t="s">
        <v>739</v>
      </c>
      <c r="C1372" t="s">
        <v>587</v>
      </c>
      <c r="D1372">
        <v>40</v>
      </c>
      <c r="E1372" t="s">
        <v>1169</v>
      </c>
      <c r="F1372">
        <v>11382</v>
      </c>
      <c r="G1372">
        <v>28.5</v>
      </c>
      <c r="H1372">
        <v>3439</v>
      </c>
      <c r="I1372">
        <v>3.5143208574942891E-3</v>
      </c>
      <c r="J1372">
        <v>1.1631288165164292E-2</v>
      </c>
      <c r="K1372">
        <v>2024</v>
      </c>
      <c r="L1372">
        <v>36</v>
      </c>
    </row>
    <row r="1373" spans="1:12" x14ac:dyDescent="0.3">
      <c r="A1373">
        <v>100</v>
      </c>
      <c r="B1373" t="s">
        <v>739</v>
      </c>
      <c r="C1373" t="s">
        <v>381</v>
      </c>
      <c r="D1373">
        <v>39</v>
      </c>
      <c r="E1373" t="s">
        <v>1093</v>
      </c>
      <c r="F1373">
        <v>11382</v>
      </c>
      <c r="G1373">
        <v>30.5</v>
      </c>
      <c r="H1373">
        <v>12810</v>
      </c>
      <c r="I1373">
        <v>3.4264628360569319E-3</v>
      </c>
      <c r="J1373">
        <v>3.0444964871194379E-3</v>
      </c>
      <c r="K1373">
        <v>2024</v>
      </c>
      <c r="L1373">
        <v>36</v>
      </c>
    </row>
    <row r="1374" spans="1:12" x14ac:dyDescent="0.3">
      <c r="A1374">
        <v>100</v>
      </c>
      <c r="B1374" t="s">
        <v>739</v>
      </c>
      <c r="C1374" t="s">
        <v>504</v>
      </c>
      <c r="D1374">
        <v>39</v>
      </c>
      <c r="E1374" t="s">
        <v>1039</v>
      </c>
      <c r="F1374">
        <v>11382</v>
      </c>
      <c r="G1374">
        <v>30.5</v>
      </c>
      <c r="H1374">
        <v>10574</v>
      </c>
      <c r="I1374">
        <v>3.4264628360569319E-3</v>
      </c>
      <c r="J1374">
        <v>3.6882920370720634E-3</v>
      </c>
      <c r="K1374">
        <v>2024</v>
      </c>
      <c r="L1374">
        <v>36</v>
      </c>
    </row>
    <row r="1375" spans="1:12" x14ac:dyDescent="0.3">
      <c r="A1375">
        <v>100</v>
      </c>
      <c r="B1375" t="s">
        <v>739</v>
      </c>
      <c r="C1375" t="s">
        <v>662</v>
      </c>
      <c r="D1375">
        <v>37</v>
      </c>
      <c r="E1375" t="s">
        <v>1289</v>
      </c>
      <c r="F1375">
        <v>11382</v>
      </c>
      <c r="G1375">
        <v>32</v>
      </c>
      <c r="H1375">
        <v>2375</v>
      </c>
      <c r="I1375">
        <v>3.2507467931822175E-3</v>
      </c>
      <c r="J1375">
        <v>1.5578947368421053E-2</v>
      </c>
      <c r="K1375">
        <v>2024</v>
      </c>
      <c r="L1375">
        <v>36</v>
      </c>
    </row>
    <row r="1376" spans="1:12" x14ac:dyDescent="0.3">
      <c r="A1376">
        <v>100</v>
      </c>
      <c r="B1376" t="s">
        <v>739</v>
      </c>
      <c r="C1376" t="s">
        <v>147</v>
      </c>
      <c r="D1376">
        <v>36</v>
      </c>
      <c r="E1376" t="s">
        <v>1114</v>
      </c>
      <c r="F1376">
        <v>11382</v>
      </c>
      <c r="G1376">
        <v>33.5</v>
      </c>
      <c r="H1376">
        <v>1564</v>
      </c>
      <c r="I1376">
        <v>3.1628887717448603E-3</v>
      </c>
      <c r="J1376">
        <v>2.3017902813299233E-2</v>
      </c>
      <c r="K1376">
        <v>2024</v>
      </c>
      <c r="L1376">
        <v>36</v>
      </c>
    </row>
    <row r="1377" spans="1:12" x14ac:dyDescent="0.3">
      <c r="A1377">
        <v>100</v>
      </c>
      <c r="B1377" t="s">
        <v>739</v>
      </c>
      <c r="C1377" t="s">
        <v>265</v>
      </c>
      <c r="D1377">
        <v>36</v>
      </c>
      <c r="E1377" t="s">
        <v>1033</v>
      </c>
      <c r="F1377">
        <v>11382</v>
      </c>
      <c r="G1377">
        <v>33.5</v>
      </c>
      <c r="H1377">
        <v>6276</v>
      </c>
      <c r="I1377">
        <v>3.1628887717448603E-3</v>
      </c>
      <c r="J1377">
        <v>5.7361376673040155E-3</v>
      </c>
      <c r="K1377">
        <v>2024</v>
      </c>
      <c r="L1377">
        <v>36</v>
      </c>
    </row>
    <row r="1378" spans="1:12" x14ac:dyDescent="0.3">
      <c r="A1378">
        <v>100</v>
      </c>
      <c r="B1378" t="s">
        <v>739</v>
      </c>
      <c r="C1378" t="s">
        <v>384</v>
      </c>
      <c r="D1378">
        <v>34</v>
      </c>
      <c r="E1378" t="s">
        <v>1089</v>
      </c>
      <c r="F1378">
        <v>11382</v>
      </c>
      <c r="G1378">
        <v>35.5</v>
      </c>
      <c r="H1378">
        <v>13339</v>
      </c>
      <c r="I1378">
        <v>2.9871727288701458E-3</v>
      </c>
      <c r="J1378">
        <v>2.5489167103980807E-3</v>
      </c>
      <c r="K1378">
        <v>2024</v>
      </c>
      <c r="L1378">
        <v>36</v>
      </c>
    </row>
    <row r="1379" spans="1:12" x14ac:dyDescent="0.3">
      <c r="A1379">
        <v>100</v>
      </c>
      <c r="B1379" t="s">
        <v>739</v>
      </c>
      <c r="C1379" t="s">
        <v>517</v>
      </c>
      <c r="D1379">
        <v>34</v>
      </c>
      <c r="E1379" t="s">
        <v>1035</v>
      </c>
      <c r="F1379">
        <v>11382</v>
      </c>
      <c r="G1379">
        <v>35.5</v>
      </c>
      <c r="H1379">
        <v>3314</v>
      </c>
      <c r="I1379">
        <v>2.9871727288701458E-3</v>
      </c>
      <c r="J1379">
        <v>1.0259505129752565E-2</v>
      </c>
      <c r="K1379">
        <v>2024</v>
      </c>
      <c r="L1379">
        <v>36</v>
      </c>
    </row>
    <row r="1380" spans="1:12" x14ac:dyDescent="0.3">
      <c r="A1380">
        <v>100</v>
      </c>
      <c r="B1380" t="s">
        <v>739</v>
      </c>
      <c r="C1380" t="s">
        <v>249</v>
      </c>
      <c r="D1380">
        <v>33</v>
      </c>
      <c r="E1380" t="s">
        <v>1115</v>
      </c>
      <c r="F1380">
        <v>11382</v>
      </c>
      <c r="G1380">
        <v>37</v>
      </c>
      <c r="H1380">
        <v>1454</v>
      </c>
      <c r="I1380">
        <v>2.8993147074327886E-3</v>
      </c>
      <c r="J1380">
        <v>2.2696011004126548E-2</v>
      </c>
      <c r="K1380">
        <v>2024</v>
      </c>
      <c r="L1380">
        <v>36</v>
      </c>
    </row>
    <row r="1381" spans="1:12" x14ac:dyDescent="0.3">
      <c r="A1381">
        <v>100</v>
      </c>
      <c r="B1381" t="s">
        <v>739</v>
      </c>
      <c r="C1381" t="s">
        <v>163</v>
      </c>
      <c r="D1381">
        <v>32</v>
      </c>
      <c r="E1381" t="s">
        <v>1146</v>
      </c>
      <c r="F1381">
        <v>11382</v>
      </c>
      <c r="G1381">
        <v>38.5</v>
      </c>
      <c r="H1381">
        <v>2970</v>
      </c>
      <c r="I1381">
        <v>2.8114566859954314E-3</v>
      </c>
      <c r="J1381">
        <v>1.0774410774410775E-2</v>
      </c>
      <c r="K1381">
        <v>2024</v>
      </c>
      <c r="L1381">
        <v>36</v>
      </c>
    </row>
    <row r="1382" spans="1:12" x14ac:dyDescent="0.3">
      <c r="A1382">
        <v>100</v>
      </c>
      <c r="B1382" t="s">
        <v>739</v>
      </c>
      <c r="C1382" t="s">
        <v>601</v>
      </c>
      <c r="D1382">
        <v>32</v>
      </c>
      <c r="E1382" t="s">
        <v>1290</v>
      </c>
      <c r="F1382">
        <v>11382</v>
      </c>
      <c r="G1382">
        <v>38.5</v>
      </c>
      <c r="H1382">
        <v>2857</v>
      </c>
      <c r="I1382">
        <v>2.8114566859954314E-3</v>
      </c>
      <c r="J1382">
        <v>1.12005600280014E-2</v>
      </c>
      <c r="K1382">
        <v>2024</v>
      </c>
      <c r="L1382">
        <v>36</v>
      </c>
    </row>
    <row r="1383" spans="1:12" x14ac:dyDescent="0.3">
      <c r="A1383">
        <v>100</v>
      </c>
      <c r="B1383" t="s">
        <v>739</v>
      </c>
      <c r="C1383" t="s">
        <v>215</v>
      </c>
      <c r="D1383">
        <v>31</v>
      </c>
      <c r="E1383" t="s">
        <v>1041</v>
      </c>
      <c r="F1383">
        <v>11382</v>
      </c>
      <c r="G1383">
        <v>40.5</v>
      </c>
      <c r="H1383">
        <v>14909</v>
      </c>
      <c r="I1383">
        <v>2.7235986645580742E-3</v>
      </c>
      <c r="J1383">
        <v>2.0792809712254345E-3</v>
      </c>
      <c r="K1383">
        <v>2024</v>
      </c>
      <c r="L1383">
        <v>36</v>
      </c>
    </row>
    <row r="1384" spans="1:12" x14ac:dyDescent="0.3">
      <c r="A1384">
        <v>100</v>
      </c>
      <c r="B1384" t="s">
        <v>739</v>
      </c>
      <c r="C1384" t="s">
        <v>442</v>
      </c>
      <c r="D1384">
        <v>31</v>
      </c>
      <c r="E1384" t="s">
        <v>3008</v>
      </c>
      <c r="F1384">
        <v>11382</v>
      </c>
      <c r="G1384">
        <v>40.5</v>
      </c>
      <c r="H1384">
        <v>719</v>
      </c>
      <c r="I1384">
        <v>2.7235986645580742E-3</v>
      </c>
      <c r="J1384">
        <v>4.3115438108484005E-2</v>
      </c>
      <c r="K1384">
        <v>2024</v>
      </c>
      <c r="L1384">
        <v>36</v>
      </c>
    </row>
    <row r="1385" spans="1:12" x14ac:dyDescent="0.3">
      <c r="A1385">
        <v>100</v>
      </c>
      <c r="B1385" t="s">
        <v>739</v>
      </c>
      <c r="C1385" t="s">
        <v>393</v>
      </c>
      <c r="D1385">
        <v>30</v>
      </c>
      <c r="E1385" t="s">
        <v>1279</v>
      </c>
      <c r="F1385">
        <v>11382</v>
      </c>
      <c r="G1385">
        <v>42.5</v>
      </c>
      <c r="H1385">
        <v>4446</v>
      </c>
      <c r="I1385">
        <v>2.635740643120717E-3</v>
      </c>
      <c r="J1385">
        <v>6.7476383265856954E-3</v>
      </c>
      <c r="K1385">
        <v>2024</v>
      </c>
      <c r="L1385">
        <v>36</v>
      </c>
    </row>
    <row r="1386" spans="1:12" x14ac:dyDescent="0.3">
      <c r="A1386">
        <v>100</v>
      </c>
      <c r="B1386" t="s">
        <v>739</v>
      </c>
      <c r="C1386" t="s">
        <v>400</v>
      </c>
      <c r="D1386">
        <v>30</v>
      </c>
      <c r="E1386" t="s">
        <v>1116</v>
      </c>
      <c r="F1386">
        <v>11382</v>
      </c>
      <c r="G1386">
        <v>42.5</v>
      </c>
      <c r="H1386">
        <v>1140</v>
      </c>
      <c r="I1386">
        <v>2.635740643120717E-3</v>
      </c>
      <c r="J1386">
        <v>2.6315789473684209E-2</v>
      </c>
      <c r="K1386">
        <v>2024</v>
      </c>
      <c r="L1386">
        <v>36</v>
      </c>
    </row>
    <row r="1387" spans="1:12" x14ac:dyDescent="0.3">
      <c r="A1387">
        <v>100</v>
      </c>
      <c r="B1387" t="s">
        <v>739</v>
      </c>
      <c r="C1387" t="s">
        <v>190</v>
      </c>
      <c r="D1387">
        <v>27</v>
      </c>
      <c r="E1387" t="s">
        <v>1126</v>
      </c>
      <c r="F1387">
        <v>11382</v>
      </c>
      <c r="G1387">
        <v>45</v>
      </c>
      <c r="H1387">
        <v>1130</v>
      </c>
      <c r="I1387">
        <v>2.3721665788086453E-3</v>
      </c>
      <c r="J1387">
        <v>2.3893805309734513E-2</v>
      </c>
      <c r="K1387">
        <v>2024</v>
      </c>
      <c r="L1387">
        <v>36</v>
      </c>
    </row>
    <row r="1388" spans="1:12" x14ac:dyDescent="0.3">
      <c r="A1388">
        <v>100</v>
      </c>
      <c r="B1388" t="s">
        <v>739</v>
      </c>
      <c r="C1388" t="s">
        <v>429</v>
      </c>
      <c r="D1388">
        <v>27</v>
      </c>
      <c r="E1388" t="s">
        <v>1109</v>
      </c>
      <c r="F1388">
        <v>11382</v>
      </c>
      <c r="G1388">
        <v>45</v>
      </c>
      <c r="H1388">
        <v>3283</v>
      </c>
      <c r="I1388">
        <v>2.3721665788086453E-3</v>
      </c>
      <c r="J1388">
        <v>8.2241851964666469E-3</v>
      </c>
      <c r="K1388">
        <v>2024</v>
      </c>
      <c r="L1388">
        <v>36</v>
      </c>
    </row>
    <row r="1389" spans="1:12" x14ac:dyDescent="0.3">
      <c r="A1389">
        <v>100</v>
      </c>
      <c r="B1389" t="s">
        <v>739</v>
      </c>
      <c r="C1389" t="s">
        <v>580</v>
      </c>
      <c r="D1389">
        <v>27</v>
      </c>
      <c r="E1389" t="s">
        <v>1120</v>
      </c>
      <c r="F1389">
        <v>11382</v>
      </c>
      <c r="G1389">
        <v>45</v>
      </c>
      <c r="H1389">
        <v>1400</v>
      </c>
      <c r="I1389">
        <v>2.3721665788086453E-3</v>
      </c>
      <c r="J1389">
        <v>1.9285714285714285E-2</v>
      </c>
      <c r="K1389">
        <v>2024</v>
      </c>
      <c r="L1389">
        <v>36</v>
      </c>
    </row>
    <row r="1390" spans="1:12" x14ac:dyDescent="0.3">
      <c r="A1390">
        <v>100</v>
      </c>
      <c r="B1390" t="s">
        <v>739</v>
      </c>
      <c r="C1390" t="s">
        <v>377</v>
      </c>
      <c r="D1390">
        <v>26</v>
      </c>
      <c r="E1390" t="s">
        <v>2250</v>
      </c>
      <c r="F1390">
        <v>11382</v>
      </c>
      <c r="G1390">
        <v>47.5</v>
      </c>
      <c r="H1390">
        <v>453</v>
      </c>
      <c r="I1390">
        <v>2.2843085573712881E-3</v>
      </c>
      <c r="J1390">
        <v>5.7395143487858721E-2</v>
      </c>
      <c r="K1390">
        <v>2024</v>
      </c>
      <c r="L1390">
        <v>36</v>
      </c>
    </row>
    <row r="1391" spans="1:12" x14ac:dyDescent="0.3">
      <c r="A1391">
        <v>100</v>
      </c>
      <c r="B1391" t="s">
        <v>739</v>
      </c>
      <c r="C1391" t="s">
        <v>447</v>
      </c>
      <c r="D1391">
        <v>26</v>
      </c>
      <c r="E1391" t="s">
        <v>1147</v>
      </c>
      <c r="F1391">
        <v>11382</v>
      </c>
      <c r="G1391">
        <v>47.5</v>
      </c>
      <c r="H1391">
        <v>2679</v>
      </c>
      <c r="I1391">
        <v>2.2843085573712881E-3</v>
      </c>
      <c r="J1391">
        <v>9.705113848450915E-3</v>
      </c>
      <c r="K1391">
        <v>2024</v>
      </c>
      <c r="L1391">
        <v>36</v>
      </c>
    </row>
    <row r="1392" spans="1:12" x14ac:dyDescent="0.3">
      <c r="A1392">
        <v>100</v>
      </c>
      <c r="B1392" t="s">
        <v>739</v>
      </c>
      <c r="C1392" t="s">
        <v>358</v>
      </c>
      <c r="D1392">
        <v>25</v>
      </c>
      <c r="E1392" t="s">
        <v>1036</v>
      </c>
      <c r="F1392">
        <v>11382</v>
      </c>
      <c r="G1392">
        <v>49.5</v>
      </c>
      <c r="H1392">
        <v>3945</v>
      </c>
      <c r="I1392">
        <v>2.1964505359339309E-3</v>
      </c>
      <c r="J1392">
        <v>6.3371356147021544E-3</v>
      </c>
      <c r="K1392">
        <v>2024</v>
      </c>
      <c r="L1392">
        <v>36</v>
      </c>
    </row>
    <row r="1393" spans="1:12" x14ac:dyDescent="0.3">
      <c r="A1393">
        <v>100</v>
      </c>
      <c r="B1393" t="s">
        <v>739</v>
      </c>
      <c r="C1393" t="s">
        <v>636</v>
      </c>
      <c r="D1393">
        <v>25</v>
      </c>
      <c r="E1393" t="s">
        <v>1230</v>
      </c>
      <c r="F1393">
        <v>11382</v>
      </c>
      <c r="G1393">
        <v>49.5</v>
      </c>
      <c r="H1393">
        <v>856</v>
      </c>
      <c r="I1393">
        <v>2.1964505359339309E-3</v>
      </c>
      <c r="J1393">
        <v>2.9205607476635514E-2</v>
      </c>
      <c r="K1393">
        <v>2024</v>
      </c>
      <c r="L1393">
        <v>36</v>
      </c>
    </row>
    <row r="1394" spans="1:12" x14ac:dyDescent="0.3">
      <c r="A1394">
        <v>101</v>
      </c>
      <c r="B1394" t="s">
        <v>740</v>
      </c>
      <c r="C1394" t="s">
        <v>428</v>
      </c>
      <c r="D1394">
        <v>567</v>
      </c>
      <c r="E1394" t="s">
        <v>1227</v>
      </c>
      <c r="F1394">
        <v>670</v>
      </c>
      <c r="G1394">
        <v>1</v>
      </c>
      <c r="H1394">
        <v>1004</v>
      </c>
      <c r="I1394">
        <v>0.84626865671641793</v>
      </c>
      <c r="J1394">
        <v>0.56474103585657376</v>
      </c>
      <c r="K1394">
        <v>2024</v>
      </c>
      <c r="L1394">
        <v>36</v>
      </c>
    </row>
    <row r="1395" spans="1:12" x14ac:dyDescent="0.3">
      <c r="A1395">
        <v>103</v>
      </c>
      <c r="B1395" t="s">
        <v>742</v>
      </c>
      <c r="C1395" t="s">
        <v>205</v>
      </c>
      <c r="D1395">
        <v>61</v>
      </c>
      <c r="E1395" t="s">
        <v>1030</v>
      </c>
      <c r="F1395">
        <v>3255</v>
      </c>
      <c r="G1395">
        <v>1</v>
      </c>
      <c r="H1395">
        <v>18695</v>
      </c>
      <c r="I1395">
        <v>1.8740399385560675E-2</v>
      </c>
      <c r="J1395">
        <v>3.2629045199251139E-3</v>
      </c>
      <c r="K1395">
        <v>2024</v>
      </c>
      <c r="L1395">
        <v>36</v>
      </c>
    </row>
    <row r="1396" spans="1:12" x14ac:dyDescent="0.3">
      <c r="A1396">
        <v>103</v>
      </c>
      <c r="B1396" t="s">
        <v>742</v>
      </c>
      <c r="C1396" t="s">
        <v>504</v>
      </c>
      <c r="D1396">
        <v>55</v>
      </c>
      <c r="E1396" t="s">
        <v>1039</v>
      </c>
      <c r="F1396">
        <v>3255</v>
      </c>
      <c r="G1396">
        <v>2</v>
      </c>
      <c r="H1396">
        <v>10574</v>
      </c>
      <c r="I1396">
        <v>1.6897081413210446E-2</v>
      </c>
      <c r="J1396">
        <v>5.2014374881785511E-3</v>
      </c>
      <c r="K1396">
        <v>2024</v>
      </c>
      <c r="L1396">
        <v>36</v>
      </c>
    </row>
    <row r="1397" spans="1:12" x14ac:dyDescent="0.3">
      <c r="A1397">
        <v>103</v>
      </c>
      <c r="B1397" t="s">
        <v>742</v>
      </c>
      <c r="C1397" t="s">
        <v>258</v>
      </c>
      <c r="D1397">
        <v>52</v>
      </c>
      <c r="E1397" t="s">
        <v>1042</v>
      </c>
      <c r="F1397">
        <v>3255</v>
      </c>
      <c r="G1397">
        <v>3</v>
      </c>
      <c r="H1397">
        <v>3066</v>
      </c>
      <c r="I1397">
        <v>1.597542242703533E-2</v>
      </c>
      <c r="J1397">
        <v>1.6960208741030658E-2</v>
      </c>
      <c r="K1397">
        <v>2024</v>
      </c>
      <c r="L1397">
        <v>36</v>
      </c>
    </row>
    <row r="1398" spans="1:12" x14ac:dyDescent="0.3">
      <c r="A1398">
        <v>103</v>
      </c>
      <c r="B1398" t="s">
        <v>742</v>
      </c>
      <c r="C1398" t="s">
        <v>217</v>
      </c>
      <c r="D1398">
        <v>48</v>
      </c>
      <c r="E1398" t="s">
        <v>1034</v>
      </c>
      <c r="F1398">
        <v>3255</v>
      </c>
      <c r="G1398">
        <v>4</v>
      </c>
      <c r="H1398">
        <v>3200</v>
      </c>
      <c r="I1398">
        <v>1.4746543778801843E-2</v>
      </c>
      <c r="J1398">
        <v>1.4999999999999999E-2</v>
      </c>
      <c r="K1398">
        <v>2024</v>
      </c>
      <c r="L1398">
        <v>36</v>
      </c>
    </row>
    <row r="1399" spans="1:12" x14ac:dyDescent="0.3">
      <c r="A1399">
        <v>103</v>
      </c>
      <c r="B1399" t="s">
        <v>742</v>
      </c>
      <c r="C1399" t="s">
        <v>671</v>
      </c>
      <c r="D1399">
        <v>43</v>
      </c>
      <c r="E1399" t="s">
        <v>1092</v>
      </c>
      <c r="F1399">
        <v>3255</v>
      </c>
      <c r="G1399">
        <v>5</v>
      </c>
      <c r="H1399">
        <v>21676</v>
      </c>
      <c r="I1399">
        <v>1.3210445468509985E-2</v>
      </c>
      <c r="J1399">
        <v>1.9837608414836685E-3</v>
      </c>
      <c r="K1399">
        <v>2024</v>
      </c>
      <c r="L1399">
        <v>36</v>
      </c>
    </row>
    <row r="1400" spans="1:12" x14ac:dyDescent="0.3">
      <c r="A1400">
        <v>103</v>
      </c>
      <c r="B1400" t="s">
        <v>742</v>
      </c>
      <c r="C1400" t="s">
        <v>498</v>
      </c>
      <c r="D1400">
        <v>40</v>
      </c>
      <c r="E1400" t="s">
        <v>1158</v>
      </c>
      <c r="F1400">
        <v>3255</v>
      </c>
      <c r="G1400">
        <v>6</v>
      </c>
      <c r="H1400">
        <v>8269</v>
      </c>
      <c r="I1400">
        <v>1.2288786482334869E-2</v>
      </c>
      <c r="J1400">
        <v>4.8373442979804089E-3</v>
      </c>
      <c r="K1400">
        <v>2024</v>
      </c>
      <c r="L1400">
        <v>36</v>
      </c>
    </row>
    <row r="1401" spans="1:12" x14ac:dyDescent="0.3">
      <c r="A1401">
        <v>103</v>
      </c>
      <c r="B1401" t="s">
        <v>742</v>
      </c>
      <c r="C1401" t="s">
        <v>224</v>
      </c>
      <c r="D1401">
        <v>39</v>
      </c>
      <c r="E1401" t="s">
        <v>1040</v>
      </c>
      <c r="F1401">
        <v>3255</v>
      </c>
      <c r="G1401">
        <v>7</v>
      </c>
      <c r="H1401">
        <v>7253</v>
      </c>
      <c r="I1401">
        <v>1.1981566820276499E-2</v>
      </c>
      <c r="J1401">
        <v>5.3770853439955883E-3</v>
      </c>
      <c r="K1401">
        <v>2024</v>
      </c>
      <c r="L1401">
        <v>36</v>
      </c>
    </row>
    <row r="1402" spans="1:12" x14ac:dyDescent="0.3">
      <c r="A1402">
        <v>103</v>
      </c>
      <c r="B1402" t="s">
        <v>742</v>
      </c>
      <c r="C1402" t="s">
        <v>165</v>
      </c>
      <c r="D1402">
        <v>35</v>
      </c>
      <c r="E1402" t="s">
        <v>1220</v>
      </c>
      <c r="F1402">
        <v>3255</v>
      </c>
      <c r="G1402">
        <v>9</v>
      </c>
      <c r="H1402">
        <v>3681</v>
      </c>
      <c r="I1402">
        <v>1.0752688172043012E-2</v>
      </c>
      <c r="J1402">
        <v>9.5082857919043737E-3</v>
      </c>
      <c r="K1402">
        <v>2024</v>
      </c>
      <c r="L1402">
        <v>36</v>
      </c>
    </row>
    <row r="1403" spans="1:12" x14ac:dyDescent="0.3">
      <c r="A1403">
        <v>103</v>
      </c>
      <c r="B1403" t="s">
        <v>742</v>
      </c>
      <c r="C1403" t="s">
        <v>307</v>
      </c>
      <c r="D1403">
        <v>35</v>
      </c>
      <c r="E1403" t="s">
        <v>1088</v>
      </c>
      <c r="F1403">
        <v>3255</v>
      </c>
      <c r="G1403">
        <v>9</v>
      </c>
      <c r="H1403">
        <v>8200</v>
      </c>
      <c r="I1403">
        <v>1.0752688172043012E-2</v>
      </c>
      <c r="J1403">
        <v>4.2682926829268296E-3</v>
      </c>
      <c r="K1403">
        <v>2024</v>
      </c>
      <c r="L1403">
        <v>36</v>
      </c>
    </row>
    <row r="1404" spans="1:12" x14ac:dyDescent="0.3">
      <c r="A1404">
        <v>103</v>
      </c>
      <c r="B1404" t="s">
        <v>742</v>
      </c>
      <c r="C1404" t="s">
        <v>604</v>
      </c>
      <c r="D1404">
        <v>35</v>
      </c>
      <c r="E1404" t="s">
        <v>1186</v>
      </c>
      <c r="F1404">
        <v>3255</v>
      </c>
      <c r="G1404">
        <v>9</v>
      </c>
      <c r="H1404">
        <v>5751</v>
      </c>
      <c r="I1404">
        <v>1.0752688172043012E-2</v>
      </c>
      <c r="J1404">
        <v>6.0858981046774474E-3</v>
      </c>
      <c r="K1404">
        <v>2024</v>
      </c>
      <c r="L1404">
        <v>36</v>
      </c>
    </row>
    <row r="1405" spans="1:12" x14ac:dyDescent="0.3">
      <c r="A1405">
        <v>103</v>
      </c>
      <c r="B1405" t="s">
        <v>742</v>
      </c>
      <c r="C1405" t="s">
        <v>215</v>
      </c>
      <c r="D1405">
        <v>33</v>
      </c>
      <c r="E1405" t="s">
        <v>1041</v>
      </c>
      <c r="F1405">
        <v>3255</v>
      </c>
      <c r="G1405">
        <v>11</v>
      </c>
      <c r="H1405">
        <v>14909</v>
      </c>
      <c r="I1405">
        <v>1.0138248847926268E-2</v>
      </c>
      <c r="J1405">
        <v>2.2134281306593331E-3</v>
      </c>
      <c r="K1405">
        <v>2024</v>
      </c>
      <c r="L1405">
        <v>36</v>
      </c>
    </row>
    <row r="1406" spans="1:12" x14ac:dyDescent="0.3">
      <c r="A1406">
        <v>103</v>
      </c>
      <c r="B1406" t="s">
        <v>742</v>
      </c>
      <c r="C1406" t="s">
        <v>225</v>
      </c>
      <c r="D1406">
        <v>31</v>
      </c>
      <c r="E1406" t="s">
        <v>1110</v>
      </c>
      <c r="F1406">
        <v>3255</v>
      </c>
      <c r="G1406">
        <v>12.5</v>
      </c>
      <c r="H1406">
        <v>2699</v>
      </c>
      <c r="I1406">
        <v>9.5238095238095247E-3</v>
      </c>
      <c r="J1406">
        <v>1.148573545757688E-2</v>
      </c>
      <c r="K1406">
        <v>2024</v>
      </c>
      <c r="L1406">
        <v>36</v>
      </c>
    </row>
    <row r="1407" spans="1:12" x14ac:dyDescent="0.3">
      <c r="A1407">
        <v>103</v>
      </c>
      <c r="B1407" t="s">
        <v>742</v>
      </c>
      <c r="C1407" t="s">
        <v>418</v>
      </c>
      <c r="D1407">
        <v>31</v>
      </c>
      <c r="E1407" t="s">
        <v>1085</v>
      </c>
      <c r="F1407">
        <v>3255</v>
      </c>
      <c r="G1407">
        <v>12.5</v>
      </c>
      <c r="H1407">
        <v>2606</v>
      </c>
      <c r="I1407">
        <v>9.5238095238095247E-3</v>
      </c>
      <c r="J1407">
        <v>1.1895625479662318E-2</v>
      </c>
      <c r="K1407">
        <v>2024</v>
      </c>
      <c r="L1407">
        <v>36</v>
      </c>
    </row>
    <row r="1408" spans="1:12" x14ac:dyDescent="0.3">
      <c r="A1408">
        <v>103</v>
      </c>
      <c r="B1408" t="s">
        <v>742</v>
      </c>
      <c r="C1408" t="s">
        <v>477</v>
      </c>
      <c r="D1408">
        <v>29</v>
      </c>
      <c r="E1408" t="s">
        <v>1043</v>
      </c>
      <c r="F1408">
        <v>3255</v>
      </c>
      <c r="G1408">
        <v>14.5</v>
      </c>
      <c r="H1408">
        <v>3600</v>
      </c>
      <c r="I1408">
        <v>8.9093701996927812E-3</v>
      </c>
      <c r="J1408">
        <v>8.0555555555555554E-3</v>
      </c>
      <c r="K1408">
        <v>2024</v>
      </c>
      <c r="L1408">
        <v>36</v>
      </c>
    </row>
    <row r="1409" spans="1:12" x14ac:dyDescent="0.3">
      <c r="A1409">
        <v>103</v>
      </c>
      <c r="B1409" t="s">
        <v>742</v>
      </c>
      <c r="C1409" t="s">
        <v>637</v>
      </c>
      <c r="D1409">
        <v>29</v>
      </c>
      <c r="E1409" t="s">
        <v>1038</v>
      </c>
      <c r="F1409">
        <v>3255</v>
      </c>
      <c r="G1409">
        <v>14.5</v>
      </c>
      <c r="H1409">
        <v>2966</v>
      </c>
      <c r="I1409">
        <v>8.9093701996927812E-3</v>
      </c>
      <c r="J1409">
        <v>9.7774780849629126E-3</v>
      </c>
      <c r="K1409">
        <v>2024</v>
      </c>
      <c r="L1409">
        <v>36</v>
      </c>
    </row>
    <row r="1410" spans="1:12" x14ac:dyDescent="0.3">
      <c r="A1410">
        <v>103</v>
      </c>
      <c r="B1410" t="s">
        <v>742</v>
      </c>
      <c r="C1410" t="s">
        <v>209</v>
      </c>
      <c r="D1410">
        <v>28</v>
      </c>
      <c r="E1410" t="s">
        <v>1086</v>
      </c>
      <c r="F1410">
        <v>3255</v>
      </c>
      <c r="G1410">
        <v>16</v>
      </c>
      <c r="H1410">
        <v>4247</v>
      </c>
      <c r="I1410">
        <v>8.6021505376344086E-3</v>
      </c>
      <c r="J1410">
        <v>6.5928890981869553E-3</v>
      </c>
      <c r="K1410">
        <v>2024</v>
      </c>
      <c r="L1410">
        <v>36</v>
      </c>
    </row>
    <row r="1411" spans="1:12" x14ac:dyDescent="0.3">
      <c r="A1411">
        <v>103</v>
      </c>
      <c r="B1411" t="s">
        <v>742</v>
      </c>
      <c r="C1411" t="s">
        <v>243</v>
      </c>
      <c r="D1411">
        <v>27</v>
      </c>
      <c r="E1411" t="s">
        <v>1128</v>
      </c>
      <c r="F1411">
        <v>3255</v>
      </c>
      <c r="G1411">
        <v>17</v>
      </c>
      <c r="H1411">
        <v>1260</v>
      </c>
      <c r="I1411">
        <v>8.2949308755760377E-3</v>
      </c>
      <c r="J1411">
        <v>2.1428571428571429E-2</v>
      </c>
      <c r="K1411">
        <v>2024</v>
      </c>
      <c r="L1411">
        <v>36</v>
      </c>
    </row>
    <row r="1412" spans="1:12" x14ac:dyDescent="0.3">
      <c r="A1412">
        <v>103</v>
      </c>
      <c r="B1412" t="s">
        <v>742</v>
      </c>
      <c r="C1412" t="s">
        <v>430</v>
      </c>
      <c r="D1412">
        <v>26</v>
      </c>
      <c r="E1412" t="s">
        <v>1104</v>
      </c>
      <c r="F1412">
        <v>3255</v>
      </c>
      <c r="G1412">
        <v>19</v>
      </c>
      <c r="H1412">
        <v>1716</v>
      </c>
      <c r="I1412">
        <v>7.9877112135176651E-3</v>
      </c>
      <c r="J1412">
        <v>1.5151515151515152E-2</v>
      </c>
      <c r="K1412">
        <v>2024</v>
      </c>
      <c r="L1412">
        <v>36</v>
      </c>
    </row>
    <row r="1413" spans="1:12" x14ac:dyDescent="0.3">
      <c r="A1413">
        <v>103</v>
      </c>
      <c r="B1413" t="s">
        <v>742</v>
      </c>
      <c r="C1413" t="s">
        <v>533</v>
      </c>
      <c r="D1413">
        <v>26</v>
      </c>
      <c r="E1413" t="s">
        <v>1262</v>
      </c>
      <c r="F1413">
        <v>3255</v>
      </c>
      <c r="G1413">
        <v>19</v>
      </c>
      <c r="H1413">
        <v>1843</v>
      </c>
      <c r="I1413">
        <v>7.9877112135176651E-3</v>
      </c>
      <c r="J1413">
        <v>1.410743353228432E-2</v>
      </c>
      <c r="K1413">
        <v>2024</v>
      </c>
      <c r="L1413">
        <v>36</v>
      </c>
    </row>
    <row r="1414" spans="1:12" x14ac:dyDescent="0.3">
      <c r="A1414">
        <v>103</v>
      </c>
      <c r="B1414" t="s">
        <v>742</v>
      </c>
      <c r="C1414" t="s">
        <v>577</v>
      </c>
      <c r="D1414">
        <v>26</v>
      </c>
      <c r="E1414" t="s">
        <v>1050</v>
      </c>
      <c r="F1414">
        <v>3255</v>
      </c>
      <c r="G1414">
        <v>19</v>
      </c>
      <c r="H1414">
        <v>3578</v>
      </c>
      <c r="I1414">
        <v>7.9877112135176651E-3</v>
      </c>
      <c r="J1414">
        <v>7.2666294019005035E-3</v>
      </c>
      <c r="K1414">
        <v>2024</v>
      </c>
      <c r="L1414">
        <v>36</v>
      </c>
    </row>
    <row r="1415" spans="1:12" x14ac:dyDescent="0.3">
      <c r="A1415">
        <v>103</v>
      </c>
      <c r="B1415" t="s">
        <v>742</v>
      </c>
      <c r="C1415" t="s">
        <v>338</v>
      </c>
      <c r="D1415">
        <v>25</v>
      </c>
      <c r="E1415" t="s">
        <v>969</v>
      </c>
      <c r="F1415">
        <v>3255</v>
      </c>
      <c r="G1415">
        <v>21</v>
      </c>
      <c r="H1415">
        <v>8003</v>
      </c>
      <c r="I1415">
        <v>7.6804915514592934E-3</v>
      </c>
      <c r="J1415">
        <v>3.123828564288392E-3</v>
      </c>
      <c r="K1415">
        <v>2024</v>
      </c>
      <c r="L1415">
        <v>36</v>
      </c>
    </row>
    <row r="1416" spans="1:12" x14ac:dyDescent="0.3">
      <c r="A1416">
        <v>104</v>
      </c>
      <c r="B1416" t="s">
        <v>759</v>
      </c>
      <c r="C1416" t="s">
        <v>205</v>
      </c>
      <c r="D1416">
        <v>2384</v>
      </c>
      <c r="E1416" t="s">
        <v>1030</v>
      </c>
      <c r="F1416">
        <v>18904</v>
      </c>
      <c r="G1416">
        <v>1</v>
      </c>
      <c r="H1416">
        <v>18695</v>
      </c>
      <c r="I1416">
        <v>0.12611087600507828</v>
      </c>
      <c r="J1416">
        <v>0.12752072746723722</v>
      </c>
      <c r="K1416">
        <v>2024</v>
      </c>
      <c r="L1416">
        <v>36</v>
      </c>
    </row>
    <row r="1417" spans="1:12" x14ac:dyDescent="0.3">
      <c r="A1417">
        <v>104</v>
      </c>
      <c r="B1417" t="s">
        <v>759</v>
      </c>
      <c r="C1417" t="s">
        <v>381</v>
      </c>
      <c r="D1417">
        <v>1028</v>
      </c>
      <c r="E1417" t="s">
        <v>1093</v>
      </c>
      <c r="F1417">
        <v>18904</v>
      </c>
      <c r="G1417">
        <v>2</v>
      </c>
      <c r="H1417">
        <v>12810</v>
      </c>
      <c r="I1417">
        <v>5.4380025391451543E-2</v>
      </c>
      <c r="J1417">
        <v>8.0249804839968769E-2</v>
      </c>
      <c r="K1417">
        <v>2024</v>
      </c>
      <c r="L1417">
        <v>36</v>
      </c>
    </row>
    <row r="1418" spans="1:12" x14ac:dyDescent="0.3">
      <c r="A1418">
        <v>104</v>
      </c>
      <c r="B1418" t="s">
        <v>759</v>
      </c>
      <c r="C1418" t="s">
        <v>504</v>
      </c>
      <c r="D1418">
        <v>768</v>
      </c>
      <c r="E1418" t="s">
        <v>1039</v>
      </c>
      <c r="F1418">
        <v>18904</v>
      </c>
      <c r="G1418">
        <v>3</v>
      </c>
      <c r="H1418">
        <v>10574</v>
      </c>
      <c r="I1418">
        <v>4.062632247143462E-2</v>
      </c>
      <c r="J1418">
        <v>7.2630981653111409E-2</v>
      </c>
      <c r="K1418">
        <v>2024</v>
      </c>
      <c r="L1418">
        <v>36</v>
      </c>
    </row>
    <row r="1419" spans="1:12" x14ac:dyDescent="0.3">
      <c r="A1419">
        <v>104</v>
      </c>
      <c r="B1419" t="s">
        <v>759</v>
      </c>
      <c r="C1419" t="s">
        <v>264</v>
      </c>
      <c r="D1419">
        <v>611</v>
      </c>
      <c r="E1419" t="s">
        <v>1031</v>
      </c>
      <c r="F1419">
        <v>18904</v>
      </c>
      <c r="G1419">
        <v>4</v>
      </c>
      <c r="H1419">
        <v>9696</v>
      </c>
      <c r="I1419">
        <v>3.2321201862039781E-2</v>
      </c>
      <c r="J1419">
        <v>6.3015676567656762E-2</v>
      </c>
      <c r="K1419">
        <v>2024</v>
      </c>
      <c r="L1419">
        <v>36</v>
      </c>
    </row>
    <row r="1420" spans="1:12" x14ac:dyDescent="0.3">
      <c r="A1420">
        <v>104</v>
      </c>
      <c r="B1420" t="s">
        <v>759</v>
      </c>
      <c r="C1420" t="s">
        <v>215</v>
      </c>
      <c r="D1420">
        <v>525</v>
      </c>
      <c r="E1420" t="s">
        <v>1041</v>
      </c>
      <c r="F1420">
        <v>18904</v>
      </c>
      <c r="G1420">
        <v>5</v>
      </c>
      <c r="H1420">
        <v>14909</v>
      </c>
      <c r="I1420">
        <v>2.7771900126957259E-2</v>
      </c>
      <c r="J1420">
        <v>3.5213629351398483E-2</v>
      </c>
      <c r="K1420">
        <v>2024</v>
      </c>
      <c r="L1420">
        <v>36</v>
      </c>
    </row>
    <row r="1421" spans="1:12" x14ac:dyDescent="0.3">
      <c r="A1421">
        <v>104</v>
      </c>
      <c r="B1421" t="s">
        <v>759</v>
      </c>
      <c r="C1421" t="s">
        <v>386</v>
      </c>
      <c r="D1421">
        <v>516</v>
      </c>
      <c r="E1421" t="s">
        <v>1191</v>
      </c>
      <c r="F1421">
        <v>18904</v>
      </c>
      <c r="G1421">
        <v>6</v>
      </c>
      <c r="H1421">
        <v>6371</v>
      </c>
      <c r="I1421">
        <v>2.7295810410495135E-2</v>
      </c>
      <c r="J1421">
        <v>8.0991994977240619E-2</v>
      </c>
      <c r="K1421">
        <v>2024</v>
      </c>
      <c r="L1421">
        <v>36</v>
      </c>
    </row>
    <row r="1422" spans="1:12" x14ac:dyDescent="0.3">
      <c r="A1422">
        <v>104</v>
      </c>
      <c r="B1422" t="s">
        <v>759</v>
      </c>
      <c r="C1422" t="s">
        <v>307</v>
      </c>
      <c r="D1422">
        <v>400</v>
      </c>
      <c r="E1422" t="s">
        <v>1088</v>
      </c>
      <c r="F1422">
        <v>18904</v>
      </c>
      <c r="G1422">
        <v>7</v>
      </c>
      <c r="H1422">
        <v>8200</v>
      </c>
      <c r="I1422">
        <v>2.1159542953872196E-2</v>
      </c>
      <c r="J1422">
        <v>4.878048780487805E-2</v>
      </c>
      <c r="K1422">
        <v>2024</v>
      </c>
      <c r="L1422">
        <v>36</v>
      </c>
    </row>
    <row r="1423" spans="1:12" x14ac:dyDescent="0.3">
      <c r="A1423">
        <v>104</v>
      </c>
      <c r="B1423" t="s">
        <v>759</v>
      </c>
      <c r="C1423" t="s">
        <v>368</v>
      </c>
      <c r="D1423">
        <v>353</v>
      </c>
      <c r="E1423" t="s">
        <v>1087</v>
      </c>
      <c r="F1423">
        <v>18904</v>
      </c>
      <c r="G1423">
        <v>8</v>
      </c>
      <c r="H1423">
        <v>9848</v>
      </c>
      <c r="I1423">
        <v>1.8673296656792213E-2</v>
      </c>
      <c r="J1423">
        <v>3.5844841592201464E-2</v>
      </c>
      <c r="K1423">
        <v>2024</v>
      </c>
      <c r="L1423">
        <v>36</v>
      </c>
    </row>
    <row r="1424" spans="1:12" x14ac:dyDescent="0.3">
      <c r="A1424">
        <v>104</v>
      </c>
      <c r="B1424" t="s">
        <v>759</v>
      </c>
      <c r="C1424" t="s">
        <v>265</v>
      </c>
      <c r="D1424">
        <v>340</v>
      </c>
      <c r="E1424" t="s">
        <v>1033</v>
      </c>
      <c r="F1424">
        <v>18904</v>
      </c>
      <c r="G1424">
        <v>9</v>
      </c>
      <c r="H1424">
        <v>6276</v>
      </c>
      <c r="I1424">
        <v>1.7985611510791366E-2</v>
      </c>
      <c r="J1424">
        <v>5.417463352453792E-2</v>
      </c>
      <c r="K1424">
        <v>2024</v>
      </c>
      <c r="L1424">
        <v>36</v>
      </c>
    </row>
    <row r="1425" spans="1:12" x14ac:dyDescent="0.3">
      <c r="A1425">
        <v>104</v>
      </c>
      <c r="B1425" t="s">
        <v>759</v>
      </c>
      <c r="C1425" t="s">
        <v>268</v>
      </c>
      <c r="D1425">
        <v>230</v>
      </c>
      <c r="E1425" t="s">
        <v>1152</v>
      </c>
      <c r="F1425">
        <v>18904</v>
      </c>
      <c r="G1425">
        <v>10</v>
      </c>
      <c r="H1425">
        <v>3255</v>
      </c>
      <c r="I1425">
        <v>1.2166737198476513E-2</v>
      </c>
      <c r="J1425">
        <v>7.0660522273425494E-2</v>
      </c>
      <c r="K1425">
        <v>2024</v>
      </c>
      <c r="L1425">
        <v>36</v>
      </c>
    </row>
    <row r="1426" spans="1:12" x14ac:dyDescent="0.3">
      <c r="A1426">
        <v>104</v>
      </c>
      <c r="B1426" t="s">
        <v>759</v>
      </c>
      <c r="C1426" t="s">
        <v>402</v>
      </c>
      <c r="D1426">
        <v>226</v>
      </c>
      <c r="E1426" t="s">
        <v>1189</v>
      </c>
      <c r="F1426">
        <v>18904</v>
      </c>
      <c r="G1426">
        <v>11</v>
      </c>
      <c r="H1426">
        <v>5544</v>
      </c>
      <c r="I1426">
        <v>1.1955141768937791E-2</v>
      </c>
      <c r="J1426">
        <v>4.0764790764790768E-2</v>
      </c>
      <c r="K1426">
        <v>2024</v>
      </c>
      <c r="L1426">
        <v>36</v>
      </c>
    </row>
    <row r="1427" spans="1:12" x14ac:dyDescent="0.3">
      <c r="A1427">
        <v>104</v>
      </c>
      <c r="B1427" t="s">
        <v>759</v>
      </c>
      <c r="C1427" t="s">
        <v>511</v>
      </c>
      <c r="D1427">
        <v>222</v>
      </c>
      <c r="E1427" t="s">
        <v>1187</v>
      </c>
      <c r="F1427">
        <v>18904</v>
      </c>
      <c r="G1427">
        <v>12</v>
      </c>
      <c r="H1427">
        <v>5935</v>
      </c>
      <c r="I1427">
        <v>1.1743546339399068E-2</v>
      </c>
      <c r="J1427">
        <v>3.7405223251895534E-2</v>
      </c>
      <c r="K1427">
        <v>2024</v>
      </c>
      <c r="L1427">
        <v>36</v>
      </c>
    </row>
    <row r="1428" spans="1:12" x14ac:dyDescent="0.3">
      <c r="A1428">
        <v>104</v>
      </c>
      <c r="B1428" t="s">
        <v>759</v>
      </c>
      <c r="C1428" t="s">
        <v>585</v>
      </c>
      <c r="D1428">
        <v>211</v>
      </c>
      <c r="E1428" t="s">
        <v>1048</v>
      </c>
      <c r="F1428">
        <v>18904</v>
      </c>
      <c r="G1428">
        <v>13</v>
      </c>
      <c r="H1428">
        <v>7075</v>
      </c>
      <c r="I1428">
        <v>1.1161658908167584E-2</v>
      </c>
      <c r="J1428">
        <v>2.9823321554770316E-2</v>
      </c>
      <c r="K1428">
        <v>2024</v>
      </c>
      <c r="L1428">
        <v>36</v>
      </c>
    </row>
    <row r="1429" spans="1:12" x14ac:dyDescent="0.3">
      <c r="A1429">
        <v>104</v>
      </c>
      <c r="B1429" t="s">
        <v>759</v>
      </c>
      <c r="C1429" t="s">
        <v>404</v>
      </c>
      <c r="D1429">
        <v>205</v>
      </c>
      <c r="E1429" t="s">
        <v>1293</v>
      </c>
      <c r="F1429">
        <v>18904</v>
      </c>
      <c r="G1429">
        <v>14</v>
      </c>
      <c r="H1429">
        <v>2756</v>
      </c>
      <c r="I1429">
        <v>1.08442657638595E-2</v>
      </c>
      <c r="J1429">
        <v>7.438316400580551E-2</v>
      </c>
      <c r="K1429">
        <v>2024</v>
      </c>
      <c r="L1429">
        <v>36</v>
      </c>
    </row>
    <row r="1430" spans="1:12" x14ac:dyDescent="0.3">
      <c r="A1430">
        <v>104</v>
      </c>
      <c r="B1430" t="s">
        <v>759</v>
      </c>
      <c r="C1430" t="s">
        <v>209</v>
      </c>
      <c r="D1430">
        <v>187</v>
      </c>
      <c r="E1430" t="s">
        <v>1086</v>
      </c>
      <c r="F1430">
        <v>18904</v>
      </c>
      <c r="G1430">
        <v>15.5</v>
      </c>
      <c r="H1430">
        <v>4247</v>
      </c>
      <c r="I1430">
        <v>9.892086330935251E-3</v>
      </c>
      <c r="J1430">
        <v>4.4031080762891452E-2</v>
      </c>
      <c r="K1430">
        <v>2024</v>
      </c>
      <c r="L1430">
        <v>36</v>
      </c>
    </row>
    <row r="1431" spans="1:12" x14ac:dyDescent="0.3">
      <c r="A1431">
        <v>104</v>
      </c>
      <c r="B1431" t="s">
        <v>759</v>
      </c>
      <c r="C1431" t="s">
        <v>531</v>
      </c>
      <c r="D1431">
        <v>187</v>
      </c>
      <c r="E1431" t="s">
        <v>1194</v>
      </c>
      <c r="F1431">
        <v>18904</v>
      </c>
      <c r="G1431">
        <v>15.5</v>
      </c>
      <c r="H1431">
        <v>3403</v>
      </c>
      <c r="I1431">
        <v>9.892086330935251E-3</v>
      </c>
      <c r="J1431">
        <v>5.4951513370555392E-2</v>
      </c>
      <c r="K1431">
        <v>2024</v>
      </c>
      <c r="L1431">
        <v>36</v>
      </c>
    </row>
    <row r="1432" spans="1:12" x14ac:dyDescent="0.3">
      <c r="A1432">
        <v>104</v>
      </c>
      <c r="B1432" t="s">
        <v>759</v>
      </c>
      <c r="C1432" t="s">
        <v>384</v>
      </c>
      <c r="D1432">
        <v>176</v>
      </c>
      <c r="E1432" t="s">
        <v>1089</v>
      </c>
      <c r="F1432">
        <v>18904</v>
      </c>
      <c r="G1432">
        <v>17</v>
      </c>
      <c r="H1432">
        <v>13339</v>
      </c>
      <c r="I1432">
        <v>9.3101988997037668E-3</v>
      </c>
      <c r="J1432">
        <v>1.3194392383237124E-2</v>
      </c>
      <c r="K1432">
        <v>2024</v>
      </c>
      <c r="L1432">
        <v>36</v>
      </c>
    </row>
    <row r="1433" spans="1:12" x14ac:dyDescent="0.3">
      <c r="A1433">
        <v>104</v>
      </c>
      <c r="B1433" t="s">
        <v>759</v>
      </c>
      <c r="C1433" t="s">
        <v>338</v>
      </c>
      <c r="D1433">
        <v>163</v>
      </c>
      <c r="E1433" t="s">
        <v>969</v>
      </c>
      <c r="F1433">
        <v>18904</v>
      </c>
      <c r="G1433">
        <v>18.5</v>
      </c>
      <c r="H1433">
        <v>8003</v>
      </c>
      <c r="I1433">
        <v>8.6225137537029196E-3</v>
      </c>
      <c r="J1433">
        <v>2.0367362239160317E-2</v>
      </c>
      <c r="K1433">
        <v>2024</v>
      </c>
      <c r="L1433">
        <v>36</v>
      </c>
    </row>
    <row r="1434" spans="1:12" x14ac:dyDescent="0.3">
      <c r="A1434">
        <v>104</v>
      </c>
      <c r="B1434" t="s">
        <v>759</v>
      </c>
      <c r="C1434" t="s">
        <v>505</v>
      </c>
      <c r="D1434">
        <v>163</v>
      </c>
      <c r="E1434" t="s">
        <v>1054</v>
      </c>
      <c r="F1434">
        <v>18904</v>
      </c>
      <c r="G1434">
        <v>18.5</v>
      </c>
      <c r="H1434">
        <v>3953</v>
      </c>
      <c r="I1434">
        <v>8.6225137537029196E-3</v>
      </c>
      <c r="J1434">
        <v>4.1234505438907158E-2</v>
      </c>
      <c r="K1434">
        <v>2024</v>
      </c>
      <c r="L1434">
        <v>36</v>
      </c>
    </row>
    <row r="1435" spans="1:12" x14ac:dyDescent="0.3">
      <c r="A1435">
        <v>104</v>
      </c>
      <c r="B1435" t="s">
        <v>759</v>
      </c>
      <c r="C1435" t="s">
        <v>177</v>
      </c>
      <c r="D1435">
        <v>160</v>
      </c>
      <c r="E1435" t="s">
        <v>1217</v>
      </c>
      <c r="F1435">
        <v>18904</v>
      </c>
      <c r="G1435">
        <v>20</v>
      </c>
      <c r="H1435">
        <v>4588</v>
      </c>
      <c r="I1435">
        <v>8.4638171815488786E-3</v>
      </c>
      <c r="J1435">
        <v>3.4873583260680033E-2</v>
      </c>
      <c r="K1435">
        <v>2024</v>
      </c>
      <c r="L1435">
        <v>36</v>
      </c>
    </row>
    <row r="1436" spans="1:12" x14ac:dyDescent="0.3">
      <c r="A1436">
        <v>104</v>
      </c>
      <c r="B1436" t="s">
        <v>759</v>
      </c>
      <c r="C1436" t="s">
        <v>520</v>
      </c>
      <c r="D1436">
        <v>159</v>
      </c>
      <c r="E1436" t="s">
        <v>1037</v>
      </c>
      <c r="F1436">
        <v>18904</v>
      </c>
      <c r="G1436">
        <v>21</v>
      </c>
      <c r="H1436">
        <v>3995</v>
      </c>
      <c r="I1436">
        <v>8.4109183241641988E-3</v>
      </c>
      <c r="J1436">
        <v>3.9799749687108886E-2</v>
      </c>
      <c r="K1436">
        <v>2024</v>
      </c>
      <c r="L1436">
        <v>36</v>
      </c>
    </row>
    <row r="1437" spans="1:12" x14ac:dyDescent="0.3">
      <c r="A1437">
        <v>104</v>
      </c>
      <c r="B1437" t="s">
        <v>759</v>
      </c>
      <c r="C1437" t="s">
        <v>601</v>
      </c>
      <c r="D1437">
        <v>158</v>
      </c>
      <c r="E1437" t="s">
        <v>1290</v>
      </c>
      <c r="F1437">
        <v>18904</v>
      </c>
      <c r="G1437">
        <v>22</v>
      </c>
      <c r="H1437">
        <v>2857</v>
      </c>
      <c r="I1437">
        <v>8.3580194667795173E-3</v>
      </c>
      <c r="J1437">
        <v>5.530276513825691E-2</v>
      </c>
      <c r="K1437">
        <v>2024</v>
      </c>
      <c r="L1437">
        <v>36</v>
      </c>
    </row>
    <row r="1438" spans="1:12" x14ac:dyDescent="0.3">
      <c r="A1438">
        <v>104</v>
      </c>
      <c r="B1438" t="s">
        <v>759</v>
      </c>
      <c r="C1438" t="s">
        <v>587</v>
      </c>
      <c r="D1438">
        <v>148</v>
      </c>
      <c r="E1438" t="s">
        <v>1169</v>
      </c>
      <c r="F1438">
        <v>18904</v>
      </c>
      <c r="G1438">
        <v>23</v>
      </c>
      <c r="H1438">
        <v>3439</v>
      </c>
      <c r="I1438">
        <v>7.8290308929327129E-3</v>
      </c>
      <c r="J1438">
        <v>4.3035766211107877E-2</v>
      </c>
      <c r="K1438">
        <v>2024</v>
      </c>
      <c r="L1438">
        <v>36</v>
      </c>
    </row>
    <row r="1439" spans="1:12" x14ac:dyDescent="0.3">
      <c r="A1439">
        <v>104</v>
      </c>
      <c r="B1439" t="s">
        <v>759</v>
      </c>
      <c r="C1439" t="s">
        <v>408</v>
      </c>
      <c r="D1439">
        <v>142</v>
      </c>
      <c r="E1439" t="s">
        <v>982</v>
      </c>
      <c r="F1439">
        <v>18904</v>
      </c>
      <c r="G1439">
        <v>24</v>
      </c>
      <c r="H1439">
        <v>5976</v>
      </c>
      <c r="I1439">
        <v>7.51163774862463E-3</v>
      </c>
      <c r="J1439">
        <v>2.3761713520749666E-2</v>
      </c>
      <c r="K1439">
        <v>2024</v>
      </c>
      <c r="L1439">
        <v>36</v>
      </c>
    </row>
    <row r="1440" spans="1:12" x14ac:dyDescent="0.3">
      <c r="A1440">
        <v>104</v>
      </c>
      <c r="B1440" t="s">
        <v>759</v>
      </c>
      <c r="C1440" t="s">
        <v>398</v>
      </c>
      <c r="D1440">
        <v>134</v>
      </c>
      <c r="E1440" t="s">
        <v>1044</v>
      </c>
      <c r="F1440">
        <v>18904</v>
      </c>
      <c r="G1440">
        <v>25</v>
      </c>
      <c r="H1440">
        <v>3290</v>
      </c>
      <c r="I1440">
        <v>7.0884468895471859E-3</v>
      </c>
      <c r="J1440">
        <v>4.0729483282674769E-2</v>
      </c>
      <c r="K1440">
        <v>2024</v>
      </c>
      <c r="L1440">
        <v>36</v>
      </c>
    </row>
    <row r="1441" spans="1:12" x14ac:dyDescent="0.3">
      <c r="A1441">
        <v>104</v>
      </c>
      <c r="B1441" t="s">
        <v>759</v>
      </c>
      <c r="C1441" t="s">
        <v>477</v>
      </c>
      <c r="D1441">
        <v>127</v>
      </c>
      <c r="E1441" t="s">
        <v>1043</v>
      </c>
      <c r="F1441">
        <v>18904</v>
      </c>
      <c r="G1441">
        <v>26</v>
      </c>
      <c r="H1441">
        <v>3600</v>
      </c>
      <c r="I1441">
        <v>6.7181548878544224E-3</v>
      </c>
      <c r="J1441">
        <v>3.5277777777777776E-2</v>
      </c>
      <c r="K1441">
        <v>2024</v>
      </c>
      <c r="L1441">
        <v>36</v>
      </c>
    </row>
    <row r="1442" spans="1:12" x14ac:dyDescent="0.3">
      <c r="A1442">
        <v>104</v>
      </c>
      <c r="B1442" t="s">
        <v>759</v>
      </c>
      <c r="C1442" t="s">
        <v>237</v>
      </c>
      <c r="D1442">
        <v>124</v>
      </c>
      <c r="E1442" t="s">
        <v>1123</v>
      </c>
      <c r="F1442">
        <v>18904</v>
      </c>
      <c r="G1442">
        <v>27.5</v>
      </c>
      <c r="H1442">
        <v>2503</v>
      </c>
      <c r="I1442">
        <v>6.5594583157003805E-3</v>
      </c>
      <c r="J1442">
        <v>4.9540551338393926E-2</v>
      </c>
      <c r="K1442">
        <v>2024</v>
      </c>
      <c r="L1442">
        <v>36</v>
      </c>
    </row>
    <row r="1443" spans="1:12" x14ac:dyDescent="0.3">
      <c r="A1443">
        <v>104</v>
      </c>
      <c r="B1443" t="s">
        <v>759</v>
      </c>
      <c r="C1443" t="s">
        <v>448</v>
      </c>
      <c r="D1443">
        <v>124</v>
      </c>
      <c r="E1443" t="s">
        <v>1270</v>
      </c>
      <c r="F1443">
        <v>18904</v>
      </c>
      <c r="G1443">
        <v>27.5</v>
      </c>
      <c r="H1443">
        <v>2369</v>
      </c>
      <c r="I1443">
        <v>6.5594583157003805E-3</v>
      </c>
      <c r="J1443">
        <v>5.2342760658505696E-2</v>
      </c>
      <c r="K1443">
        <v>2024</v>
      </c>
      <c r="L1443">
        <v>36</v>
      </c>
    </row>
    <row r="1444" spans="1:12" x14ac:dyDescent="0.3">
      <c r="A1444">
        <v>104</v>
      </c>
      <c r="B1444" t="s">
        <v>759</v>
      </c>
      <c r="C1444" t="s">
        <v>358</v>
      </c>
      <c r="D1444">
        <v>121</v>
      </c>
      <c r="E1444" t="s">
        <v>1036</v>
      </c>
      <c r="F1444">
        <v>18904</v>
      </c>
      <c r="G1444">
        <v>29.5</v>
      </c>
      <c r="H1444">
        <v>3945</v>
      </c>
      <c r="I1444">
        <v>6.4007617435463396E-3</v>
      </c>
      <c r="J1444">
        <v>3.0671736375158427E-2</v>
      </c>
      <c r="K1444">
        <v>2024</v>
      </c>
      <c r="L1444">
        <v>36</v>
      </c>
    </row>
    <row r="1445" spans="1:12" x14ac:dyDescent="0.3">
      <c r="A1445">
        <v>104</v>
      </c>
      <c r="B1445" t="s">
        <v>759</v>
      </c>
      <c r="C1445" t="s">
        <v>151</v>
      </c>
      <c r="D1445">
        <v>121</v>
      </c>
      <c r="E1445" t="s">
        <v>1091</v>
      </c>
      <c r="F1445">
        <v>18904</v>
      </c>
      <c r="G1445">
        <v>29.5</v>
      </c>
      <c r="H1445">
        <v>12580</v>
      </c>
      <c r="I1445">
        <v>6.4007617435463396E-3</v>
      </c>
      <c r="J1445">
        <v>9.6184419713831477E-3</v>
      </c>
      <c r="K1445">
        <v>2024</v>
      </c>
      <c r="L1445">
        <v>36</v>
      </c>
    </row>
    <row r="1446" spans="1:12" x14ac:dyDescent="0.3">
      <c r="A1446">
        <v>104</v>
      </c>
      <c r="B1446" t="s">
        <v>759</v>
      </c>
      <c r="C1446" t="s">
        <v>577</v>
      </c>
      <c r="D1446">
        <v>120</v>
      </c>
      <c r="E1446" t="s">
        <v>1050</v>
      </c>
      <c r="F1446">
        <v>18904</v>
      </c>
      <c r="G1446">
        <v>31</v>
      </c>
      <c r="H1446">
        <v>3578</v>
      </c>
      <c r="I1446">
        <v>6.3478628861616589E-3</v>
      </c>
      <c r="J1446">
        <v>3.3538289547233091E-2</v>
      </c>
      <c r="K1446">
        <v>2024</v>
      </c>
      <c r="L1446">
        <v>36</v>
      </c>
    </row>
    <row r="1447" spans="1:12" x14ac:dyDescent="0.3">
      <c r="A1447">
        <v>104</v>
      </c>
      <c r="B1447" t="s">
        <v>759</v>
      </c>
      <c r="C1447" t="s">
        <v>175</v>
      </c>
      <c r="D1447">
        <v>118</v>
      </c>
      <c r="E1447" t="s">
        <v>1084</v>
      </c>
      <c r="F1447">
        <v>18904</v>
      </c>
      <c r="G1447">
        <v>32</v>
      </c>
      <c r="H1447">
        <v>13007</v>
      </c>
      <c r="I1447">
        <v>6.2420651713922977E-3</v>
      </c>
      <c r="J1447">
        <v>9.0720381333128323E-3</v>
      </c>
      <c r="K1447">
        <v>2024</v>
      </c>
      <c r="L1447">
        <v>36</v>
      </c>
    </row>
    <row r="1448" spans="1:12" x14ac:dyDescent="0.3">
      <c r="A1448">
        <v>104</v>
      </c>
      <c r="B1448" t="s">
        <v>759</v>
      </c>
      <c r="C1448" t="s">
        <v>297</v>
      </c>
      <c r="D1448">
        <v>109</v>
      </c>
      <c r="E1448" t="s">
        <v>1190</v>
      </c>
      <c r="F1448">
        <v>18904</v>
      </c>
      <c r="G1448">
        <v>33</v>
      </c>
      <c r="H1448">
        <v>4738</v>
      </c>
      <c r="I1448">
        <v>5.7659754549301738E-3</v>
      </c>
      <c r="J1448">
        <v>2.3005487547488393E-2</v>
      </c>
      <c r="K1448">
        <v>2024</v>
      </c>
      <c r="L1448">
        <v>36</v>
      </c>
    </row>
    <row r="1449" spans="1:12" x14ac:dyDescent="0.3">
      <c r="A1449">
        <v>104</v>
      </c>
      <c r="B1449" t="s">
        <v>759</v>
      </c>
      <c r="C1449" t="s">
        <v>546</v>
      </c>
      <c r="D1449">
        <v>105</v>
      </c>
      <c r="E1449" t="s">
        <v>1185</v>
      </c>
      <c r="F1449">
        <v>18904</v>
      </c>
      <c r="G1449">
        <v>34</v>
      </c>
      <c r="H1449">
        <v>5351</v>
      </c>
      <c r="I1449">
        <v>5.5543800253914513E-3</v>
      </c>
      <c r="J1449">
        <v>1.9622500467202392E-2</v>
      </c>
      <c r="K1449">
        <v>2024</v>
      </c>
      <c r="L1449">
        <v>36</v>
      </c>
    </row>
    <row r="1450" spans="1:12" x14ac:dyDescent="0.3">
      <c r="A1450">
        <v>104</v>
      </c>
      <c r="B1450" t="s">
        <v>759</v>
      </c>
      <c r="C1450" t="s">
        <v>224</v>
      </c>
      <c r="D1450">
        <v>99</v>
      </c>
      <c r="E1450" t="s">
        <v>1040</v>
      </c>
      <c r="F1450">
        <v>18904</v>
      </c>
      <c r="G1450">
        <v>35</v>
      </c>
      <c r="H1450">
        <v>7253</v>
      </c>
      <c r="I1450">
        <v>5.2369868810833685E-3</v>
      </c>
      <c r="J1450">
        <v>1.3649524334758032E-2</v>
      </c>
      <c r="K1450">
        <v>2024</v>
      </c>
      <c r="L1450">
        <v>36</v>
      </c>
    </row>
    <row r="1451" spans="1:12" x14ac:dyDescent="0.3">
      <c r="A1451">
        <v>104</v>
      </c>
      <c r="B1451" t="s">
        <v>759</v>
      </c>
      <c r="C1451" t="s">
        <v>213</v>
      </c>
      <c r="D1451">
        <v>98</v>
      </c>
      <c r="E1451" t="s">
        <v>1223</v>
      </c>
      <c r="F1451">
        <v>18904</v>
      </c>
      <c r="G1451">
        <v>36</v>
      </c>
      <c r="H1451">
        <v>3376</v>
      </c>
      <c r="I1451">
        <v>5.1840880236986879E-3</v>
      </c>
      <c r="J1451">
        <v>2.9028436018957347E-2</v>
      </c>
      <c r="K1451">
        <v>2024</v>
      </c>
      <c r="L1451">
        <v>36</v>
      </c>
    </row>
    <row r="1452" spans="1:12" x14ac:dyDescent="0.3">
      <c r="A1452">
        <v>104</v>
      </c>
      <c r="B1452" t="s">
        <v>759</v>
      </c>
      <c r="C1452" t="s">
        <v>231</v>
      </c>
      <c r="D1452">
        <v>94</v>
      </c>
      <c r="E1452" t="s">
        <v>1192</v>
      </c>
      <c r="F1452">
        <v>18904</v>
      </c>
      <c r="G1452">
        <v>37</v>
      </c>
      <c r="H1452">
        <v>1711</v>
      </c>
      <c r="I1452">
        <v>4.9724925941599663E-3</v>
      </c>
      <c r="J1452">
        <v>5.4938632378725892E-2</v>
      </c>
      <c r="K1452">
        <v>2024</v>
      </c>
      <c r="L1452">
        <v>36</v>
      </c>
    </row>
    <row r="1453" spans="1:12" x14ac:dyDescent="0.3">
      <c r="A1453">
        <v>104</v>
      </c>
      <c r="B1453" t="s">
        <v>759</v>
      </c>
      <c r="C1453" t="s">
        <v>238</v>
      </c>
      <c r="D1453">
        <v>91</v>
      </c>
      <c r="E1453" t="s">
        <v>1188</v>
      </c>
      <c r="F1453">
        <v>18904</v>
      </c>
      <c r="G1453">
        <v>38</v>
      </c>
      <c r="H1453">
        <v>4316</v>
      </c>
      <c r="I1453">
        <v>4.8137960220059244E-3</v>
      </c>
      <c r="J1453">
        <v>2.1084337349397589E-2</v>
      </c>
      <c r="K1453">
        <v>2024</v>
      </c>
      <c r="L1453">
        <v>36</v>
      </c>
    </row>
    <row r="1454" spans="1:12" x14ac:dyDescent="0.3">
      <c r="A1454">
        <v>104</v>
      </c>
      <c r="B1454" t="s">
        <v>759</v>
      </c>
      <c r="C1454" t="s">
        <v>225</v>
      </c>
      <c r="D1454">
        <v>86</v>
      </c>
      <c r="E1454" t="s">
        <v>1110</v>
      </c>
      <c r="F1454">
        <v>18904</v>
      </c>
      <c r="G1454">
        <v>39</v>
      </c>
      <c r="H1454">
        <v>2699</v>
      </c>
      <c r="I1454">
        <v>4.5493017350825221E-3</v>
      </c>
      <c r="J1454">
        <v>3.18636532048907E-2</v>
      </c>
      <c r="K1454">
        <v>2024</v>
      </c>
      <c r="L1454">
        <v>36</v>
      </c>
    </row>
    <row r="1455" spans="1:12" x14ac:dyDescent="0.3">
      <c r="A1455">
        <v>104</v>
      </c>
      <c r="B1455" t="s">
        <v>759</v>
      </c>
      <c r="C1455" t="s">
        <v>668</v>
      </c>
      <c r="D1455">
        <v>84</v>
      </c>
      <c r="E1455" t="s">
        <v>1224</v>
      </c>
      <c r="F1455">
        <v>18904</v>
      </c>
      <c r="G1455">
        <v>40</v>
      </c>
      <c r="H1455">
        <v>5140</v>
      </c>
      <c r="I1455">
        <v>4.4435040203131609E-3</v>
      </c>
      <c r="J1455">
        <v>1.6342412451361869E-2</v>
      </c>
      <c r="K1455">
        <v>2024</v>
      </c>
      <c r="L1455">
        <v>36</v>
      </c>
    </row>
    <row r="1456" spans="1:12" x14ac:dyDescent="0.3">
      <c r="A1456">
        <v>104</v>
      </c>
      <c r="B1456" t="s">
        <v>759</v>
      </c>
      <c r="C1456" t="s">
        <v>490</v>
      </c>
      <c r="D1456">
        <v>82</v>
      </c>
      <c r="E1456" t="s">
        <v>1195</v>
      </c>
      <c r="F1456">
        <v>18904</v>
      </c>
      <c r="G1456">
        <v>41</v>
      </c>
      <c r="H1456">
        <v>7571</v>
      </c>
      <c r="I1456">
        <v>4.3377063055438005E-3</v>
      </c>
      <c r="J1456">
        <v>1.0830801743494914E-2</v>
      </c>
      <c r="K1456">
        <v>2024</v>
      </c>
      <c r="L1456">
        <v>36</v>
      </c>
    </row>
    <row r="1457" spans="1:12" x14ac:dyDescent="0.3">
      <c r="A1457">
        <v>104</v>
      </c>
      <c r="B1457" t="s">
        <v>759</v>
      </c>
      <c r="C1457" t="s">
        <v>390</v>
      </c>
      <c r="D1457">
        <v>81</v>
      </c>
      <c r="E1457" t="s">
        <v>1218</v>
      </c>
      <c r="F1457">
        <v>18904</v>
      </c>
      <c r="G1457">
        <v>42</v>
      </c>
      <c r="H1457">
        <v>1910</v>
      </c>
      <c r="I1457">
        <v>4.2848074481591199E-3</v>
      </c>
      <c r="J1457">
        <v>4.2408376963350786E-2</v>
      </c>
      <c r="K1457">
        <v>2024</v>
      </c>
      <c r="L1457">
        <v>36</v>
      </c>
    </row>
    <row r="1458" spans="1:12" x14ac:dyDescent="0.3">
      <c r="A1458">
        <v>104</v>
      </c>
      <c r="B1458" t="s">
        <v>759</v>
      </c>
      <c r="C1458" t="s">
        <v>200</v>
      </c>
      <c r="D1458">
        <v>79</v>
      </c>
      <c r="E1458" t="s">
        <v>1173</v>
      </c>
      <c r="F1458">
        <v>18904</v>
      </c>
      <c r="G1458">
        <v>43.5</v>
      </c>
      <c r="H1458">
        <v>3164</v>
      </c>
      <c r="I1458">
        <v>4.1790097333897587E-3</v>
      </c>
      <c r="J1458">
        <v>2.4968394437420986E-2</v>
      </c>
      <c r="K1458">
        <v>2024</v>
      </c>
      <c r="L1458">
        <v>36</v>
      </c>
    </row>
    <row r="1459" spans="1:12" x14ac:dyDescent="0.3">
      <c r="A1459">
        <v>104</v>
      </c>
      <c r="B1459" t="s">
        <v>759</v>
      </c>
      <c r="C1459" t="s">
        <v>667</v>
      </c>
      <c r="D1459">
        <v>79</v>
      </c>
      <c r="E1459" t="s">
        <v>1193</v>
      </c>
      <c r="F1459">
        <v>18904</v>
      </c>
      <c r="G1459">
        <v>43.5</v>
      </c>
      <c r="H1459">
        <v>1816</v>
      </c>
      <c r="I1459">
        <v>4.1790097333897587E-3</v>
      </c>
      <c r="J1459">
        <v>4.3502202643171804E-2</v>
      </c>
      <c r="K1459">
        <v>2024</v>
      </c>
      <c r="L1459">
        <v>36</v>
      </c>
    </row>
    <row r="1460" spans="1:12" x14ac:dyDescent="0.3">
      <c r="A1460">
        <v>104</v>
      </c>
      <c r="B1460" t="s">
        <v>759</v>
      </c>
      <c r="C1460" t="s">
        <v>1174</v>
      </c>
      <c r="D1460">
        <v>77</v>
      </c>
      <c r="E1460" t="s">
        <v>1175</v>
      </c>
      <c r="F1460">
        <v>18904</v>
      </c>
      <c r="G1460">
        <v>45.5</v>
      </c>
      <c r="H1460">
        <v>1417</v>
      </c>
      <c r="I1460">
        <v>4.0732120186203974E-3</v>
      </c>
      <c r="J1460">
        <v>5.4340155257586453E-2</v>
      </c>
      <c r="K1460">
        <v>2024</v>
      </c>
      <c r="L1460">
        <v>36</v>
      </c>
    </row>
    <row r="1461" spans="1:12" x14ac:dyDescent="0.3">
      <c r="A1461">
        <v>104</v>
      </c>
      <c r="B1461" t="s">
        <v>759</v>
      </c>
      <c r="C1461" t="s">
        <v>517</v>
      </c>
      <c r="D1461">
        <v>77</v>
      </c>
      <c r="E1461" t="s">
        <v>1035</v>
      </c>
      <c r="F1461">
        <v>18904</v>
      </c>
      <c r="G1461">
        <v>45.5</v>
      </c>
      <c r="H1461">
        <v>3314</v>
      </c>
      <c r="I1461">
        <v>4.0732120186203974E-3</v>
      </c>
      <c r="J1461">
        <v>2.3234761617380809E-2</v>
      </c>
      <c r="K1461">
        <v>2024</v>
      </c>
      <c r="L1461">
        <v>36</v>
      </c>
    </row>
    <row r="1462" spans="1:12" x14ac:dyDescent="0.3">
      <c r="A1462">
        <v>104</v>
      </c>
      <c r="B1462" t="s">
        <v>759</v>
      </c>
      <c r="C1462" t="s">
        <v>576</v>
      </c>
      <c r="D1462">
        <v>76</v>
      </c>
      <c r="E1462" t="s">
        <v>1287</v>
      </c>
      <c r="F1462">
        <v>18904</v>
      </c>
      <c r="G1462">
        <v>48</v>
      </c>
      <c r="H1462">
        <v>2709</v>
      </c>
      <c r="I1462">
        <v>4.0203131612357177E-3</v>
      </c>
      <c r="J1462">
        <v>2.8054632705795498E-2</v>
      </c>
      <c r="K1462">
        <v>2024</v>
      </c>
      <c r="L1462">
        <v>36</v>
      </c>
    </row>
    <row r="1463" spans="1:12" x14ac:dyDescent="0.3">
      <c r="A1463">
        <v>104</v>
      </c>
      <c r="B1463" t="s">
        <v>759</v>
      </c>
      <c r="C1463" t="s">
        <v>594</v>
      </c>
      <c r="D1463">
        <v>76</v>
      </c>
      <c r="E1463" t="s">
        <v>1170</v>
      </c>
      <c r="F1463">
        <v>18904</v>
      </c>
      <c r="G1463">
        <v>48</v>
      </c>
      <c r="H1463">
        <v>1063</v>
      </c>
      <c r="I1463">
        <v>4.0203131612357177E-3</v>
      </c>
      <c r="J1463">
        <v>7.149576669802446E-2</v>
      </c>
      <c r="K1463">
        <v>2024</v>
      </c>
      <c r="L1463">
        <v>36</v>
      </c>
    </row>
    <row r="1464" spans="1:12" x14ac:dyDescent="0.3">
      <c r="A1464">
        <v>104</v>
      </c>
      <c r="B1464" t="s">
        <v>759</v>
      </c>
      <c r="C1464" t="s">
        <v>603</v>
      </c>
      <c r="D1464">
        <v>76</v>
      </c>
      <c r="E1464" t="s">
        <v>1102</v>
      </c>
      <c r="F1464">
        <v>18904</v>
      </c>
      <c r="G1464">
        <v>48</v>
      </c>
      <c r="H1464">
        <v>1958</v>
      </c>
      <c r="I1464">
        <v>4.0203131612357177E-3</v>
      </c>
      <c r="J1464">
        <v>3.8815117466802863E-2</v>
      </c>
      <c r="K1464">
        <v>2024</v>
      </c>
      <c r="L1464">
        <v>36</v>
      </c>
    </row>
    <row r="1465" spans="1:12" x14ac:dyDescent="0.3">
      <c r="A1465">
        <v>104</v>
      </c>
      <c r="B1465" t="s">
        <v>759</v>
      </c>
      <c r="C1465" t="s">
        <v>212</v>
      </c>
      <c r="D1465">
        <v>75</v>
      </c>
      <c r="E1465" t="s">
        <v>1045</v>
      </c>
      <c r="F1465">
        <v>18904</v>
      </c>
      <c r="G1465">
        <v>50</v>
      </c>
      <c r="H1465">
        <v>2796</v>
      </c>
      <c r="I1465">
        <v>3.967414303851037E-3</v>
      </c>
      <c r="J1465">
        <v>2.6824034334763949E-2</v>
      </c>
      <c r="K1465">
        <v>2024</v>
      </c>
      <c r="L1465">
        <v>36</v>
      </c>
    </row>
    <row r="1466" spans="1:12" x14ac:dyDescent="0.3">
      <c r="A1466">
        <v>104</v>
      </c>
      <c r="B1466" t="s">
        <v>759</v>
      </c>
      <c r="C1466" t="s">
        <v>361</v>
      </c>
      <c r="D1466">
        <v>74</v>
      </c>
      <c r="E1466" t="s">
        <v>1032</v>
      </c>
      <c r="F1466">
        <v>18904</v>
      </c>
      <c r="G1466">
        <v>51</v>
      </c>
      <c r="H1466">
        <v>3560</v>
      </c>
      <c r="I1466">
        <v>3.9145154464663564E-3</v>
      </c>
      <c r="J1466">
        <v>2.0786516853932586E-2</v>
      </c>
      <c r="K1466">
        <v>2024</v>
      </c>
      <c r="L1466">
        <v>36</v>
      </c>
    </row>
    <row r="1467" spans="1:12" x14ac:dyDescent="0.3">
      <c r="A1467">
        <v>104</v>
      </c>
      <c r="B1467" t="s">
        <v>759</v>
      </c>
      <c r="C1467" t="s">
        <v>418</v>
      </c>
      <c r="D1467">
        <v>73</v>
      </c>
      <c r="E1467" t="s">
        <v>1085</v>
      </c>
      <c r="F1467">
        <v>18904</v>
      </c>
      <c r="G1467">
        <v>52</v>
      </c>
      <c r="H1467">
        <v>2606</v>
      </c>
      <c r="I1467">
        <v>3.8616165890816758E-3</v>
      </c>
      <c r="J1467">
        <v>2.8012279355333843E-2</v>
      </c>
      <c r="K1467">
        <v>2024</v>
      </c>
      <c r="L1467">
        <v>36</v>
      </c>
    </row>
    <row r="1468" spans="1:12" x14ac:dyDescent="0.3">
      <c r="A1468">
        <v>104</v>
      </c>
      <c r="B1468" t="s">
        <v>759</v>
      </c>
      <c r="C1468" t="s">
        <v>393</v>
      </c>
      <c r="D1468">
        <v>71</v>
      </c>
      <c r="E1468" t="s">
        <v>1279</v>
      </c>
      <c r="F1468">
        <v>18904</v>
      </c>
      <c r="G1468">
        <v>53</v>
      </c>
      <c r="H1468">
        <v>4446</v>
      </c>
      <c r="I1468">
        <v>3.755818874312315E-3</v>
      </c>
      <c r="J1468">
        <v>1.5969410706252813E-2</v>
      </c>
      <c r="K1468">
        <v>2024</v>
      </c>
      <c r="L1468">
        <v>36</v>
      </c>
    </row>
    <row r="1469" spans="1:12" x14ac:dyDescent="0.3">
      <c r="A1469">
        <v>104</v>
      </c>
      <c r="B1469" t="s">
        <v>759</v>
      </c>
      <c r="C1469" t="s">
        <v>653</v>
      </c>
      <c r="D1469">
        <v>70</v>
      </c>
      <c r="E1469" t="s">
        <v>1211</v>
      </c>
      <c r="F1469">
        <v>18904</v>
      </c>
      <c r="G1469">
        <v>54</v>
      </c>
      <c r="H1469">
        <v>2182</v>
      </c>
      <c r="I1469">
        <v>3.7029200169276344E-3</v>
      </c>
      <c r="J1469">
        <v>3.2080659945004586E-2</v>
      </c>
      <c r="K1469">
        <v>2024</v>
      </c>
      <c r="L1469">
        <v>36</v>
      </c>
    </row>
    <row r="1470" spans="1:12" x14ac:dyDescent="0.3">
      <c r="A1470">
        <v>104</v>
      </c>
      <c r="B1470" t="s">
        <v>759</v>
      </c>
      <c r="C1470" t="s">
        <v>429</v>
      </c>
      <c r="D1470">
        <v>69</v>
      </c>
      <c r="E1470" t="s">
        <v>1109</v>
      </c>
      <c r="F1470">
        <v>18904</v>
      </c>
      <c r="G1470">
        <v>55</v>
      </c>
      <c r="H1470">
        <v>3283</v>
      </c>
      <c r="I1470">
        <v>3.6500211595429538E-3</v>
      </c>
      <c r="J1470">
        <v>2.1017362168748097E-2</v>
      </c>
      <c r="K1470">
        <v>2024</v>
      </c>
      <c r="L1470">
        <v>36</v>
      </c>
    </row>
    <row r="1471" spans="1:12" x14ac:dyDescent="0.3">
      <c r="A1471">
        <v>104</v>
      </c>
      <c r="B1471" t="s">
        <v>759</v>
      </c>
      <c r="C1471" t="s">
        <v>171</v>
      </c>
      <c r="D1471">
        <v>68</v>
      </c>
      <c r="E1471" t="s">
        <v>1286</v>
      </c>
      <c r="F1471">
        <v>18904</v>
      </c>
      <c r="G1471">
        <v>56.5</v>
      </c>
      <c r="H1471">
        <v>1653</v>
      </c>
      <c r="I1471">
        <v>3.5971223021582736E-3</v>
      </c>
      <c r="J1471">
        <v>4.11373260738052E-2</v>
      </c>
      <c r="K1471">
        <v>2024</v>
      </c>
      <c r="L1471">
        <v>36</v>
      </c>
    </row>
    <row r="1472" spans="1:12" x14ac:dyDescent="0.3">
      <c r="A1472">
        <v>104</v>
      </c>
      <c r="B1472" t="s">
        <v>759</v>
      </c>
      <c r="C1472" t="s">
        <v>671</v>
      </c>
      <c r="D1472">
        <v>68</v>
      </c>
      <c r="E1472" t="s">
        <v>1092</v>
      </c>
      <c r="F1472">
        <v>18904</v>
      </c>
      <c r="G1472">
        <v>56.5</v>
      </c>
      <c r="H1472">
        <v>21676</v>
      </c>
      <c r="I1472">
        <v>3.5971223021582736E-3</v>
      </c>
      <c r="J1472">
        <v>3.137110167927662E-3</v>
      </c>
      <c r="K1472">
        <v>2024</v>
      </c>
      <c r="L1472">
        <v>36</v>
      </c>
    </row>
    <row r="1473" spans="1:12" x14ac:dyDescent="0.3">
      <c r="A1473">
        <v>104</v>
      </c>
      <c r="B1473" t="s">
        <v>759</v>
      </c>
      <c r="C1473" t="s">
        <v>306</v>
      </c>
      <c r="D1473">
        <v>66</v>
      </c>
      <c r="E1473" t="s">
        <v>1272</v>
      </c>
      <c r="F1473">
        <v>18904</v>
      </c>
      <c r="G1473">
        <v>58.5</v>
      </c>
      <c r="H1473">
        <v>1780</v>
      </c>
      <c r="I1473">
        <v>3.4913245873889123E-3</v>
      </c>
      <c r="J1473">
        <v>3.707865168539326E-2</v>
      </c>
      <c r="K1473">
        <v>2024</v>
      </c>
      <c r="L1473">
        <v>36</v>
      </c>
    </row>
    <row r="1474" spans="1:12" x14ac:dyDescent="0.3">
      <c r="A1474">
        <v>104</v>
      </c>
      <c r="B1474" t="s">
        <v>759</v>
      </c>
      <c r="C1474" t="s">
        <v>475</v>
      </c>
      <c r="D1474">
        <v>66</v>
      </c>
      <c r="E1474" t="s">
        <v>1214</v>
      </c>
      <c r="F1474">
        <v>18904</v>
      </c>
      <c r="G1474">
        <v>58.5</v>
      </c>
      <c r="H1474">
        <v>1733</v>
      </c>
      <c r="I1474">
        <v>3.4913245873889123E-3</v>
      </c>
      <c r="J1474">
        <v>3.8084246970571264E-2</v>
      </c>
      <c r="K1474">
        <v>2024</v>
      </c>
      <c r="L1474">
        <v>36</v>
      </c>
    </row>
    <row r="1475" spans="1:12" x14ac:dyDescent="0.3">
      <c r="A1475">
        <v>104</v>
      </c>
      <c r="B1475" t="s">
        <v>759</v>
      </c>
      <c r="C1475" t="s">
        <v>308</v>
      </c>
      <c r="D1475">
        <v>65</v>
      </c>
      <c r="E1475" t="s">
        <v>1197</v>
      </c>
      <c r="F1475">
        <v>18904</v>
      </c>
      <c r="G1475">
        <v>60.5</v>
      </c>
      <c r="H1475">
        <v>2599</v>
      </c>
      <c r="I1475">
        <v>3.4384257300042317E-3</v>
      </c>
      <c r="J1475">
        <v>2.5009619084263177E-2</v>
      </c>
      <c r="K1475">
        <v>2024</v>
      </c>
      <c r="L1475">
        <v>36</v>
      </c>
    </row>
    <row r="1476" spans="1:12" x14ac:dyDescent="0.3">
      <c r="A1476">
        <v>104</v>
      </c>
      <c r="B1476" t="s">
        <v>759</v>
      </c>
      <c r="C1476" t="s">
        <v>453</v>
      </c>
      <c r="D1476">
        <v>65</v>
      </c>
      <c r="E1476" t="s">
        <v>1171</v>
      </c>
      <c r="F1476">
        <v>18904</v>
      </c>
      <c r="G1476">
        <v>60.5</v>
      </c>
      <c r="H1476">
        <v>1064</v>
      </c>
      <c r="I1476">
        <v>3.4384257300042317E-3</v>
      </c>
      <c r="J1476">
        <v>6.1090225563909771E-2</v>
      </c>
      <c r="K1476">
        <v>2024</v>
      </c>
      <c r="L1476">
        <v>36</v>
      </c>
    </row>
    <row r="1477" spans="1:12" x14ac:dyDescent="0.3">
      <c r="A1477">
        <v>104</v>
      </c>
      <c r="B1477" t="s">
        <v>759</v>
      </c>
      <c r="C1477" t="s">
        <v>506</v>
      </c>
      <c r="D1477">
        <v>63</v>
      </c>
      <c r="E1477" t="s">
        <v>1056</v>
      </c>
      <c r="F1477">
        <v>18904</v>
      </c>
      <c r="G1477">
        <v>62</v>
      </c>
      <c r="H1477">
        <v>1940</v>
      </c>
      <c r="I1477">
        <v>3.3326280152348709E-3</v>
      </c>
      <c r="J1477">
        <v>3.2474226804123714E-2</v>
      </c>
      <c r="K1477">
        <v>2024</v>
      </c>
      <c r="L1477">
        <v>36</v>
      </c>
    </row>
    <row r="1478" spans="1:12" x14ac:dyDescent="0.3">
      <c r="A1478">
        <v>104</v>
      </c>
      <c r="B1478" t="s">
        <v>759</v>
      </c>
      <c r="C1478" t="s">
        <v>498</v>
      </c>
      <c r="D1478">
        <v>62</v>
      </c>
      <c r="E1478" t="s">
        <v>1158</v>
      </c>
      <c r="F1478">
        <v>18904</v>
      </c>
      <c r="G1478">
        <v>63</v>
      </c>
      <c r="H1478">
        <v>8269</v>
      </c>
      <c r="I1478">
        <v>3.2797291578501903E-3</v>
      </c>
      <c r="J1478">
        <v>7.4978836618696332E-3</v>
      </c>
      <c r="K1478">
        <v>2024</v>
      </c>
      <c r="L1478">
        <v>36</v>
      </c>
    </row>
    <row r="1479" spans="1:12" x14ac:dyDescent="0.3">
      <c r="A1479">
        <v>104</v>
      </c>
      <c r="B1479" t="s">
        <v>759</v>
      </c>
      <c r="C1479" t="s">
        <v>637</v>
      </c>
      <c r="D1479">
        <v>60</v>
      </c>
      <c r="E1479" t="s">
        <v>1038</v>
      </c>
      <c r="F1479">
        <v>18904</v>
      </c>
      <c r="G1479">
        <v>64.5</v>
      </c>
      <c r="H1479">
        <v>2966</v>
      </c>
      <c r="I1479">
        <v>3.1739314430808295E-3</v>
      </c>
      <c r="J1479">
        <v>2.0229265003371546E-2</v>
      </c>
      <c r="K1479">
        <v>2024</v>
      </c>
      <c r="L1479">
        <v>36</v>
      </c>
    </row>
    <row r="1480" spans="1:12" x14ac:dyDescent="0.3">
      <c r="A1480">
        <v>104</v>
      </c>
      <c r="B1480" t="s">
        <v>759</v>
      </c>
      <c r="C1480" t="s">
        <v>658</v>
      </c>
      <c r="D1480">
        <v>60</v>
      </c>
      <c r="E1480" t="s">
        <v>1046</v>
      </c>
      <c r="F1480">
        <v>18904</v>
      </c>
      <c r="G1480">
        <v>64.5</v>
      </c>
      <c r="H1480">
        <v>1877</v>
      </c>
      <c r="I1480">
        <v>3.1739314430808295E-3</v>
      </c>
      <c r="J1480">
        <v>3.1965903036760786E-2</v>
      </c>
      <c r="K1480">
        <v>2024</v>
      </c>
      <c r="L1480">
        <v>36</v>
      </c>
    </row>
    <row r="1481" spans="1:12" x14ac:dyDescent="0.3">
      <c r="A1481">
        <v>104</v>
      </c>
      <c r="B1481" t="s">
        <v>759</v>
      </c>
      <c r="C1481" t="s">
        <v>165</v>
      </c>
      <c r="D1481">
        <v>59</v>
      </c>
      <c r="E1481" t="s">
        <v>1220</v>
      </c>
      <c r="F1481">
        <v>18904</v>
      </c>
      <c r="G1481">
        <v>67</v>
      </c>
      <c r="H1481">
        <v>3681</v>
      </c>
      <c r="I1481">
        <v>3.1210325856961488E-3</v>
      </c>
      <c r="J1481">
        <v>1.6028253192067372E-2</v>
      </c>
      <c r="K1481">
        <v>2024</v>
      </c>
      <c r="L1481">
        <v>36</v>
      </c>
    </row>
    <row r="1482" spans="1:12" x14ac:dyDescent="0.3">
      <c r="A1482">
        <v>104</v>
      </c>
      <c r="B1482" t="s">
        <v>759</v>
      </c>
      <c r="C1482" t="s">
        <v>289</v>
      </c>
      <c r="D1482">
        <v>59</v>
      </c>
      <c r="E1482" t="s">
        <v>1263</v>
      </c>
      <c r="F1482">
        <v>18904</v>
      </c>
      <c r="G1482">
        <v>67</v>
      </c>
      <c r="H1482">
        <v>1842</v>
      </c>
      <c r="I1482">
        <v>3.1210325856961488E-3</v>
      </c>
      <c r="J1482">
        <v>3.2030401737242128E-2</v>
      </c>
      <c r="K1482">
        <v>2024</v>
      </c>
      <c r="L1482">
        <v>36</v>
      </c>
    </row>
    <row r="1483" spans="1:12" x14ac:dyDescent="0.3">
      <c r="A1483">
        <v>104</v>
      </c>
      <c r="B1483" t="s">
        <v>759</v>
      </c>
      <c r="C1483" t="s">
        <v>647</v>
      </c>
      <c r="D1483">
        <v>59</v>
      </c>
      <c r="E1483" t="s">
        <v>1117</v>
      </c>
      <c r="F1483">
        <v>18904</v>
      </c>
      <c r="G1483">
        <v>67</v>
      </c>
      <c r="H1483">
        <v>1725</v>
      </c>
      <c r="I1483">
        <v>3.1210325856961488E-3</v>
      </c>
      <c r="J1483">
        <v>3.4202898550724635E-2</v>
      </c>
      <c r="K1483">
        <v>2024</v>
      </c>
      <c r="L1483">
        <v>36</v>
      </c>
    </row>
    <row r="1484" spans="1:12" x14ac:dyDescent="0.3">
      <c r="A1484">
        <v>104</v>
      </c>
      <c r="B1484" t="s">
        <v>759</v>
      </c>
      <c r="C1484" t="s">
        <v>609</v>
      </c>
      <c r="D1484">
        <v>58</v>
      </c>
      <c r="E1484" t="s">
        <v>1103</v>
      </c>
      <c r="F1484">
        <v>18904</v>
      </c>
      <c r="G1484">
        <v>69</v>
      </c>
      <c r="H1484">
        <v>3344</v>
      </c>
      <c r="I1484">
        <v>3.0681337283114687E-3</v>
      </c>
      <c r="J1484">
        <v>1.7344497607655503E-2</v>
      </c>
      <c r="K1484">
        <v>2024</v>
      </c>
      <c r="L1484">
        <v>36</v>
      </c>
    </row>
    <row r="1485" spans="1:12" x14ac:dyDescent="0.3">
      <c r="A1485">
        <v>104</v>
      </c>
      <c r="B1485" t="s">
        <v>759</v>
      </c>
      <c r="C1485" t="s">
        <v>497</v>
      </c>
      <c r="D1485">
        <v>57</v>
      </c>
      <c r="E1485" t="s">
        <v>1271</v>
      </c>
      <c r="F1485">
        <v>18904</v>
      </c>
      <c r="G1485">
        <v>71</v>
      </c>
      <c r="H1485">
        <v>1017</v>
      </c>
      <c r="I1485">
        <v>3.015234870926788E-3</v>
      </c>
      <c r="J1485">
        <v>5.6047197640117993E-2</v>
      </c>
      <c r="K1485">
        <v>2024</v>
      </c>
      <c r="L1485">
        <v>36</v>
      </c>
    </row>
    <row r="1486" spans="1:12" x14ac:dyDescent="0.3">
      <c r="A1486">
        <v>104</v>
      </c>
      <c r="B1486" t="s">
        <v>759</v>
      </c>
      <c r="C1486" t="s">
        <v>564</v>
      </c>
      <c r="D1486">
        <v>57</v>
      </c>
      <c r="E1486" t="s">
        <v>1261</v>
      </c>
      <c r="F1486">
        <v>18904</v>
      </c>
      <c r="G1486">
        <v>71</v>
      </c>
      <c r="H1486">
        <v>2688</v>
      </c>
      <c r="I1486">
        <v>3.015234870926788E-3</v>
      </c>
      <c r="J1486">
        <v>2.1205357142857144E-2</v>
      </c>
      <c r="K1486">
        <v>2024</v>
      </c>
      <c r="L1486">
        <v>36</v>
      </c>
    </row>
    <row r="1487" spans="1:12" x14ac:dyDescent="0.3">
      <c r="A1487">
        <v>104</v>
      </c>
      <c r="B1487" t="s">
        <v>759</v>
      </c>
      <c r="C1487" t="s">
        <v>604</v>
      </c>
      <c r="D1487">
        <v>57</v>
      </c>
      <c r="E1487" t="s">
        <v>1186</v>
      </c>
      <c r="F1487">
        <v>18904</v>
      </c>
      <c r="G1487">
        <v>71</v>
      </c>
      <c r="H1487">
        <v>5751</v>
      </c>
      <c r="I1487">
        <v>3.015234870926788E-3</v>
      </c>
      <c r="J1487">
        <v>9.9113197704746997E-3</v>
      </c>
      <c r="K1487">
        <v>2024</v>
      </c>
      <c r="L1487">
        <v>36</v>
      </c>
    </row>
    <row r="1488" spans="1:12" x14ac:dyDescent="0.3">
      <c r="A1488">
        <v>104</v>
      </c>
      <c r="B1488" t="s">
        <v>759</v>
      </c>
      <c r="C1488" t="s">
        <v>163</v>
      </c>
      <c r="D1488">
        <v>53</v>
      </c>
      <c r="E1488" t="s">
        <v>1146</v>
      </c>
      <c r="F1488">
        <v>18904</v>
      </c>
      <c r="G1488">
        <v>74.5</v>
      </c>
      <c r="H1488">
        <v>2970</v>
      </c>
      <c r="I1488">
        <v>2.803639441388066E-3</v>
      </c>
      <c r="J1488">
        <v>1.7845117845117844E-2</v>
      </c>
      <c r="K1488">
        <v>2024</v>
      </c>
      <c r="L1488">
        <v>36</v>
      </c>
    </row>
    <row r="1489" spans="1:12" x14ac:dyDescent="0.3">
      <c r="A1489">
        <v>104</v>
      </c>
      <c r="B1489" t="s">
        <v>759</v>
      </c>
      <c r="C1489" t="s">
        <v>217</v>
      </c>
      <c r="D1489">
        <v>53</v>
      </c>
      <c r="E1489" t="s">
        <v>1034</v>
      </c>
      <c r="F1489">
        <v>18904</v>
      </c>
      <c r="G1489">
        <v>74.5</v>
      </c>
      <c r="H1489">
        <v>3200</v>
      </c>
      <c r="I1489">
        <v>2.803639441388066E-3</v>
      </c>
      <c r="J1489">
        <v>1.6562500000000001E-2</v>
      </c>
      <c r="K1489">
        <v>2024</v>
      </c>
      <c r="L1489">
        <v>36</v>
      </c>
    </row>
    <row r="1490" spans="1:12" x14ac:dyDescent="0.3">
      <c r="A1490">
        <v>104</v>
      </c>
      <c r="B1490" t="s">
        <v>759</v>
      </c>
      <c r="C1490" t="s">
        <v>343</v>
      </c>
      <c r="D1490">
        <v>53</v>
      </c>
      <c r="E1490" t="s">
        <v>1057</v>
      </c>
      <c r="F1490">
        <v>18904</v>
      </c>
      <c r="G1490">
        <v>74.5</v>
      </c>
      <c r="H1490">
        <v>1467</v>
      </c>
      <c r="I1490">
        <v>2.803639441388066E-3</v>
      </c>
      <c r="J1490">
        <v>3.6128152692569873E-2</v>
      </c>
      <c r="K1490">
        <v>2024</v>
      </c>
      <c r="L1490">
        <v>36</v>
      </c>
    </row>
    <row r="1491" spans="1:12" x14ac:dyDescent="0.3">
      <c r="A1491">
        <v>104</v>
      </c>
      <c r="B1491" t="s">
        <v>759</v>
      </c>
      <c r="C1491" t="s">
        <v>521</v>
      </c>
      <c r="D1491">
        <v>53</v>
      </c>
      <c r="E1491" t="s">
        <v>3003</v>
      </c>
      <c r="F1491">
        <v>18904</v>
      </c>
      <c r="G1491">
        <v>74.5</v>
      </c>
      <c r="H1491">
        <v>1019</v>
      </c>
      <c r="I1491">
        <v>2.803639441388066E-3</v>
      </c>
      <c r="J1491">
        <v>5.2011776251226695E-2</v>
      </c>
      <c r="K1491">
        <v>2024</v>
      </c>
      <c r="L1491">
        <v>36</v>
      </c>
    </row>
    <row r="1492" spans="1:12" x14ac:dyDescent="0.3">
      <c r="A1492">
        <v>104</v>
      </c>
      <c r="B1492" t="s">
        <v>759</v>
      </c>
      <c r="C1492" t="s">
        <v>527</v>
      </c>
      <c r="D1492">
        <v>52</v>
      </c>
      <c r="E1492" t="s">
        <v>1145</v>
      </c>
      <c r="F1492">
        <v>18904</v>
      </c>
      <c r="G1492">
        <v>77</v>
      </c>
      <c r="H1492">
        <v>2059</v>
      </c>
      <c r="I1492">
        <v>2.7507405840033854E-3</v>
      </c>
      <c r="J1492">
        <v>2.5254978144730451E-2</v>
      </c>
      <c r="K1492">
        <v>2024</v>
      </c>
      <c r="L1492">
        <v>36</v>
      </c>
    </row>
    <row r="1493" spans="1:12" x14ac:dyDescent="0.3">
      <c r="A1493">
        <v>104</v>
      </c>
      <c r="B1493" t="s">
        <v>759</v>
      </c>
      <c r="C1493" t="s">
        <v>515</v>
      </c>
      <c r="D1493">
        <v>51</v>
      </c>
      <c r="E1493" t="s">
        <v>1051</v>
      </c>
      <c r="F1493">
        <v>18904</v>
      </c>
      <c r="G1493">
        <v>78</v>
      </c>
      <c r="H1493">
        <v>2386</v>
      </c>
      <c r="I1493">
        <v>2.6978417266187052E-3</v>
      </c>
      <c r="J1493">
        <v>2.1374685666387259E-2</v>
      </c>
      <c r="K1493">
        <v>2024</v>
      </c>
      <c r="L1493">
        <v>36</v>
      </c>
    </row>
    <row r="1494" spans="1:12" x14ac:dyDescent="0.3">
      <c r="A1494">
        <v>104</v>
      </c>
      <c r="B1494" t="s">
        <v>759</v>
      </c>
      <c r="C1494" t="s">
        <v>447</v>
      </c>
      <c r="D1494">
        <v>50</v>
      </c>
      <c r="E1494" t="s">
        <v>1147</v>
      </c>
      <c r="F1494">
        <v>18904</v>
      </c>
      <c r="G1494">
        <v>79.5</v>
      </c>
      <c r="H1494">
        <v>2679</v>
      </c>
      <c r="I1494">
        <v>2.6449428692340246E-3</v>
      </c>
      <c r="J1494">
        <v>1.8663680477790219E-2</v>
      </c>
      <c r="K1494">
        <v>2024</v>
      </c>
      <c r="L1494">
        <v>36</v>
      </c>
    </row>
    <row r="1495" spans="1:12" x14ac:dyDescent="0.3">
      <c r="A1495">
        <v>104</v>
      </c>
      <c r="B1495" t="s">
        <v>759</v>
      </c>
      <c r="C1495" t="s">
        <v>535</v>
      </c>
      <c r="D1495">
        <v>50</v>
      </c>
      <c r="E1495" t="s">
        <v>1108</v>
      </c>
      <c r="F1495">
        <v>18904</v>
      </c>
      <c r="G1495">
        <v>79.5</v>
      </c>
      <c r="H1495">
        <v>1438</v>
      </c>
      <c r="I1495">
        <v>2.6449428692340246E-3</v>
      </c>
      <c r="J1495">
        <v>3.4770514603616132E-2</v>
      </c>
      <c r="K1495">
        <v>2024</v>
      </c>
      <c r="L1495">
        <v>36</v>
      </c>
    </row>
    <row r="1496" spans="1:12" x14ac:dyDescent="0.3">
      <c r="A1496">
        <v>104</v>
      </c>
      <c r="B1496" t="s">
        <v>759</v>
      </c>
      <c r="C1496" t="s">
        <v>341</v>
      </c>
      <c r="D1496">
        <v>49</v>
      </c>
      <c r="E1496" t="s">
        <v>1212</v>
      </c>
      <c r="F1496">
        <v>18904</v>
      </c>
      <c r="G1496">
        <v>81.5</v>
      </c>
      <c r="H1496">
        <v>2542</v>
      </c>
      <c r="I1496">
        <v>2.5920440118493439E-3</v>
      </c>
      <c r="J1496">
        <v>1.9276160503540519E-2</v>
      </c>
      <c r="K1496">
        <v>2024</v>
      </c>
      <c r="L1496">
        <v>36</v>
      </c>
    </row>
    <row r="1497" spans="1:12" x14ac:dyDescent="0.3">
      <c r="A1497">
        <v>104</v>
      </c>
      <c r="B1497" t="s">
        <v>759</v>
      </c>
      <c r="C1497" t="s">
        <v>508</v>
      </c>
      <c r="D1497">
        <v>49</v>
      </c>
      <c r="E1497" t="s">
        <v>1288</v>
      </c>
      <c r="F1497">
        <v>18904</v>
      </c>
      <c r="G1497">
        <v>81.5</v>
      </c>
      <c r="H1497">
        <v>2340</v>
      </c>
      <c r="I1497">
        <v>2.5920440118493439E-3</v>
      </c>
      <c r="J1497">
        <v>2.0940170940170939E-2</v>
      </c>
      <c r="K1497">
        <v>2024</v>
      </c>
      <c r="L1497">
        <v>36</v>
      </c>
    </row>
    <row r="1498" spans="1:12" x14ac:dyDescent="0.3">
      <c r="A1498">
        <v>104</v>
      </c>
      <c r="B1498" t="s">
        <v>759</v>
      </c>
      <c r="C1498" t="s">
        <v>409</v>
      </c>
      <c r="D1498">
        <v>48</v>
      </c>
      <c r="E1498" t="s">
        <v>1055</v>
      </c>
      <c r="F1498">
        <v>18904</v>
      </c>
      <c r="G1498">
        <v>83</v>
      </c>
      <c r="H1498">
        <v>3095</v>
      </c>
      <c r="I1498">
        <v>2.5391451544646637E-3</v>
      </c>
      <c r="J1498">
        <v>1.5508885298869143E-2</v>
      </c>
      <c r="K1498">
        <v>2024</v>
      </c>
      <c r="L1498">
        <v>36</v>
      </c>
    </row>
    <row r="1499" spans="1:12" x14ac:dyDescent="0.3">
      <c r="A1499">
        <v>104</v>
      </c>
      <c r="B1499" t="s">
        <v>759</v>
      </c>
      <c r="C1499" t="s">
        <v>394</v>
      </c>
      <c r="D1499">
        <v>46</v>
      </c>
      <c r="E1499" t="s">
        <v>1162</v>
      </c>
      <c r="F1499">
        <v>18904</v>
      </c>
      <c r="G1499">
        <v>84</v>
      </c>
      <c r="H1499">
        <v>2748</v>
      </c>
      <c r="I1499">
        <v>2.4333474396953025E-3</v>
      </c>
      <c r="J1499">
        <v>1.6739446870451237E-2</v>
      </c>
      <c r="K1499">
        <v>2024</v>
      </c>
      <c r="L1499">
        <v>36</v>
      </c>
    </row>
    <row r="1500" spans="1:12" x14ac:dyDescent="0.3">
      <c r="A1500">
        <v>104</v>
      </c>
      <c r="B1500" t="s">
        <v>759</v>
      </c>
      <c r="C1500" t="s">
        <v>412</v>
      </c>
      <c r="D1500">
        <v>45</v>
      </c>
      <c r="E1500" t="s">
        <v>1196</v>
      </c>
      <c r="F1500">
        <v>18904</v>
      </c>
      <c r="G1500">
        <v>85</v>
      </c>
      <c r="H1500">
        <v>3229</v>
      </c>
      <c r="I1500">
        <v>2.3804485823106219E-3</v>
      </c>
      <c r="J1500">
        <v>1.3936203158872717E-2</v>
      </c>
      <c r="K1500">
        <v>2024</v>
      </c>
      <c r="L1500">
        <v>36</v>
      </c>
    </row>
    <row r="1501" spans="1:12" x14ac:dyDescent="0.3">
      <c r="A1501">
        <v>104</v>
      </c>
      <c r="B1501" t="s">
        <v>759</v>
      </c>
      <c r="C1501" t="s">
        <v>374</v>
      </c>
      <c r="D1501">
        <v>44</v>
      </c>
      <c r="E1501" t="s">
        <v>1119</v>
      </c>
      <c r="F1501">
        <v>18904</v>
      </c>
      <c r="G1501">
        <v>86.5</v>
      </c>
      <c r="H1501">
        <v>4832</v>
      </c>
      <c r="I1501">
        <v>2.3275497249259417E-3</v>
      </c>
      <c r="J1501">
        <v>9.1059602649006619E-3</v>
      </c>
      <c r="K1501">
        <v>2024</v>
      </c>
      <c r="L1501">
        <v>36</v>
      </c>
    </row>
    <row r="1502" spans="1:12" x14ac:dyDescent="0.3">
      <c r="A1502">
        <v>104</v>
      </c>
      <c r="B1502" t="s">
        <v>759</v>
      </c>
      <c r="C1502" t="s">
        <v>662</v>
      </c>
      <c r="D1502">
        <v>44</v>
      </c>
      <c r="E1502" t="s">
        <v>1289</v>
      </c>
      <c r="F1502">
        <v>18904</v>
      </c>
      <c r="G1502">
        <v>86.5</v>
      </c>
      <c r="H1502">
        <v>2375</v>
      </c>
      <c r="I1502">
        <v>2.3275497249259417E-3</v>
      </c>
      <c r="J1502">
        <v>1.8526315789473686E-2</v>
      </c>
      <c r="K1502">
        <v>2024</v>
      </c>
      <c r="L1502">
        <v>36</v>
      </c>
    </row>
    <row r="1503" spans="1:12" x14ac:dyDescent="0.3">
      <c r="A1503">
        <v>104</v>
      </c>
      <c r="B1503" t="s">
        <v>759</v>
      </c>
      <c r="C1503" t="s">
        <v>465</v>
      </c>
      <c r="D1503">
        <v>43</v>
      </c>
      <c r="E1503" t="s">
        <v>1291</v>
      </c>
      <c r="F1503">
        <v>18904</v>
      </c>
      <c r="G1503">
        <v>88</v>
      </c>
      <c r="H1503">
        <v>1535</v>
      </c>
      <c r="I1503">
        <v>2.2746508675412611E-3</v>
      </c>
      <c r="J1503">
        <v>2.8013029315960912E-2</v>
      </c>
      <c r="K1503">
        <v>2024</v>
      </c>
      <c r="L1503">
        <v>36</v>
      </c>
    </row>
    <row r="1504" spans="1:12" x14ac:dyDescent="0.3">
      <c r="A1504">
        <v>104</v>
      </c>
      <c r="B1504" t="s">
        <v>759</v>
      </c>
      <c r="C1504" t="s">
        <v>142</v>
      </c>
      <c r="D1504">
        <v>42</v>
      </c>
      <c r="E1504" t="s">
        <v>1049</v>
      </c>
      <c r="F1504">
        <v>18904</v>
      </c>
      <c r="G1504">
        <v>89.5</v>
      </c>
      <c r="H1504">
        <v>1953</v>
      </c>
      <c r="I1504">
        <v>2.2217520101565805E-3</v>
      </c>
      <c r="J1504">
        <v>2.1505376344086023E-2</v>
      </c>
      <c r="K1504">
        <v>2024</v>
      </c>
      <c r="L1504">
        <v>36</v>
      </c>
    </row>
    <row r="1505" spans="1:12" x14ac:dyDescent="0.3">
      <c r="A1505">
        <v>104</v>
      </c>
      <c r="B1505" t="s">
        <v>759</v>
      </c>
      <c r="C1505" t="s">
        <v>258</v>
      </c>
      <c r="D1505">
        <v>42</v>
      </c>
      <c r="E1505" t="s">
        <v>1042</v>
      </c>
      <c r="F1505">
        <v>18904</v>
      </c>
      <c r="G1505">
        <v>89.5</v>
      </c>
      <c r="H1505">
        <v>3066</v>
      </c>
      <c r="I1505">
        <v>2.2217520101565805E-3</v>
      </c>
      <c r="J1505">
        <v>1.3698630136986301E-2</v>
      </c>
      <c r="K1505">
        <v>2024</v>
      </c>
      <c r="L1505">
        <v>36</v>
      </c>
    </row>
    <row r="1506" spans="1:12" x14ac:dyDescent="0.3">
      <c r="A1506">
        <v>104</v>
      </c>
      <c r="B1506" t="s">
        <v>759</v>
      </c>
      <c r="C1506" t="s">
        <v>449</v>
      </c>
      <c r="D1506">
        <v>41</v>
      </c>
      <c r="E1506" t="s">
        <v>1172</v>
      </c>
      <c r="F1506">
        <v>18904</v>
      </c>
      <c r="G1506">
        <v>91</v>
      </c>
      <c r="H1506">
        <v>1277</v>
      </c>
      <c r="I1506">
        <v>2.1688531527719003E-3</v>
      </c>
      <c r="J1506">
        <v>3.2106499608457323E-2</v>
      </c>
      <c r="K1506">
        <v>2024</v>
      </c>
      <c r="L1506">
        <v>36</v>
      </c>
    </row>
    <row r="1507" spans="1:12" x14ac:dyDescent="0.3">
      <c r="A1507">
        <v>104</v>
      </c>
      <c r="B1507" t="s">
        <v>759</v>
      </c>
      <c r="C1507" t="s">
        <v>274</v>
      </c>
      <c r="D1507">
        <v>40</v>
      </c>
      <c r="E1507" t="s">
        <v>1047</v>
      </c>
      <c r="F1507">
        <v>18904</v>
      </c>
      <c r="G1507">
        <v>93</v>
      </c>
      <c r="H1507">
        <v>1546</v>
      </c>
      <c r="I1507">
        <v>2.1159542953872196E-3</v>
      </c>
      <c r="J1507">
        <v>2.5873221216041398E-2</v>
      </c>
      <c r="K1507">
        <v>2024</v>
      </c>
      <c r="L1507">
        <v>36</v>
      </c>
    </row>
    <row r="1508" spans="1:12" x14ac:dyDescent="0.3">
      <c r="A1508">
        <v>104</v>
      </c>
      <c r="B1508" t="s">
        <v>759</v>
      </c>
      <c r="C1508" t="s">
        <v>553</v>
      </c>
      <c r="D1508">
        <v>40</v>
      </c>
      <c r="E1508" t="s">
        <v>1315</v>
      </c>
      <c r="F1508">
        <v>18904</v>
      </c>
      <c r="G1508">
        <v>93</v>
      </c>
      <c r="H1508">
        <v>1104</v>
      </c>
      <c r="I1508">
        <v>2.1159542953872196E-3</v>
      </c>
      <c r="J1508">
        <v>3.6231884057971016E-2</v>
      </c>
      <c r="K1508">
        <v>2024</v>
      </c>
      <c r="L1508">
        <v>36</v>
      </c>
    </row>
    <row r="1509" spans="1:12" x14ac:dyDescent="0.3">
      <c r="A1509">
        <v>104</v>
      </c>
      <c r="B1509" t="s">
        <v>759</v>
      </c>
      <c r="C1509" t="s">
        <v>665</v>
      </c>
      <c r="D1509">
        <v>40</v>
      </c>
      <c r="E1509" t="s">
        <v>1226</v>
      </c>
      <c r="F1509">
        <v>18904</v>
      </c>
      <c r="G1509">
        <v>93</v>
      </c>
      <c r="H1509">
        <v>1821</v>
      </c>
      <c r="I1509">
        <v>2.1159542953872196E-3</v>
      </c>
      <c r="J1509">
        <v>2.1965952773201538E-2</v>
      </c>
      <c r="K1509">
        <v>2024</v>
      </c>
      <c r="L1509">
        <v>36</v>
      </c>
    </row>
    <row r="1510" spans="1:12" x14ac:dyDescent="0.3">
      <c r="A1510">
        <v>104</v>
      </c>
      <c r="B1510" t="s">
        <v>759</v>
      </c>
      <c r="C1510" t="s">
        <v>158</v>
      </c>
      <c r="D1510">
        <v>39</v>
      </c>
      <c r="E1510" t="s">
        <v>1225</v>
      </c>
      <c r="F1510">
        <v>18904</v>
      </c>
      <c r="G1510">
        <v>96</v>
      </c>
      <c r="H1510">
        <v>1001</v>
      </c>
      <c r="I1510">
        <v>2.063055438002539E-3</v>
      </c>
      <c r="J1510">
        <v>3.896103896103896E-2</v>
      </c>
      <c r="K1510">
        <v>2024</v>
      </c>
      <c r="L1510">
        <v>36</v>
      </c>
    </row>
    <row r="1511" spans="1:12" x14ac:dyDescent="0.3">
      <c r="A1511">
        <v>104</v>
      </c>
      <c r="B1511" t="s">
        <v>759</v>
      </c>
      <c r="C1511" t="s">
        <v>198</v>
      </c>
      <c r="D1511">
        <v>39</v>
      </c>
      <c r="E1511" t="s">
        <v>1256</v>
      </c>
      <c r="F1511">
        <v>18904</v>
      </c>
      <c r="G1511">
        <v>96</v>
      </c>
      <c r="H1511">
        <v>5375</v>
      </c>
      <c r="I1511">
        <v>2.063055438002539E-3</v>
      </c>
      <c r="J1511">
        <v>7.2558139534883723E-3</v>
      </c>
      <c r="K1511">
        <v>2024</v>
      </c>
      <c r="L1511">
        <v>36</v>
      </c>
    </row>
    <row r="1512" spans="1:12" x14ac:dyDescent="0.3">
      <c r="A1512">
        <v>104</v>
      </c>
      <c r="B1512" t="s">
        <v>759</v>
      </c>
      <c r="C1512" t="s">
        <v>457</v>
      </c>
      <c r="D1512">
        <v>39</v>
      </c>
      <c r="E1512" t="s">
        <v>1314</v>
      </c>
      <c r="F1512">
        <v>18904</v>
      </c>
      <c r="G1512">
        <v>96</v>
      </c>
      <c r="H1512">
        <v>1257</v>
      </c>
      <c r="I1512">
        <v>2.063055438002539E-3</v>
      </c>
      <c r="J1512">
        <v>3.1026252983293555E-2</v>
      </c>
      <c r="K1512">
        <v>2024</v>
      </c>
      <c r="L1512">
        <v>36</v>
      </c>
    </row>
    <row r="1513" spans="1:12" x14ac:dyDescent="0.3">
      <c r="A1513">
        <v>104</v>
      </c>
      <c r="B1513" t="s">
        <v>759</v>
      </c>
      <c r="C1513" t="s">
        <v>388</v>
      </c>
      <c r="D1513">
        <v>38</v>
      </c>
      <c r="E1513" t="s">
        <v>1090</v>
      </c>
      <c r="F1513">
        <v>18904</v>
      </c>
      <c r="G1513">
        <v>98</v>
      </c>
      <c r="H1513">
        <v>925</v>
      </c>
      <c r="I1513">
        <v>2.0101565806178588E-3</v>
      </c>
      <c r="J1513">
        <v>4.1081081081081078E-2</v>
      </c>
      <c r="K1513">
        <v>2024</v>
      </c>
      <c r="L1513">
        <v>36</v>
      </c>
    </row>
    <row r="1514" spans="1:12" x14ac:dyDescent="0.3">
      <c r="A1514">
        <v>104</v>
      </c>
      <c r="B1514" t="s">
        <v>759</v>
      </c>
      <c r="C1514" t="s">
        <v>346</v>
      </c>
      <c r="D1514">
        <v>37</v>
      </c>
      <c r="E1514" t="s">
        <v>1210</v>
      </c>
      <c r="F1514">
        <v>18904</v>
      </c>
      <c r="G1514">
        <v>99</v>
      </c>
      <c r="H1514">
        <v>1168</v>
      </c>
      <c r="I1514">
        <v>1.9572577232331782E-3</v>
      </c>
      <c r="J1514">
        <v>3.1678082191780824E-2</v>
      </c>
      <c r="K1514">
        <v>2024</v>
      </c>
      <c r="L1514">
        <v>36</v>
      </c>
    </row>
    <row r="1515" spans="1:12" x14ac:dyDescent="0.3">
      <c r="A1515">
        <v>104</v>
      </c>
      <c r="B1515" t="s">
        <v>759</v>
      </c>
      <c r="C1515" t="s">
        <v>303</v>
      </c>
      <c r="D1515">
        <v>36</v>
      </c>
      <c r="E1515" t="s">
        <v>994</v>
      </c>
      <c r="F1515">
        <v>18904</v>
      </c>
      <c r="G1515">
        <v>100.5</v>
      </c>
      <c r="H1515">
        <v>5171</v>
      </c>
      <c r="I1515">
        <v>1.9043588658484976E-3</v>
      </c>
      <c r="J1515">
        <v>6.961902920131503E-3</v>
      </c>
      <c r="K1515">
        <v>2024</v>
      </c>
      <c r="L1515">
        <v>36</v>
      </c>
    </row>
    <row r="1516" spans="1:12" x14ac:dyDescent="0.3">
      <c r="A1516">
        <v>104</v>
      </c>
      <c r="B1516" t="s">
        <v>759</v>
      </c>
      <c r="C1516" t="s">
        <v>349</v>
      </c>
      <c r="D1516">
        <v>36</v>
      </c>
      <c r="E1516" t="s">
        <v>1203</v>
      </c>
      <c r="F1516">
        <v>18904</v>
      </c>
      <c r="G1516">
        <v>100.5</v>
      </c>
      <c r="H1516">
        <v>1266</v>
      </c>
      <c r="I1516">
        <v>1.9043588658484976E-3</v>
      </c>
      <c r="J1516">
        <v>2.843601895734597E-2</v>
      </c>
      <c r="K1516">
        <v>2024</v>
      </c>
      <c r="L1516">
        <v>36</v>
      </c>
    </row>
    <row r="1517" spans="1:12" x14ac:dyDescent="0.3">
      <c r="A1517">
        <v>104</v>
      </c>
      <c r="B1517" t="s">
        <v>759</v>
      </c>
      <c r="C1517" t="s">
        <v>221</v>
      </c>
      <c r="D1517">
        <v>35</v>
      </c>
      <c r="E1517" t="s">
        <v>1292</v>
      </c>
      <c r="F1517">
        <v>18904</v>
      </c>
      <c r="G1517">
        <v>102.5</v>
      </c>
      <c r="H1517">
        <v>2613</v>
      </c>
      <c r="I1517">
        <v>1.8514600084638172E-3</v>
      </c>
      <c r="J1517">
        <v>1.3394565633371604E-2</v>
      </c>
      <c r="K1517">
        <v>2024</v>
      </c>
      <c r="L1517">
        <v>36</v>
      </c>
    </row>
    <row r="1518" spans="1:12" x14ac:dyDescent="0.3">
      <c r="A1518">
        <v>104</v>
      </c>
      <c r="B1518" t="s">
        <v>759</v>
      </c>
      <c r="C1518" t="s">
        <v>533</v>
      </c>
      <c r="D1518">
        <v>35</v>
      </c>
      <c r="E1518" t="s">
        <v>1262</v>
      </c>
      <c r="F1518">
        <v>18904</v>
      </c>
      <c r="G1518">
        <v>102.5</v>
      </c>
      <c r="H1518">
        <v>1843</v>
      </c>
      <c r="I1518">
        <v>1.8514600084638172E-3</v>
      </c>
      <c r="J1518">
        <v>1.8990775908844276E-2</v>
      </c>
      <c r="K1518">
        <v>2024</v>
      </c>
      <c r="L1518">
        <v>36</v>
      </c>
    </row>
    <row r="1519" spans="1:12" x14ac:dyDescent="0.3">
      <c r="A1519">
        <v>104</v>
      </c>
      <c r="B1519" t="s">
        <v>759</v>
      </c>
      <c r="C1519" t="s">
        <v>385</v>
      </c>
      <c r="D1519">
        <v>34</v>
      </c>
      <c r="E1519" t="s">
        <v>1257</v>
      </c>
      <c r="F1519">
        <v>18904</v>
      </c>
      <c r="G1519">
        <v>105</v>
      </c>
      <c r="H1519">
        <v>1261</v>
      </c>
      <c r="I1519">
        <v>1.7985611510791368E-3</v>
      </c>
      <c r="J1519">
        <v>2.696272799365583E-2</v>
      </c>
      <c r="K1519">
        <v>2024</v>
      </c>
      <c r="L1519">
        <v>36</v>
      </c>
    </row>
    <row r="1520" spans="1:12" x14ac:dyDescent="0.3">
      <c r="A1520">
        <v>104</v>
      </c>
      <c r="B1520" t="s">
        <v>759</v>
      </c>
      <c r="C1520" t="s">
        <v>397</v>
      </c>
      <c r="D1520">
        <v>34</v>
      </c>
      <c r="E1520" t="s">
        <v>1066</v>
      </c>
      <c r="F1520">
        <v>18904</v>
      </c>
      <c r="G1520">
        <v>105</v>
      </c>
      <c r="H1520">
        <v>2297</v>
      </c>
      <c r="I1520">
        <v>1.7985611510791368E-3</v>
      </c>
      <c r="J1520">
        <v>1.4801915542011318E-2</v>
      </c>
      <c r="K1520">
        <v>2024</v>
      </c>
      <c r="L1520">
        <v>36</v>
      </c>
    </row>
    <row r="1521" spans="1:12" x14ac:dyDescent="0.3">
      <c r="A1521">
        <v>104</v>
      </c>
      <c r="B1521" t="s">
        <v>759</v>
      </c>
      <c r="C1521" t="s">
        <v>3004</v>
      </c>
      <c r="D1521">
        <v>34</v>
      </c>
      <c r="E1521" t="s">
        <v>3005</v>
      </c>
      <c r="F1521">
        <v>18904</v>
      </c>
      <c r="G1521">
        <v>105</v>
      </c>
      <c r="H1521">
        <v>627</v>
      </c>
      <c r="I1521">
        <v>1.7985611510791368E-3</v>
      </c>
      <c r="J1521">
        <v>5.4226475279106859E-2</v>
      </c>
      <c r="K1521">
        <v>2024</v>
      </c>
      <c r="L1521">
        <v>36</v>
      </c>
    </row>
    <row r="1522" spans="1:12" x14ac:dyDescent="0.3">
      <c r="A1522">
        <v>104</v>
      </c>
      <c r="B1522" t="s">
        <v>759</v>
      </c>
      <c r="C1522" t="s">
        <v>674</v>
      </c>
      <c r="D1522">
        <v>33</v>
      </c>
      <c r="E1522" t="s">
        <v>1206</v>
      </c>
      <c r="F1522">
        <v>18904</v>
      </c>
      <c r="G1522">
        <v>107</v>
      </c>
      <c r="H1522">
        <v>1249</v>
      </c>
      <c r="I1522">
        <v>1.7456622936944562E-3</v>
      </c>
      <c r="J1522">
        <v>2.6421136909527621E-2</v>
      </c>
      <c r="K1522">
        <v>2024</v>
      </c>
      <c r="L1522">
        <v>36</v>
      </c>
    </row>
    <row r="1523" spans="1:12" x14ac:dyDescent="0.3">
      <c r="A1523">
        <v>104</v>
      </c>
      <c r="B1523" t="s">
        <v>759</v>
      </c>
      <c r="C1523" t="s">
        <v>353</v>
      </c>
      <c r="D1523">
        <v>32</v>
      </c>
      <c r="E1523" t="s">
        <v>1265</v>
      </c>
      <c r="F1523">
        <v>18904</v>
      </c>
      <c r="G1523">
        <v>109</v>
      </c>
      <c r="H1523">
        <v>1296</v>
      </c>
      <c r="I1523">
        <v>1.6927634363097758E-3</v>
      </c>
      <c r="J1523">
        <v>2.4691358024691357E-2</v>
      </c>
      <c r="K1523">
        <v>2024</v>
      </c>
      <c r="L1523">
        <v>36</v>
      </c>
    </row>
    <row r="1524" spans="1:12" x14ac:dyDescent="0.3">
      <c r="A1524">
        <v>104</v>
      </c>
      <c r="B1524" t="s">
        <v>759</v>
      </c>
      <c r="C1524" t="s">
        <v>1153</v>
      </c>
      <c r="D1524">
        <v>32</v>
      </c>
      <c r="E1524" t="s">
        <v>1154</v>
      </c>
      <c r="F1524">
        <v>18904</v>
      </c>
      <c r="G1524">
        <v>109</v>
      </c>
      <c r="H1524">
        <v>757</v>
      </c>
      <c r="I1524">
        <v>1.6927634363097758E-3</v>
      </c>
      <c r="J1524">
        <v>4.2272126816380449E-2</v>
      </c>
      <c r="K1524">
        <v>2024</v>
      </c>
      <c r="L1524">
        <v>36</v>
      </c>
    </row>
    <row r="1525" spans="1:12" x14ac:dyDescent="0.3">
      <c r="A1525">
        <v>104</v>
      </c>
      <c r="B1525" t="s">
        <v>759</v>
      </c>
      <c r="C1525" t="s">
        <v>491</v>
      </c>
      <c r="D1525">
        <v>32</v>
      </c>
      <c r="E1525" t="s">
        <v>1163</v>
      </c>
      <c r="F1525">
        <v>18904</v>
      </c>
      <c r="G1525">
        <v>109</v>
      </c>
      <c r="H1525">
        <v>2086</v>
      </c>
      <c r="I1525">
        <v>1.6927634363097758E-3</v>
      </c>
      <c r="J1525">
        <v>1.5340364333652923E-2</v>
      </c>
      <c r="K1525">
        <v>2024</v>
      </c>
      <c r="L1525">
        <v>36</v>
      </c>
    </row>
    <row r="1526" spans="1:12" x14ac:dyDescent="0.3">
      <c r="A1526">
        <v>104</v>
      </c>
      <c r="B1526" t="s">
        <v>759</v>
      </c>
      <c r="C1526" t="s">
        <v>403</v>
      </c>
      <c r="D1526">
        <v>30</v>
      </c>
      <c r="E1526" t="s">
        <v>1201</v>
      </c>
      <c r="F1526">
        <v>18904</v>
      </c>
      <c r="G1526">
        <v>112</v>
      </c>
      <c r="H1526">
        <v>1310</v>
      </c>
      <c r="I1526">
        <v>1.5869657215404147E-3</v>
      </c>
      <c r="J1526">
        <v>2.2900763358778626E-2</v>
      </c>
      <c r="K1526">
        <v>2024</v>
      </c>
      <c r="L1526">
        <v>36</v>
      </c>
    </row>
    <row r="1527" spans="1:12" x14ac:dyDescent="0.3">
      <c r="A1527">
        <v>104</v>
      </c>
      <c r="B1527" t="s">
        <v>759</v>
      </c>
      <c r="C1527" t="s">
        <v>470</v>
      </c>
      <c r="D1527">
        <v>30</v>
      </c>
      <c r="E1527" t="s">
        <v>3012</v>
      </c>
      <c r="F1527">
        <v>18904</v>
      </c>
      <c r="G1527">
        <v>112</v>
      </c>
      <c r="H1527">
        <v>977</v>
      </c>
      <c r="I1527">
        <v>1.5869657215404147E-3</v>
      </c>
      <c r="J1527">
        <v>3.0706243602865915E-2</v>
      </c>
      <c r="K1527">
        <v>2024</v>
      </c>
      <c r="L1527">
        <v>36</v>
      </c>
    </row>
    <row r="1528" spans="1:12" x14ac:dyDescent="0.3">
      <c r="A1528">
        <v>104</v>
      </c>
      <c r="B1528" t="s">
        <v>759</v>
      </c>
      <c r="C1528" t="s">
        <v>572</v>
      </c>
      <c r="D1528">
        <v>30</v>
      </c>
      <c r="E1528" t="s">
        <v>996</v>
      </c>
      <c r="F1528">
        <v>18904</v>
      </c>
      <c r="G1528">
        <v>112</v>
      </c>
      <c r="H1528">
        <v>18857</v>
      </c>
      <c r="I1528">
        <v>1.5869657215404147E-3</v>
      </c>
      <c r="J1528">
        <v>1.5909211433419951E-3</v>
      </c>
      <c r="K1528">
        <v>2024</v>
      </c>
      <c r="L1528">
        <v>36</v>
      </c>
    </row>
    <row r="1529" spans="1:12" x14ac:dyDescent="0.3">
      <c r="A1529">
        <v>104</v>
      </c>
      <c r="B1529" t="s">
        <v>759</v>
      </c>
      <c r="C1529" t="s">
        <v>1155</v>
      </c>
      <c r="D1529">
        <v>28</v>
      </c>
      <c r="E1529" t="s">
        <v>1156</v>
      </c>
      <c r="F1529">
        <v>18904</v>
      </c>
      <c r="G1529">
        <v>116</v>
      </c>
      <c r="H1529">
        <v>568</v>
      </c>
      <c r="I1529">
        <v>1.4811680067710537E-3</v>
      </c>
      <c r="J1529">
        <v>4.9295774647887321E-2</v>
      </c>
      <c r="K1529">
        <v>2024</v>
      </c>
      <c r="L1529">
        <v>36</v>
      </c>
    </row>
    <row r="1530" spans="1:12" x14ac:dyDescent="0.3">
      <c r="A1530">
        <v>104</v>
      </c>
      <c r="B1530" t="s">
        <v>759</v>
      </c>
      <c r="C1530" t="s">
        <v>309</v>
      </c>
      <c r="D1530">
        <v>28</v>
      </c>
      <c r="E1530" t="s">
        <v>985</v>
      </c>
      <c r="F1530">
        <v>18904</v>
      </c>
      <c r="G1530">
        <v>116</v>
      </c>
      <c r="H1530">
        <v>2458</v>
      </c>
      <c r="I1530">
        <v>1.4811680067710537E-3</v>
      </c>
      <c r="J1530">
        <v>1.1391375101708706E-2</v>
      </c>
      <c r="K1530">
        <v>2024</v>
      </c>
      <c r="L1530">
        <v>36</v>
      </c>
    </row>
    <row r="1531" spans="1:12" x14ac:dyDescent="0.3">
      <c r="A1531">
        <v>104</v>
      </c>
      <c r="B1531" t="s">
        <v>759</v>
      </c>
      <c r="C1531" t="s">
        <v>352</v>
      </c>
      <c r="D1531">
        <v>28</v>
      </c>
      <c r="E1531" t="s">
        <v>3032</v>
      </c>
      <c r="F1531">
        <v>18904</v>
      </c>
      <c r="G1531">
        <v>116</v>
      </c>
      <c r="H1531">
        <v>533</v>
      </c>
      <c r="I1531">
        <v>1.4811680067710537E-3</v>
      </c>
      <c r="J1531">
        <v>5.2532833020637902E-2</v>
      </c>
      <c r="K1531">
        <v>2024</v>
      </c>
      <c r="L1531">
        <v>36</v>
      </c>
    </row>
    <row r="1532" spans="1:12" x14ac:dyDescent="0.3">
      <c r="A1532">
        <v>104</v>
      </c>
      <c r="B1532" t="s">
        <v>759</v>
      </c>
      <c r="C1532" t="s">
        <v>363</v>
      </c>
      <c r="D1532">
        <v>28</v>
      </c>
      <c r="E1532" t="s">
        <v>1160</v>
      </c>
      <c r="F1532">
        <v>18904</v>
      </c>
      <c r="G1532">
        <v>116</v>
      </c>
      <c r="H1532">
        <v>1875</v>
      </c>
      <c r="I1532">
        <v>1.4811680067710537E-3</v>
      </c>
      <c r="J1532">
        <v>1.4933333333333333E-2</v>
      </c>
      <c r="K1532">
        <v>2024</v>
      </c>
      <c r="L1532">
        <v>36</v>
      </c>
    </row>
    <row r="1533" spans="1:12" x14ac:dyDescent="0.3">
      <c r="A1533">
        <v>104</v>
      </c>
      <c r="B1533" t="s">
        <v>759</v>
      </c>
      <c r="C1533" t="s">
        <v>444</v>
      </c>
      <c r="D1533">
        <v>28</v>
      </c>
      <c r="E1533" t="s">
        <v>2249</v>
      </c>
      <c r="F1533">
        <v>18904</v>
      </c>
      <c r="G1533">
        <v>116</v>
      </c>
      <c r="H1533">
        <v>886</v>
      </c>
      <c r="I1533">
        <v>1.4811680067710537E-3</v>
      </c>
      <c r="J1533">
        <v>3.160270880361174E-2</v>
      </c>
      <c r="K1533">
        <v>2024</v>
      </c>
      <c r="L1533">
        <v>36</v>
      </c>
    </row>
    <row r="1534" spans="1:12" x14ac:dyDescent="0.3">
      <c r="A1534">
        <v>104</v>
      </c>
      <c r="B1534" t="s">
        <v>759</v>
      </c>
      <c r="C1534" t="s">
        <v>229</v>
      </c>
      <c r="D1534">
        <v>27</v>
      </c>
      <c r="E1534" t="s">
        <v>1062</v>
      </c>
      <c r="F1534">
        <v>18904</v>
      </c>
      <c r="G1534">
        <v>121.5</v>
      </c>
      <c r="H1534">
        <v>1425</v>
      </c>
      <c r="I1534">
        <v>1.4282691493863733E-3</v>
      </c>
      <c r="J1534">
        <v>1.8947368421052633E-2</v>
      </c>
      <c r="K1534">
        <v>2024</v>
      </c>
      <c r="L1534">
        <v>36</v>
      </c>
    </row>
    <row r="1535" spans="1:12" x14ac:dyDescent="0.3">
      <c r="A1535">
        <v>104</v>
      </c>
      <c r="B1535" t="s">
        <v>759</v>
      </c>
      <c r="C1535" t="s">
        <v>243</v>
      </c>
      <c r="D1535">
        <v>27</v>
      </c>
      <c r="E1535" t="s">
        <v>1128</v>
      </c>
      <c r="F1535">
        <v>18904</v>
      </c>
      <c r="G1535">
        <v>121.5</v>
      </c>
      <c r="H1535">
        <v>1260</v>
      </c>
      <c r="I1535">
        <v>1.4282691493863733E-3</v>
      </c>
      <c r="J1535">
        <v>2.1428571428571429E-2</v>
      </c>
      <c r="K1535">
        <v>2024</v>
      </c>
      <c r="L1535">
        <v>36</v>
      </c>
    </row>
    <row r="1536" spans="1:12" x14ac:dyDescent="0.3">
      <c r="A1536">
        <v>104</v>
      </c>
      <c r="B1536" t="s">
        <v>759</v>
      </c>
      <c r="C1536" t="s">
        <v>365</v>
      </c>
      <c r="D1536">
        <v>27</v>
      </c>
      <c r="E1536" t="s">
        <v>1168</v>
      </c>
      <c r="F1536">
        <v>18904</v>
      </c>
      <c r="G1536">
        <v>121.5</v>
      </c>
      <c r="H1536">
        <v>1109</v>
      </c>
      <c r="I1536">
        <v>1.4282691493863733E-3</v>
      </c>
      <c r="J1536">
        <v>2.4346257889990983E-2</v>
      </c>
      <c r="K1536">
        <v>2024</v>
      </c>
      <c r="L1536">
        <v>36</v>
      </c>
    </row>
    <row r="1537" spans="1:12" x14ac:dyDescent="0.3">
      <c r="A1537">
        <v>104</v>
      </c>
      <c r="B1537" t="s">
        <v>759</v>
      </c>
      <c r="C1537" t="s">
        <v>567</v>
      </c>
      <c r="D1537">
        <v>27</v>
      </c>
      <c r="E1537" t="s">
        <v>1283</v>
      </c>
      <c r="F1537">
        <v>18904</v>
      </c>
      <c r="G1537">
        <v>121.5</v>
      </c>
      <c r="H1537">
        <v>691</v>
      </c>
      <c r="I1537">
        <v>1.4282691493863733E-3</v>
      </c>
      <c r="J1537">
        <v>3.9073806078147609E-2</v>
      </c>
      <c r="K1537">
        <v>2024</v>
      </c>
      <c r="L1537">
        <v>36</v>
      </c>
    </row>
    <row r="1538" spans="1:12" x14ac:dyDescent="0.3">
      <c r="A1538">
        <v>104</v>
      </c>
      <c r="B1538" t="s">
        <v>759</v>
      </c>
      <c r="C1538" t="s">
        <v>622</v>
      </c>
      <c r="D1538">
        <v>27</v>
      </c>
      <c r="E1538" t="s">
        <v>1052</v>
      </c>
      <c r="F1538">
        <v>18904</v>
      </c>
      <c r="G1538">
        <v>121.5</v>
      </c>
      <c r="H1538">
        <v>962</v>
      </c>
      <c r="I1538">
        <v>1.4282691493863733E-3</v>
      </c>
      <c r="J1538">
        <v>2.8066528066528068E-2</v>
      </c>
      <c r="K1538">
        <v>2024</v>
      </c>
      <c r="L1538">
        <v>36</v>
      </c>
    </row>
    <row r="1539" spans="1:12" x14ac:dyDescent="0.3">
      <c r="A1539">
        <v>104</v>
      </c>
      <c r="B1539" t="s">
        <v>759</v>
      </c>
      <c r="C1539" t="s">
        <v>645</v>
      </c>
      <c r="D1539">
        <v>27</v>
      </c>
      <c r="E1539" t="s">
        <v>1281</v>
      </c>
      <c r="F1539">
        <v>18904</v>
      </c>
      <c r="G1539">
        <v>121.5</v>
      </c>
      <c r="H1539">
        <v>1737</v>
      </c>
      <c r="I1539">
        <v>1.4282691493863733E-3</v>
      </c>
      <c r="J1539">
        <v>1.5544041450777202E-2</v>
      </c>
      <c r="K1539">
        <v>2024</v>
      </c>
      <c r="L1539">
        <v>36</v>
      </c>
    </row>
    <row r="1540" spans="1:12" x14ac:dyDescent="0.3">
      <c r="A1540">
        <v>104</v>
      </c>
      <c r="B1540" t="s">
        <v>759</v>
      </c>
      <c r="C1540" t="s">
        <v>182</v>
      </c>
      <c r="D1540">
        <v>26</v>
      </c>
      <c r="E1540" t="s">
        <v>1058</v>
      </c>
      <c r="F1540">
        <v>18904</v>
      </c>
      <c r="G1540">
        <v>126.5</v>
      </c>
      <c r="H1540">
        <v>537</v>
      </c>
      <c r="I1540">
        <v>1.3753702920016927E-3</v>
      </c>
      <c r="J1540">
        <v>4.8417132216014895E-2</v>
      </c>
      <c r="K1540">
        <v>2024</v>
      </c>
      <c r="L1540">
        <v>36</v>
      </c>
    </row>
    <row r="1541" spans="1:12" x14ac:dyDescent="0.3">
      <c r="A1541">
        <v>104</v>
      </c>
      <c r="B1541" t="s">
        <v>759</v>
      </c>
      <c r="C1541" t="s">
        <v>285</v>
      </c>
      <c r="D1541">
        <v>26</v>
      </c>
      <c r="E1541" t="s">
        <v>1213</v>
      </c>
      <c r="F1541">
        <v>18904</v>
      </c>
      <c r="G1541">
        <v>126.5</v>
      </c>
      <c r="H1541">
        <v>757</v>
      </c>
      <c r="I1541">
        <v>1.3753702920016927E-3</v>
      </c>
      <c r="J1541">
        <v>3.4346103038309116E-2</v>
      </c>
      <c r="K1541">
        <v>2024</v>
      </c>
      <c r="L1541">
        <v>36</v>
      </c>
    </row>
    <row r="1542" spans="1:12" x14ac:dyDescent="0.3">
      <c r="A1542">
        <v>104</v>
      </c>
      <c r="B1542" t="s">
        <v>759</v>
      </c>
      <c r="C1542" t="s">
        <v>329</v>
      </c>
      <c r="D1542">
        <v>26</v>
      </c>
      <c r="E1542" t="s">
        <v>1264</v>
      </c>
      <c r="F1542">
        <v>18904</v>
      </c>
      <c r="G1542">
        <v>126.5</v>
      </c>
      <c r="H1542">
        <v>1581</v>
      </c>
      <c r="I1542">
        <v>1.3753702920016927E-3</v>
      </c>
      <c r="J1542">
        <v>1.6445287792536369E-2</v>
      </c>
      <c r="K1542">
        <v>2024</v>
      </c>
      <c r="L1542">
        <v>36</v>
      </c>
    </row>
    <row r="1543" spans="1:12" x14ac:dyDescent="0.3">
      <c r="A1543">
        <v>104</v>
      </c>
      <c r="B1543" t="s">
        <v>759</v>
      </c>
      <c r="C1543" t="s">
        <v>454</v>
      </c>
      <c r="D1543">
        <v>26</v>
      </c>
      <c r="E1543" t="s">
        <v>1245</v>
      </c>
      <c r="F1543">
        <v>18904</v>
      </c>
      <c r="G1543">
        <v>126.5</v>
      </c>
      <c r="H1543">
        <v>2047</v>
      </c>
      <c r="I1543">
        <v>1.3753702920016927E-3</v>
      </c>
      <c r="J1543">
        <v>1.2701514411333659E-2</v>
      </c>
      <c r="K1543">
        <v>2024</v>
      </c>
      <c r="L1543">
        <v>36</v>
      </c>
    </row>
    <row r="1544" spans="1:12" x14ac:dyDescent="0.3">
      <c r="A1544">
        <v>104</v>
      </c>
      <c r="B1544" t="s">
        <v>759</v>
      </c>
      <c r="C1544" t="s">
        <v>356</v>
      </c>
      <c r="D1544">
        <v>25</v>
      </c>
      <c r="E1544" t="s">
        <v>1059</v>
      </c>
      <c r="F1544">
        <v>18904</v>
      </c>
      <c r="G1544">
        <v>129</v>
      </c>
      <c r="H1544">
        <v>2548</v>
      </c>
      <c r="I1544">
        <v>1.3224714346170123E-3</v>
      </c>
      <c r="J1544">
        <v>9.8116169544740974E-3</v>
      </c>
      <c r="K1544">
        <v>2024</v>
      </c>
      <c r="L1544">
        <v>36</v>
      </c>
    </row>
    <row r="1545" spans="1:12" x14ac:dyDescent="0.3">
      <c r="A1545">
        <v>105</v>
      </c>
      <c r="B1545" t="s">
        <v>743</v>
      </c>
      <c r="C1545" t="s">
        <v>604</v>
      </c>
      <c r="D1545">
        <v>2280</v>
      </c>
      <c r="E1545" t="s">
        <v>1186</v>
      </c>
      <c r="F1545">
        <v>22588</v>
      </c>
      <c r="G1545">
        <v>1</v>
      </c>
      <c r="H1545">
        <v>5751</v>
      </c>
      <c r="I1545">
        <v>0.10093855144324421</v>
      </c>
      <c r="J1545">
        <v>0.39645279081898799</v>
      </c>
      <c r="K1545">
        <v>2024</v>
      </c>
      <c r="L1545">
        <v>36</v>
      </c>
    </row>
    <row r="1546" spans="1:12" x14ac:dyDescent="0.3">
      <c r="A1546">
        <v>105</v>
      </c>
      <c r="B1546" t="s">
        <v>743</v>
      </c>
      <c r="C1546" t="s">
        <v>429</v>
      </c>
      <c r="D1546">
        <v>1263</v>
      </c>
      <c r="E1546" t="s">
        <v>1109</v>
      </c>
      <c r="F1546">
        <v>22588</v>
      </c>
      <c r="G1546">
        <v>2</v>
      </c>
      <c r="H1546">
        <v>3283</v>
      </c>
      <c r="I1546">
        <v>5.5914644944218168E-2</v>
      </c>
      <c r="J1546">
        <v>0.38470910752360643</v>
      </c>
      <c r="K1546">
        <v>2024</v>
      </c>
      <c r="L1546">
        <v>36</v>
      </c>
    </row>
    <row r="1547" spans="1:12" x14ac:dyDescent="0.3">
      <c r="A1547">
        <v>105</v>
      </c>
      <c r="B1547" t="s">
        <v>743</v>
      </c>
      <c r="C1547" t="s">
        <v>307</v>
      </c>
      <c r="D1547">
        <v>1243</v>
      </c>
      <c r="E1547" t="s">
        <v>1088</v>
      </c>
      <c r="F1547">
        <v>22588</v>
      </c>
      <c r="G1547">
        <v>3</v>
      </c>
      <c r="H1547">
        <v>8200</v>
      </c>
      <c r="I1547">
        <v>5.5029219054365149E-2</v>
      </c>
      <c r="J1547">
        <v>0.15158536585365853</v>
      </c>
      <c r="K1547">
        <v>2024</v>
      </c>
      <c r="L1547">
        <v>36</v>
      </c>
    </row>
    <row r="1548" spans="1:12" x14ac:dyDescent="0.3">
      <c r="A1548">
        <v>105</v>
      </c>
      <c r="B1548" t="s">
        <v>743</v>
      </c>
      <c r="C1548" t="s">
        <v>614</v>
      </c>
      <c r="D1548">
        <v>529</v>
      </c>
      <c r="E1548" t="s">
        <v>1229</v>
      </c>
      <c r="F1548">
        <v>22588</v>
      </c>
      <c r="G1548">
        <v>4</v>
      </c>
      <c r="H1548">
        <v>977</v>
      </c>
      <c r="I1548">
        <v>2.3419514786612361E-2</v>
      </c>
      <c r="J1548">
        <v>0.54145342886386894</v>
      </c>
      <c r="K1548">
        <v>2024</v>
      </c>
      <c r="L1548">
        <v>36</v>
      </c>
    </row>
    <row r="1549" spans="1:12" x14ac:dyDescent="0.3">
      <c r="A1549">
        <v>105</v>
      </c>
      <c r="B1549" t="s">
        <v>743</v>
      </c>
      <c r="C1549" t="s">
        <v>477</v>
      </c>
      <c r="D1549">
        <v>487</v>
      </c>
      <c r="E1549" t="s">
        <v>1043</v>
      </c>
      <c r="F1549">
        <v>22588</v>
      </c>
      <c r="G1549">
        <v>5</v>
      </c>
      <c r="H1549">
        <v>3600</v>
      </c>
      <c r="I1549">
        <v>2.1560120417921019E-2</v>
      </c>
      <c r="J1549">
        <v>0.13527777777777777</v>
      </c>
      <c r="K1549">
        <v>2024</v>
      </c>
      <c r="L1549">
        <v>36</v>
      </c>
    </row>
    <row r="1550" spans="1:12" x14ac:dyDescent="0.3">
      <c r="A1550">
        <v>105</v>
      </c>
      <c r="B1550" t="s">
        <v>743</v>
      </c>
      <c r="C1550" t="s">
        <v>636</v>
      </c>
      <c r="D1550">
        <v>462</v>
      </c>
      <c r="E1550" t="s">
        <v>1230</v>
      </c>
      <c r="F1550">
        <v>22588</v>
      </c>
      <c r="G1550">
        <v>6</v>
      </c>
      <c r="H1550">
        <v>856</v>
      </c>
      <c r="I1550">
        <v>2.0453338055604744E-2</v>
      </c>
      <c r="J1550">
        <v>0.53971962616822433</v>
      </c>
      <c r="K1550">
        <v>2024</v>
      </c>
      <c r="L1550">
        <v>36</v>
      </c>
    </row>
    <row r="1551" spans="1:12" x14ac:dyDescent="0.3">
      <c r="A1551">
        <v>105</v>
      </c>
      <c r="B1551" t="s">
        <v>743</v>
      </c>
      <c r="C1551" t="s">
        <v>437</v>
      </c>
      <c r="D1551">
        <v>445</v>
      </c>
      <c r="E1551" t="s">
        <v>1232</v>
      </c>
      <c r="F1551">
        <v>22588</v>
      </c>
      <c r="G1551">
        <v>7</v>
      </c>
      <c r="H1551">
        <v>1074</v>
      </c>
      <c r="I1551">
        <v>1.9700726049229681E-2</v>
      </c>
      <c r="J1551">
        <v>0.41433891992551208</v>
      </c>
      <c r="K1551">
        <v>2024</v>
      </c>
      <c r="L1551">
        <v>36</v>
      </c>
    </row>
    <row r="1552" spans="1:12" x14ac:dyDescent="0.3">
      <c r="A1552">
        <v>105</v>
      </c>
      <c r="B1552" t="s">
        <v>743</v>
      </c>
      <c r="C1552" t="s">
        <v>611</v>
      </c>
      <c r="D1552">
        <v>434</v>
      </c>
      <c r="E1552" t="s">
        <v>1231</v>
      </c>
      <c r="F1552">
        <v>22588</v>
      </c>
      <c r="G1552">
        <v>8</v>
      </c>
      <c r="H1552">
        <v>1050</v>
      </c>
      <c r="I1552">
        <v>1.921374180981052E-2</v>
      </c>
      <c r="J1552">
        <v>0.41333333333333333</v>
      </c>
      <c r="K1552">
        <v>2024</v>
      </c>
      <c r="L1552">
        <v>36</v>
      </c>
    </row>
    <row r="1553" spans="1:12" x14ac:dyDescent="0.3">
      <c r="A1553">
        <v>105</v>
      </c>
      <c r="B1553" t="s">
        <v>743</v>
      </c>
      <c r="C1553" t="s">
        <v>430</v>
      </c>
      <c r="D1553">
        <v>428</v>
      </c>
      <c r="E1553" t="s">
        <v>1104</v>
      </c>
      <c r="F1553">
        <v>22588</v>
      </c>
      <c r="G1553">
        <v>9.5</v>
      </c>
      <c r="H1553">
        <v>1716</v>
      </c>
      <c r="I1553">
        <v>1.8948114042854614E-2</v>
      </c>
      <c r="J1553">
        <v>0.24941724941724941</v>
      </c>
      <c r="K1553">
        <v>2024</v>
      </c>
      <c r="L1553">
        <v>36</v>
      </c>
    </row>
    <row r="1554" spans="1:12" x14ac:dyDescent="0.3">
      <c r="A1554">
        <v>105</v>
      </c>
      <c r="B1554" t="s">
        <v>743</v>
      </c>
      <c r="C1554" t="s">
        <v>609</v>
      </c>
      <c r="D1554">
        <v>428</v>
      </c>
      <c r="E1554" t="s">
        <v>1103</v>
      </c>
      <c r="F1554">
        <v>22588</v>
      </c>
      <c r="G1554">
        <v>9.5</v>
      </c>
      <c r="H1554">
        <v>3344</v>
      </c>
      <c r="I1554">
        <v>1.8948114042854614E-2</v>
      </c>
      <c r="J1554">
        <v>0.12799043062200957</v>
      </c>
      <c r="K1554">
        <v>2024</v>
      </c>
      <c r="L1554">
        <v>36</v>
      </c>
    </row>
    <row r="1555" spans="1:12" x14ac:dyDescent="0.3">
      <c r="A1555">
        <v>105</v>
      </c>
      <c r="B1555" t="s">
        <v>743</v>
      </c>
      <c r="C1555" t="s">
        <v>649</v>
      </c>
      <c r="D1555">
        <v>419</v>
      </c>
      <c r="E1555" t="s">
        <v>1184</v>
      </c>
      <c r="F1555">
        <v>22588</v>
      </c>
      <c r="G1555">
        <v>11</v>
      </c>
      <c r="H1555">
        <v>819</v>
      </c>
      <c r="I1555">
        <v>1.8549672392420755E-2</v>
      </c>
      <c r="J1555">
        <v>0.51159951159951156</v>
      </c>
      <c r="K1555">
        <v>2024</v>
      </c>
      <c r="L1555">
        <v>36</v>
      </c>
    </row>
    <row r="1556" spans="1:12" x14ac:dyDescent="0.3">
      <c r="A1556">
        <v>105</v>
      </c>
      <c r="B1556" t="s">
        <v>743</v>
      </c>
      <c r="C1556" t="s">
        <v>258</v>
      </c>
      <c r="D1556">
        <v>400</v>
      </c>
      <c r="E1556" t="s">
        <v>1042</v>
      </c>
      <c r="F1556">
        <v>22588</v>
      </c>
      <c r="G1556">
        <v>12</v>
      </c>
      <c r="H1556">
        <v>3066</v>
      </c>
      <c r="I1556">
        <v>1.7708517797060386E-2</v>
      </c>
      <c r="J1556">
        <v>0.13046314416177429</v>
      </c>
      <c r="K1556">
        <v>2024</v>
      </c>
      <c r="L1556">
        <v>36</v>
      </c>
    </row>
    <row r="1557" spans="1:12" x14ac:dyDescent="0.3">
      <c r="A1557">
        <v>105</v>
      </c>
      <c r="B1557" t="s">
        <v>743</v>
      </c>
      <c r="C1557" t="s">
        <v>613</v>
      </c>
      <c r="D1557">
        <v>364</v>
      </c>
      <c r="E1557" t="s">
        <v>1113</v>
      </c>
      <c r="F1557">
        <v>22588</v>
      </c>
      <c r="G1557">
        <v>13</v>
      </c>
      <c r="H1557">
        <v>711</v>
      </c>
      <c r="I1557">
        <v>1.6114751195324951E-2</v>
      </c>
      <c r="J1557">
        <v>0.51195499296765123</v>
      </c>
      <c r="K1557">
        <v>2024</v>
      </c>
      <c r="L1557">
        <v>36</v>
      </c>
    </row>
    <row r="1558" spans="1:12" x14ac:dyDescent="0.3">
      <c r="A1558">
        <v>105</v>
      </c>
      <c r="B1558" t="s">
        <v>743</v>
      </c>
      <c r="C1558" t="s">
        <v>603</v>
      </c>
      <c r="D1558">
        <v>360</v>
      </c>
      <c r="E1558" t="s">
        <v>1102</v>
      </c>
      <c r="F1558">
        <v>22588</v>
      </c>
      <c r="G1558">
        <v>14</v>
      </c>
      <c r="H1558">
        <v>1958</v>
      </c>
      <c r="I1558">
        <v>1.5937666017354347E-2</v>
      </c>
      <c r="J1558">
        <v>0.18386108273748722</v>
      </c>
      <c r="K1558">
        <v>2024</v>
      </c>
      <c r="L1558">
        <v>36</v>
      </c>
    </row>
    <row r="1559" spans="1:12" x14ac:dyDescent="0.3">
      <c r="A1559">
        <v>105</v>
      </c>
      <c r="B1559" t="s">
        <v>743</v>
      </c>
      <c r="C1559" t="s">
        <v>438</v>
      </c>
      <c r="D1559">
        <v>356</v>
      </c>
      <c r="E1559" t="s">
        <v>1233</v>
      </c>
      <c r="F1559">
        <v>22588</v>
      </c>
      <c r="G1559">
        <v>15</v>
      </c>
      <c r="H1559">
        <v>1140</v>
      </c>
      <c r="I1559">
        <v>1.5760580839383743E-2</v>
      </c>
      <c r="J1559">
        <v>0.31228070175438599</v>
      </c>
      <c r="K1559">
        <v>2024</v>
      </c>
      <c r="L1559">
        <v>36</v>
      </c>
    </row>
    <row r="1560" spans="1:12" x14ac:dyDescent="0.3">
      <c r="A1560">
        <v>105</v>
      </c>
      <c r="B1560" t="s">
        <v>743</v>
      </c>
      <c r="C1560" t="s">
        <v>181</v>
      </c>
      <c r="D1560">
        <v>344</v>
      </c>
      <c r="E1560" t="s">
        <v>3013</v>
      </c>
      <c r="F1560">
        <v>22588</v>
      </c>
      <c r="G1560">
        <v>16</v>
      </c>
      <c r="H1560">
        <v>582</v>
      </c>
      <c r="I1560">
        <v>1.5229325305471933E-2</v>
      </c>
      <c r="J1560">
        <v>0.59106529209621994</v>
      </c>
      <c r="K1560">
        <v>2024</v>
      </c>
      <c r="L1560">
        <v>36</v>
      </c>
    </row>
    <row r="1561" spans="1:12" x14ac:dyDescent="0.3">
      <c r="A1561">
        <v>105</v>
      </c>
      <c r="B1561" t="s">
        <v>743</v>
      </c>
      <c r="C1561" t="s">
        <v>171</v>
      </c>
      <c r="D1561">
        <v>342</v>
      </c>
      <c r="E1561" t="s">
        <v>1286</v>
      </c>
      <c r="F1561">
        <v>22588</v>
      </c>
      <c r="G1561">
        <v>17</v>
      </c>
      <c r="H1561">
        <v>1653</v>
      </c>
      <c r="I1561">
        <v>1.5140782716486631E-2</v>
      </c>
      <c r="J1561">
        <v>0.20689655172413793</v>
      </c>
      <c r="K1561">
        <v>2024</v>
      </c>
      <c r="L1561">
        <v>36</v>
      </c>
    </row>
    <row r="1562" spans="1:12" x14ac:dyDescent="0.3">
      <c r="A1562">
        <v>105</v>
      </c>
      <c r="B1562" t="s">
        <v>743</v>
      </c>
      <c r="C1562" t="s">
        <v>205</v>
      </c>
      <c r="D1562">
        <v>327</v>
      </c>
      <c r="E1562" t="s">
        <v>1030</v>
      </c>
      <c r="F1562">
        <v>22588</v>
      </c>
      <c r="G1562">
        <v>18</v>
      </c>
      <c r="H1562">
        <v>18695</v>
      </c>
      <c r="I1562">
        <v>1.4476713299096866E-2</v>
      </c>
      <c r="J1562">
        <v>1.7491307836319872E-2</v>
      </c>
      <c r="K1562">
        <v>2024</v>
      </c>
      <c r="L1562">
        <v>36</v>
      </c>
    </row>
    <row r="1563" spans="1:12" x14ac:dyDescent="0.3">
      <c r="A1563">
        <v>105</v>
      </c>
      <c r="B1563" t="s">
        <v>743</v>
      </c>
      <c r="C1563" t="s">
        <v>442</v>
      </c>
      <c r="D1563">
        <v>324</v>
      </c>
      <c r="E1563" t="s">
        <v>3008</v>
      </c>
      <c r="F1563">
        <v>22588</v>
      </c>
      <c r="G1563">
        <v>19</v>
      </c>
      <c r="H1563">
        <v>719</v>
      </c>
      <c r="I1563">
        <v>1.4343899415618913E-2</v>
      </c>
      <c r="J1563">
        <v>0.45062586926286508</v>
      </c>
      <c r="K1563">
        <v>2024</v>
      </c>
      <c r="L1563">
        <v>36</v>
      </c>
    </row>
    <row r="1564" spans="1:12" x14ac:dyDescent="0.3">
      <c r="A1564">
        <v>105</v>
      </c>
      <c r="B1564" t="s">
        <v>743</v>
      </c>
      <c r="C1564" t="s">
        <v>652</v>
      </c>
      <c r="D1564">
        <v>303</v>
      </c>
      <c r="E1564" t="s">
        <v>1105</v>
      </c>
      <c r="F1564">
        <v>22588</v>
      </c>
      <c r="G1564">
        <v>20</v>
      </c>
      <c r="H1564">
        <v>1383</v>
      </c>
      <c r="I1564">
        <v>1.3414202231273242E-2</v>
      </c>
      <c r="J1564">
        <v>0.21908893709327548</v>
      </c>
      <c r="K1564">
        <v>2024</v>
      </c>
      <c r="L1564">
        <v>36</v>
      </c>
    </row>
    <row r="1565" spans="1:12" x14ac:dyDescent="0.3">
      <c r="A1565">
        <v>105</v>
      </c>
      <c r="B1565" t="s">
        <v>743</v>
      </c>
      <c r="C1565" t="s">
        <v>346</v>
      </c>
      <c r="D1565">
        <v>275</v>
      </c>
      <c r="E1565" t="s">
        <v>1210</v>
      </c>
      <c r="F1565">
        <v>22588</v>
      </c>
      <c r="G1565">
        <v>21</v>
      </c>
      <c r="H1565">
        <v>1168</v>
      </c>
      <c r="I1565">
        <v>1.2174605985479016E-2</v>
      </c>
      <c r="J1565">
        <v>0.23544520547945205</v>
      </c>
      <c r="K1565">
        <v>2024</v>
      </c>
      <c r="L1565">
        <v>36</v>
      </c>
    </row>
    <row r="1566" spans="1:12" x14ac:dyDescent="0.3">
      <c r="A1566">
        <v>105</v>
      </c>
      <c r="B1566" t="s">
        <v>743</v>
      </c>
      <c r="C1566" t="s">
        <v>401</v>
      </c>
      <c r="D1566">
        <v>274</v>
      </c>
      <c r="E1566" t="s">
        <v>1107</v>
      </c>
      <c r="F1566">
        <v>22588</v>
      </c>
      <c r="G1566">
        <v>22</v>
      </c>
      <c r="H1566">
        <v>869</v>
      </c>
      <c r="I1566">
        <v>1.2130334690986365E-2</v>
      </c>
      <c r="J1566">
        <v>0.31530494821634064</v>
      </c>
      <c r="K1566">
        <v>2024</v>
      </c>
      <c r="L1566">
        <v>36</v>
      </c>
    </row>
    <row r="1567" spans="1:12" x14ac:dyDescent="0.3">
      <c r="A1567">
        <v>105</v>
      </c>
      <c r="B1567" t="s">
        <v>743</v>
      </c>
      <c r="C1567" t="s">
        <v>225</v>
      </c>
      <c r="D1567">
        <v>266</v>
      </c>
      <c r="E1567" t="s">
        <v>1110</v>
      </c>
      <c r="F1567">
        <v>22588</v>
      </c>
      <c r="G1567">
        <v>23</v>
      </c>
      <c r="H1567">
        <v>2699</v>
      </c>
      <c r="I1567">
        <v>1.1776164335045157E-2</v>
      </c>
      <c r="J1567">
        <v>9.8555020377917746E-2</v>
      </c>
      <c r="K1567">
        <v>2024</v>
      </c>
      <c r="L1567">
        <v>36</v>
      </c>
    </row>
    <row r="1568" spans="1:12" x14ac:dyDescent="0.3">
      <c r="A1568">
        <v>105</v>
      </c>
      <c r="B1568" t="s">
        <v>743</v>
      </c>
      <c r="C1568" t="s">
        <v>308</v>
      </c>
      <c r="D1568">
        <v>262</v>
      </c>
      <c r="E1568" t="s">
        <v>1197</v>
      </c>
      <c r="F1568">
        <v>22588</v>
      </c>
      <c r="G1568">
        <v>24</v>
      </c>
      <c r="H1568">
        <v>2599</v>
      </c>
      <c r="I1568">
        <v>1.1599079157074553E-2</v>
      </c>
      <c r="J1568">
        <v>0.10080800307810696</v>
      </c>
      <c r="K1568">
        <v>2024</v>
      </c>
      <c r="L1568">
        <v>36</v>
      </c>
    </row>
    <row r="1569" spans="1:12" x14ac:dyDescent="0.3">
      <c r="A1569">
        <v>105</v>
      </c>
      <c r="B1569" t="s">
        <v>743</v>
      </c>
      <c r="C1569" t="s">
        <v>306</v>
      </c>
      <c r="D1569">
        <v>260</v>
      </c>
      <c r="E1569" t="s">
        <v>1272</v>
      </c>
      <c r="F1569">
        <v>22588</v>
      </c>
      <c r="G1569">
        <v>25</v>
      </c>
      <c r="H1569">
        <v>1780</v>
      </c>
      <c r="I1569">
        <v>1.1510536568089251E-2</v>
      </c>
      <c r="J1569">
        <v>0.14606741573033707</v>
      </c>
      <c r="K1569">
        <v>2024</v>
      </c>
      <c r="L1569">
        <v>36</v>
      </c>
    </row>
    <row r="1570" spans="1:12" x14ac:dyDescent="0.3">
      <c r="A1570">
        <v>105</v>
      </c>
      <c r="B1570" t="s">
        <v>743</v>
      </c>
      <c r="C1570" t="s">
        <v>431</v>
      </c>
      <c r="D1570">
        <v>246</v>
      </c>
      <c r="E1570" t="s">
        <v>1106</v>
      </c>
      <c r="F1570">
        <v>22588</v>
      </c>
      <c r="G1570">
        <v>26</v>
      </c>
      <c r="H1570">
        <v>748</v>
      </c>
      <c r="I1570">
        <v>1.0890738445192137E-2</v>
      </c>
      <c r="J1570">
        <v>0.32887700534759357</v>
      </c>
      <c r="K1570">
        <v>2024</v>
      </c>
      <c r="L1570">
        <v>36</v>
      </c>
    </row>
    <row r="1571" spans="1:12" x14ac:dyDescent="0.3">
      <c r="A1571">
        <v>105</v>
      </c>
      <c r="B1571" t="s">
        <v>743</v>
      </c>
      <c r="C1571" t="s">
        <v>580</v>
      </c>
      <c r="D1571">
        <v>232</v>
      </c>
      <c r="E1571" t="s">
        <v>1120</v>
      </c>
      <c r="F1571">
        <v>22588</v>
      </c>
      <c r="G1571">
        <v>27</v>
      </c>
      <c r="H1571">
        <v>1400</v>
      </c>
      <c r="I1571">
        <v>1.0270940322295023E-2</v>
      </c>
      <c r="J1571">
        <v>0.1657142857142857</v>
      </c>
      <c r="K1571">
        <v>2024</v>
      </c>
      <c r="L1571">
        <v>36</v>
      </c>
    </row>
    <row r="1572" spans="1:12" x14ac:dyDescent="0.3">
      <c r="A1572">
        <v>105</v>
      </c>
      <c r="B1572" t="s">
        <v>743</v>
      </c>
      <c r="C1572" t="s">
        <v>416</v>
      </c>
      <c r="D1572">
        <v>226</v>
      </c>
      <c r="E1572" t="s">
        <v>1112</v>
      </c>
      <c r="F1572">
        <v>22588</v>
      </c>
      <c r="G1572">
        <v>28</v>
      </c>
      <c r="H1572">
        <v>886</v>
      </c>
      <c r="I1572">
        <v>1.0005312555339117E-2</v>
      </c>
      <c r="J1572">
        <v>0.25507900677200901</v>
      </c>
      <c r="K1572">
        <v>2024</v>
      </c>
      <c r="L1572">
        <v>36</v>
      </c>
    </row>
    <row r="1573" spans="1:12" x14ac:dyDescent="0.3">
      <c r="A1573">
        <v>105</v>
      </c>
      <c r="B1573" t="s">
        <v>743</v>
      </c>
      <c r="C1573" t="s">
        <v>535</v>
      </c>
      <c r="D1573">
        <v>218</v>
      </c>
      <c r="E1573" t="s">
        <v>1108</v>
      </c>
      <c r="F1573">
        <v>22588</v>
      </c>
      <c r="G1573">
        <v>29</v>
      </c>
      <c r="H1573">
        <v>1438</v>
      </c>
      <c r="I1573">
        <v>9.6511421993979111E-3</v>
      </c>
      <c r="J1573">
        <v>0.15159944367176634</v>
      </c>
      <c r="K1573">
        <v>2024</v>
      </c>
      <c r="L1573">
        <v>36</v>
      </c>
    </row>
    <row r="1574" spans="1:12" x14ac:dyDescent="0.3">
      <c r="A1574">
        <v>105</v>
      </c>
      <c r="B1574" t="s">
        <v>743</v>
      </c>
      <c r="C1574" t="s">
        <v>393</v>
      </c>
      <c r="D1574">
        <v>202</v>
      </c>
      <c r="E1574" t="s">
        <v>1279</v>
      </c>
      <c r="F1574">
        <v>22588</v>
      </c>
      <c r="G1574">
        <v>30</v>
      </c>
      <c r="H1574">
        <v>4446</v>
      </c>
      <c r="I1574">
        <v>8.9428014875154952E-3</v>
      </c>
      <c r="J1574">
        <v>4.5434098065677012E-2</v>
      </c>
      <c r="K1574">
        <v>2024</v>
      </c>
      <c r="L1574">
        <v>36</v>
      </c>
    </row>
    <row r="1575" spans="1:12" x14ac:dyDescent="0.3">
      <c r="A1575">
        <v>105</v>
      </c>
      <c r="B1575" t="s">
        <v>743</v>
      </c>
      <c r="C1575" t="s">
        <v>390</v>
      </c>
      <c r="D1575">
        <v>195</v>
      </c>
      <c r="E1575" t="s">
        <v>1218</v>
      </c>
      <c r="F1575">
        <v>22588</v>
      </c>
      <c r="G1575">
        <v>31</v>
      </c>
      <c r="H1575">
        <v>1910</v>
      </c>
      <c r="I1575">
        <v>8.6329024260669383E-3</v>
      </c>
      <c r="J1575">
        <v>0.10209424083769633</v>
      </c>
      <c r="K1575">
        <v>2024</v>
      </c>
      <c r="L1575">
        <v>36</v>
      </c>
    </row>
    <row r="1576" spans="1:12" x14ac:dyDescent="0.3">
      <c r="A1576">
        <v>105</v>
      </c>
      <c r="B1576" t="s">
        <v>743</v>
      </c>
      <c r="C1576" t="s">
        <v>444</v>
      </c>
      <c r="D1576">
        <v>193</v>
      </c>
      <c r="E1576" t="s">
        <v>2249</v>
      </c>
      <c r="F1576">
        <v>22588</v>
      </c>
      <c r="G1576">
        <v>32</v>
      </c>
      <c r="H1576">
        <v>886</v>
      </c>
      <c r="I1576">
        <v>8.5443598370816363E-3</v>
      </c>
      <c r="J1576">
        <v>0.21783295711060949</v>
      </c>
      <c r="K1576">
        <v>2024</v>
      </c>
      <c r="L1576">
        <v>36</v>
      </c>
    </row>
    <row r="1577" spans="1:12" x14ac:dyDescent="0.3">
      <c r="A1577">
        <v>105</v>
      </c>
      <c r="B1577" t="s">
        <v>743</v>
      </c>
      <c r="C1577" t="s">
        <v>349</v>
      </c>
      <c r="D1577">
        <v>188</v>
      </c>
      <c r="E1577" t="s">
        <v>1203</v>
      </c>
      <c r="F1577">
        <v>22588</v>
      </c>
      <c r="G1577">
        <v>33</v>
      </c>
      <c r="H1577">
        <v>1266</v>
      </c>
      <c r="I1577">
        <v>8.3230033646183813E-3</v>
      </c>
      <c r="J1577">
        <v>0.14849921011058451</v>
      </c>
      <c r="K1577">
        <v>2024</v>
      </c>
      <c r="L1577">
        <v>36</v>
      </c>
    </row>
    <row r="1578" spans="1:12" x14ac:dyDescent="0.3">
      <c r="A1578">
        <v>105</v>
      </c>
      <c r="B1578" t="s">
        <v>743</v>
      </c>
      <c r="C1578" t="s">
        <v>243</v>
      </c>
      <c r="D1578">
        <v>178</v>
      </c>
      <c r="E1578" t="s">
        <v>1128</v>
      </c>
      <c r="F1578">
        <v>22588</v>
      </c>
      <c r="G1578">
        <v>34</v>
      </c>
      <c r="H1578">
        <v>1260</v>
      </c>
      <c r="I1578">
        <v>7.8802904196918714E-3</v>
      </c>
      <c r="J1578">
        <v>0.14126984126984127</v>
      </c>
      <c r="K1578">
        <v>2024</v>
      </c>
      <c r="L1578">
        <v>36</v>
      </c>
    </row>
    <row r="1579" spans="1:12" x14ac:dyDescent="0.3">
      <c r="A1579">
        <v>105</v>
      </c>
      <c r="B1579" t="s">
        <v>743</v>
      </c>
      <c r="C1579" t="s">
        <v>403</v>
      </c>
      <c r="D1579">
        <v>176</v>
      </c>
      <c r="E1579" t="s">
        <v>1201</v>
      </c>
      <c r="F1579">
        <v>22588</v>
      </c>
      <c r="G1579">
        <v>35</v>
      </c>
      <c r="H1579">
        <v>1310</v>
      </c>
      <c r="I1579">
        <v>7.7917478307065703E-3</v>
      </c>
      <c r="J1579">
        <v>0.13435114503816795</v>
      </c>
      <c r="K1579">
        <v>2024</v>
      </c>
      <c r="L1579">
        <v>36</v>
      </c>
    </row>
    <row r="1580" spans="1:12" x14ac:dyDescent="0.3">
      <c r="A1580">
        <v>105</v>
      </c>
      <c r="B1580" t="s">
        <v>743</v>
      </c>
      <c r="C1580" t="s">
        <v>439</v>
      </c>
      <c r="D1580">
        <v>169</v>
      </c>
      <c r="E1580" t="s">
        <v>3011</v>
      </c>
      <c r="F1580">
        <v>22588</v>
      </c>
      <c r="G1580">
        <v>36</v>
      </c>
      <c r="H1580">
        <v>437</v>
      </c>
      <c r="I1580">
        <v>7.4818487692580133E-3</v>
      </c>
      <c r="J1580">
        <v>0.38672768878718533</v>
      </c>
      <c r="K1580">
        <v>2024</v>
      </c>
      <c r="L1580">
        <v>36</v>
      </c>
    </row>
    <row r="1581" spans="1:12" x14ac:dyDescent="0.3">
      <c r="A1581">
        <v>105</v>
      </c>
      <c r="B1581" t="s">
        <v>743</v>
      </c>
      <c r="C1581" t="s">
        <v>577</v>
      </c>
      <c r="D1581">
        <v>159</v>
      </c>
      <c r="E1581" t="s">
        <v>1050</v>
      </c>
      <c r="F1581">
        <v>22588</v>
      </c>
      <c r="G1581">
        <v>37</v>
      </c>
      <c r="H1581">
        <v>3578</v>
      </c>
      <c r="I1581">
        <v>7.0391358243315034E-3</v>
      </c>
      <c r="J1581">
        <v>4.4438233650083848E-2</v>
      </c>
      <c r="K1581">
        <v>2024</v>
      </c>
      <c r="L1581">
        <v>36</v>
      </c>
    </row>
    <row r="1582" spans="1:12" x14ac:dyDescent="0.3">
      <c r="A1582">
        <v>105</v>
      </c>
      <c r="B1582" t="s">
        <v>743</v>
      </c>
      <c r="C1582" t="s">
        <v>637</v>
      </c>
      <c r="D1582">
        <v>158</v>
      </c>
      <c r="E1582" t="s">
        <v>1038</v>
      </c>
      <c r="F1582">
        <v>22588</v>
      </c>
      <c r="G1582">
        <v>38</v>
      </c>
      <c r="H1582">
        <v>2966</v>
      </c>
      <c r="I1582">
        <v>6.9948645298388524E-3</v>
      </c>
      <c r="J1582">
        <v>5.3270397842211735E-2</v>
      </c>
      <c r="K1582">
        <v>2024</v>
      </c>
      <c r="L1582">
        <v>36</v>
      </c>
    </row>
    <row r="1583" spans="1:12" x14ac:dyDescent="0.3">
      <c r="A1583">
        <v>105</v>
      </c>
      <c r="B1583" t="s">
        <v>743</v>
      </c>
      <c r="C1583" t="s">
        <v>600</v>
      </c>
      <c r="D1583">
        <v>156</v>
      </c>
      <c r="E1583" t="s">
        <v>3016</v>
      </c>
      <c r="F1583">
        <v>22588</v>
      </c>
      <c r="G1583">
        <v>39</v>
      </c>
      <c r="H1583">
        <v>343</v>
      </c>
      <c r="I1583">
        <v>6.9063219408535504E-3</v>
      </c>
      <c r="J1583">
        <v>0.45481049562682213</v>
      </c>
      <c r="K1583">
        <v>2024</v>
      </c>
      <c r="L1583">
        <v>36</v>
      </c>
    </row>
    <row r="1584" spans="1:12" x14ac:dyDescent="0.3">
      <c r="A1584">
        <v>105</v>
      </c>
      <c r="B1584" t="s">
        <v>743</v>
      </c>
      <c r="C1584" t="s">
        <v>440</v>
      </c>
      <c r="D1584">
        <v>155</v>
      </c>
      <c r="E1584" t="s">
        <v>3044</v>
      </c>
      <c r="F1584">
        <v>22588</v>
      </c>
      <c r="G1584">
        <v>40</v>
      </c>
      <c r="H1584">
        <v>268</v>
      </c>
      <c r="I1584">
        <v>6.8620506463608994E-3</v>
      </c>
      <c r="J1584">
        <v>0.57835820895522383</v>
      </c>
      <c r="K1584">
        <v>2024</v>
      </c>
      <c r="L1584">
        <v>36</v>
      </c>
    </row>
    <row r="1585" spans="1:12" x14ac:dyDescent="0.3">
      <c r="A1585">
        <v>105</v>
      </c>
      <c r="B1585" t="s">
        <v>743</v>
      </c>
      <c r="C1585" t="s">
        <v>213</v>
      </c>
      <c r="D1585">
        <v>154</v>
      </c>
      <c r="E1585" t="s">
        <v>1223</v>
      </c>
      <c r="F1585">
        <v>22588</v>
      </c>
      <c r="G1585">
        <v>41</v>
      </c>
      <c r="H1585">
        <v>3376</v>
      </c>
      <c r="I1585">
        <v>6.8177793518682485E-3</v>
      </c>
      <c r="J1585">
        <v>4.5616113744075829E-2</v>
      </c>
      <c r="K1585">
        <v>2024</v>
      </c>
      <c r="L1585">
        <v>36</v>
      </c>
    </row>
    <row r="1586" spans="1:12" x14ac:dyDescent="0.3">
      <c r="A1586">
        <v>105</v>
      </c>
      <c r="B1586" t="s">
        <v>743</v>
      </c>
      <c r="C1586" t="s">
        <v>376</v>
      </c>
      <c r="D1586">
        <v>142</v>
      </c>
      <c r="E1586" t="s">
        <v>1222</v>
      </c>
      <c r="F1586">
        <v>22588</v>
      </c>
      <c r="G1586">
        <v>42</v>
      </c>
      <c r="H1586">
        <v>2154</v>
      </c>
      <c r="I1586">
        <v>6.2865238179564374E-3</v>
      </c>
      <c r="J1586">
        <v>6.5923862581244191E-2</v>
      </c>
      <c r="K1586">
        <v>2024</v>
      </c>
      <c r="L1586">
        <v>36</v>
      </c>
    </row>
    <row r="1587" spans="1:12" x14ac:dyDescent="0.3">
      <c r="A1587">
        <v>105</v>
      </c>
      <c r="B1587" t="s">
        <v>743</v>
      </c>
      <c r="C1587" t="s">
        <v>412</v>
      </c>
      <c r="D1587">
        <v>135</v>
      </c>
      <c r="E1587" t="s">
        <v>1196</v>
      </c>
      <c r="F1587">
        <v>22588</v>
      </c>
      <c r="G1587">
        <v>43</v>
      </c>
      <c r="H1587">
        <v>3229</v>
      </c>
      <c r="I1587">
        <v>5.9766247565078805E-3</v>
      </c>
      <c r="J1587">
        <v>4.1808609476618151E-2</v>
      </c>
      <c r="K1587">
        <v>2024</v>
      </c>
      <c r="L1587">
        <v>36</v>
      </c>
    </row>
    <row r="1588" spans="1:12" x14ac:dyDescent="0.3">
      <c r="A1588">
        <v>105</v>
      </c>
      <c r="B1588" t="s">
        <v>743</v>
      </c>
      <c r="C1588" t="s">
        <v>567</v>
      </c>
      <c r="D1588">
        <v>133</v>
      </c>
      <c r="E1588" t="s">
        <v>1283</v>
      </c>
      <c r="F1588">
        <v>22588</v>
      </c>
      <c r="G1588">
        <v>44</v>
      </c>
      <c r="H1588">
        <v>691</v>
      </c>
      <c r="I1588">
        <v>5.8880821675225785E-3</v>
      </c>
      <c r="J1588">
        <v>0.19247467438494936</v>
      </c>
      <c r="K1588">
        <v>2024</v>
      </c>
      <c r="L1588">
        <v>36</v>
      </c>
    </row>
    <row r="1589" spans="1:12" x14ac:dyDescent="0.3">
      <c r="A1589">
        <v>105</v>
      </c>
      <c r="B1589" t="s">
        <v>743</v>
      </c>
      <c r="C1589" t="s">
        <v>674</v>
      </c>
      <c r="D1589">
        <v>132</v>
      </c>
      <c r="E1589" t="s">
        <v>1206</v>
      </c>
      <c r="F1589">
        <v>22588</v>
      </c>
      <c r="G1589">
        <v>45</v>
      </c>
      <c r="H1589">
        <v>1249</v>
      </c>
      <c r="I1589">
        <v>5.8438108730299275E-3</v>
      </c>
      <c r="J1589">
        <v>0.10568454763811048</v>
      </c>
      <c r="K1589">
        <v>2024</v>
      </c>
      <c r="L1589">
        <v>36</v>
      </c>
    </row>
    <row r="1590" spans="1:12" x14ac:dyDescent="0.3">
      <c r="A1590">
        <v>105</v>
      </c>
      <c r="B1590" t="s">
        <v>743</v>
      </c>
      <c r="C1590" t="s">
        <v>193</v>
      </c>
      <c r="D1590">
        <v>126</v>
      </c>
      <c r="E1590" t="s">
        <v>1221</v>
      </c>
      <c r="F1590">
        <v>22588</v>
      </c>
      <c r="G1590">
        <v>46.5</v>
      </c>
      <c r="H1590">
        <v>1866</v>
      </c>
      <c r="I1590">
        <v>5.5781831060740215E-3</v>
      </c>
      <c r="J1590">
        <v>6.7524115755627015E-2</v>
      </c>
      <c r="K1590">
        <v>2024</v>
      </c>
      <c r="L1590">
        <v>36</v>
      </c>
    </row>
    <row r="1591" spans="1:12" x14ac:dyDescent="0.3">
      <c r="A1591">
        <v>105</v>
      </c>
      <c r="B1591" t="s">
        <v>743</v>
      </c>
      <c r="C1591" t="s">
        <v>517</v>
      </c>
      <c r="D1591">
        <v>126</v>
      </c>
      <c r="E1591" t="s">
        <v>1035</v>
      </c>
      <c r="F1591">
        <v>22588</v>
      </c>
      <c r="G1591">
        <v>46.5</v>
      </c>
      <c r="H1591">
        <v>3314</v>
      </c>
      <c r="I1591">
        <v>5.5781831060740215E-3</v>
      </c>
      <c r="J1591">
        <v>3.8020519010259504E-2</v>
      </c>
      <c r="K1591">
        <v>2024</v>
      </c>
      <c r="L1591">
        <v>36</v>
      </c>
    </row>
    <row r="1592" spans="1:12" x14ac:dyDescent="0.3">
      <c r="A1592">
        <v>105</v>
      </c>
      <c r="B1592" t="s">
        <v>743</v>
      </c>
      <c r="C1592" t="s">
        <v>448</v>
      </c>
      <c r="D1592">
        <v>121</v>
      </c>
      <c r="E1592" t="s">
        <v>1270</v>
      </c>
      <c r="F1592">
        <v>22588</v>
      </c>
      <c r="G1592">
        <v>48</v>
      </c>
      <c r="H1592">
        <v>2369</v>
      </c>
      <c r="I1592">
        <v>5.3568266336107666E-3</v>
      </c>
      <c r="J1592">
        <v>5.1076403545799919E-2</v>
      </c>
      <c r="K1592">
        <v>2024</v>
      </c>
      <c r="L1592">
        <v>36</v>
      </c>
    </row>
    <row r="1593" spans="1:12" x14ac:dyDescent="0.3">
      <c r="A1593">
        <v>105</v>
      </c>
      <c r="B1593" t="s">
        <v>743</v>
      </c>
      <c r="C1593" t="s">
        <v>504</v>
      </c>
      <c r="D1593">
        <v>106</v>
      </c>
      <c r="E1593" t="s">
        <v>1039</v>
      </c>
      <c r="F1593">
        <v>22588</v>
      </c>
      <c r="G1593">
        <v>49</v>
      </c>
      <c r="H1593">
        <v>10574</v>
      </c>
      <c r="I1593">
        <v>4.6927572162210026E-3</v>
      </c>
      <c r="J1593">
        <v>1.0024588613580481E-2</v>
      </c>
      <c r="K1593">
        <v>2024</v>
      </c>
      <c r="L1593">
        <v>36</v>
      </c>
    </row>
    <row r="1594" spans="1:12" x14ac:dyDescent="0.3">
      <c r="A1594">
        <v>105</v>
      </c>
      <c r="B1594" t="s">
        <v>743</v>
      </c>
      <c r="C1594" t="s">
        <v>358</v>
      </c>
      <c r="D1594">
        <v>105</v>
      </c>
      <c r="E1594" t="s">
        <v>1036</v>
      </c>
      <c r="F1594">
        <v>22588</v>
      </c>
      <c r="G1594">
        <v>50</v>
      </c>
      <c r="H1594">
        <v>3945</v>
      </c>
      <c r="I1594">
        <v>4.6484859217283516E-3</v>
      </c>
      <c r="J1594">
        <v>2.6615969581749048E-2</v>
      </c>
      <c r="K1594">
        <v>2024</v>
      </c>
      <c r="L1594">
        <v>36</v>
      </c>
    </row>
    <row r="1595" spans="1:12" x14ac:dyDescent="0.3">
      <c r="A1595">
        <v>105</v>
      </c>
      <c r="B1595" t="s">
        <v>743</v>
      </c>
      <c r="C1595" t="s">
        <v>177</v>
      </c>
      <c r="D1595">
        <v>104</v>
      </c>
      <c r="E1595" t="s">
        <v>1217</v>
      </c>
      <c r="F1595">
        <v>22588</v>
      </c>
      <c r="G1595">
        <v>52.5</v>
      </c>
      <c r="H1595">
        <v>4588</v>
      </c>
      <c r="I1595">
        <v>4.6042146272357006E-3</v>
      </c>
      <c r="J1595">
        <v>2.2667829119442023E-2</v>
      </c>
      <c r="K1595">
        <v>2024</v>
      </c>
      <c r="L1595">
        <v>36</v>
      </c>
    </row>
    <row r="1596" spans="1:12" x14ac:dyDescent="0.3">
      <c r="A1596">
        <v>105</v>
      </c>
      <c r="B1596" t="s">
        <v>743</v>
      </c>
      <c r="C1596" t="s">
        <v>217</v>
      </c>
      <c r="D1596">
        <v>104</v>
      </c>
      <c r="E1596" t="s">
        <v>1034</v>
      </c>
      <c r="F1596">
        <v>22588</v>
      </c>
      <c r="G1596">
        <v>52.5</v>
      </c>
      <c r="H1596">
        <v>3200</v>
      </c>
      <c r="I1596">
        <v>4.6042146272357006E-3</v>
      </c>
      <c r="J1596">
        <v>3.2500000000000001E-2</v>
      </c>
      <c r="K1596">
        <v>2024</v>
      </c>
      <c r="L1596">
        <v>36</v>
      </c>
    </row>
    <row r="1597" spans="1:12" x14ac:dyDescent="0.3">
      <c r="A1597">
        <v>105</v>
      </c>
      <c r="B1597" t="s">
        <v>743</v>
      </c>
      <c r="C1597" t="s">
        <v>441</v>
      </c>
      <c r="D1597">
        <v>104</v>
      </c>
      <c r="E1597" t="s">
        <v>3033</v>
      </c>
      <c r="F1597">
        <v>22588</v>
      </c>
      <c r="G1597">
        <v>52.5</v>
      </c>
      <c r="H1597">
        <v>260</v>
      </c>
      <c r="I1597">
        <v>4.6042146272357006E-3</v>
      </c>
      <c r="J1597">
        <v>0.4</v>
      </c>
      <c r="K1597">
        <v>2024</v>
      </c>
      <c r="L1597">
        <v>36</v>
      </c>
    </row>
    <row r="1598" spans="1:12" x14ac:dyDescent="0.3">
      <c r="A1598">
        <v>105</v>
      </c>
      <c r="B1598" t="s">
        <v>743</v>
      </c>
      <c r="C1598" t="s">
        <v>539</v>
      </c>
      <c r="D1598">
        <v>104</v>
      </c>
      <c r="E1598" t="s">
        <v>3043</v>
      </c>
      <c r="F1598">
        <v>22588</v>
      </c>
      <c r="G1598">
        <v>52.5</v>
      </c>
      <c r="H1598">
        <v>258</v>
      </c>
      <c r="I1598">
        <v>4.6042146272357006E-3</v>
      </c>
      <c r="J1598">
        <v>0.40310077519379844</v>
      </c>
      <c r="K1598">
        <v>2024</v>
      </c>
      <c r="L1598">
        <v>36</v>
      </c>
    </row>
    <row r="1599" spans="1:12" x14ac:dyDescent="0.3">
      <c r="A1599">
        <v>105</v>
      </c>
      <c r="B1599" t="s">
        <v>743</v>
      </c>
      <c r="C1599" t="s">
        <v>224</v>
      </c>
      <c r="D1599">
        <v>102</v>
      </c>
      <c r="E1599" t="s">
        <v>1040</v>
      </c>
      <c r="F1599">
        <v>22588</v>
      </c>
      <c r="G1599">
        <v>55</v>
      </c>
      <c r="H1599">
        <v>7253</v>
      </c>
      <c r="I1599">
        <v>4.5156720382503986E-3</v>
      </c>
      <c r="J1599">
        <v>1.4063146284296153E-2</v>
      </c>
      <c r="K1599">
        <v>2024</v>
      </c>
      <c r="L1599">
        <v>36</v>
      </c>
    </row>
    <row r="1600" spans="1:12" x14ac:dyDescent="0.3">
      <c r="A1600">
        <v>105</v>
      </c>
      <c r="B1600" t="s">
        <v>743</v>
      </c>
      <c r="C1600" t="s">
        <v>215</v>
      </c>
      <c r="D1600">
        <v>101</v>
      </c>
      <c r="E1600" t="s">
        <v>1041</v>
      </c>
      <c r="F1600">
        <v>22588</v>
      </c>
      <c r="G1600">
        <v>56</v>
      </c>
      <c r="H1600">
        <v>14909</v>
      </c>
      <c r="I1600">
        <v>4.4714007437577476E-3</v>
      </c>
      <c r="J1600">
        <v>6.7744315514118988E-3</v>
      </c>
      <c r="K1600">
        <v>2024</v>
      </c>
      <c r="L1600">
        <v>36</v>
      </c>
    </row>
    <row r="1601" spans="1:12" x14ac:dyDescent="0.3">
      <c r="A1601">
        <v>105</v>
      </c>
      <c r="B1601" t="s">
        <v>743</v>
      </c>
      <c r="C1601" t="s">
        <v>475</v>
      </c>
      <c r="D1601">
        <v>97</v>
      </c>
      <c r="E1601" t="s">
        <v>1214</v>
      </c>
      <c r="F1601">
        <v>22588</v>
      </c>
      <c r="G1601">
        <v>57</v>
      </c>
      <c r="H1601">
        <v>1733</v>
      </c>
      <c r="I1601">
        <v>4.2943155657871436E-3</v>
      </c>
      <c r="J1601">
        <v>5.5972302365839582E-2</v>
      </c>
      <c r="K1601">
        <v>2024</v>
      </c>
      <c r="L1601">
        <v>36</v>
      </c>
    </row>
    <row r="1602" spans="1:12" x14ac:dyDescent="0.3">
      <c r="A1602">
        <v>105</v>
      </c>
      <c r="B1602" t="s">
        <v>743</v>
      </c>
      <c r="C1602" t="s">
        <v>352</v>
      </c>
      <c r="D1602">
        <v>92</v>
      </c>
      <c r="E1602" t="s">
        <v>1280</v>
      </c>
      <c r="F1602">
        <v>22588</v>
      </c>
      <c r="G1602">
        <v>58</v>
      </c>
      <c r="H1602">
        <v>1992</v>
      </c>
      <c r="I1602">
        <v>4.0729590933238887E-3</v>
      </c>
      <c r="J1602">
        <v>4.6184738955823292E-2</v>
      </c>
      <c r="K1602">
        <v>2024</v>
      </c>
      <c r="L1602">
        <v>36</v>
      </c>
    </row>
    <row r="1603" spans="1:12" x14ac:dyDescent="0.3">
      <c r="A1603">
        <v>105</v>
      </c>
      <c r="B1603" t="s">
        <v>743</v>
      </c>
      <c r="C1603" t="s">
        <v>267</v>
      </c>
      <c r="D1603">
        <v>90</v>
      </c>
      <c r="E1603" t="s">
        <v>1111</v>
      </c>
      <c r="F1603">
        <v>22588</v>
      </c>
      <c r="G1603">
        <v>59</v>
      </c>
      <c r="H1603">
        <v>339</v>
      </c>
      <c r="I1603">
        <v>3.9844165043385867E-3</v>
      </c>
      <c r="J1603">
        <v>0.26548672566371684</v>
      </c>
      <c r="K1603">
        <v>2024</v>
      </c>
      <c r="L1603">
        <v>36</v>
      </c>
    </row>
    <row r="1604" spans="1:12" x14ac:dyDescent="0.3">
      <c r="A1604">
        <v>105</v>
      </c>
      <c r="B1604" t="s">
        <v>743</v>
      </c>
      <c r="C1604" t="s">
        <v>192</v>
      </c>
      <c r="D1604">
        <v>87</v>
      </c>
      <c r="E1604" t="s">
        <v>1198</v>
      </c>
      <c r="F1604">
        <v>22588</v>
      </c>
      <c r="G1604">
        <v>60</v>
      </c>
      <c r="H1604">
        <v>1559</v>
      </c>
      <c r="I1604">
        <v>3.8516026208606341E-3</v>
      </c>
      <c r="J1604">
        <v>5.5805003207184095E-2</v>
      </c>
      <c r="K1604">
        <v>2024</v>
      </c>
      <c r="L1604">
        <v>36</v>
      </c>
    </row>
    <row r="1605" spans="1:12" x14ac:dyDescent="0.3">
      <c r="A1605">
        <v>105</v>
      </c>
      <c r="B1605" t="s">
        <v>743</v>
      </c>
      <c r="C1605" t="s">
        <v>165</v>
      </c>
      <c r="D1605">
        <v>81</v>
      </c>
      <c r="E1605" t="s">
        <v>1220</v>
      </c>
      <c r="F1605">
        <v>22588</v>
      </c>
      <c r="G1605">
        <v>61.5</v>
      </c>
      <c r="H1605">
        <v>3681</v>
      </c>
      <c r="I1605">
        <v>3.5859748539047282E-3</v>
      </c>
      <c r="J1605">
        <v>2.2004889975550123E-2</v>
      </c>
      <c r="K1605">
        <v>2024</v>
      </c>
      <c r="L1605">
        <v>36</v>
      </c>
    </row>
    <row r="1606" spans="1:12" x14ac:dyDescent="0.3">
      <c r="A1606">
        <v>105</v>
      </c>
      <c r="B1606" t="s">
        <v>743</v>
      </c>
      <c r="C1606" t="s">
        <v>645</v>
      </c>
      <c r="D1606">
        <v>81</v>
      </c>
      <c r="E1606" t="s">
        <v>1281</v>
      </c>
      <c r="F1606">
        <v>22588</v>
      </c>
      <c r="G1606">
        <v>61.5</v>
      </c>
      <c r="H1606">
        <v>1737</v>
      </c>
      <c r="I1606">
        <v>3.5859748539047282E-3</v>
      </c>
      <c r="J1606">
        <v>4.6632124352331605E-2</v>
      </c>
      <c r="K1606">
        <v>2024</v>
      </c>
      <c r="L1606">
        <v>36</v>
      </c>
    </row>
    <row r="1607" spans="1:12" x14ac:dyDescent="0.3">
      <c r="A1607">
        <v>105</v>
      </c>
      <c r="B1607" t="s">
        <v>743</v>
      </c>
      <c r="C1607" t="s">
        <v>505</v>
      </c>
      <c r="D1607">
        <v>79</v>
      </c>
      <c r="E1607" t="s">
        <v>1054</v>
      </c>
      <c r="F1607">
        <v>22588</v>
      </c>
      <c r="G1607">
        <v>63</v>
      </c>
      <c r="H1607">
        <v>3953</v>
      </c>
      <c r="I1607">
        <v>3.4974322649194262E-3</v>
      </c>
      <c r="J1607">
        <v>1.9984821654439665E-2</v>
      </c>
      <c r="K1607">
        <v>2024</v>
      </c>
      <c r="L1607">
        <v>36</v>
      </c>
    </row>
    <row r="1608" spans="1:12" x14ac:dyDescent="0.3">
      <c r="A1608">
        <v>105</v>
      </c>
      <c r="B1608" t="s">
        <v>743</v>
      </c>
      <c r="C1608" t="s">
        <v>546</v>
      </c>
      <c r="D1608">
        <v>78</v>
      </c>
      <c r="E1608" t="s">
        <v>1185</v>
      </c>
      <c r="F1608">
        <v>22588</v>
      </c>
      <c r="G1608">
        <v>64</v>
      </c>
      <c r="H1608">
        <v>5351</v>
      </c>
      <c r="I1608">
        <v>3.4531609704267752E-3</v>
      </c>
      <c r="J1608">
        <v>1.4576714632778921E-2</v>
      </c>
      <c r="K1608">
        <v>2024</v>
      </c>
      <c r="L1608">
        <v>36</v>
      </c>
    </row>
    <row r="1609" spans="1:12" x14ac:dyDescent="0.3">
      <c r="A1609">
        <v>105</v>
      </c>
      <c r="B1609" t="s">
        <v>743</v>
      </c>
      <c r="C1609" t="s">
        <v>585</v>
      </c>
      <c r="D1609">
        <v>77</v>
      </c>
      <c r="E1609" t="s">
        <v>1048</v>
      </c>
      <c r="F1609">
        <v>22588</v>
      </c>
      <c r="G1609">
        <v>65</v>
      </c>
      <c r="H1609">
        <v>7075</v>
      </c>
      <c r="I1609">
        <v>3.4088896759341242E-3</v>
      </c>
      <c r="J1609">
        <v>1.0883392226148409E-2</v>
      </c>
      <c r="K1609">
        <v>2024</v>
      </c>
      <c r="L1609">
        <v>36</v>
      </c>
    </row>
    <row r="1610" spans="1:12" x14ac:dyDescent="0.3">
      <c r="A1610">
        <v>105</v>
      </c>
      <c r="B1610" t="s">
        <v>743</v>
      </c>
      <c r="C1610" t="s">
        <v>361</v>
      </c>
      <c r="D1610">
        <v>74</v>
      </c>
      <c r="E1610" t="s">
        <v>1032</v>
      </c>
      <c r="F1610">
        <v>22588</v>
      </c>
      <c r="G1610">
        <v>66</v>
      </c>
      <c r="H1610">
        <v>3560</v>
      </c>
      <c r="I1610">
        <v>3.2760757924561713E-3</v>
      </c>
      <c r="J1610">
        <v>2.0786516853932586E-2</v>
      </c>
      <c r="K1610">
        <v>2024</v>
      </c>
      <c r="L1610">
        <v>36</v>
      </c>
    </row>
    <row r="1611" spans="1:12" x14ac:dyDescent="0.3">
      <c r="A1611">
        <v>105</v>
      </c>
      <c r="B1611" t="s">
        <v>743</v>
      </c>
      <c r="C1611" t="s">
        <v>457</v>
      </c>
      <c r="D1611">
        <v>73</v>
      </c>
      <c r="E1611" t="s">
        <v>1314</v>
      </c>
      <c r="F1611">
        <v>22588</v>
      </c>
      <c r="G1611">
        <v>67</v>
      </c>
      <c r="H1611">
        <v>1257</v>
      </c>
      <c r="I1611">
        <v>3.2318044979635203E-3</v>
      </c>
      <c r="J1611">
        <v>5.8074781225139219E-2</v>
      </c>
      <c r="K1611">
        <v>2024</v>
      </c>
      <c r="L1611">
        <v>36</v>
      </c>
    </row>
    <row r="1612" spans="1:12" x14ac:dyDescent="0.3">
      <c r="A1612">
        <v>105</v>
      </c>
      <c r="B1612" t="s">
        <v>743</v>
      </c>
      <c r="C1612" t="s">
        <v>287</v>
      </c>
      <c r="D1612">
        <v>69</v>
      </c>
      <c r="E1612" t="s">
        <v>3015</v>
      </c>
      <c r="F1612">
        <v>22588</v>
      </c>
      <c r="G1612">
        <v>68</v>
      </c>
      <c r="H1612">
        <v>344</v>
      </c>
      <c r="I1612">
        <v>3.0547193199929167E-3</v>
      </c>
      <c r="J1612">
        <v>0.2005813953488372</v>
      </c>
      <c r="K1612">
        <v>2024</v>
      </c>
      <c r="L1612">
        <v>36</v>
      </c>
    </row>
    <row r="1613" spans="1:12" x14ac:dyDescent="0.3">
      <c r="A1613">
        <v>105</v>
      </c>
      <c r="B1613" t="s">
        <v>743</v>
      </c>
      <c r="C1613" t="s">
        <v>264</v>
      </c>
      <c r="D1613">
        <v>68</v>
      </c>
      <c r="E1613" t="s">
        <v>1031</v>
      </c>
      <c r="F1613">
        <v>22588</v>
      </c>
      <c r="G1613">
        <v>69</v>
      </c>
      <c r="H1613">
        <v>9696</v>
      </c>
      <c r="I1613">
        <v>3.0104480255002657E-3</v>
      </c>
      <c r="J1613">
        <v>7.0132013201320131E-3</v>
      </c>
      <c r="K1613">
        <v>2024</v>
      </c>
      <c r="L1613">
        <v>36</v>
      </c>
    </row>
    <row r="1614" spans="1:12" x14ac:dyDescent="0.3">
      <c r="A1614">
        <v>105</v>
      </c>
      <c r="B1614" t="s">
        <v>743</v>
      </c>
      <c r="C1614" t="s">
        <v>418</v>
      </c>
      <c r="D1614">
        <v>67</v>
      </c>
      <c r="E1614" t="s">
        <v>1085</v>
      </c>
      <c r="F1614">
        <v>22588</v>
      </c>
      <c r="G1614">
        <v>70</v>
      </c>
      <c r="H1614">
        <v>2606</v>
      </c>
      <c r="I1614">
        <v>2.9661767310076147E-3</v>
      </c>
      <c r="J1614">
        <v>2.5709900230237913E-2</v>
      </c>
      <c r="K1614">
        <v>2024</v>
      </c>
      <c r="L1614">
        <v>36</v>
      </c>
    </row>
    <row r="1615" spans="1:12" x14ac:dyDescent="0.3">
      <c r="A1615">
        <v>105</v>
      </c>
      <c r="B1615" t="s">
        <v>743</v>
      </c>
      <c r="C1615" t="s">
        <v>377</v>
      </c>
      <c r="D1615">
        <v>65</v>
      </c>
      <c r="E1615" t="s">
        <v>2250</v>
      </c>
      <c r="F1615">
        <v>22588</v>
      </c>
      <c r="G1615">
        <v>71</v>
      </c>
      <c r="H1615">
        <v>453</v>
      </c>
      <c r="I1615">
        <v>2.8776341420223128E-3</v>
      </c>
      <c r="J1615">
        <v>0.14348785871964681</v>
      </c>
      <c r="K1615">
        <v>2024</v>
      </c>
      <c r="L1615">
        <v>36</v>
      </c>
    </row>
    <row r="1616" spans="1:12" x14ac:dyDescent="0.3">
      <c r="A1616">
        <v>105</v>
      </c>
      <c r="B1616" t="s">
        <v>743</v>
      </c>
      <c r="C1616" t="s">
        <v>402</v>
      </c>
      <c r="D1616">
        <v>64</v>
      </c>
      <c r="E1616" t="s">
        <v>1189</v>
      </c>
      <c r="F1616">
        <v>22588</v>
      </c>
      <c r="G1616">
        <v>73</v>
      </c>
      <c r="H1616">
        <v>5544</v>
      </c>
      <c r="I1616">
        <v>2.8333628475296618E-3</v>
      </c>
      <c r="J1616">
        <v>1.1544011544011544E-2</v>
      </c>
      <c r="K1616">
        <v>2024</v>
      </c>
      <c r="L1616">
        <v>36</v>
      </c>
    </row>
    <row r="1617" spans="1:12" x14ac:dyDescent="0.3">
      <c r="A1617">
        <v>105</v>
      </c>
      <c r="B1617" t="s">
        <v>743</v>
      </c>
      <c r="C1617" t="s">
        <v>497</v>
      </c>
      <c r="D1617">
        <v>64</v>
      </c>
      <c r="E1617" t="s">
        <v>1271</v>
      </c>
      <c r="F1617">
        <v>22588</v>
      </c>
      <c r="G1617">
        <v>73</v>
      </c>
      <c r="H1617">
        <v>1017</v>
      </c>
      <c r="I1617">
        <v>2.8333628475296618E-3</v>
      </c>
      <c r="J1617">
        <v>6.2930186823992137E-2</v>
      </c>
      <c r="K1617">
        <v>2024</v>
      </c>
      <c r="L1617">
        <v>36</v>
      </c>
    </row>
    <row r="1618" spans="1:12" x14ac:dyDescent="0.3">
      <c r="A1618">
        <v>105</v>
      </c>
      <c r="B1618" t="s">
        <v>743</v>
      </c>
      <c r="C1618" t="s">
        <v>671</v>
      </c>
      <c r="D1618">
        <v>64</v>
      </c>
      <c r="E1618" t="s">
        <v>1092</v>
      </c>
      <c r="F1618">
        <v>22588</v>
      </c>
      <c r="G1618">
        <v>73</v>
      </c>
      <c r="H1618">
        <v>21676</v>
      </c>
      <c r="I1618">
        <v>2.8333628475296618E-3</v>
      </c>
      <c r="J1618">
        <v>2.952574275696623E-3</v>
      </c>
      <c r="K1618">
        <v>2024</v>
      </c>
      <c r="L1618">
        <v>36</v>
      </c>
    </row>
    <row r="1619" spans="1:12" x14ac:dyDescent="0.3">
      <c r="A1619">
        <v>105</v>
      </c>
      <c r="B1619" t="s">
        <v>743</v>
      </c>
      <c r="C1619" t="s">
        <v>200</v>
      </c>
      <c r="D1619">
        <v>62</v>
      </c>
      <c r="E1619" t="s">
        <v>1173</v>
      </c>
      <c r="F1619">
        <v>22588</v>
      </c>
      <c r="G1619">
        <v>75</v>
      </c>
      <c r="H1619">
        <v>3164</v>
      </c>
      <c r="I1619">
        <v>2.7448202585443598E-3</v>
      </c>
      <c r="J1619">
        <v>1.9595448798988623E-2</v>
      </c>
      <c r="K1619">
        <v>2024</v>
      </c>
      <c r="L1619">
        <v>36</v>
      </c>
    </row>
    <row r="1620" spans="1:12" x14ac:dyDescent="0.3">
      <c r="A1620">
        <v>105</v>
      </c>
      <c r="B1620" t="s">
        <v>743</v>
      </c>
      <c r="C1620" t="s">
        <v>209</v>
      </c>
      <c r="D1620">
        <v>59</v>
      </c>
      <c r="E1620" t="s">
        <v>1086</v>
      </c>
      <c r="F1620">
        <v>22588</v>
      </c>
      <c r="G1620">
        <v>76</v>
      </c>
      <c r="H1620">
        <v>4247</v>
      </c>
      <c r="I1620">
        <v>2.6120063750664068E-3</v>
      </c>
      <c r="J1620">
        <v>1.3892159171179657E-2</v>
      </c>
      <c r="K1620">
        <v>2024</v>
      </c>
      <c r="L1620">
        <v>36</v>
      </c>
    </row>
    <row r="1621" spans="1:12" x14ac:dyDescent="0.3">
      <c r="A1621">
        <v>105</v>
      </c>
      <c r="B1621" t="s">
        <v>743</v>
      </c>
      <c r="C1621" t="s">
        <v>668</v>
      </c>
      <c r="D1621">
        <v>57</v>
      </c>
      <c r="E1621" t="s">
        <v>1224</v>
      </c>
      <c r="F1621">
        <v>22588</v>
      </c>
      <c r="G1621">
        <v>77</v>
      </c>
      <c r="H1621">
        <v>5140</v>
      </c>
      <c r="I1621">
        <v>2.5234637860811048E-3</v>
      </c>
      <c r="J1621">
        <v>1.1089494163424125E-2</v>
      </c>
      <c r="K1621">
        <v>2024</v>
      </c>
      <c r="L1621">
        <v>36</v>
      </c>
    </row>
    <row r="1622" spans="1:12" x14ac:dyDescent="0.3">
      <c r="A1622">
        <v>105</v>
      </c>
      <c r="B1622" t="s">
        <v>743</v>
      </c>
      <c r="C1622" t="s">
        <v>249</v>
      </c>
      <c r="D1622">
        <v>54</v>
      </c>
      <c r="E1622" t="s">
        <v>1115</v>
      </c>
      <c r="F1622">
        <v>22588</v>
      </c>
      <c r="G1622">
        <v>78</v>
      </c>
      <c r="H1622">
        <v>1454</v>
      </c>
      <c r="I1622">
        <v>2.3906499026031523E-3</v>
      </c>
      <c r="J1622">
        <v>3.7138927097661624E-2</v>
      </c>
      <c r="K1622">
        <v>2024</v>
      </c>
      <c r="L1622">
        <v>36</v>
      </c>
    </row>
    <row r="1623" spans="1:12" x14ac:dyDescent="0.3">
      <c r="A1623">
        <v>105</v>
      </c>
      <c r="B1623" t="s">
        <v>743</v>
      </c>
      <c r="C1623" t="s">
        <v>472</v>
      </c>
      <c r="D1623">
        <v>50</v>
      </c>
      <c r="E1623" t="s">
        <v>1182</v>
      </c>
      <c r="F1623">
        <v>22588</v>
      </c>
      <c r="G1623">
        <v>79</v>
      </c>
      <c r="H1623">
        <v>1153</v>
      </c>
      <c r="I1623">
        <v>2.2135647246325483E-3</v>
      </c>
      <c r="J1623">
        <v>4.3365134431916738E-2</v>
      </c>
      <c r="K1623">
        <v>2024</v>
      </c>
      <c r="L1623">
        <v>36</v>
      </c>
    </row>
    <row r="1624" spans="1:12" x14ac:dyDescent="0.3">
      <c r="A1624">
        <v>105</v>
      </c>
      <c r="B1624" t="s">
        <v>743</v>
      </c>
      <c r="C1624" t="s">
        <v>163</v>
      </c>
      <c r="D1624">
        <v>48</v>
      </c>
      <c r="E1624" t="s">
        <v>1146</v>
      </c>
      <c r="F1624">
        <v>22588</v>
      </c>
      <c r="G1624">
        <v>80.5</v>
      </c>
      <c r="H1624">
        <v>2970</v>
      </c>
      <c r="I1624">
        <v>2.1250221356472463E-3</v>
      </c>
      <c r="J1624">
        <v>1.6161616161616162E-2</v>
      </c>
      <c r="K1624">
        <v>2024</v>
      </c>
      <c r="L1624">
        <v>36</v>
      </c>
    </row>
    <row r="1625" spans="1:12" x14ac:dyDescent="0.3">
      <c r="A1625">
        <v>105</v>
      </c>
      <c r="B1625" t="s">
        <v>743</v>
      </c>
      <c r="C1625" t="s">
        <v>221</v>
      </c>
      <c r="D1625">
        <v>48</v>
      </c>
      <c r="E1625" t="s">
        <v>1292</v>
      </c>
      <c r="F1625">
        <v>22588</v>
      </c>
      <c r="G1625">
        <v>80.5</v>
      </c>
      <c r="H1625">
        <v>2613</v>
      </c>
      <c r="I1625">
        <v>2.1250221356472463E-3</v>
      </c>
      <c r="J1625">
        <v>1.8369690011481057E-2</v>
      </c>
      <c r="K1625">
        <v>2024</v>
      </c>
      <c r="L1625">
        <v>36</v>
      </c>
    </row>
    <row r="1626" spans="1:12" x14ac:dyDescent="0.3">
      <c r="A1626">
        <v>105</v>
      </c>
      <c r="B1626" t="s">
        <v>743</v>
      </c>
      <c r="C1626" t="s">
        <v>231</v>
      </c>
      <c r="D1626">
        <v>47</v>
      </c>
      <c r="E1626" t="s">
        <v>1192</v>
      </c>
      <c r="F1626">
        <v>22588</v>
      </c>
      <c r="G1626">
        <v>82.5</v>
      </c>
      <c r="H1626">
        <v>1711</v>
      </c>
      <c r="I1626">
        <v>2.0807508411545953E-3</v>
      </c>
      <c r="J1626">
        <v>2.7469316189362946E-2</v>
      </c>
      <c r="K1626">
        <v>2024</v>
      </c>
      <c r="L1626">
        <v>36</v>
      </c>
    </row>
    <row r="1627" spans="1:12" x14ac:dyDescent="0.3">
      <c r="A1627">
        <v>105</v>
      </c>
      <c r="B1627" t="s">
        <v>743</v>
      </c>
      <c r="C1627" t="s">
        <v>553</v>
      </c>
      <c r="D1627">
        <v>47</v>
      </c>
      <c r="E1627" t="s">
        <v>1315</v>
      </c>
      <c r="F1627">
        <v>22588</v>
      </c>
      <c r="G1627">
        <v>82.5</v>
      </c>
      <c r="H1627">
        <v>1104</v>
      </c>
      <c r="I1627">
        <v>2.0807508411545953E-3</v>
      </c>
      <c r="J1627">
        <v>4.2572463768115944E-2</v>
      </c>
      <c r="K1627">
        <v>2024</v>
      </c>
      <c r="L1627">
        <v>36</v>
      </c>
    </row>
    <row r="1628" spans="1:12" x14ac:dyDescent="0.3">
      <c r="A1628">
        <v>105</v>
      </c>
      <c r="B1628" t="s">
        <v>743</v>
      </c>
      <c r="C1628" t="s">
        <v>147</v>
      </c>
      <c r="D1628">
        <v>44</v>
      </c>
      <c r="E1628" t="s">
        <v>1114</v>
      </c>
      <c r="F1628">
        <v>22588</v>
      </c>
      <c r="G1628">
        <v>85.5</v>
      </c>
      <c r="H1628">
        <v>1564</v>
      </c>
      <c r="I1628">
        <v>1.9479369576766426E-3</v>
      </c>
      <c r="J1628">
        <v>2.8132992327365727E-2</v>
      </c>
      <c r="K1628">
        <v>2024</v>
      </c>
      <c r="L1628">
        <v>36</v>
      </c>
    </row>
    <row r="1629" spans="1:12" x14ac:dyDescent="0.3">
      <c r="A1629">
        <v>105</v>
      </c>
      <c r="B1629" t="s">
        <v>743</v>
      </c>
      <c r="C1629" t="s">
        <v>265</v>
      </c>
      <c r="D1629">
        <v>44</v>
      </c>
      <c r="E1629" t="s">
        <v>1033</v>
      </c>
      <c r="F1629">
        <v>22588</v>
      </c>
      <c r="G1629">
        <v>85.5</v>
      </c>
      <c r="H1629">
        <v>6276</v>
      </c>
      <c r="I1629">
        <v>1.9479369576766426E-3</v>
      </c>
      <c r="J1629">
        <v>7.0108349267049078E-3</v>
      </c>
      <c r="K1629">
        <v>2024</v>
      </c>
      <c r="L1629">
        <v>36</v>
      </c>
    </row>
    <row r="1630" spans="1:12" x14ac:dyDescent="0.3">
      <c r="A1630">
        <v>105</v>
      </c>
      <c r="B1630" t="s">
        <v>743</v>
      </c>
      <c r="C1630" t="s">
        <v>498</v>
      </c>
      <c r="D1630">
        <v>44</v>
      </c>
      <c r="E1630" t="s">
        <v>1158</v>
      </c>
      <c r="F1630">
        <v>22588</v>
      </c>
      <c r="G1630">
        <v>85.5</v>
      </c>
      <c r="H1630">
        <v>8269</v>
      </c>
      <c r="I1630">
        <v>1.9479369576766426E-3</v>
      </c>
      <c r="J1630">
        <v>5.3210787277784494E-3</v>
      </c>
      <c r="K1630">
        <v>2024</v>
      </c>
      <c r="L1630">
        <v>36</v>
      </c>
    </row>
    <row r="1631" spans="1:12" x14ac:dyDescent="0.3">
      <c r="A1631">
        <v>105</v>
      </c>
      <c r="B1631" t="s">
        <v>743</v>
      </c>
      <c r="C1631" t="s">
        <v>541</v>
      </c>
      <c r="D1631">
        <v>44</v>
      </c>
      <c r="E1631" t="s">
        <v>1228</v>
      </c>
      <c r="F1631">
        <v>22588</v>
      </c>
      <c r="G1631">
        <v>85.5</v>
      </c>
      <c r="H1631">
        <v>3064</v>
      </c>
      <c r="I1631">
        <v>1.9479369576766426E-3</v>
      </c>
      <c r="J1631">
        <v>1.4360313315926894E-2</v>
      </c>
      <c r="K1631">
        <v>2024</v>
      </c>
      <c r="L1631">
        <v>36</v>
      </c>
    </row>
    <row r="1632" spans="1:12" x14ac:dyDescent="0.3">
      <c r="A1632">
        <v>105</v>
      </c>
      <c r="B1632" t="s">
        <v>743</v>
      </c>
      <c r="C1632" t="s">
        <v>190</v>
      </c>
      <c r="D1632">
        <v>42</v>
      </c>
      <c r="E1632" t="s">
        <v>1126</v>
      </c>
      <c r="F1632">
        <v>22588</v>
      </c>
      <c r="G1632">
        <v>88</v>
      </c>
      <c r="H1632">
        <v>1130</v>
      </c>
      <c r="I1632">
        <v>1.8593943686913406E-3</v>
      </c>
      <c r="J1632">
        <v>3.7168141592920353E-2</v>
      </c>
      <c r="K1632">
        <v>2024</v>
      </c>
      <c r="L1632">
        <v>36</v>
      </c>
    </row>
    <row r="1633" spans="1:12" x14ac:dyDescent="0.3">
      <c r="A1633">
        <v>105</v>
      </c>
      <c r="B1633" t="s">
        <v>743</v>
      </c>
      <c r="C1633" t="s">
        <v>511</v>
      </c>
      <c r="D1633">
        <v>41</v>
      </c>
      <c r="E1633" t="s">
        <v>1187</v>
      </c>
      <c r="F1633">
        <v>22588</v>
      </c>
      <c r="G1633">
        <v>89</v>
      </c>
      <c r="H1633">
        <v>5935</v>
      </c>
      <c r="I1633">
        <v>1.8151230741986896E-3</v>
      </c>
      <c r="J1633">
        <v>6.9081718618365625E-3</v>
      </c>
      <c r="K1633">
        <v>2024</v>
      </c>
      <c r="L1633">
        <v>36</v>
      </c>
    </row>
    <row r="1634" spans="1:12" x14ac:dyDescent="0.3">
      <c r="A1634">
        <v>105</v>
      </c>
      <c r="B1634" t="s">
        <v>743</v>
      </c>
      <c r="C1634" t="s">
        <v>386</v>
      </c>
      <c r="D1634">
        <v>39</v>
      </c>
      <c r="E1634" t="s">
        <v>1191</v>
      </c>
      <c r="F1634">
        <v>22588</v>
      </c>
      <c r="G1634">
        <v>90</v>
      </c>
      <c r="H1634">
        <v>6371</v>
      </c>
      <c r="I1634">
        <v>1.7265804852133876E-3</v>
      </c>
      <c r="J1634">
        <v>6.1214879924658613E-3</v>
      </c>
      <c r="K1634">
        <v>2024</v>
      </c>
      <c r="L1634">
        <v>36</v>
      </c>
    </row>
    <row r="1635" spans="1:12" x14ac:dyDescent="0.3">
      <c r="A1635">
        <v>105</v>
      </c>
      <c r="B1635" t="s">
        <v>743</v>
      </c>
      <c r="C1635" t="s">
        <v>341</v>
      </c>
      <c r="D1635">
        <v>38</v>
      </c>
      <c r="E1635" t="s">
        <v>1212</v>
      </c>
      <c r="F1635">
        <v>22588</v>
      </c>
      <c r="G1635">
        <v>92</v>
      </c>
      <c r="H1635">
        <v>2542</v>
      </c>
      <c r="I1635">
        <v>1.6823091907207366E-3</v>
      </c>
      <c r="J1635">
        <v>1.4948859166011016E-2</v>
      </c>
      <c r="K1635">
        <v>2024</v>
      </c>
      <c r="L1635">
        <v>36</v>
      </c>
    </row>
    <row r="1636" spans="1:12" x14ac:dyDescent="0.3">
      <c r="A1636">
        <v>105</v>
      </c>
      <c r="B1636" t="s">
        <v>743</v>
      </c>
      <c r="C1636" t="s">
        <v>400</v>
      </c>
      <c r="D1636">
        <v>38</v>
      </c>
      <c r="E1636" t="s">
        <v>1116</v>
      </c>
      <c r="F1636">
        <v>22588</v>
      </c>
      <c r="G1636">
        <v>92</v>
      </c>
      <c r="H1636">
        <v>1140</v>
      </c>
      <c r="I1636">
        <v>1.6823091907207366E-3</v>
      </c>
      <c r="J1636">
        <v>3.3333333333333333E-2</v>
      </c>
      <c r="K1636">
        <v>2024</v>
      </c>
      <c r="L1636">
        <v>36</v>
      </c>
    </row>
    <row r="1637" spans="1:12" x14ac:dyDescent="0.3">
      <c r="A1637">
        <v>105</v>
      </c>
      <c r="B1637" t="s">
        <v>743</v>
      </c>
      <c r="C1637" t="s">
        <v>647</v>
      </c>
      <c r="D1637">
        <v>38</v>
      </c>
      <c r="E1637" t="s">
        <v>1117</v>
      </c>
      <c r="F1637">
        <v>22588</v>
      </c>
      <c r="G1637">
        <v>92</v>
      </c>
      <c r="H1637">
        <v>1725</v>
      </c>
      <c r="I1637">
        <v>1.6823091907207366E-3</v>
      </c>
      <c r="J1637">
        <v>2.2028985507246378E-2</v>
      </c>
      <c r="K1637">
        <v>2024</v>
      </c>
      <c r="L1637">
        <v>36</v>
      </c>
    </row>
    <row r="1638" spans="1:12" x14ac:dyDescent="0.3">
      <c r="A1638">
        <v>105</v>
      </c>
      <c r="B1638" t="s">
        <v>743</v>
      </c>
      <c r="C1638" t="s">
        <v>596</v>
      </c>
      <c r="D1638">
        <v>36</v>
      </c>
      <c r="E1638" t="s">
        <v>1208</v>
      </c>
      <c r="F1638">
        <v>22588</v>
      </c>
      <c r="G1638">
        <v>94</v>
      </c>
      <c r="H1638">
        <v>590</v>
      </c>
      <c r="I1638">
        <v>1.5937666017354348E-3</v>
      </c>
      <c r="J1638">
        <v>6.1016949152542375E-2</v>
      </c>
      <c r="K1638">
        <v>2024</v>
      </c>
      <c r="L1638">
        <v>36</v>
      </c>
    </row>
    <row r="1639" spans="1:12" x14ac:dyDescent="0.3">
      <c r="A1639">
        <v>105</v>
      </c>
      <c r="B1639" t="s">
        <v>743</v>
      </c>
      <c r="C1639" t="s">
        <v>212</v>
      </c>
      <c r="D1639">
        <v>34</v>
      </c>
      <c r="E1639" t="s">
        <v>1045</v>
      </c>
      <c r="F1639">
        <v>22588</v>
      </c>
      <c r="G1639">
        <v>95.5</v>
      </c>
      <c r="H1639">
        <v>2796</v>
      </c>
      <c r="I1639">
        <v>1.5052240127501329E-3</v>
      </c>
      <c r="J1639">
        <v>1.2160228898426323E-2</v>
      </c>
      <c r="K1639">
        <v>2024</v>
      </c>
      <c r="L1639">
        <v>36</v>
      </c>
    </row>
    <row r="1640" spans="1:12" x14ac:dyDescent="0.3">
      <c r="A1640">
        <v>105</v>
      </c>
      <c r="B1640" t="s">
        <v>743</v>
      </c>
      <c r="C1640" t="s">
        <v>297</v>
      </c>
      <c r="D1640">
        <v>34</v>
      </c>
      <c r="E1640" t="s">
        <v>1190</v>
      </c>
      <c r="F1640">
        <v>22588</v>
      </c>
      <c r="G1640">
        <v>95.5</v>
      </c>
      <c r="H1640">
        <v>4738</v>
      </c>
      <c r="I1640">
        <v>1.5052240127501329E-3</v>
      </c>
      <c r="J1640">
        <v>7.1760236386661036E-3</v>
      </c>
      <c r="K1640">
        <v>2024</v>
      </c>
      <c r="L1640">
        <v>36</v>
      </c>
    </row>
    <row r="1641" spans="1:12" x14ac:dyDescent="0.3">
      <c r="A1641">
        <v>105</v>
      </c>
      <c r="B1641" t="s">
        <v>743</v>
      </c>
      <c r="C1641" t="s">
        <v>338</v>
      </c>
      <c r="D1641">
        <v>33</v>
      </c>
      <c r="E1641" t="s">
        <v>969</v>
      </c>
      <c r="F1641">
        <v>22588</v>
      </c>
      <c r="G1641">
        <v>97</v>
      </c>
      <c r="H1641">
        <v>8003</v>
      </c>
      <c r="I1641">
        <v>1.4609527182574819E-3</v>
      </c>
      <c r="J1641">
        <v>4.1234537048606777E-3</v>
      </c>
      <c r="K1641">
        <v>2024</v>
      </c>
      <c r="L1641">
        <v>36</v>
      </c>
    </row>
    <row r="1642" spans="1:12" x14ac:dyDescent="0.3">
      <c r="A1642">
        <v>105</v>
      </c>
      <c r="B1642" t="s">
        <v>743</v>
      </c>
      <c r="C1642" t="s">
        <v>587</v>
      </c>
      <c r="D1642">
        <v>32</v>
      </c>
      <c r="E1642" t="s">
        <v>1169</v>
      </c>
      <c r="F1642">
        <v>22588</v>
      </c>
      <c r="G1642">
        <v>98</v>
      </c>
      <c r="H1642">
        <v>3439</v>
      </c>
      <c r="I1642">
        <v>1.4166814237648309E-3</v>
      </c>
      <c r="J1642">
        <v>9.3050305321314333E-3</v>
      </c>
      <c r="K1642">
        <v>2024</v>
      </c>
      <c r="L1642">
        <v>36</v>
      </c>
    </row>
    <row r="1643" spans="1:12" x14ac:dyDescent="0.3">
      <c r="A1643">
        <v>105</v>
      </c>
      <c r="B1643" t="s">
        <v>743</v>
      </c>
      <c r="C1643" t="s">
        <v>508</v>
      </c>
      <c r="D1643">
        <v>31</v>
      </c>
      <c r="E1643" t="s">
        <v>1288</v>
      </c>
      <c r="F1643">
        <v>22588</v>
      </c>
      <c r="G1643">
        <v>99</v>
      </c>
      <c r="H1643">
        <v>2340</v>
      </c>
      <c r="I1643">
        <v>1.3724101292721799E-3</v>
      </c>
      <c r="J1643">
        <v>1.3247863247863248E-2</v>
      </c>
      <c r="K1643">
        <v>2024</v>
      </c>
      <c r="L1643">
        <v>36</v>
      </c>
    </row>
    <row r="1644" spans="1:12" x14ac:dyDescent="0.3">
      <c r="A1644">
        <v>105</v>
      </c>
      <c r="B1644" t="s">
        <v>743</v>
      </c>
      <c r="C1644" t="s">
        <v>237</v>
      </c>
      <c r="D1644">
        <v>30</v>
      </c>
      <c r="E1644" t="s">
        <v>1123</v>
      </c>
      <c r="F1644">
        <v>22588</v>
      </c>
      <c r="G1644">
        <v>100.5</v>
      </c>
      <c r="H1644">
        <v>2503</v>
      </c>
      <c r="I1644">
        <v>1.3281388347795289E-3</v>
      </c>
      <c r="J1644">
        <v>1.1985617259288853E-2</v>
      </c>
      <c r="K1644">
        <v>2024</v>
      </c>
      <c r="L1644">
        <v>36</v>
      </c>
    </row>
    <row r="1645" spans="1:12" x14ac:dyDescent="0.3">
      <c r="A1645">
        <v>105</v>
      </c>
      <c r="B1645" t="s">
        <v>743</v>
      </c>
      <c r="C1645" t="s">
        <v>398</v>
      </c>
      <c r="D1645">
        <v>30</v>
      </c>
      <c r="E1645" t="s">
        <v>1044</v>
      </c>
      <c r="F1645">
        <v>22588</v>
      </c>
      <c r="G1645">
        <v>100.5</v>
      </c>
      <c r="H1645">
        <v>3290</v>
      </c>
      <c r="I1645">
        <v>1.3281388347795289E-3</v>
      </c>
      <c r="J1645">
        <v>9.11854103343465E-3</v>
      </c>
      <c r="K1645">
        <v>2024</v>
      </c>
      <c r="L1645">
        <v>36</v>
      </c>
    </row>
    <row r="1646" spans="1:12" x14ac:dyDescent="0.3">
      <c r="A1646">
        <v>105</v>
      </c>
      <c r="B1646" t="s">
        <v>743</v>
      </c>
      <c r="C1646" t="s">
        <v>1276</v>
      </c>
      <c r="D1646">
        <v>28</v>
      </c>
      <c r="E1646" t="s">
        <v>1277</v>
      </c>
      <c r="F1646">
        <v>22588</v>
      </c>
      <c r="G1646">
        <v>102.5</v>
      </c>
      <c r="H1646">
        <v>382</v>
      </c>
      <c r="I1646">
        <v>1.2395962457942271E-3</v>
      </c>
      <c r="J1646">
        <v>7.3298429319371722E-2</v>
      </c>
      <c r="K1646">
        <v>2024</v>
      </c>
      <c r="L1646">
        <v>36</v>
      </c>
    </row>
    <row r="1647" spans="1:12" x14ac:dyDescent="0.3">
      <c r="A1647">
        <v>105</v>
      </c>
      <c r="B1647" t="s">
        <v>743</v>
      </c>
      <c r="C1647" t="s">
        <v>348</v>
      </c>
      <c r="D1647">
        <v>28</v>
      </c>
      <c r="E1647" t="s">
        <v>1204</v>
      </c>
      <c r="F1647">
        <v>22588</v>
      </c>
      <c r="G1647">
        <v>102.5</v>
      </c>
      <c r="H1647">
        <v>576</v>
      </c>
      <c r="I1647">
        <v>1.2395962457942271E-3</v>
      </c>
      <c r="J1647">
        <v>4.8611111111111112E-2</v>
      </c>
      <c r="K1647">
        <v>2024</v>
      </c>
      <c r="L1647">
        <v>36</v>
      </c>
    </row>
    <row r="1648" spans="1:12" x14ac:dyDescent="0.3">
      <c r="A1648">
        <v>105</v>
      </c>
      <c r="B1648" t="s">
        <v>743</v>
      </c>
      <c r="C1648" t="s">
        <v>238</v>
      </c>
      <c r="D1648">
        <v>27</v>
      </c>
      <c r="E1648" t="s">
        <v>1188</v>
      </c>
      <c r="F1648">
        <v>22588</v>
      </c>
      <c r="G1648">
        <v>104.5</v>
      </c>
      <c r="H1648">
        <v>4316</v>
      </c>
      <c r="I1648">
        <v>1.1953249513015761E-3</v>
      </c>
      <c r="J1648">
        <v>6.2557924003707136E-3</v>
      </c>
      <c r="K1648">
        <v>2024</v>
      </c>
      <c r="L1648">
        <v>36</v>
      </c>
    </row>
    <row r="1649" spans="1:12" x14ac:dyDescent="0.3">
      <c r="A1649">
        <v>105</v>
      </c>
      <c r="B1649" t="s">
        <v>743</v>
      </c>
      <c r="C1649" t="s">
        <v>384</v>
      </c>
      <c r="D1649">
        <v>27</v>
      </c>
      <c r="E1649" t="s">
        <v>1089</v>
      </c>
      <c r="F1649">
        <v>22588</v>
      </c>
      <c r="G1649">
        <v>104.5</v>
      </c>
      <c r="H1649">
        <v>13339</v>
      </c>
      <c r="I1649">
        <v>1.1953249513015761E-3</v>
      </c>
      <c r="J1649">
        <v>2.0241397406102406E-3</v>
      </c>
      <c r="K1649">
        <v>2024</v>
      </c>
      <c r="L1649">
        <v>36</v>
      </c>
    </row>
    <row r="1650" spans="1:12" x14ac:dyDescent="0.3">
      <c r="A1650">
        <v>105</v>
      </c>
      <c r="B1650" t="s">
        <v>743</v>
      </c>
      <c r="C1650" t="s">
        <v>506</v>
      </c>
      <c r="D1650">
        <v>26</v>
      </c>
      <c r="E1650" t="s">
        <v>1056</v>
      </c>
      <c r="F1650">
        <v>22588</v>
      </c>
      <c r="G1650">
        <v>106.5</v>
      </c>
      <c r="H1650">
        <v>1940</v>
      </c>
      <c r="I1650">
        <v>1.1510536568089251E-3</v>
      </c>
      <c r="J1650">
        <v>1.3402061855670102E-2</v>
      </c>
      <c r="K1650">
        <v>2024</v>
      </c>
      <c r="L1650">
        <v>36</v>
      </c>
    </row>
    <row r="1651" spans="1:12" x14ac:dyDescent="0.3">
      <c r="A1651">
        <v>105</v>
      </c>
      <c r="B1651" t="s">
        <v>743</v>
      </c>
      <c r="C1651" t="s">
        <v>564</v>
      </c>
      <c r="D1651">
        <v>26</v>
      </c>
      <c r="E1651" t="s">
        <v>1261</v>
      </c>
      <c r="F1651">
        <v>22588</v>
      </c>
      <c r="G1651">
        <v>106.5</v>
      </c>
      <c r="H1651">
        <v>2688</v>
      </c>
      <c r="I1651">
        <v>1.1510536568089251E-3</v>
      </c>
      <c r="J1651">
        <v>9.6726190476190479E-3</v>
      </c>
      <c r="K1651">
        <v>2024</v>
      </c>
      <c r="L1651">
        <v>36</v>
      </c>
    </row>
    <row r="1652" spans="1:12" x14ac:dyDescent="0.3">
      <c r="A1652">
        <v>105</v>
      </c>
      <c r="B1652" t="s">
        <v>743</v>
      </c>
      <c r="C1652" t="s">
        <v>374</v>
      </c>
      <c r="D1652">
        <v>25</v>
      </c>
      <c r="E1652" t="s">
        <v>1119</v>
      </c>
      <c r="F1652">
        <v>22588</v>
      </c>
      <c r="G1652">
        <v>108</v>
      </c>
      <c r="H1652">
        <v>4832</v>
      </c>
      <c r="I1652">
        <v>1.1067823623162742E-3</v>
      </c>
      <c r="J1652">
        <v>5.1738410596026494E-3</v>
      </c>
      <c r="K1652">
        <v>2024</v>
      </c>
      <c r="L1652">
        <v>36</v>
      </c>
    </row>
    <row r="1653" spans="1:12" x14ac:dyDescent="0.3">
      <c r="A1653">
        <v>106</v>
      </c>
      <c r="B1653" t="s">
        <v>705</v>
      </c>
      <c r="C1653" t="s">
        <v>646</v>
      </c>
      <c r="D1653">
        <v>1558</v>
      </c>
      <c r="E1653" t="s">
        <v>998</v>
      </c>
      <c r="F1653">
        <v>3301</v>
      </c>
      <c r="G1653">
        <v>1</v>
      </c>
      <c r="H1653">
        <v>4754</v>
      </c>
      <c r="I1653">
        <v>0.47197818842774919</v>
      </c>
      <c r="J1653">
        <v>0.32772402187631466</v>
      </c>
      <c r="K1653">
        <v>2024</v>
      </c>
      <c r="L1653">
        <v>36</v>
      </c>
    </row>
    <row r="1654" spans="1:12" x14ac:dyDescent="0.3">
      <c r="A1654">
        <v>106</v>
      </c>
      <c r="B1654" t="s">
        <v>705</v>
      </c>
      <c r="C1654" t="s">
        <v>570</v>
      </c>
      <c r="D1654">
        <v>349</v>
      </c>
      <c r="E1654" t="s">
        <v>1234</v>
      </c>
      <c r="F1654">
        <v>3301</v>
      </c>
      <c r="G1654">
        <v>2</v>
      </c>
      <c r="H1654">
        <v>956</v>
      </c>
      <c r="I1654">
        <v>0.10572553771584368</v>
      </c>
      <c r="J1654">
        <v>0.36506276150627615</v>
      </c>
      <c r="K1654">
        <v>2024</v>
      </c>
      <c r="L1654">
        <v>36</v>
      </c>
    </row>
    <row r="1655" spans="1:12" x14ac:dyDescent="0.3">
      <c r="A1655">
        <v>106</v>
      </c>
      <c r="B1655" t="s">
        <v>705</v>
      </c>
      <c r="C1655" t="s">
        <v>638</v>
      </c>
      <c r="D1655">
        <v>228</v>
      </c>
      <c r="E1655" t="s">
        <v>999</v>
      </c>
      <c r="F1655">
        <v>3301</v>
      </c>
      <c r="G1655">
        <v>3</v>
      </c>
      <c r="H1655">
        <v>3410</v>
      </c>
      <c r="I1655">
        <v>6.9069978794304751E-2</v>
      </c>
      <c r="J1655">
        <v>6.6862170087976541E-2</v>
      </c>
      <c r="K1655">
        <v>2024</v>
      </c>
      <c r="L1655">
        <v>36</v>
      </c>
    </row>
    <row r="1656" spans="1:12" x14ac:dyDescent="0.3">
      <c r="A1656">
        <v>106</v>
      </c>
      <c r="B1656" t="s">
        <v>705</v>
      </c>
      <c r="C1656" t="s">
        <v>301</v>
      </c>
      <c r="D1656">
        <v>214</v>
      </c>
      <c r="E1656" t="s">
        <v>1008</v>
      </c>
      <c r="F1656">
        <v>3301</v>
      </c>
      <c r="G1656">
        <v>4</v>
      </c>
      <c r="H1656">
        <v>1318</v>
      </c>
      <c r="I1656">
        <v>6.4828839745531663E-2</v>
      </c>
      <c r="J1656">
        <v>0.16236722306525037</v>
      </c>
      <c r="K1656">
        <v>2024</v>
      </c>
      <c r="L1656">
        <v>36</v>
      </c>
    </row>
    <row r="1657" spans="1:12" x14ac:dyDescent="0.3">
      <c r="A1657">
        <v>106</v>
      </c>
      <c r="B1657" t="s">
        <v>705</v>
      </c>
      <c r="C1657" t="s">
        <v>156</v>
      </c>
      <c r="D1657">
        <v>164</v>
      </c>
      <c r="E1657" t="s">
        <v>1001</v>
      </c>
      <c r="F1657">
        <v>3301</v>
      </c>
      <c r="G1657">
        <v>5</v>
      </c>
      <c r="H1657">
        <v>2398</v>
      </c>
      <c r="I1657">
        <v>4.9681914571342016E-2</v>
      </c>
      <c r="J1657">
        <v>6.8390325271059219E-2</v>
      </c>
      <c r="K1657">
        <v>2024</v>
      </c>
      <c r="L1657">
        <v>36</v>
      </c>
    </row>
    <row r="1658" spans="1:12" x14ac:dyDescent="0.3">
      <c r="A1658">
        <v>106</v>
      </c>
      <c r="B1658" t="s">
        <v>705</v>
      </c>
      <c r="C1658" t="s">
        <v>572</v>
      </c>
      <c r="D1658">
        <v>147</v>
      </c>
      <c r="E1658" t="s">
        <v>996</v>
      </c>
      <c r="F1658">
        <v>3301</v>
      </c>
      <c r="G1658">
        <v>6</v>
      </c>
      <c r="H1658">
        <v>18857</v>
      </c>
      <c r="I1658">
        <v>4.4531960012117539E-2</v>
      </c>
      <c r="J1658">
        <v>7.7955136023757756E-3</v>
      </c>
      <c r="K1658">
        <v>2024</v>
      </c>
      <c r="L1658">
        <v>36</v>
      </c>
    </row>
    <row r="1659" spans="1:12" x14ac:dyDescent="0.3">
      <c r="A1659">
        <v>106</v>
      </c>
      <c r="B1659" t="s">
        <v>705</v>
      </c>
      <c r="C1659" t="s">
        <v>244</v>
      </c>
      <c r="D1659">
        <v>81</v>
      </c>
      <c r="E1659" t="s">
        <v>997</v>
      </c>
      <c r="F1659">
        <v>3301</v>
      </c>
      <c r="G1659">
        <v>7</v>
      </c>
      <c r="H1659">
        <v>7074</v>
      </c>
      <c r="I1659">
        <v>2.4538018782187216E-2</v>
      </c>
      <c r="J1659">
        <v>1.1450381679389313E-2</v>
      </c>
      <c r="K1659">
        <v>2024</v>
      </c>
      <c r="L1659">
        <v>36</v>
      </c>
    </row>
    <row r="1660" spans="1:12" x14ac:dyDescent="0.3">
      <c r="A1660">
        <v>106</v>
      </c>
      <c r="B1660" t="s">
        <v>705</v>
      </c>
      <c r="C1660" t="s">
        <v>523</v>
      </c>
      <c r="D1660">
        <v>49</v>
      </c>
      <c r="E1660" t="s">
        <v>1235</v>
      </c>
      <c r="F1660">
        <v>3301</v>
      </c>
      <c r="G1660">
        <v>8</v>
      </c>
      <c r="H1660">
        <v>151</v>
      </c>
      <c r="I1660">
        <v>1.4843986670705847E-2</v>
      </c>
      <c r="J1660">
        <v>0.32450331125827814</v>
      </c>
      <c r="K1660">
        <v>2024</v>
      </c>
      <c r="L1660">
        <v>36</v>
      </c>
    </row>
    <row r="1661" spans="1:12" x14ac:dyDescent="0.3">
      <c r="A1661">
        <v>106</v>
      </c>
      <c r="B1661" t="s">
        <v>705</v>
      </c>
      <c r="C1661" t="s">
        <v>241</v>
      </c>
      <c r="D1661">
        <v>47</v>
      </c>
      <c r="E1661" t="s">
        <v>1238</v>
      </c>
      <c r="F1661">
        <v>3301</v>
      </c>
      <c r="G1661">
        <v>9</v>
      </c>
      <c r="H1661">
        <v>142</v>
      </c>
      <c r="I1661">
        <v>1.4238109663738261E-2</v>
      </c>
      <c r="J1661">
        <v>0.33098591549295775</v>
      </c>
      <c r="K1661">
        <v>2024</v>
      </c>
      <c r="L1661">
        <v>36</v>
      </c>
    </row>
    <row r="1662" spans="1:12" x14ac:dyDescent="0.3">
      <c r="A1662">
        <v>106</v>
      </c>
      <c r="B1662" t="s">
        <v>705</v>
      </c>
      <c r="C1662" t="s">
        <v>347</v>
      </c>
      <c r="D1662">
        <v>43</v>
      </c>
      <c r="E1662" t="s">
        <v>1000</v>
      </c>
      <c r="F1662">
        <v>3301</v>
      </c>
      <c r="G1662">
        <v>10</v>
      </c>
      <c r="H1662">
        <v>5630</v>
      </c>
      <c r="I1662">
        <v>1.302635564980309E-2</v>
      </c>
      <c r="J1662">
        <v>7.6376554174067499E-3</v>
      </c>
      <c r="K1662">
        <v>2024</v>
      </c>
      <c r="L1662">
        <v>36</v>
      </c>
    </row>
    <row r="1663" spans="1:12" x14ac:dyDescent="0.3">
      <c r="A1663">
        <v>106</v>
      </c>
      <c r="B1663" t="s">
        <v>705</v>
      </c>
      <c r="C1663" t="s">
        <v>566</v>
      </c>
      <c r="D1663">
        <v>41</v>
      </c>
      <c r="E1663" t="s">
        <v>1099</v>
      </c>
      <c r="F1663">
        <v>3301</v>
      </c>
      <c r="G1663">
        <v>11</v>
      </c>
      <c r="H1663">
        <v>570</v>
      </c>
      <c r="I1663">
        <v>1.2420478642835504E-2</v>
      </c>
      <c r="J1663">
        <v>7.192982456140351E-2</v>
      </c>
      <c r="K1663">
        <v>2024</v>
      </c>
      <c r="L1663">
        <v>36</v>
      </c>
    </row>
    <row r="1664" spans="1:12" x14ac:dyDescent="0.3">
      <c r="A1664">
        <v>106</v>
      </c>
      <c r="B1664" t="s">
        <v>705</v>
      </c>
      <c r="C1664" t="s">
        <v>202</v>
      </c>
      <c r="D1664">
        <v>34</v>
      </c>
      <c r="E1664" t="s">
        <v>1239</v>
      </c>
      <c r="F1664">
        <v>3301</v>
      </c>
      <c r="G1664">
        <v>12</v>
      </c>
      <c r="H1664">
        <v>123</v>
      </c>
      <c r="I1664">
        <v>1.0299909118448955E-2</v>
      </c>
      <c r="J1664">
        <v>0.27642276422764228</v>
      </c>
      <c r="K1664">
        <v>2024</v>
      </c>
      <c r="L1664">
        <v>36</v>
      </c>
    </row>
    <row r="1665" spans="1:12" x14ac:dyDescent="0.3">
      <c r="A1665">
        <v>106</v>
      </c>
      <c r="B1665" t="s">
        <v>705</v>
      </c>
      <c r="C1665" t="s">
        <v>355</v>
      </c>
      <c r="D1665">
        <v>33</v>
      </c>
      <c r="E1665" t="s">
        <v>1237</v>
      </c>
      <c r="F1665">
        <v>3301</v>
      </c>
      <c r="G1665">
        <v>13</v>
      </c>
      <c r="H1665">
        <v>228</v>
      </c>
      <c r="I1665">
        <v>9.9969706149651612E-3</v>
      </c>
      <c r="J1665">
        <v>0.14473684210526316</v>
      </c>
      <c r="K1665">
        <v>2024</v>
      </c>
      <c r="L1665">
        <v>36</v>
      </c>
    </row>
    <row r="1666" spans="1:12" x14ac:dyDescent="0.3">
      <c r="A1666">
        <v>106</v>
      </c>
      <c r="B1666" t="s">
        <v>705</v>
      </c>
      <c r="C1666" t="s">
        <v>318</v>
      </c>
      <c r="D1666">
        <v>28</v>
      </c>
      <c r="E1666" t="s">
        <v>1236</v>
      </c>
      <c r="F1666">
        <v>3301</v>
      </c>
      <c r="G1666">
        <v>14</v>
      </c>
      <c r="H1666">
        <v>125</v>
      </c>
      <c r="I1666">
        <v>8.4822780975461979E-3</v>
      </c>
      <c r="J1666">
        <v>0.224</v>
      </c>
      <c r="K1666">
        <v>2024</v>
      </c>
      <c r="L1666">
        <v>36</v>
      </c>
    </row>
    <row r="1667" spans="1:12" x14ac:dyDescent="0.3">
      <c r="A1667">
        <v>114</v>
      </c>
      <c r="B1667" t="s">
        <v>851</v>
      </c>
      <c r="C1667" t="s">
        <v>175</v>
      </c>
      <c r="D1667">
        <v>4861</v>
      </c>
      <c r="E1667" t="s">
        <v>1084</v>
      </c>
      <c r="F1667">
        <v>9132</v>
      </c>
      <c r="G1667">
        <v>1</v>
      </c>
      <c r="H1667">
        <v>13007</v>
      </c>
      <c r="I1667">
        <v>0.53230398598335527</v>
      </c>
      <c r="J1667">
        <v>0.37372184208503112</v>
      </c>
      <c r="K1667">
        <v>2024</v>
      </c>
      <c r="L1667">
        <v>36</v>
      </c>
    </row>
    <row r="1668" spans="1:12" x14ac:dyDescent="0.3">
      <c r="A1668">
        <v>114</v>
      </c>
      <c r="B1668" t="s">
        <v>851</v>
      </c>
      <c r="C1668" t="s">
        <v>151</v>
      </c>
      <c r="D1668">
        <v>711</v>
      </c>
      <c r="E1668" t="s">
        <v>1091</v>
      </c>
      <c r="F1668">
        <v>9132</v>
      </c>
      <c r="G1668">
        <v>2</v>
      </c>
      <c r="H1668">
        <v>12580</v>
      </c>
      <c r="I1668">
        <v>7.7858081471747706E-2</v>
      </c>
      <c r="J1668">
        <v>5.6518282988871224E-2</v>
      </c>
      <c r="K1668">
        <v>2024</v>
      </c>
      <c r="L1668">
        <v>36</v>
      </c>
    </row>
    <row r="1669" spans="1:12" x14ac:dyDescent="0.3">
      <c r="A1669">
        <v>114</v>
      </c>
      <c r="B1669" t="s">
        <v>851</v>
      </c>
      <c r="C1669" t="s">
        <v>545</v>
      </c>
      <c r="D1669">
        <v>535</v>
      </c>
      <c r="E1669" t="s">
        <v>1240</v>
      </c>
      <c r="F1669">
        <v>9132</v>
      </c>
      <c r="G1669">
        <v>3</v>
      </c>
      <c r="H1669">
        <v>2050</v>
      </c>
      <c r="I1669">
        <v>5.8585194918966271E-2</v>
      </c>
      <c r="J1669">
        <v>0.26097560975609757</v>
      </c>
      <c r="K1669">
        <v>2024</v>
      </c>
      <c r="L1669">
        <v>36</v>
      </c>
    </row>
    <row r="1670" spans="1:12" x14ac:dyDescent="0.3">
      <c r="A1670">
        <v>114</v>
      </c>
      <c r="B1670" t="s">
        <v>851</v>
      </c>
      <c r="C1670" t="s">
        <v>650</v>
      </c>
      <c r="D1670">
        <v>454</v>
      </c>
      <c r="E1670" t="s">
        <v>1243</v>
      </c>
      <c r="F1670">
        <v>9132</v>
      </c>
      <c r="G1670">
        <v>4</v>
      </c>
      <c r="H1670">
        <v>1805</v>
      </c>
      <c r="I1670">
        <v>4.9715286903197549E-2</v>
      </c>
      <c r="J1670">
        <v>0.2515235457063712</v>
      </c>
      <c r="K1670">
        <v>2024</v>
      </c>
      <c r="L1670">
        <v>36</v>
      </c>
    </row>
    <row r="1671" spans="1:12" x14ac:dyDescent="0.3">
      <c r="A1671">
        <v>114</v>
      </c>
      <c r="B1671" t="s">
        <v>851</v>
      </c>
      <c r="C1671" t="s">
        <v>1241</v>
      </c>
      <c r="D1671">
        <v>444</v>
      </c>
      <c r="E1671" t="s">
        <v>1242</v>
      </c>
      <c r="F1671">
        <v>9132</v>
      </c>
      <c r="G1671">
        <v>5</v>
      </c>
      <c r="H1671">
        <v>1294</v>
      </c>
      <c r="I1671">
        <v>4.862023653088042E-2</v>
      </c>
      <c r="J1671">
        <v>0.34312210200927357</v>
      </c>
      <c r="K1671">
        <v>2024</v>
      </c>
      <c r="L1671">
        <v>36</v>
      </c>
    </row>
    <row r="1672" spans="1:12" x14ac:dyDescent="0.3">
      <c r="A1672">
        <v>114</v>
      </c>
      <c r="B1672" t="s">
        <v>851</v>
      </c>
      <c r="C1672" t="s">
        <v>584</v>
      </c>
      <c r="D1672">
        <v>419</v>
      </c>
      <c r="E1672" t="s">
        <v>1244</v>
      </c>
      <c r="F1672">
        <v>9132</v>
      </c>
      <c r="G1672">
        <v>6</v>
      </c>
      <c r="H1672">
        <v>1673</v>
      </c>
      <c r="I1672">
        <v>4.5882610600087602E-2</v>
      </c>
      <c r="J1672">
        <v>0.25044829647340106</v>
      </c>
      <c r="K1672">
        <v>2024</v>
      </c>
      <c r="L1672">
        <v>36</v>
      </c>
    </row>
    <row r="1673" spans="1:12" x14ac:dyDescent="0.3">
      <c r="A1673">
        <v>114</v>
      </c>
      <c r="B1673" t="s">
        <v>851</v>
      </c>
      <c r="C1673" t="s">
        <v>454</v>
      </c>
      <c r="D1673">
        <v>293</v>
      </c>
      <c r="E1673" t="s">
        <v>1245</v>
      </c>
      <c r="F1673">
        <v>9132</v>
      </c>
      <c r="G1673">
        <v>7</v>
      </c>
      <c r="H1673">
        <v>2047</v>
      </c>
      <c r="I1673">
        <v>3.2084975908891811E-2</v>
      </c>
      <c r="J1673">
        <v>0.14313629702002931</v>
      </c>
      <c r="K1673">
        <v>2024</v>
      </c>
      <c r="L1673">
        <v>36</v>
      </c>
    </row>
    <row r="1674" spans="1:12" x14ac:dyDescent="0.3">
      <c r="A1674">
        <v>114</v>
      </c>
      <c r="B1674" t="s">
        <v>851</v>
      </c>
      <c r="C1674" t="s">
        <v>298</v>
      </c>
      <c r="D1674">
        <v>143</v>
      </c>
      <c r="E1674" t="s">
        <v>1247</v>
      </c>
      <c r="F1674">
        <v>9132</v>
      </c>
      <c r="G1674">
        <v>8</v>
      </c>
      <c r="H1674">
        <v>1942</v>
      </c>
      <c r="I1674">
        <v>1.5659220324134911E-2</v>
      </c>
      <c r="J1674">
        <v>7.3635427394438721E-2</v>
      </c>
      <c r="K1674">
        <v>2024</v>
      </c>
      <c r="L1674">
        <v>36</v>
      </c>
    </row>
    <row r="1675" spans="1:12" x14ac:dyDescent="0.3">
      <c r="A1675">
        <v>114</v>
      </c>
      <c r="B1675" t="s">
        <v>851</v>
      </c>
      <c r="C1675" t="s">
        <v>550</v>
      </c>
      <c r="D1675">
        <v>120</v>
      </c>
      <c r="E1675" t="s">
        <v>1246</v>
      </c>
      <c r="F1675">
        <v>9132</v>
      </c>
      <c r="G1675">
        <v>9</v>
      </c>
      <c r="H1675">
        <v>1337</v>
      </c>
      <c r="I1675">
        <v>1.3140604467805518E-2</v>
      </c>
      <c r="J1675">
        <v>8.9753178758414362E-2</v>
      </c>
      <c r="K1675">
        <v>2024</v>
      </c>
      <c r="L1675">
        <v>36</v>
      </c>
    </row>
    <row r="1676" spans="1:12" x14ac:dyDescent="0.3">
      <c r="A1676">
        <v>114</v>
      </c>
      <c r="B1676" t="s">
        <v>851</v>
      </c>
      <c r="C1676" t="s">
        <v>585</v>
      </c>
      <c r="D1676">
        <v>97</v>
      </c>
      <c r="E1676" t="s">
        <v>1048</v>
      </c>
      <c r="F1676">
        <v>9132</v>
      </c>
      <c r="G1676">
        <v>10</v>
      </c>
      <c r="H1676">
        <v>7075</v>
      </c>
      <c r="I1676">
        <v>1.0621988611476127E-2</v>
      </c>
      <c r="J1676">
        <v>1.3710247349823321E-2</v>
      </c>
      <c r="K1676">
        <v>2024</v>
      </c>
      <c r="L1676">
        <v>36</v>
      </c>
    </row>
    <row r="1677" spans="1:12" x14ac:dyDescent="0.3">
      <c r="A1677">
        <v>114</v>
      </c>
      <c r="B1677" t="s">
        <v>851</v>
      </c>
      <c r="C1677" t="s">
        <v>607</v>
      </c>
      <c r="D1677">
        <v>74</v>
      </c>
      <c r="E1677" t="s">
        <v>3139</v>
      </c>
      <c r="F1677">
        <v>9132</v>
      </c>
      <c r="G1677">
        <v>11</v>
      </c>
      <c r="H1677">
        <v>222</v>
      </c>
      <c r="I1677">
        <v>8.1033727551467361E-3</v>
      </c>
      <c r="J1677">
        <v>0.33333333333333331</v>
      </c>
      <c r="K1677">
        <v>2024</v>
      </c>
      <c r="L1677">
        <v>36</v>
      </c>
    </row>
    <row r="1678" spans="1:12" x14ac:dyDescent="0.3">
      <c r="A1678">
        <v>114</v>
      </c>
      <c r="B1678" t="s">
        <v>851</v>
      </c>
      <c r="C1678" t="s">
        <v>150</v>
      </c>
      <c r="D1678">
        <v>72</v>
      </c>
      <c r="E1678" t="s">
        <v>1248</v>
      </c>
      <c r="F1678">
        <v>9132</v>
      </c>
      <c r="G1678">
        <v>12</v>
      </c>
      <c r="H1678">
        <v>1096</v>
      </c>
      <c r="I1678">
        <v>7.8843626806833107E-3</v>
      </c>
      <c r="J1678">
        <v>6.569343065693431E-2</v>
      </c>
      <c r="K1678">
        <v>2024</v>
      </c>
      <c r="L1678">
        <v>36</v>
      </c>
    </row>
    <row r="1679" spans="1:12" x14ac:dyDescent="0.3">
      <c r="A1679">
        <v>114</v>
      </c>
      <c r="B1679" t="s">
        <v>851</v>
      </c>
      <c r="C1679" t="s">
        <v>1483</v>
      </c>
      <c r="D1679">
        <v>68</v>
      </c>
      <c r="E1679" t="s">
        <v>3140</v>
      </c>
      <c r="F1679">
        <v>9132</v>
      </c>
      <c r="G1679">
        <v>13</v>
      </c>
      <c r="H1679">
        <v>328</v>
      </c>
      <c r="I1679">
        <v>7.4463425317564608E-3</v>
      </c>
      <c r="J1679">
        <v>0.2073170731707317</v>
      </c>
      <c r="K1679">
        <v>2024</v>
      </c>
      <c r="L1679">
        <v>36</v>
      </c>
    </row>
    <row r="1680" spans="1:12" x14ac:dyDescent="0.3">
      <c r="A1680">
        <v>114</v>
      </c>
      <c r="B1680" t="s">
        <v>851</v>
      </c>
      <c r="C1680" t="s">
        <v>278</v>
      </c>
      <c r="D1680">
        <v>65</v>
      </c>
      <c r="E1680" t="s">
        <v>1251</v>
      </c>
      <c r="F1680">
        <v>9132</v>
      </c>
      <c r="G1680">
        <v>14</v>
      </c>
      <c r="H1680">
        <v>513</v>
      </c>
      <c r="I1680">
        <v>7.1178274200613227E-3</v>
      </c>
      <c r="J1680">
        <v>0.12670565302144249</v>
      </c>
      <c r="K1680">
        <v>2024</v>
      </c>
      <c r="L1680">
        <v>36</v>
      </c>
    </row>
    <row r="1681" spans="1:12" x14ac:dyDescent="0.3">
      <c r="A1681">
        <v>114</v>
      </c>
      <c r="B1681" t="s">
        <v>851</v>
      </c>
      <c r="C1681" t="s">
        <v>1249</v>
      </c>
      <c r="D1681">
        <v>60</v>
      </c>
      <c r="E1681" t="s">
        <v>1250</v>
      </c>
      <c r="F1681">
        <v>9132</v>
      </c>
      <c r="G1681">
        <v>15</v>
      </c>
      <c r="H1681">
        <v>449</v>
      </c>
      <c r="I1681">
        <v>6.5703022339027592E-3</v>
      </c>
      <c r="J1681">
        <v>0.133630289532294</v>
      </c>
      <c r="K1681">
        <v>2024</v>
      </c>
      <c r="L1681">
        <v>36</v>
      </c>
    </row>
    <row r="1682" spans="1:12" x14ac:dyDescent="0.3">
      <c r="A1682">
        <v>114</v>
      </c>
      <c r="B1682" t="s">
        <v>851</v>
      </c>
      <c r="C1682" t="s">
        <v>194</v>
      </c>
      <c r="D1682">
        <v>51</v>
      </c>
      <c r="E1682" t="s">
        <v>1215</v>
      </c>
      <c r="F1682">
        <v>9132</v>
      </c>
      <c r="G1682">
        <v>16</v>
      </c>
      <c r="H1682">
        <v>601</v>
      </c>
      <c r="I1682">
        <v>5.5847568988173458E-3</v>
      </c>
      <c r="J1682">
        <v>8.4858569051580693E-2</v>
      </c>
      <c r="K1682">
        <v>2024</v>
      </c>
      <c r="L1682">
        <v>36</v>
      </c>
    </row>
    <row r="1683" spans="1:12" x14ac:dyDescent="0.3">
      <c r="A1683">
        <v>114</v>
      </c>
      <c r="B1683" t="s">
        <v>851</v>
      </c>
      <c r="C1683" t="s">
        <v>263</v>
      </c>
      <c r="D1683">
        <v>50</v>
      </c>
      <c r="E1683" t="s">
        <v>1219</v>
      </c>
      <c r="F1683">
        <v>9132</v>
      </c>
      <c r="G1683">
        <v>17</v>
      </c>
      <c r="H1683">
        <v>343</v>
      </c>
      <c r="I1683">
        <v>5.4752518615856331E-3</v>
      </c>
      <c r="J1683">
        <v>0.1457725947521866</v>
      </c>
      <c r="K1683">
        <v>2024</v>
      </c>
      <c r="L1683">
        <v>36</v>
      </c>
    </row>
    <row r="1684" spans="1:12" x14ac:dyDescent="0.3">
      <c r="A1684">
        <v>114</v>
      </c>
      <c r="B1684" t="s">
        <v>851</v>
      </c>
      <c r="C1684" t="s">
        <v>3141</v>
      </c>
      <c r="D1684">
        <v>46</v>
      </c>
      <c r="E1684" t="s">
        <v>3142</v>
      </c>
      <c r="F1684">
        <v>9132</v>
      </c>
      <c r="G1684">
        <v>18</v>
      </c>
      <c r="H1684">
        <v>229</v>
      </c>
      <c r="I1684">
        <v>5.0372317126587823E-3</v>
      </c>
      <c r="J1684">
        <v>0.20087336244541484</v>
      </c>
      <c r="K1684">
        <v>2024</v>
      </c>
      <c r="L1684">
        <v>36</v>
      </c>
    </row>
    <row r="1685" spans="1:12" x14ac:dyDescent="0.3">
      <c r="A1685">
        <v>114</v>
      </c>
      <c r="B1685" t="s">
        <v>851</v>
      </c>
      <c r="C1685" t="s">
        <v>365</v>
      </c>
      <c r="D1685">
        <v>40</v>
      </c>
      <c r="E1685" t="s">
        <v>1168</v>
      </c>
      <c r="F1685">
        <v>9132</v>
      </c>
      <c r="G1685">
        <v>19.5</v>
      </c>
      <c r="H1685">
        <v>1109</v>
      </c>
      <c r="I1685">
        <v>4.3802014892685062E-3</v>
      </c>
      <c r="J1685">
        <v>3.6068530207394048E-2</v>
      </c>
      <c r="K1685">
        <v>2024</v>
      </c>
      <c r="L1685">
        <v>36</v>
      </c>
    </row>
    <row r="1686" spans="1:12" x14ac:dyDescent="0.3">
      <c r="A1686">
        <v>114</v>
      </c>
      <c r="B1686" t="s">
        <v>851</v>
      </c>
      <c r="C1686" t="s">
        <v>510</v>
      </c>
      <c r="D1686">
        <v>40</v>
      </c>
      <c r="E1686" t="s">
        <v>1183</v>
      </c>
      <c r="F1686">
        <v>9132</v>
      </c>
      <c r="G1686">
        <v>19.5</v>
      </c>
      <c r="H1686">
        <v>730</v>
      </c>
      <c r="I1686">
        <v>4.3802014892685062E-3</v>
      </c>
      <c r="J1686">
        <v>5.4794520547945202E-2</v>
      </c>
      <c r="K1686">
        <v>2024</v>
      </c>
      <c r="L1686">
        <v>36</v>
      </c>
    </row>
    <row r="1687" spans="1:12" x14ac:dyDescent="0.3">
      <c r="A1687">
        <v>114</v>
      </c>
      <c r="B1687" t="s">
        <v>851</v>
      </c>
      <c r="C1687" t="s">
        <v>174</v>
      </c>
      <c r="D1687">
        <v>33</v>
      </c>
      <c r="E1687" t="s">
        <v>2259</v>
      </c>
      <c r="F1687">
        <v>9132</v>
      </c>
      <c r="G1687">
        <v>21</v>
      </c>
      <c r="H1687">
        <v>414</v>
      </c>
      <c r="I1687">
        <v>3.6136662286465177E-3</v>
      </c>
      <c r="J1687">
        <v>7.9710144927536225E-2</v>
      </c>
      <c r="K1687">
        <v>2024</v>
      </c>
      <c r="L1687">
        <v>36</v>
      </c>
    </row>
    <row r="1688" spans="1:12" x14ac:dyDescent="0.3">
      <c r="A1688">
        <v>114</v>
      </c>
      <c r="B1688" t="s">
        <v>851</v>
      </c>
      <c r="C1688" t="s">
        <v>215</v>
      </c>
      <c r="D1688">
        <v>27</v>
      </c>
      <c r="E1688" t="s">
        <v>1041</v>
      </c>
      <c r="F1688">
        <v>9132</v>
      </c>
      <c r="G1688">
        <v>22</v>
      </c>
      <c r="H1688">
        <v>14909</v>
      </c>
      <c r="I1688">
        <v>2.956636005256242E-3</v>
      </c>
      <c r="J1688">
        <v>1.8109866523576363E-3</v>
      </c>
      <c r="K1688">
        <v>2024</v>
      </c>
      <c r="L1688">
        <v>36</v>
      </c>
    </row>
    <row r="1689" spans="1:12" x14ac:dyDescent="0.3">
      <c r="A1689">
        <v>122</v>
      </c>
      <c r="B1689" t="s">
        <v>750</v>
      </c>
      <c r="C1689" t="s">
        <v>504</v>
      </c>
      <c r="D1689">
        <v>3316</v>
      </c>
      <c r="E1689" t="s">
        <v>1039</v>
      </c>
      <c r="F1689">
        <v>36299</v>
      </c>
      <c r="G1689">
        <v>1</v>
      </c>
      <c r="H1689">
        <v>10574</v>
      </c>
      <c r="I1689">
        <v>9.1352378853411936E-2</v>
      </c>
      <c r="J1689">
        <v>0.31359939474181958</v>
      </c>
      <c r="K1689">
        <v>2024</v>
      </c>
      <c r="L1689">
        <v>36</v>
      </c>
    </row>
    <row r="1690" spans="1:12" x14ac:dyDescent="0.3">
      <c r="A1690">
        <v>122</v>
      </c>
      <c r="B1690" t="s">
        <v>750</v>
      </c>
      <c r="C1690" t="s">
        <v>215</v>
      </c>
      <c r="D1690">
        <v>2416</v>
      </c>
      <c r="E1690" t="s">
        <v>1041</v>
      </c>
      <c r="F1690">
        <v>36299</v>
      </c>
      <c r="G1690">
        <v>2</v>
      </c>
      <c r="H1690">
        <v>14909</v>
      </c>
      <c r="I1690">
        <v>6.6558307391388197E-2</v>
      </c>
      <c r="J1690">
        <v>0.16204976859614997</v>
      </c>
      <c r="K1690">
        <v>2024</v>
      </c>
      <c r="L1690">
        <v>36</v>
      </c>
    </row>
    <row r="1691" spans="1:12" x14ac:dyDescent="0.3">
      <c r="A1691">
        <v>122</v>
      </c>
      <c r="B1691" t="s">
        <v>750</v>
      </c>
      <c r="C1691" t="s">
        <v>209</v>
      </c>
      <c r="D1691">
        <v>2314</v>
      </c>
      <c r="E1691" t="s">
        <v>1086</v>
      </c>
      <c r="F1691">
        <v>36299</v>
      </c>
      <c r="G1691">
        <v>3</v>
      </c>
      <c r="H1691">
        <v>4247</v>
      </c>
      <c r="I1691">
        <v>6.3748312625692166E-2</v>
      </c>
      <c r="J1691">
        <v>0.54485519190016485</v>
      </c>
      <c r="K1691">
        <v>2024</v>
      </c>
      <c r="L1691">
        <v>36</v>
      </c>
    </row>
    <row r="1692" spans="1:12" x14ac:dyDescent="0.3">
      <c r="A1692">
        <v>122</v>
      </c>
      <c r="B1692" t="s">
        <v>750</v>
      </c>
      <c r="C1692" t="s">
        <v>564</v>
      </c>
      <c r="D1692">
        <v>1946</v>
      </c>
      <c r="E1692" t="s">
        <v>1261</v>
      </c>
      <c r="F1692">
        <v>36299</v>
      </c>
      <c r="G1692">
        <v>4</v>
      </c>
      <c r="H1692">
        <v>2688</v>
      </c>
      <c r="I1692">
        <v>5.3610292294553566E-2</v>
      </c>
      <c r="J1692">
        <v>0.72395833333333337</v>
      </c>
      <c r="K1692">
        <v>2024</v>
      </c>
      <c r="L1692">
        <v>36</v>
      </c>
    </row>
    <row r="1693" spans="1:12" x14ac:dyDescent="0.3">
      <c r="A1693">
        <v>122</v>
      </c>
      <c r="B1693" t="s">
        <v>750</v>
      </c>
      <c r="C1693" t="s">
        <v>515</v>
      </c>
      <c r="D1693">
        <v>1702</v>
      </c>
      <c r="E1693" t="s">
        <v>1051</v>
      </c>
      <c r="F1693">
        <v>36299</v>
      </c>
      <c r="G1693">
        <v>5</v>
      </c>
      <c r="H1693">
        <v>2386</v>
      </c>
      <c r="I1693">
        <v>4.6888344031516017E-2</v>
      </c>
      <c r="J1693">
        <v>0.71332774518021791</v>
      </c>
      <c r="K1693">
        <v>2024</v>
      </c>
      <c r="L1693">
        <v>36</v>
      </c>
    </row>
    <row r="1694" spans="1:12" x14ac:dyDescent="0.3">
      <c r="A1694">
        <v>122</v>
      </c>
      <c r="B1694" t="s">
        <v>750</v>
      </c>
      <c r="C1694" t="s">
        <v>341</v>
      </c>
      <c r="D1694">
        <v>1695</v>
      </c>
      <c r="E1694" t="s">
        <v>1212</v>
      </c>
      <c r="F1694">
        <v>36299</v>
      </c>
      <c r="G1694">
        <v>6</v>
      </c>
      <c r="H1694">
        <v>2542</v>
      </c>
      <c r="I1694">
        <v>4.6695501253478058E-2</v>
      </c>
      <c r="J1694">
        <v>0.66679779701022812</v>
      </c>
      <c r="K1694">
        <v>2024</v>
      </c>
      <c r="L1694">
        <v>36</v>
      </c>
    </row>
    <row r="1695" spans="1:12" x14ac:dyDescent="0.3">
      <c r="A1695">
        <v>122</v>
      </c>
      <c r="B1695" t="s">
        <v>750</v>
      </c>
      <c r="C1695" t="s">
        <v>394</v>
      </c>
      <c r="D1695">
        <v>1527</v>
      </c>
      <c r="E1695" t="s">
        <v>1162</v>
      </c>
      <c r="F1695">
        <v>36299</v>
      </c>
      <c r="G1695">
        <v>7</v>
      </c>
      <c r="H1695">
        <v>2748</v>
      </c>
      <c r="I1695">
        <v>4.2067274580566957E-2</v>
      </c>
      <c r="J1695">
        <v>0.55567685589519655</v>
      </c>
      <c r="K1695">
        <v>2024</v>
      </c>
      <c r="L1695">
        <v>36</v>
      </c>
    </row>
    <row r="1696" spans="1:12" x14ac:dyDescent="0.3">
      <c r="A1696">
        <v>122</v>
      </c>
      <c r="B1696" t="s">
        <v>750</v>
      </c>
      <c r="C1696" t="s">
        <v>653</v>
      </c>
      <c r="D1696">
        <v>1487</v>
      </c>
      <c r="E1696" t="s">
        <v>1211</v>
      </c>
      <c r="F1696">
        <v>36299</v>
      </c>
      <c r="G1696">
        <v>8</v>
      </c>
      <c r="H1696">
        <v>2182</v>
      </c>
      <c r="I1696">
        <v>4.0965315848921456E-2</v>
      </c>
      <c r="J1696">
        <v>0.68148487626031162</v>
      </c>
      <c r="K1696">
        <v>2024</v>
      </c>
      <c r="L1696">
        <v>36</v>
      </c>
    </row>
    <row r="1697" spans="1:12" x14ac:dyDescent="0.3">
      <c r="A1697">
        <v>122</v>
      </c>
      <c r="B1697" t="s">
        <v>750</v>
      </c>
      <c r="C1697" t="s">
        <v>142</v>
      </c>
      <c r="D1697">
        <v>1310</v>
      </c>
      <c r="E1697" t="s">
        <v>1049</v>
      </c>
      <c r="F1697">
        <v>36299</v>
      </c>
      <c r="G1697">
        <v>9</v>
      </c>
      <c r="H1697">
        <v>1953</v>
      </c>
      <c r="I1697">
        <v>3.6089148461390122E-2</v>
      </c>
      <c r="J1697">
        <v>0.67076292882744493</v>
      </c>
      <c r="K1697">
        <v>2024</v>
      </c>
      <c r="L1697">
        <v>36</v>
      </c>
    </row>
    <row r="1698" spans="1:12" x14ac:dyDescent="0.3">
      <c r="A1698">
        <v>122</v>
      </c>
      <c r="B1698" t="s">
        <v>750</v>
      </c>
      <c r="C1698" t="s">
        <v>289</v>
      </c>
      <c r="D1698">
        <v>1233</v>
      </c>
      <c r="E1698" t="s">
        <v>1263</v>
      </c>
      <c r="F1698">
        <v>36299</v>
      </c>
      <c r="G1698">
        <v>10</v>
      </c>
      <c r="H1698">
        <v>1842</v>
      </c>
      <c r="I1698">
        <v>3.3967877902972531E-2</v>
      </c>
      <c r="J1698">
        <v>0.66938110749185664</v>
      </c>
      <c r="K1698">
        <v>2024</v>
      </c>
      <c r="L1698">
        <v>36</v>
      </c>
    </row>
    <row r="1699" spans="1:12" x14ac:dyDescent="0.3">
      <c r="A1699">
        <v>122</v>
      </c>
      <c r="B1699" t="s">
        <v>750</v>
      </c>
      <c r="C1699" t="s">
        <v>533</v>
      </c>
      <c r="D1699">
        <v>1230</v>
      </c>
      <c r="E1699" t="s">
        <v>1262</v>
      </c>
      <c r="F1699">
        <v>36299</v>
      </c>
      <c r="G1699">
        <v>11</v>
      </c>
      <c r="H1699">
        <v>1843</v>
      </c>
      <c r="I1699">
        <v>3.388523099809912E-2</v>
      </c>
      <c r="J1699">
        <v>0.66739012479652737</v>
      </c>
      <c r="K1699">
        <v>2024</v>
      </c>
      <c r="L1699">
        <v>36</v>
      </c>
    </row>
    <row r="1700" spans="1:12" x14ac:dyDescent="0.3">
      <c r="A1700">
        <v>122</v>
      </c>
      <c r="B1700" t="s">
        <v>750</v>
      </c>
      <c r="C1700" t="s">
        <v>491</v>
      </c>
      <c r="D1700">
        <v>1157</v>
      </c>
      <c r="E1700" t="s">
        <v>1163</v>
      </c>
      <c r="F1700">
        <v>36299</v>
      </c>
      <c r="G1700">
        <v>12</v>
      </c>
      <c r="H1700">
        <v>2086</v>
      </c>
      <c r="I1700">
        <v>3.1874156312846083E-2</v>
      </c>
      <c r="J1700">
        <v>0.55465004793863859</v>
      </c>
      <c r="K1700">
        <v>2024</v>
      </c>
      <c r="L1700">
        <v>36</v>
      </c>
    </row>
    <row r="1701" spans="1:12" x14ac:dyDescent="0.3">
      <c r="A1701">
        <v>122</v>
      </c>
      <c r="B1701" t="s">
        <v>750</v>
      </c>
      <c r="C1701" t="s">
        <v>658</v>
      </c>
      <c r="D1701">
        <v>1124</v>
      </c>
      <c r="E1701" t="s">
        <v>1046</v>
      </c>
      <c r="F1701">
        <v>36299</v>
      </c>
      <c r="G1701">
        <v>13</v>
      </c>
      <c r="H1701">
        <v>1877</v>
      </c>
      <c r="I1701">
        <v>3.0965040359238548E-2</v>
      </c>
      <c r="J1701">
        <v>0.59882791688865211</v>
      </c>
      <c r="K1701">
        <v>2024</v>
      </c>
      <c r="L1701">
        <v>36</v>
      </c>
    </row>
    <row r="1702" spans="1:12" x14ac:dyDescent="0.3">
      <c r="A1702">
        <v>122</v>
      </c>
      <c r="B1702" t="s">
        <v>750</v>
      </c>
      <c r="C1702" t="s">
        <v>329</v>
      </c>
      <c r="D1702">
        <v>1041</v>
      </c>
      <c r="E1702" t="s">
        <v>1264</v>
      </c>
      <c r="F1702">
        <v>36299</v>
      </c>
      <c r="G1702">
        <v>14</v>
      </c>
      <c r="H1702">
        <v>1581</v>
      </c>
      <c r="I1702">
        <v>2.8678475991074134E-2</v>
      </c>
      <c r="J1702">
        <v>0.65844402277039848</v>
      </c>
      <c r="K1702">
        <v>2024</v>
      </c>
      <c r="L1702">
        <v>36</v>
      </c>
    </row>
    <row r="1703" spans="1:12" x14ac:dyDescent="0.3">
      <c r="A1703">
        <v>122</v>
      </c>
      <c r="B1703" t="s">
        <v>750</v>
      </c>
      <c r="C1703" t="s">
        <v>353</v>
      </c>
      <c r="D1703">
        <v>910</v>
      </c>
      <c r="E1703" t="s">
        <v>1265</v>
      </c>
      <c r="F1703">
        <v>36299</v>
      </c>
      <c r="G1703">
        <v>15</v>
      </c>
      <c r="H1703">
        <v>1296</v>
      </c>
      <c r="I1703">
        <v>2.5069561144935124E-2</v>
      </c>
      <c r="J1703">
        <v>0.7021604938271605</v>
      </c>
      <c r="K1703">
        <v>2024</v>
      </c>
      <c r="L1703">
        <v>36</v>
      </c>
    </row>
    <row r="1704" spans="1:12" x14ac:dyDescent="0.3">
      <c r="A1704">
        <v>122</v>
      </c>
      <c r="B1704" t="s">
        <v>750</v>
      </c>
      <c r="C1704" t="s">
        <v>212</v>
      </c>
      <c r="D1704">
        <v>790</v>
      </c>
      <c r="E1704" t="s">
        <v>1045</v>
      </c>
      <c r="F1704">
        <v>36299</v>
      </c>
      <c r="G1704">
        <v>16</v>
      </c>
      <c r="H1704">
        <v>2796</v>
      </c>
      <c r="I1704">
        <v>2.1763684949998623E-2</v>
      </c>
      <c r="J1704">
        <v>0.2825464949928469</v>
      </c>
      <c r="K1704">
        <v>2024</v>
      </c>
      <c r="L1704">
        <v>36</v>
      </c>
    </row>
    <row r="1705" spans="1:12" x14ac:dyDescent="0.3">
      <c r="A1705">
        <v>122</v>
      </c>
      <c r="B1705" t="s">
        <v>750</v>
      </c>
      <c r="C1705" t="s">
        <v>343</v>
      </c>
      <c r="D1705">
        <v>783</v>
      </c>
      <c r="E1705" t="s">
        <v>1057</v>
      </c>
      <c r="F1705">
        <v>36299</v>
      </c>
      <c r="G1705">
        <v>17</v>
      </c>
      <c r="H1705">
        <v>1467</v>
      </c>
      <c r="I1705">
        <v>2.1570842171960661E-2</v>
      </c>
      <c r="J1705">
        <v>0.53374233128834359</v>
      </c>
      <c r="K1705">
        <v>2024</v>
      </c>
      <c r="L1705">
        <v>36</v>
      </c>
    </row>
    <row r="1706" spans="1:12" x14ac:dyDescent="0.3">
      <c r="A1706">
        <v>122</v>
      </c>
      <c r="B1706" t="s">
        <v>750</v>
      </c>
      <c r="C1706" t="s">
        <v>498</v>
      </c>
      <c r="D1706">
        <v>759</v>
      </c>
      <c r="E1706" t="s">
        <v>1158</v>
      </c>
      <c r="F1706">
        <v>36299</v>
      </c>
      <c r="G1706">
        <v>18</v>
      </c>
      <c r="H1706">
        <v>8269</v>
      </c>
      <c r="I1706">
        <v>2.0909666932973359E-2</v>
      </c>
      <c r="J1706">
        <v>9.1788608054178253E-2</v>
      </c>
      <c r="K1706">
        <v>2024</v>
      </c>
      <c r="L1706">
        <v>36</v>
      </c>
    </row>
    <row r="1707" spans="1:12" x14ac:dyDescent="0.3">
      <c r="A1707">
        <v>122</v>
      </c>
      <c r="B1707" t="s">
        <v>750</v>
      </c>
      <c r="C1707" t="s">
        <v>331</v>
      </c>
      <c r="D1707">
        <v>743</v>
      </c>
      <c r="E1707" t="s">
        <v>1053</v>
      </c>
      <c r="F1707">
        <v>36299</v>
      </c>
      <c r="G1707">
        <v>19</v>
      </c>
      <c r="H1707">
        <v>1284</v>
      </c>
      <c r="I1707">
        <v>2.046888344031516E-2</v>
      </c>
      <c r="J1707">
        <v>0.57866043613707163</v>
      </c>
      <c r="K1707">
        <v>2024</v>
      </c>
      <c r="L1707">
        <v>36</v>
      </c>
    </row>
    <row r="1708" spans="1:12" x14ac:dyDescent="0.3">
      <c r="A1708">
        <v>122</v>
      </c>
      <c r="B1708" t="s">
        <v>750</v>
      </c>
      <c r="C1708" t="s">
        <v>274</v>
      </c>
      <c r="D1708">
        <v>728</v>
      </c>
      <c r="E1708" t="s">
        <v>1047</v>
      </c>
      <c r="F1708">
        <v>36299</v>
      </c>
      <c r="G1708">
        <v>20</v>
      </c>
      <c r="H1708">
        <v>1546</v>
      </c>
      <c r="I1708">
        <v>2.0055648915948097E-2</v>
      </c>
      <c r="J1708">
        <v>0.47089262613195343</v>
      </c>
      <c r="K1708">
        <v>2024</v>
      </c>
      <c r="L1708">
        <v>36</v>
      </c>
    </row>
    <row r="1709" spans="1:12" x14ac:dyDescent="0.3">
      <c r="A1709">
        <v>122</v>
      </c>
      <c r="B1709" t="s">
        <v>750</v>
      </c>
      <c r="C1709" t="s">
        <v>476</v>
      </c>
      <c r="D1709">
        <v>713</v>
      </c>
      <c r="E1709" t="s">
        <v>3007</v>
      </c>
      <c r="F1709">
        <v>36299</v>
      </c>
      <c r="G1709">
        <v>21</v>
      </c>
      <c r="H1709">
        <v>1043</v>
      </c>
      <c r="I1709">
        <v>1.9642414391581035E-2</v>
      </c>
      <c r="J1709">
        <v>0.68360498561840843</v>
      </c>
      <c r="K1709">
        <v>2024</v>
      </c>
      <c r="L1709">
        <v>36</v>
      </c>
    </row>
    <row r="1710" spans="1:12" x14ac:dyDescent="0.3">
      <c r="A1710">
        <v>122</v>
      </c>
      <c r="B1710" t="s">
        <v>750</v>
      </c>
      <c r="C1710" t="s">
        <v>470</v>
      </c>
      <c r="D1710">
        <v>617</v>
      </c>
      <c r="E1710" t="s">
        <v>3012</v>
      </c>
      <c r="F1710">
        <v>36299</v>
      </c>
      <c r="G1710">
        <v>22</v>
      </c>
      <c r="H1710">
        <v>977</v>
      </c>
      <c r="I1710">
        <v>1.6997713435631837E-2</v>
      </c>
      <c r="J1710">
        <v>0.63152507676560898</v>
      </c>
      <c r="K1710">
        <v>2024</v>
      </c>
      <c r="L1710">
        <v>36</v>
      </c>
    </row>
    <row r="1711" spans="1:12" x14ac:dyDescent="0.3">
      <c r="A1711">
        <v>122</v>
      </c>
      <c r="B1711" t="s">
        <v>750</v>
      </c>
      <c r="C1711" t="s">
        <v>505</v>
      </c>
      <c r="D1711">
        <v>574</v>
      </c>
      <c r="E1711" t="s">
        <v>1054</v>
      </c>
      <c r="F1711">
        <v>36299</v>
      </c>
      <c r="G1711">
        <v>23</v>
      </c>
      <c r="H1711">
        <v>3953</v>
      </c>
      <c r="I1711">
        <v>1.5813107799112922E-2</v>
      </c>
      <c r="J1711">
        <v>0.14520617252719453</v>
      </c>
      <c r="K1711">
        <v>2024</v>
      </c>
      <c r="L1711">
        <v>36</v>
      </c>
    </row>
    <row r="1712" spans="1:12" x14ac:dyDescent="0.3">
      <c r="A1712">
        <v>122</v>
      </c>
      <c r="B1712" t="s">
        <v>750</v>
      </c>
      <c r="C1712" t="s">
        <v>363</v>
      </c>
      <c r="D1712">
        <v>445</v>
      </c>
      <c r="E1712" t="s">
        <v>1160</v>
      </c>
      <c r="F1712">
        <v>36299</v>
      </c>
      <c r="G1712">
        <v>24</v>
      </c>
      <c r="H1712">
        <v>1875</v>
      </c>
      <c r="I1712">
        <v>1.2259290889556186E-2</v>
      </c>
      <c r="J1712">
        <v>0.23733333333333334</v>
      </c>
      <c r="K1712">
        <v>2024</v>
      </c>
      <c r="L1712">
        <v>36</v>
      </c>
    </row>
    <row r="1713" spans="1:12" x14ac:dyDescent="0.3">
      <c r="A1713">
        <v>122</v>
      </c>
      <c r="B1713" t="s">
        <v>750</v>
      </c>
      <c r="C1713" t="s">
        <v>247</v>
      </c>
      <c r="D1713">
        <v>427</v>
      </c>
      <c r="E1713" t="s">
        <v>3017</v>
      </c>
      <c r="F1713">
        <v>36299</v>
      </c>
      <c r="G1713">
        <v>25</v>
      </c>
      <c r="H1713">
        <v>659</v>
      </c>
      <c r="I1713">
        <v>1.1763409460315712E-2</v>
      </c>
      <c r="J1713">
        <v>0.64795144157814866</v>
      </c>
      <c r="K1713">
        <v>2024</v>
      </c>
      <c r="L1713">
        <v>36</v>
      </c>
    </row>
    <row r="1714" spans="1:12" x14ac:dyDescent="0.3">
      <c r="A1714">
        <v>122</v>
      </c>
      <c r="B1714" t="s">
        <v>750</v>
      </c>
      <c r="C1714" t="s">
        <v>272</v>
      </c>
      <c r="D1714">
        <v>405</v>
      </c>
      <c r="E1714" t="s">
        <v>1161</v>
      </c>
      <c r="F1714">
        <v>36299</v>
      </c>
      <c r="G1714">
        <v>26</v>
      </c>
      <c r="H1714">
        <v>1538</v>
      </c>
      <c r="I1714">
        <v>1.1157332157910687E-2</v>
      </c>
      <c r="J1714">
        <v>0.26332899869960991</v>
      </c>
      <c r="K1714">
        <v>2024</v>
      </c>
      <c r="L1714">
        <v>36</v>
      </c>
    </row>
    <row r="1715" spans="1:12" x14ac:dyDescent="0.3">
      <c r="A1715">
        <v>122</v>
      </c>
      <c r="B1715" t="s">
        <v>750</v>
      </c>
      <c r="C1715" t="s">
        <v>326</v>
      </c>
      <c r="D1715">
        <v>374</v>
      </c>
      <c r="E1715" t="s">
        <v>1164</v>
      </c>
      <c r="F1715">
        <v>36299</v>
      </c>
      <c r="G1715">
        <v>27</v>
      </c>
      <c r="H1715">
        <v>1012</v>
      </c>
      <c r="I1715">
        <v>1.0303314140885424E-2</v>
      </c>
      <c r="J1715">
        <v>0.36956521739130432</v>
      </c>
      <c r="K1715">
        <v>2024</v>
      </c>
      <c r="L1715">
        <v>36</v>
      </c>
    </row>
    <row r="1716" spans="1:12" x14ac:dyDescent="0.3">
      <c r="A1716">
        <v>122</v>
      </c>
      <c r="B1716" t="s">
        <v>750</v>
      </c>
      <c r="C1716" t="s">
        <v>409</v>
      </c>
      <c r="D1716">
        <v>362</v>
      </c>
      <c r="E1716" t="s">
        <v>1055</v>
      </c>
      <c r="F1716">
        <v>36299</v>
      </c>
      <c r="G1716">
        <v>28</v>
      </c>
      <c r="H1716">
        <v>3095</v>
      </c>
      <c r="I1716">
        <v>9.9727265213917747E-3</v>
      </c>
      <c r="J1716">
        <v>0.11696284329563812</v>
      </c>
      <c r="K1716">
        <v>2024</v>
      </c>
      <c r="L1716">
        <v>36</v>
      </c>
    </row>
    <row r="1717" spans="1:12" x14ac:dyDescent="0.3">
      <c r="A1717">
        <v>122</v>
      </c>
      <c r="B1717" t="s">
        <v>750</v>
      </c>
      <c r="C1717" t="s">
        <v>585</v>
      </c>
      <c r="D1717">
        <v>355</v>
      </c>
      <c r="E1717" t="s">
        <v>1048</v>
      </c>
      <c r="F1717">
        <v>36299</v>
      </c>
      <c r="G1717">
        <v>29</v>
      </c>
      <c r="H1717">
        <v>7075</v>
      </c>
      <c r="I1717">
        <v>9.7798837433538122E-3</v>
      </c>
      <c r="J1717">
        <v>5.0176678445229682E-2</v>
      </c>
      <c r="K1717">
        <v>2024</v>
      </c>
      <c r="L1717">
        <v>36</v>
      </c>
    </row>
    <row r="1718" spans="1:12" x14ac:dyDescent="0.3">
      <c r="A1718">
        <v>122</v>
      </c>
      <c r="B1718" t="s">
        <v>750</v>
      </c>
      <c r="C1718" t="s">
        <v>577</v>
      </c>
      <c r="D1718">
        <v>273</v>
      </c>
      <c r="E1718" t="s">
        <v>1050</v>
      </c>
      <c r="F1718">
        <v>36299</v>
      </c>
      <c r="G1718">
        <v>30</v>
      </c>
      <c r="H1718">
        <v>3578</v>
      </c>
      <c r="I1718">
        <v>7.5208683434805365E-3</v>
      </c>
      <c r="J1718">
        <v>7.6299608719955281E-2</v>
      </c>
      <c r="K1718">
        <v>2024</v>
      </c>
      <c r="L1718">
        <v>36</v>
      </c>
    </row>
    <row r="1719" spans="1:12" x14ac:dyDescent="0.3">
      <c r="A1719">
        <v>122</v>
      </c>
      <c r="B1719" t="s">
        <v>750</v>
      </c>
      <c r="C1719" t="s">
        <v>622</v>
      </c>
      <c r="D1719">
        <v>209</v>
      </c>
      <c r="E1719" t="s">
        <v>1052</v>
      </c>
      <c r="F1719">
        <v>36299</v>
      </c>
      <c r="G1719">
        <v>31</v>
      </c>
      <c r="H1719">
        <v>962</v>
      </c>
      <c r="I1719">
        <v>5.7577343728477367E-3</v>
      </c>
      <c r="J1719">
        <v>0.21725571725571727</v>
      </c>
      <c r="K1719">
        <v>2024</v>
      </c>
      <c r="L1719">
        <v>36</v>
      </c>
    </row>
    <row r="1720" spans="1:12" x14ac:dyDescent="0.3">
      <c r="A1720">
        <v>122</v>
      </c>
      <c r="B1720" t="s">
        <v>750</v>
      </c>
      <c r="C1720" t="s">
        <v>227</v>
      </c>
      <c r="D1720">
        <v>173</v>
      </c>
      <c r="E1720" t="s">
        <v>1159</v>
      </c>
      <c r="F1720">
        <v>36299</v>
      </c>
      <c r="G1720">
        <v>32</v>
      </c>
      <c r="H1720">
        <v>1497</v>
      </c>
      <c r="I1720">
        <v>4.7659715143667869E-3</v>
      </c>
      <c r="J1720">
        <v>0.11556446225784903</v>
      </c>
      <c r="K1720">
        <v>2024</v>
      </c>
      <c r="L1720">
        <v>36</v>
      </c>
    </row>
    <row r="1721" spans="1:12" x14ac:dyDescent="0.3">
      <c r="A1721">
        <v>122</v>
      </c>
      <c r="B1721" t="s">
        <v>750</v>
      </c>
      <c r="C1721" t="s">
        <v>506</v>
      </c>
      <c r="D1721">
        <v>148</v>
      </c>
      <c r="E1721" t="s">
        <v>1056</v>
      </c>
      <c r="F1721">
        <v>36299</v>
      </c>
      <c r="G1721">
        <v>33</v>
      </c>
      <c r="H1721">
        <v>1940</v>
      </c>
      <c r="I1721">
        <v>4.0772473070883495E-3</v>
      </c>
      <c r="J1721">
        <v>7.628865979381444E-2</v>
      </c>
      <c r="K1721">
        <v>2024</v>
      </c>
      <c r="L1721">
        <v>36</v>
      </c>
    </row>
    <row r="1722" spans="1:12" x14ac:dyDescent="0.3">
      <c r="A1722">
        <v>122</v>
      </c>
      <c r="B1722" t="s">
        <v>750</v>
      </c>
      <c r="C1722" t="s">
        <v>182</v>
      </c>
      <c r="D1722">
        <v>139</v>
      </c>
      <c r="E1722" t="s">
        <v>1058</v>
      </c>
      <c r="F1722">
        <v>36299</v>
      </c>
      <c r="G1722">
        <v>34</v>
      </c>
      <c r="H1722">
        <v>537</v>
      </c>
      <c r="I1722">
        <v>3.8293065924681121E-3</v>
      </c>
      <c r="J1722">
        <v>0.25884543761638734</v>
      </c>
      <c r="K1722">
        <v>2024</v>
      </c>
      <c r="L1722">
        <v>36</v>
      </c>
    </row>
    <row r="1723" spans="1:12" x14ac:dyDescent="0.3">
      <c r="A1723">
        <v>122</v>
      </c>
      <c r="B1723" t="s">
        <v>750</v>
      </c>
      <c r="C1723" t="s">
        <v>553</v>
      </c>
      <c r="D1723">
        <v>118</v>
      </c>
      <c r="E1723" t="s">
        <v>1315</v>
      </c>
      <c r="F1723">
        <v>36299</v>
      </c>
      <c r="G1723">
        <v>35</v>
      </c>
      <c r="H1723">
        <v>1104</v>
      </c>
      <c r="I1723">
        <v>3.2507782583542245E-3</v>
      </c>
      <c r="J1723">
        <v>0.1068840579710145</v>
      </c>
      <c r="K1723">
        <v>2024</v>
      </c>
      <c r="L1723">
        <v>36</v>
      </c>
    </row>
    <row r="1724" spans="1:12" x14ac:dyDescent="0.3">
      <c r="A1724">
        <v>122</v>
      </c>
      <c r="B1724" t="s">
        <v>750</v>
      </c>
      <c r="C1724" t="s">
        <v>264</v>
      </c>
      <c r="D1724">
        <v>111</v>
      </c>
      <c r="E1724" t="s">
        <v>1031</v>
      </c>
      <c r="F1724">
        <v>36299</v>
      </c>
      <c r="G1724">
        <v>36</v>
      </c>
      <c r="H1724">
        <v>9696</v>
      </c>
      <c r="I1724">
        <v>3.0579354803162624E-3</v>
      </c>
      <c r="J1724">
        <v>1.1448019801980198E-2</v>
      </c>
      <c r="K1724">
        <v>2024</v>
      </c>
      <c r="L1724">
        <v>36</v>
      </c>
    </row>
    <row r="1725" spans="1:12" x14ac:dyDescent="0.3">
      <c r="A1725">
        <v>122</v>
      </c>
      <c r="B1725" t="s">
        <v>750</v>
      </c>
      <c r="C1725" t="s">
        <v>418</v>
      </c>
      <c r="D1725">
        <v>104</v>
      </c>
      <c r="E1725" t="s">
        <v>1085</v>
      </c>
      <c r="F1725">
        <v>36299</v>
      </c>
      <c r="G1725">
        <v>37.5</v>
      </c>
      <c r="H1725">
        <v>2606</v>
      </c>
      <c r="I1725">
        <v>2.8650927022782998E-3</v>
      </c>
      <c r="J1725">
        <v>3.9907904834996163E-2</v>
      </c>
      <c r="K1725">
        <v>2024</v>
      </c>
      <c r="L1725">
        <v>36</v>
      </c>
    </row>
    <row r="1726" spans="1:12" x14ac:dyDescent="0.3">
      <c r="A1726">
        <v>122</v>
      </c>
      <c r="B1726" t="s">
        <v>750</v>
      </c>
      <c r="C1726" t="s">
        <v>457</v>
      </c>
      <c r="D1726">
        <v>104</v>
      </c>
      <c r="E1726" t="s">
        <v>1314</v>
      </c>
      <c r="F1726">
        <v>36299</v>
      </c>
      <c r="G1726">
        <v>37.5</v>
      </c>
      <c r="H1726">
        <v>1257</v>
      </c>
      <c r="I1726">
        <v>2.8650927022782998E-3</v>
      </c>
      <c r="J1726">
        <v>8.2736674622116146E-2</v>
      </c>
      <c r="K1726">
        <v>2024</v>
      </c>
      <c r="L1726">
        <v>36</v>
      </c>
    </row>
    <row r="1727" spans="1:12" x14ac:dyDescent="0.3">
      <c r="A1727">
        <v>122</v>
      </c>
      <c r="B1727" t="s">
        <v>750</v>
      </c>
      <c r="C1727" t="s">
        <v>225</v>
      </c>
      <c r="D1727">
        <v>102</v>
      </c>
      <c r="E1727" t="s">
        <v>1110</v>
      </c>
      <c r="F1727">
        <v>36299</v>
      </c>
      <c r="G1727">
        <v>39</v>
      </c>
      <c r="H1727">
        <v>2699</v>
      </c>
      <c r="I1727">
        <v>2.8099947656960245E-3</v>
      </c>
      <c r="J1727">
        <v>3.779177473138199E-2</v>
      </c>
      <c r="K1727">
        <v>2024</v>
      </c>
      <c r="L1727">
        <v>36</v>
      </c>
    </row>
    <row r="1728" spans="1:12" x14ac:dyDescent="0.3">
      <c r="A1728">
        <v>122</v>
      </c>
      <c r="B1728" t="s">
        <v>750</v>
      </c>
      <c r="C1728" t="s">
        <v>265</v>
      </c>
      <c r="D1728">
        <v>95</v>
      </c>
      <c r="E1728" t="s">
        <v>1033</v>
      </c>
      <c r="F1728">
        <v>36299</v>
      </c>
      <c r="G1728">
        <v>40</v>
      </c>
      <c r="H1728">
        <v>6276</v>
      </c>
      <c r="I1728">
        <v>2.6171519876580624E-3</v>
      </c>
      <c r="J1728">
        <v>1.5137029955385597E-2</v>
      </c>
      <c r="K1728">
        <v>2024</v>
      </c>
      <c r="L1728">
        <v>36</v>
      </c>
    </row>
    <row r="1729" spans="1:12" x14ac:dyDescent="0.3">
      <c r="A1729">
        <v>122</v>
      </c>
      <c r="B1729" t="s">
        <v>750</v>
      </c>
      <c r="C1729" t="s">
        <v>205</v>
      </c>
      <c r="D1729">
        <v>88</v>
      </c>
      <c r="E1729" t="s">
        <v>1030</v>
      </c>
      <c r="F1729">
        <v>36299</v>
      </c>
      <c r="G1729">
        <v>41</v>
      </c>
      <c r="H1729">
        <v>18695</v>
      </c>
      <c r="I1729">
        <v>2.4243092096200998E-3</v>
      </c>
      <c r="J1729">
        <v>4.7071409467772133E-3</v>
      </c>
      <c r="K1729">
        <v>2024</v>
      </c>
      <c r="L1729">
        <v>36</v>
      </c>
    </row>
    <row r="1730" spans="1:12" x14ac:dyDescent="0.3">
      <c r="A1730">
        <v>122</v>
      </c>
      <c r="B1730" t="s">
        <v>750</v>
      </c>
      <c r="C1730" t="s">
        <v>499</v>
      </c>
      <c r="D1730">
        <v>77</v>
      </c>
      <c r="E1730" t="s">
        <v>1166</v>
      </c>
      <c r="F1730">
        <v>36299</v>
      </c>
      <c r="G1730">
        <v>42</v>
      </c>
      <c r="H1730">
        <v>335</v>
      </c>
      <c r="I1730">
        <v>2.1212705584175871E-3</v>
      </c>
      <c r="J1730">
        <v>0.2298507462686567</v>
      </c>
      <c r="K1730">
        <v>2024</v>
      </c>
      <c r="L1730">
        <v>36</v>
      </c>
    </row>
    <row r="1731" spans="1:12" x14ac:dyDescent="0.3">
      <c r="A1731">
        <v>122</v>
      </c>
      <c r="B1731" t="s">
        <v>750</v>
      </c>
      <c r="C1731" t="s">
        <v>365</v>
      </c>
      <c r="D1731">
        <v>69</v>
      </c>
      <c r="E1731" t="s">
        <v>1168</v>
      </c>
      <c r="F1731">
        <v>36299</v>
      </c>
      <c r="G1731">
        <v>43</v>
      </c>
      <c r="H1731">
        <v>1109</v>
      </c>
      <c r="I1731">
        <v>1.9008788120884873E-3</v>
      </c>
      <c r="J1731">
        <v>6.2218214607754736E-2</v>
      </c>
      <c r="K1731">
        <v>2024</v>
      </c>
      <c r="L1731">
        <v>36</v>
      </c>
    </row>
    <row r="1732" spans="1:12" x14ac:dyDescent="0.3">
      <c r="A1732">
        <v>122</v>
      </c>
      <c r="B1732" t="s">
        <v>750</v>
      </c>
      <c r="C1732" t="s">
        <v>475</v>
      </c>
      <c r="D1732">
        <v>67</v>
      </c>
      <c r="E1732" t="s">
        <v>1214</v>
      </c>
      <c r="F1732">
        <v>36299</v>
      </c>
      <c r="G1732">
        <v>44</v>
      </c>
      <c r="H1732">
        <v>1733</v>
      </c>
      <c r="I1732">
        <v>1.8457808755062122E-3</v>
      </c>
      <c r="J1732">
        <v>3.8661281015579918E-2</v>
      </c>
      <c r="K1732">
        <v>2024</v>
      </c>
      <c r="L1732">
        <v>36</v>
      </c>
    </row>
    <row r="1733" spans="1:12" x14ac:dyDescent="0.3">
      <c r="A1733">
        <v>122</v>
      </c>
      <c r="B1733" t="s">
        <v>750</v>
      </c>
      <c r="C1733" t="s">
        <v>175</v>
      </c>
      <c r="D1733">
        <v>66</v>
      </c>
      <c r="E1733" t="s">
        <v>1084</v>
      </c>
      <c r="F1733">
        <v>36299</v>
      </c>
      <c r="G1733">
        <v>45</v>
      </c>
      <c r="H1733">
        <v>13007</v>
      </c>
      <c r="I1733">
        <v>1.8182319072150748E-3</v>
      </c>
      <c r="J1733">
        <v>5.0741908203275161E-3</v>
      </c>
      <c r="K1733">
        <v>2024</v>
      </c>
      <c r="L1733">
        <v>36</v>
      </c>
    </row>
    <row r="1734" spans="1:12" x14ac:dyDescent="0.3">
      <c r="A1734">
        <v>122</v>
      </c>
      <c r="B1734" t="s">
        <v>750</v>
      </c>
      <c r="C1734" t="s">
        <v>477</v>
      </c>
      <c r="D1734">
        <v>55</v>
      </c>
      <c r="E1734" t="s">
        <v>1043</v>
      </c>
      <c r="F1734">
        <v>36299</v>
      </c>
      <c r="G1734">
        <v>46</v>
      </c>
      <c r="H1734">
        <v>3600</v>
      </c>
      <c r="I1734">
        <v>1.5151932560125622E-3</v>
      </c>
      <c r="J1734">
        <v>1.5277777777777777E-2</v>
      </c>
      <c r="K1734">
        <v>2024</v>
      </c>
      <c r="L1734">
        <v>36</v>
      </c>
    </row>
    <row r="1735" spans="1:12" x14ac:dyDescent="0.3">
      <c r="A1735">
        <v>122</v>
      </c>
      <c r="B1735" t="s">
        <v>750</v>
      </c>
      <c r="C1735" t="s">
        <v>606</v>
      </c>
      <c r="D1735">
        <v>48</v>
      </c>
      <c r="E1735" t="s">
        <v>1167</v>
      </c>
      <c r="F1735">
        <v>36299</v>
      </c>
      <c r="G1735">
        <v>47</v>
      </c>
      <c r="H1735">
        <v>1530</v>
      </c>
      <c r="I1735">
        <v>1.3223504779745999E-3</v>
      </c>
      <c r="J1735">
        <v>3.1372549019607843E-2</v>
      </c>
      <c r="K1735">
        <v>2024</v>
      </c>
      <c r="L1735">
        <v>36</v>
      </c>
    </row>
    <row r="1736" spans="1:12" x14ac:dyDescent="0.3">
      <c r="A1736">
        <v>122</v>
      </c>
      <c r="B1736" t="s">
        <v>750</v>
      </c>
      <c r="C1736" t="s">
        <v>151</v>
      </c>
      <c r="D1736">
        <v>46</v>
      </c>
      <c r="E1736" t="s">
        <v>1091</v>
      </c>
      <c r="F1736">
        <v>36299</v>
      </c>
      <c r="G1736">
        <v>48</v>
      </c>
      <c r="H1736">
        <v>12580</v>
      </c>
      <c r="I1736">
        <v>1.2672525413923248E-3</v>
      </c>
      <c r="J1736">
        <v>3.6565977742448329E-3</v>
      </c>
      <c r="K1736">
        <v>2024</v>
      </c>
      <c r="L1736">
        <v>36</v>
      </c>
    </row>
    <row r="1737" spans="1:12" x14ac:dyDescent="0.3">
      <c r="A1737">
        <v>122</v>
      </c>
      <c r="B1737" t="s">
        <v>750</v>
      </c>
      <c r="C1737" t="s">
        <v>285</v>
      </c>
      <c r="D1737">
        <v>45</v>
      </c>
      <c r="E1737" t="s">
        <v>1213</v>
      </c>
      <c r="F1737">
        <v>36299</v>
      </c>
      <c r="G1737">
        <v>49</v>
      </c>
      <c r="H1737">
        <v>757</v>
      </c>
      <c r="I1737">
        <v>1.2397035731011874E-3</v>
      </c>
      <c r="J1737">
        <v>5.9445178335535004E-2</v>
      </c>
      <c r="K1737">
        <v>2024</v>
      </c>
      <c r="L1737">
        <v>36</v>
      </c>
    </row>
    <row r="1738" spans="1:12" x14ac:dyDescent="0.3">
      <c r="A1738">
        <v>122</v>
      </c>
      <c r="B1738" t="s">
        <v>750</v>
      </c>
      <c r="C1738" t="s">
        <v>390</v>
      </c>
      <c r="D1738">
        <v>44</v>
      </c>
      <c r="E1738" t="s">
        <v>1218</v>
      </c>
      <c r="F1738">
        <v>36299</v>
      </c>
      <c r="G1738">
        <v>50</v>
      </c>
      <c r="H1738">
        <v>1910</v>
      </c>
      <c r="I1738">
        <v>1.2121546048100499E-3</v>
      </c>
      <c r="J1738">
        <v>2.3036649214659685E-2</v>
      </c>
      <c r="K1738">
        <v>2024</v>
      </c>
      <c r="L1738">
        <v>36</v>
      </c>
    </row>
    <row r="1739" spans="1:12" x14ac:dyDescent="0.3">
      <c r="A1739">
        <v>122</v>
      </c>
      <c r="B1739" t="s">
        <v>750</v>
      </c>
      <c r="C1739" t="s">
        <v>177</v>
      </c>
      <c r="D1739">
        <v>42</v>
      </c>
      <c r="E1739" t="s">
        <v>1217</v>
      </c>
      <c r="F1739">
        <v>36299</v>
      </c>
      <c r="G1739">
        <v>51</v>
      </c>
      <c r="H1739">
        <v>4588</v>
      </c>
      <c r="I1739">
        <v>1.1570566682277748E-3</v>
      </c>
      <c r="J1739">
        <v>9.1543156059285084E-3</v>
      </c>
      <c r="K1739">
        <v>2024</v>
      </c>
      <c r="L1739">
        <v>36</v>
      </c>
    </row>
    <row r="1740" spans="1:12" x14ac:dyDescent="0.3">
      <c r="A1740">
        <v>122</v>
      </c>
      <c r="B1740" t="s">
        <v>750</v>
      </c>
      <c r="C1740" t="s">
        <v>448</v>
      </c>
      <c r="D1740">
        <v>36</v>
      </c>
      <c r="E1740" t="s">
        <v>1270</v>
      </c>
      <c r="F1740">
        <v>36299</v>
      </c>
      <c r="G1740">
        <v>52</v>
      </c>
      <c r="H1740">
        <v>2369</v>
      </c>
      <c r="I1740">
        <v>9.9176285848094994E-4</v>
      </c>
      <c r="J1740">
        <v>1.5196285352469396E-2</v>
      </c>
      <c r="K1740">
        <v>2024</v>
      </c>
      <c r="L1740">
        <v>36</v>
      </c>
    </row>
    <row r="1741" spans="1:12" x14ac:dyDescent="0.3">
      <c r="A1741">
        <v>122</v>
      </c>
      <c r="B1741" t="s">
        <v>750</v>
      </c>
      <c r="C1741" t="s">
        <v>535</v>
      </c>
      <c r="D1741">
        <v>32</v>
      </c>
      <c r="E1741" t="s">
        <v>1108</v>
      </c>
      <c r="F1741">
        <v>36299</v>
      </c>
      <c r="G1741">
        <v>53</v>
      </c>
      <c r="H1741">
        <v>1438</v>
      </c>
      <c r="I1741">
        <v>8.8156698531639995E-4</v>
      </c>
      <c r="J1741">
        <v>2.2253129346314324E-2</v>
      </c>
      <c r="K1741">
        <v>2024</v>
      </c>
      <c r="L1741">
        <v>36</v>
      </c>
    </row>
    <row r="1742" spans="1:12" x14ac:dyDescent="0.3">
      <c r="A1742">
        <v>122</v>
      </c>
      <c r="B1742" t="s">
        <v>750</v>
      </c>
      <c r="C1742" t="s">
        <v>222</v>
      </c>
      <c r="D1742">
        <v>29</v>
      </c>
      <c r="E1742" t="s">
        <v>1075</v>
      </c>
      <c r="F1742">
        <v>36299</v>
      </c>
      <c r="G1742">
        <v>54.5</v>
      </c>
      <c r="H1742">
        <v>1778</v>
      </c>
      <c r="I1742">
        <v>7.989200804429874E-4</v>
      </c>
      <c r="J1742">
        <v>1.6310461192350956E-2</v>
      </c>
      <c r="K1742">
        <v>2024</v>
      </c>
      <c r="L1742">
        <v>36</v>
      </c>
    </row>
    <row r="1743" spans="1:12" x14ac:dyDescent="0.3">
      <c r="A1743">
        <v>122</v>
      </c>
      <c r="B1743" t="s">
        <v>750</v>
      </c>
      <c r="C1743" t="s">
        <v>258</v>
      </c>
      <c r="D1743">
        <v>29</v>
      </c>
      <c r="E1743" t="s">
        <v>1042</v>
      </c>
      <c r="F1743">
        <v>36299</v>
      </c>
      <c r="G1743">
        <v>54.5</v>
      </c>
      <c r="H1743">
        <v>3066</v>
      </c>
      <c r="I1743">
        <v>7.989200804429874E-4</v>
      </c>
      <c r="J1743">
        <v>9.4585779517286361E-3</v>
      </c>
      <c r="K1743">
        <v>2024</v>
      </c>
      <c r="L1743">
        <v>36</v>
      </c>
    </row>
    <row r="1744" spans="1:12" x14ac:dyDescent="0.3">
      <c r="A1744">
        <v>122</v>
      </c>
      <c r="B1744" t="s">
        <v>750</v>
      </c>
      <c r="C1744" t="s">
        <v>210</v>
      </c>
      <c r="D1744">
        <v>28</v>
      </c>
      <c r="E1744" t="s">
        <v>3143</v>
      </c>
      <c r="F1744">
        <v>36299</v>
      </c>
      <c r="G1744">
        <v>56</v>
      </c>
      <c r="H1744">
        <v>60</v>
      </c>
      <c r="I1744">
        <v>7.7137111215184995E-4</v>
      </c>
      <c r="J1744">
        <v>0.46666666666666667</v>
      </c>
      <c r="K1744">
        <v>2024</v>
      </c>
      <c r="L1744">
        <v>36</v>
      </c>
    </row>
    <row r="1745" spans="1:12" x14ac:dyDescent="0.3">
      <c r="A1745">
        <v>122</v>
      </c>
      <c r="B1745" t="s">
        <v>750</v>
      </c>
      <c r="C1745" t="s">
        <v>194</v>
      </c>
      <c r="D1745">
        <v>26</v>
      </c>
      <c r="E1745" t="s">
        <v>1215</v>
      </c>
      <c r="F1745">
        <v>36299</v>
      </c>
      <c r="G1745">
        <v>59.5</v>
      </c>
      <c r="H1745">
        <v>601</v>
      </c>
      <c r="I1745">
        <v>7.1627317556957496E-4</v>
      </c>
      <c r="J1745">
        <v>4.3261231281198007E-2</v>
      </c>
      <c r="K1745">
        <v>2024</v>
      </c>
      <c r="L1745">
        <v>36</v>
      </c>
    </row>
    <row r="1746" spans="1:12" x14ac:dyDescent="0.3">
      <c r="A1746">
        <v>122</v>
      </c>
      <c r="B1746" t="s">
        <v>750</v>
      </c>
      <c r="C1746" t="s">
        <v>219</v>
      </c>
      <c r="D1746">
        <v>26</v>
      </c>
      <c r="E1746" t="s">
        <v>3144</v>
      </c>
      <c r="F1746">
        <v>36299</v>
      </c>
      <c r="G1746">
        <v>59.5</v>
      </c>
      <c r="H1746">
        <v>47</v>
      </c>
      <c r="I1746">
        <v>7.1627317556957496E-4</v>
      </c>
      <c r="J1746">
        <v>0.55319148936170215</v>
      </c>
      <c r="K1746">
        <v>2024</v>
      </c>
      <c r="L1746">
        <v>36</v>
      </c>
    </row>
    <row r="1747" spans="1:12" x14ac:dyDescent="0.3">
      <c r="A1747">
        <v>122</v>
      </c>
      <c r="B1747" t="s">
        <v>750</v>
      </c>
      <c r="C1747" t="s">
        <v>277</v>
      </c>
      <c r="D1747">
        <v>26</v>
      </c>
      <c r="E1747" t="s">
        <v>1069</v>
      </c>
      <c r="F1747">
        <v>36299</v>
      </c>
      <c r="G1747">
        <v>59.5</v>
      </c>
      <c r="H1747">
        <v>2630</v>
      </c>
      <c r="I1747">
        <v>7.1627317556957496E-4</v>
      </c>
      <c r="J1747">
        <v>9.8859315589353604E-3</v>
      </c>
      <c r="K1747">
        <v>2024</v>
      </c>
      <c r="L1747">
        <v>36</v>
      </c>
    </row>
    <row r="1748" spans="1:12" x14ac:dyDescent="0.3">
      <c r="A1748">
        <v>122</v>
      </c>
      <c r="B1748" t="s">
        <v>750</v>
      </c>
      <c r="C1748" t="s">
        <v>306</v>
      </c>
      <c r="D1748">
        <v>26</v>
      </c>
      <c r="E1748" t="s">
        <v>1272</v>
      </c>
      <c r="F1748">
        <v>36299</v>
      </c>
      <c r="G1748">
        <v>59.5</v>
      </c>
      <c r="H1748">
        <v>1780</v>
      </c>
      <c r="I1748">
        <v>7.1627317556957496E-4</v>
      </c>
      <c r="J1748">
        <v>1.4606741573033709E-2</v>
      </c>
      <c r="K1748">
        <v>2024</v>
      </c>
      <c r="L1748">
        <v>36</v>
      </c>
    </row>
    <row r="1749" spans="1:12" x14ac:dyDescent="0.3">
      <c r="A1749">
        <v>122</v>
      </c>
      <c r="B1749" t="s">
        <v>750</v>
      </c>
      <c r="C1749" t="s">
        <v>358</v>
      </c>
      <c r="D1749">
        <v>26</v>
      </c>
      <c r="E1749" t="s">
        <v>1036</v>
      </c>
      <c r="F1749">
        <v>36299</v>
      </c>
      <c r="G1749">
        <v>59.5</v>
      </c>
      <c r="H1749">
        <v>3945</v>
      </c>
      <c r="I1749">
        <v>7.1627317556957496E-4</v>
      </c>
      <c r="J1749">
        <v>6.5906210392902408E-3</v>
      </c>
      <c r="K1749">
        <v>2024</v>
      </c>
      <c r="L1749">
        <v>36</v>
      </c>
    </row>
    <row r="1750" spans="1:12" x14ac:dyDescent="0.3">
      <c r="A1750">
        <v>122</v>
      </c>
      <c r="B1750" t="s">
        <v>750</v>
      </c>
      <c r="C1750" t="s">
        <v>481</v>
      </c>
      <c r="D1750">
        <v>26</v>
      </c>
      <c r="E1750" t="s">
        <v>3145</v>
      </c>
      <c r="F1750">
        <v>36299</v>
      </c>
      <c r="G1750">
        <v>59.5</v>
      </c>
      <c r="H1750">
        <v>44</v>
      </c>
      <c r="I1750">
        <v>7.1627317556957496E-4</v>
      </c>
      <c r="J1750">
        <v>0.59090909090909094</v>
      </c>
      <c r="K1750">
        <v>2024</v>
      </c>
      <c r="L1750">
        <v>36</v>
      </c>
    </row>
    <row r="1751" spans="1:12" x14ac:dyDescent="0.3">
      <c r="A1751">
        <v>122</v>
      </c>
      <c r="B1751" t="s">
        <v>750</v>
      </c>
      <c r="C1751" t="s">
        <v>398</v>
      </c>
      <c r="D1751">
        <v>25</v>
      </c>
      <c r="E1751" t="s">
        <v>1044</v>
      </c>
      <c r="F1751">
        <v>36299</v>
      </c>
      <c r="G1751">
        <v>63</v>
      </c>
      <c r="H1751">
        <v>3290</v>
      </c>
      <c r="I1751">
        <v>6.887242072784374E-4</v>
      </c>
      <c r="J1751">
        <v>7.5987841945288756E-3</v>
      </c>
      <c r="K1751">
        <v>2024</v>
      </c>
      <c r="L1751">
        <v>36</v>
      </c>
    </row>
    <row r="1752" spans="1:12" x14ac:dyDescent="0.3">
      <c r="A1752">
        <v>126</v>
      </c>
      <c r="B1752" t="s">
        <v>852</v>
      </c>
      <c r="C1752" t="s">
        <v>213</v>
      </c>
      <c r="D1752">
        <v>1316</v>
      </c>
      <c r="E1752" t="s">
        <v>1223</v>
      </c>
      <c r="F1752">
        <v>10212</v>
      </c>
      <c r="G1752">
        <v>1</v>
      </c>
      <c r="H1752">
        <v>3376</v>
      </c>
      <c r="I1752">
        <v>0.12886799843321584</v>
      </c>
      <c r="J1752">
        <v>0.38981042654028436</v>
      </c>
      <c r="K1752">
        <v>2024</v>
      </c>
      <c r="L1752">
        <v>36</v>
      </c>
    </row>
    <row r="1753" spans="1:12" x14ac:dyDescent="0.3">
      <c r="A1753">
        <v>126</v>
      </c>
      <c r="B1753" t="s">
        <v>852</v>
      </c>
      <c r="C1753" t="s">
        <v>215</v>
      </c>
      <c r="D1753">
        <v>695</v>
      </c>
      <c r="E1753" t="s">
        <v>1041</v>
      </c>
      <c r="F1753">
        <v>10212</v>
      </c>
      <c r="G1753">
        <v>2</v>
      </c>
      <c r="H1753">
        <v>14909</v>
      </c>
      <c r="I1753">
        <v>6.8057187622405008E-2</v>
      </c>
      <c r="J1753">
        <v>4.6616137903279897E-2</v>
      </c>
      <c r="K1753">
        <v>2024</v>
      </c>
      <c r="L1753">
        <v>36</v>
      </c>
    </row>
    <row r="1754" spans="1:12" x14ac:dyDescent="0.3">
      <c r="A1754">
        <v>126</v>
      </c>
      <c r="B1754" t="s">
        <v>852</v>
      </c>
      <c r="C1754" t="s">
        <v>585</v>
      </c>
      <c r="D1754">
        <v>430</v>
      </c>
      <c r="E1754" t="s">
        <v>1048</v>
      </c>
      <c r="F1754">
        <v>10212</v>
      </c>
      <c r="G1754">
        <v>3</v>
      </c>
      <c r="H1754">
        <v>7075</v>
      </c>
      <c r="I1754">
        <v>4.210732471602037E-2</v>
      </c>
      <c r="J1754">
        <v>6.07773851590106E-2</v>
      </c>
      <c r="K1754">
        <v>2024</v>
      </c>
      <c r="L1754">
        <v>36</v>
      </c>
    </row>
    <row r="1755" spans="1:12" x14ac:dyDescent="0.3">
      <c r="A1755">
        <v>126</v>
      </c>
      <c r="B1755" t="s">
        <v>852</v>
      </c>
      <c r="C1755" t="s">
        <v>604</v>
      </c>
      <c r="D1755">
        <v>345</v>
      </c>
      <c r="E1755" t="s">
        <v>1186</v>
      </c>
      <c r="F1755">
        <v>10212</v>
      </c>
      <c r="G1755">
        <v>4</v>
      </c>
      <c r="H1755">
        <v>5751</v>
      </c>
      <c r="I1755">
        <v>3.3783783783783786E-2</v>
      </c>
      <c r="J1755">
        <v>5.9989567031820554E-2</v>
      </c>
      <c r="K1755">
        <v>2024</v>
      </c>
      <c r="L1755">
        <v>36</v>
      </c>
    </row>
    <row r="1756" spans="1:12" x14ac:dyDescent="0.3">
      <c r="A1756">
        <v>126</v>
      </c>
      <c r="B1756" t="s">
        <v>852</v>
      </c>
      <c r="C1756" t="s">
        <v>609</v>
      </c>
      <c r="D1756">
        <v>307</v>
      </c>
      <c r="E1756" t="s">
        <v>1103</v>
      </c>
      <c r="F1756">
        <v>10212</v>
      </c>
      <c r="G1756">
        <v>5</v>
      </c>
      <c r="H1756">
        <v>3344</v>
      </c>
      <c r="I1756">
        <v>3.0062671367019192E-2</v>
      </c>
      <c r="J1756">
        <v>9.180622009569378E-2</v>
      </c>
      <c r="K1756">
        <v>2024</v>
      </c>
      <c r="L1756">
        <v>36</v>
      </c>
    </row>
    <row r="1757" spans="1:12" x14ac:dyDescent="0.3">
      <c r="A1757">
        <v>126</v>
      </c>
      <c r="B1757" t="s">
        <v>852</v>
      </c>
      <c r="C1757" t="s">
        <v>158</v>
      </c>
      <c r="D1757">
        <v>285</v>
      </c>
      <c r="E1757" t="s">
        <v>1225</v>
      </c>
      <c r="F1757">
        <v>10212</v>
      </c>
      <c r="G1757">
        <v>6</v>
      </c>
      <c r="H1757">
        <v>1001</v>
      </c>
      <c r="I1757">
        <v>2.7908343125734428E-2</v>
      </c>
      <c r="J1757">
        <v>0.28471528471528473</v>
      </c>
      <c r="K1757">
        <v>2024</v>
      </c>
      <c r="L1757">
        <v>36</v>
      </c>
    </row>
    <row r="1758" spans="1:12" x14ac:dyDescent="0.3">
      <c r="A1758">
        <v>126</v>
      </c>
      <c r="B1758" t="s">
        <v>852</v>
      </c>
      <c r="C1758" t="s">
        <v>175</v>
      </c>
      <c r="D1758">
        <v>279</v>
      </c>
      <c r="E1758" t="s">
        <v>1084</v>
      </c>
      <c r="F1758">
        <v>10212</v>
      </c>
      <c r="G1758">
        <v>7</v>
      </c>
      <c r="H1758">
        <v>13007</v>
      </c>
      <c r="I1758">
        <v>2.7320799059929495E-2</v>
      </c>
      <c r="J1758">
        <v>2.1449988467748135E-2</v>
      </c>
      <c r="K1758">
        <v>2024</v>
      </c>
      <c r="L1758">
        <v>36</v>
      </c>
    </row>
    <row r="1759" spans="1:12" x14ac:dyDescent="0.3">
      <c r="A1759">
        <v>126</v>
      </c>
      <c r="B1759" t="s">
        <v>852</v>
      </c>
      <c r="C1759" t="s">
        <v>338</v>
      </c>
      <c r="D1759">
        <v>274</v>
      </c>
      <c r="E1759" t="s">
        <v>969</v>
      </c>
      <c r="F1759">
        <v>10212</v>
      </c>
      <c r="G1759">
        <v>8</v>
      </c>
      <c r="H1759">
        <v>8003</v>
      </c>
      <c r="I1759">
        <v>2.6831179005092048E-2</v>
      </c>
      <c r="J1759">
        <v>3.4237161064600771E-2</v>
      </c>
      <c r="K1759">
        <v>2024</v>
      </c>
      <c r="L1759">
        <v>36</v>
      </c>
    </row>
    <row r="1760" spans="1:12" x14ac:dyDescent="0.3">
      <c r="A1760">
        <v>126</v>
      </c>
      <c r="B1760" t="s">
        <v>852</v>
      </c>
      <c r="C1760" t="s">
        <v>265</v>
      </c>
      <c r="D1760">
        <v>242</v>
      </c>
      <c r="E1760" t="s">
        <v>1033</v>
      </c>
      <c r="F1760">
        <v>10212</v>
      </c>
      <c r="G1760">
        <v>9</v>
      </c>
      <c r="H1760">
        <v>6276</v>
      </c>
      <c r="I1760">
        <v>2.3697610654132395E-2</v>
      </c>
      <c r="J1760">
        <v>3.8559592096876989E-2</v>
      </c>
      <c r="K1760">
        <v>2024</v>
      </c>
      <c r="L1760">
        <v>36</v>
      </c>
    </row>
    <row r="1761" spans="1:12" x14ac:dyDescent="0.3">
      <c r="A1761">
        <v>126</v>
      </c>
      <c r="B1761" t="s">
        <v>852</v>
      </c>
      <c r="C1761" t="s">
        <v>205</v>
      </c>
      <c r="D1761">
        <v>217</v>
      </c>
      <c r="E1761" t="s">
        <v>1030</v>
      </c>
      <c r="F1761">
        <v>10212</v>
      </c>
      <c r="G1761">
        <v>10</v>
      </c>
      <c r="H1761">
        <v>18695</v>
      </c>
      <c r="I1761">
        <v>2.1249510379945161E-2</v>
      </c>
      <c r="J1761">
        <v>1.1607381652848355E-2</v>
      </c>
      <c r="K1761">
        <v>2024</v>
      </c>
      <c r="L1761">
        <v>36</v>
      </c>
    </row>
    <row r="1762" spans="1:12" x14ac:dyDescent="0.3">
      <c r="A1762">
        <v>126</v>
      </c>
      <c r="B1762" t="s">
        <v>852</v>
      </c>
      <c r="C1762" t="s">
        <v>504</v>
      </c>
      <c r="D1762">
        <v>200</v>
      </c>
      <c r="E1762" t="s">
        <v>1039</v>
      </c>
      <c r="F1762">
        <v>10212</v>
      </c>
      <c r="G1762">
        <v>11</v>
      </c>
      <c r="H1762">
        <v>10574</v>
      </c>
      <c r="I1762">
        <v>1.9584802193497845E-2</v>
      </c>
      <c r="J1762">
        <v>1.8914318138831095E-2</v>
      </c>
      <c r="K1762">
        <v>2024</v>
      </c>
      <c r="L1762">
        <v>36</v>
      </c>
    </row>
    <row r="1763" spans="1:12" x14ac:dyDescent="0.3">
      <c r="A1763">
        <v>126</v>
      </c>
      <c r="B1763" t="s">
        <v>852</v>
      </c>
      <c r="C1763" t="s">
        <v>264</v>
      </c>
      <c r="D1763">
        <v>198</v>
      </c>
      <c r="E1763" t="s">
        <v>1031</v>
      </c>
      <c r="F1763">
        <v>10212</v>
      </c>
      <c r="G1763">
        <v>12</v>
      </c>
      <c r="H1763">
        <v>9696</v>
      </c>
      <c r="I1763">
        <v>1.9388954171562868E-2</v>
      </c>
      <c r="J1763">
        <v>2.0420792079207922E-2</v>
      </c>
      <c r="K1763">
        <v>2024</v>
      </c>
      <c r="L1763">
        <v>36</v>
      </c>
    </row>
    <row r="1764" spans="1:12" x14ac:dyDescent="0.3">
      <c r="A1764">
        <v>126</v>
      </c>
      <c r="B1764" t="s">
        <v>852</v>
      </c>
      <c r="C1764" t="s">
        <v>408</v>
      </c>
      <c r="D1764">
        <v>184</v>
      </c>
      <c r="E1764" t="s">
        <v>982</v>
      </c>
      <c r="F1764">
        <v>10212</v>
      </c>
      <c r="G1764">
        <v>13</v>
      </c>
      <c r="H1764">
        <v>5976</v>
      </c>
      <c r="I1764">
        <v>1.8018018018018018E-2</v>
      </c>
      <c r="J1764">
        <v>3.0789825970548863E-2</v>
      </c>
      <c r="K1764">
        <v>2024</v>
      </c>
      <c r="L1764">
        <v>36</v>
      </c>
    </row>
    <row r="1765" spans="1:12" x14ac:dyDescent="0.3">
      <c r="A1765">
        <v>126</v>
      </c>
      <c r="B1765" t="s">
        <v>852</v>
      </c>
      <c r="C1765" t="s">
        <v>368</v>
      </c>
      <c r="D1765">
        <v>175</v>
      </c>
      <c r="E1765" t="s">
        <v>1087</v>
      </c>
      <c r="F1765">
        <v>10212</v>
      </c>
      <c r="G1765">
        <v>14</v>
      </c>
      <c r="H1765">
        <v>9848</v>
      </c>
      <c r="I1765">
        <v>1.7136701919310614E-2</v>
      </c>
      <c r="J1765">
        <v>1.7770105605199024E-2</v>
      </c>
      <c r="K1765">
        <v>2024</v>
      </c>
      <c r="L1765">
        <v>36</v>
      </c>
    </row>
    <row r="1766" spans="1:12" x14ac:dyDescent="0.3">
      <c r="A1766">
        <v>126</v>
      </c>
      <c r="B1766" t="s">
        <v>852</v>
      </c>
      <c r="C1766" t="s">
        <v>217</v>
      </c>
      <c r="D1766">
        <v>144</v>
      </c>
      <c r="E1766" t="s">
        <v>1034</v>
      </c>
      <c r="F1766">
        <v>10212</v>
      </c>
      <c r="G1766">
        <v>15</v>
      </c>
      <c r="H1766">
        <v>3200</v>
      </c>
      <c r="I1766">
        <v>1.4101057579318449E-2</v>
      </c>
      <c r="J1766">
        <v>4.4999999999999998E-2</v>
      </c>
      <c r="K1766">
        <v>2024</v>
      </c>
      <c r="L1766">
        <v>36</v>
      </c>
    </row>
    <row r="1767" spans="1:12" x14ac:dyDescent="0.3">
      <c r="A1767">
        <v>126</v>
      </c>
      <c r="B1767" t="s">
        <v>852</v>
      </c>
      <c r="C1767" t="s">
        <v>577</v>
      </c>
      <c r="D1767">
        <v>124</v>
      </c>
      <c r="E1767" t="s">
        <v>1050</v>
      </c>
      <c r="F1767">
        <v>10212</v>
      </c>
      <c r="G1767">
        <v>16</v>
      </c>
      <c r="H1767">
        <v>3578</v>
      </c>
      <c r="I1767">
        <v>1.2142577359968664E-2</v>
      </c>
      <c r="J1767">
        <v>3.4656232532140861E-2</v>
      </c>
      <c r="K1767">
        <v>2024</v>
      </c>
      <c r="L1767">
        <v>36</v>
      </c>
    </row>
    <row r="1768" spans="1:12" x14ac:dyDescent="0.3">
      <c r="A1768">
        <v>126</v>
      </c>
      <c r="B1768" t="s">
        <v>852</v>
      </c>
      <c r="C1768" t="s">
        <v>212</v>
      </c>
      <c r="D1768">
        <v>110</v>
      </c>
      <c r="E1768" t="s">
        <v>1045</v>
      </c>
      <c r="F1768">
        <v>10212</v>
      </c>
      <c r="G1768">
        <v>17</v>
      </c>
      <c r="H1768">
        <v>2796</v>
      </c>
      <c r="I1768">
        <v>1.0771641206423816E-2</v>
      </c>
      <c r="J1768">
        <v>3.9341917024320459E-2</v>
      </c>
      <c r="K1768">
        <v>2024</v>
      </c>
      <c r="L1768">
        <v>36</v>
      </c>
    </row>
    <row r="1769" spans="1:12" x14ac:dyDescent="0.3">
      <c r="A1769">
        <v>126</v>
      </c>
      <c r="B1769" t="s">
        <v>852</v>
      </c>
      <c r="C1769" t="s">
        <v>505</v>
      </c>
      <c r="D1769">
        <v>104</v>
      </c>
      <c r="E1769" t="s">
        <v>1054</v>
      </c>
      <c r="F1769">
        <v>10212</v>
      </c>
      <c r="G1769">
        <v>18</v>
      </c>
      <c r="H1769">
        <v>3953</v>
      </c>
      <c r="I1769">
        <v>1.0184097140618879E-2</v>
      </c>
      <c r="J1769">
        <v>2.6309132304578802E-2</v>
      </c>
      <c r="K1769">
        <v>2024</v>
      </c>
      <c r="L1769">
        <v>36</v>
      </c>
    </row>
    <row r="1770" spans="1:12" x14ac:dyDescent="0.3">
      <c r="A1770">
        <v>126</v>
      </c>
      <c r="B1770" t="s">
        <v>852</v>
      </c>
      <c r="C1770" t="s">
        <v>506</v>
      </c>
      <c r="D1770">
        <v>101</v>
      </c>
      <c r="E1770" t="s">
        <v>1056</v>
      </c>
      <c r="F1770">
        <v>10212</v>
      </c>
      <c r="G1770">
        <v>19</v>
      </c>
      <c r="H1770">
        <v>1940</v>
      </c>
      <c r="I1770">
        <v>9.8903251077164123E-3</v>
      </c>
      <c r="J1770">
        <v>5.2061855670103095E-2</v>
      </c>
      <c r="K1770">
        <v>2024</v>
      </c>
      <c r="L1770">
        <v>36</v>
      </c>
    </row>
    <row r="1771" spans="1:12" x14ac:dyDescent="0.3">
      <c r="A1771">
        <v>126</v>
      </c>
      <c r="B1771" t="s">
        <v>852</v>
      </c>
      <c r="C1771" t="s">
        <v>224</v>
      </c>
      <c r="D1771">
        <v>94</v>
      </c>
      <c r="E1771" t="s">
        <v>1040</v>
      </c>
      <c r="F1771">
        <v>10212</v>
      </c>
      <c r="G1771">
        <v>20</v>
      </c>
      <c r="H1771">
        <v>7253</v>
      </c>
      <c r="I1771">
        <v>9.2048570309439873E-3</v>
      </c>
      <c r="J1771">
        <v>1.2960154418861161E-2</v>
      </c>
      <c r="K1771">
        <v>2024</v>
      </c>
      <c r="L1771">
        <v>36</v>
      </c>
    </row>
    <row r="1772" spans="1:12" x14ac:dyDescent="0.3">
      <c r="A1772">
        <v>126</v>
      </c>
      <c r="B1772" t="s">
        <v>852</v>
      </c>
      <c r="C1772" t="s">
        <v>437</v>
      </c>
      <c r="D1772">
        <v>93</v>
      </c>
      <c r="E1772" t="s">
        <v>1232</v>
      </c>
      <c r="F1772">
        <v>10212</v>
      </c>
      <c r="G1772">
        <v>21</v>
      </c>
      <c r="H1772">
        <v>1074</v>
      </c>
      <c r="I1772">
        <v>9.106933019976499E-3</v>
      </c>
      <c r="J1772">
        <v>8.6592178770949726E-2</v>
      </c>
      <c r="K1772">
        <v>2024</v>
      </c>
      <c r="L1772">
        <v>36</v>
      </c>
    </row>
    <row r="1773" spans="1:12" x14ac:dyDescent="0.3">
      <c r="A1773">
        <v>126</v>
      </c>
      <c r="B1773" t="s">
        <v>852</v>
      </c>
      <c r="C1773" t="s">
        <v>398</v>
      </c>
      <c r="D1773">
        <v>89</v>
      </c>
      <c r="E1773" t="s">
        <v>1044</v>
      </c>
      <c r="F1773">
        <v>10212</v>
      </c>
      <c r="G1773">
        <v>22</v>
      </c>
      <c r="H1773">
        <v>3290</v>
      </c>
      <c r="I1773">
        <v>8.7152369761065406E-3</v>
      </c>
      <c r="J1773">
        <v>2.7051671732522795E-2</v>
      </c>
      <c r="K1773">
        <v>2024</v>
      </c>
      <c r="L1773">
        <v>36</v>
      </c>
    </row>
    <row r="1774" spans="1:12" x14ac:dyDescent="0.3">
      <c r="A1774">
        <v>126</v>
      </c>
      <c r="B1774" t="s">
        <v>852</v>
      </c>
      <c r="C1774" t="s">
        <v>183</v>
      </c>
      <c r="D1774">
        <v>82</v>
      </c>
      <c r="E1774" t="s">
        <v>1124</v>
      </c>
      <c r="F1774">
        <v>10212</v>
      </c>
      <c r="G1774">
        <v>23</v>
      </c>
      <c r="H1774">
        <v>971</v>
      </c>
      <c r="I1774">
        <v>8.0297688993341172E-3</v>
      </c>
      <c r="J1774">
        <v>8.4449021627188467E-2</v>
      </c>
      <c r="K1774">
        <v>2024</v>
      </c>
      <c r="L1774">
        <v>36</v>
      </c>
    </row>
    <row r="1775" spans="1:12" x14ac:dyDescent="0.3">
      <c r="A1775">
        <v>126</v>
      </c>
      <c r="B1775" t="s">
        <v>852</v>
      </c>
      <c r="C1775" t="s">
        <v>151</v>
      </c>
      <c r="D1775">
        <v>79</v>
      </c>
      <c r="E1775" t="s">
        <v>1091</v>
      </c>
      <c r="F1775">
        <v>10212</v>
      </c>
      <c r="G1775">
        <v>24</v>
      </c>
      <c r="H1775">
        <v>12580</v>
      </c>
      <c r="I1775">
        <v>7.7359968664316488E-3</v>
      </c>
      <c r="J1775">
        <v>6.2798092209856915E-3</v>
      </c>
      <c r="K1775">
        <v>2024</v>
      </c>
      <c r="L1775">
        <v>36</v>
      </c>
    </row>
    <row r="1776" spans="1:12" x14ac:dyDescent="0.3">
      <c r="A1776">
        <v>126</v>
      </c>
      <c r="B1776" t="s">
        <v>852</v>
      </c>
      <c r="C1776" t="s">
        <v>409</v>
      </c>
      <c r="D1776">
        <v>78</v>
      </c>
      <c r="E1776" t="s">
        <v>1055</v>
      </c>
      <c r="F1776">
        <v>10212</v>
      </c>
      <c r="G1776">
        <v>25</v>
      </c>
      <c r="H1776">
        <v>3095</v>
      </c>
      <c r="I1776">
        <v>7.6380728554641597E-3</v>
      </c>
      <c r="J1776">
        <v>2.5201938610662358E-2</v>
      </c>
      <c r="K1776">
        <v>2024</v>
      </c>
      <c r="L1776">
        <v>36</v>
      </c>
    </row>
    <row r="1777" spans="1:12" x14ac:dyDescent="0.3">
      <c r="A1777">
        <v>126</v>
      </c>
      <c r="B1777" t="s">
        <v>852</v>
      </c>
      <c r="C1777" t="s">
        <v>307</v>
      </c>
      <c r="D1777">
        <v>71</v>
      </c>
      <c r="E1777" t="s">
        <v>1088</v>
      </c>
      <c r="F1777">
        <v>10212</v>
      </c>
      <c r="G1777">
        <v>26</v>
      </c>
      <c r="H1777">
        <v>8200</v>
      </c>
      <c r="I1777">
        <v>6.9526047786917355E-3</v>
      </c>
      <c r="J1777">
        <v>8.6585365853658544E-3</v>
      </c>
      <c r="K1777">
        <v>2024</v>
      </c>
      <c r="L1777">
        <v>36</v>
      </c>
    </row>
    <row r="1778" spans="1:12" x14ac:dyDescent="0.3">
      <c r="A1778">
        <v>126</v>
      </c>
      <c r="B1778" t="s">
        <v>852</v>
      </c>
      <c r="C1778" t="s">
        <v>527</v>
      </c>
      <c r="D1778">
        <v>65</v>
      </c>
      <c r="E1778" t="s">
        <v>1145</v>
      </c>
      <c r="F1778">
        <v>10212</v>
      </c>
      <c r="G1778">
        <v>27</v>
      </c>
      <c r="H1778">
        <v>2059</v>
      </c>
      <c r="I1778">
        <v>6.3650607128867996E-3</v>
      </c>
      <c r="J1778">
        <v>3.1568722680913062E-2</v>
      </c>
      <c r="K1778">
        <v>2024</v>
      </c>
      <c r="L1778">
        <v>36</v>
      </c>
    </row>
    <row r="1779" spans="1:12" x14ac:dyDescent="0.3">
      <c r="A1779">
        <v>126</v>
      </c>
      <c r="B1779" t="s">
        <v>852</v>
      </c>
      <c r="C1779" t="s">
        <v>177</v>
      </c>
      <c r="D1779">
        <v>63</v>
      </c>
      <c r="E1779" t="s">
        <v>1217</v>
      </c>
      <c r="F1779">
        <v>10212</v>
      </c>
      <c r="G1779">
        <v>28</v>
      </c>
      <c r="H1779">
        <v>4588</v>
      </c>
      <c r="I1779">
        <v>6.1692126909518212E-3</v>
      </c>
      <c r="J1779">
        <v>1.3731473408892764E-2</v>
      </c>
      <c r="K1779">
        <v>2024</v>
      </c>
      <c r="L1779">
        <v>36</v>
      </c>
    </row>
    <row r="1780" spans="1:12" x14ac:dyDescent="0.3">
      <c r="A1780">
        <v>126</v>
      </c>
      <c r="B1780" t="s">
        <v>852</v>
      </c>
      <c r="C1780" t="s">
        <v>225</v>
      </c>
      <c r="D1780">
        <v>61</v>
      </c>
      <c r="E1780" t="s">
        <v>1110</v>
      </c>
      <c r="F1780">
        <v>10212</v>
      </c>
      <c r="G1780">
        <v>29</v>
      </c>
      <c r="H1780">
        <v>2699</v>
      </c>
      <c r="I1780">
        <v>5.9733646690168429E-3</v>
      </c>
      <c r="J1780">
        <v>2.2600963319748056E-2</v>
      </c>
      <c r="K1780">
        <v>2024</v>
      </c>
      <c r="L1780">
        <v>36</v>
      </c>
    </row>
    <row r="1781" spans="1:12" x14ac:dyDescent="0.3">
      <c r="A1781">
        <v>126</v>
      </c>
      <c r="B1781" t="s">
        <v>852</v>
      </c>
      <c r="C1781" t="s">
        <v>306</v>
      </c>
      <c r="D1781">
        <v>60</v>
      </c>
      <c r="E1781" t="s">
        <v>1272</v>
      </c>
      <c r="F1781">
        <v>10212</v>
      </c>
      <c r="G1781">
        <v>30</v>
      </c>
      <c r="H1781">
        <v>1780</v>
      </c>
      <c r="I1781">
        <v>5.8754406580493537E-3</v>
      </c>
      <c r="J1781">
        <v>3.3707865168539325E-2</v>
      </c>
      <c r="K1781">
        <v>2024</v>
      </c>
      <c r="L1781">
        <v>36</v>
      </c>
    </row>
    <row r="1782" spans="1:12" x14ac:dyDescent="0.3">
      <c r="A1782">
        <v>126</v>
      </c>
      <c r="B1782" t="s">
        <v>852</v>
      </c>
      <c r="C1782" t="s">
        <v>358</v>
      </c>
      <c r="D1782">
        <v>58</v>
      </c>
      <c r="E1782" t="s">
        <v>1036</v>
      </c>
      <c r="F1782">
        <v>10212</v>
      </c>
      <c r="G1782">
        <v>31</v>
      </c>
      <c r="H1782">
        <v>3945</v>
      </c>
      <c r="I1782">
        <v>5.6795926361143754E-3</v>
      </c>
      <c r="J1782">
        <v>1.4702154626108998E-2</v>
      </c>
      <c r="K1782">
        <v>2024</v>
      </c>
      <c r="L1782">
        <v>36</v>
      </c>
    </row>
    <row r="1783" spans="1:12" x14ac:dyDescent="0.3">
      <c r="A1783">
        <v>126</v>
      </c>
      <c r="B1783" t="s">
        <v>852</v>
      </c>
      <c r="C1783" t="s">
        <v>165</v>
      </c>
      <c r="D1783">
        <v>56</v>
      </c>
      <c r="E1783" t="s">
        <v>1220</v>
      </c>
      <c r="F1783">
        <v>10212</v>
      </c>
      <c r="G1783">
        <v>32.5</v>
      </c>
      <c r="H1783">
        <v>3681</v>
      </c>
      <c r="I1783">
        <v>5.483744614179397E-3</v>
      </c>
      <c r="J1783">
        <v>1.5213257267046998E-2</v>
      </c>
      <c r="K1783">
        <v>2024</v>
      </c>
      <c r="L1783">
        <v>36</v>
      </c>
    </row>
    <row r="1784" spans="1:12" x14ac:dyDescent="0.3">
      <c r="A1784">
        <v>126</v>
      </c>
      <c r="B1784" t="s">
        <v>852</v>
      </c>
      <c r="C1784" t="s">
        <v>477</v>
      </c>
      <c r="D1784">
        <v>56</v>
      </c>
      <c r="E1784" t="s">
        <v>1043</v>
      </c>
      <c r="F1784">
        <v>10212</v>
      </c>
      <c r="G1784">
        <v>32.5</v>
      </c>
      <c r="H1784">
        <v>3600</v>
      </c>
      <c r="I1784">
        <v>5.483744614179397E-3</v>
      </c>
      <c r="J1784">
        <v>1.5555555555555555E-2</v>
      </c>
      <c r="K1784">
        <v>2024</v>
      </c>
      <c r="L1784">
        <v>36</v>
      </c>
    </row>
    <row r="1785" spans="1:12" x14ac:dyDescent="0.3">
      <c r="A1785">
        <v>126</v>
      </c>
      <c r="B1785" t="s">
        <v>852</v>
      </c>
      <c r="C1785" t="s">
        <v>546</v>
      </c>
      <c r="D1785">
        <v>52</v>
      </c>
      <c r="E1785" t="s">
        <v>1185</v>
      </c>
      <c r="F1785">
        <v>10212</v>
      </c>
      <c r="G1785">
        <v>34</v>
      </c>
      <c r="H1785">
        <v>5351</v>
      </c>
      <c r="I1785">
        <v>5.0920485703094395E-3</v>
      </c>
      <c r="J1785">
        <v>9.7178097551859459E-3</v>
      </c>
      <c r="K1785">
        <v>2024</v>
      </c>
      <c r="L1785">
        <v>36</v>
      </c>
    </row>
    <row r="1786" spans="1:12" x14ac:dyDescent="0.3">
      <c r="A1786">
        <v>126</v>
      </c>
      <c r="B1786" t="s">
        <v>852</v>
      </c>
      <c r="C1786" t="s">
        <v>475</v>
      </c>
      <c r="D1786">
        <v>51</v>
      </c>
      <c r="E1786" t="s">
        <v>1214</v>
      </c>
      <c r="F1786">
        <v>10212</v>
      </c>
      <c r="G1786">
        <v>35</v>
      </c>
      <c r="H1786">
        <v>1733</v>
      </c>
      <c r="I1786">
        <v>4.9941245593419503E-3</v>
      </c>
      <c r="J1786">
        <v>2.9428736295441432E-2</v>
      </c>
      <c r="K1786">
        <v>2024</v>
      </c>
      <c r="L1786">
        <v>36</v>
      </c>
    </row>
    <row r="1787" spans="1:12" x14ac:dyDescent="0.3">
      <c r="A1787">
        <v>126</v>
      </c>
      <c r="B1787" t="s">
        <v>852</v>
      </c>
      <c r="C1787" t="s">
        <v>361</v>
      </c>
      <c r="D1787">
        <v>50</v>
      </c>
      <c r="E1787" t="s">
        <v>1032</v>
      </c>
      <c r="F1787">
        <v>10212</v>
      </c>
      <c r="G1787">
        <v>36.5</v>
      </c>
      <c r="H1787">
        <v>3560</v>
      </c>
      <c r="I1787">
        <v>4.8962005483744611E-3</v>
      </c>
      <c r="J1787">
        <v>1.4044943820224719E-2</v>
      </c>
      <c r="K1787">
        <v>2024</v>
      </c>
      <c r="L1787">
        <v>36</v>
      </c>
    </row>
    <row r="1788" spans="1:12" x14ac:dyDescent="0.3">
      <c r="A1788">
        <v>126</v>
      </c>
      <c r="B1788" t="s">
        <v>852</v>
      </c>
      <c r="C1788" t="s">
        <v>637</v>
      </c>
      <c r="D1788">
        <v>50</v>
      </c>
      <c r="E1788" t="s">
        <v>1038</v>
      </c>
      <c r="F1788">
        <v>10212</v>
      </c>
      <c r="G1788">
        <v>36.5</v>
      </c>
      <c r="H1788">
        <v>2966</v>
      </c>
      <c r="I1788">
        <v>4.8962005483744611E-3</v>
      </c>
      <c r="J1788">
        <v>1.6857720836142953E-2</v>
      </c>
      <c r="K1788">
        <v>2024</v>
      </c>
      <c r="L1788">
        <v>36</v>
      </c>
    </row>
    <row r="1789" spans="1:12" x14ac:dyDescent="0.3">
      <c r="A1789">
        <v>126</v>
      </c>
      <c r="B1789" t="s">
        <v>852</v>
      </c>
      <c r="C1789" t="s">
        <v>303</v>
      </c>
      <c r="D1789">
        <v>49</v>
      </c>
      <c r="E1789" t="s">
        <v>994</v>
      </c>
      <c r="F1789">
        <v>10212</v>
      </c>
      <c r="G1789">
        <v>39</v>
      </c>
      <c r="H1789">
        <v>5171</v>
      </c>
      <c r="I1789">
        <v>4.798276537406972E-3</v>
      </c>
      <c r="J1789">
        <v>9.4759234190678783E-3</v>
      </c>
      <c r="K1789">
        <v>2024</v>
      </c>
      <c r="L1789">
        <v>36</v>
      </c>
    </row>
    <row r="1790" spans="1:12" x14ac:dyDescent="0.3">
      <c r="A1790">
        <v>126</v>
      </c>
      <c r="B1790" t="s">
        <v>852</v>
      </c>
      <c r="C1790" t="s">
        <v>492</v>
      </c>
      <c r="D1790">
        <v>49</v>
      </c>
      <c r="E1790" t="s">
        <v>1176</v>
      </c>
      <c r="F1790">
        <v>10212</v>
      </c>
      <c r="G1790">
        <v>39</v>
      </c>
      <c r="H1790">
        <v>819</v>
      </c>
      <c r="I1790">
        <v>4.798276537406972E-3</v>
      </c>
      <c r="J1790">
        <v>5.9829059829059832E-2</v>
      </c>
      <c r="K1790">
        <v>2024</v>
      </c>
      <c r="L1790">
        <v>36</v>
      </c>
    </row>
    <row r="1791" spans="1:12" x14ac:dyDescent="0.3">
      <c r="A1791">
        <v>126</v>
      </c>
      <c r="B1791" t="s">
        <v>852</v>
      </c>
      <c r="C1791" t="s">
        <v>591</v>
      </c>
      <c r="D1791">
        <v>49</v>
      </c>
      <c r="E1791" t="s">
        <v>1317</v>
      </c>
      <c r="F1791">
        <v>10212</v>
      </c>
      <c r="G1791">
        <v>39</v>
      </c>
      <c r="H1791">
        <v>635</v>
      </c>
      <c r="I1791">
        <v>4.798276537406972E-3</v>
      </c>
      <c r="J1791">
        <v>7.716535433070866E-2</v>
      </c>
      <c r="K1791">
        <v>2024</v>
      </c>
      <c r="L1791">
        <v>36</v>
      </c>
    </row>
    <row r="1792" spans="1:12" x14ac:dyDescent="0.3">
      <c r="A1792">
        <v>126</v>
      </c>
      <c r="B1792" t="s">
        <v>852</v>
      </c>
      <c r="C1792" t="s">
        <v>517</v>
      </c>
      <c r="D1792">
        <v>48</v>
      </c>
      <c r="E1792" t="s">
        <v>1035</v>
      </c>
      <c r="F1792">
        <v>10212</v>
      </c>
      <c r="G1792">
        <v>41.5</v>
      </c>
      <c r="H1792">
        <v>3314</v>
      </c>
      <c r="I1792">
        <v>4.7003525264394828E-3</v>
      </c>
      <c r="J1792">
        <v>1.448400724200362E-2</v>
      </c>
      <c r="K1792">
        <v>2024</v>
      </c>
      <c r="L1792">
        <v>36</v>
      </c>
    </row>
    <row r="1793" spans="1:12" x14ac:dyDescent="0.3">
      <c r="A1793">
        <v>126</v>
      </c>
      <c r="B1793" t="s">
        <v>852</v>
      </c>
      <c r="C1793" t="s">
        <v>541</v>
      </c>
      <c r="D1793">
        <v>48</v>
      </c>
      <c r="E1793" t="s">
        <v>1228</v>
      </c>
      <c r="F1793">
        <v>10212</v>
      </c>
      <c r="G1793">
        <v>41.5</v>
      </c>
      <c r="H1793">
        <v>3064</v>
      </c>
      <c r="I1793">
        <v>4.7003525264394828E-3</v>
      </c>
      <c r="J1793">
        <v>1.5665796344647518E-2</v>
      </c>
      <c r="K1793">
        <v>2024</v>
      </c>
      <c r="L1793">
        <v>36</v>
      </c>
    </row>
    <row r="1794" spans="1:12" x14ac:dyDescent="0.3">
      <c r="A1794">
        <v>126</v>
      </c>
      <c r="B1794" t="s">
        <v>852</v>
      </c>
      <c r="C1794" t="s">
        <v>374</v>
      </c>
      <c r="D1794">
        <v>46</v>
      </c>
      <c r="E1794" t="s">
        <v>1119</v>
      </c>
      <c r="F1794">
        <v>10212</v>
      </c>
      <c r="G1794">
        <v>44</v>
      </c>
      <c r="H1794">
        <v>4832</v>
      </c>
      <c r="I1794">
        <v>4.5045045045045045E-3</v>
      </c>
      <c r="J1794">
        <v>9.5198675496688742E-3</v>
      </c>
      <c r="K1794">
        <v>2024</v>
      </c>
      <c r="L1794">
        <v>36</v>
      </c>
    </row>
    <row r="1795" spans="1:12" x14ac:dyDescent="0.3">
      <c r="A1795">
        <v>126</v>
      </c>
      <c r="B1795" t="s">
        <v>852</v>
      </c>
      <c r="C1795" t="s">
        <v>386</v>
      </c>
      <c r="D1795">
        <v>46</v>
      </c>
      <c r="E1795" t="s">
        <v>1191</v>
      </c>
      <c r="F1795">
        <v>10212</v>
      </c>
      <c r="G1795">
        <v>44</v>
      </c>
      <c r="H1795">
        <v>6371</v>
      </c>
      <c r="I1795">
        <v>4.5045045045045045E-3</v>
      </c>
      <c r="J1795">
        <v>7.2202166064981952E-3</v>
      </c>
      <c r="K1795">
        <v>2024</v>
      </c>
      <c r="L1795">
        <v>36</v>
      </c>
    </row>
    <row r="1796" spans="1:12" x14ac:dyDescent="0.3">
      <c r="A1796">
        <v>126</v>
      </c>
      <c r="B1796" t="s">
        <v>852</v>
      </c>
      <c r="C1796" t="s">
        <v>457</v>
      </c>
      <c r="D1796">
        <v>46</v>
      </c>
      <c r="E1796" t="s">
        <v>1314</v>
      </c>
      <c r="F1796">
        <v>10212</v>
      </c>
      <c r="G1796">
        <v>44</v>
      </c>
      <c r="H1796">
        <v>1257</v>
      </c>
      <c r="I1796">
        <v>4.5045045045045045E-3</v>
      </c>
      <c r="J1796">
        <v>3.6595067621320608E-2</v>
      </c>
      <c r="K1796">
        <v>2024</v>
      </c>
      <c r="L1796">
        <v>36</v>
      </c>
    </row>
    <row r="1797" spans="1:12" x14ac:dyDescent="0.3">
      <c r="A1797">
        <v>126</v>
      </c>
      <c r="B1797" t="s">
        <v>852</v>
      </c>
      <c r="C1797" t="s">
        <v>193</v>
      </c>
      <c r="D1797">
        <v>45</v>
      </c>
      <c r="E1797" t="s">
        <v>1221</v>
      </c>
      <c r="F1797">
        <v>10212</v>
      </c>
      <c r="G1797">
        <v>46.5</v>
      </c>
      <c r="H1797">
        <v>1866</v>
      </c>
      <c r="I1797">
        <v>4.4065804935370153E-3</v>
      </c>
      <c r="J1797">
        <v>2.4115755627009645E-2</v>
      </c>
      <c r="K1797">
        <v>2024</v>
      </c>
      <c r="L1797">
        <v>36</v>
      </c>
    </row>
    <row r="1798" spans="1:12" x14ac:dyDescent="0.3">
      <c r="A1798">
        <v>126</v>
      </c>
      <c r="B1798" t="s">
        <v>852</v>
      </c>
      <c r="C1798" t="s">
        <v>448</v>
      </c>
      <c r="D1798">
        <v>45</v>
      </c>
      <c r="E1798" t="s">
        <v>1270</v>
      </c>
      <c r="F1798">
        <v>10212</v>
      </c>
      <c r="G1798">
        <v>46.5</v>
      </c>
      <c r="H1798">
        <v>2369</v>
      </c>
      <c r="I1798">
        <v>4.4065804935370153E-3</v>
      </c>
      <c r="J1798">
        <v>1.8995356690586745E-2</v>
      </c>
      <c r="K1798">
        <v>2024</v>
      </c>
      <c r="L1798">
        <v>36</v>
      </c>
    </row>
    <row r="1799" spans="1:12" x14ac:dyDescent="0.3">
      <c r="A1799">
        <v>126</v>
      </c>
      <c r="B1799" t="s">
        <v>852</v>
      </c>
      <c r="C1799" t="s">
        <v>323</v>
      </c>
      <c r="D1799">
        <v>44</v>
      </c>
      <c r="E1799" t="s">
        <v>1122</v>
      </c>
      <c r="F1799">
        <v>10212</v>
      </c>
      <c r="G1799">
        <v>48</v>
      </c>
      <c r="H1799">
        <v>847</v>
      </c>
      <c r="I1799">
        <v>4.3086564825695261E-3</v>
      </c>
      <c r="J1799">
        <v>5.1948051948051951E-2</v>
      </c>
      <c r="K1799">
        <v>2024</v>
      </c>
      <c r="L1799">
        <v>36</v>
      </c>
    </row>
    <row r="1800" spans="1:12" x14ac:dyDescent="0.3">
      <c r="A1800">
        <v>126</v>
      </c>
      <c r="B1800" t="s">
        <v>852</v>
      </c>
      <c r="C1800" t="s">
        <v>553</v>
      </c>
      <c r="D1800">
        <v>42</v>
      </c>
      <c r="E1800" t="s">
        <v>1315</v>
      </c>
      <c r="F1800">
        <v>10212</v>
      </c>
      <c r="G1800">
        <v>49.5</v>
      </c>
      <c r="H1800">
        <v>1104</v>
      </c>
      <c r="I1800">
        <v>4.1128084606345478E-3</v>
      </c>
      <c r="J1800">
        <v>3.8043478260869568E-2</v>
      </c>
      <c r="K1800">
        <v>2024</v>
      </c>
      <c r="L1800">
        <v>36</v>
      </c>
    </row>
    <row r="1801" spans="1:12" x14ac:dyDescent="0.3">
      <c r="A1801">
        <v>126</v>
      </c>
      <c r="B1801" t="s">
        <v>852</v>
      </c>
      <c r="C1801" t="s">
        <v>622</v>
      </c>
      <c r="D1801">
        <v>42</v>
      </c>
      <c r="E1801" t="s">
        <v>1052</v>
      </c>
      <c r="F1801">
        <v>10212</v>
      </c>
      <c r="G1801">
        <v>49.5</v>
      </c>
      <c r="H1801">
        <v>962</v>
      </c>
      <c r="I1801">
        <v>4.1128084606345478E-3</v>
      </c>
      <c r="J1801">
        <v>4.3659043659043661E-2</v>
      </c>
      <c r="K1801">
        <v>2024</v>
      </c>
      <c r="L1801">
        <v>36</v>
      </c>
    </row>
    <row r="1802" spans="1:12" x14ac:dyDescent="0.3">
      <c r="A1802">
        <v>126</v>
      </c>
      <c r="B1802" t="s">
        <v>852</v>
      </c>
      <c r="C1802" t="s">
        <v>429</v>
      </c>
      <c r="D1802">
        <v>41</v>
      </c>
      <c r="E1802" t="s">
        <v>1109</v>
      </c>
      <c r="F1802">
        <v>10212</v>
      </c>
      <c r="G1802">
        <v>51.5</v>
      </c>
      <c r="H1802">
        <v>3283</v>
      </c>
      <c r="I1802">
        <v>4.0148844496670586E-3</v>
      </c>
      <c r="J1802">
        <v>1.2488577520560463E-2</v>
      </c>
      <c r="K1802">
        <v>2024</v>
      </c>
      <c r="L1802">
        <v>36</v>
      </c>
    </row>
    <row r="1803" spans="1:12" x14ac:dyDescent="0.3">
      <c r="A1803">
        <v>126</v>
      </c>
      <c r="B1803" t="s">
        <v>852</v>
      </c>
      <c r="C1803" t="s">
        <v>442</v>
      </c>
      <c r="D1803">
        <v>41</v>
      </c>
      <c r="E1803" t="s">
        <v>3008</v>
      </c>
      <c r="F1803">
        <v>10212</v>
      </c>
      <c r="G1803">
        <v>51.5</v>
      </c>
      <c r="H1803">
        <v>719</v>
      </c>
      <c r="I1803">
        <v>4.0148844496670586E-3</v>
      </c>
      <c r="J1803">
        <v>5.702364394993046E-2</v>
      </c>
      <c r="K1803">
        <v>2024</v>
      </c>
      <c r="L1803">
        <v>36</v>
      </c>
    </row>
    <row r="1804" spans="1:12" x14ac:dyDescent="0.3">
      <c r="A1804">
        <v>126</v>
      </c>
      <c r="B1804" t="s">
        <v>852</v>
      </c>
      <c r="C1804" t="s">
        <v>285</v>
      </c>
      <c r="D1804">
        <v>40</v>
      </c>
      <c r="E1804" t="s">
        <v>1213</v>
      </c>
      <c r="F1804">
        <v>10212</v>
      </c>
      <c r="G1804">
        <v>53.5</v>
      </c>
      <c r="H1804">
        <v>757</v>
      </c>
      <c r="I1804">
        <v>3.9169604386995694E-3</v>
      </c>
      <c r="J1804">
        <v>5.2840158520475564E-2</v>
      </c>
      <c r="K1804">
        <v>2024</v>
      </c>
      <c r="L1804">
        <v>36</v>
      </c>
    </row>
    <row r="1805" spans="1:12" x14ac:dyDescent="0.3">
      <c r="A1805">
        <v>126</v>
      </c>
      <c r="B1805" t="s">
        <v>852</v>
      </c>
      <c r="C1805" t="s">
        <v>540</v>
      </c>
      <c r="D1805">
        <v>40</v>
      </c>
      <c r="E1805" t="s">
        <v>1316</v>
      </c>
      <c r="F1805">
        <v>10212</v>
      </c>
      <c r="G1805">
        <v>53.5</v>
      </c>
      <c r="H1805">
        <v>657</v>
      </c>
      <c r="I1805">
        <v>3.9169604386995694E-3</v>
      </c>
      <c r="J1805">
        <v>6.0882800608828003E-2</v>
      </c>
      <c r="K1805">
        <v>2024</v>
      </c>
      <c r="L1805">
        <v>36</v>
      </c>
    </row>
    <row r="1806" spans="1:12" x14ac:dyDescent="0.3">
      <c r="A1806">
        <v>126</v>
      </c>
      <c r="B1806" t="s">
        <v>852</v>
      </c>
      <c r="C1806" t="s">
        <v>274</v>
      </c>
      <c r="D1806">
        <v>39</v>
      </c>
      <c r="E1806" t="s">
        <v>1047</v>
      </c>
      <c r="F1806">
        <v>10212</v>
      </c>
      <c r="G1806">
        <v>55.5</v>
      </c>
      <c r="H1806">
        <v>1546</v>
      </c>
      <c r="I1806">
        <v>3.8190364277320798E-3</v>
      </c>
      <c r="J1806">
        <v>2.5226390685640362E-2</v>
      </c>
      <c r="K1806">
        <v>2024</v>
      </c>
      <c r="L1806">
        <v>36</v>
      </c>
    </row>
    <row r="1807" spans="1:12" x14ac:dyDescent="0.3">
      <c r="A1807">
        <v>126</v>
      </c>
      <c r="B1807" t="s">
        <v>852</v>
      </c>
      <c r="C1807" t="s">
        <v>520</v>
      </c>
      <c r="D1807">
        <v>39</v>
      </c>
      <c r="E1807" t="s">
        <v>1037</v>
      </c>
      <c r="F1807">
        <v>10212</v>
      </c>
      <c r="G1807">
        <v>55.5</v>
      </c>
      <c r="H1807">
        <v>3995</v>
      </c>
      <c r="I1807">
        <v>3.8190364277320798E-3</v>
      </c>
      <c r="J1807">
        <v>9.7622027534418031E-3</v>
      </c>
      <c r="K1807">
        <v>2024</v>
      </c>
      <c r="L1807">
        <v>36</v>
      </c>
    </row>
    <row r="1808" spans="1:12" x14ac:dyDescent="0.3">
      <c r="A1808">
        <v>126</v>
      </c>
      <c r="B1808" t="s">
        <v>852</v>
      </c>
      <c r="C1808" t="s">
        <v>402</v>
      </c>
      <c r="D1808">
        <v>38</v>
      </c>
      <c r="E1808" t="s">
        <v>1189</v>
      </c>
      <c r="F1808">
        <v>10212</v>
      </c>
      <c r="G1808">
        <v>57.5</v>
      </c>
      <c r="H1808">
        <v>5544</v>
      </c>
      <c r="I1808">
        <v>3.7211124167645907E-3</v>
      </c>
      <c r="J1808">
        <v>6.854256854256854E-3</v>
      </c>
      <c r="K1808">
        <v>2024</v>
      </c>
      <c r="L1808">
        <v>36</v>
      </c>
    </row>
    <row r="1809" spans="1:12" x14ac:dyDescent="0.3">
      <c r="A1809">
        <v>126</v>
      </c>
      <c r="B1809" t="s">
        <v>852</v>
      </c>
      <c r="C1809" t="s">
        <v>603</v>
      </c>
      <c r="D1809">
        <v>38</v>
      </c>
      <c r="E1809" t="s">
        <v>1102</v>
      </c>
      <c r="F1809">
        <v>10212</v>
      </c>
      <c r="G1809">
        <v>57.5</v>
      </c>
      <c r="H1809">
        <v>1958</v>
      </c>
      <c r="I1809">
        <v>3.7211124167645907E-3</v>
      </c>
      <c r="J1809">
        <v>1.9407558733401432E-2</v>
      </c>
      <c r="K1809">
        <v>2024</v>
      </c>
      <c r="L1809">
        <v>36</v>
      </c>
    </row>
    <row r="1810" spans="1:12" x14ac:dyDescent="0.3">
      <c r="A1810">
        <v>126</v>
      </c>
      <c r="B1810" t="s">
        <v>852</v>
      </c>
      <c r="C1810" t="s">
        <v>258</v>
      </c>
      <c r="D1810">
        <v>37</v>
      </c>
      <c r="E1810" t="s">
        <v>1042</v>
      </c>
      <c r="F1810">
        <v>10212</v>
      </c>
      <c r="G1810">
        <v>59.5</v>
      </c>
      <c r="H1810">
        <v>3066</v>
      </c>
      <c r="I1810">
        <v>3.6231884057971015E-3</v>
      </c>
      <c r="J1810">
        <v>1.2067840834964122E-2</v>
      </c>
      <c r="K1810">
        <v>2024</v>
      </c>
      <c r="L1810">
        <v>36</v>
      </c>
    </row>
    <row r="1811" spans="1:12" x14ac:dyDescent="0.3">
      <c r="A1811">
        <v>126</v>
      </c>
      <c r="B1811" t="s">
        <v>852</v>
      </c>
      <c r="C1811" t="s">
        <v>390</v>
      </c>
      <c r="D1811">
        <v>37</v>
      </c>
      <c r="E1811" t="s">
        <v>1218</v>
      </c>
      <c r="F1811">
        <v>10212</v>
      </c>
      <c r="G1811">
        <v>59.5</v>
      </c>
      <c r="H1811">
        <v>1910</v>
      </c>
      <c r="I1811">
        <v>3.6231884057971015E-3</v>
      </c>
      <c r="J1811">
        <v>1.93717277486911E-2</v>
      </c>
      <c r="K1811">
        <v>2024</v>
      </c>
      <c r="L1811">
        <v>36</v>
      </c>
    </row>
    <row r="1812" spans="1:12" x14ac:dyDescent="0.3">
      <c r="A1812">
        <v>126</v>
      </c>
      <c r="B1812" t="s">
        <v>852</v>
      </c>
      <c r="C1812" t="s">
        <v>209</v>
      </c>
      <c r="D1812">
        <v>36</v>
      </c>
      <c r="E1812" t="s">
        <v>1086</v>
      </c>
      <c r="F1812">
        <v>10212</v>
      </c>
      <c r="G1812">
        <v>62</v>
      </c>
      <c r="H1812">
        <v>4247</v>
      </c>
      <c r="I1812">
        <v>3.5252643948296123E-3</v>
      </c>
      <c r="J1812">
        <v>8.4765716976689422E-3</v>
      </c>
      <c r="K1812">
        <v>2024</v>
      </c>
      <c r="L1812">
        <v>36</v>
      </c>
    </row>
    <row r="1813" spans="1:12" x14ac:dyDescent="0.3">
      <c r="A1813">
        <v>126</v>
      </c>
      <c r="B1813" t="s">
        <v>852</v>
      </c>
      <c r="C1813" t="s">
        <v>297</v>
      </c>
      <c r="D1813">
        <v>36</v>
      </c>
      <c r="E1813" t="s">
        <v>1190</v>
      </c>
      <c r="F1813">
        <v>10212</v>
      </c>
      <c r="G1813">
        <v>62</v>
      </c>
      <c r="H1813">
        <v>4738</v>
      </c>
      <c r="I1813">
        <v>3.5252643948296123E-3</v>
      </c>
      <c r="J1813">
        <v>7.598142676234698E-3</v>
      </c>
      <c r="K1813">
        <v>2024</v>
      </c>
      <c r="L1813">
        <v>36</v>
      </c>
    </row>
    <row r="1814" spans="1:12" x14ac:dyDescent="0.3">
      <c r="A1814">
        <v>126</v>
      </c>
      <c r="B1814" t="s">
        <v>852</v>
      </c>
      <c r="C1814" t="s">
        <v>365</v>
      </c>
      <c r="D1814">
        <v>36</v>
      </c>
      <c r="E1814" t="s">
        <v>1168</v>
      </c>
      <c r="F1814">
        <v>10212</v>
      </c>
      <c r="G1814">
        <v>62</v>
      </c>
      <c r="H1814">
        <v>1109</v>
      </c>
      <c r="I1814">
        <v>3.5252643948296123E-3</v>
      </c>
      <c r="J1814">
        <v>3.2461677186654644E-2</v>
      </c>
      <c r="K1814">
        <v>2024</v>
      </c>
      <c r="L1814">
        <v>36</v>
      </c>
    </row>
    <row r="1815" spans="1:12" x14ac:dyDescent="0.3">
      <c r="A1815">
        <v>126</v>
      </c>
      <c r="B1815" t="s">
        <v>852</v>
      </c>
      <c r="C1815" t="s">
        <v>384</v>
      </c>
      <c r="D1815">
        <v>34</v>
      </c>
      <c r="E1815" t="s">
        <v>1089</v>
      </c>
      <c r="F1815">
        <v>10212</v>
      </c>
      <c r="G1815">
        <v>64.5</v>
      </c>
      <c r="H1815">
        <v>13339</v>
      </c>
      <c r="I1815">
        <v>3.329416372894634E-3</v>
      </c>
      <c r="J1815">
        <v>2.5489167103980807E-3</v>
      </c>
      <c r="K1815">
        <v>2024</v>
      </c>
      <c r="L1815">
        <v>36</v>
      </c>
    </row>
    <row r="1816" spans="1:12" x14ac:dyDescent="0.3">
      <c r="A1816">
        <v>126</v>
      </c>
      <c r="B1816" t="s">
        <v>852</v>
      </c>
      <c r="C1816" t="s">
        <v>545</v>
      </c>
      <c r="D1816">
        <v>34</v>
      </c>
      <c r="E1816" t="s">
        <v>1240</v>
      </c>
      <c r="F1816">
        <v>10212</v>
      </c>
      <c r="G1816">
        <v>64.5</v>
      </c>
      <c r="H1816">
        <v>2050</v>
      </c>
      <c r="I1816">
        <v>3.329416372894634E-3</v>
      </c>
      <c r="J1816">
        <v>1.6585365853658537E-2</v>
      </c>
      <c r="K1816">
        <v>2024</v>
      </c>
      <c r="L1816">
        <v>36</v>
      </c>
    </row>
    <row r="1817" spans="1:12" x14ac:dyDescent="0.3">
      <c r="A1817">
        <v>126</v>
      </c>
      <c r="B1817" t="s">
        <v>852</v>
      </c>
      <c r="C1817" t="s">
        <v>511</v>
      </c>
      <c r="D1817">
        <v>33</v>
      </c>
      <c r="E1817" t="s">
        <v>1187</v>
      </c>
      <c r="F1817">
        <v>10212</v>
      </c>
      <c r="G1817">
        <v>66</v>
      </c>
      <c r="H1817">
        <v>5935</v>
      </c>
      <c r="I1817">
        <v>3.2314923619271444E-3</v>
      </c>
      <c r="J1817">
        <v>5.5602358887952823E-3</v>
      </c>
      <c r="K1817">
        <v>2024</v>
      </c>
      <c r="L1817">
        <v>36</v>
      </c>
    </row>
    <row r="1818" spans="1:12" x14ac:dyDescent="0.3">
      <c r="A1818">
        <v>126</v>
      </c>
      <c r="B1818" t="s">
        <v>852</v>
      </c>
      <c r="C1818" t="s">
        <v>658</v>
      </c>
      <c r="D1818">
        <v>32</v>
      </c>
      <c r="E1818" t="s">
        <v>1046</v>
      </c>
      <c r="F1818">
        <v>10212</v>
      </c>
      <c r="G1818">
        <v>67</v>
      </c>
      <c r="H1818">
        <v>1877</v>
      </c>
      <c r="I1818">
        <v>3.1335683509596552E-3</v>
      </c>
      <c r="J1818">
        <v>1.7048481619605753E-2</v>
      </c>
      <c r="K1818">
        <v>2024</v>
      </c>
      <c r="L1818">
        <v>36</v>
      </c>
    </row>
    <row r="1819" spans="1:12" x14ac:dyDescent="0.3">
      <c r="A1819">
        <v>126</v>
      </c>
      <c r="B1819" t="s">
        <v>852</v>
      </c>
      <c r="C1819" t="s">
        <v>381</v>
      </c>
      <c r="D1819">
        <v>31</v>
      </c>
      <c r="E1819" t="s">
        <v>1093</v>
      </c>
      <c r="F1819">
        <v>10212</v>
      </c>
      <c r="G1819">
        <v>68</v>
      </c>
      <c r="H1819">
        <v>12810</v>
      </c>
      <c r="I1819">
        <v>3.035644339992166E-3</v>
      </c>
      <c r="J1819">
        <v>2.4199843871975019E-3</v>
      </c>
      <c r="K1819">
        <v>2024</v>
      </c>
      <c r="L1819">
        <v>36</v>
      </c>
    </row>
    <row r="1820" spans="1:12" x14ac:dyDescent="0.3">
      <c r="A1820">
        <v>126</v>
      </c>
      <c r="B1820" t="s">
        <v>852</v>
      </c>
      <c r="C1820" t="s">
        <v>243</v>
      </c>
      <c r="D1820">
        <v>30</v>
      </c>
      <c r="E1820" t="s">
        <v>1128</v>
      </c>
      <c r="F1820">
        <v>10212</v>
      </c>
      <c r="G1820">
        <v>69.5</v>
      </c>
      <c r="H1820">
        <v>1260</v>
      </c>
      <c r="I1820">
        <v>2.9377203290246769E-3</v>
      </c>
      <c r="J1820">
        <v>2.3809523809523808E-2</v>
      </c>
      <c r="K1820">
        <v>2024</v>
      </c>
      <c r="L1820">
        <v>36</v>
      </c>
    </row>
    <row r="1821" spans="1:12" x14ac:dyDescent="0.3">
      <c r="A1821">
        <v>126</v>
      </c>
      <c r="B1821" t="s">
        <v>852</v>
      </c>
      <c r="C1821" t="s">
        <v>309</v>
      </c>
      <c r="D1821">
        <v>30</v>
      </c>
      <c r="E1821" t="s">
        <v>985</v>
      </c>
      <c r="F1821">
        <v>10212</v>
      </c>
      <c r="G1821">
        <v>69.5</v>
      </c>
      <c r="H1821">
        <v>2458</v>
      </c>
      <c r="I1821">
        <v>2.9377203290246769E-3</v>
      </c>
      <c r="J1821">
        <v>1.2205044751830757E-2</v>
      </c>
      <c r="K1821">
        <v>2024</v>
      </c>
      <c r="L1821">
        <v>36</v>
      </c>
    </row>
    <row r="1822" spans="1:12" x14ac:dyDescent="0.3">
      <c r="A1822">
        <v>126</v>
      </c>
      <c r="B1822" t="s">
        <v>852</v>
      </c>
      <c r="C1822" t="s">
        <v>671</v>
      </c>
      <c r="D1822">
        <v>28</v>
      </c>
      <c r="E1822" t="s">
        <v>1092</v>
      </c>
      <c r="F1822">
        <v>10212</v>
      </c>
      <c r="G1822">
        <v>71</v>
      </c>
      <c r="H1822">
        <v>21676</v>
      </c>
      <c r="I1822">
        <v>2.7418723070896985E-3</v>
      </c>
      <c r="J1822">
        <v>1.2917512456172725E-3</v>
      </c>
      <c r="K1822">
        <v>2024</v>
      </c>
      <c r="L1822">
        <v>36</v>
      </c>
    </row>
    <row r="1823" spans="1:12" x14ac:dyDescent="0.3">
      <c r="A1823">
        <v>126</v>
      </c>
      <c r="B1823" t="s">
        <v>852</v>
      </c>
      <c r="C1823" t="s">
        <v>447</v>
      </c>
      <c r="D1823">
        <v>27</v>
      </c>
      <c r="E1823" t="s">
        <v>1147</v>
      </c>
      <c r="F1823">
        <v>10212</v>
      </c>
      <c r="G1823">
        <v>72.5</v>
      </c>
      <c r="H1823">
        <v>2679</v>
      </c>
      <c r="I1823">
        <v>2.6439482961222094E-3</v>
      </c>
      <c r="J1823">
        <v>1.0078387458006719E-2</v>
      </c>
      <c r="K1823">
        <v>2024</v>
      </c>
      <c r="L1823">
        <v>36</v>
      </c>
    </row>
    <row r="1824" spans="1:12" x14ac:dyDescent="0.3">
      <c r="A1824">
        <v>126</v>
      </c>
      <c r="B1824" t="s">
        <v>852</v>
      </c>
      <c r="C1824" t="s">
        <v>650</v>
      </c>
      <c r="D1824">
        <v>27</v>
      </c>
      <c r="E1824" t="s">
        <v>1243</v>
      </c>
      <c r="F1824">
        <v>10212</v>
      </c>
      <c r="G1824">
        <v>72.5</v>
      </c>
      <c r="H1824">
        <v>1805</v>
      </c>
      <c r="I1824">
        <v>2.6439482961222094E-3</v>
      </c>
      <c r="J1824">
        <v>1.4958448753462604E-2</v>
      </c>
      <c r="K1824">
        <v>2024</v>
      </c>
      <c r="L1824">
        <v>36</v>
      </c>
    </row>
    <row r="1825" spans="1:12" x14ac:dyDescent="0.3">
      <c r="A1825">
        <v>126</v>
      </c>
      <c r="B1825" t="s">
        <v>852</v>
      </c>
      <c r="C1825" t="s">
        <v>383</v>
      </c>
      <c r="D1825">
        <v>26</v>
      </c>
      <c r="E1825" t="s">
        <v>1127</v>
      </c>
      <c r="F1825">
        <v>10212</v>
      </c>
      <c r="G1825">
        <v>75</v>
      </c>
      <c r="H1825">
        <v>1160</v>
      </c>
      <c r="I1825">
        <v>2.5460242851547197E-3</v>
      </c>
      <c r="J1825">
        <v>2.2413793103448276E-2</v>
      </c>
      <c r="K1825">
        <v>2024</v>
      </c>
      <c r="L1825">
        <v>36</v>
      </c>
    </row>
    <row r="1826" spans="1:12" x14ac:dyDescent="0.3">
      <c r="A1826">
        <v>126</v>
      </c>
      <c r="B1826" t="s">
        <v>852</v>
      </c>
      <c r="C1826" t="s">
        <v>636</v>
      </c>
      <c r="D1826">
        <v>26</v>
      </c>
      <c r="E1826" t="s">
        <v>1230</v>
      </c>
      <c r="F1826">
        <v>10212</v>
      </c>
      <c r="G1826">
        <v>75</v>
      </c>
      <c r="H1826">
        <v>856</v>
      </c>
      <c r="I1826">
        <v>2.5460242851547197E-3</v>
      </c>
      <c r="J1826">
        <v>3.0373831775700934E-2</v>
      </c>
      <c r="K1826">
        <v>2024</v>
      </c>
      <c r="L1826">
        <v>36</v>
      </c>
    </row>
    <row r="1827" spans="1:12" x14ac:dyDescent="0.3">
      <c r="A1827">
        <v>126</v>
      </c>
      <c r="B1827" t="s">
        <v>852</v>
      </c>
      <c r="C1827" t="s">
        <v>668</v>
      </c>
      <c r="D1827">
        <v>26</v>
      </c>
      <c r="E1827" t="s">
        <v>1224</v>
      </c>
      <c r="F1827">
        <v>10212</v>
      </c>
      <c r="G1827">
        <v>75</v>
      </c>
      <c r="H1827">
        <v>5140</v>
      </c>
      <c r="I1827">
        <v>2.5460242851547197E-3</v>
      </c>
      <c r="J1827">
        <v>5.0583657587548641E-3</v>
      </c>
      <c r="K1827">
        <v>2024</v>
      </c>
      <c r="L1827">
        <v>36</v>
      </c>
    </row>
    <row r="1828" spans="1:12" x14ac:dyDescent="0.3">
      <c r="A1828">
        <v>126</v>
      </c>
      <c r="B1828" t="s">
        <v>852</v>
      </c>
      <c r="C1828" t="s">
        <v>182</v>
      </c>
      <c r="D1828">
        <v>25</v>
      </c>
      <c r="E1828" t="s">
        <v>1058</v>
      </c>
      <c r="F1828">
        <v>10212</v>
      </c>
      <c r="G1828">
        <v>78</v>
      </c>
      <c r="H1828">
        <v>537</v>
      </c>
      <c r="I1828">
        <v>2.4481002741872306E-3</v>
      </c>
      <c r="J1828">
        <v>4.6554934823091247E-2</v>
      </c>
      <c r="K1828">
        <v>2024</v>
      </c>
      <c r="L1828">
        <v>36</v>
      </c>
    </row>
    <row r="1829" spans="1:12" x14ac:dyDescent="0.3">
      <c r="A1829">
        <v>126</v>
      </c>
      <c r="B1829" t="s">
        <v>852</v>
      </c>
      <c r="C1829" t="s">
        <v>418</v>
      </c>
      <c r="D1829">
        <v>25</v>
      </c>
      <c r="E1829" t="s">
        <v>1085</v>
      </c>
      <c r="F1829">
        <v>10212</v>
      </c>
      <c r="G1829">
        <v>78</v>
      </c>
      <c r="H1829">
        <v>2606</v>
      </c>
      <c r="I1829">
        <v>2.4481002741872306E-3</v>
      </c>
      <c r="J1829">
        <v>9.5932463545663847E-3</v>
      </c>
      <c r="K1829">
        <v>2024</v>
      </c>
      <c r="L1829">
        <v>36</v>
      </c>
    </row>
    <row r="1830" spans="1:12" x14ac:dyDescent="0.3">
      <c r="A1830">
        <v>126</v>
      </c>
      <c r="B1830" t="s">
        <v>852</v>
      </c>
      <c r="C1830" t="s">
        <v>535</v>
      </c>
      <c r="D1830">
        <v>25</v>
      </c>
      <c r="E1830" t="s">
        <v>1108</v>
      </c>
      <c r="F1830">
        <v>10212</v>
      </c>
      <c r="G1830">
        <v>78</v>
      </c>
      <c r="H1830">
        <v>1438</v>
      </c>
      <c r="I1830">
        <v>2.4481002741872306E-3</v>
      </c>
      <c r="J1830">
        <v>1.7385257301808066E-2</v>
      </c>
      <c r="K1830">
        <v>2024</v>
      </c>
      <c r="L1830">
        <v>36</v>
      </c>
    </row>
    <row r="1831" spans="1:12" x14ac:dyDescent="0.3">
      <c r="A1831">
        <v>127</v>
      </c>
      <c r="B1831" t="s">
        <v>746</v>
      </c>
      <c r="C1831" t="s">
        <v>671</v>
      </c>
      <c r="D1831">
        <v>5466</v>
      </c>
      <c r="E1831" t="s">
        <v>1092</v>
      </c>
      <c r="F1831">
        <v>14890</v>
      </c>
      <c r="G1831">
        <v>1</v>
      </c>
      <c r="H1831">
        <v>21676</v>
      </c>
      <c r="I1831">
        <v>0.36709200805910008</v>
      </c>
      <c r="J1831">
        <v>0.25216829673371471</v>
      </c>
      <c r="K1831">
        <v>2024</v>
      </c>
      <c r="L1831">
        <v>36</v>
      </c>
    </row>
    <row r="1832" spans="1:12" x14ac:dyDescent="0.3">
      <c r="A1832">
        <v>127</v>
      </c>
      <c r="B1832" t="s">
        <v>746</v>
      </c>
      <c r="C1832" t="s">
        <v>180</v>
      </c>
      <c r="D1832">
        <v>605</v>
      </c>
      <c r="E1832" t="s">
        <v>1266</v>
      </c>
      <c r="F1832">
        <v>14890</v>
      </c>
      <c r="G1832">
        <v>2</v>
      </c>
      <c r="H1832">
        <v>1881</v>
      </c>
      <c r="I1832">
        <v>4.063129617192747E-2</v>
      </c>
      <c r="J1832">
        <v>0.32163742690058478</v>
      </c>
      <c r="K1832">
        <v>2024</v>
      </c>
      <c r="L1832">
        <v>36</v>
      </c>
    </row>
    <row r="1833" spans="1:12" x14ac:dyDescent="0.3">
      <c r="A1833">
        <v>127</v>
      </c>
      <c r="B1833" t="s">
        <v>746</v>
      </c>
      <c r="C1833" t="s">
        <v>414</v>
      </c>
      <c r="D1833">
        <v>443</v>
      </c>
      <c r="E1833" t="s">
        <v>1267</v>
      </c>
      <c r="F1833">
        <v>14890</v>
      </c>
      <c r="G1833">
        <v>3</v>
      </c>
      <c r="H1833">
        <v>1474</v>
      </c>
      <c r="I1833">
        <v>2.9751511081262592E-2</v>
      </c>
      <c r="J1833">
        <v>0.30054274084124832</v>
      </c>
      <c r="K1833">
        <v>2024</v>
      </c>
      <c r="L1833">
        <v>36</v>
      </c>
    </row>
    <row r="1834" spans="1:12" x14ac:dyDescent="0.3">
      <c r="A1834">
        <v>127</v>
      </c>
      <c r="B1834" t="s">
        <v>746</v>
      </c>
      <c r="C1834" t="s">
        <v>612</v>
      </c>
      <c r="D1834">
        <v>440</v>
      </c>
      <c r="E1834" t="s">
        <v>1130</v>
      </c>
      <c r="F1834">
        <v>14890</v>
      </c>
      <c r="G1834">
        <v>4</v>
      </c>
      <c r="H1834">
        <v>2260</v>
      </c>
      <c r="I1834">
        <v>2.9550033579583614E-2</v>
      </c>
      <c r="J1834">
        <v>0.19469026548672566</v>
      </c>
      <c r="K1834">
        <v>2024</v>
      </c>
      <c r="L1834">
        <v>36</v>
      </c>
    </row>
    <row r="1835" spans="1:12" x14ac:dyDescent="0.3">
      <c r="A1835">
        <v>127</v>
      </c>
      <c r="B1835" t="s">
        <v>746</v>
      </c>
      <c r="C1835" t="s">
        <v>541</v>
      </c>
      <c r="D1835">
        <v>417</v>
      </c>
      <c r="E1835" t="s">
        <v>1228</v>
      </c>
      <c r="F1835">
        <v>14890</v>
      </c>
      <c r="G1835">
        <v>5</v>
      </c>
      <c r="H1835">
        <v>3064</v>
      </c>
      <c r="I1835">
        <v>2.8005372733378105E-2</v>
      </c>
      <c r="J1835">
        <v>0.13609660574412533</v>
      </c>
      <c r="K1835">
        <v>2024</v>
      </c>
      <c r="L1835">
        <v>36</v>
      </c>
    </row>
    <row r="1836" spans="1:12" x14ac:dyDescent="0.3">
      <c r="A1836">
        <v>127</v>
      </c>
      <c r="B1836" t="s">
        <v>746</v>
      </c>
      <c r="C1836" t="s">
        <v>571</v>
      </c>
      <c r="D1836">
        <v>398</v>
      </c>
      <c r="E1836" t="s">
        <v>1134</v>
      </c>
      <c r="F1836">
        <v>14890</v>
      </c>
      <c r="G1836">
        <v>6</v>
      </c>
      <c r="H1836">
        <v>1369</v>
      </c>
      <c r="I1836">
        <v>2.6729348556077906E-2</v>
      </c>
      <c r="J1836">
        <v>0.29072315558802048</v>
      </c>
      <c r="K1836">
        <v>2024</v>
      </c>
      <c r="L1836">
        <v>36</v>
      </c>
    </row>
    <row r="1837" spans="1:12" x14ac:dyDescent="0.3">
      <c r="A1837">
        <v>127</v>
      </c>
      <c r="B1837" t="s">
        <v>746</v>
      </c>
      <c r="C1837" t="s">
        <v>344</v>
      </c>
      <c r="D1837">
        <v>362</v>
      </c>
      <c r="E1837" t="s">
        <v>1268</v>
      </c>
      <c r="F1837">
        <v>14890</v>
      </c>
      <c r="G1837">
        <v>7</v>
      </c>
      <c r="H1837">
        <v>1395</v>
      </c>
      <c r="I1837">
        <v>2.4311618535930155E-2</v>
      </c>
      <c r="J1837">
        <v>0.25949820788530464</v>
      </c>
      <c r="K1837">
        <v>2024</v>
      </c>
      <c r="L1837">
        <v>36</v>
      </c>
    </row>
    <row r="1838" spans="1:12" x14ac:dyDescent="0.3">
      <c r="A1838">
        <v>127</v>
      </c>
      <c r="B1838" t="s">
        <v>746</v>
      </c>
      <c r="C1838" t="s">
        <v>374</v>
      </c>
      <c r="D1838">
        <v>348</v>
      </c>
      <c r="E1838" t="s">
        <v>1119</v>
      </c>
      <c r="F1838">
        <v>14890</v>
      </c>
      <c r="G1838">
        <v>8</v>
      </c>
      <c r="H1838">
        <v>4832</v>
      </c>
      <c r="I1838">
        <v>2.3371390194761584E-2</v>
      </c>
      <c r="J1838">
        <v>7.2019867549668867E-2</v>
      </c>
      <c r="K1838">
        <v>2024</v>
      </c>
      <c r="L1838">
        <v>36</v>
      </c>
    </row>
    <row r="1839" spans="1:12" x14ac:dyDescent="0.3">
      <c r="A1839">
        <v>127</v>
      </c>
      <c r="B1839" t="s">
        <v>746</v>
      </c>
      <c r="C1839" t="s">
        <v>303</v>
      </c>
      <c r="D1839">
        <v>322</v>
      </c>
      <c r="E1839" t="s">
        <v>994</v>
      </c>
      <c r="F1839">
        <v>14890</v>
      </c>
      <c r="G1839">
        <v>9</v>
      </c>
      <c r="H1839">
        <v>5171</v>
      </c>
      <c r="I1839">
        <v>2.1625251846877098E-2</v>
      </c>
      <c r="J1839">
        <v>6.2270353896731773E-2</v>
      </c>
      <c r="K1839">
        <v>2024</v>
      </c>
      <c r="L1839">
        <v>36</v>
      </c>
    </row>
    <row r="1840" spans="1:12" x14ac:dyDescent="0.3">
      <c r="A1840">
        <v>127</v>
      </c>
      <c r="B1840" t="s">
        <v>746</v>
      </c>
      <c r="C1840" t="s">
        <v>487</v>
      </c>
      <c r="D1840">
        <v>288</v>
      </c>
      <c r="E1840" t="s">
        <v>1135</v>
      </c>
      <c r="F1840">
        <v>14890</v>
      </c>
      <c r="G1840">
        <v>10</v>
      </c>
      <c r="H1840">
        <v>1158</v>
      </c>
      <c r="I1840">
        <v>1.9341840161182001E-2</v>
      </c>
      <c r="J1840">
        <v>0.24870466321243523</v>
      </c>
      <c r="K1840">
        <v>2024</v>
      </c>
      <c r="L1840">
        <v>36</v>
      </c>
    </row>
    <row r="1841" spans="1:12" x14ac:dyDescent="0.3">
      <c r="A1841">
        <v>127</v>
      </c>
      <c r="B1841" t="s">
        <v>746</v>
      </c>
      <c r="C1841" t="s">
        <v>568</v>
      </c>
      <c r="D1841">
        <v>239</v>
      </c>
      <c r="E1841" t="s">
        <v>1129</v>
      </c>
      <c r="F1841">
        <v>14890</v>
      </c>
      <c r="G1841">
        <v>11</v>
      </c>
      <c r="H1841">
        <v>2009</v>
      </c>
      <c r="I1841">
        <v>1.605104096709201E-2</v>
      </c>
      <c r="J1841">
        <v>0.11896465903434544</v>
      </c>
      <c r="K1841">
        <v>2024</v>
      </c>
      <c r="L1841">
        <v>36</v>
      </c>
    </row>
    <row r="1842" spans="1:12" x14ac:dyDescent="0.3">
      <c r="A1842">
        <v>127</v>
      </c>
      <c r="B1842" t="s">
        <v>746</v>
      </c>
      <c r="C1842" t="s">
        <v>232</v>
      </c>
      <c r="D1842">
        <v>227</v>
      </c>
      <c r="E1842" t="s">
        <v>1132</v>
      </c>
      <c r="F1842">
        <v>14890</v>
      </c>
      <c r="G1842">
        <v>12</v>
      </c>
      <c r="H1842">
        <v>1201</v>
      </c>
      <c r="I1842">
        <v>1.5245130960376092E-2</v>
      </c>
      <c r="J1842">
        <v>0.18900915903413823</v>
      </c>
      <c r="K1842">
        <v>2024</v>
      </c>
      <c r="L1842">
        <v>36</v>
      </c>
    </row>
    <row r="1843" spans="1:12" x14ac:dyDescent="0.3">
      <c r="A1843">
        <v>127</v>
      </c>
      <c r="B1843" t="s">
        <v>746</v>
      </c>
      <c r="C1843" t="s">
        <v>371</v>
      </c>
      <c r="D1843">
        <v>218</v>
      </c>
      <c r="E1843" t="s">
        <v>1269</v>
      </c>
      <c r="F1843">
        <v>14890</v>
      </c>
      <c r="G1843">
        <v>13</v>
      </c>
      <c r="H1843">
        <v>707</v>
      </c>
      <c r="I1843">
        <v>1.4640698455339154E-2</v>
      </c>
      <c r="J1843">
        <v>0.30834512022630833</v>
      </c>
      <c r="K1843">
        <v>2024</v>
      </c>
      <c r="L1843">
        <v>36</v>
      </c>
    </row>
    <row r="1844" spans="1:12" x14ac:dyDescent="0.3">
      <c r="A1844">
        <v>127</v>
      </c>
      <c r="B1844" t="s">
        <v>746</v>
      </c>
      <c r="C1844" t="s">
        <v>270</v>
      </c>
      <c r="D1844">
        <v>212</v>
      </c>
      <c r="E1844" t="s">
        <v>1131</v>
      </c>
      <c r="F1844">
        <v>14890</v>
      </c>
      <c r="G1844">
        <v>14</v>
      </c>
      <c r="H1844">
        <v>1037</v>
      </c>
      <c r="I1844">
        <v>1.4237743451981196E-2</v>
      </c>
      <c r="J1844">
        <v>0.20443587270973965</v>
      </c>
      <c r="K1844">
        <v>2024</v>
      </c>
      <c r="L1844">
        <v>36</v>
      </c>
    </row>
    <row r="1845" spans="1:12" x14ac:dyDescent="0.3">
      <c r="A1845">
        <v>127</v>
      </c>
      <c r="B1845" t="s">
        <v>746</v>
      </c>
      <c r="C1845" t="s">
        <v>393</v>
      </c>
      <c r="D1845">
        <v>210</v>
      </c>
      <c r="E1845" t="s">
        <v>1279</v>
      </c>
      <c r="F1845">
        <v>14890</v>
      </c>
      <c r="G1845">
        <v>15</v>
      </c>
      <c r="H1845">
        <v>4446</v>
      </c>
      <c r="I1845">
        <v>1.4103425117528543E-2</v>
      </c>
      <c r="J1845">
        <v>4.7233468286099867E-2</v>
      </c>
      <c r="K1845">
        <v>2024</v>
      </c>
      <c r="L1845">
        <v>36</v>
      </c>
    </row>
    <row r="1846" spans="1:12" x14ac:dyDescent="0.3">
      <c r="A1846">
        <v>127</v>
      </c>
      <c r="B1846" t="s">
        <v>746</v>
      </c>
      <c r="C1846" t="s">
        <v>524</v>
      </c>
      <c r="D1846">
        <v>171</v>
      </c>
      <c r="E1846" t="s">
        <v>3146</v>
      </c>
      <c r="F1846">
        <v>14890</v>
      </c>
      <c r="G1846">
        <v>16</v>
      </c>
      <c r="H1846">
        <v>735</v>
      </c>
      <c r="I1846">
        <v>1.1484217595701814E-2</v>
      </c>
      <c r="J1846">
        <v>0.23265306122448978</v>
      </c>
      <c r="K1846">
        <v>2024</v>
      </c>
      <c r="L1846">
        <v>36</v>
      </c>
    </row>
    <row r="1847" spans="1:12" x14ac:dyDescent="0.3">
      <c r="A1847">
        <v>127</v>
      </c>
      <c r="B1847" t="s">
        <v>746</v>
      </c>
      <c r="C1847" t="s">
        <v>582</v>
      </c>
      <c r="D1847">
        <v>158</v>
      </c>
      <c r="E1847" t="s">
        <v>2260</v>
      </c>
      <c r="F1847">
        <v>14890</v>
      </c>
      <c r="G1847">
        <v>17</v>
      </c>
      <c r="H1847">
        <v>779</v>
      </c>
      <c r="I1847">
        <v>1.0611148421759571E-2</v>
      </c>
      <c r="J1847">
        <v>0.20282413350449294</v>
      </c>
      <c r="K1847">
        <v>2024</v>
      </c>
      <c r="L1847">
        <v>36</v>
      </c>
    </row>
    <row r="1848" spans="1:12" x14ac:dyDescent="0.3">
      <c r="A1848">
        <v>127</v>
      </c>
      <c r="B1848" t="s">
        <v>746</v>
      </c>
      <c r="C1848" t="s">
        <v>307</v>
      </c>
      <c r="D1848">
        <v>155</v>
      </c>
      <c r="E1848" t="s">
        <v>1088</v>
      </c>
      <c r="F1848">
        <v>14890</v>
      </c>
      <c r="G1848">
        <v>18.5</v>
      </c>
      <c r="H1848">
        <v>8200</v>
      </c>
      <c r="I1848">
        <v>1.0409670920080591E-2</v>
      </c>
      <c r="J1848">
        <v>1.8902439024390243E-2</v>
      </c>
      <c r="K1848">
        <v>2024</v>
      </c>
      <c r="L1848">
        <v>36</v>
      </c>
    </row>
    <row r="1849" spans="1:12" x14ac:dyDescent="0.3">
      <c r="A1849">
        <v>127</v>
      </c>
      <c r="B1849" t="s">
        <v>746</v>
      </c>
      <c r="C1849" t="s">
        <v>621</v>
      </c>
      <c r="D1849">
        <v>155</v>
      </c>
      <c r="E1849" t="s">
        <v>3147</v>
      </c>
      <c r="F1849">
        <v>14890</v>
      </c>
      <c r="G1849">
        <v>18.5</v>
      </c>
      <c r="H1849">
        <v>796</v>
      </c>
      <c r="I1849">
        <v>1.0409670920080591E-2</v>
      </c>
      <c r="J1849">
        <v>0.19472361809045227</v>
      </c>
      <c r="K1849">
        <v>2024</v>
      </c>
      <c r="L1849">
        <v>36</v>
      </c>
    </row>
    <row r="1850" spans="1:12" x14ac:dyDescent="0.3">
      <c r="A1850">
        <v>127</v>
      </c>
      <c r="B1850" t="s">
        <v>746</v>
      </c>
      <c r="C1850" t="s">
        <v>309</v>
      </c>
      <c r="D1850">
        <v>147</v>
      </c>
      <c r="E1850" t="s">
        <v>985</v>
      </c>
      <c r="F1850">
        <v>14890</v>
      </c>
      <c r="G1850">
        <v>20</v>
      </c>
      <c r="H1850">
        <v>2458</v>
      </c>
      <c r="I1850">
        <v>9.8723975822699803E-3</v>
      </c>
      <c r="J1850">
        <v>5.9804719283970707E-2</v>
      </c>
      <c r="K1850">
        <v>2024</v>
      </c>
      <c r="L1850">
        <v>36</v>
      </c>
    </row>
    <row r="1851" spans="1:12" x14ac:dyDescent="0.3">
      <c r="A1851">
        <v>127</v>
      </c>
      <c r="B1851" t="s">
        <v>746</v>
      </c>
      <c r="C1851" t="s">
        <v>460</v>
      </c>
      <c r="D1851">
        <v>136</v>
      </c>
      <c r="E1851" t="s">
        <v>3138</v>
      </c>
      <c r="F1851">
        <v>14890</v>
      </c>
      <c r="G1851">
        <v>21</v>
      </c>
      <c r="H1851">
        <v>584</v>
      </c>
      <c r="I1851">
        <v>9.1336467427803898E-3</v>
      </c>
      <c r="J1851">
        <v>0.23287671232876711</v>
      </c>
      <c r="K1851">
        <v>2024</v>
      </c>
      <c r="L1851">
        <v>36</v>
      </c>
    </row>
    <row r="1852" spans="1:12" x14ac:dyDescent="0.3">
      <c r="A1852">
        <v>127</v>
      </c>
      <c r="B1852" t="s">
        <v>746</v>
      </c>
      <c r="C1852" t="s">
        <v>176</v>
      </c>
      <c r="D1852">
        <v>127</v>
      </c>
      <c r="E1852" t="s">
        <v>983</v>
      </c>
      <c r="F1852">
        <v>14890</v>
      </c>
      <c r="G1852">
        <v>22</v>
      </c>
      <c r="H1852">
        <v>1553</v>
      </c>
      <c r="I1852">
        <v>8.5292142377434519E-3</v>
      </c>
      <c r="J1852">
        <v>8.1777205408886028E-2</v>
      </c>
      <c r="K1852">
        <v>2024</v>
      </c>
      <c r="L1852">
        <v>36</v>
      </c>
    </row>
    <row r="1853" spans="1:12" x14ac:dyDescent="0.3">
      <c r="A1853">
        <v>127</v>
      </c>
      <c r="B1853" t="s">
        <v>746</v>
      </c>
      <c r="C1853" t="s">
        <v>645</v>
      </c>
      <c r="D1853">
        <v>126</v>
      </c>
      <c r="E1853" t="s">
        <v>1281</v>
      </c>
      <c r="F1853">
        <v>14890</v>
      </c>
      <c r="G1853">
        <v>23</v>
      </c>
      <c r="H1853">
        <v>1737</v>
      </c>
      <c r="I1853">
        <v>8.4620550705171264E-3</v>
      </c>
      <c r="J1853">
        <v>7.2538860103626937E-2</v>
      </c>
      <c r="K1853">
        <v>2024</v>
      </c>
      <c r="L1853">
        <v>36</v>
      </c>
    </row>
    <row r="1854" spans="1:12" x14ac:dyDescent="0.3">
      <c r="A1854">
        <v>127</v>
      </c>
      <c r="B1854" t="s">
        <v>746</v>
      </c>
      <c r="C1854" t="s">
        <v>246</v>
      </c>
      <c r="D1854">
        <v>122</v>
      </c>
      <c r="E1854" t="s">
        <v>1284</v>
      </c>
      <c r="F1854">
        <v>14890</v>
      </c>
      <c r="G1854">
        <v>24</v>
      </c>
      <c r="H1854">
        <v>1539</v>
      </c>
      <c r="I1854">
        <v>8.1934184016118194E-3</v>
      </c>
      <c r="J1854">
        <v>7.9272254710851198E-2</v>
      </c>
      <c r="K1854">
        <v>2024</v>
      </c>
      <c r="L1854">
        <v>36</v>
      </c>
    </row>
    <row r="1855" spans="1:12" x14ac:dyDescent="0.3">
      <c r="A1855">
        <v>127</v>
      </c>
      <c r="B1855" t="s">
        <v>746</v>
      </c>
      <c r="C1855" t="s">
        <v>472</v>
      </c>
      <c r="D1855">
        <v>117</v>
      </c>
      <c r="E1855" t="s">
        <v>1182</v>
      </c>
      <c r="F1855">
        <v>14890</v>
      </c>
      <c r="G1855">
        <v>25</v>
      </c>
      <c r="H1855">
        <v>1153</v>
      </c>
      <c r="I1855">
        <v>7.8576225654801886E-3</v>
      </c>
      <c r="J1855">
        <v>0.10147441457068516</v>
      </c>
      <c r="K1855">
        <v>2024</v>
      </c>
      <c r="L1855">
        <v>36</v>
      </c>
    </row>
    <row r="1856" spans="1:12" x14ac:dyDescent="0.3">
      <c r="A1856">
        <v>127</v>
      </c>
      <c r="B1856" t="s">
        <v>746</v>
      </c>
      <c r="C1856" t="s">
        <v>657</v>
      </c>
      <c r="D1856">
        <v>113</v>
      </c>
      <c r="E1856" t="s">
        <v>1200</v>
      </c>
      <c r="F1856">
        <v>14890</v>
      </c>
      <c r="G1856">
        <v>26</v>
      </c>
      <c r="H1856">
        <v>1067</v>
      </c>
      <c r="I1856">
        <v>7.5889858965748824E-3</v>
      </c>
      <c r="J1856">
        <v>0.10590440487347703</v>
      </c>
      <c r="K1856">
        <v>2024</v>
      </c>
      <c r="L1856">
        <v>36</v>
      </c>
    </row>
    <row r="1857" spans="1:12" x14ac:dyDescent="0.3">
      <c r="A1857">
        <v>127</v>
      </c>
      <c r="B1857" t="s">
        <v>746</v>
      </c>
      <c r="C1857" t="s">
        <v>239</v>
      </c>
      <c r="D1857">
        <v>103</v>
      </c>
      <c r="E1857" t="s">
        <v>3148</v>
      </c>
      <c r="F1857">
        <v>14890</v>
      </c>
      <c r="G1857">
        <v>27</v>
      </c>
      <c r="H1857">
        <v>248</v>
      </c>
      <c r="I1857">
        <v>6.9173942243116182E-3</v>
      </c>
      <c r="J1857">
        <v>0.41532258064516131</v>
      </c>
      <c r="K1857">
        <v>2024</v>
      </c>
      <c r="L1857">
        <v>36</v>
      </c>
    </row>
    <row r="1858" spans="1:12" x14ac:dyDescent="0.3">
      <c r="A1858">
        <v>127</v>
      </c>
      <c r="B1858" t="s">
        <v>746</v>
      </c>
      <c r="C1858" t="s">
        <v>450</v>
      </c>
      <c r="D1858">
        <v>98</v>
      </c>
      <c r="E1858" t="s">
        <v>1137</v>
      </c>
      <c r="F1858">
        <v>14890</v>
      </c>
      <c r="G1858">
        <v>28</v>
      </c>
      <c r="H1858">
        <v>498</v>
      </c>
      <c r="I1858">
        <v>6.5815983881799866E-3</v>
      </c>
      <c r="J1858">
        <v>0.19678714859437751</v>
      </c>
      <c r="K1858">
        <v>2024</v>
      </c>
      <c r="L1858">
        <v>36</v>
      </c>
    </row>
    <row r="1859" spans="1:12" x14ac:dyDescent="0.3">
      <c r="A1859">
        <v>127</v>
      </c>
      <c r="B1859" t="s">
        <v>746</v>
      </c>
      <c r="C1859" t="s">
        <v>266</v>
      </c>
      <c r="D1859">
        <v>95</v>
      </c>
      <c r="E1859" t="s">
        <v>1209</v>
      </c>
      <c r="F1859">
        <v>14890</v>
      </c>
      <c r="G1859">
        <v>29</v>
      </c>
      <c r="H1859">
        <v>713</v>
      </c>
      <c r="I1859">
        <v>6.3801208865010076E-3</v>
      </c>
      <c r="J1859">
        <v>0.13323983169705469</v>
      </c>
      <c r="K1859">
        <v>2024</v>
      </c>
      <c r="L1859">
        <v>36</v>
      </c>
    </row>
    <row r="1860" spans="1:12" x14ac:dyDescent="0.3">
      <c r="A1860">
        <v>127</v>
      </c>
      <c r="B1860" t="s">
        <v>746</v>
      </c>
      <c r="C1860" t="s">
        <v>513</v>
      </c>
      <c r="D1860">
        <v>93</v>
      </c>
      <c r="E1860" t="s">
        <v>3149</v>
      </c>
      <c r="F1860">
        <v>14890</v>
      </c>
      <c r="G1860">
        <v>30</v>
      </c>
      <c r="H1860">
        <v>303</v>
      </c>
      <c r="I1860">
        <v>6.2458025520483549E-3</v>
      </c>
      <c r="J1860">
        <v>0.30693069306930693</v>
      </c>
      <c r="K1860">
        <v>2024</v>
      </c>
      <c r="L1860">
        <v>36</v>
      </c>
    </row>
    <row r="1861" spans="1:12" x14ac:dyDescent="0.3">
      <c r="A1861">
        <v>127</v>
      </c>
      <c r="B1861" t="s">
        <v>746</v>
      </c>
      <c r="C1861" t="s">
        <v>489</v>
      </c>
      <c r="D1861">
        <v>88</v>
      </c>
      <c r="E1861" t="s">
        <v>3150</v>
      </c>
      <c r="F1861">
        <v>14890</v>
      </c>
      <c r="G1861">
        <v>31</v>
      </c>
      <c r="H1861">
        <v>392</v>
      </c>
      <c r="I1861">
        <v>5.9100067159167224E-3</v>
      </c>
      <c r="J1861">
        <v>0.22448979591836735</v>
      </c>
      <c r="K1861">
        <v>2024</v>
      </c>
      <c r="L1861">
        <v>36</v>
      </c>
    </row>
    <row r="1862" spans="1:12" x14ac:dyDescent="0.3">
      <c r="A1862">
        <v>127</v>
      </c>
      <c r="B1862" t="s">
        <v>746</v>
      </c>
      <c r="C1862" t="s">
        <v>352</v>
      </c>
      <c r="D1862">
        <v>82</v>
      </c>
      <c r="E1862" t="s">
        <v>1280</v>
      </c>
      <c r="F1862">
        <v>14890</v>
      </c>
      <c r="G1862">
        <v>32</v>
      </c>
      <c r="H1862">
        <v>1992</v>
      </c>
      <c r="I1862">
        <v>5.5070517125587644E-3</v>
      </c>
      <c r="J1862">
        <v>4.1164658634538151E-2</v>
      </c>
      <c r="K1862">
        <v>2024</v>
      </c>
      <c r="L1862">
        <v>36</v>
      </c>
    </row>
    <row r="1863" spans="1:12" x14ac:dyDescent="0.3">
      <c r="A1863">
        <v>127</v>
      </c>
      <c r="B1863" t="s">
        <v>746</v>
      </c>
      <c r="C1863" t="s">
        <v>208</v>
      </c>
      <c r="D1863">
        <v>78</v>
      </c>
      <c r="E1863" t="s">
        <v>3151</v>
      </c>
      <c r="F1863">
        <v>14890</v>
      </c>
      <c r="G1863">
        <v>33</v>
      </c>
      <c r="H1863">
        <v>426</v>
      </c>
      <c r="I1863">
        <v>5.2384150436534591E-3</v>
      </c>
      <c r="J1863">
        <v>0.18309859154929578</v>
      </c>
      <c r="K1863">
        <v>2024</v>
      </c>
      <c r="L1863">
        <v>36</v>
      </c>
    </row>
    <row r="1864" spans="1:12" x14ac:dyDescent="0.3">
      <c r="A1864">
        <v>127</v>
      </c>
      <c r="B1864" t="s">
        <v>746</v>
      </c>
      <c r="C1864" t="s">
        <v>483</v>
      </c>
      <c r="D1864">
        <v>77</v>
      </c>
      <c r="E1864" t="s">
        <v>984</v>
      </c>
      <c r="F1864">
        <v>14890</v>
      </c>
      <c r="G1864">
        <v>34</v>
      </c>
      <c r="H1864">
        <v>918</v>
      </c>
      <c r="I1864">
        <v>5.1712558764271327E-3</v>
      </c>
      <c r="J1864">
        <v>8.3877995642701528E-2</v>
      </c>
      <c r="K1864">
        <v>2024</v>
      </c>
      <c r="L1864">
        <v>36</v>
      </c>
    </row>
    <row r="1865" spans="1:12" x14ac:dyDescent="0.3">
      <c r="A1865">
        <v>127</v>
      </c>
      <c r="B1865" t="s">
        <v>746</v>
      </c>
      <c r="C1865" t="s">
        <v>573</v>
      </c>
      <c r="D1865">
        <v>75</v>
      </c>
      <c r="E1865" t="s">
        <v>1327</v>
      </c>
      <c r="F1865">
        <v>14890</v>
      </c>
      <c r="G1865">
        <v>35</v>
      </c>
      <c r="H1865">
        <v>731</v>
      </c>
      <c r="I1865">
        <v>5.0369375419744792E-3</v>
      </c>
      <c r="J1865">
        <v>0.10259917920656635</v>
      </c>
      <c r="K1865">
        <v>2024</v>
      </c>
      <c r="L1865">
        <v>36</v>
      </c>
    </row>
    <row r="1866" spans="1:12" x14ac:dyDescent="0.3">
      <c r="A1866">
        <v>127</v>
      </c>
      <c r="B1866" t="s">
        <v>746</v>
      </c>
      <c r="C1866" t="s">
        <v>463</v>
      </c>
      <c r="D1866">
        <v>73</v>
      </c>
      <c r="E1866" t="s">
        <v>3152</v>
      </c>
      <c r="F1866">
        <v>14890</v>
      </c>
      <c r="G1866">
        <v>37</v>
      </c>
      <c r="H1866">
        <v>219</v>
      </c>
      <c r="I1866">
        <v>4.9026192075218265E-3</v>
      </c>
      <c r="J1866">
        <v>0.33333333333333331</v>
      </c>
      <c r="K1866">
        <v>2024</v>
      </c>
      <c r="L1866">
        <v>36</v>
      </c>
    </row>
    <row r="1867" spans="1:12" x14ac:dyDescent="0.3">
      <c r="A1867">
        <v>127</v>
      </c>
      <c r="B1867" t="s">
        <v>746</v>
      </c>
      <c r="C1867" t="s">
        <v>579</v>
      </c>
      <c r="D1867">
        <v>73</v>
      </c>
      <c r="E1867" t="s">
        <v>1133</v>
      </c>
      <c r="F1867">
        <v>14890</v>
      </c>
      <c r="G1867">
        <v>37</v>
      </c>
      <c r="H1867">
        <v>601</v>
      </c>
      <c r="I1867">
        <v>4.9026192075218265E-3</v>
      </c>
      <c r="J1867">
        <v>0.12146422628951747</v>
      </c>
      <c r="K1867">
        <v>2024</v>
      </c>
      <c r="L1867">
        <v>36</v>
      </c>
    </row>
    <row r="1868" spans="1:12" x14ac:dyDescent="0.3">
      <c r="A1868">
        <v>127</v>
      </c>
      <c r="B1868" t="s">
        <v>746</v>
      </c>
      <c r="C1868" t="s">
        <v>663</v>
      </c>
      <c r="D1868">
        <v>73</v>
      </c>
      <c r="E1868" t="s">
        <v>986</v>
      </c>
      <c r="F1868">
        <v>14890</v>
      </c>
      <c r="G1868">
        <v>37</v>
      </c>
      <c r="H1868">
        <v>1026</v>
      </c>
      <c r="I1868">
        <v>4.9026192075218265E-3</v>
      </c>
      <c r="J1868">
        <v>7.1150097465886936E-2</v>
      </c>
      <c r="K1868">
        <v>2024</v>
      </c>
      <c r="L1868">
        <v>36</v>
      </c>
    </row>
    <row r="1869" spans="1:12" x14ac:dyDescent="0.3">
      <c r="A1869">
        <v>127</v>
      </c>
      <c r="B1869" t="s">
        <v>746</v>
      </c>
      <c r="C1869" t="s">
        <v>412</v>
      </c>
      <c r="D1869">
        <v>68</v>
      </c>
      <c r="E1869" t="s">
        <v>1196</v>
      </c>
      <c r="F1869">
        <v>14890</v>
      </c>
      <c r="G1869">
        <v>39.5</v>
      </c>
      <c r="H1869">
        <v>3229</v>
      </c>
      <c r="I1869">
        <v>4.5668233713901949E-3</v>
      </c>
      <c r="J1869">
        <v>2.1059151440074326E-2</v>
      </c>
      <c r="K1869">
        <v>2024</v>
      </c>
      <c r="L1869">
        <v>36</v>
      </c>
    </row>
    <row r="1870" spans="1:12" x14ac:dyDescent="0.3">
      <c r="A1870">
        <v>127</v>
      </c>
      <c r="B1870" t="s">
        <v>746</v>
      </c>
      <c r="C1870" t="s">
        <v>597</v>
      </c>
      <c r="D1870">
        <v>68</v>
      </c>
      <c r="E1870" t="s">
        <v>1199</v>
      </c>
      <c r="F1870">
        <v>14890</v>
      </c>
      <c r="G1870">
        <v>39.5</v>
      </c>
      <c r="H1870">
        <v>1289</v>
      </c>
      <c r="I1870">
        <v>4.5668233713901949E-3</v>
      </c>
      <c r="J1870">
        <v>5.2754072924747868E-2</v>
      </c>
      <c r="K1870">
        <v>2024</v>
      </c>
      <c r="L1870">
        <v>36</v>
      </c>
    </row>
    <row r="1871" spans="1:12" x14ac:dyDescent="0.3">
      <c r="A1871">
        <v>127</v>
      </c>
      <c r="B1871" t="s">
        <v>746</v>
      </c>
      <c r="C1871" t="s">
        <v>216</v>
      </c>
      <c r="D1871">
        <v>67</v>
      </c>
      <c r="E1871" t="s">
        <v>1136</v>
      </c>
      <c r="F1871">
        <v>14890</v>
      </c>
      <c r="G1871">
        <v>41</v>
      </c>
      <c r="H1871">
        <v>353</v>
      </c>
      <c r="I1871">
        <v>4.4996642041638685E-3</v>
      </c>
      <c r="J1871">
        <v>0.18980169971671387</v>
      </c>
      <c r="K1871">
        <v>2024</v>
      </c>
      <c r="L1871">
        <v>36</v>
      </c>
    </row>
    <row r="1872" spans="1:12" x14ac:dyDescent="0.3">
      <c r="A1872">
        <v>127</v>
      </c>
      <c r="B1872" t="s">
        <v>746</v>
      </c>
      <c r="C1872" t="s">
        <v>316</v>
      </c>
      <c r="D1872">
        <v>63</v>
      </c>
      <c r="E1872" t="s">
        <v>3137</v>
      </c>
      <c r="F1872">
        <v>14890</v>
      </c>
      <c r="G1872">
        <v>42</v>
      </c>
      <c r="H1872">
        <v>540</v>
      </c>
      <c r="I1872">
        <v>4.2310275352585632E-3</v>
      </c>
      <c r="J1872">
        <v>0.11666666666666667</v>
      </c>
      <c r="K1872">
        <v>2024</v>
      </c>
      <c r="L1872">
        <v>36</v>
      </c>
    </row>
    <row r="1873" spans="1:12" x14ac:dyDescent="0.3">
      <c r="A1873">
        <v>127</v>
      </c>
      <c r="B1873" t="s">
        <v>746</v>
      </c>
      <c r="C1873" t="s">
        <v>188</v>
      </c>
      <c r="D1873">
        <v>61</v>
      </c>
      <c r="E1873" t="s">
        <v>992</v>
      </c>
      <c r="F1873">
        <v>14890</v>
      </c>
      <c r="G1873">
        <v>43</v>
      </c>
      <c r="H1873">
        <v>489</v>
      </c>
      <c r="I1873">
        <v>4.0967092008059097E-3</v>
      </c>
      <c r="J1873">
        <v>0.12474437627811862</v>
      </c>
      <c r="K1873">
        <v>2024</v>
      </c>
      <c r="L1873">
        <v>36</v>
      </c>
    </row>
    <row r="1874" spans="1:12" x14ac:dyDescent="0.3">
      <c r="A1874">
        <v>127</v>
      </c>
      <c r="B1874" t="s">
        <v>746</v>
      </c>
      <c r="C1874" t="s">
        <v>555</v>
      </c>
      <c r="D1874">
        <v>60</v>
      </c>
      <c r="E1874" t="s">
        <v>3134</v>
      </c>
      <c r="F1874">
        <v>14890</v>
      </c>
      <c r="G1874">
        <v>44</v>
      </c>
      <c r="H1874">
        <v>325</v>
      </c>
      <c r="I1874">
        <v>4.0295500335795834E-3</v>
      </c>
      <c r="J1874">
        <v>0.18461538461538463</v>
      </c>
      <c r="K1874">
        <v>2024</v>
      </c>
      <c r="L1874">
        <v>36</v>
      </c>
    </row>
    <row r="1875" spans="1:12" x14ac:dyDescent="0.3">
      <c r="A1875">
        <v>127</v>
      </c>
      <c r="B1875" t="s">
        <v>746</v>
      </c>
      <c r="C1875" t="s">
        <v>275</v>
      </c>
      <c r="D1875">
        <v>58</v>
      </c>
      <c r="E1875" t="s">
        <v>2251</v>
      </c>
      <c r="F1875">
        <v>14890</v>
      </c>
      <c r="G1875">
        <v>45.5</v>
      </c>
      <c r="H1875">
        <v>218</v>
      </c>
      <c r="I1875">
        <v>3.8952316991269307E-3</v>
      </c>
      <c r="J1875">
        <v>0.26605504587155965</v>
      </c>
      <c r="K1875">
        <v>2024</v>
      </c>
      <c r="L1875">
        <v>36</v>
      </c>
    </row>
    <row r="1876" spans="1:12" x14ac:dyDescent="0.3">
      <c r="A1876">
        <v>127</v>
      </c>
      <c r="B1876" t="s">
        <v>746</v>
      </c>
      <c r="C1876" t="s">
        <v>383</v>
      </c>
      <c r="D1876">
        <v>58</v>
      </c>
      <c r="E1876" t="s">
        <v>1127</v>
      </c>
      <c r="F1876">
        <v>14890</v>
      </c>
      <c r="G1876">
        <v>45.5</v>
      </c>
      <c r="H1876">
        <v>1160</v>
      </c>
      <c r="I1876">
        <v>3.8952316991269307E-3</v>
      </c>
      <c r="J1876">
        <v>0.05</v>
      </c>
      <c r="K1876">
        <v>2024</v>
      </c>
      <c r="L1876">
        <v>36</v>
      </c>
    </row>
    <row r="1877" spans="1:12" x14ac:dyDescent="0.3">
      <c r="A1877">
        <v>127</v>
      </c>
      <c r="B1877" t="s">
        <v>746</v>
      </c>
      <c r="C1877" t="s">
        <v>362</v>
      </c>
      <c r="D1877">
        <v>57</v>
      </c>
      <c r="E1877" t="s">
        <v>3153</v>
      </c>
      <c r="F1877">
        <v>14890</v>
      </c>
      <c r="G1877">
        <v>47</v>
      </c>
      <c r="H1877">
        <v>275</v>
      </c>
      <c r="I1877">
        <v>3.8280725319006044E-3</v>
      </c>
      <c r="J1877">
        <v>0.20727272727272728</v>
      </c>
      <c r="K1877">
        <v>2024</v>
      </c>
      <c r="L1877">
        <v>36</v>
      </c>
    </row>
    <row r="1878" spans="1:12" x14ac:dyDescent="0.3">
      <c r="A1878">
        <v>127</v>
      </c>
      <c r="B1878" t="s">
        <v>746</v>
      </c>
      <c r="C1878" t="s">
        <v>366</v>
      </c>
      <c r="D1878">
        <v>54</v>
      </c>
      <c r="E1878" t="s">
        <v>1326</v>
      </c>
      <c r="F1878">
        <v>14890</v>
      </c>
      <c r="G1878">
        <v>48</v>
      </c>
      <c r="H1878">
        <v>612</v>
      </c>
      <c r="I1878">
        <v>3.6265950302216254E-3</v>
      </c>
      <c r="J1878">
        <v>8.8235294117647065E-2</v>
      </c>
      <c r="K1878">
        <v>2024</v>
      </c>
      <c r="L1878">
        <v>36</v>
      </c>
    </row>
    <row r="1879" spans="1:12" x14ac:dyDescent="0.3">
      <c r="A1879">
        <v>127</v>
      </c>
      <c r="B1879" t="s">
        <v>746</v>
      </c>
      <c r="C1879" t="s">
        <v>648</v>
      </c>
      <c r="D1879">
        <v>49</v>
      </c>
      <c r="E1879" t="s">
        <v>1142</v>
      </c>
      <c r="F1879">
        <v>14890</v>
      </c>
      <c r="G1879">
        <v>49</v>
      </c>
      <c r="H1879">
        <v>762</v>
      </c>
      <c r="I1879">
        <v>3.2907991940899933E-3</v>
      </c>
      <c r="J1879">
        <v>6.4304461942257224E-2</v>
      </c>
      <c r="K1879">
        <v>2024</v>
      </c>
      <c r="L1879">
        <v>36</v>
      </c>
    </row>
    <row r="1880" spans="1:12" x14ac:dyDescent="0.3">
      <c r="A1880">
        <v>127</v>
      </c>
      <c r="B1880" t="s">
        <v>746</v>
      </c>
      <c r="C1880" t="s">
        <v>623</v>
      </c>
      <c r="D1880">
        <v>48</v>
      </c>
      <c r="E1880" t="s">
        <v>1139</v>
      </c>
      <c r="F1880">
        <v>14890</v>
      </c>
      <c r="G1880">
        <v>50</v>
      </c>
      <c r="H1880">
        <v>551</v>
      </c>
      <c r="I1880">
        <v>3.2236400268636669E-3</v>
      </c>
      <c r="J1880">
        <v>8.7114337568058073E-2</v>
      </c>
      <c r="K1880">
        <v>2024</v>
      </c>
      <c r="L1880">
        <v>36</v>
      </c>
    </row>
    <row r="1881" spans="1:12" x14ac:dyDescent="0.3">
      <c r="A1881">
        <v>127</v>
      </c>
      <c r="B1881" t="s">
        <v>746</v>
      </c>
      <c r="C1881" t="s">
        <v>473</v>
      </c>
      <c r="D1881">
        <v>46</v>
      </c>
      <c r="E1881" t="s">
        <v>1205</v>
      </c>
      <c r="F1881">
        <v>14890</v>
      </c>
      <c r="G1881">
        <v>51</v>
      </c>
      <c r="H1881">
        <v>638</v>
      </c>
      <c r="I1881">
        <v>3.0893216924110143E-3</v>
      </c>
      <c r="J1881">
        <v>7.2100313479623826E-2</v>
      </c>
      <c r="K1881">
        <v>2024</v>
      </c>
      <c r="L1881">
        <v>36</v>
      </c>
    </row>
    <row r="1882" spans="1:12" x14ac:dyDescent="0.3">
      <c r="A1882">
        <v>127</v>
      </c>
      <c r="B1882" t="s">
        <v>746</v>
      </c>
      <c r="C1882" t="s">
        <v>171</v>
      </c>
      <c r="D1882">
        <v>45</v>
      </c>
      <c r="E1882" t="s">
        <v>1286</v>
      </c>
      <c r="F1882">
        <v>14890</v>
      </c>
      <c r="G1882">
        <v>52</v>
      </c>
      <c r="H1882">
        <v>1653</v>
      </c>
      <c r="I1882">
        <v>3.0221625251846875E-3</v>
      </c>
      <c r="J1882">
        <v>2.7223230490018149E-2</v>
      </c>
      <c r="K1882">
        <v>2024</v>
      </c>
      <c r="L1882">
        <v>36</v>
      </c>
    </row>
    <row r="1883" spans="1:12" x14ac:dyDescent="0.3">
      <c r="A1883">
        <v>127</v>
      </c>
      <c r="B1883" t="s">
        <v>746</v>
      </c>
      <c r="C1883" t="s">
        <v>351</v>
      </c>
      <c r="D1883">
        <v>43</v>
      </c>
      <c r="E1883" t="s">
        <v>995</v>
      </c>
      <c r="F1883">
        <v>14890</v>
      </c>
      <c r="G1883">
        <v>53</v>
      </c>
      <c r="H1883">
        <v>420</v>
      </c>
      <c r="I1883">
        <v>2.8878441907320349E-3</v>
      </c>
      <c r="J1883">
        <v>0.10238095238095238</v>
      </c>
      <c r="K1883">
        <v>2024</v>
      </c>
      <c r="L1883">
        <v>36</v>
      </c>
    </row>
    <row r="1884" spans="1:12" x14ac:dyDescent="0.3">
      <c r="A1884">
        <v>127</v>
      </c>
      <c r="B1884" t="s">
        <v>746</v>
      </c>
      <c r="C1884" t="s">
        <v>480</v>
      </c>
      <c r="D1884">
        <v>38</v>
      </c>
      <c r="E1884" t="s">
        <v>3154</v>
      </c>
      <c r="F1884">
        <v>14890</v>
      </c>
      <c r="G1884">
        <v>54</v>
      </c>
      <c r="H1884">
        <v>173</v>
      </c>
      <c r="I1884">
        <v>2.5520483546004028E-3</v>
      </c>
      <c r="J1884">
        <v>0.21965317919075145</v>
      </c>
      <c r="K1884">
        <v>2024</v>
      </c>
      <c r="L1884">
        <v>36</v>
      </c>
    </row>
    <row r="1885" spans="1:12" x14ac:dyDescent="0.3">
      <c r="A1885">
        <v>127</v>
      </c>
      <c r="B1885" t="s">
        <v>746</v>
      </c>
      <c r="C1885" t="s">
        <v>429</v>
      </c>
      <c r="D1885">
        <v>37</v>
      </c>
      <c r="E1885" t="s">
        <v>1109</v>
      </c>
      <c r="F1885">
        <v>14890</v>
      </c>
      <c r="G1885">
        <v>55.5</v>
      </c>
      <c r="H1885">
        <v>3283</v>
      </c>
      <c r="I1885">
        <v>2.4848891873740764E-3</v>
      </c>
      <c r="J1885">
        <v>1.1270179713676515E-2</v>
      </c>
      <c r="K1885">
        <v>2024</v>
      </c>
      <c r="L1885">
        <v>36</v>
      </c>
    </row>
    <row r="1886" spans="1:12" x14ac:dyDescent="0.3">
      <c r="A1886">
        <v>127</v>
      </c>
      <c r="B1886" t="s">
        <v>746</v>
      </c>
      <c r="C1886" t="s">
        <v>3093</v>
      </c>
      <c r="D1886">
        <v>37</v>
      </c>
      <c r="E1886" t="s">
        <v>3094</v>
      </c>
      <c r="F1886">
        <v>14890</v>
      </c>
      <c r="G1886">
        <v>55.5</v>
      </c>
      <c r="H1886">
        <v>142</v>
      </c>
      <c r="I1886">
        <v>2.4848891873740764E-3</v>
      </c>
      <c r="J1886">
        <v>0.26056338028169013</v>
      </c>
      <c r="K1886">
        <v>2024</v>
      </c>
      <c r="L1886">
        <v>36</v>
      </c>
    </row>
    <row r="1887" spans="1:12" x14ac:dyDescent="0.3">
      <c r="A1887">
        <v>127</v>
      </c>
      <c r="B1887" t="s">
        <v>746</v>
      </c>
      <c r="C1887" t="s">
        <v>185</v>
      </c>
      <c r="D1887">
        <v>36</v>
      </c>
      <c r="E1887" t="s">
        <v>988</v>
      </c>
      <c r="F1887">
        <v>14890</v>
      </c>
      <c r="G1887">
        <v>57.5</v>
      </c>
      <c r="H1887">
        <v>371</v>
      </c>
      <c r="I1887">
        <v>2.4177300201477501E-3</v>
      </c>
      <c r="J1887">
        <v>9.7035040431266845E-2</v>
      </c>
      <c r="K1887">
        <v>2024</v>
      </c>
      <c r="L1887">
        <v>36</v>
      </c>
    </row>
    <row r="1888" spans="1:12" x14ac:dyDescent="0.3">
      <c r="A1888">
        <v>127</v>
      </c>
      <c r="B1888" t="s">
        <v>746</v>
      </c>
      <c r="C1888" t="s">
        <v>502</v>
      </c>
      <c r="D1888">
        <v>36</v>
      </c>
      <c r="E1888" t="s">
        <v>3155</v>
      </c>
      <c r="F1888">
        <v>14890</v>
      </c>
      <c r="G1888">
        <v>57.5</v>
      </c>
      <c r="H1888">
        <v>295</v>
      </c>
      <c r="I1888">
        <v>2.4177300201477501E-3</v>
      </c>
      <c r="J1888">
        <v>0.12203389830508475</v>
      </c>
      <c r="K1888">
        <v>2024</v>
      </c>
      <c r="L1888">
        <v>36</v>
      </c>
    </row>
    <row r="1889" spans="1:12" x14ac:dyDescent="0.3">
      <c r="A1889">
        <v>127</v>
      </c>
      <c r="B1889" t="s">
        <v>746</v>
      </c>
      <c r="C1889" t="s">
        <v>167</v>
      </c>
      <c r="D1889">
        <v>34</v>
      </c>
      <c r="E1889" t="s">
        <v>991</v>
      </c>
      <c r="F1889">
        <v>14890</v>
      </c>
      <c r="G1889">
        <v>59</v>
      </c>
      <c r="H1889">
        <v>483</v>
      </c>
      <c r="I1889">
        <v>2.2834116856950974E-3</v>
      </c>
      <c r="J1889">
        <v>7.0393374741200831E-2</v>
      </c>
      <c r="K1889">
        <v>2024</v>
      </c>
      <c r="L1889">
        <v>36</v>
      </c>
    </row>
    <row r="1890" spans="1:12" x14ac:dyDescent="0.3">
      <c r="A1890">
        <v>127</v>
      </c>
      <c r="B1890" t="s">
        <v>746</v>
      </c>
      <c r="C1890" t="s">
        <v>3091</v>
      </c>
      <c r="D1890">
        <v>32</v>
      </c>
      <c r="E1890" t="s">
        <v>3092</v>
      </c>
      <c r="F1890">
        <v>14890</v>
      </c>
      <c r="G1890">
        <v>60.5</v>
      </c>
      <c r="H1890">
        <v>180</v>
      </c>
      <c r="I1890">
        <v>2.1490933512424448E-3</v>
      </c>
      <c r="J1890">
        <v>0.17777777777777778</v>
      </c>
      <c r="K1890">
        <v>2024</v>
      </c>
      <c r="L1890">
        <v>36</v>
      </c>
    </row>
    <row r="1891" spans="1:12" x14ac:dyDescent="0.3">
      <c r="A1891">
        <v>127</v>
      </c>
      <c r="B1891" t="s">
        <v>746</v>
      </c>
      <c r="C1891" t="s">
        <v>3156</v>
      </c>
      <c r="D1891">
        <v>32</v>
      </c>
      <c r="E1891" t="s">
        <v>3157</v>
      </c>
      <c r="F1891">
        <v>14890</v>
      </c>
      <c r="G1891">
        <v>60.5</v>
      </c>
      <c r="H1891">
        <v>167</v>
      </c>
      <c r="I1891">
        <v>2.1490933512424448E-3</v>
      </c>
      <c r="J1891">
        <v>0.19161676646706588</v>
      </c>
      <c r="K1891">
        <v>2024</v>
      </c>
      <c r="L1891">
        <v>36</v>
      </c>
    </row>
    <row r="1892" spans="1:12" x14ac:dyDescent="0.3">
      <c r="A1892">
        <v>127</v>
      </c>
      <c r="B1892" t="s">
        <v>746</v>
      </c>
      <c r="C1892" t="s">
        <v>302</v>
      </c>
      <c r="D1892">
        <v>31</v>
      </c>
      <c r="E1892" t="s">
        <v>1138</v>
      </c>
      <c r="F1892">
        <v>14890</v>
      </c>
      <c r="G1892">
        <v>62</v>
      </c>
      <c r="H1892">
        <v>299</v>
      </c>
      <c r="I1892">
        <v>2.081934184016118E-3</v>
      </c>
      <c r="J1892">
        <v>0.10367892976588629</v>
      </c>
      <c r="K1892">
        <v>2024</v>
      </c>
      <c r="L1892">
        <v>36</v>
      </c>
    </row>
    <row r="1893" spans="1:12" x14ac:dyDescent="0.3">
      <c r="A1893">
        <v>127</v>
      </c>
      <c r="B1893" t="s">
        <v>746</v>
      </c>
      <c r="C1893" t="s">
        <v>567</v>
      </c>
      <c r="D1893">
        <v>30</v>
      </c>
      <c r="E1893" t="s">
        <v>1283</v>
      </c>
      <c r="F1893">
        <v>14890</v>
      </c>
      <c r="G1893">
        <v>63</v>
      </c>
      <c r="H1893">
        <v>691</v>
      </c>
      <c r="I1893">
        <v>2.0147750167897917E-3</v>
      </c>
      <c r="J1893">
        <v>4.3415340086830678E-2</v>
      </c>
      <c r="K1893">
        <v>2024</v>
      </c>
      <c r="L1893">
        <v>36</v>
      </c>
    </row>
    <row r="1894" spans="1:12" x14ac:dyDescent="0.3">
      <c r="A1894">
        <v>127</v>
      </c>
      <c r="B1894" t="s">
        <v>746</v>
      </c>
      <c r="C1894" t="s">
        <v>605</v>
      </c>
      <c r="D1894">
        <v>26</v>
      </c>
      <c r="E1894" t="s">
        <v>1320</v>
      </c>
      <c r="F1894">
        <v>14890</v>
      </c>
      <c r="G1894">
        <v>64.5</v>
      </c>
      <c r="H1894">
        <v>1285</v>
      </c>
      <c r="I1894">
        <v>1.7461383478844861E-3</v>
      </c>
      <c r="J1894">
        <v>2.0233463035019456E-2</v>
      </c>
      <c r="K1894">
        <v>2024</v>
      </c>
      <c r="L1894">
        <v>36</v>
      </c>
    </row>
    <row r="1895" spans="1:12" x14ac:dyDescent="0.3">
      <c r="A1895">
        <v>127</v>
      </c>
      <c r="B1895" t="s">
        <v>746</v>
      </c>
      <c r="C1895" t="s">
        <v>3095</v>
      </c>
      <c r="D1895">
        <v>26</v>
      </c>
      <c r="E1895" t="s">
        <v>3096</v>
      </c>
      <c r="F1895">
        <v>14890</v>
      </c>
      <c r="G1895">
        <v>64.5</v>
      </c>
      <c r="H1895">
        <v>184</v>
      </c>
      <c r="I1895">
        <v>1.7461383478844861E-3</v>
      </c>
      <c r="J1895">
        <v>0.14130434782608695</v>
      </c>
      <c r="K1895">
        <v>2024</v>
      </c>
      <c r="L1895">
        <v>36</v>
      </c>
    </row>
    <row r="1896" spans="1:12" x14ac:dyDescent="0.3">
      <c r="A1896">
        <v>129</v>
      </c>
      <c r="B1896" t="s">
        <v>758</v>
      </c>
      <c r="C1896" t="s">
        <v>177</v>
      </c>
      <c r="D1896">
        <v>2962</v>
      </c>
      <c r="E1896" t="s">
        <v>1217</v>
      </c>
      <c r="F1896">
        <v>8522</v>
      </c>
      <c r="G1896">
        <v>1</v>
      </c>
      <c r="H1896">
        <v>4588</v>
      </c>
      <c r="I1896">
        <v>0.34757099272471254</v>
      </c>
      <c r="J1896">
        <v>0.64559721011333915</v>
      </c>
      <c r="K1896">
        <v>2024</v>
      </c>
      <c r="L1896">
        <v>36</v>
      </c>
    </row>
    <row r="1897" spans="1:12" x14ac:dyDescent="0.3">
      <c r="A1897">
        <v>129</v>
      </c>
      <c r="B1897" t="s">
        <v>758</v>
      </c>
      <c r="C1897" t="s">
        <v>448</v>
      </c>
      <c r="D1897">
        <v>1262</v>
      </c>
      <c r="E1897" t="s">
        <v>1270</v>
      </c>
      <c r="F1897">
        <v>8522</v>
      </c>
      <c r="G1897">
        <v>2</v>
      </c>
      <c r="H1897">
        <v>2369</v>
      </c>
      <c r="I1897">
        <v>0.1480873034498944</v>
      </c>
      <c r="J1897">
        <v>0.5327142254115661</v>
      </c>
      <c r="K1897">
        <v>2024</v>
      </c>
      <c r="L1897">
        <v>36</v>
      </c>
    </row>
    <row r="1898" spans="1:12" x14ac:dyDescent="0.3">
      <c r="A1898">
        <v>129</v>
      </c>
      <c r="B1898" t="s">
        <v>758</v>
      </c>
      <c r="C1898" t="s">
        <v>475</v>
      </c>
      <c r="D1898">
        <v>617</v>
      </c>
      <c r="E1898" t="s">
        <v>1214</v>
      </c>
      <c r="F1898">
        <v>8522</v>
      </c>
      <c r="G1898">
        <v>3</v>
      </c>
      <c r="H1898">
        <v>1733</v>
      </c>
      <c r="I1898">
        <v>7.2400844872095749E-2</v>
      </c>
      <c r="J1898">
        <v>0.35603000577034044</v>
      </c>
      <c r="K1898">
        <v>2024</v>
      </c>
      <c r="L1898">
        <v>36</v>
      </c>
    </row>
    <row r="1899" spans="1:12" x14ac:dyDescent="0.3">
      <c r="A1899">
        <v>129</v>
      </c>
      <c r="B1899" t="s">
        <v>758</v>
      </c>
      <c r="C1899" t="s">
        <v>390</v>
      </c>
      <c r="D1899">
        <v>559</v>
      </c>
      <c r="E1899" t="s">
        <v>1218</v>
      </c>
      <c r="F1899">
        <v>8522</v>
      </c>
      <c r="G1899">
        <v>4</v>
      </c>
      <c r="H1899">
        <v>1910</v>
      </c>
      <c r="I1899">
        <v>6.5594930767425494E-2</v>
      </c>
      <c r="J1899">
        <v>0.29267015706806282</v>
      </c>
      <c r="K1899">
        <v>2024</v>
      </c>
      <c r="L1899">
        <v>36</v>
      </c>
    </row>
    <row r="1900" spans="1:12" x14ac:dyDescent="0.3">
      <c r="A1900">
        <v>129</v>
      </c>
      <c r="B1900" t="s">
        <v>758</v>
      </c>
      <c r="C1900" t="s">
        <v>497</v>
      </c>
      <c r="D1900">
        <v>461</v>
      </c>
      <c r="E1900" t="s">
        <v>1271</v>
      </c>
      <c r="F1900">
        <v>8522</v>
      </c>
      <c r="G1900">
        <v>5</v>
      </c>
      <c r="H1900">
        <v>1017</v>
      </c>
      <c r="I1900">
        <v>5.4095282797465387E-2</v>
      </c>
      <c r="J1900">
        <v>0.45329400196656833</v>
      </c>
      <c r="K1900">
        <v>2024</v>
      </c>
      <c r="L1900">
        <v>36</v>
      </c>
    </row>
    <row r="1901" spans="1:12" x14ac:dyDescent="0.3">
      <c r="A1901">
        <v>129</v>
      </c>
      <c r="B1901" t="s">
        <v>758</v>
      </c>
      <c r="C1901" t="s">
        <v>306</v>
      </c>
      <c r="D1901">
        <v>406</v>
      </c>
      <c r="E1901" t="s">
        <v>1272</v>
      </c>
      <c r="F1901">
        <v>8522</v>
      </c>
      <c r="G1901">
        <v>6</v>
      </c>
      <c r="H1901">
        <v>1780</v>
      </c>
      <c r="I1901">
        <v>4.7641398732691853E-2</v>
      </c>
      <c r="J1901">
        <v>0.22808988764044943</v>
      </c>
      <c r="K1901">
        <v>2024</v>
      </c>
      <c r="L1901">
        <v>36</v>
      </c>
    </row>
    <row r="1902" spans="1:12" x14ac:dyDescent="0.3">
      <c r="A1902">
        <v>129</v>
      </c>
      <c r="B1902" t="s">
        <v>758</v>
      </c>
      <c r="C1902" t="s">
        <v>674</v>
      </c>
      <c r="D1902">
        <v>375</v>
      </c>
      <c r="E1902" t="s">
        <v>1206</v>
      </c>
      <c r="F1902">
        <v>8522</v>
      </c>
      <c r="G1902">
        <v>7</v>
      </c>
      <c r="H1902">
        <v>1249</v>
      </c>
      <c r="I1902">
        <v>4.4003754987092233E-2</v>
      </c>
      <c r="J1902">
        <v>0.300240192153723</v>
      </c>
      <c r="K1902">
        <v>2024</v>
      </c>
      <c r="L1902">
        <v>36</v>
      </c>
    </row>
    <row r="1903" spans="1:12" x14ac:dyDescent="0.3">
      <c r="A1903">
        <v>129</v>
      </c>
      <c r="B1903" t="s">
        <v>758</v>
      </c>
      <c r="C1903" t="s">
        <v>510</v>
      </c>
      <c r="D1903">
        <v>256</v>
      </c>
      <c r="E1903" t="s">
        <v>1183</v>
      </c>
      <c r="F1903">
        <v>8522</v>
      </c>
      <c r="G1903">
        <v>8</v>
      </c>
      <c r="H1903">
        <v>730</v>
      </c>
      <c r="I1903">
        <v>3.0039896737854965E-2</v>
      </c>
      <c r="J1903">
        <v>0.35068493150684932</v>
      </c>
      <c r="K1903">
        <v>2024</v>
      </c>
      <c r="L1903">
        <v>36</v>
      </c>
    </row>
    <row r="1904" spans="1:12" x14ac:dyDescent="0.3">
      <c r="A1904">
        <v>129</v>
      </c>
      <c r="B1904" t="s">
        <v>758</v>
      </c>
      <c r="C1904" t="s">
        <v>534</v>
      </c>
      <c r="D1904">
        <v>253</v>
      </c>
      <c r="E1904" t="s">
        <v>1273</v>
      </c>
      <c r="F1904">
        <v>8522</v>
      </c>
      <c r="G1904">
        <v>9</v>
      </c>
      <c r="H1904">
        <v>545</v>
      </c>
      <c r="I1904">
        <v>2.9687866697958226E-2</v>
      </c>
      <c r="J1904">
        <v>0.46422018348623856</v>
      </c>
      <c r="K1904">
        <v>2024</v>
      </c>
      <c r="L1904">
        <v>36</v>
      </c>
    </row>
    <row r="1905" spans="1:12" x14ac:dyDescent="0.3">
      <c r="A1905">
        <v>129</v>
      </c>
      <c r="B1905" t="s">
        <v>758</v>
      </c>
      <c r="C1905" t="s">
        <v>585</v>
      </c>
      <c r="D1905">
        <v>193</v>
      </c>
      <c r="E1905" t="s">
        <v>1048</v>
      </c>
      <c r="F1905">
        <v>8522</v>
      </c>
      <c r="G1905">
        <v>10</v>
      </c>
      <c r="H1905">
        <v>7075</v>
      </c>
      <c r="I1905">
        <v>2.2647265900023469E-2</v>
      </c>
      <c r="J1905">
        <v>2.7279151943462896E-2</v>
      </c>
      <c r="K1905">
        <v>2024</v>
      </c>
      <c r="L1905">
        <v>36</v>
      </c>
    </row>
    <row r="1906" spans="1:12" x14ac:dyDescent="0.3">
      <c r="A1906">
        <v>129</v>
      </c>
      <c r="B1906" t="s">
        <v>758</v>
      </c>
      <c r="C1906" t="s">
        <v>1274</v>
      </c>
      <c r="D1906">
        <v>154</v>
      </c>
      <c r="E1906" t="s">
        <v>1275</v>
      </c>
      <c r="F1906">
        <v>8522</v>
      </c>
      <c r="G1906">
        <v>11</v>
      </c>
      <c r="H1906">
        <v>503</v>
      </c>
      <c r="I1906">
        <v>1.8070875381365877E-2</v>
      </c>
      <c r="J1906">
        <v>0.3061630218687873</v>
      </c>
      <c r="K1906">
        <v>2024</v>
      </c>
      <c r="L1906">
        <v>36</v>
      </c>
    </row>
    <row r="1907" spans="1:12" x14ac:dyDescent="0.3">
      <c r="A1907">
        <v>129</v>
      </c>
      <c r="B1907" t="s">
        <v>758</v>
      </c>
      <c r="C1907" t="s">
        <v>179</v>
      </c>
      <c r="D1907">
        <v>101</v>
      </c>
      <c r="E1907" t="s">
        <v>1278</v>
      </c>
      <c r="F1907">
        <v>8522</v>
      </c>
      <c r="G1907">
        <v>12</v>
      </c>
      <c r="H1907">
        <v>171</v>
      </c>
      <c r="I1907">
        <v>1.1851678009856842E-2</v>
      </c>
      <c r="J1907">
        <v>0.59064327485380119</v>
      </c>
      <c r="K1907">
        <v>2024</v>
      </c>
      <c r="L1907">
        <v>36</v>
      </c>
    </row>
    <row r="1908" spans="1:12" x14ac:dyDescent="0.3">
      <c r="A1908">
        <v>129</v>
      </c>
      <c r="B1908" t="s">
        <v>758</v>
      </c>
      <c r="C1908" t="s">
        <v>1276</v>
      </c>
      <c r="D1908">
        <v>99</v>
      </c>
      <c r="E1908" t="s">
        <v>1277</v>
      </c>
      <c r="F1908">
        <v>8522</v>
      </c>
      <c r="G1908">
        <v>13</v>
      </c>
      <c r="H1908">
        <v>382</v>
      </c>
      <c r="I1908">
        <v>1.161699131659235E-2</v>
      </c>
      <c r="J1908">
        <v>0.25916230366492149</v>
      </c>
      <c r="K1908">
        <v>2024</v>
      </c>
      <c r="L1908">
        <v>36</v>
      </c>
    </row>
    <row r="1909" spans="1:12" x14ac:dyDescent="0.3">
      <c r="A1909">
        <v>129</v>
      </c>
      <c r="B1909" t="s">
        <v>758</v>
      </c>
      <c r="C1909" t="s">
        <v>308</v>
      </c>
      <c r="D1909">
        <v>51</v>
      </c>
      <c r="E1909" t="s">
        <v>1197</v>
      </c>
      <c r="F1909">
        <v>8522</v>
      </c>
      <c r="G1909">
        <v>14</v>
      </c>
      <c r="H1909">
        <v>2599</v>
      </c>
      <c r="I1909">
        <v>5.9845106782445432E-3</v>
      </c>
      <c r="J1909">
        <v>1.9622931896883418E-2</v>
      </c>
      <c r="K1909">
        <v>2024</v>
      </c>
      <c r="L1909">
        <v>36</v>
      </c>
    </row>
    <row r="1910" spans="1:12" x14ac:dyDescent="0.3">
      <c r="A1910">
        <v>129</v>
      </c>
      <c r="B1910" t="s">
        <v>758</v>
      </c>
      <c r="C1910" t="s">
        <v>603</v>
      </c>
      <c r="D1910">
        <v>33</v>
      </c>
      <c r="E1910" t="s">
        <v>1102</v>
      </c>
      <c r="F1910">
        <v>8522</v>
      </c>
      <c r="G1910">
        <v>15</v>
      </c>
      <c r="H1910">
        <v>1958</v>
      </c>
      <c r="I1910">
        <v>3.8723304388641163E-3</v>
      </c>
      <c r="J1910">
        <v>1.6853932584269662E-2</v>
      </c>
      <c r="K1910">
        <v>2024</v>
      </c>
      <c r="L1910">
        <v>36</v>
      </c>
    </row>
    <row r="1911" spans="1:12" x14ac:dyDescent="0.3">
      <c r="A1911">
        <v>129</v>
      </c>
      <c r="B1911" t="s">
        <v>758</v>
      </c>
      <c r="C1911" t="s">
        <v>3022</v>
      </c>
      <c r="D1911">
        <v>31</v>
      </c>
      <c r="E1911" t="s">
        <v>3023</v>
      </c>
      <c r="F1911">
        <v>8522</v>
      </c>
      <c r="G1911">
        <v>16</v>
      </c>
      <c r="H1911">
        <v>397</v>
      </c>
      <c r="I1911">
        <v>3.6376437455996244E-3</v>
      </c>
      <c r="J1911">
        <v>7.8085642317380355E-2</v>
      </c>
      <c r="K1911">
        <v>2024</v>
      </c>
      <c r="L1911">
        <v>36</v>
      </c>
    </row>
    <row r="1912" spans="1:12" x14ac:dyDescent="0.3">
      <c r="A1912">
        <v>129</v>
      </c>
      <c r="B1912" t="s">
        <v>758</v>
      </c>
      <c r="C1912" t="s">
        <v>3004</v>
      </c>
      <c r="D1912">
        <v>30</v>
      </c>
      <c r="E1912" t="s">
        <v>3005</v>
      </c>
      <c r="F1912">
        <v>8522</v>
      </c>
      <c r="G1912">
        <v>17</v>
      </c>
      <c r="H1912">
        <v>627</v>
      </c>
      <c r="I1912">
        <v>3.5203003989673787E-3</v>
      </c>
      <c r="J1912">
        <v>4.784688995215311E-2</v>
      </c>
      <c r="K1912">
        <v>2024</v>
      </c>
      <c r="L1912">
        <v>36</v>
      </c>
    </row>
    <row r="1913" spans="1:12" x14ac:dyDescent="0.3">
      <c r="A1913">
        <v>129</v>
      </c>
      <c r="B1913" t="s">
        <v>758</v>
      </c>
      <c r="C1913" t="s">
        <v>444</v>
      </c>
      <c r="D1913">
        <v>28</v>
      </c>
      <c r="E1913" t="s">
        <v>2249</v>
      </c>
      <c r="F1913">
        <v>8522</v>
      </c>
      <c r="G1913">
        <v>18</v>
      </c>
      <c r="H1913">
        <v>886</v>
      </c>
      <c r="I1913">
        <v>3.2856137057028865E-3</v>
      </c>
      <c r="J1913">
        <v>3.160270880361174E-2</v>
      </c>
      <c r="K1913">
        <v>2024</v>
      </c>
      <c r="L1913">
        <v>36</v>
      </c>
    </row>
    <row r="1914" spans="1:12" x14ac:dyDescent="0.3">
      <c r="A1914">
        <v>133</v>
      </c>
      <c r="B1914" t="s">
        <v>730</v>
      </c>
      <c r="C1914" t="s">
        <v>393</v>
      </c>
      <c r="D1914">
        <v>1478</v>
      </c>
      <c r="E1914" t="s">
        <v>1279</v>
      </c>
      <c r="F1914">
        <v>3354</v>
      </c>
      <c r="G1914">
        <v>1</v>
      </c>
      <c r="H1914">
        <v>4446</v>
      </c>
      <c r="I1914">
        <v>0.44066785927251045</v>
      </c>
      <c r="J1914">
        <v>0.33243364822312188</v>
      </c>
      <c r="K1914">
        <v>2024</v>
      </c>
      <c r="L1914">
        <v>36</v>
      </c>
    </row>
    <row r="1915" spans="1:12" x14ac:dyDescent="0.3">
      <c r="A1915">
        <v>133</v>
      </c>
      <c r="B1915" t="s">
        <v>730</v>
      </c>
      <c r="C1915" t="s">
        <v>352</v>
      </c>
      <c r="D1915">
        <v>603</v>
      </c>
      <c r="E1915" t="s">
        <v>1280</v>
      </c>
      <c r="F1915">
        <v>3354</v>
      </c>
      <c r="G1915">
        <v>2</v>
      </c>
      <c r="H1915">
        <v>1992</v>
      </c>
      <c r="I1915">
        <v>0.17978533094812166</v>
      </c>
      <c r="J1915">
        <v>0.30271084337349397</v>
      </c>
      <c r="K1915">
        <v>2024</v>
      </c>
      <c r="L1915">
        <v>36</v>
      </c>
    </row>
    <row r="1916" spans="1:12" x14ac:dyDescent="0.3">
      <c r="A1916">
        <v>133</v>
      </c>
      <c r="B1916" t="s">
        <v>730</v>
      </c>
      <c r="C1916" t="s">
        <v>472</v>
      </c>
      <c r="D1916">
        <v>169</v>
      </c>
      <c r="E1916" t="s">
        <v>1182</v>
      </c>
      <c r="F1916">
        <v>3354</v>
      </c>
      <c r="G1916">
        <v>3</v>
      </c>
      <c r="H1916">
        <v>1153</v>
      </c>
      <c r="I1916">
        <v>5.0387596899224806E-2</v>
      </c>
      <c r="J1916">
        <v>0.14657415437987859</v>
      </c>
      <c r="K1916">
        <v>2024</v>
      </c>
      <c r="L1916">
        <v>36</v>
      </c>
    </row>
    <row r="1917" spans="1:12" x14ac:dyDescent="0.3">
      <c r="A1917">
        <v>133</v>
      </c>
      <c r="B1917" t="s">
        <v>730</v>
      </c>
      <c r="C1917" t="s">
        <v>645</v>
      </c>
      <c r="D1917">
        <v>139</v>
      </c>
      <c r="E1917" t="s">
        <v>1281</v>
      </c>
      <c r="F1917">
        <v>3354</v>
      </c>
      <c r="G1917">
        <v>4</v>
      </c>
      <c r="H1917">
        <v>1737</v>
      </c>
      <c r="I1917">
        <v>4.1443053070960051E-2</v>
      </c>
      <c r="J1917">
        <v>8.0023028209556701E-2</v>
      </c>
      <c r="K1917">
        <v>2024</v>
      </c>
      <c r="L1917">
        <v>36</v>
      </c>
    </row>
    <row r="1918" spans="1:12" x14ac:dyDescent="0.3">
      <c r="A1918">
        <v>133</v>
      </c>
      <c r="B1918" t="s">
        <v>730</v>
      </c>
      <c r="C1918" t="s">
        <v>671</v>
      </c>
      <c r="D1918">
        <v>129</v>
      </c>
      <c r="E1918" t="s">
        <v>1092</v>
      </c>
      <c r="F1918">
        <v>3354</v>
      </c>
      <c r="G1918">
        <v>5</v>
      </c>
      <c r="H1918">
        <v>21676</v>
      </c>
      <c r="I1918">
        <v>3.8461538461538464E-2</v>
      </c>
      <c r="J1918">
        <v>5.9512825244510056E-3</v>
      </c>
      <c r="K1918">
        <v>2024</v>
      </c>
      <c r="L1918">
        <v>36</v>
      </c>
    </row>
    <row r="1919" spans="1:12" x14ac:dyDescent="0.3">
      <c r="A1919">
        <v>133</v>
      </c>
      <c r="B1919" t="s">
        <v>730</v>
      </c>
      <c r="C1919" t="s">
        <v>567</v>
      </c>
      <c r="D1919">
        <v>78</v>
      </c>
      <c r="E1919" t="s">
        <v>1283</v>
      </c>
      <c r="F1919">
        <v>3354</v>
      </c>
      <c r="G1919">
        <v>6</v>
      </c>
      <c r="H1919">
        <v>691</v>
      </c>
      <c r="I1919">
        <v>2.3255813953488372E-2</v>
      </c>
      <c r="J1919">
        <v>0.11287988422575977</v>
      </c>
      <c r="K1919">
        <v>2024</v>
      </c>
      <c r="L1919">
        <v>36</v>
      </c>
    </row>
    <row r="1920" spans="1:12" x14ac:dyDescent="0.3">
      <c r="A1920">
        <v>133</v>
      </c>
      <c r="B1920" t="s">
        <v>730</v>
      </c>
      <c r="C1920" t="s">
        <v>307</v>
      </c>
      <c r="D1920">
        <v>65</v>
      </c>
      <c r="E1920" t="s">
        <v>1088</v>
      </c>
      <c r="F1920">
        <v>3354</v>
      </c>
      <c r="G1920">
        <v>7</v>
      </c>
      <c r="H1920">
        <v>8200</v>
      </c>
      <c r="I1920">
        <v>1.937984496124031E-2</v>
      </c>
      <c r="J1920">
        <v>7.926829268292683E-3</v>
      </c>
      <c r="K1920">
        <v>2024</v>
      </c>
      <c r="L1920">
        <v>36</v>
      </c>
    </row>
    <row r="1921" spans="1:12" x14ac:dyDescent="0.3">
      <c r="A1921">
        <v>133</v>
      </c>
      <c r="B1921" t="s">
        <v>730</v>
      </c>
      <c r="C1921" t="s">
        <v>196</v>
      </c>
      <c r="D1921">
        <v>64</v>
      </c>
      <c r="E1921" t="s">
        <v>1282</v>
      </c>
      <c r="F1921">
        <v>3354</v>
      </c>
      <c r="G1921">
        <v>8</v>
      </c>
      <c r="H1921">
        <v>337</v>
      </c>
      <c r="I1921">
        <v>1.908169350029815E-2</v>
      </c>
      <c r="J1921">
        <v>0.18991097922848665</v>
      </c>
      <c r="K1921">
        <v>2024</v>
      </c>
      <c r="L1921">
        <v>36</v>
      </c>
    </row>
    <row r="1922" spans="1:12" x14ac:dyDescent="0.3">
      <c r="A1922">
        <v>133</v>
      </c>
      <c r="B1922" t="s">
        <v>730</v>
      </c>
      <c r="C1922" t="s">
        <v>541</v>
      </c>
      <c r="D1922">
        <v>55</v>
      </c>
      <c r="E1922" t="s">
        <v>1228</v>
      </c>
      <c r="F1922">
        <v>3354</v>
      </c>
      <c r="G1922">
        <v>9</v>
      </c>
      <c r="H1922">
        <v>3064</v>
      </c>
      <c r="I1922">
        <v>1.6398330351818723E-2</v>
      </c>
      <c r="J1922">
        <v>1.7950391644908616E-2</v>
      </c>
      <c r="K1922">
        <v>2024</v>
      </c>
      <c r="L1922">
        <v>36</v>
      </c>
    </row>
    <row r="1923" spans="1:12" x14ac:dyDescent="0.3">
      <c r="A1923">
        <v>133</v>
      </c>
      <c r="B1923" t="s">
        <v>730</v>
      </c>
      <c r="C1923" t="s">
        <v>246</v>
      </c>
      <c r="D1923">
        <v>33</v>
      </c>
      <c r="E1923" t="s">
        <v>1284</v>
      </c>
      <c r="F1923">
        <v>3354</v>
      </c>
      <c r="G1923">
        <v>10</v>
      </c>
      <c r="H1923">
        <v>1539</v>
      </c>
      <c r="I1923">
        <v>9.8389982110912346E-3</v>
      </c>
      <c r="J1923">
        <v>2.1442495126705652E-2</v>
      </c>
      <c r="K1923">
        <v>2024</v>
      </c>
      <c r="L1923">
        <v>36</v>
      </c>
    </row>
    <row r="1924" spans="1:12" x14ac:dyDescent="0.3">
      <c r="A1924">
        <v>133</v>
      </c>
      <c r="B1924" t="s">
        <v>730</v>
      </c>
      <c r="C1924" t="s">
        <v>203</v>
      </c>
      <c r="D1924">
        <v>28</v>
      </c>
      <c r="E1924" t="s">
        <v>1285</v>
      </c>
      <c r="F1924">
        <v>3354</v>
      </c>
      <c r="G1924">
        <v>11</v>
      </c>
      <c r="H1924">
        <v>365</v>
      </c>
      <c r="I1924">
        <v>8.348240906380441E-3</v>
      </c>
      <c r="J1924">
        <v>7.6712328767123292E-2</v>
      </c>
      <c r="K1924">
        <v>2024</v>
      </c>
      <c r="L1924">
        <v>36</v>
      </c>
    </row>
    <row r="1925" spans="1:12" x14ac:dyDescent="0.3">
      <c r="A1925">
        <v>133</v>
      </c>
      <c r="B1925" t="s">
        <v>730</v>
      </c>
      <c r="C1925" t="s">
        <v>578</v>
      </c>
      <c r="D1925">
        <v>27</v>
      </c>
      <c r="E1925" t="s">
        <v>1121</v>
      </c>
      <c r="F1925">
        <v>3354</v>
      </c>
      <c r="G1925">
        <v>12</v>
      </c>
      <c r="H1925">
        <v>529</v>
      </c>
      <c r="I1925">
        <v>8.0500894454382833E-3</v>
      </c>
      <c r="J1925">
        <v>5.1039697542533083E-2</v>
      </c>
      <c r="K1925">
        <v>2024</v>
      </c>
      <c r="L1925">
        <v>36</v>
      </c>
    </row>
    <row r="1926" spans="1:12" x14ac:dyDescent="0.3">
      <c r="A1926">
        <v>133</v>
      </c>
      <c r="B1926" t="s">
        <v>730</v>
      </c>
      <c r="C1926" t="s">
        <v>580</v>
      </c>
      <c r="D1926">
        <v>26</v>
      </c>
      <c r="E1926" t="s">
        <v>1120</v>
      </c>
      <c r="F1926">
        <v>3354</v>
      </c>
      <c r="G1926">
        <v>13</v>
      </c>
      <c r="H1926">
        <v>1400</v>
      </c>
      <c r="I1926">
        <v>7.7519379844961239E-3</v>
      </c>
      <c r="J1926">
        <v>1.8571428571428572E-2</v>
      </c>
      <c r="K1926">
        <v>2024</v>
      </c>
      <c r="L1926">
        <v>36</v>
      </c>
    </row>
    <row r="1927" spans="1:12" x14ac:dyDescent="0.3">
      <c r="A1927">
        <v>138</v>
      </c>
      <c r="B1927" t="s">
        <v>861</v>
      </c>
      <c r="C1927" t="s">
        <v>668</v>
      </c>
      <c r="D1927">
        <v>2004</v>
      </c>
      <c r="E1927" t="s">
        <v>1224</v>
      </c>
      <c r="F1927">
        <v>15480</v>
      </c>
      <c r="G1927">
        <v>1</v>
      </c>
      <c r="H1927">
        <v>5140</v>
      </c>
      <c r="I1927">
        <v>0.12945736434108526</v>
      </c>
      <c r="J1927">
        <v>0.38988326848249028</v>
      </c>
      <c r="K1927">
        <v>2024</v>
      </c>
      <c r="L1927">
        <v>36</v>
      </c>
    </row>
    <row r="1928" spans="1:12" x14ac:dyDescent="0.3">
      <c r="A1928">
        <v>138</v>
      </c>
      <c r="B1928" t="s">
        <v>861</v>
      </c>
      <c r="C1928" t="s">
        <v>402</v>
      </c>
      <c r="D1928">
        <v>1163</v>
      </c>
      <c r="E1928" t="s">
        <v>1189</v>
      </c>
      <c r="F1928">
        <v>15480</v>
      </c>
      <c r="G1928">
        <v>2</v>
      </c>
      <c r="H1928">
        <v>5544</v>
      </c>
      <c r="I1928">
        <v>7.5129198966408267E-2</v>
      </c>
      <c r="J1928">
        <v>0.20977633477633478</v>
      </c>
      <c r="K1928">
        <v>2024</v>
      </c>
      <c r="L1928">
        <v>36</v>
      </c>
    </row>
    <row r="1929" spans="1:12" x14ac:dyDescent="0.3">
      <c r="A1929">
        <v>138</v>
      </c>
      <c r="B1929" t="s">
        <v>861</v>
      </c>
      <c r="C1929" t="s">
        <v>576</v>
      </c>
      <c r="D1929">
        <v>1062</v>
      </c>
      <c r="E1929" t="s">
        <v>1287</v>
      </c>
      <c r="F1929">
        <v>15480</v>
      </c>
      <c r="G1929">
        <v>3</v>
      </c>
      <c r="H1929">
        <v>2709</v>
      </c>
      <c r="I1929">
        <v>6.86046511627907E-2</v>
      </c>
      <c r="J1929">
        <v>0.39202657807308972</v>
      </c>
      <c r="K1929">
        <v>2024</v>
      </c>
      <c r="L1929">
        <v>36</v>
      </c>
    </row>
    <row r="1930" spans="1:12" x14ac:dyDescent="0.3">
      <c r="A1930">
        <v>138</v>
      </c>
      <c r="B1930" t="s">
        <v>861</v>
      </c>
      <c r="C1930" t="s">
        <v>508</v>
      </c>
      <c r="D1930">
        <v>954</v>
      </c>
      <c r="E1930" t="s">
        <v>1288</v>
      </c>
      <c r="F1930">
        <v>15480</v>
      </c>
      <c r="G1930">
        <v>4</v>
      </c>
      <c r="H1930">
        <v>2340</v>
      </c>
      <c r="I1930">
        <v>6.1627906976744189E-2</v>
      </c>
      <c r="J1930">
        <v>0.40769230769230769</v>
      </c>
      <c r="K1930">
        <v>2024</v>
      </c>
      <c r="L1930">
        <v>36</v>
      </c>
    </row>
    <row r="1931" spans="1:12" x14ac:dyDescent="0.3">
      <c r="A1931">
        <v>138</v>
      </c>
      <c r="B1931" t="s">
        <v>861</v>
      </c>
      <c r="C1931" t="s">
        <v>662</v>
      </c>
      <c r="D1931">
        <v>922</v>
      </c>
      <c r="E1931" t="s">
        <v>1289</v>
      </c>
      <c r="F1931">
        <v>15480</v>
      </c>
      <c r="G1931">
        <v>5</v>
      </c>
      <c r="H1931">
        <v>2375</v>
      </c>
      <c r="I1931">
        <v>5.9560723514211884E-2</v>
      </c>
      <c r="J1931">
        <v>0.38821052631578945</v>
      </c>
      <c r="K1931">
        <v>2024</v>
      </c>
      <c r="L1931">
        <v>36</v>
      </c>
    </row>
    <row r="1932" spans="1:12" x14ac:dyDescent="0.3">
      <c r="A1932">
        <v>138</v>
      </c>
      <c r="B1932" t="s">
        <v>861</v>
      </c>
      <c r="C1932" t="s">
        <v>665</v>
      </c>
      <c r="D1932">
        <v>875</v>
      </c>
      <c r="E1932" t="s">
        <v>1226</v>
      </c>
      <c r="F1932">
        <v>15480</v>
      </c>
      <c r="G1932">
        <v>6</v>
      </c>
      <c r="H1932">
        <v>1821</v>
      </c>
      <c r="I1932">
        <v>5.652454780361757E-2</v>
      </c>
      <c r="J1932">
        <v>0.48050521691378362</v>
      </c>
      <c r="K1932">
        <v>2024</v>
      </c>
      <c r="L1932">
        <v>36</v>
      </c>
    </row>
    <row r="1933" spans="1:12" x14ac:dyDescent="0.3">
      <c r="A1933">
        <v>138</v>
      </c>
      <c r="B1933" t="s">
        <v>861</v>
      </c>
      <c r="C1933" t="s">
        <v>601</v>
      </c>
      <c r="D1933">
        <v>682</v>
      </c>
      <c r="E1933" t="s">
        <v>1290</v>
      </c>
      <c r="F1933">
        <v>15480</v>
      </c>
      <c r="G1933">
        <v>7</v>
      </c>
      <c r="H1933">
        <v>2857</v>
      </c>
      <c r="I1933">
        <v>4.4056847545219636E-2</v>
      </c>
      <c r="J1933">
        <v>0.23871193559677983</v>
      </c>
      <c r="K1933">
        <v>2024</v>
      </c>
      <c r="L1933">
        <v>36</v>
      </c>
    </row>
    <row r="1934" spans="1:12" x14ac:dyDescent="0.3">
      <c r="A1934">
        <v>138</v>
      </c>
      <c r="B1934" t="s">
        <v>861</v>
      </c>
      <c r="C1934" t="s">
        <v>587</v>
      </c>
      <c r="D1934">
        <v>598</v>
      </c>
      <c r="E1934" t="s">
        <v>1169</v>
      </c>
      <c r="F1934">
        <v>15480</v>
      </c>
      <c r="G1934">
        <v>8</v>
      </c>
      <c r="H1934">
        <v>3439</v>
      </c>
      <c r="I1934">
        <v>3.863049095607235E-2</v>
      </c>
      <c r="J1934">
        <v>0.17388775806920617</v>
      </c>
      <c r="K1934">
        <v>2024</v>
      </c>
      <c r="L1934">
        <v>36</v>
      </c>
    </row>
    <row r="1935" spans="1:12" x14ac:dyDescent="0.3">
      <c r="A1935">
        <v>138</v>
      </c>
      <c r="B1935" t="s">
        <v>861</v>
      </c>
      <c r="C1935" t="s">
        <v>465</v>
      </c>
      <c r="D1935">
        <v>596</v>
      </c>
      <c r="E1935" t="s">
        <v>1291</v>
      </c>
      <c r="F1935">
        <v>15480</v>
      </c>
      <c r="G1935">
        <v>9</v>
      </c>
      <c r="H1935">
        <v>1535</v>
      </c>
      <c r="I1935">
        <v>3.850129198966408E-2</v>
      </c>
      <c r="J1935">
        <v>0.38827361563517915</v>
      </c>
      <c r="K1935">
        <v>2024</v>
      </c>
      <c r="L1935">
        <v>36</v>
      </c>
    </row>
    <row r="1936" spans="1:12" x14ac:dyDescent="0.3">
      <c r="A1936">
        <v>138</v>
      </c>
      <c r="B1936" t="s">
        <v>861</v>
      </c>
      <c r="C1936" t="s">
        <v>200</v>
      </c>
      <c r="D1936">
        <v>568</v>
      </c>
      <c r="E1936" t="s">
        <v>1173</v>
      </c>
      <c r="F1936">
        <v>15480</v>
      </c>
      <c r="G1936">
        <v>10</v>
      </c>
      <c r="H1936">
        <v>3164</v>
      </c>
      <c r="I1936">
        <v>3.6692506459948322E-2</v>
      </c>
      <c r="J1936">
        <v>0.179519595448799</v>
      </c>
      <c r="K1936">
        <v>2024</v>
      </c>
      <c r="L1936">
        <v>36</v>
      </c>
    </row>
    <row r="1937" spans="1:12" x14ac:dyDescent="0.3">
      <c r="A1937">
        <v>138</v>
      </c>
      <c r="B1937" t="s">
        <v>861</v>
      </c>
      <c r="C1937" t="s">
        <v>221</v>
      </c>
      <c r="D1937">
        <v>499</v>
      </c>
      <c r="E1937" t="s">
        <v>1292</v>
      </c>
      <c r="F1937">
        <v>15480</v>
      </c>
      <c r="G1937">
        <v>11</v>
      </c>
      <c r="H1937">
        <v>2613</v>
      </c>
      <c r="I1937">
        <v>3.2235142118863046E-2</v>
      </c>
      <c r="J1937">
        <v>0.19096823574435515</v>
      </c>
      <c r="K1937">
        <v>2024</v>
      </c>
      <c r="L1937">
        <v>36</v>
      </c>
    </row>
    <row r="1938" spans="1:12" x14ac:dyDescent="0.3">
      <c r="A1938">
        <v>138</v>
      </c>
      <c r="B1938" t="s">
        <v>861</v>
      </c>
      <c r="C1938" t="s">
        <v>165</v>
      </c>
      <c r="D1938">
        <v>427</v>
      </c>
      <c r="E1938" t="s">
        <v>1220</v>
      </c>
      <c r="F1938">
        <v>15480</v>
      </c>
      <c r="G1938">
        <v>12</v>
      </c>
      <c r="H1938">
        <v>3681</v>
      </c>
      <c r="I1938">
        <v>2.7583979328165375E-2</v>
      </c>
      <c r="J1938">
        <v>0.11600108666123336</v>
      </c>
      <c r="K1938">
        <v>2024</v>
      </c>
      <c r="L1938">
        <v>36</v>
      </c>
    </row>
    <row r="1939" spans="1:12" x14ac:dyDescent="0.3">
      <c r="A1939">
        <v>138</v>
      </c>
      <c r="B1939" t="s">
        <v>861</v>
      </c>
      <c r="C1939" t="s">
        <v>163</v>
      </c>
      <c r="D1939">
        <v>408</v>
      </c>
      <c r="E1939" t="s">
        <v>1146</v>
      </c>
      <c r="F1939">
        <v>15480</v>
      </c>
      <c r="G1939">
        <v>13</v>
      </c>
      <c r="H1939">
        <v>2970</v>
      </c>
      <c r="I1939">
        <v>2.6356589147286821E-2</v>
      </c>
      <c r="J1939">
        <v>0.13737373737373737</v>
      </c>
      <c r="K1939">
        <v>2024</v>
      </c>
      <c r="L1939">
        <v>36</v>
      </c>
    </row>
    <row r="1940" spans="1:12" x14ac:dyDescent="0.3">
      <c r="A1940">
        <v>138</v>
      </c>
      <c r="B1940" t="s">
        <v>861</v>
      </c>
      <c r="C1940" t="s">
        <v>386</v>
      </c>
      <c r="D1940">
        <v>362</v>
      </c>
      <c r="E1940" t="s">
        <v>1191</v>
      </c>
      <c r="F1940">
        <v>15480</v>
      </c>
      <c r="G1940">
        <v>14</v>
      </c>
      <c r="H1940">
        <v>6371</v>
      </c>
      <c r="I1940">
        <v>2.3385012919896642E-2</v>
      </c>
      <c r="J1940">
        <v>5.6819965468529271E-2</v>
      </c>
      <c r="K1940">
        <v>2024</v>
      </c>
      <c r="L1940">
        <v>36</v>
      </c>
    </row>
    <row r="1941" spans="1:12" x14ac:dyDescent="0.3">
      <c r="A1941">
        <v>138</v>
      </c>
      <c r="B1941" t="s">
        <v>861</v>
      </c>
      <c r="C1941" t="s">
        <v>404</v>
      </c>
      <c r="D1941">
        <v>323</v>
      </c>
      <c r="E1941" t="s">
        <v>1293</v>
      </c>
      <c r="F1941">
        <v>15480</v>
      </c>
      <c r="G1941">
        <v>15</v>
      </c>
      <c r="H1941">
        <v>2756</v>
      </c>
      <c r="I1941">
        <v>2.08656330749354E-2</v>
      </c>
      <c r="J1941">
        <v>0.11719883889695211</v>
      </c>
      <c r="K1941">
        <v>2024</v>
      </c>
      <c r="L1941">
        <v>36</v>
      </c>
    </row>
    <row r="1942" spans="1:12" x14ac:dyDescent="0.3">
      <c r="A1942">
        <v>138</v>
      </c>
      <c r="B1942" t="s">
        <v>861</v>
      </c>
      <c r="C1942" t="s">
        <v>447</v>
      </c>
      <c r="D1942">
        <v>267</v>
      </c>
      <c r="E1942" t="s">
        <v>1147</v>
      </c>
      <c r="F1942">
        <v>15480</v>
      </c>
      <c r="G1942">
        <v>16</v>
      </c>
      <c r="H1942">
        <v>2679</v>
      </c>
      <c r="I1942">
        <v>1.7248062015503877E-2</v>
      </c>
      <c r="J1942">
        <v>9.9664053751399778E-2</v>
      </c>
      <c r="K1942">
        <v>2024</v>
      </c>
      <c r="L1942">
        <v>36</v>
      </c>
    </row>
    <row r="1943" spans="1:12" x14ac:dyDescent="0.3">
      <c r="A1943">
        <v>138</v>
      </c>
      <c r="B1943" t="s">
        <v>861</v>
      </c>
      <c r="C1943" t="s">
        <v>408</v>
      </c>
      <c r="D1943">
        <v>205</v>
      </c>
      <c r="E1943" t="s">
        <v>982</v>
      </c>
      <c r="F1943">
        <v>15480</v>
      </c>
      <c r="G1943">
        <v>17</v>
      </c>
      <c r="H1943">
        <v>5976</v>
      </c>
      <c r="I1943">
        <v>1.3242894056847546E-2</v>
      </c>
      <c r="J1943">
        <v>3.4303882195448464E-2</v>
      </c>
      <c r="K1943">
        <v>2024</v>
      </c>
      <c r="L1943">
        <v>36</v>
      </c>
    </row>
    <row r="1944" spans="1:12" x14ac:dyDescent="0.3">
      <c r="A1944">
        <v>138</v>
      </c>
      <c r="B1944" t="s">
        <v>861</v>
      </c>
      <c r="C1944" t="s">
        <v>381</v>
      </c>
      <c r="D1944">
        <v>202</v>
      </c>
      <c r="E1944" t="s">
        <v>1093</v>
      </c>
      <c r="F1944">
        <v>15480</v>
      </c>
      <c r="G1944">
        <v>18</v>
      </c>
      <c r="H1944">
        <v>12810</v>
      </c>
      <c r="I1944">
        <v>1.3049095607235143E-2</v>
      </c>
      <c r="J1944">
        <v>1.5768930523028885E-2</v>
      </c>
      <c r="K1944">
        <v>2024</v>
      </c>
      <c r="L1944">
        <v>36</v>
      </c>
    </row>
    <row r="1945" spans="1:12" x14ac:dyDescent="0.3">
      <c r="A1945">
        <v>138</v>
      </c>
      <c r="B1945" t="s">
        <v>861</v>
      </c>
      <c r="C1945" t="s">
        <v>531</v>
      </c>
      <c r="D1945">
        <v>162</v>
      </c>
      <c r="E1945" t="s">
        <v>1194</v>
      </c>
      <c r="F1945">
        <v>15480</v>
      </c>
      <c r="G1945">
        <v>19</v>
      </c>
      <c r="H1945">
        <v>3403</v>
      </c>
      <c r="I1945">
        <v>1.0465116279069767E-2</v>
      </c>
      <c r="J1945">
        <v>4.7605054363796653E-2</v>
      </c>
      <c r="K1945">
        <v>2024</v>
      </c>
      <c r="L1945">
        <v>36</v>
      </c>
    </row>
    <row r="1946" spans="1:12" x14ac:dyDescent="0.3">
      <c r="A1946">
        <v>138</v>
      </c>
      <c r="B1946" t="s">
        <v>861</v>
      </c>
      <c r="C1946" t="s">
        <v>546</v>
      </c>
      <c r="D1946">
        <v>160</v>
      </c>
      <c r="E1946" t="s">
        <v>1185</v>
      </c>
      <c r="F1946">
        <v>15480</v>
      </c>
      <c r="G1946">
        <v>20</v>
      </c>
      <c r="H1946">
        <v>5351</v>
      </c>
      <c r="I1946">
        <v>1.0335917312661499E-2</v>
      </c>
      <c r="J1946">
        <v>2.9900953092879837E-2</v>
      </c>
      <c r="K1946">
        <v>2024</v>
      </c>
      <c r="L1946">
        <v>36</v>
      </c>
    </row>
    <row r="1947" spans="1:12" x14ac:dyDescent="0.3">
      <c r="A1947">
        <v>138</v>
      </c>
      <c r="B1947" t="s">
        <v>861</v>
      </c>
      <c r="C1947" t="s">
        <v>338</v>
      </c>
      <c r="D1947">
        <v>158</v>
      </c>
      <c r="E1947" t="s">
        <v>969</v>
      </c>
      <c r="F1947">
        <v>15480</v>
      </c>
      <c r="G1947">
        <v>21</v>
      </c>
      <c r="H1947">
        <v>8003</v>
      </c>
      <c r="I1947">
        <v>1.0206718346253229E-2</v>
      </c>
      <c r="J1947">
        <v>1.9742596526302638E-2</v>
      </c>
      <c r="K1947">
        <v>2024</v>
      </c>
      <c r="L1947">
        <v>36</v>
      </c>
    </row>
    <row r="1948" spans="1:12" x14ac:dyDescent="0.3">
      <c r="A1948">
        <v>138</v>
      </c>
      <c r="B1948" t="s">
        <v>861</v>
      </c>
      <c r="C1948" t="s">
        <v>490</v>
      </c>
      <c r="D1948">
        <v>151</v>
      </c>
      <c r="E1948" t="s">
        <v>1195</v>
      </c>
      <c r="F1948">
        <v>15480</v>
      </c>
      <c r="G1948">
        <v>22</v>
      </c>
      <c r="H1948">
        <v>7571</v>
      </c>
      <c r="I1948">
        <v>9.7545219638242898E-3</v>
      </c>
      <c r="J1948">
        <v>1.9944525161801611E-2</v>
      </c>
      <c r="K1948">
        <v>2024</v>
      </c>
      <c r="L1948">
        <v>36</v>
      </c>
    </row>
    <row r="1949" spans="1:12" x14ac:dyDescent="0.3">
      <c r="A1949">
        <v>138</v>
      </c>
      <c r="B1949" t="s">
        <v>861</v>
      </c>
      <c r="C1949" t="s">
        <v>368</v>
      </c>
      <c r="D1949">
        <v>149</v>
      </c>
      <c r="E1949" t="s">
        <v>1087</v>
      </c>
      <c r="F1949">
        <v>15480</v>
      </c>
      <c r="G1949">
        <v>23</v>
      </c>
      <c r="H1949">
        <v>9848</v>
      </c>
      <c r="I1949">
        <v>9.62532299741602E-3</v>
      </c>
      <c r="J1949">
        <v>1.5129975629569456E-2</v>
      </c>
      <c r="K1949">
        <v>2024</v>
      </c>
      <c r="L1949">
        <v>36</v>
      </c>
    </row>
    <row r="1950" spans="1:12" x14ac:dyDescent="0.3">
      <c r="A1950">
        <v>138</v>
      </c>
      <c r="B1950" t="s">
        <v>861</v>
      </c>
      <c r="C1950" t="s">
        <v>449</v>
      </c>
      <c r="D1950">
        <v>145</v>
      </c>
      <c r="E1950" t="s">
        <v>1172</v>
      </c>
      <c r="F1950">
        <v>15480</v>
      </c>
      <c r="G1950">
        <v>24</v>
      </c>
      <c r="H1950">
        <v>1277</v>
      </c>
      <c r="I1950">
        <v>9.3669250645994837E-3</v>
      </c>
      <c r="J1950">
        <v>0.11354737666405638</v>
      </c>
      <c r="K1950">
        <v>2024</v>
      </c>
      <c r="L1950">
        <v>36</v>
      </c>
    </row>
    <row r="1951" spans="1:12" x14ac:dyDescent="0.3">
      <c r="A1951">
        <v>138</v>
      </c>
      <c r="B1951" t="s">
        <v>861</v>
      </c>
      <c r="C1951" t="s">
        <v>237</v>
      </c>
      <c r="D1951">
        <v>134</v>
      </c>
      <c r="E1951" t="s">
        <v>1123</v>
      </c>
      <c r="F1951">
        <v>15480</v>
      </c>
      <c r="G1951">
        <v>25</v>
      </c>
      <c r="H1951">
        <v>2503</v>
      </c>
      <c r="I1951">
        <v>8.6563307493540045E-3</v>
      </c>
      <c r="J1951">
        <v>5.3535757091490214E-2</v>
      </c>
      <c r="K1951">
        <v>2024</v>
      </c>
      <c r="L1951">
        <v>36</v>
      </c>
    </row>
    <row r="1952" spans="1:12" x14ac:dyDescent="0.3">
      <c r="A1952">
        <v>138</v>
      </c>
      <c r="B1952" t="s">
        <v>861</v>
      </c>
      <c r="C1952" t="s">
        <v>385</v>
      </c>
      <c r="D1952">
        <v>127</v>
      </c>
      <c r="E1952" t="s">
        <v>1257</v>
      </c>
      <c r="F1952">
        <v>15480</v>
      </c>
      <c r="G1952">
        <v>26</v>
      </c>
      <c r="H1952">
        <v>1261</v>
      </c>
      <c r="I1952">
        <v>8.2041343669250651E-3</v>
      </c>
      <c r="J1952">
        <v>0.1007137192704203</v>
      </c>
      <c r="K1952">
        <v>2024</v>
      </c>
      <c r="L1952">
        <v>36</v>
      </c>
    </row>
    <row r="1953" spans="1:12" x14ac:dyDescent="0.3">
      <c r="A1953">
        <v>138</v>
      </c>
      <c r="B1953" t="s">
        <v>861</v>
      </c>
      <c r="C1953" t="s">
        <v>376</v>
      </c>
      <c r="D1953">
        <v>119</v>
      </c>
      <c r="E1953" t="s">
        <v>1222</v>
      </c>
      <c r="F1953">
        <v>15480</v>
      </c>
      <c r="G1953">
        <v>27</v>
      </c>
      <c r="H1953">
        <v>2154</v>
      </c>
      <c r="I1953">
        <v>7.6873385012919898E-3</v>
      </c>
      <c r="J1953">
        <v>5.5246053853296194E-2</v>
      </c>
      <c r="K1953">
        <v>2024</v>
      </c>
      <c r="L1953">
        <v>36</v>
      </c>
    </row>
    <row r="1954" spans="1:12" x14ac:dyDescent="0.3">
      <c r="A1954">
        <v>138</v>
      </c>
      <c r="B1954" t="s">
        <v>861</v>
      </c>
      <c r="C1954" t="s">
        <v>190</v>
      </c>
      <c r="D1954">
        <v>113</v>
      </c>
      <c r="E1954" t="s">
        <v>1126</v>
      </c>
      <c r="F1954">
        <v>15480</v>
      </c>
      <c r="G1954">
        <v>28</v>
      </c>
      <c r="H1954">
        <v>1130</v>
      </c>
      <c r="I1954">
        <v>7.2997416020671837E-3</v>
      </c>
      <c r="J1954">
        <v>0.1</v>
      </c>
      <c r="K1954">
        <v>2024</v>
      </c>
      <c r="L1954">
        <v>36</v>
      </c>
    </row>
    <row r="1955" spans="1:12" x14ac:dyDescent="0.3">
      <c r="A1955">
        <v>138</v>
      </c>
      <c r="B1955" t="s">
        <v>861</v>
      </c>
      <c r="C1955" t="s">
        <v>297</v>
      </c>
      <c r="D1955">
        <v>92</v>
      </c>
      <c r="E1955" t="s">
        <v>1190</v>
      </c>
      <c r="F1955">
        <v>15480</v>
      </c>
      <c r="G1955">
        <v>29</v>
      </c>
      <c r="H1955">
        <v>4738</v>
      </c>
      <c r="I1955">
        <v>5.943152454780362E-3</v>
      </c>
      <c r="J1955">
        <v>1.9417475728155338E-2</v>
      </c>
      <c r="K1955">
        <v>2024</v>
      </c>
      <c r="L1955">
        <v>36</v>
      </c>
    </row>
    <row r="1956" spans="1:12" x14ac:dyDescent="0.3">
      <c r="A1956">
        <v>138</v>
      </c>
      <c r="B1956" t="s">
        <v>861</v>
      </c>
      <c r="C1956" t="s">
        <v>268</v>
      </c>
      <c r="D1956">
        <v>85</v>
      </c>
      <c r="E1956" t="s">
        <v>1152</v>
      </c>
      <c r="F1956">
        <v>15480</v>
      </c>
      <c r="G1956">
        <v>30</v>
      </c>
      <c r="H1956">
        <v>3255</v>
      </c>
      <c r="I1956">
        <v>5.4909560723514208E-3</v>
      </c>
      <c r="J1956">
        <v>2.6113671274961597E-2</v>
      </c>
      <c r="K1956">
        <v>2024</v>
      </c>
      <c r="L1956">
        <v>36</v>
      </c>
    </row>
    <row r="1957" spans="1:12" x14ac:dyDescent="0.3">
      <c r="A1957">
        <v>138</v>
      </c>
      <c r="B1957" t="s">
        <v>861</v>
      </c>
      <c r="C1957" t="s">
        <v>384</v>
      </c>
      <c r="D1957">
        <v>82</v>
      </c>
      <c r="E1957" t="s">
        <v>1089</v>
      </c>
      <c r="F1957">
        <v>15480</v>
      </c>
      <c r="G1957">
        <v>31</v>
      </c>
      <c r="H1957">
        <v>13339</v>
      </c>
      <c r="I1957">
        <v>5.2971576227390177E-3</v>
      </c>
      <c r="J1957">
        <v>6.1473873603718416E-3</v>
      </c>
      <c r="K1957">
        <v>2024</v>
      </c>
      <c r="L1957">
        <v>36</v>
      </c>
    </row>
    <row r="1958" spans="1:12" x14ac:dyDescent="0.3">
      <c r="A1958">
        <v>138</v>
      </c>
      <c r="B1958" t="s">
        <v>861</v>
      </c>
      <c r="C1958" t="s">
        <v>527</v>
      </c>
      <c r="D1958">
        <v>68</v>
      </c>
      <c r="E1958" t="s">
        <v>1145</v>
      </c>
      <c r="F1958">
        <v>15480</v>
      </c>
      <c r="G1958">
        <v>32</v>
      </c>
      <c r="H1958">
        <v>2059</v>
      </c>
      <c r="I1958">
        <v>4.3927648578811372E-3</v>
      </c>
      <c r="J1958">
        <v>3.3025740650801362E-2</v>
      </c>
      <c r="K1958">
        <v>2024</v>
      </c>
      <c r="L1958">
        <v>36</v>
      </c>
    </row>
    <row r="1959" spans="1:12" x14ac:dyDescent="0.3">
      <c r="A1959">
        <v>138</v>
      </c>
      <c r="B1959" t="s">
        <v>861</v>
      </c>
      <c r="C1959" t="s">
        <v>1174</v>
      </c>
      <c r="D1959">
        <v>66</v>
      </c>
      <c r="E1959" t="s">
        <v>1175</v>
      </c>
      <c r="F1959">
        <v>15480</v>
      </c>
      <c r="G1959">
        <v>33</v>
      </c>
      <c r="H1959">
        <v>1417</v>
      </c>
      <c r="I1959">
        <v>4.2635658914728682E-3</v>
      </c>
      <c r="J1959">
        <v>4.6577275935074103E-2</v>
      </c>
      <c r="K1959">
        <v>2024</v>
      </c>
      <c r="L1959">
        <v>36</v>
      </c>
    </row>
    <row r="1960" spans="1:12" x14ac:dyDescent="0.3">
      <c r="A1960">
        <v>138</v>
      </c>
      <c r="B1960" t="s">
        <v>861</v>
      </c>
      <c r="C1960" t="s">
        <v>256</v>
      </c>
      <c r="D1960">
        <v>61</v>
      </c>
      <c r="E1960" t="s">
        <v>1255</v>
      </c>
      <c r="F1960">
        <v>15480</v>
      </c>
      <c r="G1960">
        <v>34</v>
      </c>
      <c r="H1960">
        <v>3808</v>
      </c>
      <c r="I1960">
        <v>3.940568475452196E-3</v>
      </c>
      <c r="J1960">
        <v>1.6018907563025209E-2</v>
      </c>
      <c r="K1960">
        <v>2024</v>
      </c>
      <c r="L1960">
        <v>36</v>
      </c>
    </row>
    <row r="1961" spans="1:12" x14ac:dyDescent="0.3">
      <c r="A1961">
        <v>138</v>
      </c>
      <c r="B1961" t="s">
        <v>861</v>
      </c>
      <c r="C1961" t="s">
        <v>511</v>
      </c>
      <c r="D1961">
        <v>50</v>
      </c>
      <c r="E1961" t="s">
        <v>1187</v>
      </c>
      <c r="F1961">
        <v>15480</v>
      </c>
      <c r="G1961">
        <v>35</v>
      </c>
      <c r="H1961">
        <v>5935</v>
      </c>
      <c r="I1961">
        <v>3.2299741602067182E-3</v>
      </c>
      <c r="J1961">
        <v>8.4245998315080027E-3</v>
      </c>
      <c r="K1961">
        <v>2024</v>
      </c>
      <c r="L1961">
        <v>36</v>
      </c>
    </row>
    <row r="1962" spans="1:12" x14ac:dyDescent="0.3">
      <c r="A1962">
        <v>138</v>
      </c>
      <c r="B1962" t="s">
        <v>861</v>
      </c>
      <c r="C1962" t="s">
        <v>647</v>
      </c>
      <c r="D1962">
        <v>47</v>
      </c>
      <c r="E1962" t="s">
        <v>1117</v>
      </c>
      <c r="F1962">
        <v>15480</v>
      </c>
      <c r="G1962">
        <v>36</v>
      </c>
      <c r="H1962">
        <v>1725</v>
      </c>
      <c r="I1962">
        <v>3.0361757105943151E-3</v>
      </c>
      <c r="J1962">
        <v>2.7246376811594204E-2</v>
      </c>
      <c r="K1962">
        <v>2024</v>
      </c>
      <c r="L1962">
        <v>36</v>
      </c>
    </row>
    <row r="1963" spans="1:12" x14ac:dyDescent="0.3">
      <c r="A1963">
        <v>138</v>
      </c>
      <c r="B1963" t="s">
        <v>861</v>
      </c>
      <c r="C1963" t="s">
        <v>1153</v>
      </c>
      <c r="D1963">
        <v>43</v>
      </c>
      <c r="E1963" t="s">
        <v>1154</v>
      </c>
      <c r="F1963">
        <v>15480</v>
      </c>
      <c r="G1963">
        <v>37</v>
      </c>
      <c r="H1963">
        <v>757</v>
      </c>
      <c r="I1963">
        <v>2.7777777777777779E-3</v>
      </c>
      <c r="J1963">
        <v>5.6803170409511231E-2</v>
      </c>
      <c r="K1963">
        <v>2024</v>
      </c>
      <c r="L1963">
        <v>36</v>
      </c>
    </row>
    <row r="1964" spans="1:12" x14ac:dyDescent="0.3">
      <c r="A1964">
        <v>138</v>
      </c>
      <c r="B1964" t="s">
        <v>861</v>
      </c>
      <c r="C1964" t="s">
        <v>198</v>
      </c>
      <c r="D1964">
        <v>41</v>
      </c>
      <c r="E1964" t="s">
        <v>1256</v>
      </c>
      <c r="F1964">
        <v>15480</v>
      </c>
      <c r="G1964">
        <v>38.5</v>
      </c>
      <c r="H1964">
        <v>5375</v>
      </c>
      <c r="I1964">
        <v>2.6485788113695089E-3</v>
      </c>
      <c r="J1964">
        <v>7.6279069767441858E-3</v>
      </c>
      <c r="K1964">
        <v>2024</v>
      </c>
      <c r="L1964">
        <v>36</v>
      </c>
    </row>
    <row r="1965" spans="1:12" x14ac:dyDescent="0.3">
      <c r="A1965">
        <v>138</v>
      </c>
      <c r="B1965" t="s">
        <v>861</v>
      </c>
      <c r="C1965" t="s">
        <v>527</v>
      </c>
      <c r="D1965">
        <v>41</v>
      </c>
      <c r="E1965" t="s">
        <v>1252</v>
      </c>
      <c r="F1965">
        <v>15480</v>
      </c>
      <c r="G1965">
        <v>38.5</v>
      </c>
      <c r="H1965">
        <v>5204</v>
      </c>
      <c r="I1965">
        <v>2.6485788113695089E-3</v>
      </c>
      <c r="J1965">
        <v>7.8785549577248277E-3</v>
      </c>
      <c r="K1965">
        <v>2024</v>
      </c>
      <c r="L1965">
        <v>36</v>
      </c>
    </row>
    <row r="1966" spans="1:12" x14ac:dyDescent="0.3">
      <c r="A1966">
        <v>138</v>
      </c>
      <c r="B1966" t="s">
        <v>861</v>
      </c>
      <c r="C1966" t="s">
        <v>205</v>
      </c>
      <c r="D1966">
        <v>40</v>
      </c>
      <c r="E1966" t="s">
        <v>1030</v>
      </c>
      <c r="F1966">
        <v>15480</v>
      </c>
      <c r="G1966">
        <v>40</v>
      </c>
      <c r="H1966">
        <v>18695</v>
      </c>
      <c r="I1966">
        <v>2.5839793281653748E-3</v>
      </c>
      <c r="J1966">
        <v>2.1396095212623694E-3</v>
      </c>
      <c r="K1966">
        <v>2024</v>
      </c>
      <c r="L1966">
        <v>36</v>
      </c>
    </row>
    <row r="1967" spans="1:12" x14ac:dyDescent="0.3">
      <c r="A1967">
        <v>138</v>
      </c>
      <c r="B1967" t="s">
        <v>861</v>
      </c>
      <c r="C1967" t="s">
        <v>2252</v>
      </c>
      <c r="D1967">
        <v>38</v>
      </c>
      <c r="E1967" t="s">
        <v>2253</v>
      </c>
      <c r="F1967">
        <v>15480</v>
      </c>
      <c r="G1967">
        <v>41</v>
      </c>
      <c r="H1967">
        <v>382</v>
      </c>
      <c r="I1967">
        <v>2.4547803617571058E-3</v>
      </c>
      <c r="J1967">
        <v>9.947643979057591E-2</v>
      </c>
      <c r="K1967">
        <v>2024</v>
      </c>
      <c r="L1967">
        <v>36</v>
      </c>
    </row>
    <row r="1968" spans="1:12" x14ac:dyDescent="0.3">
      <c r="A1968">
        <v>138</v>
      </c>
      <c r="B1968" t="s">
        <v>861</v>
      </c>
      <c r="C1968" t="s">
        <v>453</v>
      </c>
      <c r="D1968">
        <v>36</v>
      </c>
      <c r="E1968" t="s">
        <v>1171</v>
      </c>
      <c r="F1968">
        <v>15480</v>
      </c>
      <c r="G1968">
        <v>42</v>
      </c>
      <c r="H1968">
        <v>1064</v>
      </c>
      <c r="I1968">
        <v>2.3255813953488372E-3</v>
      </c>
      <c r="J1968">
        <v>3.3834586466165412E-2</v>
      </c>
      <c r="K1968">
        <v>2024</v>
      </c>
      <c r="L1968">
        <v>36</v>
      </c>
    </row>
    <row r="1969" spans="1:12" x14ac:dyDescent="0.3">
      <c r="A1969">
        <v>138</v>
      </c>
      <c r="B1969" t="s">
        <v>861</v>
      </c>
      <c r="C1969" t="s">
        <v>207</v>
      </c>
      <c r="D1969">
        <v>30</v>
      </c>
      <c r="E1969" t="s">
        <v>2254</v>
      </c>
      <c r="F1969">
        <v>15480</v>
      </c>
      <c r="G1969">
        <v>44</v>
      </c>
      <c r="H1969">
        <v>624</v>
      </c>
      <c r="I1969">
        <v>1.937984496124031E-3</v>
      </c>
      <c r="J1969">
        <v>4.807692307692308E-2</v>
      </c>
      <c r="K1969">
        <v>2024</v>
      </c>
      <c r="L1969">
        <v>36</v>
      </c>
    </row>
    <row r="1970" spans="1:12" x14ac:dyDescent="0.3">
      <c r="A1970">
        <v>138</v>
      </c>
      <c r="B1970" t="s">
        <v>861</v>
      </c>
      <c r="C1970" t="s">
        <v>310</v>
      </c>
      <c r="D1970">
        <v>30</v>
      </c>
      <c r="E1970" t="s">
        <v>975</v>
      </c>
      <c r="F1970">
        <v>15480</v>
      </c>
      <c r="G1970">
        <v>44</v>
      </c>
      <c r="H1970">
        <v>757</v>
      </c>
      <c r="I1970">
        <v>1.937984496124031E-3</v>
      </c>
      <c r="J1970">
        <v>3.9630118890356669E-2</v>
      </c>
      <c r="K1970">
        <v>2024</v>
      </c>
      <c r="L1970">
        <v>36</v>
      </c>
    </row>
    <row r="1971" spans="1:12" x14ac:dyDescent="0.3">
      <c r="A1971">
        <v>138</v>
      </c>
      <c r="B1971" t="s">
        <v>861</v>
      </c>
      <c r="C1971" t="s">
        <v>314</v>
      </c>
      <c r="D1971">
        <v>30</v>
      </c>
      <c r="E1971" t="s">
        <v>1260</v>
      </c>
      <c r="F1971">
        <v>15480</v>
      </c>
      <c r="G1971">
        <v>44</v>
      </c>
      <c r="H1971">
        <v>3945</v>
      </c>
      <c r="I1971">
        <v>1.937984496124031E-3</v>
      </c>
      <c r="J1971">
        <v>7.6045627376425855E-3</v>
      </c>
      <c r="K1971">
        <v>2024</v>
      </c>
      <c r="L1971">
        <v>36</v>
      </c>
    </row>
    <row r="1972" spans="1:12" x14ac:dyDescent="0.3">
      <c r="A1972">
        <v>138</v>
      </c>
      <c r="B1972" t="s">
        <v>861</v>
      </c>
      <c r="C1972" t="s">
        <v>224</v>
      </c>
      <c r="D1972">
        <v>29</v>
      </c>
      <c r="E1972" t="s">
        <v>1040</v>
      </c>
      <c r="F1972">
        <v>15480</v>
      </c>
      <c r="G1972">
        <v>46</v>
      </c>
      <c r="H1972">
        <v>7253</v>
      </c>
      <c r="I1972">
        <v>1.8733850129198967E-3</v>
      </c>
      <c r="J1972">
        <v>3.9983455122018473E-3</v>
      </c>
      <c r="K1972">
        <v>2024</v>
      </c>
      <c r="L1972">
        <v>36</v>
      </c>
    </row>
    <row r="1973" spans="1:12" x14ac:dyDescent="0.3">
      <c r="A1973">
        <v>138</v>
      </c>
      <c r="B1973" t="s">
        <v>861</v>
      </c>
      <c r="C1973" t="s">
        <v>1155</v>
      </c>
      <c r="D1973">
        <v>28</v>
      </c>
      <c r="E1973" t="s">
        <v>1156</v>
      </c>
      <c r="F1973">
        <v>15480</v>
      </c>
      <c r="G1973">
        <v>48</v>
      </c>
      <c r="H1973">
        <v>568</v>
      </c>
      <c r="I1973">
        <v>1.8087855297157622E-3</v>
      </c>
      <c r="J1973">
        <v>4.9295774647887321E-2</v>
      </c>
      <c r="K1973">
        <v>2024</v>
      </c>
      <c r="L1973">
        <v>36</v>
      </c>
    </row>
    <row r="1974" spans="1:12" x14ac:dyDescent="0.3">
      <c r="A1974">
        <v>138</v>
      </c>
      <c r="B1974" t="s">
        <v>861</v>
      </c>
      <c r="C1974" t="s">
        <v>411</v>
      </c>
      <c r="D1974">
        <v>28</v>
      </c>
      <c r="E1974" t="s">
        <v>1259</v>
      </c>
      <c r="F1974">
        <v>15480</v>
      </c>
      <c r="G1974">
        <v>48</v>
      </c>
      <c r="H1974">
        <v>955</v>
      </c>
      <c r="I1974">
        <v>1.8087855297157622E-3</v>
      </c>
      <c r="J1974">
        <v>2.9319371727748691E-2</v>
      </c>
      <c r="K1974">
        <v>2024</v>
      </c>
      <c r="L1974">
        <v>36</v>
      </c>
    </row>
    <row r="1975" spans="1:12" x14ac:dyDescent="0.3">
      <c r="A1975">
        <v>138</v>
      </c>
      <c r="B1975" t="s">
        <v>861</v>
      </c>
      <c r="C1975" t="s">
        <v>594</v>
      </c>
      <c r="D1975">
        <v>28</v>
      </c>
      <c r="E1975" t="s">
        <v>1170</v>
      </c>
      <c r="F1975">
        <v>15480</v>
      </c>
      <c r="G1975">
        <v>48</v>
      </c>
      <c r="H1975">
        <v>1063</v>
      </c>
      <c r="I1975">
        <v>1.8087855297157622E-3</v>
      </c>
      <c r="J1975">
        <v>2.634054562558796E-2</v>
      </c>
      <c r="K1975">
        <v>2024</v>
      </c>
      <c r="L1975">
        <v>36</v>
      </c>
    </row>
    <row r="1976" spans="1:12" x14ac:dyDescent="0.3">
      <c r="A1976">
        <v>138</v>
      </c>
      <c r="B1976" t="s">
        <v>861</v>
      </c>
      <c r="C1976" t="s">
        <v>667</v>
      </c>
      <c r="D1976">
        <v>26</v>
      </c>
      <c r="E1976" t="s">
        <v>1193</v>
      </c>
      <c r="F1976">
        <v>15480</v>
      </c>
      <c r="G1976">
        <v>50</v>
      </c>
      <c r="H1976">
        <v>1816</v>
      </c>
      <c r="I1976">
        <v>1.6795865633074936E-3</v>
      </c>
      <c r="J1976">
        <v>1.4317180616740088E-2</v>
      </c>
      <c r="K1976">
        <v>2024</v>
      </c>
      <c r="L1976">
        <v>36</v>
      </c>
    </row>
    <row r="1977" spans="1:12" x14ac:dyDescent="0.3">
      <c r="A1977">
        <v>138</v>
      </c>
      <c r="B1977" t="s">
        <v>861</v>
      </c>
      <c r="C1977" t="s">
        <v>147</v>
      </c>
      <c r="D1977">
        <v>25</v>
      </c>
      <c r="E1977" t="s">
        <v>1114</v>
      </c>
      <c r="F1977">
        <v>15480</v>
      </c>
      <c r="G1977">
        <v>52</v>
      </c>
      <c r="H1977">
        <v>1564</v>
      </c>
      <c r="I1977">
        <v>1.6149870801033591E-3</v>
      </c>
      <c r="J1977">
        <v>1.5984654731457801E-2</v>
      </c>
      <c r="K1977">
        <v>2024</v>
      </c>
      <c r="L1977">
        <v>36</v>
      </c>
    </row>
    <row r="1978" spans="1:12" x14ac:dyDescent="0.3">
      <c r="A1978">
        <v>138</v>
      </c>
      <c r="B1978" t="s">
        <v>861</v>
      </c>
      <c r="C1978" t="s">
        <v>352</v>
      </c>
      <c r="D1978">
        <v>25</v>
      </c>
      <c r="E1978" t="s">
        <v>3032</v>
      </c>
      <c r="F1978">
        <v>15480</v>
      </c>
      <c r="G1978">
        <v>52</v>
      </c>
      <c r="H1978">
        <v>533</v>
      </c>
      <c r="I1978">
        <v>1.6149870801033591E-3</v>
      </c>
      <c r="J1978">
        <v>4.6904315196998121E-2</v>
      </c>
      <c r="K1978">
        <v>2024</v>
      </c>
      <c r="L1978">
        <v>36</v>
      </c>
    </row>
    <row r="1979" spans="1:12" x14ac:dyDescent="0.3">
      <c r="A1979">
        <v>138</v>
      </c>
      <c r="B1979" t="s">
        <v>861</v>
      </c>
      <c r="C1979" t="s">
        <v>604</v>
      </c>
      <c r="D1979">
        <v>25</v>
      </c>
      <c r="E1979" t="s">
        <v>1186</v>
      </c>
      <c r="F1979">
        <v>15480</v>
      </c>
      <c r="G1979">
        <v>52</v>
      </c>
      <c r="H1979">
        <v>5751</v>
      </c>
      <c r="I1979">
        <v>1.6149870801033591E-3</v>
      </c>
      <c r="J1979">
        <v>4.3470700747696052E-3</v>
      </c>
      <c r="K1979">
        <v>2024</v>
      </c>
      <c r="L1979">
        <v>36</v>
      </c>
    </row>
    <row r="1980" spans="1:12" x14ac:dyDescent="0.3">
      <c r="A1980">
        <v>345</v>
      </c>
      <c r="B1980" t="s">
        <v>744</v>
      </c>
      <c r="C1980" t="s">
        <v>384</v>
      </c>
      <c r="D1980">
        <v>7646</v>
      </c>
      <c r="E1980" t="s">
        <v>1089</v>
      </c>
      <c r="F1980">
        <v>20923</v>
      </c>
      <c r="G1980">
        <v>1</v>
      </c>
      <c r="H1980">
        <v>13339</v>
      </c>
      <c r="I1980">
        <v>0.36543516704105528</v>
      </c>
      <c r="J1980">
        <v>0.57320638728540374</v>
      </c>
      <c r="K1980">
        <v>2024</v>
      </c>
      <c r="L1980">
        <v>36</v>
      </c>
    </row>
    <row r="1981" spans="1:12" x14ac:dyDescent="0.3">
      <c r="A1981">
        <v>345</v>
      </c>
      <c r="B1981" t="s">
        <v>744</v>
      </c>
      <c r="C1981" t="s">
        <v>527</v>
      </c>
      <c r="D1981">
        <v>3086</v>
      </c>
      <c r="E1981" t="s">
        <v>1252</v>
      </c>
      <c r="F1981">
        <v>20923</v>
      </c>
      <c r="G1981">
        <v>2</v>
      </c>
      <c r="H1981">
        <v>5204</v>
      </c>
      <c r="I1981">
        <v>0.14749318931319599</v>
      </c>
      <c r="J1981">
        <v>0.59300538047655649</v>
      </c>
      <c r="K1981">
        <v>2024</v>
      </c>
      <c r="L1981">
        <v>36</v>
      </c>
    </row>
    <row r="1982" spans="1:12" x14ac:dyDescent="0.3">
      <c r="A1982">
        <v>345</v>
      </c>
      <c r="B1982" t="s">
        <v>744</v>
      </c>
      <c r="C1982" t="s">
        <v>490</v>
      </c>
      <c r="D1982">
        <v>2630</v>
      </c>
      <c r="E1982" t="s">
        <v>1195</v>
      </c>
      <c r="F1982">
        <v>20923</v>
      </c>
      <c r="G1982">
        <v>3</v>
      </c>
      <c r="H1982">
        <v>7571</v>
      </c>
      <c r="I1982">
        <v>0.12569899154041009</v>
      </c>
      <c r="J1982">
        <v>0.3473781534803857</v>
      </c>
      <c r="K1982">
        <v>2024</v>
      </c>
      <c r="L1982">
        <v>36</v>
      </c>
    </row>
    <row r="1983" spans="1:12" x14ac:dyDescent="0.3">
      <c r="A1983">
        <v>345</v>
      </c>
      <c r="B1983" t="s">
        <v>744</v>
      </c>
      <c r="C1983" t="s">
        <v>391</v>
      </c>
      <c r="D1983">
        <v>1124</v>
      </c>
      <c r="E1983" t="s">
        <v>1253</v>
      </c>
      <c r="F1983">
        <v>20923</v>
      </c>
      <c r="G1983">
        <v>4</v>
      </c>
      <c r="H1983">
        <v>1936</v>
      </c>
      <c r="I1983">
        <v>5.3720785738182862E-2</v>
      </c>
      <c r="J1983">
        <v>0.58057851239669422</v>
      </c>
      <c r="K1983">
        <v>2024</v>
      </c>
      <c r="L1983">
        <v>36</v>
      </c>
    </row>
    <row r="1984" spans="1:12" x14ac:dyDescent="0.3">
      <c r="A1984">
        <v>345</v>
      </c>
      <c r="B1984" t="s">
        <v>744</v>
      </c>
      <c r="C1984" t="s">
        <v>583</v>
      </c>
      <c r="D1984">
        <v>925</v>
      </c>
      <c r="E1984" t="s">
        <v>1254</v>
      </c>
      <c r="F1984">
        <v>20923</v>
      </c>
      <c r="G1984">
        <v>5</v>
      </c>
      <c r="H1984">
        <v>1620</v>
      </c>
      <c r="I1984">
        <v>4.4209721359269705E-2</v>
      </c>
      <c r="J1984">
        <v>0.57098765432098764</v>
      </c>
      <c r="K1984">
        <v>2024</v>
      </c>
      <c r="L1984">
        <v>36</v>
      </c>
    </row>
    <row r="1985" spans="1:12" x14ac:dyDescent="0.3">
      <c r="A1985">
        <v>345</v>
      </c>
      <c r="B1985" t="s">
        <v>744</v>
      </c>
      <c r="C1985" t="s">
        <v>256</v>
      </c>
      <c r="D1985">
        <v>677</v>
      </c>
      <c r="E1985" t="s">
        <v>1255</v>
      </c>
      <c r="F1985">
        <v>20923</v>
      </c>
      <c r="G1985">
        <v>6</v>
      </c>
      <c r="H1985">
        <v>3808</v>
      </c>
      <c r="I1985">
        <v>3.2356736605649285E-2</v>
      </c>
      <c r="J1985">
        <v>0.17778361344537816</v>
      </c>
      <c r="K1985">
        <v>2024</v>
      </c>
      <c r="L1985">
        <v>36</v>
      </c>
    </row>
    <row r="1986" spans="1:12" x14ac:dyDescent="0.3">
      <c r="A1986">
        <v>345</v>
      </c>
      <c r="B1986" t="s">
        <v>744</v>
      </c>
      <c r="C1986" t="s">
        <v>198</v>
      </c>
      <c r="D1986">
        <v>570</v>
      </c>
      <c r="E1986" t="s">
        <v>1256</v>
      </c>
      <c r="F1986">
        <v>20923</v>
      </c>
      <c r="G1986">
        <v>7</v>
      </c>
      <c r="H1986">
        <v>5375</v>
      </c>
      <c r="I1986">
        <v>2.724274721598241E-2</v>
      </c>
      <c r="J1986">
        <v>0.10604651162790697</v>
      </c>
      <c r="K1986">
        <v>2024</v>
      </c>
      <c r="L1986">
        <v>36</v>
      </c>
    </row>
    <row r="1987" spans="1:12" x14ac:dyDescent="0.3">
      <c r="A1987">
        <v>345</v>
      </c>
      <c r="B1987" t="s">
        <v>744</v>
      </c>
      <c r="C1987" t="s">
        <v>531</v>
      </c>
      <c r="D1987">
        <v>460</v>
      </c>
      <c r="E1987" t="s">
        <v>1194</v>
      </c>
      <c r="F1987">
        <v>20923</v>
      </c>
      <c r="G1987">
        <v>8</v>
      </c>
      <c r="H1987">
        <v>3403</v>
      </c>
      <c r="I1987">
        <v>2.1985374946231422E-2</v>
      </c>
      <c r="J1987">
        <v>0.13517484572436086</v>
      </c>
      <c r="K1987">
        <v>2024</v>
      </c>
      <c r="L1987">
        <v>36</v>
      </c>
    </row>
    <row r="1988" spans="1:12" x14ac:dyDescent="0.3">
      <c r="A1988">
        <v>345</v>
      </c>
      <c r="B1988" t="s">
        <v>744</v>
      </c>
      <c r="C1988" t="s">
        <v>427</v>
      </c>
      <c r="D1988">
        <v>251</v>
      </c>
      <c r="E1988" t="s">
        <v>1258</v>
      </c>
      <c r="F1988">
        <v>20923</v>
      </c>
      <c r="G1988">
        <v>9</v>
      </c>
      <c r="H1988">
        <v>460</v>
      </c>
      <c r="I1988">
        <v>1.1996367633704536E-2</v>
      </c>
      <c r="J1988">
        <v>0.54565217391304344</v>
      </c>
      <c r="K1988">
        <v>2024</v>
      </c>
      <c r="L1988">
        <v>36</v>
      </c>
    </row>
    <row r="1989" spans="1:12" x14ac:dyDescent="0.3">
      <c r="A1989">
        <v>345</v>
      </c>
      <c r="B1989" t="s">
        <v>744</v>
      </c>
      <c r="C1989" t="s">
        <v>511</v>
      </c>
      <c r="D1989">
        <v>223</v>
      </c>
      <c r="E1989" t="s">
        <v>1187</v>
      </c>
      <c r="F1989">
        <v>20923</v>
      </c>
      <c r="G1989">
        <v>10</v>
      </c>
      <c r="H1989">
        <v>5935</v>
      </c>
      <c r="I1989">
        <v>1.0658127419586102E-2</v>
      </c>
      <c r="J1989">
        <v>3.7573715248525694E-2</v>
      </c>
      <c r="K1989">
        <v>2024</v>
      </c>
      <c r="L1989">
        <v>36</v>
      </c>
    </row>
    <row r="1990" spans="1:12" x14ac:dyDescent="0.3">
      <c r="A1990">
        <v>345</v>
      </c>
      <c r="B1990" t="s">
        <v>744</v>
      </c>
      <c r="C1990" t="s">
        <v>385</v>
      </c>
      <c r="D1990">
        <v>222</v>
      </c>
      <c r="E1990" t="s">
        <v>1257</v>
      </c>
      <c r="F1990">
        <v>20923</v>
      </c>
      <c r="G1990">
        <v>11</v>
      </c>
      <c r="H1990">
        <v>1261</v>
      </c>
      <c r="I1990">
        <v>1.0610333126224728E-2</v>
      </c>
      <c r="J1990">
        <v>0.17605075337034101</v>
      </c>
      <c r="K1990">
        <v>2024</v>
      </c>
      <c r="L1990">
        <v>36</v>
      </c>
    </row>
    <row r="1991" spans="1:12" x14ac:dyDescent="0.3">
      <c r="A1991">
        <v>345</v>
      </c>
      <c r="B1991" t="s">
        <v>744</v>
      </c>
      <c r="C1991" t="s">
        <v>205</v>
      </c>
      <c r="D1991">
        <v>160</v>
      </c>
      <c r="E1991" t="s">
        <v>1030</v>
      </c>
      <c r="F1991">
        <v>20923</v>
      </c>
      <c r="G1991">
        <v>12</v>
      </c>
      <c r="H1991">
        <v>18695</v>
      </c>
      <c r="I1991">
        <v>7.647086937819624E-3</v>
      </c>
      <c r="J1991">
        <v>8.5584380850494777E-3</v>
      </c>
      <c r="K1991">
        <v>2024</v>
      </c>
      <c r="L1991">
        <v>36</v>
      </c>
    </row>
    <row r="1992" spans="1:12" x14ac:dyDescent="0.3">
      <c r="A1992">
        <v>345</v>
      </c>
      <c r="B1992" t="s">
        <v>744</v>
      </c>
      <c r="C1992" t="s">
        <v>411</v>
      </c>
      <c r="D1992">
        <v>150</v>
      </c>
      <c r="E1992" t="s">
        <v>1259</v>
      </c>
      <c r="F1992">
        <v>20923</v>
      </c>
      <c r="G1992">
        <v>13</v>
      </c>
      <c r="H1992">
        <v>955</v>
      </c>
      <c r="I1992">
        <v>7.1691440042058975E-3</v>
      </c>
      <c r="J1992">
        <v>0.15706806282722513</v>
      </c>
      <c r="K1992">
        <v>2024</v>
      </c>
      <c r="L1992">
        <v>36</v>
      </c>
    </row>
    <row r="1993" spans="1:12" x14ac:dyDescent="0.3">
      <c r="A1993">
        <v>345</v>
      </c>
      <c r="B1993" t="s">
        <v>744</v>
      </c>
      <c r="C1993" t="s">
        <v>314</v>
      </c>
      <c r="D1993">
        <v>146</v>
      </c>
      <c r="E1993" t="s">
        <v>1260</v>
      </c>
      <c r="F1993">
        <v>20923</v>
      </c>
      <c r="G1993">
        <v>14</v>
      </c>
      <c r="H1993">
        <v>3945</v>
      </c>
      <c r="I1993">
        <v>6.977966830760407E-3</v>
      </c>
      <c r="J1993">
        <v>3.7008871989860581E-2</v>
      </c>
      <c r="K1993">
        <v>2024</v>
      </c>
      <c r="L1993">
        <v>36</v>
      </c>
    </row>
    <row r="1994" spans="1:12" x14ac:dyDescent="0.3">
      <c r="A1994">
        <v>345</v>
      </c>
      <c r="B1994" t="s">
        <v>744</v>
      </c>
      <c r="C1994" t="s">
        <v>360</v>
      </c>
      <c r="D1994">
        <v>120</v>
      </c>
      <c r="E1994" t="s">
        <v>981</v>
      </c>
      <c r="F1994">
        <v>20923</v>
      </c>
      <c r="G1994">
        <v>15</v>
      </c>
      <c r="H1994">
        <v>1596</v>
      </c>
      <c r="I1994">
        <v>5.7353152033647187E-3</v>
      </c>
      <c r="J1994">
        <v>7.5187969924812026E-2</v>
      </c>
      <c r="K1994">
        <v>2024</v>
      </c>
      <c r="L1994">
        <v>36</v>
      </c>
    </row>
    <row r="1995" spans="1:12" x14ac:dyDescent="0.3">
      <c r="A1995">
        <v>345</v>
      </c>
      <c r="B1995" t="s">
        <v>744</v>
      </c>
      <c r="C1995" t="s">
        <v>338</v>
      </c>
      <c r="D1995">
        <v>93</v>
      </c>
      <c r="E1995" t="s">
        <v>969</v>
      </c>
      <c r="F1995">
        <v>20923</v>
      </c>
      <c r="G1995">
        <v>16</v>
      </c>
      <c r="H1995">
        <v>8003</v>
      </c>
      <c r="I1995">
        <v>4.4448692826076566E-3</v>
      </c>
      <c r="J1995">
        <v>1.1620642259152818E-2</v>
      </c>
      <c r="K1995">
        <v>2024</v>
      </c>
      <c r="L1995">
        <v>36</v>
      </c>
    </row>
    <row r="1996" spans="1:12" x14ac:dyDescent="0.3">
      <c r="A1996">
        <v>345</v>
      </c>
      <c r="B1996" t="s">
        <v>744</v>
      </c>
      <c r="C1996" t="s">
        <v>238</v>
      </c>
      <c r="D1996">
        <v>78</v>
      </c>
      <c r="E1996" t="s">
        <v>1188</v>
      </c>
      <c r="F1996">
        <v>20923</v>
      </c>
      <c r="G1996">
        <v>17</v>
      </c>
      <c r="H1996">
        <v>4316</v>
      </c>
      <c r="I1996">
        <v>3.7279548821870668E-3</v>
      </c>
      <c r="J1996">
        <v>1.8072289156626505E-2</v>
      </c>
      <c r="K1996">
        <v>2024</v>
      </c>
      <c r="L1996">
        <v>36</v>
      </c>
    </row>
    <row r="1997" spans="1:12" x14ac:dyDescent="0.3">
      <c r="A1997">
        <v>345</v>
      </c>
      <c r="B1997" t="s">
        <v>744</v>
      </c>
      <c r="C1997" t="s">
        <v>386</v>
      </c>
      <c r="D1997">
        <v>73</v>
      </c>
      <c r="E1997" t="s">
        <v>1191</v>
      </c>
      <c r="F1997">
        <v>20923</v>
      </c>
      <c r="G1997">
        <v>18</v>
      </c>
      <c r="H1997">
        <v>6371</v>
      </c>
      <c r="I1997">
        <v>3.4889834153802035E-3</v>
      </c>
      <c r="J1997">
        <v>1.1458169832051484E-2</v>
      </c>
      <c r="K1997">
        <v>2024</v>
      </c>
      <c r="L1997">
        <v>36</v>
      </c>
    </row>
    <row r="1998" spans="1:12" x14ac:dyDescent="0.3">
      <c r="A1998">
        <v>345</v>
      </c>
      <c r="B1998" t="s">
        <v>744</v>
      </c>
      <c r="C1998" t="s">
        <v>310</v>
      </c>
      <c r="D1998">
        <v>71</v>
      </c>
      <c r="E1998" t="s">
        <v>975</v>
      </c>
      <c r="F1998">
        <v>20923</v>
      </c>
      <c r="G1998">
        <v>19</v>
      </c>
      <c r="H1998">
        <v>757</v>
      </c>
      <c r="I1998">
        <v>3.3933948286574583E-3</v>
      </c>
      <c r="J1998">
        <v>9.3791281373844126E-2</v>
      </c>
      <c r="K1998">
        <v>2024</v>
      </c>
      <c r="L1998">
        <v>36</v>
      </c>
    </row>
    <row r="1999" spans="1:12" x14ac:dyDescent="0.3">
      <c r="A1999">
        <v>345</v>
      </c>
      <c r="B1999" t="s">
        <v>744</v>
      </c>
      <c r="C1999" t="s">
        <v>590</v>
      </c>
      <c r="D1999">
        <v>68</v>
      </c>
      <c r="E1999" t="s">
        <v>1296</v>
      </c>
      <c r="F1999">
        <v>20923</v>
      </c>
      <c r="G1999">
        <v>20</v>
      </c>
      <c r="H1999">
        <v>670</v>
      </c>
      <c r="I1999">
        <v>3.2500119485733402E-3</v>
      </c>
      <c r="J1999">
        <v>0.10149253731343283</v>
      </c>
      <c r="K1999">
        <v>2024</v>
      </c>
      <c r="L1999">
        <v>36</v>
      </c>
    </row>
    <row r="2000" spans="1:12" x14ac:dyDescent="0.3">
      <c r="A2000">
        <v>345</v>
      </c>
      <c r="B2000" t="s">
        <v>744</v>
      </c>
      <c r="C2000" t="s">
        <v>601</v>
      </c>
      <c r="D2000">
        <v>62</v>
      </c>
      <c r="E2000" t="s">
        <v>1290</v>
      </c>
      <c r="F2000">
        <v>20923</v>
      </c>
      <c r="G2000">
        <v>21</v>
      </c>
      <c r="H2000">
        <v>2857</v>
      </c>
      <c r="I2000">
        <v>2.9632461884051046E-3</v>
      </c>
      <c r="J2000">
        <v>2.1701085054252712E-2</v>
      </c>
      <c r="K2000">
        <v>2024</v>
      </c>
      <c r="L2000">
        <v>36</v>
      </c>
    </row>
    <row r="2001" spans="1:12" x14ac:dyDescent="0.3">
      <c r="A2001">
        <v>345</v>
      </c>
      <c r="B2001" t="s">
        <v>744</v>
      </c>
      <c r="C2001" t="s">
        <v>519</v>
      </c>
      <c r="D2001">
        <v>61</v>
      </c>
      <c r="E2001" t="s">
        <v>976</v>
      </c>
      <c r="F2001">
        <v>20923</v>
      </c>
      <c r="G2001">
        <v>22</v>
      </c>
      <c r="H2001">
        <v>602</v>
      </c>
      <c r="I2001">
        <v>2.9154518950437317E-3</v>
      </c>
      <c r="J2001">
        <v>0.10132890365448505</v>
      </c>
      <c r="K2001">
        <v>2024</v>
      </c>
      <c r="L2001">
        <v>36</v>
      </c>
    </row>
    <row r="2002" spans="1:12" x14ac:dyDescent="0.3">
      <c r="A2002">
        <v>345</v>
      </c>
      <c r="B2002" t="s">
        <v>744</v>
      </c>
      <c r="C2002" t="s">
        <v>207</v>
      </c>
      <c r="D2002">
        <v>54</v>
      </c>
      <c r="E2002" t="s">
        <v>2254</v>
      </c>
      <c r="F2002">
        <v>20923</v>
      </c>
      <c r="G2002">
        <v>23.5</v>
      </c>
      <c r="H2002">
        <v>624</v>
      </c>
      <c r="I2002">
        <v>2.5808918415141232E-3</v>
      </c>
      <c r="J2002">
        <v>8.6538461538461536E-2</v>
      </c>
      <c r="K2002">
        <v>2024</v>
      </c>
      <c r="L2002">
        <v>36</v>
      </c>
    </row>
    <row r="2003" spans="1:12" x14ac:dyDescent="0.3">
      <c r="A2003">
        <v>345</v>
      </c>
      <c r="B2003" t="s">
        <v>744</v>
      </c>
      <c r="C2003" t="s">
        <v>297</v>
      </c>
      <c r="D2003">
        <v>54</v>
      </c>
      <c r="E2003" t="s">
        <v>1190</v>
      </c>
      <c r="F2003">
        <v>20923</v>
      </c>
      <c r="G2003">
        <v>23.5</v>
      </c>
      <c r="H2003">
        <v>4738</v>
      </c>
      <c r="I2003">
        <v>2.5808918415141232E-3</v>
      </c>
      <c r="J2003">
        <v>1.1397214014352047E-2</v>
      </c>
      <c r="K2003">
        <v>2024</v>
      </c>
      <c r="L2003">
        <v>36</v>
      </c>
    </row>
    <row r="2004" spans="1:12" x14ac:dyDescent="0.3">
      <c r="A2004">
        <v>345</v>
      </c>
      <c r="B2004" t="s">
        <v>744</v>
      </c>
      <c r="C2004" t="s">
        <v>436</v>
      </c>
      <c r="D2004">
        <v>50</v>
      </c>
      <c r="E2004" t="s">
        <v>967</v>
      </c>
      <c r="F2004">
        <v>20923</v>
      </c>
      <c r="G2004">
        <v>25</v>
      </c>
      <c r="H2004">
        <v>1634</v>
      </c>
      <c r="I2004">
        <v>2.3897146680686328E-3</v>
      </c>
      <c r="J2004">
        <v>3.0599755201958383E-2</v>
      </c>
      <c r="K2004">
        <v>2024</v>
      </c>
      <c r="L2004">
        <v>36</v>
      </c>
    </row>
    <row r="2005" spans="1:12" x14ac:dyDescent="0.3">
      <c r="A2005">
        <v>345</v>
      </c>
      <c r="B2005" t="s">
        <v>744</v>
      </c>
      <c r="C2005" t="s">
        <v>557</v>
      </c>
      <c r="D2005">
        <v>48</v>
      </c>
      <c r="E2005" t="s">
        <v>1295</v>
      </c>
      <c r="F2005">
        <v>20923</v>
      </c>
      <c r="G2005">
        <v>26.5</v>
      </c>
      <c r="H2005">
        <v>599</v>
      </c>
      <c r="I2005">
        <v>2.2941260813458871E-3</v>
      </c>
      <c r="J2005">
        <v>8.0133555926544239E-2</v>
      </c>
      <c r="K2005">
        <v>2024</v>
      </c>
      <c r="L2005">
        <v>36</v>
      </c>
    </row>
    <row r="2006" spans="1:12" x14ac:dyDescent="0.3">
      <c r="A2006">
        <v>345</v>
      </c>
      <c r="B2006" t="s">
        <v>744</v>
      </c>
      <c r="C2006" t="s">
        <v>618</v>
      </c>
      <c r="D2006">
        <v>48</v>
      </c>
      <c r="E2006" t="s">
        <v>1298</v>
      </c>
      <c r="F2006">
        <v>20923</v>
      </c>
      <c r="G2006">
        <v>26.5</v>
      </c>
      <c r="H2006">
        <v>395</v>
      </c>
      <c r="I2006">
        <v>2.2941260813458871E-3</v>
      </c>
      <c r="J2006">
        <v>0.12151898734177215</v>
      </c>
      <c r="K2006">
        <v>2024</v>
      </c>
      <c r="L2006">
        <v>36</v>
      </c>
    </row>
    <row r="2007" spans="1:12" x14ac:dyDescent="0.3">
      <c r="A2007">
        <v>345</v>
      </c>
      <c r="B2007" t="s">
        <v>744</v>
      </c>
      <c r="C2007" t="s">
        <v>163</v>
      </c>
      <c r="D2007">
        <v>44</v>
      </c>
      <c r="E2007" t="s">
        <v>1146</v>
      </c>
      <c r="F2007">
        <v>20923</v>
      </c>
      <c r="G2007">
        <v>28</v>
      </c>
      <c r="H2007">
        <v>2970</v>
      </c>
      <c r="I2007">
        <v>2.1029489079003967E-3</v>
      </c>
      <c r="J2007">
        <v>1.4814814814814815E-2</v>
      </c>
      <c r="K2007">
        <v>2024</v>
      </c>
      <c r="L2007">
        <v>36</v>
      </c>
    </row>
    <row r="2008" spans="1:12" x14ac:dyDescent="0.3">
      <c r="A2008">
        <v>345</v>
      </c>
      <c r="B2008" t="s">
        <v>744</v>
      </c>
      <c r="C2008" t="s">
        <v>667</v>
      </c>
      <c r="D2008">
        <v>43</v>
      </c>
      <c r="E2008" t="s">
        <v>1193</v>
      </c>
      <c r="F2008">
        <v>20923</v>
      </c>
      <c r="G2008">
        <v>29</v>
      </c>
      <c r="H2008">
        <v>1816</v>
      </c>
      <c r="I2008">
        <v>2.0551546145390238E-3</v>
      </c>
      <c r="J2008">
        <v>2.36784140969163E-2</v>
      </c>
      <c r="K2008">
        <v>2024</v>
      </c>
      <c r="L2008">
        <v>36</v>
      </c>
    </row>
    <row r="2009" spans="1:12" x14ac:dyDescent="0.3">
      <c r="A2009">
        <v>345</v>
      </c>
      <c r="B2009" t="s">
        <v>744</v>
      </c>
      <c r="C2009" t="s">
        <v>508</v>
      </c>
      <c r="D2009">
        <v>42</v>
      </c>
      <c r="E2009" t="s">
        <v>1288</v>
      </c>
      <c r="F2009">
        <v>20923</v>
      </c>
      <c r="G2009">
        <v>30</v>
      </c>
      <c r="H2009">
        <v>2340</v>
      </c>
      <c r="I2009">
        <v>2.0073603211776514E-3</v>
      </c>
      <c r="J2009">
        <v>1.7948717948717947E-2</v>
      </c>
      <c r="K2009">
        <v>2024</v>
      </c>
      <c r="L2009">
        <v>36</v>
      </c>
    </row>
    <row r="2010" spans="1:12" x14ac:dyDescent="0.3">
      <c r="A2010">
        <v>345</v>
      </c>
      <c r="B2010" t="s">
        <v>744</v>
      </c>
      <c r="C2010" t="s">
        <v>516</v>
      </c>
      <c r="D2010">
        <v>40</v>
      </c>
      <c r="E2010" t="s">
        <v>1294</v>
      </c>
      <c r="F2010">
        <v>20923</v>
      </c>
      <c r="G2010">
        <v>31</v>
      </c>
      <c r="H2010">
        <v>888</v>
      </c>
      <c r="I2010">
        <v>1.911771734454906E-3</v>
      </c>
      <c r="J2010">
        <v>4.5045045045045043E-2</v>
      </c>
      <c r="K2010">
        <v>2024</v>
      </c>
      <c r="L2010">
        <v>36</v>
      </c>
    </row>
    <row r="2011" spans="1:12" x14ac:dyDescent="0.3">
      <c r="A2011">
        <v>345</v>
      </c>
      <c r="B2011" t="s">
        <v>744</v>
      </c>
      <c r="C2011" t="s">
        <v>447</v>
      </c>
      <c r="D2011">
        <v>39</v>
      </c>
      <c r="E2011" t="s">
        <v>1147</v>
      </c>
      <c r="F2011">
        <v>20923</v>
      </c>
      <c r="G2011">
        <v>32</v>
      </c>
      <c r="H2011">
        <v>2679</v>
      </c>
      <c r="I2011">
        <v>1.8639774410935334E-3</v>
      </c>
      <c r="J2011">
        <v>1.4557670772676373E-2</v>
      </c>
      <c r="K2011">
        <v>2024</v>
      </c>
      <c r="L2011">
        <v>36</v>
      </c>
    </row>
    <row r="2012" spans="1:12" x14ac:dyDescent="0.3">
      <c r="A2012">
        <v>345</v>
      </c>
      <c r="B2012" t="s">
        <v>744</v>
      </c>
      <c r="C2012" t="s">
        <v>324</v>
      </c>
      <c r="D2012">
        <v>38</v>
      </c>
      <c r="E2012" t="s">
        <v>972</v>
      </c>
      <c r="F2012">
        <v>20923</v>
      </c>
      <c r="G2012">
        <v>33.5</v>
      </c>
      <c r="H2012">
        <v>702</v>
      </c>
      <c r="I2012">
        <v>1.8161831477321608E-3</v>
      </c>
      <c r="J2012">
        <v>5.4131054131054131E-2</v>
      </c>
      <c r="K2012">
        <v>2024</v>
      </c>
      <c r="L2012">
        <v>36</v>
      </c>
    </row>
    <row r="2013" spans="1:12" x14ac:dyDescent="0.3">
      <c r="A2013">
        <v>345</v>
      </c>
      <c r="B2013" t="s">
        <v>744</v>
      </c>
      <c r="C2013" t="s">
        <v>402</v>
      </c>
      <c r="D2013">
        <v>38</v>
      </c>
      <c r="E2013" t="s">
        <v>1189</v>
      </c>
      <c r="F2013">
        <v>20923</v>
      </c>
      <c r="G2013">
        <v>33.5</v>
      </c>
      <c r="H2013">
        <v>5544</v>
      </c>
      <c r="I2013">
        <v>1.8161831477321608E-3</v>
      </c>
      <c r="J2013">
        <v>6.854256854256854E-3</v>
      </c>
      <c r="K2013">
        <v>2024</v>
      </c>
      <c r="L2013">
        <v>36</v>
      </c>
    </row>
    <row r="2014" spans="1:12" x14ac:dyDescent="0.3">
      <c r="A2014">
        <v>345</v>
      </c>
      <c r="B2014" t="s">
        <v>744</v>
      </c>
      <c r="C2014" t="s">
        <v>404</v>
      </c>
      <c r="D2014">
        <v>37</v>
      </c>
      <c r="E2014" t="s">
        <v>1293</v>
      </c>
      <c r="F2014">
        <v>20923</v>
      </c>
      <c r="G2014">
        <v>35</v>
      </c>
      <c r="H2014">
        <v>2756</v>
      </c>
      <c r="I2014">
        <v>1.7683888543707882E-3</v>
      </c>
      <c r="J2014">
        <v>1.3425253991291727E-2</v>
      </c>
      <c r="K2014">
        <v>2024</v>
      </c>
      <c r="L2014">
        <v>36</v>
      </c>
    </row>
    <row r="2015" spans="1:12" x14ac:dyDescent="0.3">
      <c r="A2015">
        <v>345</v>
      </c>
      <c r="B2015" t="s">
        <v>744</v>
      </c>
      <c r="C2015" t="s">
        <v>160</v>
      </c>
      <c r="D2015">
        <v>34</v>
      </c>
      <c r="E2015" t="s">
        <v>968</v>
      </c>
      <c r="F2015">
        <v>20923</v>
      </c>
      <c r="G2015">
        <v>36</v>
      </c>
      <c r="H2015">
        <v>1805</v>
      </c>
      <c r="I2015">
        <v>1.6250059742866701E-3</v>
      </c>
      <c r="J2015">
        <v>1.8836565096952907E-2</v>
      </c>
      <c r="K2015">
        <v>2024</v>
      </c>
      <c r="L2015">
        <v>36</v>
      </c>
    </row>
    <row r="2016" spans="1:12" x14ac:dyDescent="0.3">
      <c r="A2016">
        <v>345</v>
      </c>
      <c r="B2016" t="s">
        <v>744</v>
      </c>
      <c r="C2016" t="s">
        <v>546</v>
      </c>
      <c r="D2016">
        <v>33</v>
      </c>
      <c r="E2016" t="s">
        <v>1185</v>
      </c>
      <c r="F2016">
        <v>20923</v>
      </c>
      <c r="G2016">
        <v>37.5</v>
      </c>
      <c r="H2016">
        <v>5351</v>
      </c>
      <c r="I2016">
        <v>1.5772116809252975E-3</v>
      </c>
      <c r="J2016">
        <v>6.1670715754064661E-3</v>
      </c>
      <c r="K2016">
        <v>2024</v>
      </c>
      <c r="L2016">
        <v>36</v>
      </c>
    </row>
    <row r="2017" spans="1:12" x14ac:dyDescent="0.3">
      <c r="A2017">
        <v>345</v>
      </c>
      <c r="B2017" t="s">
        <v>744</v>
      </c>
      <c r="C2017" t="s">
        <v>668</v>
      </c>
      <c r="D2017">
        <v>33</v>
      </c>
      <c r="E2017" t="s">
        <v>1224</v>
      </c>
      <c r="F2017">
        <v>20923</v>
      </c>
      <c r="G2017">
        <v>37.5</v>
      </c>
      <c r="H2017">
        <v>5140</v>
      </c>
      <c r="I2017">
        <v>1.5772116809252975E-3</v>
      </c>
      <c r="J2017">
        <v>6.4202334630350192E-3</v>
      </c>
      <c r="K2017">
        <v>2024</v>
      </c>
      <c r="L2017">
        <v>36</v>
      </c>
    </row>
    <row r="2018" spans="1:12" x14ac:dyDescent="0.3">
      <c r="A2018">
        <v>345</v>
      </c>
      <c r="B2018" t="s">
        <v>744</v>
      </c>
      <c r="C2018" t="s">
        <v>408</v>
      </c>
      <c r="D2018">
        <v>31</v>
      </c>
      <c r="E2018" t="s">
        <v>982</v>
      </c>
      <c r="F2018">
        <v>20923</v>
      </c>
      <c r="G2018">
        <v>39.5</v>
      </c>
      <c r="H2018">
        <v>5976</v>
      </c>
      <c r="I2018">
        <v>1.4816230942025523E-3</v>
      </c>
      <c r="J2018">
        <v>5.1874163319946456E-3</v>
      </c>
      <c r="K2018">
        <v>2024</v>
      </c>
      <c r="L2018">
        <v>36</v>
      </c>
    </row>
    <row r="2019" spans="1:12" x14ac:dyDescent="0.3">
      <c r="A2019">
        <v>345</v>
      </c>
      <c r="B2019" t="s">
        <v>744</v>
      </c>
      <c r="C2019" t="s">
        <v>576</v>
      </c>
      <c r="D2019">
        <v>31</v>
      </c>
      <c r="E2019" t="s">
        <v>1287</v>
      </c>
      <c r="F2019">
        <v>20923</v>
      </c>
      <c r="G2019">
        <v>39.5</v>
      </c>
      <c r="H2019">
        <v>2709</v>
      </c>
      <c r="I2019">
        <v>1.4816230942025523E-3</v>
      </c>
      <c r="J2019">
        <v>1.1443337024732374E-2</v>
      </c>
      <c r="K2019">
        <v>2024</v>
      </c>
      <c r="L2019">
        <v>36</v>
      </c>
    </row>
    <row r="2020" spans="1:12" x14ac:dyDescent="0.3">
      <c r="A2020">
        <v>345</v>
      </c>
      <c r="B2020" t="s">
        <v>744</v>
      </c>
      <c r="C2020" t="s">
        <v>465</v>
      </c>
      <c r="D2020">
        <v>30</v>
      </c>
      <c r="E2020" t="s">
        <v>1291</v>
      </c>
      <c r="F2020">
        <v>20923</v>
      </c>
      <c r="G2020">
        <v>41</v>
      </c>
      <c r="H2020">
        <v>1535</v>
      </c>
      <c r="I2020">
        <v>1.4338288008411797E-3</v>
      </c>
      <c r="J2020">
        <v>1.9543973941368076E-2</v>
      </c>
      <c r="K2020">
        <v>2024</v>
      </c>
      <c r="L2020">
        <v>36</v>
      </c>
    </row>
    <row r="2021" spans="1:12" x14ac:dyDescent="0.3">
      <c r="A2021">
        <v>345</v>
      </c>
      <c r="B2021" t="s">
        <v>744</v>
      </c>
      <c r="C2021" t="s">
        <v>388</v>
      </c>
      <c r="D2021">
        <v>27</v>
      </c>
      <c r="E2021" t="s">
        <v>1297</v>
      </c>
      <c r="F2021">
        <v>20923</v>
      </c>
      <c r="G2021">
        <v>42.5</v>
      </c>
      <c r="H2021">
        <v>456</v>
      </c>
      <c r="I2021">
        <v>1.2904459207570616E-3</v>
      </c>
      <c r="J2021">
        <v>5.921052631578947E-2</v>
      </c>
      <c r="K2021">
        <v>2024</v>
      </c>
      <c r="L2021">
        <v>36</v>
      </c>
    </row>
    <row r="2022" spans="1:12" x14ac:dyDescent="0.3">
      <c r="A2022">
        <v>345</v>
      </c>
      <c r="B2022" t="s">
        <v>744</v>
      </c>
      <c r="C2022" t="s">
        <v>599</v>
      </c>
      <c r="D2022">
        <v>27</v>
      </c>
      <c r="E2022" t="s">
        <v>1177</v>
      </c>
      <c r="F2022">
        <v>20923</v>
      </c>
      <c r="G2022">
        <v>42.5</v>
      </c>
      <c r="H2022">
        <v>902</v>
      </c>
      <c r="I2022">
        <v>1.2904459207570616E-3</v>
      </c>
      <c r="J2022">
        <v>2.9933481152993349E-2</v>
      </c>
      <c r="K2022">
        <v>2024</v>
      </c>
      <c r="L2022">
        <v>36</v>
      </c>
    </row>
    <row r="2023" spans="1:12" x14ac:dyDescent="0.3">
      <c r="A2023">
        <v>345</v>
      </c>
      <c r="B2023" t="s">
        <v>744</v>
      </c>
      <c r="C2023" t="s">
        <v>264</v>
      </c>
      <c r="D2023">
        <v>26</v>
      </c>
      <c r="E2023" t="s">
        <v>1031</v>
      </c>
      <c r="F2023">
        <v>20923</v>
      </c>
      <c r="G2023">
        <v>44</v>
      </c>
      <c r="H2023">
        <v>9696</v>
      </c>
      <c r="I2023">
        <v>1.242651627395689E-3</v>
      </c>
      <c r="J2023">
        <v>2.6815181518151814E-3</v>
      </c>
      <c r="K2023">
        <v>2024</v>
      </c>
      <c r="L2023">
        <v>36</v>
      </c>
    </row>
    <row r="2024" spans="1:12" x14ac:dyDescent="0.3">
      <c r="A2024">
        <v>345</v>
      </c>
      <c r="B2024" t="s">
        <v>744</v>
      </c>
      <c r="C2024" t="s">
        <v>587</v>
      </c>
      <c r="D2024">
        <v>25</v>
      </c>
      <c r="E2024" t="s">
        <v>1169</v>
      </c>
      <c r="F2024">
        <v>20923</v>
      </c>
      <c r="G2024">
        <v>45</v>
      </c>
      <c r="H2024">
        <v>3439</v>
      </c>
      <c r="I2024">
        <v>1.1948573340343164E-3</v>
      </c>
      <c r="J2024">
        <v>7.2695551032276821E-3</v>
      </c>
      <c r="K2024">
        <v>2024</v>
      </c>
      <c r="L2024">
        <v>36</v>
      </c>
    </row>
    <row r="2025" spans="1:12" x14ac:dyDescent="0.3">
      <c r="A2025">
        <v>3107</v>
      </c>
      <c r="B2025" t="s">
        <v>713</v>
      </c>
      <c r="C2025" t="s">
        <v>205</v>
      </c>
      <c r="D2025">
        <v>4414</v>
      </c>
      <c r="E2025" t="s">
        <v>1030</v>
      </c>
      <c r="F2025">
        <v>27148</v>
      </c>
      <c r="G2025">
        <v>1</v>
      </c>
      <c r="H2025">
        <v>18695</v>
      </c>
      <c r="I2025">
        <v>0.16259024605864153</v>
      </c>
      <c r="J2025">
        <v>0.23610591067130249</v>
      </c>
      <c r="K2025">
        <v>2024</v>
      </c>
      <c r="L2025">
        <v>36</v>
      </c>
    </row>
    <row r="2026" spans="1:12" x14ac:dyDescent="0.3">
      <c r="A2026">
        <v>3107</v>
      </c>
      <c r="B2026" t="s">
        <v>713</v>
      </c>
      <c r="C2026" t="s">
        <v>264</v>
      </c>
      <c r="D2026">
        <v>3657</v>
      </c>
      <c r="E2026" t="s">
        <v>1031</v>
      </c>
      <c r="F2026">
        <v>27148</v>
      </c>
      <c r="G2026">
        <v>2</v>
      </c>
      <c r="H2026">
        <v>9696</v>
      </c>
      <c r="I2026">
        <v>0.13470605569471047</v>
      </c>
      <c r="J2026">
        <v>0.37716584158415839</v>
      </c>
      <c r="K2026">
        <v>2024</v>
      </c>
      <c r="L2026">
        <v>36</v>
      </c>
    </row>
    <row r="2027" spans="1:12" x14ac:dyDescent="0.3">
      <c r="A2027">
        <v>3107</v>
      </c>
      <c r="B2027" t="s">
        <v>713</v>
      </c>
      <c r="C2027" t="s">
        <v>265</v>
      </c>
      <c r="D2027">
        <v>1858</v>
      </c>
      <c r="E2027" t="s">
        <v>1033</v>
      </c>
      <c r="F2027">
        <v>27148</v>
      </c>
      <c r="G2027">
        <v>3</v>
      </c>
      <c r="H2027">
        <v>6276</v>
      </c>
      <c r="I2027">
        <v>6.8439664063651096E-2</v>
      </c>
      <c r="J2027">
        <v>0.29604843849585721</v>
      </c>
      <c r="K2027">
        <v>2024</v>
      </c>
      <c r="L2027">
        <v>36</v>
      </c>
    </row>
    <row r="2028" spans="1:12" x14ac:dyDescent="0.3">
      <c r="A2028">
        <v>3107</v>
      </c>
      <c r="B2028" t="s">
        <v>713</v>
      </c>
      <c r="C2028" t="s">
        <v>520</v>
      </c>
      <c r="D2028">
        <v>1445</v>
      </c>
      <c r="E2028" t="s">
        <v>1037</v>
      </c>
      <c r="F2028">
        <v>27148</v>
      </c>
      <c r="G2028">
        <v>4</v>
      </c>
      <c r="H2028">
        <v>3995</v>
      </c>
      <c r="I2028">
        <v>5.3226757035509061E-2</v>
      </c>
      <c r="J2028">
        <v>0.36170212765957449</v>
      </c>
      <c r="K2028">
        <v>2024</v>
      </c>
      <c r="L2028">
        <v>36</v>
      </c>
    </row>
    <row r="2029" spans="1:12" x14ac:dyDescent="0.3">
      <c r="A2029">
        <v>3107</v>
      </c>
      <c r="B2029" t="s">
        <v>713</v>
      </c>
      <c r="C2029" t="s">
        <v>398</v>
      </c>
      <c r="D2029">
        <v>1106</v>
      </c>
      <c r="E2029" t="s">
        <v>1044</v>
      </c>
      <c r="F2029">
        <v>27148</v>
      </c>
      <c r="G2029">
        <v>5</v>
      </c>
      <c r="H2029">
        <v>3290</v>
      </c>
      <c r="I2029">
        <v>4.0739649329600711E-2</v>
      </c>
      <c r="J2029">
        <v>0.33617021276595743</v>
      </c>
      <c r="K2029">
        <v>2024</v>
      </c>
      <c r="L2029">
        <v>36</v>
      </c>
    </row>
    <row r="2030" spans="1:12" x14ac:dyDescent="0.3">
      <c r="A2030">
        <v>3107</v>
      </c>
      <c r="B2030" t="s">
        <v>713</v>
      </c>
      <c r="C2030" t="s">
        <v>215</v>
      </c>
      <c r="D2030">
        <v>1063</v>
      </c>
      <c r="E2030" t="s">
        <v>1041</v>
      </c>
      <c r="F2030">
        <v>27148</v>
      </c>
      <c r="G2030">
        <v>6</v>
      </c>
      <c r="H2030">
        <v>14909</v>
      </c>
      <c r="I2030">
        <v>3.9155738912627081E-2</v>
      </c>
      <c r="J2030">
        <v>7.1299215239117308E-2</v>
      </c>
      <c r="K2030">
        <v>2024</v>
      </c>
      <c r="L2030">
        <v>36</v>
      </c>
    </row>
    <row r="2031" spans="1:12" x14ac:dyDescent="0.3">
      <c r="A2031">
        <v>3107</v>
      </c>
      <c r="B2031" t="s">
        <v>713</v>
      </c>
      <c r="C2031" t="s">
        <v>504</v>
      </c>
      <c r="D2031">
        <v>772</v>
      </c>
      <c r="E2031" t="s">
        <v>1039</v>
      </c>
      <c r="F2031">
        <v>27148</v>
      </c>
      <c r="G2031">
        <v>7</v>
      </c>
      <c r="H2031">
        <v>10574</v>
      </c>
      <c r="I2031">
        <v>2.8436717253573007E-2</v>
      </c>
      <c r="J2031">
        <v>7.3009268015888029E-2</v>
      </c>
      <c r="K2031">
        <v>2024</v>
      </c>
      <c r="L2031">
        <v>36</v>
      </c>
    </row>
    <row r="2032" spans="1:12" x14ac:dyDescent="0.3">
      <c r="A2032">
        <v>3107</v>
      </c>
      <c r="B2032" t="s">
        <v>713</v>
      </c>
      <c r="C2032" t="s">
        <v>511</v>
      </c>
      <c r="D2032">
        <v>765</v>
      </c>
      <c r="E2032" t="s">
        <v>1187</v>
      </c>
      <c r="F2032">
        <v>27148</v>
      </c>
      <c r="G2032">
        <v>8</v>
      </c>
      <c r="H2032">
        <v>5935</v>
      </c>
      <c r="I2032">
        <v>2.8178871371740091E-2</v>
      </c>
      <c r="J2032">
        <v>0.12889637742207244</v>
      </c>
      <c r="K2032">
        <v>2024</v>
      </c>
      <c r="L2032">
        <v>36</v>
      </c>
    </row>
    <row r="2033" spans="1:12" x14ac:dyDescent="0.3">
      <c r="A2033">
        <v>3107</v>
      </c>
      <c r="B2033" t="s">
        <v>713</v>
      </c>
      <c r="C2033" t="s">
        <v>238</v>
      </c>
      <c r="D2033">
        <v>697</v>
      </c>
      <c r="E2033" t="s">
        <v>1188</v>
      </c>
      <c r="F2033">
        <v>27148</v>
      </c>
      <c r="G2033">
        <v>9</v>
      </c>
      <c r="H2033">
        <v>4316</v>
      </c>
      <c r="I2033">
        <v>2.5674082805363194E-2</v>
      </c>
      <c r="J2033">
        <v>0.16149212233549584</v>
      </c>
      <c r="K2033">
        <v>2024</v>
      </c>
      <c r="L2033">
        <v>36</v>
      </c>
    </row>
    <row r="2034" spans="1:12" x14ac:dyDescent="0.3">
      <c r="A2034">
        <v>3107</v>
      </c>
      <c r="B2034" t="s">
        <v>713</v>
      </c>
      <c r="C2034" t="s">
        <v>358</v>
      </c>
      <c r="D2034">
        <v>662</v>
      </c>
      <c r="E2034" t="s">
        <v>1036</v>
      </c>
      <c r="F2034">
        <v>27148</v>
      </c>
      <c r="G2034">
        <v>10</v>
      </c>
      <c r="H2034">
        <v>3945</v>
      </c>
      <c r="I2034">
        <v>2.4384853396198614E-2</v>
      </c>
      <c r="J2034">
        <v>0.16780735107731307</v>
      </c>
      <c r="K2034">
        <v>2024</v>
      </c>
      <c r="L2034">
        <v>36</v>
      </c>
    </row>
    <row r="2035" spans="1:12" x14ac:dyDescent="0.3">
      <c r="A2035">
        <v>3107</v>
      </c>
      <c r="B2035" t="s">
        <v>713</v>
      </c>
      <c r="C2035" t="s">
        <v>384</v>
      </c>
      <c r="D2035">
        <v>492</v>
      </c>
      <c r="E2035" t="s">
        <v>1089</v>
      </c>
      <c r="F2035">
        <v>27148</v>
      </c>
      <c r="G2035">
        <v>11</v>
      </c>
      <c r="H2035">
        <v>13339</v>
      </c>
      <c r="I2035">
        <v>1.8122881980256373E-2</v>
      </c>
      <c r="J2035">
        <v>3.6884324162231051E-2</v>
      </c>
      <c r="K2035">
        <v>2024</v>
      </c>
      <c r="L2035">
        <v>36</v>
      </c>
    </row>
    <row r="2036" spans="1:12" x14ac:dyDescent="0.3">
      <c r="A2036">
        <v>3107</v>
      </c>
      <c r="B2036" t="s">
        <v>713</v>
      </c>
      <c r="C2036" t="s">
        <v>361</v>
      </c>
      <c r="D2036">
        <v>478</v>
      </c>
      <c r="E2036" t="s">
        <v>1032</v>
      </c>
      <c r="F2036">
        <v>27148</v>
      </c>
      <c r="G2036">
        <v>12</v>
      </c>
      <c r="H2036">
        <v>3560</v>
      </c>
      <c r="I2036">
        <v>1.7607190216590542E-2</v>
      </c>
      <c r="J2036">
        <v>0.13426966292134832</v>
      </c>
      <c r="K2036">
        <v>2024</v>
      </c>
      <c r="L2036">
        <v>36</v>
      </c>
    </row>
    <row r="2037" spans="1:12" x14ac:dyDescent="0.3">
      <c r="A2037">
        <v>3107</v>
      </c>
      <c r="B2037" t="s">
        <v>713</v>
      </c>
      <c r="C2037" t="s">
        <v>505</v>
      </c>
      <c r="D2037">
        <v>427</v>
      </c>
      <c r="E2037" t="s">
        <v>1054</v>
      </c>
      <c r="F2037">
        <v>27148</v>
      </c>
      <c r="G2037">
        <v>13</v>
      </c>
      <c r="H2037">
        <v>3953</v>
      </c>
      <c r="I2037">
        <v>1.5728598791807869E-2</v>
      </c>
      <c r="J2037">
        <v>0.10801922590437642</v>
      </c>
      <c r="K2037">
        <v>2024</v>
      </c>
      <c r="L2037">
        <v>36</v>
      </c>
    </row>
    <row r="2038" spans="1:12" x14ac:dyDescent="0.3">
      <c r="A2038">
        <v>3107</v>
      </c>
      <c r="B2038" t="s">
        <v>713</v>
      </c>
      <c r="C2038" t="s">
        <v>297</v>
      </c>
      <c r="D2038">
        <v>399</v>
      </c>
      <c r="E2038" t="s">
        <v>1190</v>
      </c>
      <c r="F2038">
        <v>27148</v>
      </c>
      <c r="G2038">
        <v>14</v>
      </c>
      <c r="H2038">
        <v>4738</v>
      </c>
      <c r="I2038">
        <v>1.4697215264476204E-2</v>
      </c>
      <c r="J2038">
        <v>8.421274799493457E-2</v>
      </c>
      <c r="K2038">
        <v>2024</v>
      </c>
      <c r="L2038">
        <v>36</v>
      </c>
    </row>
    <row r="2039" spans="1:12" x14ac:dyDescent="0.3">
      <c r="A2039">
        <v>3107</v>
      </c>
      <c r="B2039" t="s">
        <v>713</v>
      </c>
      <c r="C2039" t="s">
        <v>517</v>
      </c>
      <c r="D2039">
        <v>335</v>
      </c>
      <c r="E2039" t="s">
        <v>1035</v>
      </c>
      <c r="F2039">
        <v>27148</v>
      </c>
      <c r="G2039">
        <v>15</v>
      </c>
      <c r="H2039">
        <v>3314</v>
      </c>
      <c r="I2039">
        <v>1.233976720200383E-2</v>
      </c>
      <c r="J2039">
        <v>0.10108630054315026</v>
      </c>
      <c r="K2039">
        <v>2024</v>
      </c>
      <c r="L2039">
        <v>36</v>
      </c>
    </row>
    <row r="2040" spans="1:12" x14ac:dyDescent="0.3">
      <c r="A2040">
        <v>3107</v>
      </c>
      <c r="B2040" t="s">
        <v>713</v>
      </c>
      <c r="C2040" t="s">
        <v>386</v>
      </c>
      <c r="D2040">
        <v>324</v>
      </c>
      <c r="E2040" t="s">
        <v>1191</v>
      </c>
      <c r="F2040">
        <v>27148</v>
      </c>
      <c r="G2040">
        <v>16</v>
      </c>
      <c r="H2040">
        <v>6371</v>
      </c>
      <c r="I2040">
        <v>1.1934580816266391E-2</v>
      </c>
      <c r="J2040">
        <v>5.0855438706639458E-2</v>
      </c>
      <c r="K2040">
        <v>2024</v>
      </c>
      <c r="L2040">
        <v>36</v>
      </c>
    </row>
    <row r="2041" spans="1:12" x14ac:dyDescent="0.3">
      <c r="A2041">
        <v>3107</v>
      </c>
      <c r="B2041" t="s">
        <v>713</v>
      </c>
      <c r="C2041" t="s">
        <v>585</v>
      </c>
      <c r="D2041">
        <v>278</v>
      </c>
      <c r="E2041" t="s">
        <v>1048</v>
      </c>
      <c r="F2041">
        <v>27148</v>
      </c>
      <c r="G2041">
        <v>17</v>
      </c>
      <c r="H2041">
        <v>7075</v>
      </c>
      <c r="I2041">
        <v>1.0240165021364373E-2</v>
      </c>
      <c r="J2041">
        <v>3.9293286219081271E-2</v>
      </c>
      <c r="K2041">
        <v>2024</v>
      </c>
      <c r="L2041">
        <v>36</v>
      </c>
    </row>
    <row r="2042" spans="1:12" x14ac:dyDescent="0.3">
      <c r="A2042">
        <v>3107</v>
      </c>
      <c r="B2042" t="s">
        <v>713</v>
      </c>
      <c r="C2042" t="s">
        <v>577</v>
      </c>
      <c r="D2042">
        <v>261</v>
      </c>
      <c r="E2042" t="s">
        <v>1050</v>
      </c>
      <c r="F2042">
        <v>27148</v>
      </c>
      <c r="G2042">
        <v>18</v>
      </c>
      <c r="H2042">
        <v>3578</v>
      </c>
      <c r="I2042">
        <v>9.6139678797701484E-3</v>
      </c>
      <c r="J2042">
        <v>7.2945779765231977E-2</v>
      </c>
      <c r="K2042">
        <v>2024</v>
      </c>
      <c r="L2042">
        <v>36</v>
      </c>
    </row>
    <row r="2043" spans="1:12" x14ac:dyDescent="0.3">
      <c r="A2043">
        <v>3107</v>
      </c>
      <c r="B2043" t="s">
        <v>713</v>
      </c>
      <c r="C2043" t="s">
        <v>521</v>
      </c>
      <c r="D2043">
        <v>256</v>
      </c>
      <c r="E2043" t="s">
        <v>3003</v>
      </c>
      <c r="F2043">
        <v>27148</v>
      </c>
      <c r="G2043">
        <v>19</v>
      </c>
      <c r="H2043">
        <v>1019</v>
      </c>
      <c r="I2043">
        <v>9.4297922498894939E-3</v>
      </c>
      <c r="J2043">
        <v>0.25122669283611382</v>
      </c>
      <c r="K2043">
        <v>2024</v>
      </c>
      <c r="L2043">
        <v>36</v>
      </c>
    </row>
    <row r="2044" spans="1:12" x14ac:dyDescent="0.3">
      <c r="A2044">
        <v>3107</v>
      </c>
      <c r="B2044" t="s">
        <v>713</v>
      </c>
      <c r="C2044" t="s">
        <v>224</v>
      </c>
      <c r="D2044">
        <v>235</v>
      </c>
      <c r="E2044" t="s">
        <v>1040</v>
      </c>
      <c r="F2044">
        <v>27148</v>
      </c>
      <c r="G2044">
        <v>20</v>
      </c>
      <c r="H2044">
        <v>7253</v>
      </c>
      <c r="I2044">
        <v>8.6562546043907462E-3</v>
      </c>
      <c r="J2044">
        <v>3.2400386047152903E-2</v>
      </c>
      <c r="K2044">
        <v>2024</v>
      </c>
      <c r="L2044">
        <v>36</v>
      </c>
    </row>
    <row r="2045" spans="1:12" x14ac:dyDescent="0.3">
      <c r="A2045">
        <v>3107</v>
      </c>
      <c r="B2045" t="s">
        <v>713</v>
      </c>
      <c r="C2045" t="s">
        <v>368</v>
      </c>
      <c r="D2045">
        <v>226</v>
      </c>
      <c r="E2045" t="s">
        <v>1087</v>
      </c>
      <c r="F2045">
        <v>27148</v>
      </c>
      <c r="G2045">
        <v>21</v>
      </c>
      <c r="H2045">
        <v>9848</v>
      </c>
      <c r="I2045">
        <v>8.3247384706055701E-3</v>
      </c>
      <c r="J2045">
        <v>2.2948822095857028E-2</v>
      </c>
      <c r="K2045">
        <v>2024</v>
      </c>
      <c r="L2045">
        <v>36</v>
      </c>
    </row>
    <row r="2046" spans="1:12" x14ac:dyDescent="0.3">
      <c r="A2046">
        <v>3107</v>
      </c>
      <c r="B2046" t="s">
        <v>713</v>
      </c>
      <c r="C2046" t="s">
        <v>175</v>
      </c>
      <c r="D2046">
        <v>221</v>
      </c>
      <c r="E2046" t="s">
        <v>1084</v>
      </c>
      <c r="F2046">
        <v>27148</v>
      </c>
      <c r="G2046">
        <v>22</v>
      </c>
      <c r="H2046">
        <v>13007</v>
      </c>
      <c r="I2046">
        <v>8.1405628407249155E-3</v>
      </c>
      <c r="J2046">
        <v>1.699085108018759E-2</v>
      </c>
      <c r="K2046">
        <v>2024</v>
      </c>
      <c r="L2046">
        <v>36</v>
      </c>
    </row>
    <row r="2047" spans="1:12" x14ac:dyDescent="0.3">
      <c r="A2047">
        <v>3107</v>
      </c>
      <c r="B2047" t="s">
        <v>713</v>
      </c>
      <c r="C2047" t="s">
        <v>381</v>
      </c>
      <c r="D2047">
        <v>169</v>
      </c>
      <c r="E2047" t="s">
        <v>1093</v>
      </c>
      <c r="F2047">
        <v>27148</v>
      </c>
      <c r="G2047">
        <v>23</v>
      </c>
      <c r="H2047">
        <v>12810</v>
      </c>
      <c r="I2047">
        <v>6.2251362899661119E-3</v>
      </c>
      <c r="J2047">
        <v>1.3192818110850898E-2</v>
      </c>
      <c r="K2047">
        <v>2024</v>
      </c>
      <c r="L2047">
        <v>36</v>
      </c>
    </row>
    <row r="2048" spans="1:12" x14ac:dyDescent="0.3">
      <c r="A2048">
        <v>3107</v>
      </c>
      <c r="B2048" t="s">
        <v>713</v>
      </c>
      <c r="C2048" t="s">
        <v>307</v>
      </c>
      <c r="D2048">
        <v>147</v>
      </c>
      <c r="E2048" t="s">
        <v>1088</v>
      </c>
      <c r="F2048">
        <v>27148</v>
      </c>
      <c r="G2048">
        <v>24</v>
      </c>
      <c r="H2048">
        <v>8200</v>
      </c>
      <c r="I2048">
        <v>5.414763518491233E-3</v>
      </c>
      <c r="J2048">
        <v>1.7926829268292682E-2</v>
      </c>
      <c r="K2048">
        <v>2024</v>
      </c>
      <c r="L2048">
        <v>36</v>
      </c>
    </row>
    <row r="2049" spans="1:12" x14ac:dyDescent="0.3">
      <c r="A2049">
        <v>3107</v>
      </c>
      <c r="B2049" t="s">
        <v>713</v>
      </c>
      <c r="C2049" t="s">
        <v>177</v>
      </c>
      <c r="D2049">
        <v>144</v>
      </c>
      <c r="E2049" t="s">
        <v>1217</v>
      </c>
      <c r="F2049">
        <v>27148</v>
      </c>
      <c r="G2049">
        <v>25</v>
      </c>
      <c r="H2049">
        <v>4588</v>
      </c>
      <c r="I2049">
        <v>5.3042581405628409E-3</v>
      </c>
      <c r="J2049">
        <v>3.1386224934612031E-2</v>
      </c>
      <c r="K2049">
        <v>2024</v>
      </c>
      <c r="L2049">
        <v>36</v>
      </c>
    </row>
    <row r="2050" spans="1:12" x14ac:dyDescent="0.3">
      <c r="A2050">
        <v>3107</v>
      </c>
      <c r="B2050" t="s">
        <v>713</v>
      </c>
      <c r="C2050" t="s">
        <v>418</v>
      </c>
      <c r="D2050">
        <v>142</v>
      </c>
      <c r="E2050" t="s">
        <v>1085</v>
      </c>
      <c r="F2050">
        <v>27148</v>
      </c>
      <c r="G2050">
        <v>26.5</v>
      </c>
      <c r="H2050">
        <v>2606</v>
      </c>
      <c r="I2050">
        <v>5.2305878886105793E-3</v>
      </c>
      <c r="J2050">
        <v>5.4489639293937069E-2</v>
      </c>
      <c r="K2050">
        <v>2024</v>
      </c>
      <c r="L2050">
        <v>36</v>
      </c>
    </row>
    <row r="2051" spans="1:12" x14ac:dyDescent="0.3">
      <c r="A2051">
        <v>3107</v>
      </c>
      <c r="B2051" t="s">
        <v>713</v>
      </c>
      <c r="C2051" t="s">
        <v>151</v>
      </c>
      <c r="D2051">
        <v>142</v>
      </c>
      <c r="E2051" t="s">
        <v>1091</v>
      </c>
      <c r="F2051">
        <v>27148</v>
      </c>
      <c r="G2051">
        <v>26.5</v>
      </c>
      <c r="H2051">
        <v>12580</v>
      </c>
      <c r="I2051">
        <v>5.2305878886105793E-3</v>
      </c>
      <c r="J2051">
        <v>1.1287758346581876E-2</v>
      </c>
      <c r="K2051">
        <v>2024</v>
      </c>
      <c r="L2051">
        <v>36</v>
      </c>
    </row>
    <row r="2052" spans="1:12" x14ac:dyDescent="0.3">
      <c r="A2052">
        <v>3107</v>
      </c>
      <c r="B2052" t="s">
        <v>713</v>
      </c>
      <c r="C2052" t="s">
        <v>338</v>
      </c>
      <c r="D2052">
        <v>138</v>
      </c>
      <c r="E2052" t="s">
        <v>969</v>
      </c>
      <c r="F2052">
        <v>27148</v>
      </c>
      <c r="G2052">
        <v>28</v>
      </c>
      <c r="H2052">
        <v>8003</v>
      </c>
      <c r="I2052">
        <v>5.083247384706056E-3</v>
      </c>
      <c r="J2052">
        <v>1.7243533674871924E-2</v>
      </c>
      <c r="K2052">
        <v>2024</v>
      </c>
      <c r="L2052">
        <v>36</v>
      </c>
    </row>
    <row r="2053" spans="1:12" x14ac:dyDescent="0.3">
      <c r="A2053">
        <v>3107</v>
      </c>
      <c r="B2053" t="s">
        <v>713</v>
      </c>
      <c r="C2053" t="s">
        <v>213</v>
      </c>
      <c r="D2053">
        <v>134</v>
      </c>
      <c r="E2053" t="s">
        <v>1223</v>
      </c>
      <c r="F2053">
        <v>27148</v>
      </c>
      <c r="G2053">
        <v>29</v>
      </c>
      <c r="H2053">
        <v>3376</v>
      </c>
      <c r="I2053">
        <v>4.9359068808015327E-3</v>
      </c>
      <c r="J2053">
        <v>3.9691943127962086E-2</v>
      </c>
      <c r="K2053">
        <v>2024</v>
      </c>
      <c r="L2053">
        <v>36</v>
      </c>
    </row>
    <row r="2054" spans="1:12" x14ac:dyDescent="0.3">
      <c r="A2054">
        <v>3107</v>
      </c>
      <c r="B2054" t="s">
        <v>713</v>
      </c>
      <c r="C2054" t="s">
        <v>637</v>
      </c>
      <c r="D2054">
        <v>127</v>
      </c>
      <c r="E2054" t="s">
        <v>1038</v>
      </c>
      <c r="F2054">
        <v>27148</v>
      </c>
      <c r="G2054">
        <v>30</v>
      </c>
      <c r="H2054">
        <v>2966</v>
      </c>
      <c r="I2054">
        <v>4.6780609989686165E-3</v>
      </c>
      <c r="J2054">
        <v>4.2818610923803103E-2</v>
      </c>
      <c r="K2054">
        <v>2024</v>
      </c>
      <c r="L2054">
        <v>36</v>
      </c>
    </row>
    <row r="2055" spans="1:12" x14ac:dyDescent="0.3">
      <c r="A2055">
        <v>3107</v>
      </c>
      <c r="B2055" t="s">
        <v>713</v>
      </c>
      <c r="C2055" t="s">
        <v>604</v>
      </c>
      <c r="D2055">
        <v>122</v>
      </c>
      <c r="E2055" t="s">
        <v>1186</v>
      </c>
      <c r="F2055">
        <v>27148</v>
      </c>
      <c r="G2055">
        <v>31</v>
      </c>
      <c r="H2055">
        <v>5751</v>
      </c>
      <c r="I2055">
        <v>4.493885369087962E-3</v>
      </c>
      <c r="J2055">
        <v>2.1213701964875674E-2</v>
      </c>
      <c r="K2055">
        <v>2024</v>
      </c>
      <c r="L2055">
        <v>36</v>
      </c>
    </row>
    <row r="2056" spans="1:12" x14ac:dyDescent="0.3">
      <c r="A2056">
        <v>3107</v>
      </c>
      <c r="B2056" t="s">
        <v>713</v>
      </c>
      <c r="C2056" t="s">
        <v>477</v>
      </c>
      <c r="D2056">
        <v>119</v>
      </c>
      <c r="E2056" t="s">
        <v>1043</v>
      </c>
      <c r="F2056">
        <v>27148</v>
      </c>
      <c r="G2056">
        <v>32</v>
      </c>
      <c r="H2056">
        <v>3600</v>
      </c>
      <c r="I2056">
        <v>4.38337999115957E-3</v>
      </c>
      <c r="J2056">
        <v>3.3055555555555553E-2</v>
      </c>
      <c r="K2056">
        <v>2024</v>
      </c>
      <c r="L2056">
        <v>36</v>
      </c>
    </row>
    <row r="2057" spans="1:12" x14ac:dyDescent="0.3">
      <c r="A2057">
        <v>3107</v>
      </c>
      <c r="B2057" t="s">
        <v>713</v>
      </c>
      <c r="C2057" t="s">
        <v>258</v>
      </c>
      <c r="D2057">
        <v>118</v>
      </c>
      <c r="E2057" t="s">
        <v>1042</v>
      </c>
      <c r="F2057">
        <v>27148</v>
      </c>
      <c r="G2057">
        <v>33</v>
      </c>
      <c r="H2057">
        <v>3066</v>
      </c>
      <c r="I2057">
        <v>4.3465448651834387E-3</v>
      </c>
      <c r="J2057">
        <v>3.8486627527723416E-2</v>
      </c>
      <c r="K2057">
        <v>2024</v>
      </c>
      <c r="L2057">
        <v>36</v>
      </c>
    </row>
    <row r="2058" spans="1:12" x14ac:dyDescent="0.3">
      <c r="A2058">
        <v>3107</v>
      </c>
      <c r="B2058" t="s">
        <v>713</v>
      </c>
      <c r="C2058" t="s">
        <v>225</v>
      </c>
      <c r="D2058">
        <v>116</v>
      </c>
      <c r="E2058" t="s">
        <v>1110</v>
      </c>
      <c r="F2058">
        <v>27148</v>
      </c>
      <c r="G2058">
        <v>34</v>
      </c>
      <c r="H2058">
        <v>2699</v>
      </c>
      <c r="I2058">
        <v>4.2728746132311771E-3</v>
      </c>
      <c r="J2058">
        <v>4.2978881067061873E-2</v>
      </c>
      <c r="K2058">
        <v>2024</v>
      </c>
      <c r="L2058">
        <v>36</v>
      </c>
    </row>
    <row r="2059" spans="1:12" x14ac:dyDescent="0.3">
      <c r="A2059">
        <v>3107</v>
      </c>
      <c r="B2059" t="s">
        <v>713</v>
      </c>
      <c r="C2059" t="s">
        <v>546</v>
      </c>
      <c r="D2059">
        <v>112</v>
      </c>
      <c r="E2059" t="s">
        <v>1185</v>
      </c>
      <c r="F2059">
        <v>27148</v>
      </c>
      <c r="G2059">
        <v>35</v>
      </c>
      <c r="H2059">
        <v>5351</v>
      </c>
      <c r="I2059">
        <v>4.1255341093266538E-3</v>
      </c>
      <c r="J2059">
        <v>2.0930667165015886E-2</v>
      </c>
      <c r="K2059">
        <v>2024</v>
      </c>
      <c r="L2059">
        <v>36</v>
      </c>
    </row>
    <row r="2060" spans="1:12" x14ac:dyDescent="0.3">
      <c r="A2060">
        <v>3107</v>
      </c>
      <c r="B2060" t="s">
        <v>713</v>
      </c>
      <c r="C2060" t="s">
        <v>667</v>
      </c>
      <c r="D2060">
        <v>110</v>
      </c>
      <c r="E2060" t="s">
        <v>1193</v>
      </c>
      <c r="F2060">
        <v>27148</v>
      </c>
      <c r="G2060">
        <v>36</v>
      </c>
      <c r="H2060">
        <v>1816</v>
      </c>
      <c r="I2060">
        <v>4.0518638573743921E-3</v>
      </c>
      <c r="J2060">
        <v>6.0572687224669602E-2</v>
      </c>
      <c r="K2060">
        <v>2024</v>
      </c>
      <c r="L2060">
        <v>36</v>
      </c>
    </row>
    <row r="2061" spans="1:12" x14ac:dyDescent="0.3">
      <c r="A2061">
        <v>3107</v>
      </c>
      <c r="B2061" t="s">
        <v>713</v>
      </c>
      <c r="C2061" t="s">
        <v>402</v>
      </c>
      <c r="D2061">
        <v>107</v>
      </c>
      <c r="E2061" t="s">
        <v>1189</v>
      </c>
      <c r="F2061">
        <v>27148</v>
      </c>
      <c r="G2061">
        <v>37</v>
      </c>
      <c r="H2061">
        <v>5544</v>
      </c>
      <c r="I2061">
        <v>3.9413584794460001E-3</v>
      </c>
      <c r="J2061">
        <v>1.93001443001443E-2</v>
      </c>
      <c r="K2061">
        <v>2024</v>
      </c>
      <c r="L2061">
        <v>36</v>
      </c>
    </row>
    <row r="2062" spans="1:12" x14ac:dyDescent="0.3">
      <c r="A2062">
        <v>3107</v>
      </c>
      <c r="B2062" t="s">
        <v>713</v>
      </c>
      <c r="C2062" t="s">
        <v>209</v>
      </c>
      <c r="D2062">
        <v>105</v>
      </c>
      <c r="E2062" t="s">
        <v>1086</v>
      </c>
      <c r="F2062">
        <v>27148</v>
      </c>
      <c r="G2062">
        <v>38</v>
      </c>
      <c r="H2062">
        <v>4247</v>
      </c>
      <c r="I2062">
        <v>3.867688227493738E-3</v>
      </c>
      <c r="J2062">
        <v>2.4723334118201084E-2</v>
      </c>
      <c r="K2062">
        <v>2024</v>
      </c>
      <c r="L2062">
        <v>36</v>
      </c>
    </row>
    <row r="2063" spans="1:12" x14ac:dyDescent="0.3">
      <c r="A2063">
        <v>3107</v>
      </c>
      <c r="B2063" t="s">
        <v>713</v>
      </c>
      <c r="C2063" t="s">
        <v>212</v>
      </c>
      <c r="D2063">
        <v>96</v>
      </c>
      <c r="E2063" t="s">
        <v>1045</v>
      </c>
      <c r="F2063">
        <v>27148</v>
      </c>
      <c r="G2063">
        <v>39</v>
      </c>
      <c r="H2063">
        <v>2796</v>
      </c>
      <c r="I2063">
        <v>3.5361720937085606E-3</v>
      </c>
      <c r="J2063">
        <v>3.4334763948497854E-2</v>
      </c>
      <c r="K2063">
        <v>2024</v>
      </c>
      <c r="L2063">
        <v>36</v>
      </c>
    </row>
    <row r="2064" spans="1:12" x14ac:dyDescent="0.3">
      <c r="A2064">
        <v>3107</v>
      </c>
      <c r="B2064" t="s">
        <v>713</v>
      </c>
      <c r="C2064" t="s">
        <v>671</v>
      </c>
      <c r="D2064">
        <v>94</v>
      </c>
      <c r="E2064" t="s">
        <v>1092</v>
      </c>
      <c r="F2064">
        <v>27148</v>
      </c>
      <c r="G2064">
        <v>40</v>
      </c>
      <c r="H2064">
        <v>21676</v>
      </c>
      <c r="I2064">
        <v>3.462501841756299E-3</v>
      </c>
      <c r="J2064">
        <v>4.3365934674294152E-3</v>
      </c>
      <c r="K2064">
        <v>2024</v>
      </c>
      <c r="L2064">
        <v>36</v>
      </c>
    </row>
    <row r="2065" spans="1:12" x14ac:dyDescent="0.3">
      <c r="A2065">
        <v>3107</v>
      </c>
      <c r="B2065" t="s">
        <v>713</v>
      </c>
      <c r="C2065" t="s">
        <v>490</v>
      </c>
      <c r="D2065">
        <v>86</v>
      </c>
      <c r="E2065" t="s">
        <v>1195</v>
      </c>
      <c r="F2065">
        <v>27148</v>
      </c>
      <c r="G2065">
        <v>41</v>
      </c>
      <c r="H2065">
        <v>7571</v>
      </c>
      <c r="I2065">
        <v>3.167820833947252E-3</v>
      </c>
      <c r="J2065">
        <v>1.135913353586052E-2</v>
      </c>
      <c r="K2065">
        <v>2024</v>
      </c>
      <c r="L2065">
        <v>36</v>
      </c>
    </row>
    <row r="2066" spans="1:12" x14ac:dyDescent="0.3">
      <c r="A2066">
        <v>3107</v>
      </c>
      <c r="B2066" t="s">
        <v>713</v>
      </c>
      <c r="C2066" t="s">
        <v>531</v>
      </c>
      <c r="D2066">
        <v>79</v>
      </c>
      <c r="E2066" t="s">
        <v>1194</v>
      </c>
      <c r="F2066">
        <v>27148</v>
      </c>
      <c r="G2066">
        <v>42</v>
      </c>
      <c r="H2066">
        <v>3403</v>
      </c>
      <c r="I2066">
        <v>2.9099749521143362E-3</v>
      </c>
      <c r="J2066">
        <v>2.3214810461357625E-2</v>
      </c>
      <c r="K2066">
        <v>2024</v>
      </c>
      <c r="L2066">
        <v>36</v>
      </c>
    </row>
    <row r="2067" spans="1:12" x14ac:dyDescent="0.3">
      <c r="A2067">
        <v>3107</v>
      </c>
      <c r="B2067" t="s">
        <v>713</v>
      </c>
      <c r="C2067" t="s">
        <v>498</v>
      </c>
      <c r="D2067">
        <v>76</v>
      </c>
      <c r="E2067" t="s">
        <v>1158</v>
      </c>
      <c r="F2067">
        <v>27148</v>
      </c>
      <c r="G2067">
        <v>43</v>
      </c>
      <c r="H2067">
        <v>8269</v>
      </c>
      <c r="I2067">
        <v>2.7994695741859438E-3</v>
      </c>
      <c r="J2067">
        <v>9.1909541661627774E-3</v>
      </c>
      <c r="K2067">
        <v>2024</v>
      </c>
      <c r="L2067">
        <v>36</v>
      </c>
    </row>
    <row r="2068" spans="1:12" x14ac:dyDescent="0.3">
      <c r="A2068">
        <v>3107</v>
      </c>
      <c r="B2068" t="s">
        <v>713</v>
      </c>
      <c r="C2068" t="s">
        <v>408</v>
      </c>
      <c r="D2068">
        <v>74</v>
      </c>
      <c r="E2068" t="s">
        <v>982</v>
      </c>
      <c r="F2068">
        <v>27148</v>
      </c>
      <c r="G2068">
        <v>44</v>
      </c>
      <c r="H2068">
        <v>5976</v>
      </c>
      <c r="I2068">
        <v>2.7257993222336821E-3</v>
      </c>
      <c r="J2068">
        <v>1.2382864792503346E-2</v>
      </c>
      <c r="K2068">
        <v>2024</v>
      </c>
      <c r="L2068">
        <v>36</v>
      </c>
    </row>
    <row r="2069" spans="1:12" x14ac:dyDescent="0.3">
      <c r="A2069">
        <v>3107</v>
      </c>
      <c r="B2069" t="s">
        <v>713</v>
      </c>
      <c r="C2069" t="s">
        <v>217</v>
      </c>
      <c r="D2069">
        <v>73</v>
      </c>
      <c r="E2069" t="s">
        <v>1034</v>
      </c>
      <c r="F2069">
        <v>27148</v>
      </c>
      <c r="G2069">
        <v>45</v>
      </c>
      <c r="H2069">
        <v>3200</v>
      </c>
      <c r="I2069">
        <v>2.6889641962575513E-3</v>
      </c>
      <c r="J2069">
        <v>2.2812499999999999E-2</v>
      </c>
      <c r="K2069">
        <v>2024</v>
      </c>
      <c r="L2069">
        <v>36</v>
      </c>
    </row>
    <row r="2070" spans="1:12" x14ac:dyDescent="0.3">
      <c r="A2070">
        <v>3107</v>
      </c>
      <c r="B2070" t="s">
        <v>713</v>
      </c>
      <c r="C2070" t="s">
        <v>668</v>
      </c>
      <c r="D2070">
        <v>71</v>
      </c>
      <c r="E2070" t="s">
        <v>1224</v>
      </c>
      <c r="F2070">
        <v>27148</v>
      </c>
      <c r="G2070">
        <v>46</v>
      </c>
      <c r="H2070">
        <v>5140</v>
      </c>
      <c r="I2070">
        <v>2.6152939443052897E-3</v>
      </c>
      <c r="J2070">
        <v>1.3813229571984435E-2</v>
      </c>
      <c r="K2070">
        <v>2024</v>
      </c>
      <c r="L2070">
        <v>36</v>
      </c>
    </row>
    <row r="2071" spans="1:12" x14ac:dyDescent="0.3">
      <c r="A2071">
        <v>3107</v>
      </c>
      <c r="B2071" t="s">
        <v>713</v>
      </c>
      <c r="C2071" t="s">
        <v>609</v>
      </c>
      <c r="D2071">
        <v>70</v>
      </c>
      <c r="E2071" t="s">
        <v>1103</v>
      </c>
      <c r="F2071">
        <v>27148</v>
      </c>
      <c r="G2071">
        <v>47</v>
      </c>
      <c r="H2071">
        <v>3344</v>
      </c>
      <c r="I2071">
        <v>2.5784588183291588E-3</v>
      </c>
      <c r="J2071">
        <v>2.0933014354066987E-2</v>
      </c>
      <c r="K2071">
        <v>2024</v>
      </c>
      <c r="L2071">
        <v>36</v>
      </c>
    </row>
    <row r="2072" spans="1:12" x14ac:dyDescent="0.3">
      <c r="A2072">
        <v>3107</v>
      </c>
      <c r="B2072" t="s">
        <v>713</v>
      </c>
      <c r="C2072" t="s">
        <v>231</v>
      </c>
      <c r="D2072">
        <v>67</v>
      </c>
      <c r="E2072" t="s">
        <v>1192</v>
      </c>
      <c r="F2072">
        <v>27148</v>
      </c>
      <c r="G2072">
        <v>48</v>
      </c>
      <c r="H2072">
        <v>1711</v>
      </c>
      <c r="I2072">
        <v>2.4679534404007664E-3</v>
      </c>
      <c r="J2072">
        <v>3.9158386908240791E-2</v>
      </c>
      <c r="K2072">
        <v>2024</v>
      </c>
      <c r="L2072">
        <v>36</v>
      </c>
    </row>
    <row r="2073" spans="1:12" x14ac:dyDescent="0.3">
      <c r="A2073">
        <v>3107</v>
      </c>
      <c r="B2073" t="s">
        <v>713</v>
      </c>
      <c r="C2073" t="s">
        <v>289</v>
      </c>
      <c r="D2073">
        <v>65</v>
      </c>
      <c r="E2073" t="s">
        <v>1263</v>
      </c>
      <c r="F2073">
        <v>27148</v>
      </c>
      <c r="G2073">
        <v>49.5</v>
      </c>
      <c r="H2073">
        <v>1842</v>
      </c>
      <c r="I2073">
        <v>2.3942831884485043E-3</v>
      </c>
      <c r="J2073">
        <v>3.5287730727470143E-2</v>
      </c>
      <c r="K2073">
        <v>2024</v>
      </c>
      <c r="L2073">
        <v>36</v>
      </c>
    </row>
    <row r="2074" spans="1:12" x14ac:dyDescent="0.3">
      <c r="A2074">
        <v>3107</v>
      </c>
      <c r="B2074" t="s">
        <v>713</v>
      </c>
      <c r="C2074" t="s">
        <v>653</v>
      </c>
      <c r="D2074">
        <v>65</v>
      </c>
      <c r="E2074" t="s">
        <v>1211</v>
      </c>
      <c r="F2074">
        <v>27148</v>
      </c>
      <c r="G2074">
        <v>49.5</v>
      </c>
      <c r="H2074">
        <v>2182</v>
      </c>
      <c r="I2074">
        <v>2.3942831884485043E-3</v>
      </c>
      <c r="J2074">
        <v>2.9789184234647114E-2</v>
      </c>
      <c r="K2074">
        <v>2024</v>
      </c>
      <c r="L2074">
        <v>36</v>
      </c>
    </row>
    <row r="2075" spans="1:12" x14ac:dyDescent="0.3">
      <c r="A2075">
        <v>3107</v>
      </c>
      <c r="B2075" t="s">
        <v>713</v>
      </c>
      <c r="C2075" t="s">
        <v>393</v>
      </c>
      <c r="D2075">
        <v>62</v>
      </c>
      <c r="E2075" t="s">
        <v>1279</v>
      </c>
      <c r="F2075">
        <v>27148</v>
      </c>
      <c r="G2075">
        <v>51</v>
      </c>
      <c r="H2075">
        <v>4446</v>
      </c>
      <c r="I2075">
        <v>2.2837778105201118E-3</v>
      </c>
      <c r="J2075">
        <v>1.3945119208277103E-2</v>
      </c>
      <c r="K2075">
        <v>2024</v>
      </c>
      <c r="L2075">
        <v>36</v>
      </c>
    </row>
    <row r="2076" spans="1:12" x14ac:dyDescent="0.3">
      <c r="A2076">
        <v>3107</v>
      </c>
      <c r="B2076" t="s">
        <v>713</v>
      </c>
      <c r="C2076" t="s">
        <v>158</v>
      </c>
      <c r="D2076">
        <v>61</v>
      </c>
      <c r="E2076" t="s">
        <v>1225</v>
      </c>
      <c r="F2076">
        <v>27148</v>
      </c>
      <c r="G2076">
        <v>52</v>
      </c>
      <c r="H2076">
        <v>1001</v>
      </c>
      <c r="I2076">
        <v>2.246942684543981E-3</v>
      </c>
      <c r="J2076">
        <v>6.0939060939060936E-2</v>
      </c>
      <c r="K2076">
        <v>2024</v>
      </c>
      <c r="L2076">
        <v>36</v>
      </c>
    </row>
    <row r="2077" spans="1:12" x14ac:dyDescent="0.3">
      <c r="A2077">
        <v>3107</v>
      </c>
      <c r="B2077" t="s">
        <v>713</v>
      </c>
      <c r="C2077" t="s">
        <v>527</v>
      </c>
      <c r="D2077">
        <v>60</v>
      </c>
      <c r="E2077" t="s">
        <v>1252</v>
      </c>
      <c r="F2077">
        <v>27148</v>
      </c>
      <c r="G2077">
        <v>53</v>
      </c>
      <c r="H2077">
        <v>5204</v>
      </c>
      <c r="I2077">
        <v>2.2101075585678502E-3</v>
      </c>
      <c r="J2077">
        <v>1.1529592621060722E-2</v>
      </c>
      <c r="K2077">
        <v>2024</v>
      </c>
      <c r="L2077">
        <v>36</v>
      </c>
    </row>
    <row r="2078" spans="1:12" x14ac:dyDescent="0.3">
      <c r="A2078">
        <v>3107</v>
      </c>
      <c r="B2078" t="s">
        <v>713</v>
      </c>
      <c r="C2078" t="s">
        <v>572</v>
      </c>
      <c r="D2078">
        <v>59</v>
      </c>
      <c r="E2078" t="s">
        <v>996</v>
      </c>
      <c r="F2078">
        <v>27148</v>
      </c>
      <c r="G2078">
        <v>54</v>
      </c>
      <c r="H2078">
        <v>18857</v>
      </c>
      <c r="I2078">
        <v>2.1732724325917194E-3</v>
      </c>
      <c r="J2078">
        <v>3.1288115819059236E-3</v>
      </c>
      <c r="K2078">
        <v>2024</v>
      </c>
      <c r="L2078">
        <v>36</v>
      </c>
    </row>
    <row r="2079" spans="1:12" x14ac:dyDescent="0.3">
      <c r="A2079">
        <v>3107</v>
      </c>
      <c r="B2079" t="s">
        <v>713</v>
      </c>
      <c r="C2079" t="s">
        <v>515</v>
      </c>
      <c r="D2079">
        <v>58</v>
      </c>
      <c r="E2079" t="s">
        <v>1051</v>
      </c>
      <c r="F2079">
        <v>27148</v>
      </c>
      <c r="G2079">
        <v>55</v>
      </c>
      <c r="H2079">
        <v>2386</v>
      </c>
      <c r="I2079">
        <v>2.1364373066155885E-3</v>
      </c>
      <c r="J2079">
        <v>2.4308466051969825E-2</v>
      </c>
      <c r="K2079">
        <v>2024</v>
      </c>
      <c r="L2079">
        <v>36</v>
      </c>
    </row>
    <row r="2080" spans="1:12" x14ac:dyDescent="0.3">
      <c r="A2080">
        <v>3107</v>
      </c>
      <c r="B2080" t="s">
        <v>713</v>
      </c>
      <c r="C2080" t="s">
        <v>303</v>
      </c>
      <c r="D2080">
        <v>55</v>
      </c>
      <c r="E2080" t="s">
        <v>994</v>
      </c>
      <c r="F2080">
        <v>27148</v>
      </c>
      <c r="G2080">
        <v>56</v>
      </c>
      <c r="H2080">
        <v>5171</v>
      </c>
      <c r="I2080">
        <v>2.0259319286871961E-3</v>
      </c>
      <c r="J2080">
        <v>1.063624057242313E-2</v>
      </c>
      <c r="K2080">
        <v>2024</v>
      </c>
      <c r="L2080">
        <v>36</v>
      </c>
    </row>
    <row r="2081" spans="1:12" x14ac:dyDescent="0.3">
      <c r="A2081">
        <v>3107</v>
      </c>
      <c r="B2081" t="s">
        <v>713</v>
      </c>
      <c r="C2081" t="s">
        <v>564</v>
      </c>
      <c r="D2081">
        <v>52</v>
      </c>
      <c r="E2081" t="s">
        <v>1261</v>
      </c>
      <c r="F2081">
        <v>27148</v>
      </c>
      <c r="G2081">
        <v>57</v>
      </c>
      <c r="H2081">
        <v>2688</v>
      </c>
      <c r="I2081">
        <v>1.9154265507588036E-3</v>
      </c>
      <c r="J2081">
        <v>1.9345238095238096E-2</v>
      </c>
      <c r="K2081">
        <v>2024</v>
      </c>
      <c r="L2081">
        <v>36</v>
      </c>
    </row>
    <row r="2082" spans="1:12" x14ac:dyDescent="0.3">
      <c r="A2082">
        <v>3107</v>
      </c>
      <c r="B2082" t="s">
        <v>713</v>
      </c>
      <c r="C2082" t="s">
        <v>448</v>
      </c>
      <c r="D2082">
        <v>51</v>
      </c>
      <c r="E2082" t="s">
        <v>1270</v>
      </c>
      <c r="F2082">
        <v>27148</v>
      </c>
      <c r="G2082">
        <v>58</v>
      </c>
      <c r="H2082">
        <v>2369</v>
      </c>
      <c r="I2082">
        <v>1.8785914247826728E-3</v>
      </c>
      <c r="J2082">
        <v>2.1528070915998312E-2</v>
      </c>
      <c r="K2082">
        <v>2024</v>
      </c>
      <c r="L2082">
        <v>36</v>
      </c>
    </row>
    <row r="2083" spans="1:12" x14ac:dyDescent="0.3">
      <c r="A2083">
        <v>3107</v>
      </c>
      <c r="B2083" t="s">
        <v>713</v>
      </c>
      <c r="C2083" t="s">
        <v>343</v>
      </c>
      <c r="D2083">
        <v>49</v>
      </c>
      <c r="E2083" t="s">
        <v>1057</v>
      </c>
      <c r="F2083">
        <v>27148</v>
      </c>
      <c r="G2083">
        <v>59.5</v>
      </c>
      <c r="H2083">
        <v>1467</v>
      </c>
      <c r="I2083">
        <v>1.8049211728304111E-3</v>
      </c>
      <c r="J2083">
        <v>3.3401499659168374E-2</v>
      </c>
      <c r="K2083">
        <v>2024</v>
      </c>
      <c r="L2083">
        <v>36</v>
      </c>
    </row>
    <row r="2084" spans="1:12" x14ac:dyDescent="0.3">
      <c r="A2084">
        <v>3107</v>
      </c>
      <c r="B2084" t="s">
        <v>713</v>
      </c>
      <c r="C2084" t="s">
        <v>658</v>
      </c>
      <c r="D2084">
        <v>49</v>
      </c>
      <c r="E2084" t="s">
        <v>1046</v>
      </c>
      <c r="F2084">
        <v>27148</v>
      </c>
      <c r="G2084">
        <v>59.5</v>
      </c>
      <c r="H2084">
        <v>1877</v>
      </c>
      <c r="I2084">
        <v>1.8049211728304111E-3</v>
      </c>
      <c r="J2084">
        <v>2.6105487480021311E-2</v>
      </c>
      <c r="K2084">
        <v>2024</v>
      </c>
      <c r="L2084">
        <v>36</v>
      </c>
    </row>
    <row r="2085" spans="1:12" x14ac:dyDescent="0.3">
      <c r="A2085">
        <v>3107</v>
      </c>
      <c r="B2085" t="s">
        <v>713</v>
      </c>
      <c r="C2085" t="s">
        <v>457</v>
      </c>
      <c r="D2085">
        <v>46</v>
      </c>
      <c r="E2085" t="s">
        <v>1314</v>
      </c>
      <c r="F2085">
        <v>27148</v>
      </c>
      <c r="G2085">
        <v>61</v>
      </c>
      <c r="H2085">
        <v>1257</v>
      </c>
      <c r="I2085">
        <v>1.6944157949020187E-3</v>
      </c>
      <c r="J2085">
        <v>3.6595067621320608E-2</v>
      </c>
      <c r="K2085">
        <v>2024</v>
      </c>
      <c r="L2085">
        <v>36</v>
      </c>
    </row>
    <row r="2086" spans="1:12" x14ac:dyDescent="0.3">
      <c r="A2086">
        <v>3107</v>
      </c>
      <c r="B2086" t="s">
        <v>713</v>
      </c>
      <c r="C2086" t="s">
        <v>142</v>
      </c>
      <c r="D2086">
        <v>45</v>
      </c>
      <c r="E2086" t="s">
        <v>1049</v>
      </c>
      <c r="F2086">
        <v>27148</v>
      </c>
      <c r="G2086">
        <v>62.5</v>
      </c>
      <c r="H2086">
        <v>1953</v>
      </c>
      <c r="I2086">
        <v>1.6575806689258876E-3</v>
      </c>
      <c r="J2086">
        <v>2.3041474654377881E-2</v>
      </c>
      <c r="K2086">
        <v>2024</v>
      </c>
      <c r="L2086">
        <v>36</v>
      </c>
    </row>
    <row r="2087" spans="1:12" x14ac:dyDescent="0.3">
      <c r="A2087">
        <v>3107</v>
      </c>
      <c r="B2087" t="s">
        <v>713</v>
      </c>
      <c r="C2087" t="s">
        <v>409</v>
      </c>
      <c r="D2087">
        <v>45</v>
      </c>
      <c r="E2087" t="s">
        <v>1055</v>
      </c>
      <c r="F2087">
        <v>27148</v>
      </c>
      <c r="G2087">
        <v>62.5</v>
      </c>
      <c r="H2087">
        <v>3095</v>
      </c>
      <c r="I2087">
        <v>1.6575806689258876E-3</v>
      </c>
      <c r="J2087">
        <v>1.4539579967689823E-2</v>
      </c>
      <c r="K2087">
        <v>2024</v>
      </c>
      <c r="L2087">
        <v>36</v>
      </c>
    </row>
    <row r="2088" spans="1:12" x14ac:dyDescent="0.3">
      <c r="A2088">
        <v>3107</v>
      </c>
      <c r="B2088" t="s">
        <v>713</v>
      </c>
      <c r="C2088" t="s">
        <v>356</v>
      </c>
      <c r="D2088">
        <v>44</v>
      </c>
      <c r="E2088" t="s">
        <v>1059</v>
      </c>
      <c r="F2088">
        <v>27148</v>
      </c>
      <c r="G2088">
        <v>64.5</v>
      </c>
      <c r="H2088">
        <v>2548</v>
      </c>
      <c r="I2088">
        <v>1.6207455429497568E-3</v>
      </c>
      <c r="J2088">
        <v>1.726844583987441E-2</v>
      </c>
      <c r="K2088">
        <v>2024</v>
      </c>
      <c r="L2088">
        <v>36</v>
      </c>
    </row>
    <row r="2089" spans="1:12" x14ac:dyDescent="0.3">
      <c r="A2089">
        <v>3107</v>
      </c>
      <c r="B2089" t="s">
        <v>713</v>
      </c>
      <c r="C2089" t="s">
        <v>374</v>
      </c>
      <c r="D2089">
        <v>44</v>
      </c>
      <c r="E2089" t="s">
        <v>1119</v>
      </c>
      <c r="F2089">
        <v>27148</v>
      </c>
      <c r="G2089">
        <v>64.5</v>
      </c>
      <c r="H2089">
        <v>4832</v>
      </c>
      <c r="I2089">
        <v>1.6207455429497568E-3</v>
      </c>
      <c r="J2089">
        <v>9.1059602649006619E-3</v>
      </c>
      <c r="K2089">
        <v>2024</v>
      </c>
      <c r="L2089">
        <v>36</v>
      </c>
    </row>
    <row r="2090" spans="1:12" x14ac:dyDescent="0.3">
      <c r="A2090">
        <v>3107</v>
      </c>
      <c r="B2090" t="s">
        <v>713</v>
      </c>
      <c r="C2090" t="s">
        <v>390</v>
      </c>
      <c r="D2090">
        <v>43</v>
      </c>
      <c r="E2090" t="s">
        <v>1218</v>
      </c>
      <c r="F2090">
        <v>27148</v>
      </c>
      <c r="G2090">
        <v>66</v>
      </c>
      <c r="H2090">
        <v>1910</v>
      </c>
      <c r="I2090">
        <v>1.583910416973626E-3</v>
      </c>
      <c r="J2090">
        <v>2.2513089005235604E-2</v>
      </c>
      <c r="K2090">
        <v>2024</v>
      </c>
      <c r="L2090">
        <v>36</v>
      </c>
    </row>
    <row r="2091" spans="1:12" x14ac:dyDescent="0.3">
      <c r="A2091">
        <v>3107</v>
      </c>
      <c r="B2091" t="s">
        <v>713</v>
      </c>
      <c r="C2091" t="s">
        <v>198</v>
      </c>
      <c r="D2091">
        <v>42</v>
      </c>
      <c r="E2091" t="s">
        <v>1256</v>
      </c>
      <c r="F2091">
        <v>27148</v>
      </c>
      <c r="G2091">
        <v>67.5</v>
      </c>
      <c r="H2091">
        <v>5375</v>
      </c>
      <c r="I2091">
        <v>1.5470752909974952E-3</v>
      </c>
      <c r="J2091">
        <v>7.813953488372093E-3</v>
      </c>
      <c r="K2091">
        <v>2024</v>
      </c>
      <c r="L2091">
        <v>36</v>
      </c>
    </row>
    <row r="2092" spans="1:12" x14ac:dyDescent="0.3">
      <c r="A2092">
        <v>3107</v>
      </c>
      <c r="B2092" t="s">
        <v>713</v>
      </c>
      <c r="C2092" t="s">
        <v>388</v>
      </c>
      <c r="D2092">
        <v>42</v>
      </c>
      <c r="E2092" t="s">
        <v>1090</v>
      </c>
      <c r="F2092">
        <v>27148</v>
      </c>
      <c r="G2092">
        <v>67.5</v>
      </c>
      <c r="H2092">
        <v>925</v>
      </c>
      <c r="I2092">
        <v>1.5470752909974952E-3</v>
      </c>
      <c r="J2092">
        <v>4.5405405405405407E-2</v>
      </c>
      <c r="K2092">
        <v>2024</v>
      </c>
      <c r="L2092">
        <v>36</v>
      </c>
    </row>
    <row r="2093" spans="1:12" x14ac:dyDescent="0.3">
      <c r="A2093">
        <v>3107</v>
      </c>
      <c r="B2093" t="s">
        <v>713</v>
      </c>
      <c r="C2093" t="s">
        <v>221</v>
      </c>
      <c r="D2093">
        <v>39</v>
      </c>
      <c r="E2093" t="s">
        <v>1292</v>
      </c>
      <c r="F2093">
        <v>27148</v>
      </c>
      <c r="G2093">
        <v>71</v>
      </c>
      <c r="H2093">
        <v>2613</v>
      </c>
      <c r="I2093">
        <v>1.4365699130691027E-3</v>
      </c>
      <c r="J2093">
        <v>1.4925373134328358E-2</v>
      </c>
      <c r="K2093">
        <v>2024</v>
      </c>
      <c r="L2093">
        <v>36</v>
      </c>
    </row>
    <row r="2094" spans="1:12" x14ac:dyDescent="0.3">
      <c r="A2094">
        <v>3107</v>
      </c>
      <c r="B2094" t="s">
        <v>713</v>
      </c>
      <c r="C2094" t="s">
        <v>394</v>
      </c>
      <c r="D2094">
        <v>39</v>
      </c>
      <c r="E2094" t="s">
        <v>1162</v>
      </c>
      <c r="F2094">
        <v>27148</v>
      </c>
      <c r="G2094">
        <v>71</v>
      </c>
      <c r="H2094">
        <v>2748</v>
      </c>
      <c r="I2094">
        <v>1.4365699130691027E-3</v>
      </c>
      <c r="J2094">
        <v>1.4192139737991267E-2</v>
      </c>
      <c r="K2094">
        <v>2024</v>
      </c>
      <c r="L2094">
        <v>36</v>
      </c>
    </row>
    <row r="2095" spans="1:12" x14ac:dyDescent="0.3">
      <c r="A2095">
        <v>3107</v>
      </c>
      <c r="B2095" t="s">
        <v>713</v>
      </c>
      <c r="C2095" t="s">
        <v>412</v>
      </c>
      <c r="D2095">
        <v>39</v>
      </c>
      <c r="E2095" t="s">
        <v>1196</v>
      </c>
      <c r="F2095">
        <v>27148</v>
      </c>
      <c r="G2095">
        <v>71</v>
      </c>
      <c r="H2095">
        <v>3229</v>
      </c>
      <c r="I2095">
        <v>1.4365699130691027E-3</v>
      </c>
      <c r="J2095">
        <v>1.2078042737689688E-2</v>
      </c>
      <c r="K2095">
        <v>2024</v>
      </c>
      <c r="L2095">
        <v>36</v>
      </c>
    </row>
    <row r="2096" spans="1:12" x14ac:dyDescent="0.3">
      <c r="A2096">
        <v>3107</v>
      </c>
      <c r="B2096" t="s">
        <v>713</v>
      </c>
      <c r="C2096" t="s">
        <v>540</v>
      </c>
      <c r="D2096">
        <v>39</v>
      </c>
      <c r="E2096" t="s">
        <v>1316</v>
      </c>
      <c r="F2096">
        <v>27148</v>
      </c>
      <c r="G2096">
        <v>71</v>
      </c>
      <c r="H2096">
        <v>657</v>
      </c>
      <c r="I2096">
        <v>1.4365699130691027E-3</v>
      </c>
      <c r="J2096">
        <v>5.9360730593607303E-2</v>
      </c>
      <c r="K2096">
        <v>2024</v>
      </c>
      <c r="L2096">
        <v>36</v>
      </c>
    </row>
    <row r="2097" spans="1:12" x14ac:dyDescent="0.3">
      <c r="A2097">
        <v>3107</v>
      </c>
      <c r="B2097" t="s">
        <v>713</v>
      </c>
      <c r="C2097" t="s">
        <v>553</v>
      </c>
      <c r="D2097">
        <v>39</v>
      </c>
      <c r="E2097" t="s">
        <v>1315</v>
      </c>
      <c r="F2097">
        <v>27148</v>
      </c>
      <c r="G2097">
        <v>71</v>
      </c>
      <c r="H2097">
        <v>1104</v>
      </c>
      <c r="I2097">
        <v>1.4365699130691027E-3</v>
      </c>
      <c r="J2097">
        <v>3.5326086956521736E-2</v>
      </c>
      <c r="K2097">
        <v>2024</v>
      </c>
      <c r="L2097">
        <v>36</v>
      </c>
    </row>
    <row r="2098" spans="1:12" x14ac:dyDescent="0.3">
      <c r="A2098">
        <v>3107</v>
      </c>
      <c r="B2098" t="s">
        <v>713</v>
      </c>
      <c r="C2098" t="s">
        <v>256</v>
      </c>
      <c r="D2098">
        <v>38</v>
      </c>
      <c r="E2098" t="s">
        <v>1255</v>
      </c>
      <c r="F2098">
        <v>27148</v>
      </c>
      <c r="G2098">
        <v>74.5</v>
      </c>
      <c r="H2098">
        <v>3808</v>
      </c>
      <c r="I2098">
        <v>1.3997347870929719E-3</v>
      </c>
      <c r="J2098">
        <v>9.9789915966386547E-3</v>
      </c>
      <c r="K2098">
        <v>2024</v>
      </c>
      <c r="L2098">
        <v>36</v>
      </c>
    </row>
    <row r="2099" spans="1:12" x14ac:dyDescent="0.3">
      <c r="A2099">
        <v>3107</v>
      </c>
      <c r="B2099" t="s">
        <v>713</v>
      </c>
      <c r="C2099" t="s">
        <v>404</v>
      </c>
      <c r="D2099">
        <v>38</v>
      </c>
      <c r="E2099" t="s">
        <v>1293</v>
      </c>
      <c r="F2099">
        <v>27148</v>
      </c>
      <c r="G2099">
        <v>74.5</v>
      </c>
      <c r="H2099">
        <v>2756</v>
      </c>
      <c r="I2099">
        <v>1.3997347870929719E-3</v>
      </c>
      <c r="J2099">
        <v>1.3788098693759071E-2</v>
      </c>
      <c r="K2099">
        <v>2024</v>
      </c>
      <c r="L2099">
        <v>36</v>
      </c>
    </row>
    <row r="2100" spans="1:12" x14ac:dyDescent="0.3">
      <c r="A2100">
        <v>3107</v>
      </c>
      <c r="B2100" t="s">
        <v>713</v>
      </c>
      <c r="C2100" t="s">
        <v>165</v>
      </c>
      <c r="D2100">
        <v>37</v>
      </c>
      <c r="E2100" t="s">
        <v>1220</v>
      </c>
      <c r="F2100">
        <v>27148</v>
      </c>
      <c r="G2100">
        <v>76.5</v>
      </c>
      <c r="H2100">
        <v>3681</v>
      </c>
      <c r="I2100">
        <v>1.3628996611168411E-3</v>
      </c>
      <c r="J2100">
        <v>1.0051616408584624E-2</v>
      </c>
      <c r="K2100">
        <v>2024</v>
      </c>
      <c r="L2100">
        <v>36</v>
      </c>
    </row>
    <row r="2101" spans="1:12" x14ac:dyDescent="0.3">
      <c r="A2101">
        <v>3107</v>
      </c>
      <c r="B2101" t="s">
        <v>713</v>
      </c>
      <c r="C2101" t="s">
        <v>306</v>
      </c>
      <c r="D2101">
        <v>37</v>
      </c>
      <c r="E2101" t="s">
        <v>1272</v>
      </c>
      <c r="F2101">
        <v>27148</v>
      </c>
      <c r="G2101">
        <v>76.5</v>
      </c>
      <c r="H2101">
        <v>1780</v>
      </c>
      <c r="I2101">
        <v>1.3628996611168411E-3</v>
      </c>
      <c r="J2101">
        <v>2.0786516853932586E-2</v>
      </c>
      <c r="K2101">
        <v>2024</v>
      </c>
      <c r="L2101">
        <v>36</v>
      </c>
    </row>
    <row r="2102" spans="1:12" x14ac:dyDescent="0.3">
      <c r="A2102">
        <v>3107</v>
      </c>
      <c r="B2102" t="s">
        <v>713</v>
      </c>
      <c r="C2102" t="s">
        <v>576</v>
      </c>
      <c r="D2102">
        <v>36</v>
      </c>
      <c r="E2102" t="s">
        <v>1287</v>
      </c>
      <c r="F2102">
        <v>27148</v>
      </c>
      <c r="G2102">
        <v>78.5</v>
      </c>
      <c r="H2102">
        <v>2709</v>
      </c>
      <c r="I2102">
        <v>1.3260645351407102E-3</v>
      </c>
      <c r="J2102">
        <v>1.3289036544850499E-2</v>
      </c>
      <c r="K2102">
        <v>2024</v>
      </c>
      <c r="L2102">
        <v>36</v>
      </c>
    </row>
    <row r="2103" spans="1:12" x14ac:dyDescent="0.3">
      <c r="A2103">
        <v>3107</v>
      </c>
      <c r="B2103" t="s">
        <v>713</v>
      </c>
      <c r="C2103" t="s">
        <v>603</v>
      </c>
      <c r="D2103">
        <v>36</v>
      </c>
      <c r="E2103" t="s">
        <v>1102</v>
      </c>
      <c r="F2103">
        <v>27148</v>
      </c>
      <c r="G2103">
        <v>78.5</v>
      </c>
      <c r="H2103">
        <v>1958</v>
      </c>
      <c r="I2103">
        <v>1.3260645351407102E-3</v>
      </c>
      <c r="J2103">
        <v>1.8386108273748723E-2</v>
      </c>
      <c r="K2103">
        <v>2024</v>
      </c>
      <c r="L2103">
        <v>36</v>
      </c>
    </row>
    <row r="2104" spans="1:12" x14ac:dyDescent="0.3">
      <c r="A2104">
        <v>3107</v>
      </c>
      <c r="B2104" t="s">
        <v>713</v>
      </c>
      <c r="C2104" t="s">
        <v>475</v>
      </c>
      <c r="D2104">
        <v>35</v>
      </c>
      <c r="E2104" t="s">
        <v>1214</v>
      </c>
      <c r="F2104">
        <v>27148</v>
      </c>
      <c r="G2104">
        <v>80</v>
      </c>
      <c r="H2104">
        <v>1733</v>
      </c>
      <c r="I2104">
        <v>1.2892294091645794E-3</v>
      </c>
      <c r="J2104">
        <v>2.0196191575302943E-2</v>
      </c>
      <c r="K2104">
        <v>2024</v>
      </c>
      <c r="L2104">
        <v>36</v>
      </c>
    </row>
    <row r="2105" spans="1:12" x14ac:dyDescent="0.3">
      <c r="A2105">
        <v>3107</v>
      </c>
      <c r="B2105" t="s">
        <v>713</v>
      </c>
      <c r="C2105" t="s">
        <v>182</v>
      </c>
      <c r="D2105">
        <v>34</v>
      </c>
      <c r="E2105" t="s">
        <v>1058</v>
      </c>
      <c r="F2105">
        <v>27148</v>
      </c>
      <c r="G2105">
        <v>81.5</v>
      </c>
      <c r="H2105">
        <v>537</v>
      </c>
      <c r="I2105">
        <v>1.2523942831884486E-3</v>
      </c>
      <c r="J2105">
        <v>6.3314711359404099E-2</v>
      </c>
      <c r="K2105">
        <v>2024</v>
      </c>
      <c r="L2105">
        <v>36</v>
      </c>
    </row>
    <row r="2106" spans="1:12" x14ac:dyDescent="0.3">
      <c r="A2106">
        <v>3107</v>
      </c>
      <c r="B2106" t="s">
        <v>713</v>
      </c>
      <c r="C2106" t="s">
        <v>444</v>
      </c>
      <c r="D2106">
        <v>34</v>
      </c>
      <c r="E2106" t="s">
        <v>2249</v>
      </c>
      <c r="F2106">
        <v>27148</v>
      </c>
      <c r="G2106">
        <v>81.5</v>
      </c>
      <c r="H2106">
        <v>886</v>
      </c>
      <c r="I2106">
        <v>1.2523942831884486E-3</v>
      </c>
      <c r="J2106">
        <v>3.8374717832957109E-2</v>
      </c>
      <c r="K2106">
        <v>2024</v>
      </c>
      <c r="L2106">
        <v>36</v>
      </c>
    </row>
    <row r="2107" spans="1:12" x14ac:dyDescent="0.3">
      <c r="A2107">
        <v>3107</v>
      </c>
      <c r="B2107" t="s">
        <v>713</v>
      </c>
      <c r="C2107" t="s">
        <v>1174</v>
      </c>
      <c r="D2107">
        <v>31</v>
      </c>
      <c r="E2107" t="s">
        <v>1175</v>
      </c>
      <c r="F2107">
        <v>27148</v>
      </c>
      <c r="G2107">
        <v>83.5</v>
      </c>
      <c r="H2107">
        <v>1417</v>
      </c>
      <c r="I2107">
        <v>1.1418889052600559E-3</v>
      </c>
      <c r="J2107">
        <v>2.1877205363443897E-2</v>
      </c>
      <c r="K2107">
        <v>2024</v>
      </c>
      <c r="L2107">
        <v>36</v>
      </c>
    </row>
    <row r="2108" spans="1:12" x14ac:dyDescent="0.3">
      <c r="A2108">
        <v>3107</v>
      </c>
      <c r="B2108" t="s">
        <v>713</v>
      </c>
      <c r="C2108" t="s">
        <v>535</v>
      </c>
      <c r="D2108">
        <v>31</v>
      </c>
      <c r="E2108" t="s">
        <v>1108</v>
      </c>
      <c r="F2108">
        <v>27148</v>
      </c>
      <c r="G2108">
        <v>83.5</v>
      </c>
      <c r="H2108">
        <v>1438</v>
      </c>
      <c r="I2108">
        <v>1.1418889052600559E-3</v>
      </c>
      <c r="J2108">
        <v>2.1557719054242003E-2</v>
      </c>
      <c r="K2108">
        <v>2024</v>
      </c>
      <c r="L2108">
        <v>36</v>
      </c>
    </row>
    <row r="2109" spans="1:12" x14ac:dyDescent="0.3">
      <c r="A2109">
        <v>3107</v>
      </c>
      <c r="B2109" t="s">
        <v>713</v>
      </c>
      <c r="C2109" t="s">
        <v>200</v>
      </c>
      <c r="D2109">
        <v>29</v>
      </c>
      <c r="E2109" t="s">
        <v>1173</v>
      </c>
      <c r="F2109">
        <v>27148</v>
      </c>
      <c r="G2109">
        <v>85.5</v>
      </c>
      <c r="H2109">
        <v>3164</v>
      </c>
      <c r="I2109">
        <v>1.0682186533077943E-3</v>
      </c>
      <c r="J2109">
        <v>9.165613147914033E-3</v>
      </c>
      <c r="K2109">
        <v>2024</v>
      </c>
      <c r="L2109">
        <v>36</v>
      </c>
    </row>
    <row r="2110" spans="1:12" x14ac:dyDescent="0.3">
      <c r="A2110">
        <v>3107</v>
      </c>
      <c r="B2110" t="s">
        <v>713</v>
      </c>
      <c r="C2110" t="s">
        <v>429</v>
      </c>
      <c r="D2110">
        <v>29</v>
      </c>
      <c r="E2110" t="s">
        <v>1109</v>
      </c>
      <c r="F2110">
        <v>27148</v>
      </c>
      <c r="G2110">
        <v>85.5</v>
      </c>
      <c r="H2110">
        <v>3283</v>
      </c>
      <c r="I2110">
        <v>1.0682186533077943E-3</v>
      </c>
      <c r="J2110">
        <v>8.833384099908621E-3</v>
      </c>
      <c r="K2110">
        <v>2024</v>
      </c>
      <c r="L2110">
        <v>36</v>
      </c>
    </row>
    <row r="2111" spans="1:12" x14ac:dyDescent="0.3">
      <c r="A2111">
        <v>3107</v>
      </c>
      <c r="B2111" t="s">
        <v>713</v>
      </c>
      <c r="C2111" t="s">
        <v>470</v>
      </c>
      <c r="D2111">
        <v>28</v>
      </c>
      <c r="E2111" t="s">
        <v>3012</v>
      </c>
      <c r="F2111">
        <v>27148</v>
      </c>
      <c r="G2111">
        <v>87</v>
      </c>
      <c r="H2111">
        <v>977</v>
      </c>
      <c r="I2111">
        <v>1.0313835273316634E-3</v>
      </c>
      <c r="J2111">
        <v>2.8659160696008188E-2</v>
      </c>
      <c r="K2111">
        <v>2024</v>
      </c>
      <c r="L2111">
        <v>36</v>
      </c>
    </row>
    <row r="2112" spans="1:12" x14ac:dyDescent="0.3">
      <c r="A2112">
        <v>3107</v>
      </c>
      <c r="B2112" t="s">
        <v>713</v>
      </c>
      <c r="C2112" t="s">
        <v>309</v>
      </c>
      <c r="D2112">
        <v>27</v>
      </c>
      <c r="E2112" t="s">
        <v>985</v>
      </c>
      <c r="F2112">
        <v>27148</v>
      </c>
      <c r="G2112">
        <v>88.5</v>
      </c>
      <c r="H2112">
        <v>2458</v>
      </c>
      <c r="I2112">
        <v>9.9454840135553262E-4</v>
      </c>
      <c r="J2112">
        <v>1.0984540276647681E-2</v>
      </c>
      <c r="K2112">
        <v>2024</v>
      </c>
      <c r="L2112">
        <v>36</v>
      </c>
    </row>
    <row r="2113" spans="1:12" x14ac:dyDescent="0.3">
      <c r="A2113">
        <v>3107</v>
      </c>
      <c r="B2113" t="s">
        <v>713</v>
      </c>
      <c r="C2113" t="s">
        <v>622</v>
      </c>
      <c r="D2113">
        <v>27</v>
      </c>
      <c r="E2113" t="s">
        <v>1052</v>
      </c>
      <c r="F2113">
        <v>27148</v>
      </c>
      <c r="G2113">
        <v>88.5</v>
      </c>
      <c r="H2113">
        <v>962</v>
      </c>
      <c r="I2113">
        <v>9.9454840135553262E-4</v>
      </c>
      <c r="J2113">
        <v>2.8066528066528068E-2</v>
      </c>
      <c r="K2113">
        <v>2024</v>
      </c>
      <c r="L2113">
        <v>36</v>
      </c>
    </row>
    <row r="2114" spans="1:12" x14ac:dyDescent="0.3">
      <c r="A2114">
        <v>3107</v>
      </c>
      <c r="B2114" t="s">
        <v>713</v>
      </c>
      <c r="C2114" t="s">
        <v>491</v>
      </c>
      <c r="D2114">
        <v>26</v>
      </c>
      <c r="E2114" t="s">
        <v>1163</v>
      </c>
      <c r="F2114">
        <v>27148</v>
      </c>
      <c r="G2114">
        <v>90</v>
      </c>
      <c r="H2114">
        <v>2086</v>
      </c>
      <c r="I2114">
        <v>9.577132753794018E-4</v>
      </c>
      <c r="J2114">
        <v>1.2464046021093002E-2</v>
      </c>
      <c r="K2114">
        <v>2024</v>
      </c>
      <c r="L2114">
        <v>36</v>
      </c>
    </row>
    <row r="2115" spans="1:12" x14ac:dyDescent="0.3">
      <c r="A2115">
        <v>3107</v>
      </c>
      <c r="B2115" t="s">
        <v>713</v>
      </c>
      <c r="C2115" t="s">
        <v>274</v>
      </c>
      <c r="D2115">
        <v>25</v>
      </c>
      <c r="E2115" t="s">
        <v>1047</v>
      </c>
      <c r="F2115">
        <v>27148</v>
      </c>
      <c r="G2115">
        <v>92</v>
      </c>
      <c r="H2115">
        <v>1546</v>
      </c>
      <c r="I2115">
        <v>9.2087814940327098E-4</v>
      </c>
      <c r="J2115">
        <v>1.6170763260025874E-2</v>
      </c>
      <c r="K2115">
        <v>2024</v>
      </c>
      <c r="L2115">
        <v>36</v>
      </c>
    </row>
    <row r="2116" spans="1:12" x14ac:dyDescent="0.3">
      <c r="A2116">
        <v>3107</v>
      </c>
      <c r="B2116" t="s">
        <v>713</v>
      </c>
      <c r="C2116" t="s">
        <v>314</v>
      </c>
      <c r="D2116">
        <v>25</v>
      </c>
      <c r="E2116" t="s">
        <v>1260</v>
      </c>
      <c r="F2116">
        <v>27148</v>
      </c>
      <c r="G2116">
        <v>92</v>
      </c>
      <c r="H2116">
        <v>3945</v>
      </c>
      <c r="I2116">
        <v>9.2087814940327098E-4</v>
      </c>
      <c r="J2116">
        <v>6.3371356147021544E-3</v>
      </c>
      <c r="K2116">
        <v>2024</v>
      </c>
      <c r="L2116">
        <v>36</v>
      </c>
    </row>
    <row r="2117" spans="1:12" x14ac:dyDescent="0.3">
      <c r="A2117">
        <v>3107</v>
      </c>
      <c r="B2117" t="s">
        <v>713</v>
      </c>
      <c r="C2117" t="s">
        <v>3004</v>
      </c>
      <c r="D2117">
        <v>25</v>
      </c>
      <c r="E2117" t="s">
        <v>3005</v>
      </c>
      <c r="F2117">
        <v>27148</v>
      </c>
      <c r="G2117">
        <v>92</v>
      </c>
      <c r="H2117">
        <v>627</v>
      </c>
      <c r="I2117">
        <v>9.2087814940327098E-4</v>
      </c>
      <c r="J2117">
        <v>3.9872408293460927E-2</v>
      </c>
      <c r="K2117">
        <v>2024</v>
      </c>
      <c r="L2117">
        <v>36</v>
      </c>
    </row>
    <row r="2118" spans="1:12" x14ac:dyDescent="0.3">
      <c r="A2118">
        <v>3108</v>
      </c>
      <c r="B2118" t="s">
        <v>716</v>
      </c>
      <c r="C2118" t="s">
        <v>297</v>
      </c>
      <c r="D2118">
        <v>1644</v>
      </c>
      <c r="E2118" t="s">
        <v>1190</v>
      </c>
      <c r="F2118">
        <v>11234</v>
      </c>
      <c r="G2118">
        <v>1</v>
      </c>
      <c r="H2118">
        <v>4738</v>
      </c>
      <c r="I2118">
        <v>0.14634146341463414</v>
      </c>
      <c r="J2118">
        <v>0.34698184888138456</v>
      </c>
      <c r="K2118">
        <v>2024</v>
      </c>
      <c r="L2118">
        <v>36</v>
      </c>
    </row>
    <row r="2119" spans="1:12" x14ac:dyDescent="0.3">
      <c r="A2119">
        <v>3108</v>
      </c>
      <c r="B2119" t="s">
        <v>716</v>
      </c>
      <c r="C2119" t="s">
        <v>546</v>
      </c>
      <c r="D2119">
        <v>1329</v>
      </c>
      <c r="E2119" t="s">
        <v>1185</v>
      </c>
      <c r="F2119">
        <v>11234</v>
      </c>
      <c r="G2119">
        <v>2</v>
      </c>
      <c r="H2119">
        <v>5351</v>
      </c>
      <c r="I2119">
        <v>0.11830158447569877</v>
      </c>
      <c r="J2119">
        <v>0.24836479162773314</v>
      </c>
      <c r="K2119">
        <v>2024</v>
      </c>
      <c r="L2119">
        <v>36</v>
      </c>
    </row>
    <row r="2120" spans="1:12" x14ac:dyDescent="0.3">
      <c r="A2120">
        <v>3108</v>
      </c>
      <c r="B2120" t="s">
        <v>716</v>
      </c>
      <c r="C2120" t="s">
        <v>224</v>
      </c>
      <c r="D2120">
        <v>1306</v>
      </c>
      <c r="E2120" t="s">
        <v>1040</v>
      </c>
      <c r="F2120">
        <v>11234</v>
      </c>
      <c r="G2120">
        <v>3</v>
      </c>
      <c r="H2120">
        <v>7253</v>
      </c>
      <c r="I2120">
        <v>0.11625422823571302</v>
      </c>
      <c r="J2120">
        <v>0.1800634220322625</v>
      </c>
      <c r="K2120">
        <v>2024</v>
      </c>
      <c r="L2120">
        <v>36</v>
      </c>
    </row>
    <row r="2121" spans="1:12" x14ac:dyDescent="0.3">
      <c r="A2121">
        <v>3108</v>
      </c>
      <c r="B2121" t="s">
        <v>716</v>
      </c>
      <c r="C2121" t="s">
        <v>386</v>
      </c>
      <c r="D2121">
        <v>1174</v>
      </c>
      <c r="E2121" t="s">
        <v>1191</v>
      </c>
      <c r="F2121">
        <v>11234</v>
      </c>
      <c r="G2121">
        <v>4</v>
      </c>
      <c r="H2121">
        <v>6371</v>
      </c>
      <c r="I2121">
        <v>0.10450418372796867</v>
      </c>
      <c r="J2121">
        <v>0.18427248469628002</v>
      </c>
      <c r="K2121">
        <v>2024</v>
      </c>
      <c r="L2121">
        <v>36</v>
      </c>
    </row>
    <row r="2122" spans="1:12" x14ac:dyDescent="0.3">
      <c r="A2122">
        <v>3108</v>
      </c>
      <c r="B2122" t="s">
        <v>716</v>
      </c>
      <c r="C2122" t="s">
        <v>511</v>
      </c>
      <c r="D2122">
        <v>963</v>
      </c>
      <c r="E2122" t="s">
        <v>1187</v>
      </c>
      <c r="F2122">
        <v>11234</v>
      </c>
      <c r="G2122">
        <v>5</v>
      </c>
      <c r="H2122">
        <v>5935</v>
      </c>
      <c r="I2122">
        <v>8.5721915613316713E-2</v>
      </c>
      <c r="J2122">
        <v>0.16225779275484414</v>
      </c>
      <c r="K2122">
        <v>2024</v>
      </c>
      <c r="L2122">
        <v>36</v>
      </c>
    </row>
    <row r="2123" spans="1:12" x14ac:dyDescent="0.3">
      <c r="A2123">
        <v>3108</v>
      </c>
      <c r="B2123" t="s">
        <v>716</v>
      </c>
      <c r="C2123" t="s">
        <v>238</v>
      </c>
      <c r="D2123">
        <v>811</v>
      </c>
      <c r="E2123" t="s">
        <v>1188</v>
      </c>
      <c r="F2123">
        <v>11234</v>
      </c>
      <c r="G2123">
        <v>6</v>
      </c>
      <c r="H2123">
        <v>4316</v>
      </c>
      <c r="I2123">
        <v>7.2191561331671705E-2</v>
      </c>
      <c r="J2123">
        <v>0.18790546802594996</v>
      </c>
      <c r="K2123">
        <v>2024</v>
      </c>
      <c r="L2123">
        <v>36</v>
      </c>
    </row>
    <row r="2124" spans="1:12" x14ac:dyDescent="0.3">
      <c r="A2124">
        <v>3108</v>
      </c>
      <c r="B2124" t="s">
        <v>716</v>
      </c>
      <c r="C2124" t="s">
        <v>402</v>
      </c>
      <c r="D2124">
        <v>431</v>
      </c>
      <c r="E2124" t="s">
        <v>1189</v>
      </c>
      <c r="F2124">
        <v>11234</v>
      </c>
      <c r="G2124">
        <v>7</v>
      </c>
      <c r="H2124">
        <v>5544</v>
      </c>
      <c r="I2124">
        <v>3.8365675627559194E-2</v>
      </c>
      <c r="J2124">
        <v>7.7741702741702737E-2</v>
      </c>
      <c r="K2124">
        <v>2024</v>
      </c>
      <c r="L2124">
        <v>36</v>
      </c>
    </row>
    <row r="2125" spans="1:12" x14ac:dyDescent="0.3">
      <c r="A2125">
        <v>3108</v>
      </c>
      <c r="B2125" t="s">
        <v>716</v>
      </c>
      <c r="C2125" t="s">
        <v>205</v>
      </c>
      <c r="D2125">
        <v>310</v>
      </c>
      <c r="E2125" t="s">
        <v>1030</v>
      </c>
      <c r="F2125">
        <v>11234</v>
      </c>
      <c r="G2125">
        <v>8</v>
      </c>
      <c r="H2125">
        <v>18695</v>
      </c>
      <c r="I2125">
        <v>2.759480149546021E-2</v>
      </c>
      <c r="J2125">
        <v>1.6581973789783364E-2</v>
      </c>
      <c r="K2125">
        <v>2024</v>
      </c>
      <c r="L2125">
        <v>36</v>
      </c>
    </row>
    <row r="2126" spans="1:12" x14ac:dyDescent="0.3">
      <c r="A2126">
        <v>3108</v>
      </c>
      <c r="B2126" t="s">
        <v>716</v>
      </c>
      <c r="C2126" t="s">
        <v>384</v>
      </c>
      <c r="D2126">
        <v>193</v>
      </c>
      <c r="E2126" t="s">
        <v>1089</v>
      </c>
      <c r="F2126">
        <v>11234</v>
      </c>
      <c r="G2126">
        <v>9</v>
      </c>
      <c r="H2126">
        <v>13339</v>
      </c>
      <c r="I2126">
        <v>1.7179989318141357E-2</v>
      </c>
      <c r="J2126">
        <v>1.4468850738436165E-2</v>
      </c>
      <c r="K2126">
        <v>2024</v>
      </c>
      <c r="L2126">
        <v>36</v>
      </c>
    </row>
    <row r="2127" spans="1:12" x14ac:dyDescent="0.3">
      <c r="A2127">
        <v>3108</v>
      </c>
      <c r="B2127" t="s">
        <v>716</v>
      </c>
      <c r="C2127" t="s">
        <v>668</v>
      </c>
      <c r="D2127">
        <v>152</v>
      </c>
      <c r="E2127" t="s">
        <v>1224</v>
      </c>
      <c r="F2127">
        <v>11234</v>
      </c>
      <c r="G2127">
        <v>10</v>
      </c>
      <c r="H2127">
        <v>5140</v>
      </c>
      <c r="I2127">
        <v>1.3530354281645006E-2</v>
      </c>
      <c r="J2127">
        <v>2.9571984435797664E-2</v>
      </c>
      <c r="K2127">
        <v>2024</v>
      </c>
      <c r="L2127">
        <v>36</v>
      </c>
    </row>
    <row r="2128" spans="1:12" x14ac:dyDescent="0.3">
      <c r="A2128">
        <v>3108</v>
      </c>
      <c r="B2128" t="s">
        <v>716</v>
      </c>
      <c r="C2128" t="s">
        <v>667</v>
      </c>
      <c r="D2128">
        <v>137</v>
      </c>
      <c r="E2128" t="s">
        <v>1193</v>
      </c>
      <c r="F2128">
        <v>11234</v>
      </c>
      <c r="G2128">
        <v>11</v>
      </c>
      <c r="H2128">
        <v>1816</v>
      </c>
      <c r="I2128">
        <v>1.2195121951219513E-2</v>
      </c>
      <c r="J2128">
        <v>7.5440528634361237E-2</v>
      </c>
      <c r="K2128">
        <v>2024</v>
      </c>
      <c r="L2128">
        <v>36</v>
      </c>
    </row>
    <row r="2129" spans="1:12" x14ac:dyDescent="0.3">
      <c r="A2129">
        <v>3108</v>
      </c>
      <c r="B2129" t="s">
        <v>716</v>
      </c>
      <c r="C2129" t="s">
        <v>165</v>
      </c>
      <c r="D2129">
        <v>134</v>
      </c>
      <c r="E2129" t="s">
        <v>1220</v>
      </c>
      <c r="F2129">
        <v>11234</v>
      </c>
      <c r="G2129">
        <v>12</v>
      </c>
      <c r="H2129">
        <v>3681</v>
      </c>
      <c r="I2129">
        <v>1.1928075485134413E-2</v>
      </c>
      <c r="J2129">
        <v>3.6403151317576744E-2</v>
      </c>
      <c r="K2129">
        <v>2024</v>
      </c>
      <c r="L2129">
        <v>36</v>
      </c>
    </row>
    <row r="2130" spans="1:12" x14ac:dyDescent="0.3">
      <c r="A2130">
        <v>3108</v>
      </c>
      <c r="B2130" t="s">
        <v>716</v>
      </c>
      <c r="C2130" t="s">
        <v>531</v>
      </c>
      <c r="D2130">
        <v>123</v>
      </c>
      <c r="E2130" t="s">
        <v>1194</v>
      </c>
      <c r="F2130">
        <v>11234</v>
      </c>
      <c r="G2130">
        <v>13</v>
      </c>
      <c r="H2130">
        <v>3403</v>
      </c>
      <c r="I2130">
        <v>1.0948905109489052E-2</v>
      </c>
      <c r="J2130">
        <v>3.614457831325301E-2</v>
      </c>
      <c r="K2130">
        <v>2024</v>
      </c>
      <c r="L2130">
        <v>36</v>
      </c>
    </row>
    <row r="2131" spans="1:12" x14ac:dyDescent="0.3">
      <c r="A2131">
        <v>3108</v>
      </c>
      <c r="B2131" t="s">
        <v>716</v>
      </c>
      <c r="C2131" t="s">
        <v>381</v>
      </c>
      <c r="D2131">
        <v>113</v>
      </c>
      <c r="E2131" t="s">
        <v>1093</v>
      </c>
      <c r="F2131">
        <v>11234</v>
      </c>
      <c r="G2131">
        <v>14</v>
      </c>
      <c r="H2131">
        <v>12810</v>
      </c>
      <c r="I2131">
        <v>1.0058750222538722E-2</v>
      </c>
      <c r="J2131">
        <v>8.8212334113973462E-3</v>
      </c>
      <c r="K2131">
        <v>2024</v>
      </c>
      <c r="L2131">
        <v>36</v>
      </c>
    </row>
    <row r="2132" spans="1:12" x14ac:dyDescent="0.3">
      <c r="A2132">
        <v>3108</v>
      </c>
      <c r="B2132" t="s">
        <v>716</v>
      </c>
      <c r="C2132" t="s">
        <v>264</v>
      </c>
      <c r="D2132">
        <v>88</v>
      </c>
      <c r="E2132" t="s">
        <v>1031</v>
      </c>
      <c r="F2132">
        <v>11234</v>
      </c>
      <c r="G2132">
        <v>15</v>
      </c>
      <c r="H2132">
        <v>9696</v>
      </c>
      <c r="I2132">
        <v>7.8333630051628991E-3</v>
      </c>
      <c r="J2132">
        <v>9.0759075907590765E-3</v>
      </c>
      <c r="K2132">
        <v>2024</v>
      </c>
      <c r="L2132">
        <v>36</v>
      </c>
    </row>
    <row r="2133" spans="1:12" x14ac:dyDescent="0.3">
      <c r="A2133">
        <v>3108</v>
      </c>
      <c r="B2133" t="s">
        <v>716</v>
      </c>
      <c r="C2133" t="s">
        <v>604</v>
      </c>
      <c r="D2133">
        <v>69</v>
      </c>
      <c r="E2133" t="s">
        <v>1186</v>
      </c>
      <c r="F2133">
        <v>11234</v>
      </c>
      <c r="G2133">
        <v>16</v>
      </c>
      <c r="H2133">
        <v>5751</v>
      </c>
      <c r="I2133">
        <v>6.1420687199572723E-3</v>
      </c>
      <c r="J2133">
        <v>1.1997913406364111E-2</v>
      </c>
      <c r="K2133">
        <v>2024</v>
      </c>
      <c r="L2133">
        <v>36</v>
      </c>
    </row>
    <row r="2134" spans="1:12" x14ac:dyDescent="0.3">
      <c r="A2134">
        <v>3108</v>
      </c>
      <c r="B2134" t="s">
        <v>716</v>
      </c>
      <c r="C2134" t="s">
        <v>265</v>
      </c>
      <c r="D2134">
        <v>64</v>
      </c>
      <c r="E2134" t="s">
        <v>1033</v>
      </c>
      <c r="F2134">
        <v>11234</v>
      </c>
      <c r="G2134">
        <v>17</v>
      </c>
      <c r="H2134">
        <v>6276</v>
      </c>
      <c r="I2134">
        <v>5.6969912764821082E-3</v>
      </c>
      <c r="J2134">
        <v>1.0197578075207138E-2</v>
      </c>
      <c r="K2134">
        <v>2024</v>
      </c>
      <c r="L2134">
        <v>36</v>
      </c>
    </row>
    <row r="2135" spans="1:12" x14ac:dyDescent="0.3">
      <c r="A2135">
        <v>3108</v>
      </c>
      <c r="B2135" t="s">
        <v>716</v>
      </c>
      <c r="C2135" t="s">
        <v>368</v>
      </c>
      <c r="D2135">
        <v>63</v>
      </c>
      <c r="E2135" t="s">
        <v>1087</v>
      </c>
      <c r="F2135">
        <v>11234</v>
      </c>
      <c r="G2135">
        <v>18</v>
      </c>
      <c r="H2135">
        <v>9848</v>
      </c>
      <c r="I2135">
        <v>5.6079757877870746E-3</v>
      </c>
      <c r="J2135">
        <v>6.397238017871649E-3</v>
      </c>
      <c r="K2135">
        <v>2024</v>
      </c>
      <c r="L2135">
        <v>36</v>
      </c>
    </row>
    <row r="2136" spans="1:12" x14ac:dyDescent="0.3">
      <c r="A2136">
        <v>3108</v>
      </c>
      <c r="B2136" t="s">
        <v>716</v>
      </c>
      <c r="C2136" t="s">
        <v>609</v>
      </c>
      <c r="D2136">
        <v>56</v>
      </c>
      <c r="E2136" t="s">
        <v>1103</v>
      </c>
      <c r="F2136">
        <v>11234</v>
      </c>
      <c r="G2136">
        <v>19</v>
      </c>
      <c r="H2136">
        <v>3344</v>
      </c>
      <c r="I2136">
        <v>4.9848673669218441E-3</v>
      </c>
      <c r="J2136">
        <v>1.6746411483253589E-2</v>
      </c>
      <c r="K2136">
        <v>2024</v>
      </c>
      <c r="L2136">
        <v>36</v>
      </c>
    </row>
    <row r="2137" spans="1:12" x14ac:dyDescent="0.3">
      <c r="A2137">
        <v>3108</v>
      </c>
      <c r="B2137" t="s">
        <v>716</v>
      </c>
      <c r="C2137" t="s">
        <v>215</v>
      </c>
      <c r="D2137">
        <v>55</v>
      </c>
      <c r="E2137" t="s">
        <v>1041</v>
      </c>
      <c r="F2137">
        <v>11234</v>
      </c>
      <c r="G2137">
        <v>20</v>
      </c>
      <c r="H2137">
        <v>14909</v>
      </c>
      <c r="I2137">
        <v>4.8958518782268113E-3</v>
      </c>
      <c r="J2137">
        <v>3.689046884432222E-3</v>
      </c>
      <c r="K2137">
        <v>2024</v>
      </c>
      <c r="L2137">
        <v>36</v>
      </c>
    </row>
    <row r="2138" spans="1:12" x14ac:dyDescent="0.3">
      <c r="A2138">
        <v>3108</v>
      </c>
      <c r="B2138" t="s">
        <v>716</v>
      </c>
      <c r="C2138" t="s">
        <v>307</v>
      </c>
      <c r="D2138">
        <v>52</v>
      </c>
      <c r="E2138" t="s">
        <v>1088</v>
      </c>
      <c r="F2138">
        <v>11234</v>
      </c>
      <c r="G2138">
        <v>21</v>
      </c>
      <c r="H2138">
        <v>8200</v>
      </c>
      <c r="I2138">
        <v>4.6288054121417128E-3</v>
      </c>
      <c r="J2138">
        <v>6.3414634146341468E-3</v>
      </c>
      <c r="K2138">
        <v>2024</v>
      </c>
      <c r="L2138">
        <v>36</v>
      </c>
    </row>
    <row r="2139" spans="1:12" x14ac:dyDescent="0.3">
      <c r="A2139">
        <v>3108</v>
      </c>
      <c r="B2139" t="s">
        <v>716</v>
      </c>
      <c r="C2139" t="s">
        <v>404</v>
      </c>
      <c r="D2139">
        <v>51</v>
      </c>
      <c r="E2139" t="s">
        <v>1293</v>
      </c>
      <c r="F2139">
        <v>11234</v>
      </c>
      <c r="G2139">
        <v>22.5</v>
      </c>
      <c r="H2139">
        <v>2756</v>
      </c>
      <c r="I2139">
        <v>4.53978992344668E-3</v>
      </c>
      <c r="J2139">
        <v>1.8505079825834544E-2</v>
      </c>
      <c r="K2139">
        <v>2024</v>
      </c>
      <c r="L2139">
        <v>36</v>
      </c>
    </row>
    <row r="2140" spans="1:12" x14ac:dyDescent="0.3">
      <c r="A2140">
        <v>3108</v>
      </c>
      <c r="B2140" t="s">
        <v>716</v>
      </c>
      <c r="C2140" t="s">
        <v>408</v>
      </c>
      <c r="D2140">
        <v>51</v>
      </c>
      <c r="E2140" t="s">
        <v>982</v>
      </c>
      <c r="F2140">
        <v>11234</v>
      </c>
      <c r="G2140">
        <v>22.5</v>
      </c>
      <c r="H2140">
        <v>5976</v>
      </c>
      <c r="I2140">
        <v>4.53978992344668E-3</v>
      </c>
      <c r="J2140">
        <v>8.5341365461847393E-3</v>
      </c>
      <c r="K2140">
        <v>2024</v>
      </c>
      <c r="L2140">
        <v>36</v>
      </c>
    </row>
    <row r="2141" spans="1:12" x14ac:dyDescent="0.3">
      <c r="A2141">
        <v>3108</v>
      </c>
      <c r="B2141" t="s">
        <v>716</v>
      </c>
      <c r="C2141" t="s">
        <v>576</v>
      </c>
      <c r="D2141">
        <v>50</v>
      </c>
      <c r="E2141" t="s">
        <v>1287</v>
      </c>
      <c r="F2141">
        <v>11234</v>
      </c>
      <c r="G2141">
        <v>24</v>
      </c>
      <c r="H2141">
        <v>2709</v>
      </c>
      <c r="I2141">
        <v>4.4507744347516464E-3</v>
      </c>
      <c r="J2141">
        <v>1.8456995201181249E-2</v>
      </c>
      <c r="K2141">
        <v>2024</v>
      </c>
      <c r="L2141">
        <v>36</v>
      </c>
    </row>
    <row r="2142" spans="1:12" x14ac:dyDescent="0.3">
      <c r="A2142">
        <v>3108</v>
      </c>
      <c r="B2142" t="s">
        <v>716</v>
      </c>
      <c r="C2142" t="s">
        <v>338</v>
      </c>
      <c r="D2142">
        <v>49</v>
      </c>
      <c r="E2142" t="s">
        <v>969</v>
      </c>
      <c r="F2142">
        <v>11234</v>
      </c>
      <c r="G2142">
        <v>25</v>
      </c>
      <c r="H2142">
        <v>8003</v>
      </c>
      <c r="I2142">
        <v>4.3617589460566136E-3</v>
      </c>
      <c r="J2142">
        <v>6.1227039860052481E-3</v>
      </c>
      <c r="K2142">
        <v>2024</v>
      </c>
      <c r="L2142">
        <v>36</v>
      </c>
    </row>
    <row r="2143" spans="1:12" x14ac:dyDescent="0.3">
      <c r="A2143">
        <v>3108</v>
      </c>
      <c r="B2143" t="s">
        <v>716</v>
      </c>
      <c r="C2143" t="s">
        <v>193</v>
      </c>
      <c r="D2143">
        <v>47</v>
      </c>
      <c r="E2143" t="s">
        <v>1221</v>
      </c>
      <c r="F2143">
        <v>11234</v>
      </c>
      <c r="G2143">
        <v>26</v>
      </c>
      <c r="H2143">
        <v>1866</v>
      </c>
      <c r="I2143">
        <v>4.1837279686665479E-3</v>
      </c>
      <c r="J2143">
        <v>2.5187566988210074E-2</v>
      </c>
      <c r="K2143">
        <v>2024</v>
      </c>
      <c r="L2143">
        <v>36</v>
      </c>
    </row>
    <row r="2144" spans="1:12" x14ac:dyDescent="0.3">
      <c r="A2144">
        <v>3108</v>
      </c>
      <c r="B2144" t="s">
        <v>716</v>
      </c>
      <c r="C2144" t="s">
        <v>504</v>
      </c>
      <c r="D2144">
        <v>45</v>
      </c>
      <c r="E2144" t="s">
        <v>1039</v>
      </c>
      <c r="F2144">
        <v>11234</v>
      </c>
      <c r="G2144">
        <v>27</v>
      </c>
      <c r="H2144">
        <v>10574</v>
      </c>
      <c r="I2144">
        <v>4.0056969912764823E-3</v>
      </c>
      <c r="J2144">
        <v>4.2557215812369965E-3</v>
      </c>
      <c r="K2144">
        <v>2024</v>
      </c>
      <c r="L2144">
        <v>36</v>
      </c>
    </row>
    <row r="2145" spans="1:12" x14ac:dyDescent="0.3">
      <c r="A2145">
        <v>3108</v>
      </c>
      <c r="B2145" t="s">
        <v>716</v>
      </c>
      <c r="C2145" t="s">
        <v>671</v>
      </c>
      <c r="D2145">
        <v>39</v>
      </c>
      <c r="E2145" t="s">
        <v>1092</v>
      </c>
      <c r="F2145">
        <v>11234</v>
      </c>
      <c r="G2145">
        <v>28</v>
      </c>
      <c r="H2145">
        <v>21676</v>
      </c>
      <c r="I2145">
        <v>3.4716040591062846E-3</v>
      </c>
      <c r="J2145">
        <v>1.7992249492526297E-3</v>
      </c>
      <c r="K2145">
        <v>2024</v>
      </c>
      <c r="L2145">
        <v>36</v>
      </c>
    </row>
    <row r="2146" spans="1:12" x14ac:dyDescent="0.3">
      <c r="A2146">
        <v>3108</v>
      </c>
      <c r="B2146" t="s">
        <v>716</v>
      </c>
      <c r="C2146" t="s">
        <v>231</v>
      </c>
      <c r="D2146">
        <v>38</v>
      </c>
      <c r="E2146" t="s">
        <v>1192</v>
      </c>
      <c r="F2146">
        <v>11234</v>
      </c>
      <c r="G2146">
        <v>29</v>
      </c>
      <c r="H2146">
        <v>1711</v>
      </c>
      <c r="I2146">
        <v>3.3825885704112514E-3</v>
      </c>
      <c r="J2146">
        <v>2.2209234365867914E-2</v>
      </c>
      <c r="K2146">
        <v>2024</v>
      </c>
      <c r="L2146">
        <v>36</v>
      </c>
    </row>
    <row r="2147" spans="1:12" x14ac:dyDescent="0.3">
      <c r="A2147">
        <v>3108</v>
      </c>
      <c r="B2147" t="s">
        <v>716</v>
      </c>
      <c r="C2147" t="s">
        <v>601</v>
      </c>
      <c r="D2147">
        <v>37</v>
      </c>
      <c r="E2147" t="s">
        <v>1290</v>
      </c>
      <c r="F2147">
        <v>11234</v>
      </c>
      <c r="G2147">
        <v>30</v>
      </c>
      <c r="H2147">
        <v>2857</v>
      </c>
      <c r="I2147">
        <v>3.2935730817162186E-3</v>
      </c>
      <c r="J2147">
        <v>1.2950647532376619E-2</v>
      </c>
      <c r="K2147">
        <v>2024</v>
      </c>
      <c r="L2147">
        <v>36</v>
      </c>
    </row>
    <row r="2148" spans="1:12" x14ac:dyDescent="0.3">
      <c r="A2148">
        <v>3108</v>
      </c>
      <c r="B2148" t="s">
        <v>716</v>
      </c>
      <c r="C2148" t="s">
        <v>490</v>
      </c>
      <c r="D2148">
        <v>36</v>
      </c>
      <c r="E2148" t="s">
        <v>1195</v>
      </c>
      <c r="F2148">
        <v>11234</v>
      </c>
      <c r="G2148">
        <v>31</v>
      </c>
      <c r="H2148">
        <v>7571</v>
      </c>
      <c r="I2148">
        <v>3.2045575930211858E-3</v>
      </c>
      <c r="J2148">
        <v>4.75498613129045E-3</v>
      </c>
      <c r="K2148">
        <v>2024</v>
      </c>
      <c r="L2148">
        <v>36</v>
      </c>
    </row>
    <row r="2149" spans="1:12" x14ac:dyDescent="0.3">
      <c r="A2149">
        <v>3108</v>
      </c>
      <c r="B2149" t="s">
        <v>716</v>
      </c>
      <c r="C2149" t="s">
        <v>175</v>
      </c>
      <c r="D2149">
        <v>35</v>
      </c>
      <c r="E2149" t="s">
        <v>1084</v>
      </c>
      <c r="F2149">
        <v>11234</v>
      </c>
      <c r="G2149">
        <v>32.5</v>
      </c>
      <c r="H2149">
        <v>13007</v>
      </c>
      <c r="I2149">
        <v>3.1155421043261525E-3</v>
      </c>
      <c r="J2149">
        <v>2.6908587683555007E-3</v>
      </c>
      <c r="K2149">
        <v>2024</v>
      </c>
      <c r="L2149">
        <v>36</v>
      </c>
    </row>
    <row r="2150" spans="1:12" x14ac:dyDescent="0.3">
      <c r="A2150">
        <v>3108</v>
      </c>
      <c r="B2150" t="s">
        <v>716</v>
      </c>
      <c r="C2150" t="s">
        <v>572</v>
      </c>
      <c r="D2150">
        <v>35</v>
      </c>
      <c r="E2150" t="s">
        <v>996</v>
      </c>
      <c r="F2150">
        <v>11234</v>
      </c>
      <c r="G2150">
        <v>32.5</v>
      </c>
      <c r="H2150">
        <v>18857</v>
      </c>
      <c r="I2150">
        <v>3.1155421043261525E-3</v>
      </c>
      <c r="J2150">
        <v>1.8560746672323274E-3</v>
      </c>
      <c r="K2150">
        <v>2024</v>
      </c>
      <c r="L2150">
        <v>36</v>
      </c>
    </row>
    <row r="2151" spans="1:12" x14ac:dyDescent="0.3">
      <c r="A2151">
        <v>3108</v>
      </c>
      <c r="B2151" t="s">
        <v>716</v>
      </c>
      <c r="C2151" t="s">
        <v>520</v>
      </c>
      <c r="D2151">
        <v>31</v>
      </c>
      <c r="E2151" t="s">
        <v>1037</v>
      </c>
      <c r="F2151">
        <v>11234</v>
      </c>
      <c r="G2151">
        <v>34</v>
      </c>
      <c r="H2151">
        <v>3995</v>
      </c>
      <c r="I2151">
        <v>2.7594801495460209E-3</v>
      </c>
      <c r="J2151">
        <v>7.7596996245306634E-3</v>
      </c>
      <c r="K2151">
        <v>2024</v>
      </c>
      <c r="L2151">
        <v>36</v>
      </c>
    </row>
    <row r="2152" spans="1:12" x14ac:dyDescent="0.3">
      <c r="A2152">
        <v>3108</v>
      </c>
      <c r="B2152" t="s">
        <v>716</v>
      </c>
      <c r="C2152" t="s">
        <v>517</v>
      </c>
      <c r="D2152">
        <v>29</v>
      </c>
      <c r="E2152" t="s">
        <v>1035</v>
      </c>
      <c r="F2152">
        <v>11234</v>
      </c>
      <c r="G2152">
        <v>35</v>
      </c>
      <c r="H2152">
        <v>3314</v>
      </c>
      <c r="I2152">
        <v>2.5814491721559553E-3</v>
      </c>
      <c r="J2152">
        <v>8.7507543753771871E-3</v>
      </c>
      <c r="K2152">
        <v>2024</v>
      </c>
      <c r="L2152">
        <v>36</v>
      </c>
    </row>
    <row r="2153" spans="1:12" x14ac:dyDescent="0.3">
      <c r="A2153">
        <v>3108</v>
      </c>
      <c r="B2153" t="s">
        <v>716</v>
      </c>
      <c r="C2153" t="s">
        <v>213</v>
      </c>
      <c r="D2153">
        <v>28</v>
      </c>
      <c r="E2153" t="s">
        <v>1223</v>
      </c>
      <c r="F2153">
        <v>11234</v>
      </c>
      <c r="G2153">
        <v>36.5</v>
      </c>
      <c r="H2153">
        <v>3376</v>
      </c>
      <c r="I2153">
        <v>2.492433683460922E-3</v>
      </c>
      <c r="J2153">
        <v>8.2938388625592423E-3</v>
      </c>
      <c r="K2153">
        <v>2024</v>
      </c>
      <c r="L2153">
        <v>36</v>
      </c>
    </row>
    <row r="2154" spans="1:12" x14ac:dyDescent="0.3">
      <c r="A2154">
        <v>3108</v>
      </c>
      <c r="B2154" t="s">
        <v>716</v>
      </c>
      <c r="C2154" t="s">
        <v>376</v>
      </c>
      <c r="D2154">
        <v>28</v>
      </c>
      <c r="E2154" t="s">
        <v>1222</v>
      </c>
      <c r="F2154">
        <v>11234</v>
      </c>
      <c r="G2154">
        <v>36.5</v>
      </c>
      <c r="H2154">
        <v>2154</v>
      </c>
      <c r="I2154">
        <v>2.492433683460922E-3</v>
      </c>
      <c r="J2154">
        <v>1.2999071494893221E-2</v>
      </c>
      <c r="K2154">
        <v>2024</v>
      </c>
      <c r="L2154">
        <v>36</v>
      </c>
    </row>
    <row r="2155" spans="1:12" x14ac:dyDescent="0.3">
      <c r="A2155">
        <v>3108</v>
      </c>
      <c r="B2155" t="s">
        <v>716</v>
      </c>
      <c r="C2155" t="s">
        <v>662</v>
      </c>
      <c r="D2155">
        <v>27</v>
      </c>
      <c r="E2155" t="s">
        <v>1289</v>
      </c>
      <c r="F2155">
        <v>11234</v>
      </c>
      <c r="G2155">
        <v>38</v>
      </c>
      <c r="H2155">
        <v>2375</v>
      </c>
      <c r="I2155">
        <v>2.4034181947658892E-3</v>
      </c>
      <c r="J2155">
        <v>1.136842105263158E-2</v>
      </c>
      <c r="K2155">
        <v>2024</v>
      </c>
      <c r="L2155">
        <v>36</v>
      </c>
    </row>
    <row r="2156" spans="1:12" x14ac:dyDescent="0.3">
      <c r="A2156">
        <v>3108</v>
      </c>
      <c r="B2156" t="s">
        <v>716</v>
      </c>
      <c r="C2156" t="s">
        <v>200</v>
      </c>
      <c r="D2156">
        <v>26</v>
      </c>
      <c r="E2156" t="s">
        <v>1173</v>
      </c>
      <c r="F2156">
        <v>11234</v>
      </c>
      <c r="G2156">
        <v>40</v>
      </c>
      <c r="H2156">
        <v>3164</v>
      </c>
      <c r="I2156">
        <v>2.3144027060708564E-3</v>
      </c>
      <c r="J2156">
        <v>8.2174462705436151E-3</v>
      </c>
      <c r="K2156">
        <v>2024</v>
      </c>
      <c r="L2156">
        <v>36</v>
      </c>
    </row>
    <row r="2157" spans="1:12" x14ac:dyDescent="0.3">
      <c r="A2157">
        <v>3108</v>
      </c>
      <c r="B2157" t="s">
        <v>716</v>
      </c>
      <c r="C2157" t="s">
        <v>151</v>
      </c>
      <c r="D2157">
        <v>26</v>
      </c>
      <c r="E2157" t="s">
        <v>1091</v>
      </c>
      <c r="F2157">
        <v>11234</v>
      </c>
      <c r="G2157">
        <v>40</v>
      </c>
      <c r="H2157">
        <v>12580</v>
      </c>
      <c r="I2157">
        <v>2.3144027060708564E-3</v>
      </c>
      <c r="J2157">
        <v>2.0667726550079491E-3</v>
      </c>
      <c r="K2157">
        <v>2024</v>
      </c>
      <c r="L2157">
        <v>36</v>
      </c>
    </row>
    <row r="2158" spans="1:12" x14ac:dyDescent="0.3">
      <c r="A2158">
        <v>3108</v>
      </c>
      <c r="B2158" t="s">
        <v>716</v>
      </c>
      <c r="C2158" t="s">
        <v>527</v>
      </c>
      <c r="D2158">
        <v>26</v>
      </c>
      <c r="E2158" t="s">
        <v>1252</v>
      </c>
      <c r="F2158">
        <v>11234</v>
      </c>
      <c r="G2158">
        <v>40</v>
      </c>
      <c r="H2158">
        <v>5204</v>
      </c>
      <c r="I2158">
        <v>2.3144027060708564E-3</v>
      </c>
      <c r="J2158">
        <v>4.9961568024596463E-3</v>
      </c>
      <c r="K2158">
        <v>2024</v>
      </c>
      <c r="L2158">
        <v>36</v>
      </c>
    </row>
    <row r="2159" spans="1:12" x14ac:dyDescent="0.3">
      <c r="A2159">
        <v>3108</v>
      </c>
      <c r="B2159" t="s">
        <v>716</v>
      </c>
      <c r="C2159" t="s">
        <v>358</v>
      </c>
      <c r="D2159">
        <v>25</v>
      </c>
      <c r="E2159" t="s">
        <v>1036</v>
      </c>
      <c r="F2159">
        <v>11234</v>
      </c>
      <c r="G2159">
        <v>43</v>
      </c>
      <c r="H2159">
        <v>3945</v>
      </c>
      <c r="I2159">
        <v>2.2253872173758232E-3</v>
      </c>
      <c r="J2159">
        <v>6.3371356147021544E-3</v>
      </c>
      <c r="K2159">
        <v>2024</v>
      </c>
      <c r="L2159">
        <v>36</v>
      </c>
    </row>
    <row r="2160" spans="1:12" x14ac:dyDescent="0.3">
      <c r="A2160">
        <v>3108</v>
      </c>
      <c r="B2160" t="s">
        <v>716</v>
      </c>
      <c r="C2160" t="s">
        <v>398</v>
      </c>
      <c r="D2160">
        <v>25</v>
      </c>
      <c r="E2160" t="s">
        <v>1044</v>
      </c>
      <c r="F2160">
        <v>11234</v>
      </c>
      <c r="G2160">
        <v>43</v>
      </c>
      <c r="H2160">
        <v>3290</v>
      </c>
      <c r="I2160">
        <v>2.2253872173758232E-3</v>
      </c>
      <c r="J2160">
        <v>7.5987841945288756E-3</v>
      </c>
      <c r="K2160">
        <v>2024</v>
      </c>
      <c r="L2160">
        <v>36</v>
      </c>
    </row>
    <row r="2161" spans="1:12" x14ac:dyDescent="0.3">
      <c r="A2161">
        <v>3108</v>
      </c>
      <c r="B2161" t="s">
        <v>716</v>
      </c>
      <c r="C2161" t="s">
        <v>505</v>
      </c>
      <c r="D2161">
        <v>25</v>
      </c>
      <c r="E2161" t="s">
        <v>1054</v>
      </c>
      <c r="F2161">
        <v>11234</v>
      </c>
      <c r="G2161">
        <v>43</v>
      </c>
      <c r="H2161">
        <v>3953</v>
      </c>
      <c r="I2161">
        <v>2.2253872173758232E-3</v>
      </c>
      <c r="J2161">
        <v>6.3243106501391349E-3</v>
      </c>
      <c r="K2161">
        <v>2024</v>
      </c>
      <c r="L2161">
        <v>36</v>
      </c>
    </row>
    <row r="2162" spans="1:12" x14ac:dyDescent="0.3">
      <c r="A2162">
        <v>3110</v>
      </c>
      <c r="B2162" t="s">
        <v>736</v>
      </c>
      <c r="C2162" t="s">
        <v>307</v>
      </c>
      <c r="D2162">
        <v>4172</v>
      </c>
      <c r="E2162" t="s">
        <v>1088</v>
      </c>
      <c r="F2162">
        <v>7932</v>
      </c>
      <c r="G2162">
        <v>1</v>
      </c>
      <c r="H2162">
        <v>8200</v>
      </c>
      <c r="I2162">
        <v>0.52597075138678773</v>
      </c>
      <c r="J2162">
        <v>0.50878048780487806</v>
      </c>
      <c r="K2162">
        <v>2024</v>
      </c>
      <c r="L2162">
        <v>36</v>
      </c>
    </row>
    <row r="2163" spans="1:12" x14ac:dyDescent="0.3">
      <c r="A2163">
        <v>3110</v>
      </c>
      <c r="B2163" t="s">
        <v>736</v>
      </c>
      <c r="C2163" t="s">
        <v>429</v>
      </c>
      <c r="D2163">
        <v>740</v>
      </c>
      <c r="E2163" t="s">
        <v>1109</v>
      </c>
      <c r="F2163">
        <v>7932</v>
      </c>
      <c r="G2163">
        <v>2</v>
      </c>
      <c r="H2163">
        <v>3283</v>
      </c>
      <c r="I2163">
        <v>9.3292990418557736E-2</v>
      </c>
      <c r="J2163">
        <v>0.22540359427353029</v>
      </c>
      <c r="K2163">
        <v>2024</v>
      </c>
      <c r="L2163">
        <v>36</v>
      </c>
    </row>
    <row r="2164" spans="1:12" x14ac:dyDescent="0.3">
      <c r="A2164">
        <v>3110</v>
      </c>
      <c r="B2164" t="s">
        <v>736</v>
      </c>
      <c r="C2164" t="s">
        <v>171</v>
      </c>
      <c r="D2164">
        <v>610</v>
      </c>
      <c r="E2164" t="s">
        <v>1286</v>
      </c>
      <c r="F2164">
        <v>7932</v>
      </c>
      <c r="G2164">
        <v>3</v>
      </c>
      <c r="H2164">
        <v>1653</v>
      </c>
      <c r="I2164">
        <v>7.6903681290973275E-2</v>
      </c>
      <c r="J2164">
        <v>0.36902601330913493</v>
      </c>
      <c r="K2164">
        <v>2024</v>
      </c>
      <c r="L2164">
        <v>36</v>
      </c>
    </row>
    <row r="2165" spans="1:12" x14ac:dyDescent="0.3">
      <c r="A2165">
        <v>3110</v>
      </c>
      <c r="B2165" t="s">
        <v>736</v>
      </c>
      <c r="C2165" t="s">
        <v>393</v>
      </c>
      <c r="D2165">
        <v>284</v>
      </c>
      <c r="E2165" t="s">
        <v>1279</v>
      </c>
      <c r="F2165">
        <v>7932</v>
      </c>
      <c r="G2165">
        <v>4</v>
      </c>
      <c r="H2165">
        <v>4446</v>
      </c>
      <c r="I2165">
        <v>3.5804336863338379E-2</v>
      </c>
      <c r="J2165">
        <v>6.3877642825011252E-2</v>
      </c>
      <c r="K2165">
        <v>2024</v>
      </c>
      <c r="L2165">
        <v>36</v>
      </c>
    </row>
    <row r="2166" spans="1:12" x14ac:dyDescent="0.3">
      <c r="A2166">
        <v>3110</v>
      </c>
      <c r="B2166" t="s">
        <v>736</v>
      </c>
      <c r="C2166" t="s">
        <v>580</v>
      </c>
      <c r="D2166">
        <v>217</v>
      </c>
      <c r="E2166" t="s">
        <v>1120</v>
      </c>
      <c r="F2166">
        <v>7932</v>
      </c>
      <c r="G2166">
        <v>5</v>
      </c>
      <c r="H2166">
        <v>1400</v>
      </c>
      <c r="I2166">
        <v>2.7357539082198689E-2</v>
      </c>
      <c r="J2166">
        <v>0.155</v>
      </c>
      <c r="K2166">
        <v>2024</v>
      </c>
      <c r="L2166">
        <v>36</v>
      </c>
    </row>
    <row r="2167" spans="1:12" x14ac:dyDescent="0.3">
      <c r="A2167">
        <v>3110</v>
      </c>
      <c r="B2167" t="s">
        <v>736</v>
      </c>
      <c r="C2167" t="s">
        <v>346</v>
      </c>
      <c r="D2167">
        <v>205</v>
      </c>
      <c r="E2167" t="s">
        <v>1210</v>
      </c>
      <c r="F2167">
        <v>7932</v>
      </c>
      <c r="G2167">
        <v>6</v>
      </c>
      <c r="H2167">
        <v>1168</v>
      </c>
      <c r="I2167">
        <v>2.5844679778113968E-2</v>
      </c>
      <c r="J2167">
        <v>0.17551369863013699</v>
      </c>
      <c r="K2167">
        <v>2024</v>
      </c>
      <c r="L2167">
        <v>36</v>
      </c>
    </row>
    <row r="2168" spans="1:12" x14ac:dyDescent="0.3">
      <c r="A2168">
        <v>3110</v>
      </c>
      <c r="B2168" t="s">
        <v>736</v>
      </c>
      <c r="C2168" t="s">
        <v>671</v>
      </c>
      <c r="D2168">
        <v>139</v>
      </c>
      <c r="E2168" t="s">
        <v>1092</v>
      </c>
      <c r="F2168">
        <v>7932</v>
      </c>
      <c r="G2168">
        <v>7</v>
      </c>
      <c r="H2168">
        <v>21676</v>
      </c>
      <c r="I2168">
        <v>1.7523953605648009E-2</v>
      </c>
      <c r="J2168">
        <v>6.412622255028603E-3</v>
      </c>
      <c r="K2168">
        <v>2024</v>
      </c>
      <c r="L2168">
        <v>36</v>
      </c>
    </row>
    <row r="2169" spans="1:12" x14ac:dyDescent="0.3">
      <c r="A2169">
        <v>3110</v>
      </c>
      <c r="B2169" t="s">
        <v>736</v>
      </c>
      <c r="C2169" t="s">
        <v>349</v>
      </c>
      <c r="D2169">
        <v>129</v>
      </c>
      <c r="E2169" t="s">
        <v>1203</v>
      </c>
      <c r="F2169">
        <v>7932</v>
      </c>
      <c r="G2169">
        <v>8</v>
      </c>
      <c r="H2169">
        <v>1266</v>
      </c>
      <c r="I2169">
        <v>1.6263237518910741E-2</v>
      </c>
      <c r="J2169">
        <v>0.1018957345971564</v>
      </c>
      <c r="K2169">
        <v>2024</v>
      </c>
      <c r="L2169">
        <v>36</v>
      </c>
    </row>
    <row r="2170" spans="1:12" x14ac:dyDescent="0.3">
      <c r="A2170">
        <v>3110</v>
      </c>
      <c r="B2170" t="s">
        <v>736</v>
      </c>
      <c r="C2170" t="s">
        <v>611</v>
      </c>
      <c r="D2170">
        <v>91</v>
      </c>
      <c r="E2170" t="s">
        <v>1231</v>
      </c>
      <c r="F2170">
        <v>7932</v>
      </c>
      <c r="G2170">
        <v>9</v>
      </c>
      <c r="H2170">
        <v>1050</v>
      </c>
      <c r="I2170">
        <v>1.1472516389309127E-2</v>
      </c>
      <c r="J2170">
        <v>8.666666666666667E-2</v>
      </c>
      <c r="K2170">
        <v>2024</v>
      </c>
      <c r="L2170">
        <v>36</v>
      </c>
    </row>
    <row r="2171" spans="1:12" x14ac:dyDescent="0.3">
      <c r="A2171">
        <v>3110</v>
      </c>
      <c r="B2171" t="s">
        <v>736</v>
      </c>
      <c r="C2171" t="s">
        <v>352</v>
      </c>
      <c r="D2171">
        <v>87</v>
      </c>
      <c r="E2171" t="s">
        <v>1280</v>
      </c>
      <c r="F2171">
        <v>7932</v>
      </c>
      <c r="G2171">
        <v>10</v>
      </c>
      <c r="H2171">
        <v>1992</v>
      </c>
      <c r="I2171">
        <v>1.096822995461422E-2</v>
      </c>
      <c r="J2171">
        <v>4.3674698795180725E-2</v>
      </c>
      <c r="K2171">
        <v>2024</v>
      </c>
      <c r="L2171">
        <v>36</v>
      </c>
    </row>
    <row r="2172" spans="1:12" x14ac:dyDescent="0.3">
      <c r="A2172">
        <v>3110</v>
      </c>
      <c r="B2172" t="s">
        <v>736</v>
      </c>
      <c r="C2172" t="s">
        <v>567</v>
      </c>
      <c r="D2172">
        <v>80</v>
      </c>
      <c r="E2172" t="s">
        <v>1283</v>
      </c>
      <c r="F2172">
        <v>7932</v>
      </c>
      <c r="G2172">
        <v>11</v>
      </c>
      <c r="H2172">
        <v>691</v>
      </c>
      <c r="I2172">
        <v>1.0085728693898134E-2</v>
      </c>
      <c r="J2172">
        <v>0.11577424023154848</v>
      </c>
      <c r="K2172">
        <v>2024</v>
      </c>
      <c r="L2172">
        <v>36</v>
      </c>
    </row>
    <row r="2173" spans="1:12" x14ac:dyDescent="0.3">
      <c r="A2173">
        <v>3110</v>
      </c>
      <c r="B2173" t="s">
        <v>736</v>
      </c>
      <c r="C2173" t="s">
        <v>412</v>
      </c>
      <c r="D2173">
        <v>79</v>
      </c>
      <c r="E2173" t="s">
        <v>1196</v>
      </c>
      <c r="F2173">
        <v>7932</v>
      </c>
      <c r="G2173">
        <v>12</v>
      </c>
      <c r="H2173">
        <v>3229</v>
      </c>
      <c r="I2173">
        <v>9.9596570852244076E-3</v>
      </c>
      <c r="J2173">
        <v>2.4465778878909879E-2</v>
      </c>
      <c r="K2173">
        <v>2024</v>
      </c>
      <c r="L2173">
        <v>36</v>
      </c>
    </row>
    <row r="2174" spans="1:12" x14ac:dyDescent="0.3">
      <c r="A2174">
        <v>3110</v>
      </c>
      <c r="B2174" t="s">
        <v>736</v>
      </c>
      <c r="C2174" t="s">
        <v>403</v>
      </c>
      <c r="D2174">
        <v>69</v>
      </c>
      <c r="E2174" t="s">
        <v>1201</v>
      </c>
      <c r="F2174">
        <v>7932</v>
      </c>
      <c r="G2174">
        <v>13</v>
      </c>
      <c r="H2174">
        <v>1310</v>
      </c>
      <c r="I2174">
        <v>8.6989409984871407E-3</v>
      </c>
      <c r="J2174">
        <v>5.2671755725190839E-2</v>
      </c>
      <c r="K2174">
        <v>2024</v>
      </c>
      <c r="L2174">
        <v>36</v>
      </c>
    </row>
    <row r="2175" spans="1:12" x14ac:dyDescent="0.3">
      <c r="A2175">
        <v>3110</v>
      </c>
      <c r="B2175" t="s">
        <v>736</v>
      </c>
      <c r="C2175" t="s">
        <v>645</v>
      </c>
      <c r="D2175">
        <v>67</v>
      </c>
      <c r="E2175" t="s">
        <v>1281</v>
      </c>
      <c r="F2175">
        <v>7932</v>
      </c>
      <c r="G2175">
        <v>14</v>
      </c>
      <c r="H2175">
        <v>1737</v>
      </c>
      <c r="I2175">
        <v>8.4467977811396866E-3</v>
      </c>
      <c r="J2175">
        <v>3.8572251007484168E-2</v>
      </c>
      <c r="K2175">
        <v>2024</v>
      </c>
      <c r="L2175">
        <v>36</v>
      </c>
    </row>
    <row r="2176" spans="1:12" x14ac:dyDescent="0.3">
      <c r="A2176">
        <v>3110</v>
      </c>
      <c r="B2176" t="s">
        <v>736</v>
      </c>
      <c r="C2176" t="s">
        <v>416</v>
      </c>
      <c r="D2176">
        <v>55</v>
      </c>
      <c r="E2176" t="s">
        <v>1112</v>
      </c>
      <c r="F2176">
        <v>7932</v>
      </c>
      <c r="G2176">
        <v>15</v>
      </c>
      <c r="H2176">
        <v>886</v>
      </c>
      <c r="I2176">
        <v>6.9339384770549673E-3</v>
      </c>
      <c r="J2176">
        <v>6.2076749435665914E-2</v>
      </c>
      <c r="K2176">
        <v>2024</v>
      </c>
      <c r="L2176">
        <v>36</v>
      </c>
    </row>
    <row r="2177" spans="1:12" x14ac:dyDescent="0.3">
      <c r="A2177">
        <v>3110</v>
      </c>
      <c r="B2177" t="s">
        <v>736</v>
      </c>
      <c r="C2177" t="s">
        <v>539</v>
      </c>
      <c r="D2177">
        <v>41</v>
      </c>
      <c r="E2177" t="s">
        <v>3043</v>
      </c>
      <c r="F2177">
        <v>7932</v>
      </c>
      <c r="G2177">
        <v>16</v>
      </c>
      <c r="H2177">
        <v>258</v>
      </c>
      <c r="I2177">
        <v>5.1689359556227939E-3</v>
      </c>
      <c r="J2177">
        <v>0.15891472868217055</v>
      </c>
      <c r="K2177">
        <v>2024</v>
      </c>
      <c r="L2177">
        <v>36</v>
      </c>
    </row>
    <row r="2178" spans="1:12" x14ac:dyDescent="0.3">
      <c r="A2178">
        <v>3110</v>
      </c>
      <c r="B2178" t="s">
        <v>736</v>
      </c>
      <c r="C2178" t="s">
        <v>192</v>
      </c>
      <c r="D2178">
        <v>32</v>
      </c>
      <c r="E2178" t="s">
        <v>1198</v>
      </c>
      <c r="F2178">
        <v>7932</v>
      </c>
      <c r="G2178">
        <v>17</v>
      </c>
      <c r="H2178">
        <v>1559</v>
      </c>
      <c r="I2178">
        <v>4.034291477559254E-3</v>
      </c>
      <c r="J2178">
        <v>2.052597819114817E-2</v>
      </c>
      <c r="K2178">
        <v>2024</v>
      </c>
      <c r="L2178">
        <v>36</v>
      </c>
    </row>
    <row r="2179" spans="1:12" x14ac:dyDescent="0.3">
      <c r="A2179">
        <v>3110</v>
      </c>
      <c r="B2179" t="s">
        <v>736</v>
      </c>
      <c r="C2179" t="s">
        <v>472</v>
      </c>
      <c r="D2179">
        <v>29</v>
      </c>
      <c r="E2179" t="s">
        <v>1182</v>
      </c>
      <c r="F2179">
        <v>7932</v>
      </c>
      <c r="G2179">
        <v>18</v>
      </c>
      <c r="H2179">
        <v>1153</v>
      </c>
      <c r="I2179">
        <v>3.6560766515380738E-3</v>
      </c>
      <c r="J2179">
        <v>2.5151777970511709E-2</v>
      </c>
      <c r="K2179">
        <v>2024</v>
      </c>
      <c r="L2179">
        <v>36</v>
      </c>
    </row>
    <row r="2180" spans="1:12" x14ac:dyDescent="0.3">
      <c r="A2180">
        <v>3110</v>
      </c>
      <c r="B2180" t="s">
        <v>736</v>
      </c>
      <c r="C2180" t="s">
        <v>308</v>
      </c>
      <c r="D2180">
        <v>26</v>
      </c>
      <c r="E2180" t="s">
        <v>1197</v>
      </c>
      <c r="F2180">
        <v>7932</v>
      </c>
      <c r="G2180">
        <v>19</v>
      </c>
      <c r="H2180">
        <v>2599</v>
      </c>
      <c r="I2180">
        <v>3.2778618255168935E-3</v>
      </c>
      <c r="J2180">
        <v>1.0003847633705272E-2</v>
      </c>
      <c r="K2180">
        <v>2024</v>
      </c>
      <c r="L2180">
        <v>36</v>
      </c>
    </row>
    <row r="2181" spans="1:12" x14ac:dyDescent="0.3">
      <c r="A2181">
        <v>3111</v>
      </c>
      <c r="B2181" t="s">
        <v>2201</v>
      </c>
      <c r="C2181" t="s">
        <v>386</v>
      </c>
      <c r="D2181">
        <v>1619</v>
      </c>
      <c r="E2181" t="s">
        <v>1191</v>
      </c>
      <c r="F2181">
        <v>9318</v>
      </c>
      <c r="G2181">
        <v>1</v>
      </c>
      <c r="H2181">
        <v>6371</v>
      </c>
      <c r="I2181">
        <v>0.17374973170208199</v>
      </c>
      <c r="J2181">
        <v>0.25412023230262126</v>
      </c>
      <c r="K2181">
        <v>2024</v>
      </c>
      <c r="L2181">
        <v>36</v>
      </c>
    </row>
    <row r="2182" spans="1:12" x14ac:dyDescent="0.3">
      <c r="A2182">
        <v>3111</v>
      </c>
      <c r="B2182" t="s">
        <v>2201</v>
      </c>
      <c r="C2182" t="s">
        <v>404</v>
      </c>
      <c r="D2182">
        <v>1189</v>
      </c>
      <c r="E2182" t="s">
        <v>1293</v>
      </c>
      <c r="F2182">
        <v>9318</v>
      </c>
      <c r="G2182">
        <v>2</v>
      </c>
      <c r="H2182">
        <v>2756</v>
      </c>
      <c r="I2182">
        <v>0.12760248980467911</v>
      </c>
      <c r="J2182">
        <v>0.43142235123367201</v>
      </c>
      <c r="K2182">
        <v>2024</v>
      </c>
      <c r="L2182">
        <v>36</v>
      </c>
    </row>
    <row r="2183" spans="1:12" x14ac:dyDescent="0.3">
      <c r="A2183">
        <v>3111</v>
      </c>
      <c r="B2183" t="s">
        <v>2201</v>
      </c>
      <c r="C2183" t="s">
        <v>531</v>
      </c>
      <c r="D2183">
        <v>1089</v>
      </c>
      <c r="E2183" t="s">
        <v>1194</v>
      </c>
      <c r="F2183">
        <v>9318</v>
      </c>
      <c r="G2183">
        <v>3</v>
      </c>
      <c r="H2183">
        <v>3403</v>
      </c>
      <c r="I2183">
        <v>0.11687057308435286</v>
      </c>
      <c r="J2183">
        <v>0.32001175433441081</v>
      </c>
      <c r="K2183">
        <v>2024</v>
      </c>
      <c r="L2183">
        <v>36</v>
      </c>
    </row>
    <row r="2184" spans="1:12" x14ac:dyDescent="0.3">
      <c r="A2184">
        <v>3111</v>
      </c>
      <c r="B2184" t="s">
        <v>2201</v>
      </c>
      <c r="C2184" t="s">
        <v>601</v>
      </c>
      <c r="D2184">
        <v>842</v>
      </c>
      <c r="E2184" t="s">
        <v>1290</v>
      </c>
      <c r="F2184">
        <v>9318</v>
      </c>
      <c r="G2184">
        <v>4</v>
      </c>
      <c r="H2184">
        <v>2857</v>
      </c>
      <c r="I2184">
        <v>9.0362738785147029E-2</v>
      </c>
      <c r="J2184">
        <v>0.29471473573678686</v>
      </c>
      <c r="K2184">
        <v>2024</v>
      </c>
      <c r="L2184">
        <v>36</v>
      </c>
    </row>
    <row r="2185" spans="1:12" x14ac:dyDescent="0.3">
      <c r="A2185">
        <v>3111</v>
      </c>
      <c r="B2185" t="s">
        <v>2201</v>
      </c>
      <c r="C2185" t="s">
        <v>402</v>
      </c>
      <c r="D2185">
        <v>630</v>
      </c>
      <c r="E2185" t="s">
        <v>1189</v>
      </c>
      <c r="F2185">
        <v>9318</v>
      </c>
      <c r="G2185">
        <v>5</v>
      </c>
      <c r="H2185">
        <v>5544</v>
      </c>
      <c r="I2185">
        <v>6.7611075338055382E-2</v>
      </c>
      <c r="J2185">
        <v>0.11363636363636363</v>
      </c>
      <c r="K2185">
        <v>2024</v>
      </c>
      <c r="L2185">
        <v>36</v>
      </c>
    </row>
    <row r="2186" spans="1:12" x14ac:dyDescent="0.3">
      <c r="A2186">
        <v>3111</v>
      </c>
      <c r="B2186" t="s">
        <v>2201</v>
      </c>
      <c r="C2186" t="s">
        <v>576</v>
      </c>
      <c r="D2186">
        <v>448</v>
      </c>
      <c r="E2186" t="s">
        <v>1287</v>
      </c>
      <c r="F2186">
        <v>9318</v>
      </c>
      <c r="G2186">
        <v>6</v>
      </c>
      <c r="H2186">
        <v>2709</v>
      </c>
      <c r="I2186">
        <v>4.8078986907061604E-2</v>
      </c>
      <c r="J2186">
        <v>0.16537467700258399</v>
      </c>
      <c r="K2186">
        <v>2024</v>
      </c>
      <c r="L2186">
        <v>36</v>
      </c>
    </row>
    <row r="2187" spans="1:12" x14ac:dyDescent="0.3">
      <c r="A2187">
        <v>3111</v>
      </c>
      <c r="B2187" t="s">
        <v>2201</v>
      </c>
      <c r="C2187" t="s">
        <v>511</v>
      </c>
      <c r="D2187">
        <v>426</v>
      </c>
      <c r="E2187" t="s">
        <v>1187</v>
      </c>
      <c r="F2187">
        <v>9318</v>
      </c>
      <c r="G2187">
        <v>7</v>
      </c>
      <c r="H2187">
        <v>5935</v>
      </c>
      <c r="I2187">
        <v>4.5717965228589827E-2</v>
      </c>
      <c r="J2187">
        <v>7.1777590564448185E-2</v>
      </c>
      <c r="K2187">
        <v>2024</v>
      </c>
      <c r="L2187">
        <v>36</v>
      </c>
    </row>
    <row r="2188" spans="1:12" x14ac:dyDescent="0.3">
      <c r="A2188">
        <v>3111</v>
      </c>
      <c r="B2188" t="s">
        <v>2201</v>
      </c>
      <c r="C2188" t="s">
        <v>297</v>
      </c>
      <c r="D2188">
        <v>354</v>
      </c>
      <c r="E2188" t="s">
        <v>1190</v>
      </c>
      <c r="F2188">
        <v>9318</v>
      </c>
      <c r="G2188">
        <v>8</v>
      </c>
      <c r="H2188">
        <v>4738</v>
      </c>
      <c r="I2188">
        <v>3.7990985189954925E-2</v>
      </c>
      <c r="J2188">
        <v>7.4715069649641197E-2</v>
      </c>
      <c r="K2188">
        <v>2024</v>
      </c>
      <c r="L2188">
        <v>36</v>
      </c>
    </row>
    <row r="2189" spans="1:12" x14ac:dyDescent="0.3">
      <c r="A2189">
        <v>3111</v>
      </c>
      <c r="B2189" t="s">
        <v>2201</v>
      </c>
      <c r="C2189" t="s">
        <v>384</v>
      </c>
      <c r="D2189">
        <v>236</v>
      </c>
      <c r="E2189" t="s">
        <v>1089</v>
      </c>
      <c r="F2189">
        <v>9318</v>
      </c>
      <c r="G2189">
        <v>9</v>
      </c>
      <c r="H2189">
        <v>13339</v>
      </c>
      <c r="I2189">
        <v>2.532732345996995E-2</v>
      </c>
      <c r="J2189">
        <v>1.7692480695704324E-2</v>
      </c>
      <c r="K2189">
        <v>2024</v>
      </c>
      <c r="L2189">
        <v>36</v>
      </c>
    </row>
    <row r="2190" spans="1:12" x14ac:dyDescent="0.3">
      <c r="A2190">
        <v>3111</v>
      </c>
      <c r="B2190" t="s">
        <v>2201</v>
      </c>
      <c r="C2190" t="s">
        <v>381</v>
      </c>
      <c r="D2190">
        <v>174</v>
      </c>
      <c r="E2190" t="s">
        <v>1093</v>
      </c>
      <c r="F2190">
        <v>9318</v>
      </c>
      <c r="G2190">
        <v>10</v>
      </c>
      <c r="H2190">
        <v>12810</v>
      </c>
      <c r="I2190">
        <v>1.8673535093367676E-2</v>
      </c>
      <c r="J2190">
        <v>1.3583138173302109E-2</v>
      </c>
      <c r="K2190">
        <v>2024</v>
      </c>
      <c r="L2190">
        <v>36</v>
      </c>
    </row>
    <row r="2191" spans="1:12" x14ac:dyDescent="0.3">
      <c r="A2191">
        <v>3111</v>
      </c>
      <c r="B2191" t="s">
        <v>2201</v>
      </c>
      <c r="C2191" t="s">
        <v>508</v>
      </c>
      <c r="D2191">
        <v>172</v>
      </c>
      <c r="E2191" t="s">
        <v>1288</v>
      </c>
      <c r="F2191">
        <v>9318</v>
      </c>
      <c r="G2191">
        <v>11</v>
      </c>
      <c r="H2191">
        <v>2340</v>
      </c>
      <c r="I2191">
        <v>1.845889675896115E-2</v>
      </c>
      <c r="J2191">
        <v>7.3504273504273507E-2</v>
      </c>
      <c r="K2191">
        <v>2024</v>
      </c>
      <c r="L2191">
        <v>36</v>
      </c>
    </row>
    <row r="2192" spans="1:12" x14ac:dyDescent="0.3">
      <c r="A2192">
        <v>3111</v>
      </c>
      <c r="B2192" t="s">
        <v>2201</v>
      </c>
      <c r="C2192" t="s">
        <v>490</v>
      </c>
      <c r="D2192">
        <v>155</v>
      </c>
      <c r="E2192" t="s">
        <v>1195</v>
      </c>
      <c r="F2192">
        <v>9318</v>
      </c>
      <c r="G2192">
        <v>12</v>
      </c>
      <c r="H2192">
        <v>7571</v>
      </c>
      <c r="I2192">
        <v>1.6634470916505689E-2</v>
      </c>
      <c r="J2192">
        <v>2.0472856954167219E-2</v>
      </c>
      <c r="K2192">
        <v>2024</v>
      </c>
      <c r="L2192">
        <v>36</v>
      </c>
    </row>
    <row r="2193" spans="1:12" x14ac:dyDescent="0.3">
      <c r="A2193">
        <v>3111</v>
      </c>
      <c r="B2193" t="s">
        <v>2201</v>
      </c>
      <c r="C2193" t="s">
        <v>385</v>
      </c>
      <c r="D2193">
        <v>131</v>
      </c>
      <c r="E2193" t="s">
        <v>1257</v>
      </c>
      <c r="F2193">
        <v>9318</v>
      </c>
      <c r="G2193">
        <v>13</v>
      </c>
      <c r="H2193">
        <v>1261</v>
      </c>
      <c r="I2193">
        <v>1.4058810903627388E-2</v>
      </c>
      <c r="J2193">
        <v>0.10388580491673276</v>
      </c>
      <c r="K2193">
        <v>2024</v>
      </c>
      <c r="L2193">
        <v>36</v>
      </c>
    </row>
    <row r="2194" spans="1:12" x14ac:dyDescent="0.3">
      <c r="A2194">
        <v>3111</v>
      </c>
      <c r="B2194" t="s">
        <v>2201</v>
      </c>
      <c r="C2194" t="s">
        <v>668</v>
      </c>
      <c r="D2194">
        <v>111</v>
      </c>
      <c r="E2194" t="s">
        <v>1224</v>
      </c>
      <c r="F2194">
        <v>9318</v>
      </c>
      <c r="G2194">
        <v>14</v>
      </c>
      <c r="H2194">
        <v>5140</v>
      </c>
      <c r="I2194">
        <v>1.1912427559562138E-2</v>
      </c>
      <c r="J2194">
        <v>2.1595330739299611E-2</v>
      </c>
      <c r="K2194">
        <v>2024</v>
      </c>
      <c r="L2194">
        <v>36</v>
      </c>
    </row>
    <row r="2195" spans="1:12" x14ac:dyDescent="0.3">
      <c r="A2195">
        <v>3111</v>
      </c>
      <c r="B2195" t="s">
        <v>2201</v>
      </c>
      <c r="C2195" t="s">
        <v>667</v>
      </c>
      <c r="D2195">
        <v>106</v>
      </c>
      <c r="E2195" t="s">
        <v>1193</v>
      </c>
      <c r="F2195">
        <v>9318</v>
      </c>
      <c r="G2195">
        <v>15</v>
      </c>
      <c r="H2195">
        <v>1816</v>
      </c>
      <c r="I2195">
        <v>1.1375831723545825E-2</v>
      </c>
      <c r="J2195">
        <v>5.8370044052863439E-2</v>
      </c>
      <c r="K2195">
        <v>2024</v>
      </c>
      <c r="L2195">
        <v>36</v>
      </c>
    </row>
    <row r="2196" spans="1:12" x14ac:dyDescent="0.3">
      <c r="A2196">
        <v>3111</v>
      </c>
      <c r="B2196" t="s">
        <v>2201</v>
      </c>
      <c r="C2196" t="s">
        <v>587</v>
      </c>
      <c r="D2196">
        <v>84</v>
      </c>
      <c r="E2196" t="s">
        <v>1169</v>
      </c>
      <c r="F2196">
        <v>9318</v>
      </c>
      <c r="G2196">
        <v>16</v>
      </c>
      <c r="H2196">
        <v>3439</v>
      </c>
      <c r="I2196">
        <v>9.0148100450740502E-3</v>
      </c>
      <c r="J2196">
        <v>2.4425705146845014E-2</v>
      </c>
      <c r="K2196">
        <v>2024</v>
      </c>
      <c r="L2196">
        <v>36</v>
      </c>
    </row>
    <row r="2197" spans="1:12" x14ac:dyDescent="0.3">
      <c r="A2197">
        <v>3111</v>
      </c>
      <c r="B2197" t="s">
        <v>2201</v>
      </c>
      <c r="C2197" t="s">
        <v>205</v>
      </c>
      <c r="D2197">
        <v>82</v>
      </c>
      <c r="E2197" t="s">
        <v>1030</v>
      </c>
      <c r="F2197">
        <v>9318</v>
      </c>
      <c r="G2197">
        <v>17</v>
      </c>
      <c r="H2197">
        <v>18695</v>
      </c>
      <c r="I2197">
        <v>8.8001717106675256E-3</v>
      </c>
      <c r="J2197">
        <v>4.3861995185878579E-3</v>
      </c>
      <c r="K2197">
        <v>2024</v>
      </c>
      <c r="L2197">
        <v>36</v>
      </c>
    </row>
    <row r="2198" spans="1:12" x14ac:dyDescent="0.3">
      <c r="A2198">
        <v>3111</v>
      </c>
      <c r="B2198" t="s">
        <v>2201</v>
      </c>
      <c r="C2198" t="s">
        <v>546</v>
      </c>
      <c r="D2198">
        <v>75</v>
      </c>
      <c r="E2198" t="s">
        <v>1185</v>
      </c>
      <c r="F2198">
        <v>9318</v>
      </c>
      <c r="G2198">
        <v>18</v>
      </c>
      <c r="H2198">
        <v>5351</v>
      </c>
      <c r="I2198">
        <v>8.0489375402446883E-3</v>
      </c>
      <c r="J2198">
        <v>1.4016071762287422E-2</v>
      </c>
      <c r="K2198">
        <v>2024</v>
      </c>
      <c r="L2198">
        <v>36</v>
      </c>
    </row>
    <row r="2199" spans="1:12" x14ac:dyDescent="0.3">
      <c r="A2199">
        <v>3111</v>
      </c>
      <c r="B2199" t="s">
        <v>2201</v>
      </c>
      <c r="C2199" t="s">
        <v>662</v>
      </c>
      <c r="D2199">
        <v>63</v>
      </c>
      <c r="E2199" t="s">
        <v>1289</v>
      </c>
      <c r="F2199">
        <v>9318</v>
      </c>
      <c r="G2199">
        <v>19</v>
      </c>
      <c r="H2199">
        <v>2375</v>
      </c>
      <c r="I2199">
        <v>6.7611075338055377E-3</v>
      </c>
      <c r="J2199">
        <v>2.6526315789473683E-2</v>
      </c>
      <c r="K2199">
        <v>2024</v>
      </c>
      <c r="L2199">
        <v>36</v>
      </c>
    </row>
    <row r="2200" spans="1:12" x14ac:dyDescent="0.3">
      <c r="A2200">
        <v>3111</v>
      </c>
      <c r="B2200" t="s">
        <v>2201</v>
      </c>
      <c r="C2200" t="s">
        <v>238</v>
      </c>
      <c r="D2200">
        <v>58</v>
      </c>
      <c r="E2200" t="s">
        <v>1188</v>
      </c>
      <c r="F2200">
        <v>9318</v>
      </c>
      <c r="G2200">
        <v>20.5</v>
      </c>
      <c r="H2200">
        <v>4316</v>
      </c>
      <c r="I2200">
        <v>6.2245116977892251E-3</v>
      </c>
      <c r="J2200">
        <v>1.3438368860055607E-2</v>
      </c>
      <c r="K2200">
        <v>2024</v>
      </c>
      <c r="L2200">
        <v>36</v>
      </c>
    </row>
    <row r="2201" spans="1:12" x14ac:dyDescent="0.3">
      <c r="A2201">
        <v>3111</v>
      </c>
      <c r="B2201" t="s">
        <v>2201</v>
      </c>
      <c r="C2201" t="s">
        <v>465</v>
      </c>
      <c r="D2201">
        <v>58</v>
      </c>
      <c r="E2201" t="s">
        <v>1291</v>
      </c>
      <c r="F2201">
        <v>9318</v>
      </c>
      <c r="G2201">
        <v>20.5</v>
      </c>
      <c r="H2201">
        <v>1535</v>
      </c>
      <c r="I2201">
        <v>6.2245116977892251E-3</v>
      </c>
      <c r="J2201">
        <v>3.7785016286644948E-2</v>
      </c>
      <c r="K2201">
        <v>2024</v>
      </c>
      <c r="L2201">
        <v>36</v>
      </c>
    </row>
    <row r="2202" spans="1:12" x14ac:dyDescent="0.3">
      <c r="A2202">
        <v>3111</v>
      </c>
      <c r="B2202" t="s">
        <v>2201</v>
      </c>
      <c r="C2202" t="s">
        <v>256</v>
      </c>
      <c r="D2202">
        <v>41</v>
      </c>
      <c r="E2202" t="s">
        <v>1255</v>
      </c>
      <c r="F2202">
        <v>9318</v>
      </c>
      <c r="G2202">
        <v>22</v>
      </c>
      <c r="H2202">
        <v>3808</v>
      </c>
      <c r="I2202">
        <v>4.4000858553337628E-3</v>
      </c>
      <c r="J2202">
        <v>1.0766806722689076E-2</v>
      </c>
      <c r="K2202">
        <v>2024</v>
      </c>
      <c r="L2202">
        <v>36</v>
      </c>
    </row>
    <row r="2203" spans="1:12" x14ac:dyDescent="0.3">
      <c r="A2203">
        <v>3111</v>
      </c>
      <c r="B2203" t="s">
        <v>2201</v>
      </c>
      <c r="C2203" t="s">
        <v>200</v>
      </c>
      <c r="D2203">
        <v>39</v>
      </c>
      <c r="E2203" t="s">
        <v>1173</v>
      </c>
      <c r="F2203">
        <v>9318</v>
      </c>
      <c r="G2203">
        <v>23.5</v>
      </c>
      <c r="H2203">
        <v>3164</v>
      </c>
      <c r="I2203">
        <v>4.1854475209272372E-3</v>
      </c>
      <c r="J2203">
        <v>1.2326169405815424E-2</v>
      </c>
      <c r="K2203">
        <v>2024</v>
      </c>
      <c r="L2203">
        <v>36</v>
      </c>
    </row>
    <row r="2204" spans="1:12" x14ac:dyDescent="0.3">
      <c r="A2204">
        <v>3111</v>
      </c>
      <c r="B2204" t="s">
        <v>2201</v>
      </c>
      <c r="C2204" t="s">
        <v>408</v>
      </c>
      <c r="D2204">
        <v>39</v>
      </c>
      <c r="E2204" t="s">
        <v>982</v>
      </c>
      <c r="F2204">
        <v>9318</v>
      </c>
      <c r="G2204">
        <v>23.5</v>
      </c>
      <c r="H2204">
        <v>5976</v>
      </c>
      <c r="I2204">
        <v>4.1854475209272372E-3</v>
      </c>
      <c r="J2204">
        <v>6.5261044176706823E-3</v>
      </c>
      <c r="K2204">
        <v>2024</v>
      </c>
      <c r="L2204">
        <v>36</v>
      </c>
    </row>
    <row r="2205" spans="1:12" x14ac:dyDescent="0.3">
      <c r="A2205">
        <v>3111</v>
      </c>
      <c r="B2205" t="s">
        <v>2201</v>
      </c>
      <c r="C2205" t="s">
        <v>221</v>
      </c>
      <c r="D2205">
        <v>35</v>
      </c>
      <c r="E2205" t="s">
        <v>1292</v>
      </c>
      <c r="F2205">
        <v>9318</v>
      </c>
      <c r="G2205">
        <v>25.5</v>
      </c>
      <c r="H2205">
        <v>2613</v>
      </c>
      <c r="I2205">
        <v>3.7561708521141875E-3</v>
      </c>
      <c r="J2205">
        <v>1.3394565633371604E-2</v>
      </c>
      <c r="K2205">
        <v>2024</v>
      </c>
      <c r="L2205">
        <v>36</v>
      </c>
    </row>
    <row r="2206" spans="1:12" x14ac:dyDescent="0.3">
      <c r="A2206">
        <v>3111</v>
      </c>
      <c r="B2206" t="s">
        <v>2201</v>
      </c>
      <c r="C2206" t="s">
        <v>237</v>
      </c>
      <c r="D2206">
        <v>35</v>
      </c>
      <c r="E2206" t="s">
        <v>1123</v>
      </c>
      <c r="F2206">
        <v>9318</v>
      </c>
      <c r="G2206">
        <v>25.5</v>
      </c>
      <c r="H2206">
        <v>2503</v>
      </c>
      <c r="I2206">
        <v>3.7561708521141875E-3</v>
      </c>
      <c r="J2206">
        <v>1.3983220135836995E-2</v>
      </c>
      <c r="K2206">
        <v>2024</v>
      </c>
      <c r="L2206">
        <v>36</v>
      </c>
    </row>
    <row r="2207" spans="1:12" x14ac:dyDescent="0.3">
      <c r="A2207">
        <v>3111</v>
      </c>
      <c r="B2207" t="s">
        <v>2201</v>
      </c>
      <c r="C2207" t="s">
        <v>338</v>
      </c>
      <c r="D2207">
        <v>31</v>
      </c>
      <c r="E2207" t="s">
        <v>969</v>
      </c>
      <c r="F2207">
        <v>9318</v>
      </c>
      <c r="G2207">
        <v>27</v>
      </c>
      <c r="H2207">
        <v>8003</v>
      </c>
      <c r="I2207">
        <v>3.3268941833011377E-3</v>
      </c>
      <c r="J2207">
        <v>3.8735474197176059E-3</v>
      </c>
      <c r="K2207">
        <v>2024</v>
      </c>
      <c r="L2207">
        <v>36</v>
      </c>
    </row>
    <row r="2208" spans="1:12" x14ac:dyDescent="0.3">
      <c r="A2208">
        <v>3111</v>
      </c>
      <c r="B2208" t="s">
        <v>2201</v>
      </c>
      <c r="C2208" t="s">
        <v>411</v>
      </c>
      <c r="D2208">
        <v>28</v>
      </c>
      <c r="E2208" t="s">
        <v>1259</v>
      </c>
      <c r="F2208">
        <v>9318</v>
      </c>
      <c r="G2208">
        <v>28</v>
      </c>
      <c r="H2208">
        <v>955</v>
      </c>
      <c r="I2208">
        <v>3.0049366816913502E-3</v>
      </c>
      <c r="J2208">
        <v>2.9319371727748691E-2</v>
      </c>
      <c r="K2208">
        <v>2024</v>
      </c>
      <c r="L2208">
        <v>36</v>
      </c>
    </row>
    <row r="2209" spans="1:12" x14ac:dyDescent="0.3">
      <c r="A2209">
        <v>3111</v>
      </c>
      <c r="B2209" t="s">
        <v>2201</v>
      </c>
      <c r="C2209" t="s">
        <v>268</v>
      </c>
      <c r="D2209">
        <v>26</v>
      </c>
      <c r="E2209" t="s">
        <v>1152</v>
      </c>
      <c r="F2209">
        <v>9318</v>
      </c>
      <c r="G2209">
        <v>29</v>
      </c>
      <c r="H2209">
        <v>3255</v>
      </c>
      <c r="I2209">
        <v>2.7902983472848251E-3</v>
      </c>
      <c r="J2209">
        <v>7.9877112135176651E-3</v>
      </c>
      <c r="K2209">
        <v>2024</v>
      </c>
      <c r="L2209">
        <v>36</v>
      </c>
    </row>
    <row r="2210" spans="1:12" x14ac:dyDescent="0.3">
      <c r="A2210">
        <v>3112</v>
      </c>
      <c r="B2210" t="s">
        <v>745</v>
      </c>
      <c r="C2210" t="s">
        <v>198</v>
      </c>
      <c r="D2210">
        <v>3561</v>
      </c>
      <c r="E2210" t="s">
        <v>1256</v>
      </c>
      <c r="F2210">
        <v>20043</v>
      </c>
      <c r="G2210">
        <v>1</v>
      </c>
      <c r="H2210">
        <v>5375</v>
      </c>
      <c r="I2210">
        <v>0.17766801377039365</v>
      </c>
      <c r="J2210">
        <v>0.66251162790697671</v>
      </c>
      <c r="K2210">
        <v>2024</v>
      </c>
      <c r="L2210">
        <v>36</v>
      </c>
    </row>
    <row r="2211" spans="1:12" x14ac:dyDescent="0.3">
      <c r="A2211">
        <v>3112</v>
      </c>
      <c r="B2211" t="s">
        <v>745</v>
      </c>
      <c r="C2211" t="s">
        <v>314</v>
      </c>
      <c r="D2211">
        <v>2760</v>
      </c>
      <c r="E2211" t="s">
        <v>1260</v>
      </c>
      <c r="F2211">
        <v>20043</v>
      </c>
      <c r="G2211">
        <v>2</v>
      </c>
      <c r="H2211">
        <v>3945</v>
      </c>
      <c r="I2211">
        <v>0.13770393653644664</v>
      </c>
      <c r="J2211">
        <v>0.69961977186311786</v>
      </c>
      <c r="K2211">
        <v>2024</v>
      </c>
      <c r="L2211">
        <v>36</v>
      </c>
    </row>
    <row r="2212" spans="1:12" x14ac:dyDescent="0.3">
      <c r="A2212">
        <v>3112</v>
      </c>
      <c r="B2212" t="s">
        <v>745</v>
      </c>
      <c r="C2212" t="s">
        <v>490</v>
      </c>
      <c r="D2212">
        <v>2318</v>
      </c>
      <c r="E2212" t="s">
        <v>1195</v>
      </c>
      <c r="F2212">
        <v>20043</v>
      </c>
      <c r="G2212">
        <v>3</v>
      </c>
      <c r="H2212">
        <v>7571</v>
      </c>
      <c r="I2212">
        <v>0.11565134959836351</v>
      </c>
      <c r="J2212">
        <v>0.30616827367586846</v>
      </c>
      <c r="K2212">
        <v>2024</v>
      </c>
      <c r="L2212">
        <v>36</v>
      </c>
    </row>
    <row r="2213" spans="1:12" x14ac:dyDescent="0.3">
      <c r="A2213">
        <v>3112</v>
      </c>
      <c r="B2213" t="s">
        <v>745</v>
      </c>
      <c r="C2213" t="s">
        <v>256</v>
      </c>
      <c r="D2213">
        <v>1914</v>
      </c>
      <c r="E2213" t="s">
        <v>1255</v>
      </c>
      <c r="F2213">
        <v>20043</v>
      </c>
      <c r="G2213">
        <v>4</v>
      </c>
      <c r="H2213">
        <v>3808</v>
      </c>
      <c r="I2213">
        <v>9.5494686424187999E-2</v>
      </c>
      <c r="J2213">
        <v>0.50262605042016806</v>
      </c>
      <c r="K2213">
        <v>2024</v>
      </c>
      <c r="L2213">
        <v>36</v>
      </c>
    </row>
    <row r="2214" spans="1:12" x14ac:dyDescent="0.3">
      <c r="A2214">
        <v>3112</v>
      </c>
      <c r="B2214" t="s">
        <v>745</v>
      </c>
      <c r="C2214" t="s">
        <v>384</v>
      </c>
      <c r="D2214">
        <v>1513</v>
      </c>
      <c r="E2214" t="s">
        <v>1089</v>
      </c>
      <c r="F2214">
        <v>20043</v>
      </c>
      <c r="G2214">
        <v>5</v>
      </c>
      <c r="H2214">
        <v>13339</v>
      </c>
      <c r="I2214">
        <v>7.548770144189991E-2</v>
      </c>
      <c r="J2214">
        <v>0.1134267936127146</v>
      </c>
      <c r="K2214">
        <v>2024</v>
      </c>
      <c r="L2214">
        <v>36</v>
      </c>
    </row>
    <row r="2215" spans="1:12" x14ac:dyDescent="0.3">
      <c r="A2215">
        <v>3112</v>
      </c>
      <c r="B2215" t="s">
        <v>745</v>
      </c>
      <c r="C2215" t="s">
        <v>527</v>
      </c>
      <c r="D2215">
        <v>861</v>
      </c>
      <c r="E2215" t="s">
        <v>1252</v>
      </c>
      <c r="F2215">
        <v>20043</v>
      </c>
      <c r="G2215">
        <v>6</v>
      </c>
      <c r="H2215">
        <v>5204</v>
      </c>
      <c r="I2215">
        <v>4.2957641071695855E-2</v>
      </c>
      <c r="J2215">
        <v>0.16544965411222137</v>
      </c>
      <c r="K2215">
        <v>2024</v>
      </c>
      <c r="L2215">
        <v>36</v>
      </c>
    </row>
    <row r="2216" spans="1:12" x14ac:dyDescent="0.3">
      <c r="A2216">
        <v>3112</v>
      </c>
      <c r="B2216" t="s">
        <v>745</v>
      </c>
      <c r="C2216" t="s">
        <v>360</v>
      </c>
      <c r="D2216">
        <v>849</v>
      </c>
      <c r="E2216" t="s">
        <v>981</v>
      </c>
      <c r="F2216">
        <v>20043</v>
      </c>
      <c r="G2216">
        <v>7</v>
      </c>
      <c r="H2216">
        <v>1596</v>
      </c>
      <c r="I2216">
        <v>4.2358928304146087E-2</v>
      </c>
      <c r="J2216">
        <v>0.53195488721804507</v>
      </c>
      <c r="K2216">
        <v>2024</v>
      </c>
      <c r="L2216">
        <v>36</v>
      </c>
    </row>
    <row r="2217" spans="1:12" x14ac:dyDescent="0.3">
      <c r="A2217">
        <v>3112</v>
      </c>
      <c r="B2217" t="s">
        <v>745</v>
      </c>
      <c r="C2217" t="s">
        <v>516</v>
      </c>
      <c r="D2217">
        <v>604</v>
      </c>
      <c r="E2217" t="s">
        <v>1294</v>
      </c>
      <c r="F2217">
        <v>20043</v>
      </c>
      <c r="G2217">
        <v>8</v>
      </c>
      <c r="H2217">
        <v>888</v>
      </c>
      <c r="I2217">
        <v>3.0135209300004989E-2</v>
      </c>
      <c r="J2217">
        <v>0.68018018018018023</v>
      </c>
      <c r="K2217">
        <v>2024</v>
      </c>
      <c r="L2217">
        <v>36</v>
      </c>
    </row>
    <row r="2218" spans="1:12" x14ac:dyDescent="0.3">
      <c r="A2218">
        <v>3112</v>
      </c>
      <c r="B2218" t="s">
        <v>745</v>
      </c>
      <c r="C2218" t="s">
        <v>411</v>
      </c>
      <c r="D2218">
        <v>378</v>
      </c>
      <c r="E2218" t="s">
        <v>1259</v>
      </c>
      <c r="F2218">
        <v>20043</v>
      </c>
      <c r="G2218">
        <v>9</v>
      </c>
      <c r="H2218">
        <v>955</v>
      </c>
      <c r="I2218">
        <v>1.8859452177817693E-2</v>
      </c>
      <c r="J2218">
        <v>0.39581151832460731</v>
      </c>
      <c r="K2218">
        <v>2024</v>
      </c>
      <c r="L2218">
        <v>36</v>
      </c>
    </row>
    <row r="2219" spans="1:12" x14ac:dyDescent="0.3">
      <c r="A2219">
        <v>3112</v>
      </c>
      <c r="B2219" t="s">
        <v>745</v>
      </c>
      <c r="C2219" t="s">
        <v>557</v>
      </c>
      <c r="D2219">
        <v>371</v>
      </c>
      <c r="E2219" t="s">
        <v>1295</v>
      </c>
      <c r="F2219">
        <v>20043</v>
      </c>
      <c r="G2219">
        <v>10</v>
      </c>
      <c r="H2219">
        <v>599</v>
      </c>
      <c r="I2219">
        <v>1.8510203063413659E-2</v>
      </c>
      <c r="J2219">
        <v>0.61936560934891483</v>
      </c>
      <c r="K2219">
        <v>2024</v>
      </c>
      <c r="L2219">
        <v>36</v>
      </c>
    </row>
    <row r="2220" spans="1:12" x14ac:dyDescent="0.3">
      <c r="A2220">
        <v>3112</v>
      </c>
      <c r="B2220" t="s">
        <v>745</v>
      </c>
      <c r="C2220" t="s">
        <v>590</v>
      </c>
      <c r="D2220">
        <v>326</v>
      </c>
      <c r="E2220" t="s">
        <v>1296</v>
      </c>
      <c r="F2220">
        <v>20043</v>
      </c>
      <c r="G2220">
        <v>11</v>
      </c>
      <c r="H2220">
        <v>670</v>
      </c>
      <c r="I2220">
        <v>1.6265030185102031E-2</v>
      </c>
      <c r="J2220">
        <v>0.48656716417910445</v>
      </c>
      <c r="K2220">
        <v>2024</v>
      </c>
      <c r="L2220">
        <v>36</v>
      </c>
    </row>
    <row r="2221" spans="1:12" x14ac:dyDescent="0.3">
      <c r="A2221">
        <v>3112</v>
      </c>
      <c r="B2221" t="s">
        <v>745</v>
      </c>
      <c r="C2221" t="s">
        <v>388</v>
      </c>
      <c r="D2221">
        <v>262</v>
      </c>
      <c r="E2221" t="s">
        <v>1297</v>
      </c>
      <c r="F2221">
        <v>20043</v>
      </c>
      <c r="G2221">
        <v>12</v>
      </c>
      <c r="H2221">
        <v>456</v>
      </c>
      <c r="I2221">
        <v>1.3071895424836602E-2</v>
      </c>
      <c r="J2221">
        <v>0.57456140350877194</v>
      </c>
      <c r="K2221">
        <v>2024</v>
      </c>
      <c r="L2221">
        <v>36</v>
      </c>
    </row>
    <row r="2222" spans="1:12" x14ac:dyDescent="0.3">
      <c r="A2222">
        <v>3112</v>
      </c>
      <c r="B2222" t="s">
        <v>745</v>
      </c>
      <c r="C2222" t="s">
        <v>618</v>
      </c>
      <c r="D2222">
        <v>231</v>
      </c>
      <c r="E2222" t="s">
        <v>1298</v>
      </c>
      <c r="F2222">
        <v>20043</v>
      </c>
      <c r="G2222">
        <v>13</v>
      </c>
      <c r="H2222">
        <v>395</v>
      </c>
      <c r="I2222">
        <v>1.1525220775333035E-2</v>
      </c>
      <c r="J2222">
        <v>0.58481012658227849</v>
      </c>
      <c r="K2222">
        <v>2024</v>
      </c>
      <c r="L2222">
        <v>36</v>
      </c>
    </row>
    <row r="2223" spans="1:12" x14ac:dyDescent="0.3">
      <c r="A2223">
        <v>3112</v>
      </c>
      <c r="B2223" t="s">
        <v>745</v>
      </c>
      <c r="C2223" t="s">
        <v>296</v>
      </c>
      <c r="D2223">
        <v>228</v>
      </c>
      <c r="E2223" t="s">
        <v>1299</v>
      </c>
      <c r="F2223">
        <v>20043</v>
      </c>
      <c r="G2223">
        <v>14</v>
      </c>
      <c r="H2223">
        <v>368</v>
      </c>
      <c r="I2223">
        <v>1.1375542583445593E-2</v>
      </c>
      <c r="J2223">
        <v>0.61956521739130432</v>
      </c>
      <c r="K2223">
        <v>2024</v>
      </c>
      <c r="L2223">
        <v>36</v>
      </c>
    </row>
    <row r="2224" spans="1:12" x14ac:dyDescent="0.3">
      <c r="A2224">
        <v>3112</v>
      </c>
      <c r="B2224" t="s">
        <v>745</v>
      </c>
      <c r="C2224" t="s">
        <v>391</v>
      </c>
      <c r="D2224">
        <v>213</v>
      </c>
      <c r="E2224" t="s">
        <v>1253</v>
      </c>
      <c r="F2224">
        <v>20043</v>
      </c>
      <c r="G2224">
        <v>15</v>
      </c>
      <c r="H2224">
        <v>1936</v>
      </c>
      <c r="I2224">
        <v>1.0627151624008383E-2</v>
      </c>
      <c r="J2224">
        <v>0.11002066115702479</v>
      </c>
      <c r="K2224">
        <v>2024</v>
      </c>
      <c r="L2224">
        <v>36</v>
      </c>
    </row>
    <row r="2225" spans="1:12" x14ac:dyDescent="0.3">
      <c r="A2225">
        <v>3112</v>
      </c>
      <c r="B2225" t="s">
        <v>745</v>
      </c>
      <c r="C2225" t="s">
        <v>519</v>
      </c>
      <c r="D2225">
        <v>211</v>
      </c>
      <c r="E2225" t="s">
        <v>976</v>
      </c>
      <c r="F2225">
        <v>20043</v>
      </c>
      <c r="G2225">
        <v>16</v>
      </c>
      <c r="H2225">
        <v>602</v>
      </c>
      <c r="I2225">
        <v>1.0527366162750088E-2</v>
      </c>
      <c r="J2225">
        <v>0.35049833887043191</v>
      </c>
      <c r="K2225">
        <v>2024</v>
      </c>
      <c r="L2225">
        <v>36</v>
      </c>
    </row>
    <row r="2226" spans="1:12" x14ac:dyDescent="0.3">
      <c r="A2226">
        <v>3112</v>
      </c>
      <c r="B2226" t="s">
        <v>745</v>
      </c>
      <c r="C2226" t="s">
        <v>207</v>
      </c>
      <c r="D2226">
        <v>202</v>
      </c>
      <c r="E2226" t="s">
        <v>2254</v>
      </c>
      <c r="F2226">
        <v>20043</v>
      </c>
      <c r="G2226">
        <v>17</v>
      </c>
      <c r="H2226">
        <v>624</v>
      </c>
      <c r="I2226">
        <v>1.0078331587087761E-2</v>
      </c>
      <c r="J2226">
        <v>0.32371794871794873</v>
      </c>
      <c r="K2226">
        <v>2024</v>
      </c>
      <c r="L2226">
        <v>36</v>
      </c>
    </row>
    <row r="2227" spans="1:12" x14ac:dyDescent="0.3">
      <c r="A2227">
        <v>3112</v>
      </c>
      <c r="B2227" t="s">
        <v>745</v>
      </c>
      <c r="C2227" t="s">
        <v>310</v>
      </c>
      <c r="D2227">
        <v>155</v>
      </c>
      <c r="E2227" t="s">
        <v>975</v>
      </c>
      <c r="F2227">
        <v>20043</v>
      </c>
      <c r="G2227">
        <v>18</v>
      </c>
      <c r="H2227">
        <v>757</v>
      </c>
      <c r="I2227">
        <v>7.7333732475178369E-3</v>
      </c>
      <c r="J2227">
        <v>0.2047556142668428</v>
      </c>
      <c r="K2227">
        <v>2024</v>
      </c>
      <c r="L2227">
        <v>36</v>
      </c>
    </row>
    <row r="2228" spans="1:12" x14ac:dyDescent="0.3">
      <c r="A2228">
        <v>3112</v>
      </c>
      <c r="B2228" t="s">
        <v>745</v>
      </c>
      <c r="C2228" t="s">
        <v>668</v>
      </c>
      <c r="D2228">
        <v>152</v>
      </c>
      <c r="E2228" t="s">
        <v>1224</v>
      </c>
      <c r="F2228">
        <v>20043</v>
      </c>
      <c r="G2228">
        <v>19</v>
      </c>
      <c r="H2228">
        <v>5140</v>
      </c>
      <c r="I2228">
        <v>7.5836950556303949E-3</v>
      </c>
      <c r="J2228">
        <v>2.9571984435797664E-2</v>
      </c>
      <c r="K2228">
        <v>2024</v>
      </c>
      <c r="L2228">
        <v>36</v>
      </c>
    </row>
    <row r="2229" spans="1:12" x14ac:dyDescent="0.3">
      <c r="A2229">
        <v>3112</v>
      </c>
      <c r="B2229" t="s">
        <v>745</v>
      </c>
      <c r="C2229" t="s">
        <v>338</v>
      </c>
      <c r="D2229">
        <v>151</v>
      </c>
      <c r="E2229" t="s">
        <v>969</v>
      </c>
      <c r="F2229">
        <v>20043</v>
      </c>
      <c r="G2229">
        <v>20</v>
      </c>
      <c r="H2229">
        <v>8003</v>
      </c>
      <c r="I2229">
        <v>7.5338023250012473E-3</v>
      </c>
      <c r="J2229">
        <v>1.8867924528301886E-2</v>
      </c>
      <c r="K2229">
        <v>2024</v>
      </c>
      <c r="L2229">
        <v>36</v>
      </c>
    </row>
    <row r="2230" spans="1:12" x14ac:dyDescent="0.3">
      <c r="A2230">
        <v>3112</v>
      </c>
      <c r="B2230" t="s">
        <v>745</v>
      </c>
      <c r="C2230" t="s">
        <v>583</v>
      </c>
      <c r="D2230">
        <v>143</v>
      </c>
      <c r="E2230" t="s">
        <v>1254</v>
      </c>
      <c r="F2230">
        <v>20043</v>
      </c>
      <c r="G2230">
        <v>21</v>
      </c>
      <c r="H2230">
        <v>1620</v>
      </c>
      <c r="I2230">
        <v>7.1346604799680689E-3</v>
      </c>
      <c r="J2230">
        <v>8.8271604938271603E-2</v>
      </c>
      <c r="K2230">
        <v>2024</v>
      </c>
      <c r="L2230">
        <v>36</v>
      </c>
    </row>
    <row r="2231" spans="1:12" x14ac:dyDescent="0.3">
      <c r="A2231">
        <v>3112</v>
      </c>
      <c r="B2231" t="s">
        <v>745</v>
      </c>
      <c r="C2231" t="s">
        <v>385</v>
      </c>
      <c r="D2231">
        <v>129</v>
      </c>
      <c r="E2231" t="s">
        <v>1257</v>
      </c>
      <c r="F2231">
        <v>20043</v>
      </c>
      <c r="G2231">
        <v>22</v>
      </c>
      <c r="H2231">
        <v>1261</v>
      </c>
      <c r="I2231">
        <v>6.4361622511600056E-3</v>
      </c>
      <c r="J2231">
        <v>0.10229976209357652</v>
      </c>
      <c r="K2231">
        <v>2024</v>
      </c>
      <c r="L2231">
        <v>36</v>
      </c>
    </row>
    <row r="2232" spans="1:12" x14ac:dyDescent="0.3">
      <c r="A2232">
        <v>3112</v>
      </c>
      <c r="B2232" t="s">
        <v>745</v>
      </c>
      <c r="C2232" t="s">
        <v>531</v>
      </c>
      <c r="D2232">
        <v>128</v>
      </c>
      <c r="E2232" t="s">
        <v>1194</v>
      </c>
      <c r="F2232">
        <v>20043</v>
      </c>
      <c r="G2232">
        <v>23</v>
      </c>
      <c r="H2232">
        <v>3403</v>
      </c>
      <c r="I2232">
        <v>6.3862695205308588E-3</v>
      </c>
      <c r="J2232">
        <v>3.7613870114604764E-2</v>
      </c>
      <c r="K2232">
        <v>2024</v>
      </c>
      <c r="L2232">
        <v>36</v>
      </c>
    </row>
    <row r="2233" spans="1:12" x14ac:dyDescent="0.3">
      <c r="A2233">
        <v>3112</v>
      </c>
      <c r="B2233" t="s">
        <v>745</v>
      </c>
      <c r="C2233" t="s">
        <v>160</v>
      </c>
      <c r="D2233">
        <v>117</v>
      </c>
      <c r="E2233" t="s">
        <v>968</v>
      </c>
      <c r="F2233">
        <v>20043</v>
      </c>
      <c r="G2233">
        <v>24</v>
      </c>
      <c r="H2233">
        <v>1805</v>
      </c>
      <c r="I2233">
        <v>5.8374494836102376E-3</v>
      </c>
      <c r="J2233">
        <v>6.4819944598337953E-2</v>
      </c>
      <c r="K2233">
        <v>2024</v>
      </c>
      <c r="L2233">
        <v>36</v>
      </c>
    </row>
    <row r="2234" spans="1:12" x14ac:dyDescent="0.3">
      <c r="A2234">
        <v>3112</v>
      </c>
      <c r="B2234" t="s">
        <v>745</v>
      </c>
      <c r="C2234" t="s">
        <v>436</v>
      </c>
      <c r="D2234">
        <v>95</v>
      </c>
      <c r="E2234" t="s">
        <v>967</v>
      </c>
      <c r="F2234">
        <v>20043</v>
      </c>
      <c r="G2234">
        <v>25</v>
      </c>
      <c r="H2234">
        <v>1634</v>
      </c>
      <c r="I2234">
        <v>4.7398094097689967E-3</v>
      </c>
      <c r="J2234">
        <v>5.8139534883720929E-2</v>
      </c>
      <c r="K2234">
        <v>2024</v>
      </c>
      <c r="L2234">
        <v>36</v>
      </c>
    </row>
    <row r="2235" spans="1:12" x14ac:dyDescent="0.3">
      <c r="A2235">
        <v>3112</v>
      </c>
      <c r="B2235" t="s">
        <v>745</v>
      </c>
      <c r="C2235" t="s">
        <v>447</v>
      </c>
      <c r="D2235">
        <v>82</v>
      </c>
      <c r="E2235" t="s">
        <v>1147</v>
      </c>
      <c r="F2235">
        <v>20043</v>
      </c>
      <c r="G2235">
        <v>26</v>
      </c>
      <c r="H2235">
        <v>2679</v>
      </c>
      <c r="I2235">
        <v>4.0912039115900811E-3</v>
      </c>
      <c r="J2235">
        <v>3.060843598357596E-2</v>
      </c>
      <c r="K2235">
        <v>2024</v>
      </c>
      <c r="L2235">
        <v>36</v>
      </c>
    </row>
    <row r="2236" spans="1:12" x14ac:dyDescent="0.3">
      <c r="A2236">
        <v>3112</v>
      </c>
      <c r="B2236" t="s">
        <v>745</v>
      </c>
      <c r="C2236" t="s">
        <v>465</v>
      </c>
      <c r="D2236">
        <v>79</v>
      </c>
      <c r="E2236" t="s">
        <v>1291</v>
      </c>
      <c r="F2236">
        <v>20043</v>
      </c>
      <c r="G2236">
        <v>27.5</v>
      </c>
      <c r="H2236">
        <v>1535</v>
      </c>
      <c r="I2236">
        <v>3.941525719702639E-3</v>
      </c>
      <c r="J2236">
        <v>5.1465798045602605E-2</v>
      </c>
      <c r="K2236">
        <v>2024</v>
      </c>
      <c r="L2236">
        <v>36</v>
      </c>
    </row>
    <row r="2237" spans="1:12" x14ac:dyDescent="0.3">
      <c r="A2237">
        <v>3112</v>
      </c>
      <c r="B2237" t="s">
        <v>745</v>
      </c>
      <c r="C2237" t="s">
        <v>601</v>
      </c>
      <c r="D2237">
        <v>79</v>
      </c>
      <c r="E2237" t="s">
        <v>1290</v>
      </c>
      <c r="F2237">
        <v>20043</v>
      </c>
      <c r="G2237">
        <v>27.5</v>
      </c>
      <c r="H2237">
        <v>2857</v>
      </c>
      <c r="I2237">
        <v>3.941525719702639E-3</v>
      </c>
      <c r="J2237">
        <v>2.7651382569128455E-2</v>
      </c>
      <c r="K2237">
        <v>2024</v>
      </c>
      <c r="L2237">
        <v>36</v>
      </c>
    </row>
    <row r="2238" spans="1:12" x14ac:dyDescent="0.3">
      <c r="A2238">
        <v>3112</v>
      </c>
      <c r="B2238" t="s">
        <v>745</v>
      </c>
      <c r="C2238" t="s">
        <v>324</v>
      </c>
      <c r="D2238">
        <v>68</v>
      </c>
      <c r="E2238" t="s">
        <v>972</v>
      </c>
      <c r="F2238">
        <v>20043</v>
      </c>
      <c r="G2238">
        <v>29</v>
      </c>
      <c r="H2238">
        <v>702</v>
      </c>
      <c r="I2238">
        <v>3.3927056827820186E-3</v>
      </c>
      <c r="J2238">
        <v>9.686609686609686E-2</v>
      </c>
      <c r="K2238">
        <v>2024</v>
      </c>
      <c r="L2238">
        <v>36</v>
      </c>
    </row>
    <row r="2239" spans="1:12" x14ac:dyDescent="0.3">
      <c r="A2239">
        <v>3112</v>
      </c>
      <c r="B2239" t="s">
        <v>745</v>
      </c>
      <c r="C2239" t="s">
        <v>402</v>
      </c>
      <c r="D2239">
        <v>62</v>
      </c>
      <c r="E2239" t="s">
        <v>1189</v>
      </c>
      <c r="F2239">
        <v>20043</v>
      </c>
      <c r="G2239">
        <v>30</v>
      </c>
      <c r="H2239">
        <v>5544</v>
      </c>
      <c r="I2239">
        <v>3.0933492990071346E-3</v>
      </c>
      <c r="J2239">
        <v>1.1183261183261184E-2</v>
      </c>
      <c r="K2239">
        <v>2024</v>
      </c>
      <c r="L2239">
        <v>36</v>
      </c>
    </row>
    <row r="2240" spans="1:12" x14ac:dyDescent="0.3">
      <c r="A2240">
        <v>3112</v>
      </c>
      <c r="B2240" t="s">
        <v>745</v>
      </c>
      <c r="C2240" t="s">
        <v>221</v>
      </c>
      <c r="D2240">
        <v>54</v>
      </c>
      <c r="E2240" t="s">
        <v>1292</v>
      </c>
      <c r="F2240">
        <v>20043</v>
      </c>
      <c r="G2240">
        <v>31</v>
      </c>
      <c r="H2240">
        <v>2613</v>
      </c>
      <c r="I2240">
        <v>2.6942074539739562E-3</v>
      </c>
      <c r="J2240">
        <v>2.0665901262916189E-2</v>
      </c>
      <c r="K2240">
        <v>2024</v>
      </c>
      <c r="L2240">
        <v>36</v>
      </c>
    </row>
    <row r="2241" spans="1:12" x14ac:dyDescent="0.3">
      <c r="A2241">
        <v>3112</v>
      </c>
      <c r="B2241" t="s">
        <v>745</v>
      </c>
      <c r="C2241" t="s">
        <v>200</v>
      </c>
      <c r="D2241">
        <v>53</v>
      </c>
      <c r="E2241" t="s">
        <v>1173</v>
      </c>
      <c r="F2241">
        <v>20043</v>
      </c>
      <c r="G2241">
        <v>32</v>
      </c>
      <c r="H2241">
        <v>3164</v>
      </c>
      <c r="I2241">
        <v>2.6443147233448086E-3</v>
      </c>
      <c r="J2241">
        <v>1.6750948166877371E-2</v>
      </c>
      <c r="K2241">
        <v>2024</v>
      </c>
      <c r="L2241">
        <v>36</v>
      </c>
    </row>
    <row r="2242" spans="1:12" x14ac:dyDescent="0.3">
      <c r="A2242">
        <v>3112</v>
      </c>
      <c r="B2242" t="s">
        <v>745</v>
      </c>
      <c r="C2242" t="s">
        <v>205</v>
      </c>
      <c r="D2242">
        <v>50</v>
      </c>
      <c r="E2242" t="s">
        <v>1030</v>
      </c>
      <c r="F2242">
        <v>20043</v>
      </c>
      <c r="G2242">
        <v>33</v>
      </c>
      <c r="H2242">
        <v>18695</v>
      </c>
      <c r="I2242">
        <v>2.4946365314573666E-3</v>
      </c>
      <c r="J2242">
        <v>2.6745119015779621E-3</v>
      </c>
      <c r="K2242">
        <v>2024</v>
      </c>
      <c r="L2242">
        <v>36</v>
      </c>
    </row>
    <row r="2243" spans="1:12" x14ac:dyDescent="0.3">
      <c r="A2243">
        <v>3112</v>
      </c>
      <c r="B2243" t="s">
        <v>745</v>
      </c>
      <c r="C2243" t="s">
        <v>381</v>
      </c>
      <c r="D2243">
        <v>49</v>
      </c>
      <c r="E2243" t="s">
        <v>1093</v>
      </c>
      <c r="F2243">
        <v>20043</v>
      </c>
      <c r="G2243">
        <v>34</v>
      </c>
      <c r="H2243">
        <v>12810</v>
      </c>
      <c r="I2243">
        <v>2.4447438008282194E-3</v>
      </c>
      <c r="J2243">
        <v>3.8251366120218579E-3</v>
      </c>
      <c r="K2243">
        <v>2024</v>
      </c>
      <c r="L2243">
        <v>36</v>
      </c>
    </row>
    <row r="2244" spans="1:12" x14ac:dyDescent="0.3">
      <c r="A2244">
        <v>3112</v>
      </c>
      <c r="B2244" t="s">
        <v>745</v>
      </c>
      <c r="C2244" t="s">
        <v>337</v>
      </c>
      <c r="D2244">
        <v>48</v>
      </c>
      <c r="E2244" t="s">
        <v>3158</v>
      </c>
      <c r="F2244">
        <v>20043</v>
      </c>
      <c r="G2244">
        <v>35.5</v>
      </c>
      <c r="H2244">
        <v>56</v>
      </c>
      <c r="I2244">
        <v>2.3948510701990722E-3</v>
      </c>
      <c r="J2244">
        <v>0.8571428571428571</v>
      </c>
      <c r="K2244">
        <v>2024</v>
      </c>
      <c r="L2244">
        <v>36</v>
      </c>
    </row>
    <row r="2245" spans="1:12" x14ac:dyDescent="0.3">
      <c r="A2245">
        <v>3112</v>
      </c>
      <c r="B2245" t="s">
        <v>745</v>
      </c>
      <c r="C2245" t="s">
        <v>508</v>
      </c>
      <c r="D2245">
        <v>48</v>
      </c>
      <c r="E2245" t="s">
        <v>1288</v>
      </c>
      <c r="F2245">
        <v>20043</v>
      </c>
      <c r="G2245">
        <v>35.5</v>
      </c>
      <c r="H2245">
        <v>2340</v>
      </c>
      <c r="I2245">
        <v>2.3948510701990722E-3</v>
      </c>
      <c r="J2245">
        <v>2.0512820512820513E-2</v>
      </c>
      <c r="K2245">
        <v>2024</v>
      </c>
      <c r="L2245">
        <v>36</v>
      </c>
    </row>
    <row r="2246" spans="1:12" x14ac:dyDescent="0.3">
      <c r="A2246">
        <v>3112</v>
      </c>
      <c r="B2246" t="s">
        <v>745</v>
      </c>
      <c r="C2246" t="s">
        <v>163</v>
      </c>
      <c r="D2246">
        <v>41</v>
      </c>
      <c r="E2246" t="s">
        <v>1146</v>
      </c>
      <c r="F2246">
        <v>20043</v>
      </c>
      <c r="G2246">
        <v>37.5</v>
      </c>
      <c r="H2246">
        <v>2970</v>
      </c>
      <c r="I2246">
        <v>2.0456019557950405E-3</v>
      </c>
      <c r="J2246">
        <v>1.3804713804713804E-2</v>
      </c>
      <c r="K2246">
        <v>2024</v>
      </c>
      <c r="L2246">
        <v>36</v>
      </c>
    </row>
    <row r="2247" spans="1:12" x14ac:dyDescent="0.3">
      <c r="A2247">
        <v>3112</v>
      </c>
      <c r="B2247" t="s">
        <v>745</v>
      </c>
      <c r="C2247" t="s">
        <v>407</v>
      </c>
      <c r="D2247">
        <v>41</v>
      </c>
      <c r="E2247" t="s">
        <v>971</v>
      </c>
      <c r="F2247">
        <v>20043</v>
      </c>
      <c r="G2247">
        <v>37.5</v>
      </c>
      <c r="H2247">
        <v>654</v>
      </c>
      <c r="I2247">
        <v>2.0456019557950405E-3</v>
      </c>
      <c r="J2247">
        <v>6.2691131498470942E-2</v>
      </c>
      <c r="K2247">
        <v>2024</v>
      </c>
      <c r="L2247">
        <v>36</v>
      </c>
    </row>
    <row r="2248" spans="1:12" x14ac:dyDescent="0.3">
      <c r="A2248">
        <v>3112</v>
      </c>
      <c r="B2248" t="s">
        <v>745</v>
      </c>
      <c r="C2248" t="s">
        <v>408</v>
      </c>
      <c r="D2248">
        <v>40</v>
      </c>
      <c r="E2248" t="s">
        <v>982</v>
      </c>
      <c r="F2248">
        <v>20043</v>
      </c>
      <c r="G2248">
        <v>40</v>
      </c>
      <c r="H2248">
        <v>5976</v>
      </c>
      <c r="I2248">
        <v>1.9957092251658933E-3</v>
      </c>
      <c r="J2248">
        <v>6.6934404283801874E-3</v>
      </c>
      <c r="K2248">
        <v>2024</v>
      </c>
      <c r="L2248">
        <v>36</v>
      </c>
    </row>
    <row r="2249" spans="1:12" x14ac:dyDescent="0.3">
      <c r="A2249">
        <v>3112</v>
      </c>
      <c r="B2249" t="s">
        <v>745</v>
      </c>
      <c r="C2249" t="s">
        <v>511</v>
      </c>
      <c r="D2249">
        <v>40</v>
      </c>
      <c r="E2249" t="s">
        <v>1187</v>
      </c>
      <c r="F2249">
        <v>20043</v>
      </c>
      <c r="G2249">
        <v>40</v>
      </c>
      <c r="H2249">
        <v>5935</v>
      </c>
      <c r="I2249">
        <v>1.9957092251658933E-3</v>
      </c>
      <c r="J2249">
        <v>6.7396798652064023E-3</v>
      </c>
      <c r="K2249">
        <v>2024</v>
      </c>
      <c r="L2249">
        <v>36</v>
      </c>
    </row>
    <row r="2250" spans="1:12" x14ac:dyDescent="0.3">
      <c r="A2250">
        <v>3112</v>
      </c>
      <c r="B2250" t="s">
        <v>745</v>
      </c>
      <c r="C2250" t="s">
        <v>528</v>
      </c>
      <c r="D2250">
        <v>40</v>
      </c>
      <c r="E2250" t="s">
        <v>970</v>
      </c>
      <c r="F2250">
        <v>20043</v>
      </c>
      <c r="G2250">
        <v>40</v>
      </c>
      <c r="H2250">
        <v>972</v>
      </c>
      <c r="I2250">
        <v>1.9957092251658933E-3</v>
      </c>
      <c r="J2250">
        <v>4.1152263374485597E-2</v>
      </c>
      <c r="K2250">
        <v>2024</v>
      </c>
      <c r="L2250">
        <v>36</v>
      </c>
    </row>
    <row r="2251" spans="1:12" x14ac:dyDescent="0.3">
      <c r="A2251">
        <v>3112</v>
      </c>
      <c r="B2251" t="s">
        <v>745</v>
      </c>
      <c r="C2251" t="s">
        <v>427</v>
      </c>
      <c r="D2251">
        <v>38</v>
      </c>
      <c r="E2251" t="s">
        <v>1258</v>
      </c>
      <c r="F2251">
        <v>20043</v>
      </c>
      <c r="G2251">
        <v>42</v>
      </c>
      <c r="H2251">
        <v>460</v>
      </c>
      <c r="I2251">
        <v>1.8959237639075987E-3</v>
      </c>
      <c r="J2251">
        <v>8.2608695652173908E-2</v>
      </c>
      <c r="K2251">
        <v>2024</v>
      </c>
      <c r="L2251">
        <v>36</v>
      </c>
    </row>
    <row r="2252" spans="1:12" x14ac:dyDescent="0.3">
      <c r="A2252">
        <v>3112</v>
      </c>
      <c r="B2252" t="s">
        <v>745</v>
      </c>
      <c r="C2252" t="s">
        <v>368</v>
      </c>
      <c r="D2252">
        <v>36</v>
      </c>
      <c r="E2252" t="s">
        <v>1087</v>
      </c>
      <c r="F2252">
        <v>20043</v>
      </c>
      <c r="G2252">
        <v>43.5</v>
      </c>
      <c r="H2252">
        <v>9848</v>
      </c>
      <c r="I2252">
        <v>1.7961383026493039E-3</v>
      </c>
      <c r="J2252">
        <v>3.6555645816409425E-3</v>
      </c>
      <c r="K2252">
        <v>2024</v>
      </c>
      <c r="L2252">
        <v>36</v>
      </c>
    </row>
    <row r="2253" spans="1:12" x14ac:dyDescent="0.3">
      <c r="A2253">
        <v>3112</v>
      </c>
      <c r="B2253" t="s">
        <v>745</v>
      </c>
      <c r="C2253" t="s">
        <v>662</v>
      </c>
      <c r="D2253">
        <v>36</v>
      </c>
      <c r="E2253" t="s">
        <v>1289</v>
      </c>
      <c r="F2253">
        <v>20043</v>
      </c>
      <c r="G2253">
        <v>43.5</v>
      </c>
      <c r="H2253">
        <v>2375</v>
      </c>
      <c r="I2253">
        <v>1.7961383026493039E-3</v>
      </c>
      <c r="J2253">
        <v>1.5157894736842105E-2</v>
      </c>
      <c r="K2253">
        <v>2024</v>
      </c>
      <c r="L2253">
        <v>36</v>
      </c>
    </row>
    <row r="2254" spans="1:12" x14ac:dyDescent="0.3">
      <c r="A2254">
        <v>3112</v>
      </c>
      <c r="B2254" t="s">
        <v>745</v>
      </c>
      <c r="C2254" t="s">
        <v>576</v>
      </c>
      <c r="D2254">
        <v>35</v>
      </c>
      <c r="E2254" t="s">
        <v>1287</v>
      </c>
      <c r="F2254">
        <v>20043</v>
      </c>
      <c r="G2254">
        <v>45</v>
      </c>
      <c r="H2254">
        <v>2709</v>
      </c>
      <c r="I2254">
        <v>1.7462455720201567E-3</v>
      </c>
      <c r="J2254">
        <v>1.2919896640826873E-2</v>
      </c>
      <c r="K2254">
        <v>2024</v>
      </c>
      <c r="L2254">
        <v>36</v>
      </c>
    </row>
    <row r="2255" spans="1:12" x14ac:dyDescent="0.3">
      <c r="A2255">
        <v>3112</v>
      </c>
      <c r="B2255" t="s">
        <v>745</v>
      </c>
      <c r="C2255" t="s">
        <v>386</v>
      </c>
      <c r="D2255">
        <v>32</v>
      </c>
      <c r="E2255" t="s">
        <v>1191</v>
      </c>
      <c r="F2255">
        <v>20043</v>
      </c>
      <c r="G2255">
        <v>46</v>
      </c>
      <c r="H2255">
        <v>6371</v>
      </c>
      <c r="I2255">
        <v>1.5965673801327147E-3</v>
      </c>
      <c r="J2255">
        <v>5.0227593784335266E-3</v>
      </c>
      <c r="K2255">
        <v>2024</v>
      </c>
      <c r="L2255">
        <v>36</v>
      </c>
    </row>
    <row r="2256" spans="1:12" x14ac:dyDescent="0.3">
      <c r="A2256">
        <v>3112</v>
      </c>
      <c r="B2256" t="s">
        <v>745</v>
      </c>
      <c r="C2256" t="s">
        <v>635</v>
      </c>
      <c r="D2256">
        <v>30</v>
      </c>
      <c r="E2256" t="s">
        <v>977</v>
      </c>
      <c r="F2256">
        <v>20043</v>
      </c>
      <c r="G2256">
        <v>47</v>
      </c>
      <c r="H2256">
        <v>356</v>
      </c>
      <c r="I2256">
        <v>1.4967819188744199E-3</v>
      </c>
      <c r="J2256">
        <v>8.4269662921348312E-2</v>
      </c>
      <c r="K2256">
        <v>2024</v>
      </c>
      <c r="L2256">
        <v>36</v>
      </c>
    </row>
    <row r="2257" spans="1:12" x14ac:dyDescent="0.3">
      <c r="A2257">
        <v>3112</v>
      </c>
      <c r="B2257" t="s">
        <v>745</v>
      </c>
      <c r="C2257" t="s">
        <v>223</v>
      </c>
      <c r="D2257">
        <v>29</v>
      </c>
      <c r="E2257" t="s">
        <v>979</v>
      </c>
      <c r="F2257">
        <v>20043</v>
      </c>
      <c r="G2257">
        <v>48</v>
      </c>
      <c r="H2257">
        <v>274</v>
      </c>
      <c r="I2257">
        <v>1.4468891882452727E-3</v>
      </c>
      <c r="J2257">
        <v>0.10583941605839416</v>
      </c>
      <c r="K2257">
        <v>2024</v>
      </c>
      <c r="L2257">
        <v>36</v>
      </c>
    </row>
    <row r="2258" spans="1:12" x14ac:dyDescent="0.3">
      <c r="A2258">
        <v>3112</v>
      </c>
      <c r="B2258" t="s">
        <v>745</v>
      </c>
      <c r="C2258" t="s">
        <v>165</v>
      </c>
      <c r="D2258">
        <v>27</v>
      </c>
      <c r="E2258" t="s">
        <v>1220</v>
      </c>
      <c r="F2258">
        <v>20043</v>
      </c>
      <c r="G2258">
        <v>49.5</v>
      </c>
      <c r="H2258">
        <v>3681</v>
      </c>
      <c r="I2258">
        <v>1.3471037269869781E-3</v>
      </c>
      <c r="J2258">
        <v>7.3349633251833741E-3</v>
      </c>
      <c r="K2258">
        <v>2024</v>
      </c>
      <c r="L2258">
        <v>36</v>
      </c>
    </row>
    <row r="2259" spans="1:12" x14ac:dyDescent="0.3">
      <c r="A2259">
        <v>3112</v>
      </c>
      <c r="B2259" t="s">
        <v>745</v>
      </c>
      <c r="C2259" t="s">
        <v>587</v>
      </c>
      <c r="D2259">
        <v>27</v>
      </c>
      <c r="E2259" t="s">
        <v>1169</v>
      </c>
      <c r="F2259">
        <v>20043</v>
      </c>
      <c r="G2259">
        <v>49.5</v>
      </c>
      <c r="H2259">
        <v>3439</v>
      </c>
      <c r="I2259">
        <v>1.3471037269869781E-3</v>
      </c>
      <c r="J2259">
        <v>7.8511195114858972E-3</v>
      </c>
      <c r="K2259">
        <v>2024</v>
      </c>
      <c r="L2259">
        <v>36</v>
      </c>
    </row>
    <row r="2260" spans="1:12" x14ac:dyDescent="0.3">
      <c r="A2260">
        <v>3113</v>
      </c>
      <c r="B2260" t="s">
        <v>751</v>
      </c>
      <c r="C2260" t="s">
        <v>151</v>
      </c>
      <c r="D2260">
        <v>10329</v>
      </c>
      <c r="E2260" t="s">
        <v>1091</v>
      </c>
      <c r="F2260">
        <v>34049</v>
      </c>
      <c r="G2260">
        <v>1</v>
      </c>
      <c r="H2260">
        <v>12580</v>
      </c>
      <c r="I2260">
        <v>0.30335692678199067</v>
      </c>
      <c r="J2260">
        <v>0.82106518282988872</v>
      </c>
      <c r="K2260">
        <v>2024</v>
      </c>
      <c r="L2260">
        <v>36</v>
      </c>
    </row>
    <row r="2261" spans="1:12" x14ac:dyDescent="0.3">
      <c r="A2261">
        <v>3113</v>
      </c>
      <c r="B2261" t="s">
        <v>751</v>
      </c>
      <c r="C2261" t="s">
        <v>175</v>
      </c>
      <c r="D2261">
        <v>6361</v>
      </c>
      <c r="E2261" t="s">
        <v>1084</v>
      </c>
      <c r="F2261">
        <v>34049</v>
      </c>
      <c r="G2261">
        <v>2</v>
      </c>
      <c r="H2261">
        <v>13007</v>
      </c>
      <c r="I2261">
        <v>0.18681899615260361</v>
      </c>
      <c r="J2261">
        <v>0.48904436072883833</v>
      </c>
      <c r="K2261">
        <v>2024</v>
      </c>
      <c r="L2261">
        <v>36</v>
      </c>
    </row>
    <row r="2262" spans="1:12" x14ac:dyDescent="0.3">
      <c r="A2262">
        <v>3113</v>
      </c>
      <c r="B2262" t="s">
        <v>751</v>
      </c>
      <c r="C2262" t="s">
        <v>298</v>
      </c>
      <c r="D2262">
        <v>1549</v>
      </c>
      <c r="E2262" t="s">
        <v>1247</v>
      </c>
      <c r="F2262">
        <v>34049</v>
      </c>
      <c r="G2262">
        <v>3</v>
      </c>
      <c r="H2262">
        <v>1942</v>
      </c>
      <c r="I2262">
        <v>4.5493259713941671E-2</v>
      </c>
      <c r="J2262">
        <v>0.79763130792996906</v>
      </c>
      <c r="K2262">
        <v>2024</v>
      </c>
      <c r="L2262">
        <v>36</v>
      </c>
    </row>
    <row r="2263" spans="1:12" x14ac:dyDescent="0.3">
      <c r="A2263">
        <v>3113</v>
      </c>
      <c r="B2263" t="s">
        <v>751</v>
      </c>
      <c r="C2263" t="s">
        <v>454</v>
      </c>
      <c r="D2263">
        <v>1507</v>
      </c>
      <c r="E2263" t="s">
        <v>1245</v>
      </c>
      <c r="F2263">
        <v>34049</v>
      </c>
      <c r="G2263">
        <v>4</v>
      </c>
      <c r="H2263">
        <v>2047</v>
      </c>
      <c r="I2263">
        <v>4.4259743311110461E-2</v>
      </c>
      <c r="J2263">
        <v>0.73619931607230094</v>
      </c>
      <c r="K2263">
        <v>2024</v>
      </c>
      <c r="L2263">
        <v>36</v>
      </c>
    </row>
    <row r="2264" spans="1:12" x14ac:dyDescent="0.3">
      <c r="A2264">
        <v>3113</v>
      </c>
      <c r="B2264" t="s">
        <v>751</v>
      </c>
      <c r="C2264" t="s">
        <v>545</v>
      </c>
      <c r="D2264">
        <v>1235</v>
      </c>
      <c r="E2264" t="s">
        <v>1240</v>
      </c>
      <c r="F2264">
        <v>34049</v>
      </c>
      <c r="G2264">
        <v>5</v>
      </c>
      <c r="H2264">
        <v>2050</v>
      </c>
      <c r="I2264">
        <v>3.6271256130870219E-2</v>
      </c>
      <c r="J2264">
        <v>0.60243902439024388</v>
      </c>
      <c r="K2264">
        <v>2024</v>
      </c>
      <c r="L2264">
        <v>36</v>
      </c>
    </row>
    <row r="2265" spans="1:12" x14ac:dyDescent="0.3">
      <c r="A2265">
        <v>3113</v>
      </c>
      <c r="B2265" t="s">
        <v>751</v>
      </c>
      <c r="C2265" t="s">
        <v>650</v>
      </c>
      <c r="D2265">
        <v>1120</v>
      </c>
      <c r="E2265" t="s">
        <v>1243</v>
      </c>
      <c r="F2265">
        <v>34049</v>
      </c>
      <c r="G2265">
        <v>6</v>
      </c>
      <c r="H2265">
        <v>1805</v>
      </c>
      <c r="I2265">
        <v>3.28937707421657E-2</v>
      </c>
      <c r="J2265">
        <v>0.62049861495844871</v>
      </c>
      <c r="K2265">
        <v>2024</v>
      </c>
      <c r="L2265">
        <v>36</v>
      </c>
    </row>
    <row r="2266" spans="1:12" x14ac:dyDescent="0.3">
      <c r="A2266">
        <v>3113</v>
      </c>
      <c r="B2266" t="s">
        <v>751</v>
      </c>
      <c r="C2266" t="s">
        <v>606</v>
      </c>
      <c r="D2266">
        <v>1047</v>
      </c>
      <c r="E2266" t="s">
        <v>1167</v>
      </c>
      <c r="F2266">
        <v>34049</v>
      </c>
      <c r="G2266">
        <v>7</v>
      </c>
      <c r="H2266">
        <v>1530</v>
      </c>
      <c r="I2266">
        <v>3.07498017562924E-2</v>
      </c>
      <c r="J2266">
        <v>0.68431372549019609</v>
      </c>
      <c r="K2266">
        <v>2024</v>
      </c>
      <c r="L2266">
        <v>36</v>
      </c>
    </row>
    <row r="2267" spans="1:12" x14ac:dyDescent="0.3">
      <c r="A2267">
        <v>3113</v>
      </c>
      <c r="B2267" t="s">
        <v>751</v>
      </c>
      <c r="C2267" t="s">
        <v>584</v>
      </c>
      <c r="D2267">
        <v>1023</v>
      </c>
      <c r="E2267" t="s">
        <v>1244</v>
      </c>
      <c r="F2267">
        <v>34049</v>
      </c>
      <c r="G2267">
        <v>8</v>
      </c>
      <c r="H2267">
        <v>1673</v>
      </c>
      <c r="I2267">
        <v>3.0044935240388853E-2</v>
      </c>
      <c r="J2267">
        <v>0.61147638971906759</v>
      </c>
      <c r="K2267">
        <v>2024</v>
      </c>
      <c r="L2267">
        <v>36</v>
      </c>
    </row>
    <row r="2268" spans="1:12" x14ac:dyDescent="0.3">
      <c r="A2268">
        <v>3113</v>
      </c>
      <c r="B2268" t="s">
        <v>751</v>
      </c>
      <c r="C2268" t="s">
        <v>550</v>
      </c>
      <c r="D2268">
        <v>1020</v>
      </c>
      <c r="E2268" t="s">
        <v>1246</v>
      </c>
      <c r="F2268">
        <v>34049</v>
      </c>
      <c r="G2268">
        <v>9</v>
      </c>
      <c r="H2268">
        <v>1337</v>
      </c>
      <c r="I2268">
        <v>2.9956826925900907E-2</v>
      </c>
      <c r="J2268">
        <v>0.76290201944652203</v>
      </c>
      <c r="K2268">
        <v>2024</v>
      </c>
      <c r="L2268">
        <v>36</v>
      </c>
    </row>
    <row r="2269" spans="1:12" x14ac:dyDescent="0.3">
      <c r="A2269">
        <v>3113</v>
      </c>
      <c r="B2269" t="s">
        <v>751</v>
      </c>
      <c r="C2269" t="s">
        <v>150</v>
      </c>
      <c r="D2269">
        <v>857</v>
      </c>
      <c r="E2269" t="s">
        <v>1248</v>
      </c>
      <c r="F2269">
        <v>34049</v>
      </c>
      <c r="G2269">
        <v>10</v>
      </c>
      <c r="H2269">
        <v>1096</v>
      </c>
      <c r="I2269">
        <v>2.5169608505389292E-2</v>
      </c>
      <c r="J2269">
        <v>0.78193430656934304</v>
      </c>
      <c r="K2269">
        <v>2024</v>
      </c>
      <c r="L2269">
        <v>36</v>
      </c>
    </row>
    <row r="2270" spans="1:12" x14ac:dyDescent="0.3">
      <c r="A2270">
        <v>3113</v>
      </c>
      <c r="B2270" t="s">
        <v>751</v>
      </c>
      <c r="C2270" t="s">
        <v>1241</v>
      </c>
      <c r="D2270">
        <v>718</v>
      </c>
      <c r="E2270" t="s">
        <v>1242</v>
      </c>
      <c r="F2270">
        <v>34049</v>
      </c>
      <c r="G2270">
        <v>11</v>
      </c>
      <c r="H2270">
        <v>1294</v>
      </c>
      <c r="I2270">
        <v>2.1087256600781226E-2</v>
      </c>
      <c r="J2270">
        <v>0.55486862442040186</v>
      </c>
      <c r="K2270">
        <v>2024</v>
      </c>
      <c r="L2270">
        <v>36</v>
      </c>
    </row>
    <row r="2271" spans="1:12" x14ac:dyDescent="0.3">
      <c r="A2271">
        <v>3113</v>
      </c>
      <c r="B2271" t="s">
        <v>751</v>
      </c>
      <c r="C2271" t="s">
        <v>399</v>
      </c>
      <c r="D2271">
        <v>524</v>
      </c>
      <c r="E2271" t="s">
        <v>1301</v>
      </c>
      <c r="F2271">
        <v>34049</v>
      </c>
      <c r="G2271">
        <v>12</v>
      </c>
      <c r="H2271">
        <v>688</v>
      </c>
      <c r="I2271">
        <v>1.5389585597227525E-2</v>
      </c>
      <c r="J2271">
        <v>0.76162790697674421</v>
      </c>
      <c r="K2271">
        <v>2024</v>
      </c>
      <c r="L2271">
        <v>36</v>
      </c>
    </row>
    <row r="2272" spans="1:12" x14ac:dyDescent="0.3">
      <c r="A2272">
        <v>3113</v>
      </c>
      <c r="B2272" t="s">
        <v>751</v>
      </c>
      <c r="C2272" t="s">
        <v>222</v>
      </c>
      <c r="D2272">
        <v>451</v>
      </c>
      <c r="E2272" t="s">
        <v>1075</v>
      </c>
      <c r="F2272">
        <v>34049</v>
      </c>
      <c r="G2272">
        <v>13</v>
      </c>
      <c r="H2272">
        <v>1778</v>
      </c>
      <c r="I2272">
        <v>1.3245616611354224E-2</v>
      </c>
      <c r="J2272">
        <v>0.25365579302587177</v>
      </c>
      <c r="K2272">
        <v>2024</v>
      </c>
      <c r="L2272">
        <v>36</v>
      </c>
    </row>
    <row r="2273" spans="1:12" x14ac:dyDescent="0.3">
      <c r="A2273">
        <v>3113</v>
      </c>
      <c r="B2273" t="s">
        <v>751</v>
      </c>
      <c r="C2273" t="s">
        <v>288</v>
      </c>
      <c r="D2273">
        <v>424</v>
      </c>
      <c r="E2273" t="s">
        <v>1300</v>
      </c>
      <c r="F2273">
        <v>34049</v>
      </c>
      <c r="G2273">
        <v>14</v>
      </c>
      <c r="H2273">
        <v>670</v>
      </c>
      <c r="I2273">
        <v>1.2452641780962731E-2</v>
      </c>
      <c r="J2273">
        <v>0.63283582089552237</v>
      </c>
      <c r="K2273">
        <v>2024</v>
      </c>
      <c r="L2273">
        <v>36</v>
      </c>
    </row>
    <row r="2274" spans="1:12" x14ac:dyDescent="0.3">
      <c r="A2274">
        <v>3113</v>
      </c>
      <c r="B2274" t="s">
        <v>751</v>
      </c>
      <c r="C2274" t="s">
        <v>409</v>
      </c>
      <c r="D2274">
        <v>361</v>
      </c>
      <c r="E2274" t="s">
        <v>1055</v>
      </c>
      <c r="F2274">
        <v>34049</v>
      </c>
      <c r="G2274">
        <v>15</v>
      </c>
      <c r="H2274">
        <v>3095</v>
      </c>
      <c r="I2274">
        <v>1.0602367176715909E-2</v>
      </c>
      <c r="J2274">
        <v>0.11663974151857835</v>
      </c>
      <c r="K2274">
        <v>2024</v>
      </c>
      <c r="L2274">
        <v>36</v>
      </c>
    </row>
    <row r="2275" spans="1:12" x14ac:dyDescent="0.3">
      <c r="A2275">
        <v>3113</v>
      </c>
      <c r="B2275" t="s">
        <v>751</v>
      </c>
      <c r="C2275" t="s">
        <v>642</v>
      </c>
      <c r="D2275">
        <v>341</v>
      </c>
      <c r="E2275" t="s">
        <v>3098</v>
      </c>
      <c r="F2275">
        <v>34049</v>
      </c>
      <c r="G2275">
        <v>16</v>
      </c>
      <c r="H2275">
        <v>493</v>
      </c>
      <c r="I2275">
        <v>1.001497841346295E-2</v>
      </c>
      <c r="J2275">
        <v>0.69168356997971603</v>
      </c>
      <c r="K2275">
        <v>2024</v>
      </c>
      <c r="L2275">
        <v>36</v>
      </c>
    </row>
    <row r="2276" spans="1:12" x14ac:dyDescent="0.3">
      <c r="A2276">
        <v>3113</v>
      </c>
      <c r="B2276" t="s">
        <v>751</v>
      </c>
      <c r="C2276" t="s">
        <v>392</v>
      </c>
      <c r="D2276">
        <v>337</v>
      </c>
      <c r="E2276" t="s">
        <v>1302</v>
      </c>
      <c r="F2276">
        <v>34049</v>
      </c>
      <c r="G2276">
        <v>17</v>
      </c>
      <c r="H2276">
        <v>503</v>
      </c>
      <c r="I2276">
        <v>9.897500660812358E-3</v>
      </c>
      <c r="J2276">
        <v>0.66998011928429424</v>
      </c>
      <c r="K2276">
        <v>2024</v>
      </c>
      <c r="L2276">
        <v>36</v>
      </c>
    </row>
    <row r="2277" spans="1:12" x14ac:dyDescent="0.3">
      <c r="A2277">
        <v>3113</v>
      </c>
      <c r="B2277" t="s">
        <v>751</v>
      </c>
      <c r="C2277" t="s">
        <v>278</v>
      </c>
      <c r="D2277">
        <v>335</v>
      </c>
      <c r="E2277" t="s">
        <v>1251</v>
      </c>
      <c r="F2277">
        <v>34049</v>
      </c>
      <c r="G2277">
        <v>18</v>
      </c>
      <c r="H2277">
        <v>513</v>
      </c>
      <c r="I2277">
        <v>9.8387617844870635E-3</v>
      </c>
      <c r="J2277">
        <v>0.65302144249512672</v>
      </c>
      <c r="K2277">
        <v>2024</v>
      </c>
      <c r="L2277">
        <v>36</v>
      </c>
    </row>
    <row r="2278" spans="1:12" x14ac:dyDescent="0.3">
      <c r="A2278">
        <v>3113</v>
      </c>
      <c r="B2278" t="s">
        <v>751</v>
      </c>
      <c r="C2278" t="s">
        <v>585</v>
      </c>
      <c r="D2278">
        <v>301</v>
      </c>
      <c r="E2278" t="s">
        <v>1048</v>
      </c>
      <c r="F2278">
        <v>34049</v>
      </c>
      <c r="G2278">
        <v>19</v>
      </c>
      <c r="H2278">
        <v>7075</v>
      </c>
      <c r="I2278">
        <v>8.8402008869570333E-3</v>
      </c>
      <c r="J2278">
        <v>4.2544169611307421E-2</v>
      </c>
      <c r="K2278">
        <v>2024</v>
      </c>
      <c r="L2278">
        <v>36</v>
      </c>
    </row>
    <row r="2279" spans="1:12" x14ac:dyDescent="0.3">
      <c r="A2279">
        <v>3113</v>
      </c>
      <c r="B2279" t="s">
        <v>751</v>
      </c>
      <c r="C2279" t="s">
        <v>514</v>
      </c>
      <c r="D2279">
        <v>292</v>
      </c>
      <c r="E2279" t="s">
        <v>3056</v>
      </c>
      <c r="F2279">
        <v>34049</v>
      </c>
      <c r="G2279">
        <v>20</v>
      </c>
      <c r="H2279">
        <v>455</v>
      </c>
      <c r="I2279">
        <v>8.5758759434932004E-3</v>
      </c>
      <c r="J2279">
        <v>0.64175824175824181</v>
      </c>
      <c r="K2279">
        <v>2024</v>
      </c>
      <c r="L2279">
        <v>36</v>
      </c>
    </row>
    <row r="2280" spans="1:12" x14ac:dyDescent="0.3">
      <c r="A2280">
        <v>3113</v>
      </c>
      <c r="B2280" t="s">
        <v>751</v>
      </c>
      <c r="C2280" t="s">
        <v>365</v>
      </c>
      <c r="D2280">
        <v>287</v>
      </c>
      <c r="E2280" t="s">
        <v>1168</v>
      </c>
      <c r="F2280">
        <v>34049</v>
      </c>
      <c r="G2280">
        <v>21</v>
      </c>
      <c r="H2280">
        <v>1109</v>
      </c>
      <c r="I2280">
        <v>8.4290287526799616E-3</v>
      </c>
      <c r="J2280">
        <v>0.25879170423805231</v>
      </c>
      <c r="K2280">
        <v>2024</v>
      </c>
      <c r="L2280">
        <v>36</v>
      </c>
    </row>
    <row r="2281" spans="1:12" x14ac:dyDescent="0.3">
      <c r="A2281">
        <v>3113</v>
      </c>
      <c r="B2281" t="s">
        <v>751</v>
      </c>
      <c r="C2281" t="s">
        <v>1249</v>
      </c>
      <c r="D2281">
        <v>279</v>
      </c>
      <c r="E2281" t="s">
        <v>1250</v>
      </c>
      <c r="F2281">
        <v>34049</v>
      </c>
      <c r="G2281">
        <v>22</v>
      </c>
      <c r="H2281">
        <v>449</v>
      </c>
      <c r="I2281">
        <v>8.1940732473787768E-3</v>
      </c>
      <c r="J2281">
        <v>0.62138084632516699</v>
      </c>
      <c r="K2281">
        <v>2024</v>
      </c>
      <c r="L2281">
        <v>36</v>
      </c>
    </row>
    <row r="2282" spans="1:12" x14ac:dyDescent="0.3">
      <c r="A2282">
        <v>3113</v>
      </c>
      <c r="B2282" t="s">
        <v>751</v>
      </c>
      <c r="C2282" t="s">
        <v>174</v>
      </c>
      <c r="D2282">
        <v>268</v>
      </c>
      <c r="E2282" t="s">
        <v>2259</v>
      </c>
      <c r="F2282">
        <v>34049</v>
      </c>
      <c r="G2282">
        <v>23</v>
      </c>
      <c r="H2282">
        <v>414</v>
      </c>
      <c r="I2282">
        <v>7.8710094275896494E-3</v>
      </c>
      <c r="J2282">
        <v>0.64734299516908211</v>
      </c>
      <c r="K2282">
        <v>2024</v>
      </c>
      <c r="L2282">
        <v>36</v>
      </c>
    </row>
    <row r="2283" spans="1:12" x14ac:dyDescent="0.3">
      <c r="A2283">
        <v>3113</v>
      </c>
      <c r="B2283" t="s">
        <v>751</v>
      </c>
      <c r="C2283" t="s">
        <v>510</v>
      </c>
      <c r="D2283">
        <v>190</v>
      </c>
      <c r="E2283" t="s">
        <v>1183</v>
      </c>
      <c r="F2283">
        <v>34049</v>
      </c>
      <c r="G2283">
        <v>24</v>
      </c>
      <c r="H2283">
        <v>730</v>
      </c>
      <c r="I2283">
        <v>5.5801932509031106E-3</v>
      </c>
      <c r="J2283">
        <v>0.26027397260273971</v>
      </c>
      <c r="K2283">
        <v>2024</v>
      </c>
      <c r="L2283">
        <v>36</v>
      </c>
    </row>
    <row r="2284" spans="1:12" x14ac:dyDescent="0.3">
      <c r="A2284">
        <v>3113</v>
      </c>
      <c r="B2284" t="s">
        <v>751</v>
      </c>
      <c r="C2284" t="s">
        <v>482</v>
      </c>
      <c r="D2284">
        <v>178</v>
      </c>
      <c r="E2284" t="s">
        <v>3100</v>
      </c>
      <c r="F2284">
        <v>34049</v>
      </c>
      <c r="G2284">
        <v>25</v>
      </c>
      <c r="H2284">
        <v>293</v>
      </c>
      <c r="I2284">
        <v>5.2277599929513351E-3</v>
      </c>
      <c r="J2284">
        <v>0.60750853242320824</v>
      </c>
      <c r="K2284">
        <v>2024</v>
      </c>
      <c r="L2284">
        <v>36</v>
      </c>
    </row>
    <row r="2285" spans="1:12" x14ac:dyDescent="0.3">
      <c r="A2285">
        <v>3113</v>
      </c>
      <c r="B2285" t="s">
        <v>751</v>
      </c>
      <c r="C2285" t="s">
        <v>194</v>
      </c>
      <c r="D2285">
        <v>177</v>
      </c>
      <c r="E2285" t="s">
        <v>1215</v>
      </c>
      <c r="F2285">
        <v>34049</v>
      </c>
      <c r="G2285">
        <v>26</v>
      </c>
      <c r="H2285">
        <v>601</v>
      </c>
      <c r="I2285">
        <v>5.198390554788687E-3</v>
      </c>
      <c r="J2285">
        <v>0.2945091514143095</v>
      </c>
      <c r="K2285">
        <v>2024</v>
      </c>
      <c r="L2285">
        <v>36</v>
      </c>
    </row>
    <row r="2286" spans="1:12" x14ac:dyDescent="0.3">
      <c r="A2286">
        <v>3113</v>
      </c>
      <c r="B2286" t="s">
        <v>751</v>
      </c>
      <c r="C2286" t="s">
        <v>1483</v>
      </c>
      <c r="D2286">
        <v>172</v>
      </c>
      <c r="E2286" t="s">
        <v>3140</v>
      </c>
      <c r="F2286">
        <v>34049</v>
      </c>
      <c r="G2286">
        <v>27</v>
      </c>
      <c r="H2286">
        <v>328</v>
      </c>
      <c r="I2286">
        <v>5.0515433639754474E-3</v>
      </c>
      <c r="J2286">
        <v>0.52439024390243905</v>
      </c>
      <c r="K2286">
        <v>2024</v>
      </c>
      <c r="L2286">
        <v>36</v>
      </c>
    </row>
    <row r="2287" spans="1:12" x14ac:dyDescent="0.3">
      <c r="A2287">
        <v>3113</v>
      </c>
      <c r="B2287" t="s">
        <v>751</v>
      </c>
      <c r="C2287" t="s">
        <v>3141</v>
      </c>
      <c r="D2287">
        <v>141</v>
      </c>
      <c r="E2287" t="s">
        <v>3142</v>
      </c>
      <c r="F2287">
        <v>34049</v>
      </c>
      <c r="G2287">
        <v>28</v>
      </c>
      <c r="H2287">
        <v>229</v>
      </c>
      <c r="I2287">
        <v>4.1410907809333606E-3</v>
      </c>
      <c r="J2287">
        <v>0.61572052401746724</v>
      </c>
      <c r="K2287">
        <v>2024</v>
      </c>
      <c r="L2287">
        <v>36</v>
      </c>
    </row>
    <row r="2288" spans="1:12" x14ac:dyDescent="0.3">
      <c r="A2288">
        <v>3113</v>
      </c>
      <c r="B2288" t="s">
        <v>751</v>
      </c>
      <c r="C2288" t="s">
        <v>498</v>
      </c>
      <c r="D2288">
        <v>139</v>
      </c>
      <c r="E2288" t="s">
        <v>1158</v>
      </c>
      <c r="F2288">
        <v>34049</v>
      </c>
      <c r="G2288">
        <v>29</v>
      </c>
      <c r="H2288">
        <v>8269</v>
      </c>
      <c r="I2288">
        <v>4.0823519046080652E-3</v>
      </c>
      <c r="J2288">
        <v>1.6809771435481919E-2</v>
      </c>
      <c r="K2288">
        <v>2024</v>
      </c>
      <c r="L2288">
        <v>36</v>
      </c>
    </row>
    <row r="2289" spans="1:12" x14ac:dyDescent="0.3">
      <c r="A2289">
        <v>3113</v>
      </c>
      <c r="B2289" t="s">
        <v>751</v>
      </c>
      <c r="C2289" t="s">
        <v>263</v>
      </c>
      <c r="D2289">
        <v>133</v>
      </c>
      <c r="E2289" t="s">
        <v>1219</v>
      </c>
      <c r="F2289">
        <v>34049</v>
      </c>
      <c r="G2289">
        <v>30</v>
      </c>
      <c r="H2289">
        <v>343</v>
      </c>
      <c r="I2289">
        <v>3.9061352756321771E-3</v>
      </c>
      <c r="J2289">
        <v>0.38775510204081631</v>
      </c>
      <c r="K2289">
        <v>2024</v>
      </c>
      <c r="L2289">
        <v>36</v>
      </c>
    </row>
    <row r="2290" spans="1:12" x14ac:dyDescent="0.3">
      <c r="A2290">
        <v>3113</v>
      </c>
      <c r="B2290" t="s">
        <v>751</v>
      </c>
      <c r="C2290" t="s">
        <v>3159</v>
      </c>
      <c r="D2290">
        <v>127</v>
      </c>
      <c r="E2290" t="s">
        <v>3160</v>
      </c>
      <c r="F2290">
        <v>34049</v>
      </c>
      <c r="G2290">
        <v>31</v>
      </c>
      <c r="H2290">
        <v>206</v>
      </c>
      <c r="I2290">
        <v>3.7299186466562893E-3</v>
      </c>
      <c r="J2290">
        <v>0.61650485436893199</v>
      </c>
      <c r="K2290">
        <v>2024</v>
      </c>
      <c r="L2290">
        <v>36</v>
      </c>
    </row>
    <row r="2291" spans="1:12" x14ac:dyDescent="0.3">
      <c r="A2291">
        <v>3113</v>
      </c>
      <c r="B2291" t="s">
        <v>751</v>
      </c>
      <c r="C2291" t="s">
        <v>455</v>
      </c>
      <c r="D2291">
        <v>111</v>
      </c>
      <c r="E2291" t="s">
        <v>1216</v>
      </c>
      <c r="F2291">
        <v>34049</v>
      </c>
      <c r="G2291">
        <v>32</v>
      </c>
      <c r="H2291">
        <v>371</v>
      </c>
      <c r="I2291">
        <v>3.2600076360539223E-3</v>
      </c>
      <c r="J2291">
        <v>0.29919137466307277</v>
      </c>
      <c r="K2291">
        <v>2024</v>
      </c>
      <c r="L2291">
        <v>36</v>
      </c>
    </row>
    <row r="2292" spans="1:12" x14ac:dyDescent="0.3">
      <c r="A2292">
        <v>3113</v>
      </c>
      <c r="B2292" t="s">
        <v>751</v>
      </c>
      <c r="C2292" t="s">
        <v>607</v>
      </c>
      <c r="D2292">
        <v>109</v>
      </c>
      <c r="E2292" t="s">
        <v>3139</v>
      </c>
      <c r="F2292">
        <v>34049</v>
      </c>
      <c r="G2292">
        <v>33</v>
      </c>
      <c r="H2292">
        <v>222</v>
      </c>
      <c r="I2292">
        <v>3.2012687597286265E-3</v>
      </c>
      <c r="J2292">
        <v>0.49099099099099097</v>
      </c>
      <c r="K2292">
        <v>2024</v>
      </c>
      <c r="L2292">
        <v>36</v>
      </c>
    </row>
    <row r="2293" spans="1:12" x14ac:dyDescent="0.3">
      <c r="A2293">
        <v>3113</v>
      </c>
      <c r="B2293" t="s">
        <v>751</v>
      </c>
      <c r="C2293" t="s">
        <v>227</v>
      </c>
      <c r="D2293">
        <v>95</v>
      </c>
      <c r="E2293" t="s">
        <v>1159</v>
      </c>
      <c r="F2293">
        <v>34049</v>
      </c>
      <c r="G2293">
        <v>34</v>
      </c>
      <c r="H2293">
        <v>1497</v>
      </c>
      <c r="I2293">
        <v>2.7900966254515553E-3</v>
      </c>
      <c r="J2293">
        <v>6.3460253841015363E-2</v>
      </c>
      <c r="K2293">
        <v>2024</v>
      </c>
      <c r="L2293">
        <v>36</v>
      </c>
    </row>
    <row r="2294" spans="1:12" x14ac:dyDescent="0.3">
      <c r="A2294">
        <v>3113</v>
      </c>
      <c r="B2294" t="s">
        <v>751</v>
      </c>
      <c r="C2294" t="s">
        <v>534</v>
      </c>
      <c r="D2294">
        <v>94</v>
      </c>
      <c r="E2294" t="s">
        <v>1273</v>
      </c>
      <c r="F2294">
        <v>34049</v>
      </c>
      <c r="G2294">
        <v>35</v>
      </c>
      <c r="H2294">
        <v>545</v>
      </c>
      <c r="I2294">
        <v>2.7607271872889072E-3</v>
      </c>
      <c r="J2294">
        <v>0.1724770642201835</v>
      </c>
      <c r="K2294">
        <v>2024</v>
      </c>
      <c r="L2294">
        <v>36</v>
      </c>
    </row>
    <row r="2295" spans="1:12" x14ac:dyDescent="0.3">
      <c r="A2295">
        <v>3113</v>
      </c>
      <c r="B2295" t="s">
        <v>751</v>
      </c>
      <c r="C2295" t="s">
        <v>285</v>
      </c>
      <c r="D2295">
        <v>77</v>
      </c>
      <c r="E2295" t="s">
        <v>1213</v>
      </c>
      <c r="F2295">
        <v>34049</v>
      </c>
      <c r="G2295">
        <v>36</v>
      </c>
      <c r="H2295">
        <v>757</v>
      </c>
      <c r="I2295">
        <v>2.2614467385238921E-3</v>
      </c>
      <c r="J2295">
        <v>0.10171730515191546</v>
      </c>
      <c r="K2295">
        <v>2024</v>
      </c>
      <c r="L2295">
        <v>36</v>
      </c>
    </row>
    <row r="2296" spans="1:12" x14ac:dyDescent="0.3">
      <c r="A2296">
        <v>3113</v>
      </c>
      <c r="B2296" t="s">
        <v>751</v>
      </c>
      <c r="C2296" t="s">
        <v>3049</v>
      </c>
      <c r="D2296">
        <v>73</v>
      </c>
      <c r="E2296" t="s">
        <v>3050</v>
      </c>
      <c r="F2296">
        <v>34049</v>
      </c>
      <c r="G2296">
        <v>37</v>
      </c>
      <c r="H2296">
        <v>182</v>
      </c>
      <c r="I2296">
        <v>2.1439689858733001E-3</v>
      </c>
      <c r="J2296">
        <v>0.40109890109890112</v>
      </c>
      <c r="K2296">
        <v>2024</v>
      </c>
      <c r="L2296">
        <v>36</v>
      </c>
    </row>
    <row r="2297" spans="1:12" x14ac:dyDescent="0.3">
      <c r="A2297">
        <v>3113</v>
      </c>
      <c r="B2297" t="s">
        <v>751</v>
      </c>
      <c r="C2297" t="s">
        <v>506</v>
      </c>
      <c r="D2297">
        <v>45</v>
      </c>
      <c r="E2297" t="s">
        <v>1056</v>
      </c>
      <c r="F2297">
        <v>34049</v>
      </c>
      <c r="G2297">
        <v>38</v>
      </c>
      <c r="H2297">
        <v>1940</v>
      </c>
      <c r="I2297">
        <v>1.3216247173191576E-3</v>
      </c>
      <c r="J2297">
        <v>2.3195876288659795E-2</v>
      </c>
      <c r="K2297">
        <v>2024</v>
      </c>
      <c r="L2297">
        <v>36</v>
      </c>
    </row>
    <row r="2298" spans="1:12" x14ac:dyDescent="0.3">
      <c r="A2298">
        <v>3113</v>
      </c>
      <c r="B2298" t="s">
        <v>751</v>
      </c>
      <c r="C2298" t="s">
        <v>277</v>
      </c>
      <c r="D2298">
        <v>41</v>
      </c>
      <c r="E2298" t="s">
        <v>1069</v>
      </c>
      <c r="F2298">
        <v>34049</v>
      </c>
      <c r="G2298">
        <v>39</v>
      </c>
      <c r="H2298">
        <v>2630</v>
      </c>
      <c r="I2298">
        <v>1.2041469646685659E-3</v>
      </c>
      <c r="J2298">
        <v>1.55893536121673E-2</v>
      </c>
      <c r="K2298">
        <v>2024</v>
      </c>
      <c r="L2298">
        <v>36</v>
      </c>
    </row>
    <row r="2299" spans="1:12" x14ac:dyDescent="0.3">
      <c r="A2299">
        <v>3113</v>
      </c>
      <c r="B2299" t="s">
        <v>751</v>
      </c>
      <c r="C2299" t="s">
        <v>215</v>
      </c>
      <c r="D2299">
        <v>38</v>
      </c>
      <c r="E2299" t="s">
        <v>1041</v>
      </c>
      <c r="F2299">
        <v>34049</v>
      </c>
      <c r="G2299">
        <v>40</v>
      </c>
      <c r="H2299">
        <v>14909</v>
      </c>
      <c r="I2299">
        <v>1.116038650180622E-3</v>
      </c>
      <c r="J2299">
        <v>2.5487960292440806E-3</v>
      </c>
      <c r="K2299">
        <v>2024</v>
      </c>
      <c r="L2299">
        <v>36</v>
      </c>
    </row>
    <row r="2300" spans="1:12" x14ac:dyDescent="0.3">
      <c r="A2300">
        <v>3113</v>
      </c>
      <c r="B2300" t="s">
        <v>751</v>
      </c>
      <c r="C2300" t="s">
        <v>3004</v>
      </c>
      <c r="D2300">
        <v>33</v>
      </c>
      <c r="E2300" t="s">
        <v>3005</v>
      </c>
      <c r="F2300">
        <v>34049</v>
      </c>
      <c r="G2300">
        <v>41</v>
      </c>
      <c r="H2300">
        <v>627</v>
      </c>
      <c r="I2300">
        <v>9.6919145936738235E-4</v>
      </c>
      <c r="J2300">
        <v>5.2631578947368418E-2</v>
      </c>
      <c r="K2300">
        <v>2024</v>
      </c>
      <c r="L2300">
        <v>36</v>
      </c>
    </row>
    <row r="2301" spans="1:12" x14ac:dyDescent="0.3">
      <c r="A2301">
        <v>3113</v>
      </c>
      <c r="B2301" t="s">
        <v>751</v>
      </c>
      <c r="C2301" t="s">
        <v>397</v>
      </c>
      <c r="D2301">
        <v>31</v>
      </c>
      <c r="E2301" t="s">
        <v>1066</v>
      </c>
      <c r="F2301">
        <v>34049</v>
      </c>
      <c r="G2301">
        <v>42</v>
      </c>
      <c r="H2301">
        <v>2297</v>
      </c>
      <c r="I2301">
        <v>9.1045258304208636E-4</v>
      </c>
      <c r="J2301">
        <v>1.3495864170657379E-2</v>
      </c>
      <c r="K2301">
        <v>2024</v>
      </c>
      <c r="L2301">
        <v>36</v>
      </c>
    </row>
    <row r="2302" spans="1:12" x14ac:dyDescent="0.3">
      <c r="A2302">
        <v>3113</v>
      </c>
      <c r="B2302" t="s">
        <v>751</v>
      </c>
      <c r="C2302" t="s">
        <v>356</v>
      </c>
      <c r="D2302">
        <v>29</v>
      </c>
      <c r="E2302" t="s">
        <v>1059</v>
      </c>
      <c r="F2302">
        <v>34049</v>
      </c>
      <c r="G2302">
        <v>43</v>
      </c>
      <c r="H2302">
        <v>2548</v>
      </c>
      <c r="I2302">
        <v>8.5171370671679048E-4</v>
      </c>
      <c r="J2302">
        <v>1.1381475667189953E-2</v>
      </c>
      <c r="K2302">
        <v>2024</v>
      </c>
      <c r="L2302">
        <v>36</v>
      </c>
    </row>
    <row r="2303" spans="1:12" x14ac:dyDescent="0.3">
      <c r="A2303">
        <v>3113</v>
      </c>
      <c r="B2303" t="s">
        <v>751</v>
      </c>
      <c r="C2303" t="s">
        <v>177</v>
      </c>
      <c r="D2303">
        <v>26</v>
      </c>
      <c r="E2303" t="s">
        <v>1217</v>
      </c>
      <c r="F2303">
        <v>34049</v>
      </c>
      <c r="G2303">
        <v>44.5</v>
      </c>
      <c r="H2303">
        <v>4588</v>
      </c>
      <c r="I2303">
        <v>7.6360539222884662E-4</v>
      </c>
      <c r="J2303">
        <v>5.6669572798605057E-3</v>
      </c>
      <c r="K2303">
        <v>2024</v>
      </c>
      <c r="L2303">
        <v>36</v>
      </c>
    </row>
    <row r="2304" spans="1:12" x14ac:dyDescent="0.3">
      <c r="A2304">
        <v>3113</v>
      </c>
      <c r="B2304" t="s">
        <v>751</v>
      </c>
      <c r="C2304" t="s">
        <v>1274</v>
      </c>
      <c r="D2304">
        <v>26</v>
      </c>
      <c r="E2304" t="s">
        <v>1275</v>
      </c>
      <c r="F2304">
        <v>34049</v>
      </c>
      <c r="G2304">
        <v>44.5</v>
      </c>
      <c r="H2304">
        <v>503</v>
      </c>
      <c r="I2304">
        <v>7.6360539222884662E-4</v>
      </c>
      <c r="J2304">
        <v>5.168986083499006E-2</v>
      </c>
      <c r="K2304">
        <v>2024</v>
      </c>
      <c r="L2304">
        <v>36</v>
      </c>
    </row>
    <row r="2305" spans="1:12" x14ac:dyDescent="0.3">
      <c r="A2305">
        <v>3113</v>
      </c>
      <c r="B2305" t="s">
        <v>751</v>
      </c>
      <c r="C2305" t="s">
        <v>3161</v>
      </c>
      <c r="D2305">
        <v>25</v>
      </c>
      <c r="E2305" t="s">
        <v>3162</v>
      </c>
      <c r="F2305">
        <v>34049</v>
      </c>
      <c r="G2305">
        <v>46</v>
      </c>
      <c r="H2305">
        <v>97</v>
      </c>
      <c r="I2305">
        <v>7.3423595406619873E-4</v>
      </c>
      <c r="J2305">
        <v>0.25773195876288657</v>
      </c>
      <c r="K2305">
        <v>2024</v>
      </c>
      <c r="L2305">
        <v>36</v>
      </c>
    </row>
    <row r="2306" spans="1:12" x14ac:dyDescent="0.3">
      <c r="A2306">
        <v>3115</v>
      </c>
      <c r="B2306" t="s">
        <v>760</v>
      </c>
      <c r="C2306" t="s">
        <v>671</v>
      </c>
      <c r="D2306">
        <v>14258</v>
      </c>
      <c r="E2306" t="s">
        <v>1092</v>
      </c>
      <c r="F2306">
        <v>44025</v>
      </c>
      <c r="G2306">
        <v>1</v>
      </c>
      <c r="H2306">
        <v>21676</v>
      </c>
      <c r="I2306">
        <v>0.32386144236229414</v>
      </c>
      <c r="J2306">
        <v>0.65777818785753828</v>
      </c>
      <c r="K2306">
        <v>2024</v>
      </c>
      <c r="L2306">
        <v>36</v>
      </c>
    </row>
    <row r="2307" spans="1:12" x14ac:dyDescent="0.3">
      <c r="A2307">
        <v>3115</v>
      </c>
      <c r="B2307" t="s">
        <v>760</v>
      </c>
      <c r="C2307" t="s">
        <v>541</v>
      </c>
      <c r="D2307">
        <v>1957</v>
      </c>
      <c r="E2307" t="s">
        <v>1228</v>
      </c>
      <c r="F2307">
        <v>44025</v>
      </c>
      <c r="G2307">
        <v>2</v>
      </c>
      <c r="H2307">
        <v>3064</v>
      </c>
      <c r="I2307">
        <v>4.4452015900056784E-2</v>
      </c>
      <c r="J2307">
        <v>0.63870757180156656</v>
      </c>
      <c r="K2307">
        <v>2024</v>
      </c>
      <c r="L2307">
        <v>36</v>
      </c>
    </row>
    <row r="2308" spans="1:12" x14ac:dyDescent="0.3">
      <c r="A2308">
        <v>3115</v>
      </c>
      <c r="B2308" t="s">
        <v>760</v>
      </c>
      <c r="C2308" t="s">
        <v>303</v>
      </c>
      <c r="D2308">
        <v>1379</v>
      </c>
      <c r="E2308" t="s">
        <v>994</v>
      </c>
      <c r="F2308">
        <v>44025</v>
      </c>
      <c r="G2308">
        <v>3</v>
      </c>
      <c r="H2308">
        <v>5171</v>
      </c>
      <c r="I2308">
        <v>3.1323111868256676E-2</v>
      </c>
      <c r="J2308">
        <v>0.26667955907948171</v>
      </c>
      <c r="K2308">
        <v>2024</v>
      </c>
      <c r="L2308">
        <v>36</v>
      </c>
    </row>
    <row r="2309" spans="1:12" x14ac:dyDescent="0.3">
      <c r="A2309">
        <v>3115</v>
      </c>
      <c r="B2309" t="s">
        <v>760</v>
      </c>
      <c r="C2309" t="s">
        <v>374</v>
      </c>
      <c r="D2309">
        <v>1267</v>
      </c>
      <c r="E2309" t="s">
        <v>1119</v>
      </c>
      <c r="F2309">
        <v>44025</v>
      </c>
      <c r="G2309">
        <v>4</v>
      </c>
      <c r="H2309">
        <v>4832</v>
      </c>
      <c r="I2309">
        <v>2.8779102782509936E-2</v>
      </c>
      <c r="J2309">
        <v>0.26221026490066224</v>
      </c>
      <c r="K2309">
        <v>2024</v>
      </c>
      <c r="L2309">
        <v>36</v>
      </c>
    </row>
    <row r="2310" spans="1:12" x14ac:dyDescent="0.3">
      <c r="A2310">
        <v>3115</v>
      </c>
      <c r="B2310" t="s">
        <v>760</v>
      </c>
      <c r="C2310" t="s">
        <v>393</v>
      </c>
      <c r="D2310">
        <v>1258</v>
      </c>
      <c r="E2310" t="s">
        <v>1279</v>
      </c>
      <c r="F2310">
        <v>44025</v>
      </c>
      <c r="G2310">
        <v>5</v>
      </c>
      <c r="H2310">
        <v>4446</v>
      </c>
      <c r="I2310">
        <v>2.8574673480976719E-2</v>
      </c>
      <c r="J2310">
        <v>0.28295096716149348</v>
      </c>
      <c r="K2310">
        <v>2024</v>
      </c>
      <c r="L2310">
        <v>36</v>
      </c>
    </row>
    <row r="2311" spans="1:12" x14ac:dyDescent="0.3">
      <c r="A2311">
        <v>3115</v>
      </c>
      <c r="B2311" t="s">
        <v>760</v>
      </c>
      <c r="C2311" t="s">
        <v>180</v>
      </c>
      <c r="D2311">
        <v>1086</v>
      </c>
      <c r="E2311" t="s">
        <v>1266</v>
      </c>
      <c r="F2311">
        <v>44025</v>
      </c>
      <c r="G2311">
        <v>6</v>
      </c>
      <c r="H2311">
        <v>1881</v>
      </c>
      <c r="I2311">
        <v>2.4667802385008517E-2</v>
      </c>
      <c r="J2311">
        <v>0.57735247208931417</v>
      </c>
      <c r="K2311">
        <v>2024</v>
      </c>
      <c r="L2311">
        <v>36</v>
      </c>
    </row>
    <row r="2312" spans="1:12" x14ac:dyDescent="0.3">
      <c r="A2312">
        <v>3115</v>
      </c>
      <c r="B2312" t="s">
        <v>760</v>
      </c>
      <c r="C2312" t="s">
        <v>645</v>
      </c>
      <c r="D2312">
        <v>945</v>
      </c>
      <c r="E2312" t="s">
        <v>1281</v>
      </c>
      <c r="F2312">
        <v>44025</v>
      </c>
      <c r="G2312">
        <v>7</v>
      </c>
      <c r="H2312">
        <v>1737</v>
      </c>
      <c r="I2312">
        <v>2.1465076660988076E-2</v>
      </c>
      <c r="J2312">
        <v>0.54404145077720212</v>
      </c>
      <c r="K2312">
        <v>2024</v>
      </c>
      <c r="L2312">
        <v>36</v>
      </c>
    </row>
    <row r="2313" spans="1:12" x14ac:dyDescent="0.3">
      <c r="A2313">
        <v>3115</v>
      </c>
      <c r="B2313" t="s">
        <v>760</v>
      </c>
      <c r="C2313" t="s">
        <v>344</v>
      </c>
      <c r="D2313">
        <v>855</v>
      </c>
      <c r="E2313" t="s">
        <v>1268</v>
      </c>
      <c r="F2313">
        <v>44025</v>
      </c>
      <c r="G2313">
        <v>8</v>
      </c>
      <c r="H2313">
        <v>1395</v>
      </c>
      <c r="I2313">
        <v>1.9420783645655876E-2</v>
      </c>
      <c r="J2313">
        <v>0.61290322580645162</v>
      </c>
      <c r="K2313">
        <v>2024</v>
      </c>
      <c r="L2313">
        <v>36</v>
      </c>
    </row>
    <row r="2314" spans="1:12" x14ac:dyDescent="0.3">
      <c r="A2314">
        <v>3115</v>
      </c>
      <c r="B2314" t="s">
        <v>760</v>
      </c>
      <c r="C2314" t="s">
        <v>414</v>
      </c>
      <c r="D2314">
        <v>837</v>
      </c>
      <c r="E2314" t="s">
        <v>1267</v>
      </c>
      <c r="F2314">
        <v>44025</v>
      </c>
      <c r="G2314">
        <v>9</v>
      </c>
      <c r="H2314">
        <v>1474</v>
      </c>
      <c r="I2314">
        <v>1.9011925042589438E-2</v>
      </c>
      <c r="J2314">
        <v>0.56784260515603802</v>
      </c>
      <c r="K2314">
        <v>2024</v>
      </c>
      <c r="L2314">
        <v>36</v>
      </c>
    </row>
    <row r="2315" spans="1:12" x14ac:dyDescent="0.3">
      <c r="A2315">
        <v>3115</v>
      </c>
      <c r="B2315" t="s">
        <v>760</v>
      </c>
      <c r="C2315" t="s">
        <v>612</v>
      </c>
      <c r="D2315">
        <v>826</v>
      </c>
      <c r="E2315" t="s">
        <v>1130</v>
      </c>
      <c r="F2315">
        <v>44025</v>
      </c>
      <c r="G2315">
        <v>10</v>
      </c>
      <c r="H2315">
        <v>2260</v>
      </c>
      <c r="I2315">
        <v>1.8762067007382168E-2</v>
      </c>
      <c r="J2315">
        <v>0.36548672566371682</v>
      </c>
      <c r="K2315">
        <v>2024</v>
      </c>
      <c r="L2315">
        <v>36</v>
      </c>
    </row>
    <row r="2316" spans="1:12" x14ac:dyDescent="0.3">
      <c r="A2316">
        <v>3115</v>
      </c>
      <c r="B2316" t="s">
        <v>760</v>
      </c>
      <c r="C2316" t="s">
        <v>568</v>
      </c>
      <c r="D2316">
        <v>764</v>
      </c>
      <c r="E2316" t="s">
        <v>1129</v>
      </c>
      <c r="F2316">
        <v>44025</v>
      </c>
      <c r="G2316">
        <v>11</v>
      </c>
      <c r="H2316">
        <v>2009</v>
      </c>
      <c r="I2316">
        <v>1.7353776263486654E-2</v>
      </c>
      <c r="J2316">
        <v>0.38028870084619215</v>
      </c>
      <c r="K2316">
        <v>2024</v>
      </c>
      <c r="L2316">
        <v>36</v>
      </c>
    </row>
    <row r="2317" spans="1:12" x14ac:dyDescent="0.3">
      <c r="A2317">
        <v>3115</v>
      </c>
      <c r="B2317" t="s">
        <v>760</v>
      </c>
      <c r="C2317" t="s">
        <v>571</v>
      </c>
      <c r="D2317">
        <v>694</v>
      </c>
      <c r="E2317" t="s">
        <v>1134</v>
      </c>
      <c r="F2317">
        <v>44025</v>
      </c>
      <c r="G2317">
        <v>12</v>
      </c>
      <c r="H2317">
        <v>1369</v>
      </c>
      <c r="I2317">
        <v>1.5763770584894945E-2</v>
      </c>
      <c r="J2317">
        <v>0.50693937180423665</v>
      </c>
      <c r="K2317">
        <v>2024</v>
      </c>
      <c r="L2317">
        <v>36</v>
      </c>
    </row>
    <row r="2318" spans="1:12" x14ac:dyDescent="0.3">
      <c r="A2318">
        <v>3115</v>
      </c>
      <c r="B2318" t="s">
        <v>760</v>
      </c>
      <c r="C2318" t="s">
        <v>487</v>
      </c>
      <c r="D2318">
        <v>628</v>
      </c>
      <c r="E2318" t="s">
        <v>1135</v>
      </c>
      <c r="F2318">
        <v>44025</v>
      </c>
      <c r="G2318">
        <v>13</v>
      </c>
      <c r="H2318">
        <v>1158</v>
      </c>
      <c r="I2318">
        <v>1.4264622373651335E-2</v>
      </c>
      <c r="J2318">
        <v>0.54231433506044902</v>
      </c>
      <c r="K2318">
        <v>2024</v>
      </c>
      <c r="L2318">
        <v>36</v>
      </c>
    </row>
    <row r="2319" spans="1:12" x14ac:dyDescent="0.3">
      <c r="A2319">
        <v>3115</v>
      </c>
      <c r="B2319" t="s">
        <v>760</v>
      </c>
      <c r="C2319" t="s">
        <v>232</v>
      </c>
      <c r="D2319">
        <v>576</v>
      </c>
      <c r="E2319" t="s">
        <v>1132</v>
      </c>
      <c r="F2319">
        <v>44025</v>
      </c>
      <c r="G2319">
        <v>14</v>
      </c>
      <c r="H2319">
        <v>1201</v>
      </c>
      <c r="I2319">
        <v>1.3083475298126064E-2</v>
      </c>
      <c r="J2319">
        <v>0.47960033305578686</v>
      </c>
      <c r="K2319">
        <v>2024</v>
      </c>
      <c r="L2319">
        <v>36</v>
      </c>
    </row>
    <row r="2320" spans="1:12" x14ac:dyDescent="0.3">
      <c r="A2320">
        <v>3115</v>
      </c>
      <c r="B2320" t="s">
        <v>760</v>
      </c>
      <c r="C2320" t="s">
        <v>472</v>
      </c>
      <c r="D2320">
        <v>554</v>
      </c>
      <c r="E2320" t="s">
        <v>1182</v>
      </c>
      <c r="F2320">
        <v>44025</v>
      </c>
      <c r="G2320">
        <v>15</v>
      </c>
      <c r="H2320">
        <v>1153</v>
      </c>
      <c r="I2320">
        <v>1.2583759227711528E-2</v>
      </c>
      <c r="J2320">
        <v>0.48048568950563747</v>
      </c>
      <c r="K2320">
        <v>2024</v>
      </c>
      <c r="L2320">
        <v>36</v>
      </c>
    </row>
    <row r="2321" spans="1:12" x14ac:dyDescent="0.3">
      <c r="A2321">
        <v>3115</v>
      </c>
      <c r="B2321" t="s">
        <v>760</v>
      </c>
      <c r="C2321" t="s">
        <v>352</v>
      </c>
      <c r="D2321">
        <v>542</v>
      </c>
      <c r="E2321" t="s">
        <v>1280</v>
      </c>
      <c r="F2321">
        <v>44025</v>
      </c>
      <c r="G2321">
        <v>16</v>
      </c>
      <c r="H2321">
        <v>1992</v>
      </c>
      <c r="I2321">
        <v>1.2311186825667234E-2</v>
      </c>
      <c r="J2321">
        <v>0.27208835341365462</v>
      </c>
      <c r="K2321">
        <v>2024</v>
      </c>
      <c r="L2321">
        <v>36</v>
      </c>
    </row>
    <row r="2322" spans="1:12" x14ac:dyDescent="0.3">
      <c r="A2322">
        <v>3115</v>
      </c>
      <c r="B2322" t="s">
        <v>760</v>
      </c>
      <c r="C2322" t="s">
        <v>246</v>
      </c>
      <c r="D2322">
        <v>507</v>
      </c>
      <c r="E2322" t="s">
        <v>1284</v>
      </c>
      <c r="F2322">
        <v>44025</v>
      </c>
      <c r="G2322">
        <v>17</v>
      </c>
      <c r="H2322">
        <v>1539</v>
      </c>
      <c r="I2322">
        <v>1.151618398637138E-2</v>
      </c>
      <c r="J2322">
        <v>0.32943469785575047</v>
      </c>
      <c r="K2322">
        <v>2024</v>
      </c>
      <c r="L2322">
        <v>36</v>
      </c>
    </row>
    <row r="2323" spans="1:12" x14ac:dyDescent="0.3">
      <c r="A2323">
        <v>3115</v>
      </c>
      <c r="B2323" t="s">
        <v>760</v>
      </c>
      <c r="C2323" t="s">
        <v>309</v>
      </c>
      <c r="D2323">
        <v>505</v>
      </c>
      <c r="E2323" t="s">
        <v>985</v>
      </c>
      <c r="F2323">
        <v>44025</v>
      </c>
      <c r="G2323">
        <v>18</v>
      </c>
      <c r="H2323">
        <v>2458</v>
      </c>
      <c r="I2323">
        <v>1.1470755252697331E-2</v>
      </c>
      <c r="J2323">
        <v>0.20545158665581773</v>
      </c>
      <c r="K2323">
        <v>2024</v>
      </c>
      <c r="L2323">
        <v>36</v>
      </c>
    </row>
    <row r="2324" spans="1:12" x14ac:dyDescent="0.3">
      <c r="A2324">
        <v>3115</v>
      </c>
      <c r="B2324" t="s">
        <v>760</v>
      </c>
      <c r="C2324" t="s">
        <v>621</v>
      </c>
      <c r="D2324">
        <v>491</v>
      </c>
      <c r="E2324" t="s">
        <v>3147</v>
      </c>
      <c r="F2324">
        <v>44025</v>
      </c>
      <c r="G2324">
        <v>19</v>
      </c>
      <c r="H2324">
        <v>796</v>
      </c>
      <c r="I2324">
        <v>1.115275411697899E-2</v>
      </c>
      <c r="J2324">
        <v>0.61683417085427139</v>
      </c>
      <c r="K2324">
        <v>2024</v>
      </c>
      <c r="L2324">
        <v>36</v>
      </c>
    </row>
    <row r="2325" spans="1:12" x14ac:dyDescent="0.3">
      <c r="A2325">
        <v>3115</v>
      </c>
      <c r="B2325" t="s">
        <v>760</v>
      </c>
      <c r="C2325" t="s">
        <v>524</v>
      </c>
      <c r="D2325">
        <v>450</v>
      </c>
      <c r="E2325" t="s">
        <v>3146</v>
      </c>
      <c r="F2325">
        <v>44025</v>
      </c>
      <c r="G2325">
        <v>20</v>
      </c>
      <c r="H2325">
        <v>735</v>
      </c>
      <c r="I2325">
        <v>1.0221465076660987E-2</v>
      </c>
      <c r="J2325">
        <v>0.61224489795918369</v>
      </c>
      <c r="K2325">
        <v>2024</v>
      </c>
      <c r="L2325">
        <v>36</v>
      </c>
    </row>
    <row r="2326" spans="1:12" x14ac:dyDescent="0.3">
      <c r="A2326">
        <v>3115</v>
      </c>
      <c r="B2326" t="s">
        <v>760</v>
      </c>
      <c r="C2326" t="s">
        <v>270</v>
      </c>
      <c r="D2326">
        <v>427</v>
      </c>
      <c r="E2326" t="s">
        <v>1131</v>
      </c>
      <c r="F2326">
        <v>44025</v>
      </c>
      <c r="G2326">
        <v>21</v>
      </c>
      <c r="H2326">
        <v>1037</v>
      </c>
      <c r="I2326">
        <v>9.6990346394094269E-3</v>
      </c>
      <c r="J2326">
        <v>0.41176470588235292</v>
      </c>
      <c r="K2326">
        <v>2024</v>
      </c>
      <c r="L2326">
        <v>36</v>
      </c>
    </row>
    <row r="2327" spans="1:12" x14ac:dyDescent="0.3">
      <c r="A2327">
        <v>3115</v>
      </c>
      <c r="B2327" t="s">
        <v>760</v>
      </c>
      <c r="C2327" t="s">
        <v>582</v>
      </c>
      <c r="D2327">
        <v>417</v>
      </c>
      <c r="E2327" t="s">
        <v>2260</v>
      </c>
      <c r="F2327">
        <v>44025</v>
      </c>
      <c r="G2327">
        <v>22</v>
      </c>
      <c r="H2327">
        <v>779</v>
      </c>
      <c r="I2327">
        <v>9.4718909710391815E-3</v>
      </c>
      <c r="J2327">
        <v>0.5353016688061617</v>
      </c>
      <c r="K2327">
        <v>2024</v>
      </c>
      <c r="L2327">
        <v>36</v>
      </c>
    </row>
    <row r="2328" spans="1:12" x14ac:dyDescent="0.3">
      <c r="A2328">
        <v>3115</v>
      </c>
      <c r="B2328" t="s">
        <v>760</v>
      </c>
      <c r="C2328" t="s">
        <v>371</v>
      </c>
      <c r="D2328">
        <v>401</v>
      </c>
      <c r="E2328" t="s">
        <v>1269</v>
      </c>
      <c r="F2328">
        <v>44025</v>
      </c>
      <c r="G2328">
        <v>23</v>
      </c>
      <c r="H2328">
        <v>707</v>
      </c>
      <c r="I2328">
        <v>9.1084611016467917E-3</v>
      </c>
      <c r="J2328">
        <v>0.56718528995756723</v>
      </c>
      <c r="K2328">
        <v>2024</v>
      </c>
      <c r="L2328">
        <v>36</v>
      </c>
    </row>
    <row r="2329" spans="1:12" x14ac:dyDescent="0.3">
      <c r="A2329">
        <v>3115</v>
      </c>
      <c r="B2329" t="s">
        <v>760</v>
      </c>
      <c r="C2329" t="s">
        <v>316</v>
      </c>
      <c r="D2329">
        <v>326</v>
      </c>
      <c r="E2329" t="s">
        <v>3137</v>
      </c>
      <c r="F2329">
        <v>44025</v>
      </c>
      <c r="G2329">
        <v>24</v>
      </c>
      <c r="H2329">
        <v>540</v>
      </c>
      <c r="I2329">
        <v>7.4048835888699599E-3</v>
      </c>
      <c r="J2329">
        <v>0.60370370370370374</v>
      </c>
      <c r="K2329">
        <v>2024</v>
      </c>
      <c r="L2329">
        <v>36</v>
      </c>
    </row>
    <row r="2330" spans="1:12" x14ac:dyDescent="0.3">
      <c r="A2330">
        <v>3115</v>
      </c>
      <c r="B2330" t="s">
        <v>760</v>
      </c>
      <c r="C2330" t="s">
        <v>460</v>
      </c>
      <c r="D2330">
        <v>322</v>
      </c>
      <c r="E2330" t="s">
        <v>3138</v>
      </c>
      <c r="F2330">
        <v>44025</v>
      </c>
      <c r="G2330">
        <v>25</v>
      </c>
      <c r="H2330">
        <v>584</v>
      </c>
      <c r="I2330">
        <v>7.3140261215218624E-3</v>
      </c>
      <c r="J2330">
        <v>0.55136986301369861</v>
      </c>
      <c r="K2330">
        <v>2024</v>
      </c>
      <c r="L2330">
        <v>36</v>
      </c>
    </row>
    <row r="2331" spans="1:12" x14ac:dyDescent="0.3">
      <c r="A2331">
        <v>3115</v>
      </c>
      <c r="B2331" t="s">
        <v>760</v>
      </c>
      <c r="C2331" t="s">
        <v>657</v>
      </c>
      <c r="D2331">
        <v>317</v>
      </c>
      <c r="E2331" t="s">
        <v>1200</v>
      </c>
      <c r="F2331">
        <v>44025</v>
      </c>
      <c r="G2331">
        <v>26</v>
      </c>
      <c r="H2331">
        <v>1067</v>
      </c>
      <c r="I2331">
        <v>7.2004542873367406E-3</v>
      </c>
      <c r="J2331">
        <v>0.29709465791940021</v>
      </c>
      <c r="K2331">
        <v>2024</v>
      </c>
      <c r="L2331">
        <v>36</v>
      </c>
    </row>
    <row r="2332" spans="1:12" x14ac:dyDescent="0.3">
      <c r="A2332">
        <v>3115</v>
      </c>
      <c r="B2332" t="s">
        <v>760</v>
      </c>
      <c r="C2332" t="s">
        <v>412</v>
      </c>
      <c r="D2332">
        <v>312</v>
      </c>
      <c r="E2332" t="s">
        <v>1196</v>
      </c>
      <c r="F2332">
        <v>44025</v>
      </c>
      <c r="G2332">
        <v>27</v>
      </c>
      <c r="H2332">
        <v>3229</v>
      </c>
      <c r="I2332">
        <v>7.0868824531516187E-3</v>
      </c>
      <c r="J2332">
        <v>9.6624341901517502E-2</v>
      </c>
      <c r="K2332">
        <v>2024</v>
      </c>
      <c r="L2332">
        <v>36</v>
      </c>
    </row>
    <row r="2333" spans="1:12" x14ac:dyDescent="0.3">
      <c r="A2333">
        <v>3115</v>
      </c>
      <c r="B2333" t="s">
        <v>760</v>
      </c>
      <c r="C2333" t="s">
        <v>188</v>
      </c>
      <c r="D2333">
        <v>294</v>
      </c>
      <c r="E2333" t="s">
        <v>992</v>
      </c>
      <c r="F2333">
        <v>44025</v>
      </c>
      <c r="G2333">
        <v>28</v>
      </c>
      <c r="H2333">
        <v>489</v>
      </c>
      <c r="I2333">
        <v>6.6780238500851793E-3</v>
      </c>
      <c r="J2333">
        <v>0.60122699386503065</v>
      </c>
      <c r="K2333">
        <v>2024</v>
      </c>
      <c r="L2333">
        <v>36</v>
      </c>
    </row>
    <row r="2334" spans="1:12" x14ac:dyDescent="0.3">
      <c r="A2334">
        <v>3115</v>
      </c>
      <c r="B2334" t="s">
        <v>760</v>
      </c>
      <c r="C2334" t="s">
        <v>597</v>
      </c>
      <c r="D2334">
        <v>293</v>
      </c>
      <c r="E2334" t="s">
        <v>1199</v>
      </c>
      <c r="F2334">
        <v>44025</v>
      </c>
      <c r="G2334">
        <v>29</v>
      </c>
      <c r="H2334">
        <v>1289</v>
      </c>
      <c r="I2334">
        <v>6.655309483248154E-3</v>
      </c>
      <c r="J2334">
        <v>0.22730799069045771</v>
      </c>
      <c r="K2334">
        <v>2024</v>
      </c>
      <c r="L2334">
        <v>36</v>
      </c>
    </row>
    <row r="2335" spans="1:12" x14ac:dyDescent="0.3">
      <c r="A2335">
        <v>3115</v>
      </c>
      <c r="B2335" t="s">
        <v>760</v>
      </c>
      <c r="C2335" t="s">
        <v>266</v>
      </c>
      <c r="D2335">
        <v>275</v>
      </c>
      <c r="E2335" t="s">
        <v>1209</v>
      </c>
      <c r="F2335">
        <v>44025</v>
      </c>
      <c r="G2335">
        <v>30</v>
      </c>
      <c r="H2335">
        <v>713</v>
      </c>
      <c r="I2335">
        <v>6.2464508801817146E-3</v>
      </c>
      <c r="J2335">
        <v>0.38569424964936888</v>
      </c>
      <c r="K2335">
        <v>2024</v>
      </c>
      <c r="L2335">
        <v>36</v>
      </c>
    </row>
    <row r="2336" spans="1:12" x14ac:dyDescent="0.3">
      <c r="A2336">
        <v>3115</v>
      </c>
      <c r="B2336" t="s">
        <v>760</v>
      </c>
      <c r="C2336" t="s">
        <v>573</v>
      </c>
      <c r="D2336">
        <v>270</v>
      </c>
      <c r="E2336" t="s">
        <v>1327</v>
      </c>
      <c r="F2336">
        <v>44025</v>
      </c>
      <c r="G2336">
        <v>31</v>
      </c>
      <c r="H2336">
        <v>731</v>
      </c>
      <c r="I2336">
        <v>6.1328790459965928E-3</v>
      </c>
      <c r="J2336">
        <v>0.36935704514363887</v>
      </c>
      <c r="K2336">
        <v>2024</v>
      </c>
      <c r="L2336">
        <v>36</v>
      </c>
    </row>
    <row r="2337" spans="1:12" x14ac:dyDescent="0.3">
      <c r="A2337">
        <v>3115</v>
      </c>
      <c r="B2337" t="s">
        <v>760</v>
      </c>
      <c r="C2337" t="s">
        <v>489</v>
      </c>
      <c r="D2337">
        <v>262</v>
      </c>
      <c r="E2337" t="s">
        <v>3150</v>
      </c>
      <c r="F2337">
        <v>44025</v>
      </c>
      <c r="G2337">
        <v>32</v>
      </c>
      <c r="H2337">
        <v>392</v>
      </c>
      <c r="I2337">
        <v>5.9511641113003978E-3</v>
      </c>
      <c r="J2337">
        <v>0.66836734693877553</v>
      </c>
      <c r="K2337">
        <v>2024</v>
      </c>
      <c r="L2337">
        <v>36</v>
      </c>
    </row>
    <row r="2338" spans="1:12" x14ac:dyDescent="0.3">
      <c r="A2338">
        <v>3115</v>
      </c>
      <c r="B2338" t="s">
        <v>760</v>
      </c>
      <c r="C2338" t="s">
        <v>208</v>
      </c>
      <c r="D2338">
        <v>258</v>
      </c>
      <c r="E2338" t="s">
        <v>3151</v>
      </c>
      <c r="F2338">
        <v>44025</v>
      </c>
      <c r="G2338">
        <v>33</v>
      </c>
      <c r="H2338">
        <v>426</v>
      </c>
      <c r="I2338">
        <v>5.8603066439522995E-3</v>
      </c>
      <c r="J2338">
        <v>0.60563380281690138</v>
      </c>
      <c r="K2338">
        <v>2024</v>
      </c>
      <c r="L2338">
        <v>36</v>
      </c>
    </row>
    <row r="2339" spans="1:12" x14ac:dyDescent="0.3">
      <c r="A2339">
        <v>3115</v>
      </c>
      <c r="B2339" t="s">
        <v>760</v>
      </c>
      <c r="C2339" t="s">
        <v>176</v>
      </c>
      <c r="D2339">
        <v>250</v>
      </c>
      <c r="E2339" t="s">
        <v>983</v>
      </c>
      <c r="F2339">
        <v>44025</v>
      </c>
      <c r="G2339">
        <v>34</v>
      </c>
      <c r="H2339">
        <v>1553</v>
      </c>
      <c r="I2339">
        <v>5.6785917092561046E-3</v>
      </c>
      <c r="J2339">
        <v>0.16097875080489377</v>
      </c>
      <c r="K2339">
        <v>2024</v>
      </c>
      <c r="L2339">
        <v>36</v>
      </c>
    </row>
    <row r="2340" spans="1:12" x14ac:dyDescent="0.3">
      <c r="A2340">
        <v>3115</v>
      </c>
      <c r="B2340" t="s">
        <v>760</v>
      </c>
      <c r="C2340" t="s">
        <v>307</v>
      </c>
      <c r="D2340">
        <v>248</v>
      </c>
      <c r="E2340" t="s">
        <v>1088</v>
      </c>
      <c r="F2340">
        <v>44025</v>
      </c>
      <c r="G2340">
        <v>35</v>
      </c>
      <c r="H2340">
        <v>8200</v>
      </c>
      <c r="I2340">
        <v>5.6331629755820558E-3</v>
      </c>
      <c r="J2340">
        <v>3.0243902439024389E-2</v>
      </c>
      <c r="K2340">
        <v>2024</v>
      </c>
      <c r="L2340">
        <v>36</v>
      </c>
    </row>
    <row r="2341" spans="1:12" x14ac:dyDescent="0.3">
      <c r="A2341">
        <v>3115</v>
      </c>
      <c r="B2341" t="s">
        <v>760</v>
      </c>
      <c r="C2341" t="s">
        <v>383</v>
      </c>
      <c r="D2341">
        <v>244</v>
      </c>
      <c r="E2341" t="s">
        <v>1127</v>
      </c>
      <c r="F2341">
        <v>44025</v>
      </c>
      <c r="G2341">
        <v>36</v>
      </c>
      <c r="H2341">
        <v>1160</v>
      </c>
      <c r="I2341">
        <v>5.5423055082339584E-3</v>
      </c>
      <c r="J2341">
        <v>0.2103448275862069</v>
      </c>
      <c r="K2341">
        <v>2024</v>
      </c>
      <c r="L2341">
        <v>36</v>
      </c>
    </row>
    <row r="2342" spans="1:12" x14ac:dyDescent="0.3">
      <c r="A2342">
        <v>3115</v>
      </c>
      <c r="B2342" t="s">
        <v>760</v>
      </c>
      <c r="C2342" t="s">
        <v>579</v>
      </c>
      <c r="D2342">
        <v>234</v>
      </c>
      <c r="E2342" t="s">
        <v>1133</v>
      </c>
      <c r="F2342">
        <v>44025</v>
      </c>
      <c r="G2342">
        <v>37</v>
      </c>
      <c r="H2342">
        <v>601</v>
      </c>
      <c r="I2342">
        <v>5.3151618398637138E-3</v>
      </c>
      <c r="J2342">
        <v>0.38935108153078202</v>
      </c>
      <c r="K2342">
        <v>2024</v>
      </c>
      <c r="L2342">
        <v>36</v>
      </c>
    </row>
    <row r="2343" spans="1:12" x14ac:dyDescent="0.3">
      <c r="A2343">
        <v>3115</v>
      </c>
      <c r="B2343" t="s">
        <v>760</v>
      </c>
      <c r="C2343" t="s">
        <v>450</v>
      </c>
      <c r="D2343">
        <v>228</v>
      </c>
      <c r="E2343" t="s">
        <v>1137</v>
      </c>
      <c r="F2343">
        <v>44025</v>
      </c>
      <c r="G2343">
        <v>38</v>
      </c>
      <c r="H2343">
        <v>498</v>
      </c>
      <c r="I2343">
        <v>5.1788756388415676E-3</v>
      </c>
      <c r="J2343">
        <v>0.45783132530120479</v>
      </c>
      <c r="K2343">
        <v>2024</v>
      </c>
      <c r="L2343">
        <v>36</v>
      </c>
    </row>
    <row r="2344" spans="1:12" x14ac:dyDescent="0.3">
      <c r="A2344">
        <v>3115</v>
      </c>
      <c r="B2344" t="s">
        <v>760</v>
      </c>
      <c r="C2344" t="s">
        <v>473</v>
      </c>
      <c r="D2344">
        <v>215</v>
      </c>
      <c r="E2344" t="s">
        <v>1205</v>
      </c>
      <c r="F2344">
        <v>44025</v>
      </c>
      <c r="G2344">
        <v>39</v>
      </c>
      <c r="H2344">
        <v>638</v>
      </c>
      <c r="I2344">
        <v>4.88358886996025E-3</v>
      </c>
      <c r="J2344">
        <v>0.33699059561128525</v>
      </c>
      <c r="K2344">
        <v>2024</v>
      </c>
      <c r="L2344">
        <v>36</v>
      </c>
    </row>
    <row r="2345" spans="1:12" x14ac:dyDescent="0.3">
      <c r="A2345">
        <v>3115</v>
      </c>
      <c r="B2345" t="s">
        <v>760</v>
      </c>
      <c r="C2345" t="s">
        <v>663</v>
      </c>
      <c r="D2345">
        <v>209</v>
      </c>
      <c r="E2345" t="s">
        <v>986</v>
      </c>
      <c r="F2345">
        <v>44025</v>
      </c>
      <c r="G2345">
        <v>40</v>
      </c>
      <c r="H2345">
        <v>1026</v>
      </c>
      <c r="I2345">
        <v>4.7473026689381029E-3</v>
      </c>
      <c r="J2345">
        <v>0.20370370370370369</v>
      </c>
      <c r="K2345">
        <v>2024</v>
      </c>
      <c r="L2345">
        <v>36</v>
      </c>
    </row>
    <row r="2346" spans="1:12" x14ac:dyDescent="0.3">
      <c r="A2346">
        <v>3115</v>
      </c>
      <c r="B2346" t="s">
        <v>760</v>
      </c>
      <c r="C2346" t="s">
        <v>648</v>
      </c>
      <c r="D2346">
        <v>188</v>
      </c>
      <c r="E2346" t="s">
        <v>1142</v>
      </c>
      <c r="F2346">
        <v>44025</v>
      </c>
      <c r="G2346">
        <v>41</v>
      </c>
      <c r="H2346">
        <v>762</v>
      </c>
      <c r="I2346">
        <v>4.2703009653605904E-3</v>
      </c>
      <c r="J2346">
        <v>0.24671916010498687</v>
      </c>
      <c r="K2346">
        <v>2024</v>
      </c>
      <c r="L2346">
        <v>36</v>
      </c>
    </row>
    <row r="2347" spans="1:12" x14ac:dyDescent="0.3">
      <c r="A2347">
        <v>3115</v>
      </c>
      <c r="B2347" t="s">
        <v>760</v>
      </c>
      <c r="C2347" t="s">
        <v>513</v>
      </c>
      <c r="D2347">
        <v>180</v>
      </c>
      <c r="E2347" t="s">
        <v>3149</v>
      </c>
      <c r="F2347">
        <v>44025</v>
      </c>
      <c r="G2347">
        <v>42</v>
      </c>
      <c r="H2347">
        <v>303</v>
      </c>
      <c r="I2347">
        <v>4.0885860306643955E-3</v>
      </c>
      <c r="J2347">
        <v>0.59405940594059403</v>
      </c>
      <c r="K2347">
        <v>2024</v>
      </c>
      <c r="L2347">
        <v>36</v>
      </c>
    </row>
    <row r="2348" spans="1:12" x14ac:dyDescent="0.3">
      <c r="A2348">
        <v>3115</v>
      </c>
      <c r="B2348" t="s">
        <v>760</v>
      </c>
      <c r="C2348" t="s">
        <v>366</v>
      </c>
      <c r="D2348">
        <v>178</v>
      </c>
      <c r="E2348" t="s">
        <v>1326</v>
      </c>
      <c r="F2348">
        <v>44025</v>
      </c>
      <c r="G2348">
        <v>43</v>
      </c>
      <c r="H2348">
        <v>612</v>
      </c>
      <c r="I2348">
        <v>4.0431572969903467E-3</v>
      </c>
      <c r="J2348">
        <v>0.2908496732026144</v>
      </c>
      <c r="K2348">
        <v>2024</v>
      </c>
      <c r="L2348">
        <v>36</v>
      </c>
    </row>
    <row r="2349" spans="1:12" x14ac:dyDescent="0.3">
      <c r="A2349">
        <v>3115</v>
      </c>
      <c r="B2349" t="s">
        <v>760</v>
      </c>
      <c r="C2349" t="s">
        <v>362</v>
      </c>
      <c r="D2349">
        <v>168</v>
      </c>
      <c r="E2349" t="s">
        <v>3153</v>
      </c>
      <c r="F2349">
        <v>44025</v>
      </c>
      <c r="G2349">
        <v>44</v>
      </c>
      <c r="H2349">
        <v>275</v>
      </c>
      <c r="I2349">
        <v>3.8160136286201022E-3</v>
      </c>
      <c r="J2349">
        <v>0.61090909090909096</v>
      </c>
      <c r="K2349">
        <v>2024</v>
      </c>
      <c r="L2349">
        <v>36</v>
      </c>
    </row>
    <row r="2350" spans="1:12" x14ac:dyDescent="0.3">
      <c r="A2350">
        <v>3115</v>
      </c>
      <c r="B2350" t="s">
        <v>760</v>
      </c>
      <c r="C2350" t="s">
        <v>192</v>
      </c>
      <c r="D2350">
        <v>162</v>
      </c>
      <c r="E2350" t="s">
        <v>1198</v>
      </c>
      <c r="F2350">
        <v>44025</v>
      </c>
      <c r="G2350">
        <v>45.5</v>
      </c>
      <c r="H2350">
        <v>1559</v>
      </c>
      <c r="I2350">
        <v>3.6797274275979556E-3</v>
      </c>
      <c r="J2350">
        <v>0.10391276459268763</v>
      </c>
      <c r="K2350">
        <v>2024</v>
      </c>
      <c r="L2350">
        <v>36</v>
      </c>
    </row>
    <row r="2351" spans="1:12" x14ac:dyDescent="0.3">
      <c r="A2351">
        <v>3115</v>
      </c>
      <c r="B2351" t="s">
        <v>760</v>
      </c>
      <c r="C2351" t="s">
        <v>308</v>
      </c>
      <c r="D2351">
        <v>162</v>
      </c>
      <c r="E2351" t="s">
        <v>1197</v>
      </c>
      <c r="F2351">
        <v>44025</v>
      </c>
      <c r="G2351">
        <v>45.5</v>
      </c>
      <c r="H2351">
        <v>2599</v>
      </c>
      <c r="I2351">
        <v>3.6797274275979556E-3</v>
      </c>
      <c r="J2351">
        <v>6.2331666025394382E-2</v>
      </c>
      <c r="K2351">
        <v>2024</v>
      </c>
      <c r="L2351">
        <v>36</v>
      </c>
    </row>
    <row r="2352" spans="1:12" x14ac:dyDescent="0.3">
      <c r="A2352">
        <v>3115</v>
      </c>
      <c r="B2352" t="s">
        <v>760</v>
      </c>
      <c r="C2352" t="s">
        <v>349</v>
      </c>
      <c r="D2352">
        <v>159</v>
      </c>
      <c r="E2352" t="s">
        <v>1203</v>
      </c>
      <c r="F2352">
        <v>44025</v>
      </c>
      <c r="G2352">
        <v>47</v>
      </c>
      <c r="H2352">
        <v>1266</v>
      </c>
      <c r="I2352">
        <v>3.6115843270868825E-3</v>
      </c>
      <c r="J2352">
        <v>0.12559241706161137</v>
      </c>
      <c r="K2352">
        <v>2024</v>
      </c>
      <c r="L2352">
        <v>36</v>
      </c>
    </row>
    <row r="2353" spans="1:12" x14ac:dyDescent="0.3">
      <c r="A2353">
        <v>3115</v>
      </c>
      <c r="B2353" t="s">
        <v>760</v>
      </c>
      <c r="C2353" t="s">
        <v>555</v>
      </c>
      <c r="D2353">
        <v>146</v>
      </c>
      <c r="E2353" t="s">
        <v>3134</v>
      </c>
      <c r="F2353">
        <v>44025</v>
      </c>
      <c r="G2353">
        <v>48</v>
      </c>
      <c r="H2353">
        <v>325</v>
      </c>
      <c r="I2353">
        <v>3.3162975582055648E-3</v>
      </c>
      <c r="J2353">
        <v>0.44923076923076921</v>
      </c>
      <c r="K2353">
        <v>2024</v>
      </c>
      <c r="L2353">
        <v>36</v>
      </c>
    </row>
    <row r="2354" spans="1:12" x14ac:dyDescent="0.3">
      <c r="A2354">
        <v>3115</v>
      </c>
      <c r="B2354" t="s">
        <v>760</v>
      </c>
      <c r="C2354" t="s">
        <v>483</v>
      </c>
      <c r="D2354">
        <v>144</v>
      </c>
      <c r="E2354" t="s">
        <v>984</v>
      </c>
      <c r="F2354">
        <v>44025</v>
      </c>
      <c r="G2354">
        <v>49</v>
      </c>
      <c r="H2354">
        <v>918</v>
      </c>
      <c r="I2354">
        <v>3.2708688245315161E-3</v>
      </c>
      <c r="J2354">
        <v>0.15686274509803921</v>
      </c>
      <c r="K2354">
        <v>2024</v>
      </c>
      <c r="L2354">
        <v>36</v>
      </c>
    </row>
    <row r="2355" spans="1:12" x14ac:dyDescent="0.3">
      <c r="A2355">
        <v>3115</v>
      </c>
      <c r="B2355" t="s">
        <v>760</v>
      </c>
      <c r="C2355" t="s">
        <v>502</v>
      </c>
      <c r="D2355">
        <v>138</v>
      </c>
      <c r="E2355" t="s">
        <v>3155</v>
      </c>
      <c r="F2355">
        <v>44025</v>
      </c>
      <c r="G2355">
        <v>50</v>
      </c>
      <c r="H2355">
        <v>295</v>
      </c>
      <c r="I2355">
        <v>3.1345826235093695E-3</v>
      </c>
      <c r="J2355">
        <v>0.46779661016949153</v>
      </c>
      <c r="K2355">
        <v>2024</v>
      </c>
      <c r="L2355">
        <v>36</v>
      </c>
    </row>
    <row r="2356" spans="1:12" x14ac:dyDescent="0.3">
      <c r="A2356">
        <v>3115</v>
      </c>
      <c r="B2356" t="s">
        <v>760</v>
      </c>
      <c r="C2356" t="s">
        <v>596</v>
      </c>
      <c r="D2356">
        <v>137</v>
      </c>
      <c r="E2356" t="s">
        <v>1208</v>
      </c>
      <c r="F2356">
        <v>44025</v>
      </c>
      <c r="G2356">
        <v>51</v>
      </c>
      <c r="H2356">
        <v>590</v>
      </c>
      <c r="I2356">
        <v>3.1118682566723451E-3</v>
      </c>
      <c r="J2356">
        <v>0.23220338983050848</v>
      </c>
      <c r="K2356">
        <v>2024</v>
      </c>
      <c r="L2356">
        <v>36</v>
      </c>
    </row>
    <row r="2357" spans="1:12" x14ac:dyDescent="0.3">
      <c r="A2357">
        <v>3115</v>
      </c>
      <c r="B2357" t="s">
        <v>760</v>
      </c>
      <c r="C2357" t="s">
        <v>351</v>
      </c>
      <c r="D2357">
        <v>134</v>
      </c>
      <c r="E2357" t="s">
        <v>995</v>
      </c>
      <c r="F2357">
        <v>44025</v>
      </c>
      <c r="G2357">
        <v>52</v>
      </c>
      <c r="H2357">
        <v>420</v>
      </c>
      <c r="I2357">
        <v>3.043725156161272E-3</v>
      </c>
      <c r="J2357">
        <v>0.31904761904761902</v>
      </c>
      <c r="K2357">
        <v>2024</v>
      </c>
      <c r="L2357">
        <v>36</v>
      </c>
    </row>
    <row r="2358" spans="1:12" x14ac:dyDescent="0.3">
      <c r="A2358">
        <v>3115</v>
      </c>
      <c r="B2358" t="s">
        <v>760</v>
      </c>
      <c r="C2358" t="s">
        <v>302</v>
      </c>
      <c r="D2358">
        <v>132</v>
      </c>
      <c r="E2358" t="s">
        <v>1138</v>
      </c>
      <c r="F2358">
        <v>44025</v>
      </c>
      <c r="G2358">
        <v>53</v>
      </c>
      <c r="H2358">
        <v>299</v>
      </c>
      <c r="I2358">
        <v>2.9982964224872233E-3</v>
      </c>
      <c r="J2358">
        <v>0.4414715719063545</v>
      </c>
      <c r="K2358">
        <v>2024</v>
      </c>
      <c r="L2358">
        <v>36</v>
      </c>
    </row>
    <row r="2359" spans="1:12" x14ac:dyDescent="0.3">
      <c r="A2359">
        <v>3115</v>
      </c>
      <c r="B2359" t="s">
        <v>760</v>
      </c>
      <c r="C2359" t="s">
        <v>567</v>
      </c>
      <c r="D2359">
        <v>127</v>
      </c>
      <c r="E2359" t="s">
        <v>1283</v>
      </c>
      <c r="F2359">
        <v>44025</v>
      </c>
      <c r="G2359">
        <v>54</v>
      </c>
      <c r="H2359">
        <v>691</v>
      </c>
      <c r="I2359">
        <v>2.884724588302101E-3</v>
      </c>
      <c r="J2359">
        <v>0.18379160636758321</v>
      </c>
      <c r="K2359">
        <v>2024</v>
      </c>
      <c r="L2359">
        <v>36</v>
      </c>
    </row>
    <row r="2360" spans="1:12" x14ac:dyDescent="0.3">
      <c r="A2360">
        <v>3115</v>
      </c>
      <c r="B2360" t="s">
        <v>760</v>
      </c>
      <c r="C2360" t="s">
        <v>572</v>
      </c>
      <c r="D2360">
        <v>126</v>
      </c>
      <c r="E2360" t="s">
        <v>996</v>
      </c>
      <c r="F2360">
        <v>44025</v>
      </c>
      <c r="G2360">
        <v>55</v>
      </c>
      <c r="H2360">
        <v>18857</v>
      </c>
      <c r="I2360">
        <v>2.8620102214650766E-3</v>
      </c>
      <c r="J2360">
        <v>6.6818688020363788E-3</v>
      </c>
      <c r="K2360">
        <v>2024</v>
      </c>
      <c r="L2360">
        <v>36</v>
      </c>
    </row>
    <row r="2361" spans="1:12" x14ac:dyDescent="0.3">
      <c r="A2361">
        <v>3115</v>
      </c>
      <c r="B2361" t="s">
        <v>760</v>
      </c>
      <c r="C2361" t="s">
        <v>239</v>
      </c>
      <c r="D2361">
        <v>123</v>
      </c>
      <c r="E2361" t="s">
        <v>3148</v>
      </c>
      <c r="F2361">
        <v>44025</v>
      </c>
      <c r="G2361">
        <v>56</v>
      </c>
      <c r="H2361">
        <v>248</v>
      </c>
      <c r="I2361">
        <v>2.7938671209540035E-3</v>
      </c>
      <c r="J2361">
        <v>0.49596774193548387</v>
      </c>
      <c r="K2361">
        <v>2024</v>
      </c>
      <c r="L2361">
        <v>36</v>
      </c>
    </row>
    <row r="2362" spans="1:12" x14ac:dyDescent="0.3">
      <c r="A2362">
        <v>3115</v>
      </c>
      <c r="B2362" t="s">
        <v>760</v>
      </c>
      <c r="C2362" t="s">
        <v>196</v>
      </c>
      <c r="D2362">
        <v>122</v>
      </c>
      <c r="E2362" t="s">
        <v>1282</v>
      </c>
      <c r="F2362">
        <v>44025</v>
      </c>
      <c r="G2362">
        <v>57</v>
      </c>
      <c r="H2362">
        <v>337</v>
      </c>
      <c r="I2362">
        <v>2.7711527541169792E-3</v>
      </c>
      <c r="J2362">
        <v>0.36201780415430268</v>
      </c>
      <c r="K2362">
        <v>2024</v>
      </c>
      <c r="L2362">
        <v>36</v>
      </c>
    </row>
    <row r="2363" spans="1:12" x14ac:dyDescent="0.3">
      <c r="A2363">
        <v>3115</v>
      </c>
      <c r="B2363" t="s">
        <v>760</v>
      </c>
      <c r="C2363" t="s">
        <v>216</v>
      </c>
      <c r="D2363">
        <v>118</v>
      </c>
      <c r="E2363" t="s">
        <v>1136</v>
      </c>
      <c r="F2363">
        <v>44025</v>
      </c>
      <c r="G2363">
        <v>58</v>
      </c>
      <c r="H2363">
        <v>353</v>
      </c>
      <c r="I2363">
        <v>2.6802952867688813E-3</v>
      </c>
      <c r="J2363">
        <v>0.33427762039660058</v>
      </c>
      <c r="K2363">
        <v>2024</v>
      </c>
      <c r="L2363">
        <v>36</v>
      </c>
    </row>
    <row r="2364" spans="1:12" x14ac:dyDescent="0.3">
      <c r="A2364">
        <v>3115</v>
      </c>
      <c r="B2364" t="s">
        <v>760</v>
      </c>
      <c r="C2364" t="s">
        <v>463</v>
      </c>
      <c r="D2364">
        <v>106</v>
      </c>
      <c r="E2364" t="s">
        <v>3152</v>
      </c>
      <c r="F2364">
        <v>44025</v>
      </c>
      <c r="G2364">
        <v>59</v>
      </c>
      <c r="H2364">
        <v>219</v>
      </c>
      <c r="I2364">
        <v>2.4077228847245885E-3</v>
      </c>
      <c r="J2364">
        <v>0.48401826484018262</v>
      </c>
      <c r="K2364">
        <v>2024</v>
      </c>
      <c r="L2364">
        <v>36</v>
      </c>
    </row>
    <row r="2365" spans="1:12" x14ac:dyDescent="0.3">
      <c r="A2365">
        <v>3115</v>
      </c>
      <c r="B2365" t="s">
        <v>760</v>
      </c>
      <c r="C2365" t="s">
        <v>275</v>
      </c>
      <c r="D2365">
        <v>104</v>
      </c>
      <c r="E2365" t="s">
        <v>2251</v>
      </c>
      <c r="F2365">
        <v>44025</v>
      </c>
      <c r="G2365">
        <v>60</v>
      </c>
      <c r="H2365">
        <v>218</v>
      </c>
      <c r="I2365">
        <v>2.3622941510505393E-3</v>
      </c>
      <c r="J2365">
        <v>0.47706422018348627</v>
      </c>
      <c r="K2365">
        <v>2024</v>
      </c>
      <c r="L2365">
        <v>36</v>
      </c>
    </row>
    <row r="2366" spans="1:12" x14ac:dyDescent="0.3">
      <c r="A2366">
        <v>3115</v>
      </c>
      <c r="B2366" t="s">
        <v>760</v>
      </c>
      <c r="C2366" t="s">
        <v>586</v>
      </c>
      <c r="D2366">
        <v>103</v>
      </c>
      <c r="E2366" t="s">
        <v>989</v>
      </c>
      <c r="F2366">
        <v>44025</v>
      </c>
      <c r="G2366">
        <v>61</v>
      </c>
      <c r="H2366">
        <v>420</v>
      </c>
      <c r="I2366">
        <v>2.3395797842135149E-3</v>
      </c>
      <c r="J2366">
        <v>0.24523809523809523</v>
      </c>
      <c r="K2366">
        <v>2024</v>
      </c>
      <c r="L2366">
        <v>36</v>
      </c>
    </row>
    <row r="2367" spans="1:12" x14ac:dyDescent="0.3">
      <c r="A2367">
        <v>3115</v>
      </c>
      <c r="B2367" t="s">
        <v>760</v>
      </c>
      <c r="C2367" t="s">
        <v>480</v>
      </c>
      <c r="D2367">
        <v>102</v>
      </c>
      <c r="E2367" t="s">
        <v>3154</v>
      </c>
      <c r="F2367">
        <v>44025</v>
      </c>
      <c r="G2367">
        <v>62.5</v>
      </c>
      <c r="H2367">
        <v>173</v>
      </c>
      <c r="I2367">
        <v>2.3168654173764906E-3</v>
      </c>
      <c r="J2367">
        <v>0.58959537572254339</v>
      </c>
      <c r="K2367">
        <v>2024</v>
      </c>
      <c r="L2367">
        <v>36</v>
      </c>
    </row>
    <row r="2368" spans="1:12" x14ac:dyDescent="0.3">
      <c r="A2368">
        <v>3115</v>
      </c>
      <c r="B2368" t="s">
        <v>760</v>
      </c>
      <c r="C2368" t="s">
        <v>623</v>
      </c>
      <c r="D2368">
        <v>102</v>
      </c>
      <c r="E2368" t="s">
        <v>1139</v>
      </c>
      <c r="F2368">
        <v>44025</v>
      </c>
      <c r="G2368">
        <v>62.5</v>
      </c>
      <c r="H2368">
        <v>551</v>
      </c>
      <c r="I2368">
        <v>2.3168654173764906E-3</v>
      </c>
      <c r="J2368">
        <v>0.18511796733212341</v>
      </c>
      <c r="K2368">
        <v>2024</v>
      </c>
      <c r="L2368">
        <v>36</v>
      </c>
    </row>
    <row r="2369" spans="1:12" x14ac:dyDescent="0.3">
      <c r="A2369">
        <v>3115</v>
      </c>
      <c r="B2369" t="s">
        <v>760</v>
      </c>
      <c r="C2369" t="s">
        <v>167</v>
      </c>
      <c r="D2369">
        <v>99</v>
      </c>
      <c r="E2369" t="s">
        <v>991</v>
      </c>
      <c r="F2369">
        <v>44025</v>
      </c>
      <c r="G2369">
        <v>64</v>
      </c>
      <c r="H2369">
        <v>483</v>
      </c>
      <c r="I2369">
        <v>2.2487223168654175E-3</v>
      </c>
      <c r="J2369">
        <v>0.20496894409937888</v>
      </c>
      <c r="K2369">
        <v>2024</v>
      </c>
      <c r="L2369">
        <v>36</v>
      </c>
    </row>
    <row r="2370" spans="1:12" x14ac:dyDescent="0.3">
      <c r="A2370">
        <v>3115</v>
      </c>
      <c r="B2370" t="s">
        <v>760</v>
      </c>
      <c r="C2370" t="s">
        <v>3156</v>
      </c>
      <c r="D2370">
        <v>97</v>
      </c>
      <c r="E2370" t="s">
        <v>3157</v>
      </c>
      <c r="F2370">
        <v>44025</v>
      </c>
      <c r="G2370">
        <v>65.5</v>
      </c>
      <c r="H2370">
        <v>167</v>
      </c>
      <c r="I2370">
        <v>2.2032935831913687E-3</v>
      </c>
      <c r="J2370">
        <v>0.58083832335329344</v>
      </c>
      <c r="K2370">
        <v>2024</v>
      </c>
      <c r="L2370">
        <v>36</v>
      </c>
    </row>
    <row r="2371" spans="1:12" x14ac:dyDescent="0.3">
      <c r="A2371">
        <v>3115</v>
      </c>
      <c r="B2371" t="s">
        <v>760</v>
      </c>
      <c r="C2371" t="s">
        <v>3095</v>
      </c>
      <c r="D2371">
        <v>97</v>
      </c>
      <c r="E2371" t="s">
        <v>3096</v>
      </c>
      <c r="F2371">
        <v>44025</v>
      </c>
      <c r="G2371">
        <v>65.5</v>
      </c>
      <c r="H2371">
        <v>184</v>
      </c>
      <c r="I2371">
        <v>2.2032935831913687E-3</v>
      </c>
      <c r="J2371">
        <v>0.52717391304347827</v>
      </c>
      <c r="K2371">
        <v>2024</v>
      </c>
      <c r="L2371">
        <v>36</v>
      </c>
    </row>
    <row r="2372" spans="1:12" x14ac:dyDescent="0.3">
      <c r="A2372">
        <v>3115</v>
      </c>
      <c r="B2372" t="s">
        <v>760</v>
      </c>
      <c r="C2372" t="s">
        <v>201</v>
      </c>
      <c r="D2372">
        <v>91</v>
      </c>
      <c r="E2372" t="s">
        <v>1202</v>
      </c>
      <c r="F2372">
        <v>44025</v>
      </c>
      <c r="G2372">
        <v>67</v>
      </c>
      <c r="H2372">
        <v>701</v>
      </c>
      <c r="I2372">
        <v>2.0670073821692221E-3</v>
      </c>
      <c r="J2372">
        <v>0.12981455064194009</v>
      </c>
      <c r="K2372">
        <v>2024</v>
      </c>
      <c r="L2372">
        <v>36</v>
      </c>
    </row>
    <row r="2373" spans="1:12" x14ac:dyDescent="0.3">
      <c r="A2373">
        <v>3115</v>
      </c>
      <c r="B2373" t="s">
        <v>760</v>
      </c>
      <c r="C2373" t="s">
        <v>214</v>
      </c>
      <c r="D2373">
        <v>89</v>
      </c>
      <c r="E2373" t="s">
        <v>1141</v>
      </c>
      <c r="F2373">
        <v>44025</v>
      </c>
      <c r="G2373">
        <v>68</v>
      </c>
      <c r="H2373">
        <v>322</v>
      </c>
      <c r="I2373">
        <v>2.0215786484951734E-3</v>
      </c>
      <c r="J2373">
        <v>0.27639751552795033</v>
      </c>
      <c r="K2373">
        <v>2024</v>
      </c>
      <c r="L2373">
        <v>36</v>
      </c>
    </row>
    <row r="2374" spans="1:12" x14ac:dyDescent="0.3">
      <c r="A2374">
        <v>3115</v>
      </c>
      <c r="B2374" t="s">
        <v>760</v>
      </c>
      <c r="C2374" t="s">
        <v>605</v>
      </c>
      <c r="D2374">
        <v>87</v>
      </c>
      <c r="E2374" t="s">
        <v>1320</v>
      </c>
      <c r="F2374">
        <v>44025</v>
      </c>
      <c r="G2374">
        <v>69</v>
      </c>
      <c r="H2374">
        <v>1285</v>
      </c>
      <c r="I2374">
        <v>1.9761499148211242E-3</v>
      </c>
      <c r="J2374">
        <v>6.7704280155642019E-2</v>
      </c>
      <c r="K2374">
        <v>2024</v>
      </c>
      <c r="L2374">
        <v>36</v>
      </c>
    </row>
    <row r="2375" spans="1:12" x14ac:dyDescent="0.3">
      <c r="A2375">
        <v>3115</v>
      </c>
      <c r="B2375" t="s">
        <v>760</v>
      </c>
      <c r="C2375" t="s">
        <v>3091</v>
      </c>
      <c r="D2375">
        <v>85</v>
      </c>
      <c r="E2375" t="s">
        <v>3092</v>
      </c>
      <c r="F2375">
        <v>44025</v>
      </c>
      <c r="G2375">
        <v>70</v>
      </c>
      <c r="H2375">
        <v>180</v>
      </c>
      <c r="I2375">
        <v>1.9307211811470755E-3</v>
      </c>
      <c r="J2375">
        <v>0.47222222222222221</v>
      </c>
      <c r="K2375">
        <v>2024</v>
      </c>
      <c r="L2375">
        <v>36</v>
      </c>
    </row>
    <row r="2376" spans="1:12" x14ac:dyDescent="0.3">
      <c r="A2376">
        <v>3115</v>
      </c>
      <c r="B2376" t="s">
        <v>760</v>
      </c>
      <c r="C2376" t="s">
        <v>185</v>
      </c>
      <c r="D2376">
        <v>78</v>
      </c>
      <c r="E2376" t="s">
        <v>988</v>
      </c>
      <c r="F2376">
        <v>44025</v>
      </c>
      <c r="G2376">
        <v>71</v>
      </c>
      <c r="H2376">
        <v>371</v>
      </c>
      <c r="I2376">
        <v>1.7717206132879047E-3</v>
      </c>
      <c r="J2376">
        <v>0.21024258760107817</v>
      </c>
      <c r="K2376">
        <v>2024</v>
      </c>
      <c r="L2376">
        <v>36</v>
      </c>
    </row>
    <row r="2377" spans="1:12" x14ac:dyDescent="0.3">
      <c r="A2377">
        <v>3115</v>
      </c>
      <c r="B2377" t="s">
        <v>760</v>
      </c>
      <c r="C2377" t="s">
        <v>171</v>
      </c>
      <c r="D2377">
        <v>69</v>
      </c>
      <c r="E2377" t="s">
        <v>1286</v>
      </c>
      <c r="F2377">
        <v>44025</v>
      </c>
      <c r="G2377">
        <v>72</v>
      </c>
      <c r="H2377">
        <v>1653</v>
      </c>
      <c r="I2377">
        <v>1.5672913117546847E-3</v>
      </c>
      <c r="J2377">
        <v>4.1742286751361164E-2</v>
      </c>
      <c r="K2377">
        <v>2024</v>
      </c>
      <c r="L2377">
        <v>36</v>
      </c>
    </row>
    <row r="2378" spans="1:12" x14ac:dyDescent="0.3">
      <c r="A2378">
        <v>3115</v>
      </c>
      <c r="B2378" t="s">
        <v>760</v>
      </c>
      <c r="C2378" t="s">
        <v>203</v>
      </c>
      <c r="D2378">
        <v>67</v>
      </c>
      <c r="E2378" t="s">
        <v>1285</v>
      </c>
      <c r="F2378">
        <v>44025</v>
      </c>
      <c r="G2378">
        <v>74</v>
      </c>
      <c r="H2378">
        <v>365</v>
      </c>
      <c r="I2378">
        <v>1.521862578080636E-3</v>
      </c>
      <c r="J2378">
        <v>0.18356164383561643</v>
      </c>
      <c r="K2378">
        <v>2024</v>
      </c>
      <c r="L2378">
        <v>36</v>
      </c>
    </row>
    <row r="2379" spans="1:12" x14ac:dyDescent="0.3">
      <c r="A2379">
        <v>3115</v>
      </c>
      <c r="B2379" t="s">
        <v>760</v>
      </c>
      <c r="C2379" t="s">
        <v>3163</v>
      </c>
      <c r="D2379">
        <v>67</v>
      </c>
      <c r="E2379" t="s">
        <v>3164</v>
      </c>
      <c r="F2379">
        <v>44025</v>
      </c>
      <c r="G2379">
        <v>74</v>
      </c>
      <c r="H2379">
        <v>115</v>
      </c>
      <c r="I2379">
        <v>1.521862578080636E-3</v>
      </c>
      <c r="J2379">
        <v>0.58260869565217388</v>
      </c>
      <c r="K2379">
        <v>2024</v>
      </c>
      <c r="L2379">
        <v>36</v>
      </c>
    </row>
    <row r="2380" spans="1:12" x14ac:dyDescent="0.3">
      <c r="A2380">
        <v>3115</v>
      </c>
      <c r="B2380" t="s">
        <v>760</v>
      </c>
      <c r="C2380" t="s">
        <v>348</v>
      </c>
      <c r="D2380">
        <v>67</v>
      </c>
      <c r="E2380" t="s">
        <v>1204</v>
      </c>
      <c r="F2380">
        <v>44025</v>
      </c>
      <c r="G2380">
        <v>74</v>
      </c>
      <c r="H2380">
        <v>576</v>
      </c>
      <c r="I2380">
        <v>1.521862578080636E-3</v>
      </c>
      <c r="J2380">
        <v>0.11631944444444445</v>
      </c>
      <c r="K2380">
        <v>2024</v>
      </c>
      <c r="L2380">
        <v>36</v>
      </c>
    </row>
    <row r="2381" spans="1:12" x14ac:dyDescent="0.3">
      <c r="A2381">
        <v>3115</v>
      </c>
      <c r="B2381" t="s">
        <v>760</v>
      </c>
      <c r="C2381" t="s">
        <v>540</v>
      </c>
      <c r="D2381">
        <v>64</v>
      </c>
      <c r="E2381" t="s">
        <v>1316</v>
      </c>
      <c r="F2381">
        <v>44025</v>
      </c>
      <c r="G2381">
        <v>76</v>
      </c>
      <c r="H2381">
        <v>657</v>
      </c>
      <c r="I2381">
        <v>1.4537194775695627E-3</v>
      </c>
      <c r="J2381">
        <v>9.7412480974124804E-2</v>
      </c>
      <c r="K2381">
        <v>2024</v>
      </c>
      <c r="L2381">
        <v>36</v>
      </c>
    </row>
    <row r="2382" spans="1:12" x14ac:dyDescent="0.3">
      <c r="A2382">
        <v>3115</v>
      </c>
      <c r="B2382" t="s">
        <v>760</v>
      </c>
      <c r="C2382" t="s">
        <v>403</v>
      </c>
      <c r="D2382">
        <v>63</v>
      </c>
      <c r="E2382" t="s">
        <v>1201</v>
      </c>
      <c r="F2382">
        <v>44025</v>
      </c>
      <c r="G2382">
        <v>77</v>
      </c>
      <c r="H2382">
        <v>1310</v>
      </c>
      <c r="I2382">
        <v>1.4310051107325383E-3</v>
      </c>
      <c r="J2382">
        <v>4.8091603053435114E-2</v>
      </c>
      <c r="K2382">
        <v>2024</v>
      </c>
      <c r="L2382">
        <v>36</v>
      </c>
    </row>
    <row r="2383" spans="1:12" x14ac:dyDescent="0.3">
      <c r="A2383">
        <v>3115</v>
      </c>
      <c r="B2383" t="s">
        <v>760</v>
      </c>
      <c r="C2383" t="s">
        <v>591</v>
      </c>
      <c r="D2383">
        <v>62</v>
      </c>
      <c r="E2383" t="s">
        <v>1317</v>
      </c>
      <c r="F2383">
        <v>44025</v>
      </c>
      <c r="G2383">
        <v>78</v>
      </c>
      <c r="H2383">
        <v>635</v>
      </c>
      <c r="I2383">
        <v>1.408290743895514E-3</v>
      </c>
      <c r="J2383">
        <v>9.763779527559055E-2</v>
      </c>
      <c r="K2383">
        <v>2024</v>
      </c>
      <c r="L2383">
        <v>36</v>
      </c>
    </row>
    <row r="2384" spans="1:12" x14ac:dyDescent="0.3">
      <c r="A2384">
        <v>3115</v>
      </c>
      <c r="B2384" t="s">
        <v>760</v>
      </c>
      <c r="C2384" t="s">
        <v>345</v>
      </c>
      <c r="D2384">
        <v>59</v>
      </c>
      <c r="E2384" t="s">
        <v>1140</v>
      </c>
      <c r="F2384">
        <v>44025</v>
      </c>
      <c r="G2384">
        <v>79</v>
      </c>
      <c r="H2384">
        <v>192</v>
      </c>
      <c r="I2384">
        <v>1.3401476433844406E-3</v>
      </c>
      <c r="J2384">
        <v>0.30729166666666669</v>
      </c>
      <c r="K2384">
        <v>2024</v>
      </c>
      <c r="L2384">
        <v>36</v>
      </c>
    </row>
    <row r="2385" spans="1:12" x14ac:dyDescent="0.3">
      <c r="A2385">
        <v>3115</v>
      </c>
      <c r="B2385" t="s">
        <v>760</v>
      </c>
      <c r="C2385" t="s">
        <v>169</v>
      </c>
      <c r="D2385">
        <v>58</v>
      </c>
      <c r="E2385" t="s">
        <v>1328</v>
      </c>
      <c r="F2385">
        <v>44025</v>
      </c>
      <c r="G2385">
        <v>80</v>
      </c>
      <c r="H2385">
        <v>279</v>
      </c>
      <c r="I2385">
        <v>1.3174332765474163E-3</v>
      </c>
      <c r="J2385">
        <v>0.2078853046594982</v>
      </c>
      <c r="K2385">
        <v>2024</v>
      </c>
      <c r="L2385">
        <v>36</v>
      </c>
    </row>
    <row r="2386" spans="1:12" x14ac:dyDescent="0.3">
      <c r="A2386">
        <v>3115</v>
      </c>
      <c r="B2386" t="s">
        <v>760</v>
      </c>
      <c r="C2386" t="s">
        <v>347</v>
      </c>
      <c r="D2386">
        <v>57</v>
      </c>
      <c r="E2386" t="s">
        <v>1000</v>
      </c>
      <c r="F2386">
        <v>44025</v>
      </c>
      <c r="G2386">
        <v>81</v>
      </c>
      <c r="H2386">
        <v>5630</v>
      </c>
      <c r="I2386">
        <v>1.2947189097103919E-3</v>
      </c>
      <c r="J2386">
        <v>1.0124333925399645E-2</v>
      </c>
      <c r="K2386">
        <v>2024</v>
      </c>
      <c r="L2386">
        <v>36</v>
      </c>
    </row>
    <row r="2387" spans="1:12" x14ac:dyDescent="0.3">
      <c r="A2387">
        <v>3115</v>
      </c>
      <c r="B2387" t="s">
        <v>760</v>
      </c>
      <c r="C2387" t="s">
        <v>405</v>
      </c>
      <c r="D2387">
        <v>56</v>
      </c>
      <c r="E2387" t="s">
        <v>1207</v>
      </c>
      <c r="F2387">
        <v>44025</v>
      </c>
      <c r="G2387">
        <v>82.5</v>
      </c>
      <c r="H2387">
        <v>450</v>
      </c>
      <c r="I2387">
        <v>1.2720045428733673E-3</v>
      </c>
      <c r="J2387">
        <v>0.12444444444444444</v>
      </c>
      <c r="K2387">
        <v>2024</v>
      </c>
      <c r="L2387">
        <v>36</v>
      </c>
    </row>
    <row r="2388" spans="1:12" x14ac:dyDescent="0.3">
      <c r="A2388">
        <v>3115</v>
      </c>
      <c r="B2388" t="s">
        <v>760</v>
      </c>
      <c r="C2388" t="s">
        <v>3093</v>
      </c>
      <c r="D2388">
        <v>56</v>
      </c>
      <c r="E2388" t="s">
        <v>3094</v>
      </c>
      <c r="F2388">
        <v>44025</v>
      </c>
      <c r="G2388">
        <v>82.5</v>
      </c>
      <c r="H2388">
        <v>142</v>
      </c>
      <c r="I2388">
        <v>1.2720045428733673E-3</v>
      </c>
      <c r="J2388">
        <v>0.39436619718309857</v>
      </c>
      <c r="K2388">
        <v>2024</v>
      </c>
      <c r="L2388">
        <v>36</v>
      </c>
    </row>
    <row r="2389" spans="1:12" x14ac:dyDescent="0.3">
      <c r="A2389">
        <v>3115</v>
      </c>
      <c r="B2389" t="s">
        <v>760</v>
      </c>
      <c r="C2389" t="s">
        <v>183</v>
      </c>
      <c r="D2389">
        <v>52</v>
      </c>
      <c r="E2389" t="s">
        <v>1124</v>
      </c>
      <c r="F2389">
        <v>44025</v>
      </c>
      <c r="G2389">
        <v>84</v>
      </c>
      <c r="H2389">
        <v>971</v>
      </c>
      <c r="I2389">
        <v>1.1811470755252696E-3</v>
      </c>
      <c r="J2389">
        <v>5.3553038105046344E-2</v>
      </c>
      <c r="K2389">
        <v>2024</v>
      </c>
      <c r="L2389">
        <v>36</v>
      </c>
    </row>
    <row r="2390" spans="1:12" x14ac:dyDescent="0.3">
      <c r="A2390">
        <v>3115</v>
      </c>
      <c r="B2390" t="s">
        <v>760</v>
      </c>
      <c r="C2390" t="s">
        <v>311</v>
      </c>
      <c r="D2390">
        <v>51</v>
      </c>
      <c r="E2390" t="s">
        <v>3165</v>
      </c>
      <c r="F2390">
        <v>44025</v>
      </c>
      <c r="G2390">
        <v>85.5</v>
      </c>
      <c r="H2390">
        <v>171</v>
      </c>
      <c r="I2390">
        <v>1.1584327086882453E-3</v>
      </c>
      <c r="J2390">
        <v>0.2982456140350877</v>
      </c>
      <c r="K2390">
        <v>2024</v>
      </c>
      <c r="L2390">
        <v>36</v>
      </c>
    </row>
    <row r="2391" spans="1:12" x14ac:dyDescent="0.3">
      <c r="A2391">
        <v>3115</v>
      </c>
      <c r="B2391" t="s">
        <v>760</v>
      </c>
      <c r="C2391" t="s">
        <v>607</v>
      </c>
      <c r="D2391">
        <v>51</v>
      </c>
      <c r="E2391" t="s">
        <v>1323</v>
      </c>
      <c r="F2391">
        <v>44025</v>
      </c>
      <c r="G2391">
        <v>85.5</v>
      </c>
      <c r="H2391">
        <v>343</v>
      </c>
      <c r="I2391">
        <v>1.1584327086882453E-3</v>
      </c>
      <c r="J2391">
        <v>0.14868804664723032</v>
      </c>
      <c r="K2391">
        <v>2024</v>
      </c>
      <c r="L2391">
        <v>36</v>
      </c>
    </row>
    <row r="2392" spans="1:12" x14ac:dyDescent="0.3">
      <c r="A2392">
        <v>3115</v>
      </c>
      <c r="B2392" t="s">
        <v>760</v>
      </c>
      <c r="C2392" t="s">
        <v>346</v>
      </c>
      <c r="D2392">
        <v>48</v>
      </c>
      <c r="E2392" t="s">
        <v>1210</v>
      </c>
      <c r="F2392">
        <v>44025</v>
      </c>
      <c r="G2392">
        <v>87.5</v>
      </c>
      <c r="H2392">
        <v>1168</v>
      </c>
      <c r="I2392">
        <v>1.090289608177172E-3</v>
      </c>
      <c r="J2392">
        <v>4.1095890410958902E-2</v>
      </c>
      <c r="K2392">
        <v>2024</v>
      </c>
      <c r="L2392">
        <v>36</v>
      </c>
    </row>
    <row r="2393" spans="1:12" x14ac:dyDescent="0.3">
      <c r="A2393">
        <v>3115</v>
      </c>
      <c r="B2393" t="s">
        <v>760</v>
      </c>
      <c r="C2393" t="s">
        <v>417</v>
      </c>
      <c r="D2393">
        <v>48</v>
      </c>
      <c r="E2393" t="s">
        <v>3133</v>
      </c>
      <c r="F2393">
        <v>44025</v>
      </c>
      <c r="G2393">
        <v>87.5</v>
      </c>
      <c r="H2393">
        <v>229</v>
      </c>
      <c r="I2393">
        <v>1.090289608177172E-3</v>
      </c>
      <c r="J2393">
        <v>0.20960698689956331</v>
      </c>
      <c r="K2393">
        <v>2024</v>
      </c>
      <c r="L2393">
        <v>36</v>
      </c>
    </row>
    <row r="2394" spans="1:12" x14ac:dyDescent="0.3">
      <c r="A2394">
        <v>3115</v>
      </c>
      <c r="B2394" t="s">
        <v>760</v>
      </c>
      <c r="C2394" t="s">
        <v>432</v>
      </c>
      <c r="D2394">
        <v>44</v>
      </c>
      <c r="E2394" t="s">
        <v>3166</v>
      </c>
      <c r="F2394">
        <v>44025</v>
      </c>
      <c r="G2394">
        <v>89</v>
      </c>
      <c r="H2394">
        <v>84</v>
      </c>
      <c r="I2394">
        <v>9.9943214082907428E-4</v>
      </c>
      <c r="J2394">
        <v>0.52380952380952384</v>
      </c>
      <c r="K2394">
        <v>2024</v>
      </c>
      <c r="L2394">
        <v>36</v>
      </c>
    </row>
    <row r="2395" spans="1:12" x14ac:dyDescent="0.3">
      <c r="A2395">
        <v>3115</v>
      </c>
      <c r="B2395" t="s">
        <v>760</v>
      </c>
      <c r="C2395" t="s">
        <v>244</v>
      </c>
      <c r="D2395">
        <v>42</v>
      </c>
      <c r="E2395" t="s">
        <v>997</v>
      </c>
      <c r="F2395">
        <v>44025</v>
      </c>
      <c r="G2395">
        <v>90</v>
      </c>
      <c r="H2395">
        <v>7074</v>
      </c>
      <c r="I2395">
        <v>9.5400340715502555E-4</v>
      </c>
      <c r="J2395">
        <v>5.9372349448685328E-3</v>
      </c>
      <c r="K2395">
        <v>2024</v>
      </c>
      <c r="L2395">
        <v>36</v>
      </c>
    </row>
    <row r="2396" spans="1:12" x14ac:dyDescent="0.3">
      <c r="A2396">
        <v>3115</v>
      </c>
      <c r="B2396" t="s">
        <v>760</v>
      </c>
      <c r="C2396" t="s">
        <v>602</v>
      </c>
      <c r="D2396">
        <v>40</v>
      </c>
      <c r="E2396" t="s">
        <v>2991</v>
      </c>
      <c r="F2396">
        <v>44025</v>
      </c>
      <c r="G2396">
        <v>91</v>
      </c>
      <c r="H2396">
        <v>185</v>
      </c>
      <c r="I2396">
        <v>9.0857467348097671E-4</v>
      </c>
      <c r="J2396">
        <v>0.21621621621621623</v>
      </c>
      <c r="K2396">
        <v>2024</v>
      </c>
      <c r="L2396">
        <v>36</v>
      </c>
    </row>
    <row r="2397" spans="1:12" x14ac:dyDescent="0.3">
      <c r="A2397">
        <v>3115</v>
      </c>
      <c r="B2397" t="s">
        <v>760</v>
      </c>
      <c r="C2397" t="s">
        <v>381</v>
      </c>
      <c r="D2397">
        <v>39</v>
      </c>
      <c r="E2397" t="s">
        <v>1093</v>
      </c>
      <c r="F2397">
        <v>44025</v>
      </c>
      <c r="G2397">
        <v>93.5</v>
      </c>
      <c r="H2397">
        <v>12810</v>
      </c>
      <c r="I2397">
        <v>8.8586030664395234E-4</v>
      </c>
      <c r="J2397">
        <v>3.0444964871194379E-3</v>
      </c>
      <c r="K2397">
        <v>2024</v>
      </c>
      <c r="L2397">
        <v>36</v>
      </c>
    </row>
    <row r="2398" spans="1:12" x14ac:dyDescent="0.3">
      <c r="A2398">
        <v>3115</v>
      </c>
      <c r="B2398" t="s">
        <v>760</v>
      </c>
      <c r="C2398" t="s">
        <v>423</v>
      </c>
      <c r="D2398">
        <v>39</v>
      </c>
      <c r="E2398" t="s">
        <v>1322</v>
      </c>
      <c r="F2398">
        <v>44025</v>
      </c>
      <c r="G2398">
        <v>93.5</v>
      </c>
      <c r="H2398">
        <v>785</v>
      </c>
      <c r="I2398">
        <v>8.8586030664395234E-4</v>
      </c>
      <c r="J2398">
        <v>4.9681528662420385E-2</v>
      </c>
      <c r="K2398">
        <v>2024</v>
      </c>
      <c r="L2398">
        <v>36</v>
      </c>
    </row>
    <row r="2399" spans="1:12" x14ac:dyDescent="0.3">
      <c r="A2399">
        <v>3115</v>
      </c>
      <c r="B2399" t="s">
        <v>760</v>
      </c>
      <c r="C2399" t="s">
        <v>493</v>
      </c>
      <c r="D2399">
        <v>39</v>
      </c>
      <c r="E2399" t="s">
        <v>990</v>
      </c>
      <c r="F2399">
        <v>44025</v>
      </c>
      <c r="G2399">
        <v>93.5</v>
      </c>
      <c r="H2399">
        <v>131</v>
      </c>
      <c r="I2399">
        <v>8.8586030664395234E-4</v>
      </c>
      <c r="J2399">
        <v>0.29770992366412213</v>
      </c>
      <c r="K2399">
        <v>2024</v>
      </c>
      <c r="L2399">
        <v>36</v>
      </c>
    </row>
    <row r="2400" spans="1:12" x14ac:dyDescent="0.3">
      <c r="A2400">
        <v>3115</v>
      </c>
      <c r="B2400" t="s">
        <v>760</v>
      </c>
      <c r="C2400" t="s">
        <v>547</v>
      </c>
      <c r="D2400">
        <v>39</v>
      </c>
      <c r="E2400" t="s">
        <v>3167</v>
      </c>
      <c r="F2400">
        <v>44025</v>
      </c>
      <c r="G2400">
        <v>93.5</v>
      </c>
      <c r="H2400">
        <v>62</v>
      </c>
      <c r="I2400">
        <v>8.8586030664395234E-4</v>
      </c>
      <c r="J2400">
        <v>0.62903225806451613</v>
      </c>
      <c r="K2400">
        <v>2024</v>
      </c>
      <c r="L2400">
        <v>36</v>
      </c>
    </row>
    <row r="2401" spans="1:12" x14ac:dyDescent="0.3">
      <c r="A2401">
        <v>3115</v>
      </c>
      <c r="B2401" t="s">
        <v>760</v>
      </c>
      <c r="C2401" t="s">
        <v>3022</v>
      </c>
      <c r="D2401">
        <v>38</v>
      </c>
      <c r="E2401" t="s">
        <v>3023</v>
      </c>
      <c r="F2401">
        <v>44025</v>
      </c>
      <c r="G2401">
        <v>96</v>
      </c>
      <c r="H2401">
        <v>397</v>
      </c>
      <c r="I2401">
        <v>8.6314593980692787E-4</v>
      </c>
      <c r="J2401">
        <v>9.5717884130982367E-2</v>
      </c>
      <c r="K2401">
        <v>2024</v>
      </c>
      <c r="L2401">
        <v>36</v>
      </c>
    </row>
    <row r="2402" spans="1:12" x14ac:dyDescent="0.3">
      <c r="A2402">
        <v>3115</v>
      </c>
      <c r="B2402" t="s">
        <v>760</v>
      </c>
      <c r="C2402" t="s">
        <v>3168</v>
      </c>
      <c r="D2402">
        <v>35</v>
      </c>
      <c r="E2402" t="s">
        <v>3169</v>
      </c>
      <c r="F2402">
        <v>44025</v>
      </c>
      <c r="G2402">
        <v>97</v>
      </c>
      <c r="H2402">
        <v>57</v>
      </c>
      <c r="I2402">
        <v>7.9500283929585466E-4</v>
      </c>
      <c r="J2402">
        <v>0.61403508771929827</v>
      </c>
      <c r="K2402">
        <v>2024</v>
      </c>
      <c r="L2402">
        <v>36</v>
      </c>
    </row>
    <row r="2403" spans="1:12" x14ac:dyDescent="0.3">
      <c r="A2403">
        <v>3115</v>
      </c>
      <c r="B2403" t="s">
        <v>760</v>
      </c>
      <c r="C2403" t="s">
        <v>384</v>
      </c>
      <c r="D2403">
        <v>34</v>
      </c>
      <c r="E2403" t="s">
        <v>1089</v>
      </c>
      <c r="F2403">
        <v>44025</v>
      </c>
      <c r="G2403">
        <v>98</v>
      </c>
      <c r="H2403">
        <v>13339</v>
      </c>
      <c r="I2403">
        <v>7.7228847245883019E-4</v>
      </c>
      <c r="J2403">
        <v>2.5489167103980807E-3</v>
      </c>
      <c r="K2403">
        <v>2024</v>
      </c>
      <c r="L2403">
        <v>36</v>
      </c>
    </row>
    <row r="2404" spans="1:12" x14ac:dyDescent="0.3">
      <c r="A2404">
        <v>3115</v>
      </c>
      <c r="B2404" t="s">
        <v>760</v>
      </c>
      <c r="C2404" t="s">
        <v>488</v>
      </c>
      <c r="D2404">
        <v>32</v>
      </c>
      <c r="E2404" t="s">
        <v>1321</v>
      </c>
      <c r="F2404">
        <v>44025</v>
      </c>
      <c r="G2404">
        <v>99.5</v>
      </c>
      <c r="H2404">
        <v>962</v>
      </c>
      <c r="I2404">
        <v>7.2685973878478134E-4</v>
      </c>
      <c r="J2404">
        <v>3.3264033264033266E-2</v>
      </c>
      <c r="K2404">
        <v>2024</v>
      </c>
      <c r="L2404">
        <v>36</v>
      </c>
    </row>
    <row r="2405" spans="1:12" x14ac:dyDescent="0.3">
      <c r="A2405">
        <v>3115</v>
      </c>
      <c r="B2405" t="s">
        <v>760</v>
      </c>
      <c r="C2405" t="s">
        <v>646</v>
      </c>
      <c r="D2405">
        <v>32</v>
      </c>
      <c r="E2405" t="s">
        <v>998</v>
      </c>
      <c r="F2405">
        <v>44025</v>
      </c>
      <c r="G2405">
        <v>99.5</v>
      </c>
      <c r="H2405">
        <v>4754</v>
      </c>
      <c r="I2405">
        <v>7.2685973878478134E-4</v>
      </c>
      <c r="J2405">
        <v>6.7311737484223814E-3</v>
      </c>
      <c r="K2405">
        <v>2024</v>
      </c>
      <c r="L2405">
        <v>36</v>
      </c>
    </row>
    <row r="2406" spans="1:12" x14ac:dyDescent="0.3">
      <c r="A2406">
        <v>3115</v>
      </c>
      <c r="B2406" t="s">
        <v>760</v>
      </c>
      <c r="C2406" t="s">
        <v>177</v>
      </c>
      <c r="D2406">
        <v>31</v>
      </c>
      <c r="E2406" t="s">
        <v>1217</v>
      </c>
      <c r="F2406">
        <v>44025</v>
      </c>
      <c r="G2406">
        <v>101.5</v>
      </c>
      <c r="H2406">
        <v>4588</v>
      </c>
      <c r="I2406">
        <v>7.0414537194775698E-4</v>
      </c>
      <c r="J2406">
        <v>6.7567567567567571E-3</v>
      </c>
      <c r="K2406">
        <v>2024</v>
      </c>
      <c r="L2406">
        <v>36</v>
      </c>
    </row>
    <row r="2407" spans="1:12" x14ac:dyDescent="0.3">
      <c r="A2407">
        <v>3115</v>
      </c>
      <c r="B2407" t="s">
        <v>760</v>
      </c>
      <c r="C2407" t="s">
        <v>578</v>
      </c>
      <c r="D2407">
        <v>31</v>
      </c>
      <c r="E2407" t="s">
        <v>1121</v>
      </c>
      <c r="F2407">
        <v>44025</v>
      </c>
      <c r="G2407">
        <v>101.5</v>
      </c>
      <c r="H2407">
        <v>529</v>
      </c>
      <c r="I2407">
        <v>7.0414537194775698E-4</v>
      </c>
      <c r="J2407">
        <v>5.8601134215500943E-2</v>
      </c>
      <c r="K2407">
        <v>2024</v>
      </c>
      <c r="L2407">
        <v>36</v>
      </c>
    </row>
    <row r="2408" spans="1:12" x14ac:dyDescent="0.3">
      <c r="A2408">
        <v>3115</v>
      </c>
      <c r="B2408" t="s">
        <v>760</v>
      </c>
      <c r="C2408" t="s">
        <v>205</v>
      </c>
      <c r="D2408">
        <v>30</v>
      </c>
      <c r="E2408" t="s">
        <v>1030</v>
      </c>
      <c r="F2408">
        <v>44025</v>
      </c>
      <c r="G2408">
        <v>104</v>
      </c>
      <c r="H2408">
        <v>18695</v>
      </c>
      <c r="I2408">
        <v>6.814310051107325E-4</v>
      </c>
      <c r="J2408">
        <v>1.6047071409467772E-3</v>
      </c>
      <c r="K2408">
        <v>2024</v>
      </c>
      <c r="L2408">
        <v>36</v>
      </c>
    </row>
    <row r="2409" spans="1:12" x14ac:dyDescent="0.3">
      <c r="A2409">
        <v>3115</v>
      </c>
      <c r="B2409" t="s">
        <v>760</v>
      </c>
      <c r="C2409" t="s">
        <v>492</v>
      </c>
      <c r="D2409">
        <v>30</v>
      </c>
      <c r="E2409" t="s">
        <v>1176</v>
      </c>
      <c r="F2409">
        <v>44025</v>
      </c>
      <c r="G2409">
        <v>104</v>
      </c>
      <c r="H2409">
        <v>819</v>
      </c>
      <c r="I2409">
        <v>6.814310051107325E-4</v>
      </c>
      <c r="J2409">
        <v>3.6630036630036632E-2</v>
      </c>
      <c r="K2409">
        <v>2024</v>
      </c>
      <c r="L2409">
        <v>36</v>
      </c>
    </row>
    <row r="2410" spans="1:12" x14ac:dyDescent="0.3">
      <c r="A2410">
        <v>3115</v>
      </c>
      <c r="B2410" t="s">
        <v>760</v>
      </c>
      <c r="C2410" t="s">
        <v>1143</v>
      </c>
      <c r="D2410">
        <v>30</v>
      </c>
      <c r="E2410" t="s">
        <v>1144</v>
      </c>
      <c r="F2410">
        <v>44025</v>
      </c>
      <c r="G2410">
        <v>104</v>
      </c>
      <c r="H2410">
        <v>128</v>
      </c>
      <c r="I2410">
        <v>6.814310051107325E-4</v>
      </c>
      <c r="J2410">
        <v>0.234375</v>
      </c>
      <c r="K2410">
        <v>2024</v>
      </c>
      <c r="L2410">
        <v>36</v>
      </c>
    </row>
    <row r="2411" spans="1:12" x14ac:dyDescent="0.3">
      <c r="A2411">
        <v>3115</v>
      </c>
      <c r="B2411" t="s">
        <v>760</v>
      </c>
      <c r="C2411" t="s">
        <v>522</v>
      </c>
      <c r="D2411">
        <v>27</v>
      </c>
      <c r="E2411" t="s">
        <v>987</v>
      </c>
      <c r="F2411">
        <v>44025</v>
      </c>
      <c r="G2411">
        <v>106</v>
      </c>
      <c r="H2411">
        <v>99</v>
      </c>
      <c r="I2411">
        <v>6.132879045996593E-4</v>
      </c>
      <c r="J2411">
        <v>0.27272727272727271</v>
      </c>
      <c r="K2411">
        <v>2024</v>
      </c>
      <c r="L2411">
        <v>36</v>
      </c>
    </row>
    <row r="2412" spans="1:12" x14ac:dyDescent="0.3">
      <c r="A2412">
        <v>3115</v>
      </c>
      <c r="B2412" t="s">
        <v>760</v>
      </c>
      <c r="C2412" t="s">
        <v>162</v>
      </c>
      <c r="D2412">
        <v>25</v>
      </c>
      <c r="E2412" t="s">
        <v>1095</v>
      </c>
      <c r="F2412">
        <v>44025</v>
      </c>
      <c r="G2412">
        <v>107.5</v>
      </c>
      <c r="H2412">
        <v>1560</v>
      </c>
      <c r="I2412">
        <v>5.6785917092561046E-4</v>
      </c>
      <c r="J2412">
        <v>1.6025641025641024E-2</v>
      </c>
      <c r="K2412">
        <v>2024</v>
      </c>
      <c r="L2412">
        <v>36</v>
      </c>
    </row>
    <row r="2413" spans="1:12" x14ac:dyDescent="0.3">
      <c r="A2413">
        <v>3115</v>
      </c>
      <c r="B2413" t="s">
        <v>760</v>
      </c>
      <c r="C2413" t="s">
        <v>495</v>
      </c>
      <c r="D2413">
        <v>25</v>
      </c>
      <c r="E2413" t="s">
        <v>1023</v>
      </c>
      <c r="F2413">
        <v>44025</v>
      </c>
      <c r="G2413">
        <v>107.5</v>
      </c>
      <c r="H2413">
        <v>5887</v>
      </c>
      <c r="I2413">
        <v>5.6785917092561046E-4</v>
      </c>
      <c r="J2413">
        <v>4.2466451503312382E-3</v>
      </c>
      <c r="K2413">
        <v>2024</v>
      </c>
      <c r="L2413">
        <v>36</v>
      </c>
    </row>
    <row r="2414" spans="1:12" x14ac:dyDescent="0.3">
      <c r="A2414">
        <v>6309</v>
      </c>
      <c r="B2414" t="s">
        <v>707</v>
      </c>
      <c r="C2414" t="s">
        <v>495</v>
      </c>
      <c r="D2414">
        <v>4797</v>
      </c>
      <c r="E2414" t="s">
        <v>1023</v>
      </c>
      <c r="F2414">
        <v>10982</v>
      </c>
      <c r="G2414">
        <v>1</v>
      </c>
      <c r="H2414">
        <v>5887</v>
      </c>
      <c r="I2414">
        <v>0.43680568202513204</v>
      </c>
      <c r="J2414">
        <v>0.81484627144555799</v>
      </c>
      <c r="K2414">
        <v>2024</v>
      </c>
      <c r="L2414">
        <v>36</v>
      </c>
    </row>
    <row r="2415" spans="1:12" x14ac:dyDescent="0.3">
      <c r="A2415">
        <v>6309</v>
      </c>
      <c r="B2415" t="s">
        <v>707</v>
      </c>
      <c r="C2415" t="s">
        <v>445</v>
      </c>
      <c r="D2415">
        <v>1310</v>
      </c>
      <c r="E2415" t="s">
        <v>1303</v>
      </c>
      <c r="F2415">
        <v>10982</v>
      </c>
      <c r="G2415">
        <v>2</v>
      </c>
      <c r="H2415">
        <v>1750</v>
      </c>
      <c r="I2415">
        <v>0.11928610453469314</v>
      </c>
      <c r="J2415">
        <v>0.74857142857142855</v>
      </c>
      <c r="K2415">
        <v>2024</v>
      </c>
      <c r="L2415">
        <v>36</v>
      </c>
    </row>
    <row r="2416" spans="1:12" x14ac:dyDescent="0.3">
      <c r="A2416">
        <v>6309</v>
      </c>
      <c r="B2416" t="s">
        <v>707</v>
      </c>
      <c r="C2416" t="s">
        <v>153</v>
      </c>
      <c r="D2416">
        <v>657</v>
      </c>
      <c r="E2416" t="s">
        <v>1304</v>
      </c>
      <c r="F2416">
        <v>10982</v>
      </c>
      <c r="G2416">
        <v>3</v>
      </c>
      <c r="H2416">
        <v>890</v>
      </c>
      <c r="I2416">
        <v>5.9825168457475868E-2</v>
      </c>
      <c r="J2416">
        <v>0.73820224719101124</v>
      </c>
      <c r="K2416">
        <v>2024</v>
      </c>
      <c r="L2416">
        <v>36</v>
      </c>
    </row>
    <row r="2417" spans="1:12" x14ac:dyDescent="0.3">
      <c r="A2417">
        <v>6309</v>
      </c>
      <c r="B2417" t="s">
        <v>707</v>
      </c>
      <c r="C2417" t="s">
        <v>372</v>
      </c>
      <c r="D2417">
        <v>548</v>
      </c>
      <c r="E2417" t="s">
        <v>1026</v>
      </c>
      <c r="F2417">
        <v>10982</v>
      </c>
      <c r="G2417">
        <v>4</v>
      </c>
      <c r="H2417">
        <v>678</v>
      </c>
      <c r="I2417">
        <v>4.9899836095428883E-2</v>
      </c>
      <c r="J2417">
        <v>0.80825958702064893</v>
      </c>
      <c r="K2417">
        <v>2024</v>
      </c>
      <c r="L2417">
        <v>36</v>
      </c>
    </row>
    <row r="2418" spans="1:12" x14ac:dyDescent="0.3">
      <c r="A2418">
        <v>6309</v>
      </c>
      <c r="B2418" t="s">
        <v>707</v>
      </c>
      <c r="C2418" t="s">
        <v>255</v>
      </c>
      <c r="D2418">
        <v>527</v>
      </c>
      <c r="E2418" t="s">
        <v>1305</v>
      </c>
      <c r="F2418">
        <v>10982</v>
      </c>
      <c r="G2418">
        <v>5</v>
      </c>
      <c r="H2418">
        <v>673</v>
      </c>
      <c r="I2418">
        <v>4.7987616099071206E-2</v>
      </c>
      <c r="J2418">
        <v>0.78306092124814264</v>
      </c>
      <c r="K2418">
        <v>2024</v>
      </c>
      <c r="L2418">
        <v>36</v>
      </c>
    </row>
    <row r="2419" spans="1:12" x14ac:dyDescent="0.3">
      <c r="A2419">
        <v>6309</v>
      </c>
      <c r="B2419" t="s">
        <v>707</v>
      </c>
      <c r="C2419" t="s">
        <v>661</v>
      </c>
      <c r="D2419">
        <v>425</v>
      </c>
      <c r="E2419" t="s">
        <v>1306</v>
      </c>
      <c r="F2419">
        <v>10982</v>
      </c>
      <c r="G2419">
        <v>6</v>
      </c>
      <c r="H2419">
        <v>523</v>
      </c>
      <c r="I2419">
        <v>3.8699690402476783E-2</v>
      </c>
      <c r="J2419">
        <v>0.81261950286806883</v>
      </c>
      <c r="K2419">
        <v>2024</v>
      </c>
      <c r="L2419">
        <v>36</v>
      </c>
    </row>
    <row r="2420" spans="1:12" x14ac:dyDescent="0.3">
      <c r="A2420">
        <v>6309</v>
      </c>
      <c r="B2420" t="s">
        <v>707</v>
      </c>
      <c r="C2420" t="s">
        <v>369</v>
      </c>
      <c r="D2420">
        <v>414</v>
      </c>
      <c r="E2420" t="s">
        <v>1022</v>
      </c>
      <c r="F2420">
        <v>10982</v>
      </c>
      <c r="G2420">
        <v>7</v>
      </c>
      <c r="H2420">
        <v>628</v>
      </c>
      <c r="I2420">
        <v>3.7698051356765613E-2</v>
      </c>
      <c r="J2420">
        <v>0.65923566878980888</v>
      </c>
      <c r="K2420">
        <v>2024</v>
      </c>
      <c r="L2420">
        <v>36</v>
      </c>
    </row>
    <row r="2421" spans="1:12" x14ac:dyDescent="0.3">
      <c r="A2421">
        <v>6309</v>
      </c>
      <c r="B2421" t="s">
        <v>707</v>
      </c>
      <c r="C2421" t="s">
        <v>319</v>
      </c>
      <c r="D2421">
        <v>278</v>
      </c>
      <c r="E2421" t="s">
        <v>1021</v>
      </c>
      <c r="F2421">
        <v>10982</v>
      </c>
      <c r="G2421">
        <v>8</v>
      </c>
      <c r="H2421">
        <v>739</v>
      </c>
      <c r="I2421">
        <v>2.5314150427973046E-2</v>
      </c>
      <c r="J2421">
        <v>0.37618403247631937</v>
      </c>
      <c r="K2421">
        <v>2024</v>
      </c>
      <c r="L2421">
        <v>36</v>
      </c>
    </row>
    <row r="2422" spans="1:12" x14ac:dyDescent="0.3">
      <c r="A2422">
        <v>6309</v>
      </c>
      <c r="B2422" t="s">
        <v>707</v>
      </c>
      <c r="C2422" t="s">
        <v>367</v>
      </c>
      <c r="D2422">
        <v>232</v>
      </c>
      <c r="E2422" t="s">
        <v>1308</v>
      </c>
      <c r="F2422">
        <v>10982</v>
      </c>
      <c r="G2422">
        <v>9</v>
      </c>
      <c r="H2422">
        <v>299</v>
      </c>
      <c r="I2422">
        <v>2.1125478054999088E-2</v>
      </c>
      <c r="J2422">
        <v>0.77591973244147161</v>
      </c>
      <c r="K2422">
        <v>2024</v>
      </c>
      <c r="L2422">
        <v>36</v>
      </c>
    </row>
    <row r="2423" spans="1:12" x14ac:dyDescent="0.3">
      <c r="A2423">
        <v>6309</v>
      </c>
      <c r="B2423" t="s">
        <v>707</v>
      </c>
      <c r="C2423" t="s">
        <v>240</v>
      </c>
      <c r="D2423">
        <v>182</v>
      </c>
      <c r="E2423" t="s">
        <v>1307</v>
      </c>
      <c r="F2423">
        <v>10982</v>
      </c>
      <c r="G2423">
        <v>10</v>
      </c>
      <c r="H2423">
        <v>246</v>
      </c>
      <c r="I2423">
        <v>1.6572573301766529E-2</v>
      </c>
      <c r="J2423">
        <v>0.73983739837398377</v>
      </c>
      <c r="K2423">
        <v>2024</v>
      </c>
      <c r="L2423">
        <v>36</v>
      </c>
    </row>
    <row r="2424" spans="1:12" x14ac:dyDescent="0.3">
      <c r="A2424">
        <v>6309</v>
      </c>
      <c r="B2424" t="s">
        <v>707</v>
      </c>
      <c r="C2424" t="s">
        <v>342</v>
      </c>
      <c r="D2424">
        <v>174</v>
      </c>
      <c r="E2424" t="s">
        <v>1309</v>
      </c>
      <c r="F2424">
        <v>10982</v>
      </c>
      <c r="G2424">
        <v>11</v>
      </c>
      <c r="H2424">
        <v>232</v>
      </c>
      <c r="I2424">
        <v>1.5844108541249319E-2</v>
      </c>
      <c r="J2424">
        <v>0.75</v>
      </c>
      <c r="K2424">
        <v>2024</v>
      </c>
      <c r="L2424">
        <v>36</v>
      </c>
    </row>
    <row r="2425" spans="1:12" x14ac:dyDescent="0.3">
      <c r="A2425">
        <v>6309</v>
      </c>
      <c r="B2425" t="s">
        <v>707</v>
      </c>
      <c r="C2425" t="s">
        <v>189</v>
      </c>
      <c r="D2425">
        <v>99</v>
      </c>
      <c r="E2425" t="s">
        <v>1310</v>
      </c>
      <c r="F2425">
        <v>10982</v>
      </c>
      <c r="G2425">
        <v>12</v>
      </c>
      <c r="H2425">
        <v>171</v>
      </c>
      <c r="I2425">
        <v>9.0147514114004741E-3</v>
      </c>
      <c r="J2425">
        <v>0.57894736842105265</v>
      </c>
      <c r="K2425">
        <v>2024</v>
      </c>
      <c r="L2425">
        <v>36</v>
      </c>
    </row>
    <row r="2426" spans="1:12" x14ac:dyDescent="0.3">
      <c r="A2426">
        <v>6309</v>
      </c>
      <c r="B2426" t="s">
        <v>707</v>
      </c>
      <c r="C2426" t="s">
        <v>639</v>
      </c>
      <c r="D2426">
        <v>72</v>
      </c>
      <c r="E2426" t="s">
        <v>1311</v>
      </c>
      <c r="F2426">
        <v>10982</v>
      </c>
      <c r="G2426">
        <v>13</v>
      </c>
      <c r="H2426">
        <v>115</v>
      </c>
      <c r="I2426">
        <v>6.5561828446548901E-3</v>
      </c>
      <c r="J2426">
        <v>0.62608695652173918</v>
      </c>
      <c r="K2426">
        <v>2024</v>
      </c>
      <c r="L2426">
        <v>36</v>
      </c>
    </row>
    <row r="2427" spans="1:12" x14ac:dyDescent="0.3">
      <c r="A2427">
        <v>6309</v>
      </c>
      <c r="B2427" t="s">
        <v>707</v>
      </c>
      <c r="C2427" t="s">
        <v>575</v>
      </c>
      <c r="D2427">
        <v>71</v>
      </c>
      <c r="E2427" t="s">
        <v>1027</v>
      </c>
      <c r="F2427">
        <v>10982</v>
      </c>
      <c r="G2427">
        <v>14</v>
      </c>
      <c r="H2427">
        <v>128</v>
      </c>
      <c r="I2427">
        <v>6.4651247495902389E-3</v>
      </c>
      <c r="J2427">
        <v>0.5546875</v>
      </c>
      <c r="K2427">
        <v>2024</v>
      </c>
      <c r="L2427">
        <v>36</v>
      </c>
    </row>
    <row r="2428" spans="1:12" x14ac:dyDescent="0.3">
      <c r="A2428">
        <v>6309</v>
      </c>
      <c r="B2428" t="s">
        <v>707</v>
      </c>
      <c r="C2428" t="s">
        <v>536</v>
      </c>
      <c r="D2428">
        <v>67</v>
      </c>
      <c r="E2428" t="s">
        <v>1024</v>
      </c>
      <c r="F2428">
        <v>10982</v>
      </c>
      <c r="G2428">
        <v>15</v>
      </c>
      <c r="H2428">
        <v>165</v>
      </c>
      <c r="I2428">
        <v>6.100892369331634E-3</v>
      </c>
      <c r="J2428">
        <v>0.40606060606060607</v>
      </c>
      <c r="K2428">
        <v>2024</v>
      </c>
      <c r="L2428">
        <v>36</v>
      </c>
    </row>
    <row r="2429" spans="1:12" x14ac:dyDescent="0.3">
      <c r="A2429">
        <v>6309</v>
      </c>
      <c r="B2429" t="s">
        <v>707</v>
      </c>
      <c r="C2429" t="s">
        <v>512</v>
      </c>
      <c r="D2429">
        <v>52</v>
      </c>
      <c r="E2429" t="s">
        <v>2261</v>
      </c>
      <c r="F2429">
        <v>10982</v>
      </c>
      <c r="G2429">
        <v>16</v>
      </c>
      <c r="H2429">
        <v>88</v>
      </c>
      <c r="I2429">
        <v>4.7350209433618647E-3</v>
      </c>
      <c r="J2429">
        <v>0.59090909090909094</v>
      </c>
      <c r="K2429">
        <v>2024</v>
      </c>
      <c r="L2429">
        <v>36</v>
      </c>
    </row>
    <row r="2430" spans="1:12" x14ac:dyDescent="0.3">
      <c r="A2430">
        <v>6309</v>
      </c>
      <c r="B2430" t="s">
        <v>707</v>
      </c>
      <c r="C2430" t="s">
        <v>666</v>
      </c>
      <c r="D2430">
        <v>51</v>
      </c>
      <c r="E2430" t="s">
        <v>3170</v>
      </c>
      <c r="F2430">
        <v>10982</v>
      </c>
      <c r="G2430">
        <v>17</v>
      </c>
      <c r="H2430">
        <v>69</v>
      </c>
      <c r="I2430">
        <v>4.6439628482972135E-3</v>
      </c>
      <c r="J2430">
        <v>0.73913043478260865</v>
      </c>
      <c r="K2430">
        <v>2024</v>
      </c>
      <c r="L2430">
        <v>36</v>
      </c>
    </row>
    <row r="2431" spans="1:12" x14ac:dyDescent="0.3">
      <c r="A2431">
        <v>6309</v>
      </c>
      <c r="B2431" t="s">
        <v>707</v>
      </c>
      <c r="C2431" t="s">
        <v>350</v>
      </c>
      <c r="D2431">
        <v>44</v>
      </c>
      <c r="E2431" t="s">
        <v>1025</v>
      </c>
      <c r="F2431">
        <v>10982</v>
      </c>
      <c r="G2431">
        <v>18</v>
      </c>
      <c r="H2431">
        <v>109</v>
      </c>
      <c r="I2431">
        <v>4.0065561828446549E-3</v>
      </c>
      <c r="J2431">
        <v>0.40366972477064222</v>
      </c>
      <c r="K2431">
        <v>2024</v>
      </c>
      <c r="L2431">
        <v>36</v>
      </c>
    </row>
    <row r="2432" spans="1:12" x14ac:dyDescent="0.3">
      <c r="A2432">
        <v>6309</v>
      </c>
      <c r="B2432" t="s">
        <v>707</v>
      </c>
      <c r="C2432" t="s">
        <v>532</v>
      </c>
      <c r="D2432">
        <v>37</v>
      </c>
      <c r="E2432" t="s">
        <v>3171</v>
      </c>
      <c r="F2432">
        <v>10982</v>
      </c>
      <c r="G2432">
        <v>19</v>
      </c>
      <c r="H2432">
        <v>71</v>
      </c>
      <c r="I2432">
        <v>3.3691495173920963E-3</v>
      </c>
      <c r="J2432">
        <v>0.52112676056338025</v>
      </c>
      <c r="K2432">
        <v>2024</v>
      </c>
      <c r="L2432">
        <v>36</v>
      </c>
    </row>
    <row r="2433" spans="1:12" x14ac:dyDescent="0.3">
      <c r="A2433">
        <v>6309</v>
      </c>
      <c r="B2433" t="s">
        <v>707</v>
      </c>
      <c r="C2433" t="s">
        <v>3172</v>
      </c>
      <c r="D2433">
        <v>32</v>
      </c>
      <c r="E2433" t="s">
        <v>3173</v>
      </c>
      <c r="F2433">
        <v>10982</v>
      </c>
      <c r="G2433">
        <v>20</v>
      </c>
      <c r="H2433">
        <v>40</v>
      </c>
      <c r="I2433">
        <v>2.9138590420688397E-3</v>
      </c>
      <c r="J2433">
        <v>0.8</v>
      </c>
      <c r="K2433">
        <v>2024</v>
      </c>
      <c r="L2433">
        <v>36</v>
      </c>
    </row>
    <row r="2434" spans="1:12" x14ac:dyDescent="0.3">
      <c r="A2434">
        <v>6309</v>
      </c>
      <c r="B2434" t="s">
        <v>707</v>
      </c>
      <c r="C2434" t="s">
        <v>646</v>
      </c>
      <c r="D2434">
        <v>30</v>
      </c>
      <c r="E2434" t="s">
        <v>998</v>
      </c>
      <c r="F2434">
        <v>10982</v>
      </c>
      <c r="G2434">
        <v>21</v>
      </c>
      <c r="H2434">
        <v>4754</v>
      </c>
      <c r="I2434">
        <v>2.7317428519395373E-3</v>
      </c>
      <c r="J2434">
        <v>6.3104753891459822E-3</v>
      </c>
      <c r="K2434">
        <v>2024</v>
      </c>
      <c r="L2434">
        <v>36</v>
      </c>
    </row>
    <row r="2435" spans="1:12" x14ac:dyDescent="0.3">
      <c r="A2435">
        <v>6309</v>
      </c>
      <c r="B2435" t="s">
        <v>707</v>
      </c>
      <c r="C2435" t="s">
        <v>486</v>
      </c>
      <c r="D2435">
        <v>29</v>
      </c>
      <c r="E2435" t="s">
        <v>1029</v>
      </c>
      <c r="F2435">
        <v>10982</v>
      </c>
      <c r="G2435">
        <v>22</v>
      </c>
      <c r="H2435">
        <v>85</v>
      </c>
      <c r="I2435">
        <v>2.640684756874886E-3</v>
      </c>
      <c r="J2435">
        <v>0.3411764705882353</v>
      </c>
      <c r="K2435">
        <v>2024</v>
      </c>
      <c r="L2435">
        <v>36</v>
      </c>
    </row>
    <row r="2436" spans="1:12" x14ac:dyDescent="0.3">
      <c r="A2436">
        <v>6309</v>
      </c>
      <c r="B2436" t="s">
        <v>707</v>
      </c>
      <c r="C2436" t="s">
        <v>572</v>
      </c>
      <c r="D2436">
        <v>26</v>
      </c>
      <c r="E2436" t="s">
        <v>996</v>
      </c>
      <c r="F2436">
        <v>10982</v>
      </c>
      <c r="G2436">
        <v>23</v>
      </c>
      <c r="H2436">
        <v>18857</v>
      </c>
      <c r="I2436">
        <v>2.3675104716809323E-3</v>
      </c>
      <c r="J2436">
        <v>1.3787983242297291E-3</v>
      </c>
      <c r="K2436">
        <v>2024</v>
      </c>
      <c r="L2436">
        <v>36</v>
      </c>
    </row>
    <row r="2437" spans="1:12" x14ac:dyDescent="0.3">
      <c r="A2437">
        <v>6309</v>
      </c>
      <c r="B2437" t="s">
        <v>707</v>
      </c>
      <c r="C2437" t="s">
        <v>458</v>
      </c>
      <c r="D2437">
        <v>25</v>
      </c>
      <c r="E2437" t="s">
        <v>2247</v>
      </c>
      <c r="F2437">
        <v>10982</v>
      </c>
      <c r="G2437">
        <v>24.5</v>
      </c>
      <c r="H2437">
        <v>63</v>
      </c>
      <c r="I2437">
        <v>2.2764523766162811E-3</v>
      </c>
      <c r="J2437">
        <v>0.3968253968253968</v>
      </c>
      <c r="K2437">
        <v>2024</v>
      </c>
      <c r="L2437">
        <v>36</v>
      </c>
    </row>
    <row r="2438" spans="1:12" x14ac:dyDescent="0.3">
      <c r="A2438">
        <v>6309</v>
      </c>
      <c r="B2438" t="s">
        <v>707</v>
      </c>
      <c r="C2438" t="s">
        <v>529</v>
      </c>
      <c r="D2438">
        <v>25</v>
      </c>
      <c r="E2438" t="s">
        <v>1028</v>
      </c>
      <c r="F2438">
        <v>10982</v>
      </c>
      <c r="G2438">
        <v>24.5</v>
      </c>
      <c r="H2438">
        <v>69</v>
      </c>
      <c r="I2438">
        <v>2.2764523766162811E-3</v>
      </c>
      <c r="J2438">
        <v>0.36231884057971014</v>
      </c>
      <c r="K2438">
        <v>2024</v>
      </c>
      <c r="L2438">
        <v>36</v>
      </c>
    </row>
    <row r="2439" spans="1:12" x14ac:dyDescent="0.3">
      <c r="A2439">
        <v>6546</v>
      </c>
      <c r="B2439" t="s">
        <v>949</v>
      </c>
      <c r="C2439" t="s">
        <v>668</v>
      </c>
      <c r="D2439">
        <v>1428</v>
      </c>
      <c r="E2439" t="s">
        <v>1224</v>
      </c>
      <c r="F2439">
        <v>22188</v>
      </c>
      <c r="G2439">
        <v>1</v>
      </c>
      <c r="H2439">
        <v>5140</v>
      </c>
      <c r="I2439">
        <v>6.4359113034072477E-2</v>
      </c>
      <c r="J2439">
        <v>0.27782101167315176</v>
      </c>
      <c r="K2439">
        <v>2024</v>
      </c>
      <c r="L2439">
        <v>36</v>
      </c>
    </row>
    <row r="2440" spans="1:12" x14ac:dyDescent="0.3">
      <c r="A2440">
        <v>6546</v>
      </c>
      <c r="B2440" t="s">
        <v>949</v>
      </c>
      <c r="C2440" t="s">
        <v>200</v>
      </c>
      <c r="D2440">
        <v>1368</v>
      </c>
      <c r="E2440" t="s">
        <v>1173</v>
      </c>
      <c r="F2440">
        <v>22188</v>
      </c>
      <c r="G2440">
        <v>2</v>
      </c>
      <c r="H2440">
        <v>3164</v>
      </c>
      <c r="I2440">
        <v>6.165494862087615E-2</v>
      </c>
      <c r="J2440">
        <v>0.43236409608091025</v>
      </c>
      <c r="K2440">
        <v>2024</v>
      </c>
      <c r="L2440">
        <v>36</v>
      </c>
    </row>
    <row r="2441" spans="1:12" x14ac:dyDescent="0.3">
      <c r="A2441">
        <v>6546</v>
      </c>
      <c r="B2441" t="s">
        <v>949</v>
      </c>
      <c r="C2441" t="s">
        <v>221</v>
      </c>
      <c r="D2441">
        <v>1323</v>
      </c>
      <c r="E2441" t="s">
        <v>1292</v>
      </c>
      <c r="F2441">
        <v>22188</v>
      </c>
      <c r="G2441">
        <v>3</v>
      </c>
      <c r="H2441">
        <v>2613</v>
      </c>
      <c r="I2441">
        <v>5.9626825310978911E-2</v>
      </c>
      <c r="J2441">
        <v>0.50631458094144666</v>
      </c>
      <c r="K2441">
        <v>2024</v>
      </c>
      <c r="L2441">
        <v>36</v>
      </c>
    </row>
    <row r="2442" spans="1:12" x14ac:dyDescent="0.3">
      <c r="A2442">
        <v>6546</v>
      </c>
      <c r="B2442" t="s">
        <v>949</v>
      </c>
      <c r="C2442" t="s">
        <v>490</v>
      </c>
      <c r="D2442">
        <v>971</v>
      </c>
      <c r="E2442" t="s">
        <v>1195</v>
      </c>
      <c r="F2442">
        <v>22188</v>
      </c>
      <c r="G2442">
        <v>4</v>
      </c>
      <c r="H2442">
        <v>7571</v>
      </c>
      <c r="I2442">
        <v>4.3762394086893815E-2</v>
      </c>
      <c r="J2442">
        <v>0.12825254259675076</v>
      </c>
      <c r="K2442">
        <v>2024</v>
      </c>
      <c r="L2442">
        <v>36</v>
      </c>
    </row>
    <row r="2443" spans="1:12" x14ac:dyDescent="0.3">
      <c r="A2443">
        <v>6546</v>
      </c>
      <c r="B2443" t="s">
        <v>949</v>
      </c>
      <c r="C2443" t="s">
        <v>376</v>
      </c>
      <c r="D2443">
        <v>871</v>
      </c>
      <c r="E2443" t="s">
        <v>1222</v>
      </c>
      <c r="F2443">
        <v>22188</v>
      </c>
      <c r="G2443">
        <v>5</v>
      </c>
      <c r="H2443">
        <v>2154</v>
      </c>
      <c r="I2443">
        <v>3.9255453398233282E-2</v>
      </c>
      <c r="J2443">
        <v>0.40436397400185703</v>
      </c>
      <c r="K2443">
        <v>2024</v>
      </c>
      <c r="L2443">
        <v>36</v>
      </c>
    </row>
    <row r="2444" spans="1:12" x14ac:dyDescent="0.3">
      <c r="A2444">
        <v>6546</v>
      </c>
      <c r="B2444" t="s">
        <v>949</v>
      </c>
      <c r="C2444" t="s">
        <v>662</v>
      </c>
      <c r="D2444">
        <v>713</v>
      </c>
      <c r="E2444" t="s">
        <v>1289</v>
      </c>
      <c r="F2444">
        <v>22188</v>
      </c>
      <c r="G2444">
        <v>6</v>
      </c>
      <c r="H2444">
        <v>2375</v>
      </c>
      <c r="I2444">
        <v>3.2134487110149629E-2</v>
      </c>
      <c r="J2444">
        <v>0.30021052631578948</v>
      </c>
      <c r="K2444">
        <v>2024</v>
      </c>
      <c r="L2444">
        <v>36</v>
      </c>
    </row>
    <row r="2445" spans="1:12" x14ac:dyDescent="0.3">
      <c r="A2445">
        <v>6546</v>
      </c>
      <c r="B2445" t="s">
        <v>949</v>
      </c>
      <c r="C2445" t="s">
        <v>165</v>
      </c>
      <c r="D2445">
        <v>572</v>
      </c>
      <c r="E2445" t="s">
        <v>1220</v>
      </c>
      <c r="F2445">
        <v>22188</v>
      </c>
      <c r="G2445">
        <v>7</v>
      </c>
      <c r="H2445">
        <v>3681</v>
      </c>
      <c r="I2445">
        <v>2.5779700739138274E-2</v>
      </c>
      <c r="J2445">
        <v>0.15539255637055149</v>
      </c>
      <c r="K2445">
        <v>2024</v>
      </c>
      <c r="L2445">
        <v>36</v>
      </c>
    </row>
    <row r="2446" spans="1:12" x14ac:dyDescent="0.3">
      <c r="A2446">
        <v>6546</v>
      </c>
      <c r="B2446" t="s">
        <v>949</v>
      </c>
      <c r="C2446" t="s">
        <v>587</v>
      </c>
      <c r="D2446">
        <v>510</v>
      </c>
      <c r="E2446" t="s">
        <v>1169</v>
      </c>
      <c r="F2446">
        <v>22188</v>
      </c>
      <c r="G2446">
        <v>8</v>
      </c>
      <c r="H2446">
        <v>3439</v>
      </c>
      <c r="I2446">
        <v>2.2985397512168739E-2</v>
      </c>
      <c r="J2446">
        <v>0.14829892410584472</v>
      </c>
      <c r="K2446">
        <v>2024</v>
      </c>
      <c r="L2446">
        <v>36</v>
      </c>
    </row>
    <row r="2447" spans="1:12" x14ac:dyDescent="0.3">
      <c r="A2447">
        <v>6546</v>
      </c>
      <c r="B2447" t="s">
        <v>949</v>
      </c>
      <c r="C2447" t="s">
        <v>190</v>
      </c>
      <c r="D2447">
        <v>478</v>
      </c>
      <c r="E2447" t="s">
        <v>1126</v>
      </c>
      <c r="F2447">
        <v>22188</v>
      </c>
      <c r="G2447">
        <v>9</v>
      </c>
      <c r="H2447">
        <v>1130</v>
      </c>
      <c r="I2447">
        <v>2.1543176491797367E-2</v>
      </c>
      <c r="J2447">
        <v>0.4230088495575221</v>
      </c>
      <c r="K2447">
        <v>2024</v>
      </c>
      <c r="L2447">
        <v>36</v>
      </c>
    </row>
    <row r="2448" spans="1:12" x14ac:dyDescent="0.3">
      <c r="A2448">
        <v>6546</v>
      </c>
      <c r="B2448" t="s">
        <v>949</v>
      </c>
      <c r="C2448" t="s">
        <v>508</v>
      </c>
      <c r="D2448">
        <v>469</v>
      </c>
      <c r="E2448" t="s">
        <v>1288</v>
      </c>
      <c r="F2448">
        <v>22188</v>
      </c>
      <c r="G2448">
        <v>10</v>
      </c>
      <c r="H2448">
        <v>2340</v>
      </c>
      <c r="I2448">
        <v>2.113755182981792E-2</v>
      </c>
      <c r="J2448">
        <v>0.20042735042735044</v>
      </c>
      <c r="K2448">
        <v>2024</v>
      </c>
      <c r="L2448">
        <v>36</v>
      </c>
    </row>
    <row r="2449" spans="1:12" x14ac:dyDescent="0.3">
      <c r="A2449">
        <v>6546</v>
      </c>
      <c r="B2449" t="s">
        <v>949</v>
      </c>
      <c r="C2449" t="s">
        <v>198</v>
      </c>
      <c r="D2449">
        <v>449</v>
      </c>
      <c r="E2449" t="s">
        <v>1256</v>
      </c>
      <c r="F2449">
        <v>22188</v>
      </c>
      <c r="G2449">
        <v>11</v>
      </c>
      <c r="H2449">
        <v>5375</v>
      </c>
      <c r="I2449">
        <v>2.0236163692085814E-2</v>
      </c>
      <c r="J2449">
        <v>8.3534883720930236E-2</v>
      </c>
      <c r="K2449">
        <v>2024</v>
      </c>
      <c r="L2449">
        <v>36</v>
      </c>
    </row>
    <row r="2450" spans="1:12" x14ac:dyDescent="0.3">
      <c r="A2450">
        <v>6546</v>
      </c>
      <c r="B2450" t="s">
        <v>949</v>
      </c>
      <c r="C2450" t="s">
        <v>256</v>
      </c>
      <c r="D2450">
        <v>448</v>
      </c>
      <c r="E2450" t="s">
        <v>1255</v>
      </c>
      <c r="F2450">
        <v>22188</v>
      </c>
      <c r="G2450">
        <v>12</v>
      </c>
      <c r="H2450">
        <v>3808</v>
      </c>
      <c r="I2450">
        <v>2.0191094285199208E-2</v>
      </c>
      <c r="J2450">
        <v>0.11764705882352941</v>
      </c>
      <c r="K2450">
        <v>2024</v>
      </c>
      <c r="L2450">
        <v>36</v>
      </c>
    </row>
    <row r="2451" spans="1:12" x14ac:dyDescent="0.3">
      <c r="A2451">
        <v>6546</v>
      </c>
      <c r="B2451" t="s">
        <v>949</v>
      </c>
      <c r="C2451" t="s">
        <v>314</v>
      </c>
      <c r="D2451">
        <v>441</v>
      </c>
      <c r="E2451" t="s">
        <v>1260</v>
      </c>
      <c r="F2451">
        <v>22188</v>
      </c>
      <c r="G2451">
        <v>13</v>
      </c>
      <c r="H2451">
        <v>3945</v>
      </c>
      <c r="I2451">
        <v>1.9875608436992969E-2</v>
      </c>
      <c r="J2451">
        <v>0.11178707224334601</v>
      </c>
      <c r="K2451">
        <v>2024</v>
      </c>
      <c r="L2451">
        <v>36</v>
      </c>
    </row>
    <row r="2452" spans="1:12" x14ac:dyDescent="0.3">
      <c r="A2452">
        <v>6546</v>
      </c>
      <c r="B2452" t="s">
        <v>949</v>
      </c>
      <c r="C2452" t="s">
        <v>384</v>
      </c>
      <c r="D2452">
        <v>377</v>
      </c>
      <c r="E2452" t="s">
        <v>1089</v>
      </c>
      <c r="F2452">
        <v>22188</v>
      </c>
      <c r="G2452">
        <v>14.5</v>
      </c>
      <c r="H2452">
        <v>13339</v>
      </c>
      <c r="I2452">
        <v>1.6991166396250226E-2</v>
      </c>
      <c r="J2452">
        <v>2.8262988230002249E-2</v>
      </c>
      <c r="K2452">
        <v>2024</v>
      </c>
      <c r="L2452">
        <v>36</v>
      </c>
    </row>
    <row r="2453" spans="1:12" x14ac:dyDescent="0.3">
      <c r="A2453">
        <v>6546</v>
      </c>
      <c r="B2453" t="s">
        <v>949</v>
      </c>
      <c r="C2453" t="s">
        <v>604</v>
      </c>
      <c r="D2453">
        <v>377</v>
      </c>
      <c r="E2453" t="s">
        <v>1186</v>
      </c>
      <c r="F2453">
        <v>22188</v>
      </c>
      <c r="G2453">
        <v>14.5</v>
      </c>
      <c r="H2453">
        <v>5751</v>
      </c>
      <c r="I2453">
        <v>1.6991166396250226E-2</v>
      </c>
      <c r="J2453">
        <v>6.5553816727525652E-2</v>
      </c>
      <c r="K2453">
        <v>2024</v>
      </c>
      <c r="L2453">
        <v>36</v>
      </c>
    </row>
    <row r="2454" spans="1:12" x14ac:dyDescent="0.3">
      <c r="A2454">
        <v>6546</v>
      </c>
      <c r="B2454" t="s">
        <v>949</v>
      </c>
      <c r="C2454" t="s">
        <v>465</v>
      </c>
      <c r="D2454">
        <v>358</v>
      </c>
      <c r="E2454" t="s">
        <v>1291</v>
      </c>
      <c r="F2454">
        <v>22188</v>
      </c>
      <c r="G2454">
        <v>16</v>
      </c>
      <c r="H2454">
        <v>1535</v>
      </c>
      <c r="I2454">
        <v>1.6134847665404722E-2</v>
      </c>
      <c r="J2454">
        <v>0.23322475570032572</v>
      </c>
      <c r="K2454">
        <v>2024</v>
      </c>
      <c r="L2454">
        <v>36</v>
      </c>
    </row>
    <row r="2455" spans="1:12" x14ac:dyDescent="0.3">
      <c r="A2455">
        <v>6546</v>
      </c>
      <c r="B2455" t="s">
        <v>949</v>
      </c>
      <c r="C2455" t="s">
        <v>576</v>
      </c>
      <c r="D2455">
        <v>355</v>
      </c>
      <c r="E2455" t="s">
        <v>1287</v>
      </c>
      <c r="F2455">
        <v>22188</v>
      </c>
      <c r="G2455">
        <v>17</v>
      </c>
      <c r="H2455">
        <v>2709</v>
      </c>
      <c r="I2455">
        <v>1.5999639444744907E-2</v>
      </c>
      <c r="J2455">
        <v>0.13104466592838687</v>
      </c>
      <c r="K2455">
        <v>2024</v>
      </c>
      <c r="L2455">
        <v>36</v>
      </c>
    </row>
    <row r="2456" spans="1:12" x14ac:dyDescent="0.3">
      <c r="A2456">
        <v>6546</v>
      </c>
      <c r="B2456" t="s">
        <v>949</v>
      </c>
      <c r="C2456" t="s">
        <v>449</v>
      </c>
      <c r="D2456">
        <v>350</v>
      </c>
      <c r="E2456" t="s">
        <v>1172</v>
      </c>
      <c r="F2456">
        <v>22188</v>
      </c>
      <c r="G2456">
        <v>18</v>
      </c>
      <c r="H2456">
        <v>1277</v>
      </c>
      <c r="I2456">
        <v>1.577429241031188E-2</v>
      </c>
      <c r="J2456">
        <v>0.27407987470634299</v>
      </c>
      <c r="K2456">
        <v>2024</v>
      </c>
      <c r="L2456">
        <v>36</v>
      </c>
    </row>
    <row r="2457" spans="1:12" x14ac:dyDescent="0.3">
      <c r="A2457">
        <v>6546</v>
      </c>
      <c r="B2457" t="s">
        <v>949</v>
      </c>
      <c r="C2457" t="s">
        <v>381</v>
      </c>
      <c r="D2457">
        <v>341</v>
      </c>
      <c r="E2457" t="s">
        <v>1093</v>
      </c>
      <c r="F2457">
        <v>22188</v>
      </c>
      <c r="G2457">
        <v>19</v>
      </c>
      <c r="H2457">
        <v>12810</v>
      </c>
      <c r="I2457">
        <v>1.5368667748332432E-2</v>
      </c>
      <c r="J2457">
        <v>2.6619828259172522E-2</v>
      </c>
      <c r="K2457">
        <v>2024</v>
      </c>
      <c r="L2457">
        <v>36</v>
      </c>
    </row>
    <row r="2458" spans="1:12" x14ac:dyDescent="0.3">
      <c r="A2458">
        <v>6546</v>
      </c>
      <c r="B2458" t="s">
        <v>949</v>
      </c>
      <c r="C2458" t="s">
        <v>601</v>
      </c>
      <c r="D2458">
        <v>314</v>
      </c>
      <c r="E2458" t="s">
        <v>1290</v>
      </c>
      <c r="F2458">
        <v>22188</v>
      </c>
      <c r="G2458">
        <v>20</v>
      </c>
      <c r="H2458">
        <v>2857</v>
      </c>
      <c r="I2458">
        <v>1.4151793762394086E-2</v>
      </c>
      <c r="J2458">
        <v>0.10990549527476373</v>
      </c>
      <c r="K2458">
        <v>2024</v>
      </c>
      <c r="L2458">
        <v>36</v>
      </c>
    </row>
    <row r="2459" spans="1:12" x14ac:dyDescent="0.3">
      <c r="A2459">
        <v>6546</v>
      </c>
      <c r="B2459" t="s">
        <v>949</v>
      </c>
      <c r="C2459" t="s">
        <v>665</v>
      </c>
      <c r="D2459">
        <v>307</v>
      </c>
      <c r="E2459" t="s">
        <v>1226</v>
      </c>
      <c r="F2459">
        <v>22188</v>
      </c>
      <c r="G2459">
        <v>21</v>
      </c>
      <c r="H2459">
        <v>1821</v>
      </c>
      <c r="I2459">
        <v>1.3836307914187849E-2</v>
      </c>
      <c r="J2459">
        <v>0.1685886875343218</v>
      </c>
      <c r="K2459">
        <v>2024</v>
      </c>
      <c r="L2459">
        <v>36</v>
      </c>
    </row>
    <row r="2460" spans="1:12" x14ac:dyDescent="0.3">
      <c r="A2460">
        <v>6546</v>
      </c>
      <c r="B2460" t="s">
        <v>949</v>
      </c>
      <c r="C2460" t="s">
        <v>1174</v>
      </c>
      <c r="D2460">
        <v>279</v>
      </c>
      <c r="E2460" t="s">
        <v>1175</v>
      </c>
      <c r="F2460">
        <v>22188</v>
      </c>
      <c r="G2460">
        <v>22</v>
      </c>
      <c r="H2460">
        <v>1417</v>
      </c>
      <c r="I2460">
        <v>1.2574364521362898E-2</v>
      </c>
      <c r="J2460">
        <v>0.19689484827099507</v>
      </c>
      <c r="K2460">
        <v>2024</v>
      </c>
      <c r="L2460">
        <v>36</v>
      </c>
    </row>
    <row r="2461" spans="1:12" x14ac:dyDescent="0.3">
      <c r="A2461">
        <v>6546</v>
      </c>
      <c r="B2461" t="s">
        <v>949</v>
      </c>
      <c r="C2461" t="s">
        <v>163</v>
      </c>
      <c r="D2461">
        <v>262</v>
      </c>
      <c r="E2461" t="s">
        <v>1146</v>
      </c>
      <c r="F2461">
        <v>22188</v>
      </c>
      <c r="G2461">
        <v>23</v>
      </c>
      <c r="H2461">
        <v>2970</v>
      </c>
      <c r="I2461">
        <v>1.1808184604290608E-2</v>
      </c>
      <c r="J2461">
        <v>8.8215488215488219E-2</v>
      </c>
      <c r="K2461">
        <v>2024</v>
      </c>
      <c r="L2461">
        <v>36</v>
      </c>
    </row>
    <row r="2462" spans="1:12" x14ac:dyDescent="0.3">
      <c r="A2462">
        <v>6546</v>
      </c>
      <c r="B2462" t="s">
        <v>949</v>
      </c>
      <c r="C2462" t="s">
        <v>402</v>
      </c>
      <c r="D2462">
        <v>261</v>
      </c>
      <c r="E2462" t="s">
        <v>1189</v>
      </c>
      <c r="F2462">
        <v>22188</v>
      </c>
      <c r="G2462">
        <v>24</v>
      </c>
      <c r="H2462">
        <v>5544</v>
      </c>
      <c r="I2462">
        <v>1.1763115197404002E-2</v>
      </c>
      <c r="J2462">
        <v>4.707792207792208E-2</v>
      </c>
      <c r="K2462">
        <v>2024</v>
      </c>
      <c r="L2462">
        <v>36</v>
      </c>
    </row>
    <row r="2463" spans="1:12" x14ac:dyDescent="0.3">
      <c r="A2463">
        <v>6546</v>
      </c>
      <c r="B2463" t="s">
        <v>949</v>
      </c>
      <c r="C2463" t="s">
        <v>338</v>
      </c>
      <c r="D2463">
        <v>259</v>
      </c>
      <c r="E2463" t="s">
        <v>969</v>
      </c>
      <c r="F2463">
        <v>22188</v>
      </c>
      <c r="G2463">
        <v>25</v>
      </c>
      <c r="H2463">
        <v>8003</v>
      </c>
      <c r="I2463">
        <v>1.1672976383630792E-2</v>
      </c>
      <c r="J2463">
        <v>3.2362863926027739E-2</v>
      </c>
      <c r="K2463">
        <v>2024</v>
      </c>
      <c r="L2463">
        <v>36</v>
      </c>
    </row>
    <row r="2464" spans="1:12" x14ac:dyDescent="0.3">
      <c r="A2464">
        <v>6546</v>
      </c>
      <c r="B2464" t="s">
        <v>949</v>
      </c>
      <c r="C2464" t="s">
        <v>408</v>
      </c>
      <c r="D2464">
        <v>230</v>
      </c>
      <c r="E2464" t="s">
        <v>982</v>
      </c>
      <c r="F2464">
        <v>22188</v>
      </c>
      <c r="G2464">
        <v>26</v>
      </c>
      <c r="H2464">
        <v>5976</v>
      </c>
      <c r="I2464">
        <v>1.0365963583919236E-2</v>
      </c>
      <c r="J2464">
        <v>3.8487282463186077E-2</v>
      </c>
      <c r="K2464">
        <v>2024</v>
      </c>
      <c r="L2464">
        <v>36</v>
      </c>
    </row>
    <row r="2465" spans="1:12" x14ac:dyDescent="0.3">
      <c r="A2465">
        <v>6546</v>
      </c>
      <c r="B2465" t="s">
        <v>949</v>
      </c>
      <c r="C2465" t="s">
        <v>237</v>
      </c>
      <c r="D2465">
        <v>229</v>
      </c>
      <c r="E2465" t="s">
        <v>1123</v>
      </c>
      <c r="F2465">
        <v>22188</v>
      </c>
      <c r="G2465">
        <v>27</v>
      </c>
      <c r="H2465">
        <v>2503</v>
      </c>
      <c r="I2465">
        <v>1.032089417703263E-2</v>
      </c>
      <c r="J2465">
        <v>9.1490211745904909E-2</v>
      </c>
      <c r="K2465">
        <v>2024</v>
      </c>
      <c r="L2465">
        <v>36</v>
      </c>
    </row>
    <row r="2466" spans="1:12" x14ac:dyDescent="0.3">
      <c r="A2466">
        <v>6546</v>
      </c>
      <c r="B2466" t="s">
        <v>949</v>
      </c>
      <c r="C2466" t="s">
        <v>385</v>
      </c>
      <c r="D2466">
        <v>219</v>
      </c>
      <c r="E2466" t="s">
        <v>1257</v>
      </c>
      <c r="F2466">
        <v>22188</v>
      </c>
      <c r="G2466">
        <v>28</v>
      </c>
      <c r="H2466">
        <v>1261</v>
      </c>
      <c r="I2466">
        <v>9.8702001081665772E-3</v>
      </c>
      <c r="J2466">
        <v>0.17367168913560665</v>
      </c>
      <c r="K2466">
        <v>2024</v>
      </c>
      <c r="L2466">
        <v>36</v>
      </c>
    </row>
    <row r="2467" spans="1:12" x14ac:dyDescent="0.3">
      <c r="A2467">
        <v>6546</v>
      </c>
      <c r="B2467" t="s">
        <v>949</v>
      </c>
      <c r="C2467" t="s">
        <v>360</v>
      </c>
      <c r="D2467">
        <v>211</v>
      </c>
      <c r="E2467" t="s">
        <v>981</v>
      </c>
      <c r="F2467">
        <v>22188</v>
      </c>
      <c r="G2467">
        <v>29</v>
      </c>
      <c r="H2467">
        <v>1596</v>
      </c>
      <c r="I2467">
        <v>9.5096448530737343E-3</v>
      </c>
      <c r="J2467">
        <v>0.13220551378446116</v>
      </c>
      <c r="K2467">
        <v>2024</v>
      </c>
      <c r="L2467">
        <v>36</v>
      </c>
    </row>
    <row r="2468" spans="1:12" x14ac:dyDescent="0.3">
      <c r="A2468">
        <v>6546</v>
      </c>
      <c r="B2468" t="s">
        <v>949</v>
      </c>
      <c r="C2468" t="s">
        <v>531</v>
      </c>
      <c r="D2468">
        <v>188</v>
      </c>
      <c r="E2468" t="s">
        <v>1194</v>
      </c>
      <c r="F2468">
        <v>22188</v>
      </c>
      <c r="G2468">
        <v>30</v>
      </c>
      <c r="H2468">
        <v>3403</v>
      </c>
      <c r="I2468">
        <v>8.4730484946818098E-3</v>
      </c>
      <c r="J2468">
        <v>5.5245371730825742E-2</v>
      </c>
      <c r="K2468">
        <v>2024</v>
      </c>
      <c r="L2468">
        <v>36</v>
      </c>
    </row>
    <row r="2469" spans="1:12" x14ac:dyDescent="0.3">
      <c r="A2469">
        <v>6546</v>
      </c>
      <c r="B2469" t="s">
        <v>949</v>
      </c>
      <c r="C2469" t="s">
        <v>527</v>
      </c>
      <c r="D2469">
        <v>178</v>
      </c>
      <c r="E2469" t="s">
        <v>1252</v>
      </c>
      <c r="F2469">
        <v>22188</v>
      </c>
      <c r="G2469">
        <v>31</v>
      </c>
      <c r="H2469">
        <v>5204</v>
      </c>
      <c r="I2469">
        <v>8.0223544258157566E-3</v>
      </c>
      <c r="J2469">
        <v>3.420445810914681E-2</v>
      </c>
      <c r="K2469">
        <v>2024</v>
      </c>
      <c r="L2469">
        <v>36</v>
      </c>
    </row>
    <row r="2470" spans="1:12" x14ac:dyDescent="0.3">
      <c r="A2470">
        <v>6546</v>
      </c>
      <c r="B2470" t="s">
        <v>949</v>
      </c>
      <c r="C2470" t="s">
        <v>447</v>
      </c>
      <c r="D2470">
        <v>159</v>
      </c>
      <c r="E2470" t="s">
        <v>1147</v>
      </c>
      <c r="F2470">
        <v>22188</v>
      </c>
      <c r="G2470">
        <v>32</v>
      </c>
      <c r="H2470">
        <v>2679</v>
      </c>
      <c r="I2470">
        <v>7.1660356949702544E-3</v>
      </c>
      <c r="J2470">
        <v>5.9350503919372903E-2</v>
      </c>
      <c r="K2470">
        <v>2024</v>
      </c>
      <c r="L2470">
        <v>36</v>
      </c>
    </row>
    <row r="2471" spans="1:12" x14ac:dyDescent="0.3">
      <c r="A2471">
        <v>6546</v>
      </c>
      <c r="B2471" t="s">
        <v>949</v>
      </c>
      <c r="C2471" t="s">
        <v>368</v>
      </c>
      <c r="D2471">
        <v>148</v>
      </c>
      <c r="E2471" t="s">
        <v>1087</v>
      </c>
      <c r="F2471">
        <v>22188</v>
      </c>
      <c r="G2471">
        <v>33</v>
      </c>
      <c r="H2471">
        <v>9848</v>
      </c>
      <c r="I2471">
        <v>6.6702722192175951E-3</v>
      </c>
      <c r="J2471">
        <v>1.5028432168968318E-2</v>
      </c>
      <c r="K2471">
        <v>2024</v>
      </c>
      <c r="L2471">
        <v>36</v>
      </c>
    </row>
    <row r="2472" spans="1:12" x14ac:dyDescent="0.3">
      <c r="A2472">
        <v>6546</v>
      </c>
      <c r="B2472" t="s">
        <v>949</v>
      </c>
      <c r="C2472" t="s">
        <v>411</v>
      </c>
      <c r="D2472">
        <v>138</v>
      </c>
      <c r="E2472" t="s">
        <v>1259</v>
      </c>
      <c r="F2472">
        <v>22188</v>
      </c>
      <c r="G2472">
        <v>34</v>
      </c>
      <c r="H2472">
        <v>955</v>
      </c>
      <c r="I2472">
        <v>6.219578150351541E-3</v>
      </c>
      <c r="J2472">
        <v>0.14450261780104712</v>
      </c>
      <c r="K2472">
        <v>2024</v>
      </c>
      <c r="L2472">
        <v>36</v>
      </c>
    </row>
    <row r="2473" spans="1:12" x14ac:dyDescent="0.3">
      <c r="A2473">
        <v>6546</v>
      </c>
      <c r="B2473" t="s">
        <v>949</v>
      </c>
      <c r="C2473" t="s">
        <v>647</v>
      </c>
      <c r="D2473">
        <v>135</v>
      </c>
      <c r="E2473" t="s">
        <v>1117</v>
      </c>
      <c r="F2473">
        <v>22188</v>
      </c>
      <c r="G2473">
        <v>35</v>
      </c>
      <c r="H2473">
        <v>1725</v>
      </c>
      <c r="I2473">
        <v>6.0843699296917256E-3</v>
      </c>
      <c r="J2473">
        <v>7.8260869565217397E-2</v>
      </c>
      <c r="K2473">
        <v>2024</v>
      </c>
      <c r="L2473">
        <v>36</v>
      </c>
    </row>
    <row r="2474" spans="1:12" x14ac:dyDescent="0.3">
      <c r="A2474">
        <v>6546</v>
      </c>
      <c r="B2474" t="s">
        <v>949</v>
      </c>
      <c r="C2474" t="s">
        <v>268</v>
      </c>
      <c r="D2474">
        <v>129</v>
      </c>
      <c r="E2474" t="s">
        <v>1152</v>
      </c>
      <c r="F2474">
        <v>22188</v>
      </c>
      <c r="G2474">
        <v>36</v>
      </c>
      <c r="H2474">
        <v>3255</v>
      </c>
      <c r="I2474">
        <v>5.8139534883720929E-3</v>
      </c>
      <c r="J2474">
        <v>3.9631336405529953E-2</v>
      </c>
      <c r="K2474">
        <v>2024</v>
      </c>
      <c r="L2474">
        <v>36</v>
      </c>
    </row>
    <row r="2475" spans="1:12" x14ac:dyDescent="0.3">
      <c r="A2475">
        <v>6546</v>
      </c>
      <c r="B2475" t="s">
        <v>949</v>
      </c>
      <c r="C2475" t="s">
        <v>386</v>
      </c>
      <c r="D2475">
        <v>124</v>
      </c>
      <c r="E2475" t="s">
        <v>1191</v>
      </c>
      <c r="F2475">
        <v>22188</v>
      </c>
      <c r="G2475">
        <v>37</v>
      </c>
      <c r="H2475">
        <v>6371</v>
      </c>
      <c r="I2475">
        <v>5.5886064539390663E-3</v>
      </c>
      <c r="J2475">
        <v>1.9463192591429916E-2</v>
      </c>
      <c r="K2475">
        <v>2024</v>
      </c>
      <c r="L2475">
        <v>36</v>
      </c>
    </row>
    <row r="2476" spans="1:12" x14ac:dyDescent="0.3">
      <c r="A2476">
        <v>6546</v>
      </c>
      <c r="B2476" t="s">
        <v>949</v>
      </c>
      <c r="C2476" t="s">
        <v>147</v>
      </c>
      <c r="D2476">
        <v>119</v>
      </c>
      <c r="E2476" t="s">
        <v>1114</v>
      </c>
      <c r="F2476">
        <v>22188</v>
      </c>
      <c r="G2476">
        <v>38</v>
      </c>
      <c r="H2476">
        <v>1564</v>
      </c>
      <c r="I2476">
        <v>5.3632594195060397E-3</v>
      </c>
      <c r="J2476">
        <v>7.6086956521739135E-2</v>
      </c>
      <c r="K2476">
        <v>2024</v>
      </c>
      <c r="L2476">
        <v>36</v>
      </c>
    </row>
    <row r="2477" spans="1:12" x14ac:dyDescent="0.3">
      <c r="A2477">
        <v>6546</v>
      </c>
      <c r="B2477" t="s">
        <v>949</v>
      </c>
      <c r="C2477" t="s">
        <v>527</v>
      </c>
      <c r="D2477">
        <v>112</v>
      </c>
      <c r="E2477" t="s">
        <v>1145</v>
      </c>
      <c r="F2477">
        <v>22188</v>
      </c>
      <c r="G2477">
        <v>39</v>
      </c>
      <c r="H2477">
        <v>2059</v>
      </c>
      <c r="I2477">
        <v>5.0477735712998019E-3</v>
      </c>
      <c r="J2477">
        <v>5.4395337542496355E-2</v>
      </c>
      <c r="K2477">
        <v>2024</v>
      </c>
      <c r="L2477">
        <v>36</v>
      </c>
    </row>
    <row r="2478" spans="1:12" x14ac:dyDescent="0.3">
      <c r="A2478">
        <v>6546</v>
      </c>
      <c r="B2478" t="s">
        <v>949</v>
      </c>
      <c r="C2478" t="s">
        <v>516</v>
      </c>
      <c r="D2478">
        <v>110</v>
      </c>
      <c r="E2478" t="s">
        <v>1294</v>
      </c>
      <c r="F2478">
        <v>22188</v>
      </c>
      <c r="G2478">
        <v>40</v>
      </c>
      <c r="H2478">
        <v>888</v>
      </c>
      <c r="I2478">
        <v>4.9576347575265908E-3</v>
      </c>
      <c r="J2478">
        <v>0.12387387387387387</v>
      </c>
      <c r="K2478">
        <v>2024</v>
      </c>
      <c r="L2478">
        <v>36</v>
      </c>
    </row>
    <row r="2479" spans="1:12" x14ac:dyDescent="0.3">
      <c r="A2479">
        <v>6546</v>
      </c>
      <c r="B2479" t="s">
        <v>949</v>
      </c>
      <c r="C2479" t="s">
        <v>160</v>
      </c>
      <c r="D2479">
        <v>103</v>
      </c>
      <c r="E2479" t="s">
        <v>968</v>
      </c>
      <c r="F2479">
        <v>22188</v>
      </c>
      <c r="G2479">
        <v>41</v>
      </c>
      <c r="H2479">
        <v>1805</v>
      </c>
      <c r="I2479">
        <v>4.642148909320353E-3</v>
      </c>
      <c r="J2479">
        <v>5.706371191135734E-2</v>
      </c>
      <c r="K2479">
        <v>2024</v>
      </c>
      <c r="L2479">
        <v>36</v>
      </c>
    </row>
    <row r="2480" spans="1:12" x14ac:dyDescent="0.3">
      <c r="A2480">
        <v>6546</v>
      </c>
      <c r="B2480" t="s">
        <v>949</v>
      </c>
      <c r="C2480" t="s">
        <v>249</v>
      </c>
      <c r="D2480">
        <v>99</v>
      </c>
      <c r="E2480" t="s">
        <v>1115</v>
      </c>
      <c r="F2480">
        <v>22188</v>
      </c>
      <c r="G2480">
        <v>42</v>
      </c>
      <c r="H2480">
        <v>1454</v>
      </c>
      <c r="I2480">
        <v>4.4618712817739315E-3</v>
      </c>
      <c r="J2480">
        <v>6.8088033012379645E-2</v>
      </c>
      <c r="K2480">
        <v>2024</v>
      </c>
      <c r="L2480">
        <v>36</v>
      </c>
    </row>
    <row r="2481" spans="1:12" x14ac:dyDescent="0.3">
      <c r="A2481">
        <v>6546</v>
      </c>
      <c r="B2481" t="s">
        <v>949</v>
      </c>
      <c r="C2481" t="s">
        <v>404</v>
      </c>
      <c r="D2481">
        <v>94</v>
      </c>
      <c r="E2481" t="s">
        <v>1293</v>
      </c>
      <c r="F2481">
        <v>22188</v>
      </c>
      <c r="G2481">
        <v>43</v>
      </c>
      <c r="H2481">
        <v>2756</v>
      </c>
      <c r="I2481">
        <v>4.2365242473409049E-3</v>
      </c>
      <c r="J2481">
        <v>3.4107402031930335E-2</v>
      </c>
      <c r="K2481">
        <v>2024</v>
      </c>
      <c r="L2481">
        <v>36</v>
      </c>
    </row>
    <row r="2482" spans="1:12" x14ac:dyDescent="0.3">
      <c r="A2482">
        <v>6546</v>
      </c>
      <c r="B2482" t="s">
        <v>949</v>
      </c>
      <c r="C2482" t="s">
        <v>352</v>
      </c>
      <c r="D2482">
        <v>89</v>
      </c>
      <c r="E2482" t="s">
        <v>3032</v>
      </c>
      <c r="F2482">
        <v>22188</v>
      </c>
      <c r="G2482">
        <v>44</v>
      </c>
      <c r="H2482">
        <v>533</v>
      </c>
      <c r="I2482">
        <v>4.0111772129078783E-3</v>
      </c>
      <c r="J2482">
        <v>0.16697936210131331</v>
      </c>
      <c r="K2482">
        <v>2024</v>
      </c>
      <c r="L2482">
        <v>36</v>
      </c>
    </row>
    <row r="2483" spans="1:12" x14ac:dyDescent="0.3">
      <c r="A2483">
        <v>6546</v>
      </c>
      <c r="B2483" t="s">
        <v>949</v>
      </c>
      <c r="C2483" t="s">
        <v>1155</v>
      </c>
      <c r="D2483">
        <v>88</v>
      </c>
      <c r="E2483" t="s">
        <v>1156</v>
      </c>
      <c r="F2483">
        <v>22188</v>
      </c>
      <c r="G2483">
        <v>45</v>
      </c>
      <c r="H2483">
        <v>568</v>
      </c>
      <c r="I2483">
        <v>3.9661078060212731E-3</v>
      </c>
      <c r="J2483">
        <v>0.15492957746478872</v>
      </c>
      <c r="K2483">
        <v>2024</v>
      </c>
      <c r="L2483">
        <v>36</v>
      </c>
    </row>
    <row r="2484" spans="1:12" x14ac:dyDescent="0.3">
      <c r="A2484">
        <v>6546</v>
      </c>
      <c r="B2484" t="s">
        <v>949</v>
      </c>
      <c r="C2484" t="s">
        <v>546</v>
      </c>
      <c r="D2484">
        <v>85</v>
      </c>
      <c r="E2484" t="s">
        <v>1185</v>
      </c>
      <c r="F2484">
        <v>22188</v>
      </c>
      <c r="G2484">
        <v>46</v>
      </c>
      <c r="H2484">
        <v>5351</v>
      </c>
      <c r="I2484">
        <v>3.8308995853614568E-3</v>
      </c>
      <c r="J2484">
        <v>1.5884881330592411E-2</v>
      </c>
      <c r="K2484">
        <v>2024</v>
      </c>
      <c r="L2484">
        <v>36</v>
      </c>
    </row>
    <row r="2485" spans="1:12" x14ac:dyDescent="0.3">
      <c r="A2485">
        <v>6546</v>
      </c>
      <c r="B2485" t="s">
        <v>949</v>
      </c>
      <c r="C2485" t="s">
        <v>436</v>
      </c>
      <c r="D2485">
        <v>81</v>
      </c>
      <c r="E2485" t="s">
        <v>967</v>
      </c>
      <c r="F2485">
        <v>22188</v>
      </c>
      <c r="G2485">
        <v>47</v>
      </c>
      <c r="H2485">
        <v>1634</v>
      </c>
      <c r="I2485">
        <v>3.6506219578150353E-3</v>
      </c>
      <c r="J2485">
        <v>4.9571603427172581E-2</v>
      </c>
      <c r="K2485">
        <v>2024</v>
      </c>
      <c r="L2485">
        <v>36</v>
      </c>
    </row>
    <row r="2486" spans="1:12" x14ac:dyDescent="0.3">
      <c r="A2486">
        <v>6546</v>
      </c>
      <c r="B2486" t="s">
        <v>949</v>
      </c>
      <c r="C2486" t="s">
        <v>310</v>
      </c>
      <c r="D2486">
        <v>77</v>
      </c>
      <c r="E2486" t="s">
        <v>975</v>
      </c>
      <c r="F2486">
        <v>22188</v>
      </c>
      <c r="G2486">
        <v>48</v>
      </c>
      <c r="H2486">
        <v>757</v>
      </c>
      <c r="I2486">
        <v>3.4703443302686139E-3</v>
      </c>
      <c r="J2486">
        <v>0.10171730515191546</v>
      </c>
      <c r="K2486">
        <v>2024</v>
      </c>
      <c r="L2486">
        <v>36</v>
      </c>
    </row>
    <row r="2487" spans="1:12" x14ac:dyDescent="0.3">
      <c r="A2487">
        <v>6546</v>
      </c>
      <c r="B2487" t="s">
        <v>949</v>
      </c>
      <c r="C2487" t="s">
        <v>388</v>
      </c>
      <c r="D2487">
        <v>72</v>
      </c>
      <c r="E2487" t="s">
        <v>1090</v>
      </c>
      <c r="F2487">
        <v>22188</v>
      </c>
      <c r="G2487">
        <v>49</v>
      </c>
      <c r="H2487">
        <v>925</v>
      </c>
      <c r="I2487">
        <v>3.2449972958355868E-3</v>
      </c>
      <c r="J2487">
        <v>7.7837837837837834E-2</v>
      </c>
      <c r="K2487">
        <v>2024</v>
      </c>
      <c r="L2487">
        <v>36</v>
      </c>
    </row>
    <row r="2488" spans="1:12" x14ac:dyDescent="0.3">
      <c r="A2488">
        <v>6546</v>
      </c>
      <c r="B2488" t="s">
        <v>949</v>
      </c>
      <c r="C2488" t="s">
        <v>207</v>
      </c>
      <c r="D2488">
        <v>70</v>
      </c>
      <c r="E2488" t="s">
        <v>2254</v>
      </c>
      <c r="F2488">
        <v>22188</v>
      </c>
      <c r="G2488">
        <v>51</v>
      </c>
      <c r="H2488">
        <v>624</v>
      </c>
      <c r="I2488">
        <v>3.1548584820623761E-3</v>
      </c>
      <c r="J2488">
        <v>0.11217948717948718</v>
      </c>
      <c r="K2488">
        <v>2024</v>
      </c>
      <c r="L2488">
        <v>36</v>
      </c>
    </row>
    <row r="2489" spans="1:12" x14ac:dyDescent="0.3">
      <c r="A2489">
        <v>6546</v>
      </c>
      <c r="B2489" t="s">
        <v>949</v>
      </c>
      <c r="C2489" t="s">
        <v>3024</v>
      </c>
      <c r="D2489">
        <v>70</v>
      </c>
      <c r="E2489" t="s">
        <v>3025</v>
      </c>
      <c r="F2489">
        <v>22188</v>
      </c>
      <c r="G2489">
        <v>51</v>
      </c>
      <c r="H2489">
        <v>316</v>
      </c>
      <c r="I2489">
        <v>3.1548584820623761E-3</v>
      </c>
      <c r="J2489">
        <v>0.22151898734177214</v>
      </c>
      <c r="K2489">
        <v>2024</v>
      </c>
      <c r="L2489">
        <v>36</v>
      </c>
    </row>
    <row r="2490" spans="1:12" x14ac:dyDescent="0.3">
      <c r="A2490">
        <v>6546</v>
      </c>
      <c r="B2490" t="s">
        <v>949</v>
      </c>
      <c r="C2490" t="s">
        <v>594</v>
      </c>
      <c r="D2490">
        <v>70</v>
      </c>
      <c r="E2490" t="s">
        <v>1170</v>
      </c>
      <c r="F2490">
        <v>22188</v>
      </c>
      <c r="G2490">
        <v>51</v>
      </c>
      <c r="H2490">
        <v>1063</v>
      </c>
      <c r="I2490">
        <v>3.1548584820623761E-3</v>
      </c>
      <c r="J2490">
        <v>6.5851364063969894E-2</v>
      </c>
      <c r="K2490">
        <v>2024</v>
      </c>
      <c r="L2490">
        <v>36</v>
      </c>
    </row>
    <row r="2491" spans="1:12" x14ac:dyDescent="0.3">
      <c r="A2491">
        <v>6546</v>
      </c>
      <c r="B2491" t="s">
        <v>949</v>
      </c>
      <c r="C2491" t="s">
        <v>400</v>
      </c>
      <c r="D2491">
        <v>68</v>
      </c>
      <c r="E2491" t="s">
        <v>1116</v>
      </c>
      <c r="F2491">
        <v>22188</v>
      </c>
      <c r="G2491">
        <v>53.5</v>
      </c>
      <c r="H2491">
        <v>1140</v>
      </c>
      <c r="I2491">
        <v>3.0647196682891654E-3</v>
      </c>
      <c r="J2491">
        <v>5.9649122807017542E-2</v>
      </c>
      <c r="K2491">
        <v>2024</v>
      </c>
      <c r="L2491">
        <v>36</v>
      </c>
    </row>
    <row r="2492" spans="1:12" x14ac:dyDescent="0.3">
      <c r="A2492">
        <v>6546</v>
      </c>
      <c r="B2492" t="s">
        <v>949</v>
      </c>
      <c r="C2492" t="s">
        <v>590</v>
      </c>
      <c r="D2492">
        <v>68</v>
      </c>
      <c r="E2492" t="s">
        <v>1296</v>
      </c>
      <c r="F2492">
        <v>22188</v>
      </c>
      <c r="G2492">
        <v>53.5</v>
      </c>
      <c r="H2492">
        <v>670</v>
      </c>
      <c r="I2492">
        <v>3.0647196682891654E-3</v>
      </c>
      <c r="J2492">
        <v>0.10149253731343283</v>
      </c>
      <c r="K2492">
        <v>2024</v>
      </c>
      <c r="L2492">
        <v>36</v>
      </c>
    </row>
    <row r="2493" spans="1:12" x14ac:dyDescent="0.3">
      <c r="A2493">
        <v>6546</v>
      </c>
      <c r="B2493" t="s">
        <v>949</v>
      </c>
      <c r="C2493" t="s">
        <v>193</v>
      </c>
      <c r="D2493">
        <v>65</v>
      </c>
      <c r="E2493" t="s">
        <v>1221</v>
      </c>
      <c r="F2493">
        <v>22188</v>
      </c>
      <c r="G2493">
        <v>55</v>
      </c>
      <c r="H2493">
        <v>1866</v>
      </c>
      <c r="I2493">
        <v>2.929511447629349E-3</v>
      </c>
      <c r="J2493">
        <v>3.483386923901393E-2</v>
      </c>
      <c r="K2493">
        <v>2024</v>
      </c>
      <c r="L2493">
        <v>36</v>
      </c>
    </row>
    <row r="2494" spans="1:12" x14ac:dyDescent="0.3">
      <c r="A2494">
        <v>6546</v>
      </c>
      <c r="B2494" t="s">
        <v>949</v>
      </c>
      <c r="C2494" t="s">
        <v>453</v>
      </c>
      <c r="D2494">
        <v>63</v>
      </c>
      <c r="E2494" t="s">
        <v>1171</v>
      </c>
      <c r="F2494">
        <v>22188</v>
      </c>
      <c r="G2494">
        <v>56</v>
      </c>
      <c r="H2494">
        <v>1064</v>
      </c>
      <c r="I2494">
        <v>2.8393726338561383E-3</v>
      </c>
      <c r="J2494">
        <v>5.921052631578947E-2</v>
      </c>
      <c r="K2494">
        <v>2024</v>
      </c>
      <c r="L2494">
        <v>36</v>
      </c>
    </row>
    <row r="2495" spans="1:12" x14ac:dyDescent="0.3">
      <c r="A2495">
        <v>6546</v>
      </c>
      <c r="B2495" t="s">
        <v>949</v>
      </c>
      <c r="C2495" t="s">
        <v>3027</v>
      </c>
      <c r="D2495">
        <v>61</v>
      </c>
      <c r="E2495" t="s">
        <v>3028</v>
      </c>
      <c r="F2495">
        <v>22188</v>
      </c>
      <c r="G2495">
        <v>57</v>
      </c>
      <c r="H2495">
        <v>379</v>
      </c>
      <c r="I2495">
        <v>2.7492338200829276E-3</v>
      </c>
      <c r="J2495">
        <v>0.16094986807387862</v>
      </c>
      <c r="K2495">
        <v>2024</v>
      </c>
      <c r="L2495">
        <v>36</v>
      </c>
    </row>
    <row r="2496" spans="1:12" x14ac:dyDescent="0.3">
      <c r="A2496">
        <v>6546</v>
      </c>
      <c r="B2496" t="s">
        <v>949</v>
      </c>
      <c r="C2496" t="s">
        <v>1153</v>
      </c>
      <c r="D2496">
        <v>60</v>
      </c>
      <c r="E2496" t="s">
        <v>1154</v>
      </c>
      <c r="F2496">
        <v>22188</v>
      </c>
      <c r="G2496">
        <v>58</v>
      </c>
      <c r="H2496">
        <v>757</v>
      </c>
      <c r="I2496">
        <v>2.7041644131963224E-3</v>
      </c>
      <c r="J2496">
        <v>7.9260237780713338E-2</v>
      </c>
      <c r="K2496">
        <v>2024</v>
      </c>
      <c r="L2496">
        <v>36</v>
      </c>
    </row>
    <row r="2497" spans="1:12" x14ac:dyDescent="0.3">
      <c r="A2497">
        <v>6546</v>
      </c>
      <c r="B2497" t="s">
        <v>949</v>
      </c>
      <c r="C2497" t="s">
        <v>226</v>
      </c>
      <c r="D2497">
        <v>58</v>
      </c>
      <c r="E2497" t="s">
        <v>3040</v>
      </c>
      <c r="F2497">
        <v>22188</v>
      </c>
      <c r="G2497">
        <v>60</v>
      </c>
      <c r="H2497">
        <v>331</v>
      </c>
      <c r="I2497">
        <v>2.6140255994231117E-3</v>
      </c>
      <c r="J2497">
        <v>0.17522658610271905</v>
      </c>
      <c r="K2497">
        <v>2024</v>
      </c>
      <c r="L2497">
        <v>36</v>
      </c>
    </row>
    <row r="2498" spans="1:12" x14ac:dyDescent="0.3">
      <c r="A2498">
        <v>6546</v>
      </c>
      <c r="B2498" t="s">
        <v>949</v>
      </c>
      <c r="C2498" t="s">
        <v>377</v>
      </c>
      <c r="D2498">
        <v>58</v>
      </c>
      <c r="E2498" t="s">
        <v>2250</v>
      </c>
      <c r="F2498">
        <v>22188</v>
      </c>
      <c r="G2498">
        <v>60</v>
      </c>
      <c r="H2498">
        <v>453</v>
      </c>
      <c r="I2498">
        <v>2.6140255994231117E-3</v>
      </c>
      <c r="J2498">
        <v>0.12803532008830021</v>
      </c>
      <c r="K2498">
        <v>2024</v>
      </c>
      <c r="L2498">
        <v>36</v>
      </c>
    </row>
    <row r="2499" spans="1:12" x14ac:dyDescent="0.3">
      <c r="A2499">
        <v>6546</v>
      </c>
      <c r="B2499" t="s">
        <v>949</v>
      </c>
      <c r="C2499" t="s">
        <v>407</v>
      </c>
      <c r="D2499">
        <v>58</v>
      </c>
      <c r="E2499" t="s">
        <v>971</v>
      </c>
      <c r="F2499">
        <v>22188</v>
      </c>
      <c r="G2499">
        <v>60</v>
      </c>
      <c r="H2499">
        <v>654</v>
      </c>
      <c r="I2499">
        <v>2.6140255994231117E-3</v>
      </c>
      <c r="J2499">
        <v>8.8685015290519878E-2</v>
      </c>
      <c r="K2499">
        <v>2024</v>
      </c>
      <c r="L2499">
        <v>36</v>
      </c>
    </row>
    <row r="2500" spans="1:12" x14ac:dyDescent="0.3">
      <c r="A2500">
        <v>6546</v>
      </c>
      <c r="B2500" t="s">
        <v>949</v>
      </c>
      <c r="C2500" t="s">
        <v>492</v>
      </c>
      <c r="D2500">
        <v>56</v>
      </c>
      <c r="E2500" t="s">
        <v>1176</v>
      </c>
      <c r="F2500">
        <v>22188</v>
      </c>
      <c r="G2500">
        <v>62.5</v>
      </c>
      <c r="H2500">
        <v>819</v>
      </c>
      <c r="I2500">
        <v>2.523886785649901E-3</v>
      </c>
      <c r="J2500">
        <v>6.8376068376068383E-2</v>
      </c>
      <c r="K2500">
        <v>2024</v>
      </c>
      <c r="L2500">
        <v>36</v>
      </c>
    </row>
    <row r="2501" spans="1:12" x14ac:dyDescent="0.3">
      <c r="A2501">
        <v>6546</v>
      </c>
      <c r="B2501" t="s">
        <v>949</v>
      </c>
      <c r="C2501" t="s">
        <v>557</v>
      </c>
      <c r="D2501">
        <v>56</v>
      </c>
      <c r="E2501" t="s">
        <v>1295</v>
      </c>
      <c r="F2501">
        <v>22188</v>
      </c>
      <c r="G2501">
        <v>62.5</v>
      </c>
      <c r="H2501">
        <v>599</v>
      </c>
      <c r="I2501">
        <v>2.523886785649901E-3</v>
      </c>
      <c r="J2501">
        <v>9.3489148580968282E-2</v>
      </c>
      <c r="K2501">
        <v>2024</v>
      </c>
      <c r="L2501">
        <v>36</v>
      </c>
    </row>
    <row r="2502" spans="1:12" x14ac:dyDescent="0.3">
      <c r="A2502">
        <v>6546</v>
      </c>
      <c r="B2502" t="s">
        <v>949</v>
      </c>
      <c r="C2502" t="s">
        <v>391</v>
      </c>
      <c r="D2502">
        <v>55</v>
      </c>
      <c r="E2502" t="s">
        <v>1253</v>
      </c>
      <c r="F2502">
        <v>22188</v>
      </c>
      <c r="G2502">
        <v>64.5</v>
      </c>
      <c r="H2502">
        <v>1936</v>
      </c>
      <c r="I2502">
        <v>2.4788173787632954E-3</v>
      </c>
      <c r="J2502">
        <v>2.8409090909090908E-2</v>
      </c>
      <c r="K2502">
        <v>2024</v>
      </c>
      <c r="L2502">
        <v>36</v>
      </c>
    </row>
    <row r="2503" spans="1:12" x14ac:dyDescent="0.3">
      <c r="A2503">
        <v>6546</v>
      </c>
      <c r="B2503" t="s">
        <v>949</v>
      </c>
      <c r="C2503" t="s">
        <v>583</v>
      </c>
      <c r="D2503">
        <v>55</v>
      </c>
      <c r="E2503" t="s">
        <v>1254</v>
      </c>
      <c r="F2503">
        <v>22188</v>
      </c>
      <c r="G2503">
        <v>64.5</v>
      </c>
      <c r="H2503">
        <v>1620</v>
      </c>
      <c r="I2503">
        <v>2.4788173787632954E-3</v>
      </c>
      <c r="J2503">
        <v>3.3950617283950615E-2</v>
      </c>
      <c r="K2503">
        <v>2024</v>
      </c>
      <c r="L2503">
        <v>36</v>
      </c>
    </row>
    <row r="2504" spans="1:12" x14ac:dyDescent="0.3">
      <c r="A2504">
        <v>6546</v>
      </c>
      <c r="B2504" t="s">
        <v>949</v>
      </c>
      <c r="C2504" t="s">
        <v>205</v>
      </c>
      <c r="D2504">
        <v>50</v>
      </c>
      <c r="E2504" t="s">
        <v>1030</v>
      </c>
      <c r="F2504">
        <v>22188</v>
      </c>
      <c r="G2504">
        <v>66</v>
      </c>
      <c r="H2504">
        <v>18695</v>
      </c>
      <c r="I2504">
        <v>2.2534703443302688E-3</v>
      </c>
      <c r="J2504">
        <v>2.6745119015779621E-3</v>
      </c>
      <c r="K2504">
        <v>2024</v>
      </c>
      <c r="L2504">
        <v>36</v>
      </c>
    </row>
    <row r="2505" spans="1:12" x14ac:dyDescent="0.3">
      <c r="A2505">
        <v>6546</v>
      </c>
      <c r="B2505" t="s">
        <v>949</v>
      </c>
      <c r="C2505" t="s">
        <v>296</v>
      </c>
      <c r="D2505">
        <v>48</v>
      </c>
      <c r="E2505" t="s">
        <v>1299</v>
      </c>
      <c r="F2505">
        <v>22188</v>
      </c>
      <c r="G2505">
        <v>68</v>
      </c>
      <c r="H2505">
        <v>368</v>
      </c>
      <c r="I2505">
        <v>2.163331530557058E-3</v>
      </c>
      <c r="J2505">
        <v>0.13043478260869565</v>
      </c>
      <c r="K2505">
        <v>2024</v>
      </c>
      <c r="L2505">
        <v>36</v>
      </c>
    </row>
    <row r="2506" spans="1:12" x14ac:dyDescent="0.3">
      <c r="A2506">
        <v>6546</v>
      </c>
      <c r="B2506" t="s">
        <v>949</v>
      </c>
      <c r="C2506" t="s">
        <v>511</v>
      </c>
      <c r="D2506">
        <v>48</v>
      </c>
      <c r="E2506" t="s">
        <v>1187</v>
      </c>
      <c r="F2506">
        <v>22188</v>
      </c>
      <c r="G2506">
        <v>68</v>
      </c>
      <c r="H2506">
        <v>5935</v>
      </c>
      <c r="I2506">
        <v>2.163331530557058E-3</v>
      </c>
      <c r="J2506">
        <v>8.0876158382476825E-3</v>
      </c>
      <c r="K2506">
        <v>2024</v>
      </c>
      <c r="L2506">
        <v>36</v>
      </c>
    </row>
    <row r="2507" spans="1:12" x14ac:dyDescent="0.3">
      <c r="A2507">
        <v>6546</v>
      </c>
      <c r="B2507" t="s">
        <v>949</v>
      </c>
      <c r="C2507" t="s">
        <v>528</v>
      </c>
      <c r="D2507">
        <v>48</v>
      </c>
      <c r="E2507" t="s">
        <v>970</v>
      </c>
      <c r="F2507">
        <v>22188</v>
      </c>
      <c r="G2507">
        <v>68</v>
      </c>
      <c r="H2507">
        <v>972</v>
      </c>
      <c r="I2507">
        <v>2.163331530557058E-3</v>
      </c>
      <c r="J2507">
        <v>4.9382716049382713E-2</v>
      </c>
      <c r="K2507">
        <v>2024</v>
      </c>
      <c r="L2507">
        <v>36</v>
      </c>
    </row>
    <row r="2508" spans="1:12" x14ac:dyDescent="0.3">
      <c r="A2508">
        <v>6546</v>
      </c>
      <c r="B2508" t="s">
        <v>949</v>
      </c>
      <c r="C2508" t="s">
        <v>379</v>
      </c>
      <c r="D2508">
        <v>47</v>
      </c>
      <c r="E2508" t="s">
        <v>1118</v>
      </c>
      <c r="F2508">
        <v>22188</v>
      </c>
      <c r="G2508">
        <v>70</v>
      </c>
      <c r="H2508">
        <v>886</v>
      </c>
      <c r="I2508">
        <v>2.1182621236704524E-3</v>
      </c>
      <c r="J2508">
        <v>5.3047404063205419E-2</v>
      </c>
      <c r="K2508">
        <v>2024</v>
      </c>
      <c r="L2508">
        <v>36</v>
      </c>
    </row>
    <row r="2509" spans="1:12" x14ac:dyDescent="0.3">
      <c r="A2509">
        <v>6546</v>
      </c>
      <c r="B2509" t="s">
        <v>949</v>
      </c>
      <c r="C2509" t="s">
        <v>2257</v>
      </c>
      <c r="D2509">
        <v>46</v>
      </c>
      <c r="E2509" t="s">
        <v>2258</v>
      </c>
      <c r="F2509">
        <v>22188</v>
      </c>
      <c r="G2509">
        <v>71.5</v>
      </c>
      <c r="H2509">
        <v>321</v>
      </c>
      <c r="I2509">
        <v>2.0731927167838473E-3</v>
      </c>
      <c r="J2509">
        <v>0.14330218068535824</v>
      </c>
      <c r="K2509">
        <v>2024</v>
      </c>
      <c r="L2509">
        <v>36</v>
      </c>
    </row>
    <row r="2510" spans="1:12" x14ac:dyDescent="0.3">
      <c r="A2510">
        <v>6546</v>
      </c>
      <c r="B2510" t="s">
        <v>949</v>
      </c>
      <c r="C2510" t="s">
        <v>388</v>
      </c>
      <c r="D2510">
        <v>46</v>
      </c>
      <c r="E2510" t="s">
        <v>1297</v>
      </c>
      <c r="F2510">
        <v>22188</v>
      </c>
      <c r="G2510">
        <v>71.5</v>
      </c>
      <c r="H2510">
        <v>456</v>
      </c>
      <c r="I2510">
        <v>2.0731927167838473E-3</v>
      </c>
      <c r="J2510">
        <v>0.10087719298245613</v>
      </c>
      <c r="K2510">
        <v>2024</v>
      </c>
      <c r="L2510">
        <v>36</v>
      </c>
    </row>
    <row r="2511" spans="1:12" x14ac:dyDescent="0.3">
      <c r="A2511">
        <v>6546</v>
      </c>
      <c r="B2511" t="s">
        <v>949</v>
      </c>
      <c r="C2511" t="s">
        <v>224</v>
      </c>
      <c r="D2511">
        <v>43</v>
      </c>
      <c r="E2511" t="s">
        <v>1040</v>
      </c>
      <c r="F2511">
        <v>22188</v>
      </c>
      <c r="G2511">
        <v>73.5</v>
      </c>
      <c r="H2511">
        <v>7253</v>
      </c>
      <c r="I2511">
        <v>1.937984496124031E-3</v>
      </c>
      <c r="J2511">
        <v>5.9285812767130843E-3</v>
      </c>
      <c r="K2511">
        <v>2024</v>
      </c>
      <c r="L2511">
        <v>36</v>
      </c>
    </row>
    <row r="2512" spans="1:12" x14ac:dyDescent="0.3">
      <c r="A2512">
        <v>6546</v>
      </c>
      <c r="B2512" t="s">
        <v>949</v>
      </c>
      <c r="C2512" t="s">
        <v>609</v>
      </c>
      <c r="D2512">
        <v>43</v>
      </c>
      <c r="E2512" t="s">
        <v>1103</v>
      </c>
      <c r="F2512">
        <v>22188</v>
      </c>
      <c r="G2512">
        <v>73.5</v>
      </c>
      <c r="H2512">
        <v>3344</v>
      </c>
      <c r="I2512">
        <v>1.937984496124031E-3</v>
      </c>
      <c r="J2512">
        <v>1.2858851674641148E-2</v>
      </c>
      <c r="K2512">
        <v>2024</v>
      </c>
      <c r="L2512">
        <v>36</v>
      </c>
    </row>
    <row r="2513" spans="1:12" x14ac:dyDescent="0.3">
      <c r="A2513">
        <v>6546</v>
      </c>
      <c r="B2513" t="s">
        <v>949</v>
      </c>
      <c r="C2513" t="s">
        <v>323</v>
      </c>
      <c r="D2513">
        <v>42</v>
      </c>
      <c r="E2513" t="s">
        <v>1122</v>
      </c>
      <c r="F2513">
        <v>22188</v>
      </c>
      <c r="G2513">
        <v>75</v>
      </c>
      <c r="H2513">
        <v>847</v>
      </c>
      <c r="I2513">
        <v>1.8929150892374256E-3</v>
      </c>
      <c r="J2513">
        <v>4.9586776859504134E-2</v>
      </c>
      <c r="K2513">
        <v>2024</v>
      </c>
      <c r="L2513">
        <v>36</v>
      </c>
    </row>
    <row r="2514" spans="1:12" x14ac:dyDescent="0.3">
      <c r="A2514">
        <v>6546</v>
      </c>
      <c r="B2514" t="s">
        <v>949</v>
      </c>
      <c r="C2514" t="s">
        <v>519</v>
      </c>
      <c r="D2514">
        <v>41</v>
      </c>
      <c r="E2514" t="s">
        <v>976</v>
      </c>
      <c r="F2514">
        <v>22188</v>
      </c>
      <c r="G2514">
        <v>76.5</v>
      </c>
      <c r="H2514">
        <v>602</v>
      </c>
      <c r="I2514">
        <v>1.8478456823508202E-3</v>
      </c>
      <c r="J2514">
        <v>6.8106312292358806E-2</v>
      </c>
      <c r="K2514">
        <v>2024</v>
      </c>
      <c r="L2514">
        <v>36</v>
      </c>
    </row>
    <row r="2515" spans="1:12" x14ac:dyDescent="0.3">
      <c r="A2515">
        <v>6546</v>
      </c>
      <c r="B2515" t="s">
        <v>949</v>
      </c>
      <c r="C2515" t="s">
        <v>2252</v>
      </c>
      <c r="D2515">
        <v>41</v>
      </c>
      <c r="E2515" t="s">
        <v>2253</v>
      </c>
      <c r="F2515">
        <v>22188</v>
      </c>
      <c r="G2515">
        <v>76.5</v>
      </c>
      <c r="H2515">
        <v>382</v>
      </c>
      <c r="I2515">
        <v>1.8478456823508202E-3</v>
      </c>
      <c r="J2515">
        <v>0.10732984293193717</v>
      </c>
      <c r="K2515">
        <v>2024</v>
      </c>
      <c r="L2515">
        <v>36</v>
      </c>
    </row>
    <row r="2516" spans="1:12" x14ac:dyDescent="0.3">
      <c r="A2516">
        <v>6546</v>
      </c>
      <c r="B2516" t="s">
        <v>949</v>
      </c>
      <c r="C2516" t="s">
        <v>297</v>
      </c>
      <c r="D2516">
        <v>40</v>
      </c>
      <c r="E2516" t="s">
        <v>1190</v>
      </c>
      <c r="F2516">
        <v>22188</v>
      </c>
      <c r="G2516">
        <v>78.5</v>
      </c>
      <c r="H2516">
        <v>4738</v>
      </c>
      <c r="I2516">
        <v>1.8027762754642149E-3</v>
      </c>
      <c r="J2516">
        <v>8.4423807513718876E-3</v>
      </c>
      <c r="K2516">
        <v>2024</v>
      </c>
      <c r="L2516">
        <v>36</v>
      </c>
    </row>
    <row r="2517" spans="1:12" x14ac:dyDescent="0.3">
      <c r="A2517">
        <v>6546</v>
      </c>
      <c r="B2517" t="s">
        <v>949</v>
      </c>
      <c r="C2517" t="s">
        <v>324</v>
      </c>
      <c r="D2517">
        <v>40</v>
      </c>
      <c r="E2517" t="s">
        <v>972</v>
      </c>
      <c r="F2517">
        <v>22188</v>
      </c>
      <c r="G2517">
        <v>78.5</v>
      </c>
      <c r="H2517">
        <v>702</v>
      </c>
      <c r="I2517">
        <v>1.8027762754642149E-3</v>
      </c>
      <c r="J2517">
        <v>5.6980056980056981E-2</v>
      </c>
      <c r="K2517">
        <v>2024</v>
      </c>
      <c r="L2517">
        <v>36</v>
      </c>
    </row>
    <row r="2518" spans="1:12" x14ac:dyDescent="0.3">
      <c r="A2518">
        <v>6546</v>
      </c>
      <c r="B2518" t="s">
        <v>949</v>
      </c>
      <c r="C2518" t="s">
        <v>578</v>
      </c>
      <c r="D2518">
        <v>36</v>
      </c>
      <c r="E2518" t="s">
        <v>1121</v>
      </c>
      <c r="F2518">
        <v>22188</v>
      </c>
      <c r="G2518">
        <v>80</v>
      </c>
      <c r="H2518">
        <v>529</v>
      </c>
      <c r="I2518">
        <v>1.6224986479177934E-3</v>
      </c>
      <c r="J2518">
        <v>6.8052930056710773E-2</v>
      </c>
      <c r="K2518">
        <v>2024</v>
      </c>
      <c r="L2518">
        <v>36</v>
      </c>
    </row>
    <row r="2519" spans="1:12" x14ac:dyDescent="0.3">
      <c r="A2519">
        <v>6546</v>
      </c>
      <c r="B2519" t="s">
        <v>949</v>
      </c>
      <c r="C2519" t="s">
        <v>3041</v>
      </c>
      <c r="D2519">
        <v>35</v>
      </c>
      <c r="E2519" t="s">
        <v>3042</v>
      </c>
      <c r="F2519">
        <v>22188</v>
      </c>
      <c r="G2519">
        <v>81</v>
      </c>
      <c r="H2519">
        <v>256</v>
      </c>
      <c r="I2519">
        <v>1.577429241031188E-3</v>
      </c>
      <c r="J2519">
        <v>0.13671875</v>
      </c>
      <c r="K2519">
        <v>2024</v>
      </c>
      <c r="L2519">
        <v>36</v>
      </c>
    </row>
    <row r="2520" spans="1:12" x14ac:dyDescent="0.3">
      <c r="A2520">
        <v>6546</v>
      </c>
      <c r="B2520" t="s">
        <v>949</v>
      </c>
      <c r="C2520" t="s">
        <v>618</v>
      </c>
      <c r="D2520">
        <v>34</v>
      </c>
      <c r="E2520" t="s">
        <v>1298</v>
      </c>
      <c r="F2520">
        <v>22188</v>
      </c>
      <c r="G2520">
        <v>82</v>
      </c>
      <c r="H2520">
        <v>395</v>
      </c>
      <c r="I2520">
        <v>1.5323598341445827E-3</v>
      </c>
      <c r="J2520">
        <v>8.6075949367088608E-2</v>
      </c>
      <c r="K2520">
        <v>2024</v>
      </c>
      <c r="L2520">
        <v>36</v>
      </c>
    </row>
    <row r="2521" spans="1:12" x14ac:dyDescent="0.3">
      <c r="A2521">
        <v>6546</v>
      </c>
      <c r="B2521" t="s">
        <v>949</v>
      </c>
      <c r="C2521" t="s">
        <v>1150</v>
      </c>
      <c r="D2521">
        <v>33</v>
      </c>
      <c r="E2521" t="s">
        <v>1151</v>
      </c>
      <c r="F2521">
        <v>22188</v>
      </c>
      <c r="G2521">
        <v>84</v>
      </c>
      <c r="H2521">
        <v>405</v>
      </c>
      <c r="I2521">
        <v>1.4872904272579773E-3</v>
      </c>
      <c r="J2521">
        <v>8.1481481481481488E-2</v>
      </c>
      <c r="K2521">
        <v>2024</v>
      </c>
      <c r="L2521">
        <v>36</v>
      </c>
    </row>
    <row r="2522" spans="1:12" x14ac:dyDescent="0.3">
      <c r="A2522">
        <v>6546</v>
      </c>
      <c r="B2522" t="s">
        <v>949</v>
      </c>
      <c r="C2522" t="s">
        <v>307</v>
      </c>
      <c r="D2522">
        <v>33</v>
      </c>
      <c r="E2522" t="s">
        <v>1088</v>
      </c>
      <c r="F2522">
        <v>22188</v>
      </c>
      <c r="G2522">
        <v>84</v>
      </c>
      <c r="H2522">
        <v>8200</v>
      </c>
      <c r="I2522">
        <v>1.4872904272579773E-3</v>
      </c>
      <c r="J2522">
        <v>4.0243902439024391E-3</v>
      </c>
      <c r="K2522">
        <v>2024</v>
      </c>
      <c r="L2522">
        <v>36</v>
      </c>
    </row>
    <row r="2523" spans="1:12" x14ac:dyDescent="0.3">
      <c r="A2523">
        <v>6546</v>
      </c>
      <c r="B2523" t="s">
        <v>949</v>
      </c>
      <c r="C2523" t="s">
        <v>580</v>
      </c>
      <c r="D2523">
        <v>33</v>
      </c>
      <c r="E2523" t="s">
        <v>1120</v>
      </c>
      <c r="F2523">
        <v>22188</v>
      </c>
      <c r="G2523">
        <v>84</v>
      </c>
      <c r="H2523">
        <v>1400</v>
      </c>
      <c r="I2523">
        <v>1.4872904272579773E-3</v>
      </c>
      <c r="J2523">
        <v>2.3571428571428573E-2</v>
      </c>
      <c r="K2523">
        <v>2024</v>
      </c>
      <c r="L2523">
        <v>36</v>
      </c>
    </row>
    <row r="2524" spans="1:12" x14ac:dyDescent="0.3">
      <c r="A2524">
        <v>6546</v>
      </c>
      <c r="B2524" t="s">
        <v>949</v>
      </c>
      <c r="C2524" t="s">
        <v>303</v>
      </c>
      <c r="D2524">
        <v>30</v>
      </c>
      <c r="E2524" t="s">
        <v>994</v>
      </c>
      <c r="F2524">
        <v>22188</v>
      </c>
      <c r="G2524">
        <v>86.5</v>
      </c>
      <c r="H2524">
        <v>5171</v>
      </c>
      <c r="I2524">
        <v>1.3520822065981612E-3</v>
      </c>
      <c r="J2524">
        <v>5.8015857667762525E-3</v>
      </c>
      <c r="K2524">
        <v>2024</v>
      </c>
      <c r="L2524">
        <v>36</v>
      </c>
    </row>
    <row r="2525" spans="1:12" x14ac:dyDescent="0.3">
      <c r="A2525">
        <v>6546</v>
      </c>
      <c r="B2525" t="s">
        <v>949</v>
      </c>
      <c r="C2525" t="s">
        <v>374</v>
      </c>
      <c r="D2525">
        <v>30</v>
      </c>
      <c r="E2525" t="s">
        <v>1119</v>
      </c>
      <c r="F2525">
        <v>22188</v>
      </c>
      <c r="G2525">
        <v>86.5</v>
      </c>
      <c r="H2525">
        <v>4832</v>
      </c>
      <c r="I2525">
        <v>1.3520822065981612E-3</v>
      </c>
      <c r="J2525">
        <v>6.2086092715231784E-3</v>
      </c>
      <c r="K2525">
        <v>2024</v>
      </c>
      <c r="L2525">
        <v>36</v>
      </c>
    </row>
    <row r="2526" spans="1:12" x14ac:dyDescent="0.3">
      <c r="A2526">
        <v>6546</v>
      </c>
      <c r="B2526" t="s">
        <v>949</v>
      </c>
      <c r="C2526" t="s">
        <v>151</v>
      </c>
      <c r="D2526">
        <v>29</v>
      </c>
      <c r="E2526" t="s">
        <v>1091</v>
      </c>
      <c r="F2526">
        <v>22188</v>
      </c>
      <c r="G2526">
        <v>88.5</v>
      </c>
      <c r="H2526">
        <v>12580</v>
      </c>
      <c r="I2526">
        <v>1.3070127997115558E-3</v>
      </c>
      <c r="J2526">
        <v>2.3052464228934819E-3</v>
      </c>
      <c r="K2526">
        <v>2024</v>
      </c>
      <c r="L2526">
        <v>36</v>
      </c>
    </row>
    <row r="2527" spans="1:12" x14ac:dyDescent="0.3">
      <c r="A2527">
        <v>6546</v>
      </c>
      <c r="B2527" t="s">
        <v>949</v>
      </c>
      <c r="C2527" t="s">
        <v>649</v>
      </c>
      <c r="D2527">
        <v>29</v>
      </c>
      <c r="E2527" t="s">
        <v>1184</v>
      </c>
      <c r="F2527">
        <v>22188</v>
      </c>
      <c r="G2527">
        <v>88.5</v>
      </c>
      <c r="H2527">
        <v>819</v>
      </c>
      <c r="I2527">
        <v>1.3070127997115558E-3</v>
      </c>
      <c r="J2527">
        <v>3.5409035409035408E-2</v>
      </c>
      <c r="K2527">
        <v>2024</v>
      </c>
      <c r="L2527">
        <v>36</v>
      </c>
    </row>
    <row r="2528" spans="1:12" x14ac:dyDescent="0.3">
      <c r="A2528">
        <v>6546</v>
      </c>
      <c r="B2528" t="s">
        <v>949</v>
      </c>
      <c r="C2528" t="s">
        <v>309</v>
      </c>
      <c r="D2528">
        <v>28</v>
      </c>
      <c r="E2528" t="s">
        <v>985</v>
      </c>
      <c r="F2528">
        <v>22188</v>
      </c>
      <c r="G2528">
        <v>91</v>
      </c>
      <c r="H2528">
        <v>2458</v>
      </c>
      <c r="I2528">
        <v>1.2619433928249505E-3</v>
      </c>
      <c r="J2528">
        <v>1.1391375101708706E-2</v>
      </c>
      <c r="K2528">
        <v>2024</v>
      </c>
      <c r="L2528">
        <v>36</v>
      </c>
    </row>
    <row r="2529" spans="1:12" x14ac:dyDescent="0.3">
      <c r="A2529">
        <v>6546</v>
      </c>
      <c r="B2529" t="s">
        <v>949</v>
      </c>
      <c r="C2529" t="s">
        <v>393</v>
      </c>
      <c r="D2529">
        <v>28</v>
      </c>
      <c r="E2529" t="s">
        <v>1279</v>
      </c>
      <c r="F2529">
        <v>22188</v>
      </c>
      <c r="G2529">
        <v>91</v>
      </c>
      <c r="H2529">
        <v>4446</v>
      </c>
      <c r="I2529">
        <v>1.2619433928249505E-3</v>
      </c>
      <c r="J2529">
        <v>6.2977957714799816E-3</v>
      </c>
      <c r="K2529">
        <v>2024</v>
      </c>
      <c r="L2529">
        <v>36</v>
      </c>
    </row>
    <row r="2530" spans="1:12" x14ac:dyDescent="0.3">
      <c r="A2530">
        <v>6546</v>
      </c>
      <c r="B2530" t="s">
        <v>949</v>
      </c>
      <c r="C2530" t="s">
        <v>412</v>
      </c>
      <c r="D2530">
        <v>28</v>
      </c>
      <c r="E2530" t="s">
        <v>3037</v>
      </c>
      <c r="F2530">
        <v>22188</v>
      </c>
      <c r="G2530">
        <v>91</v>
      </c>
      <c r="H2530">
        <v>162</v>
      </c>
      <c r="I2530">
        <v>1.2619433928249505E-3</v>
      </c>
      <c r="J2530">
        <v>0.1728395061728395</v>
      </c>
      <c r="K2530">
        <v>2024</v>
      </c>
      <c r="L2530">
        <v>36</v>
      </c>
    </row>
    <row r="2531" spans="1:12" x14ac:dyDescent="0.3">
      <c r="A2531">
        <v>6546</v>
      </c>
      <c r="B2531" t="s">
        <v>949</v>
      </c>
      <c r="C2531" t="s">
        <v>3052</v>
      </c>
      <c r="D2531">
        <v>26</v>
      </c>
      <c r="E2531" t="s">
        <v>3053</v>
      </c>
      <c r="F2531">
        <v>22188</v>
      </c>
      <c r="G2531">
        <v>94</v>
      </c>
      <c r="H2531">
        <v>193</v>
      </c>
      <c r="I2531">
        <v>1.1718045790517397E-3</v>
      </c>
      <c r="J2531">
        <v>0.13471502590673576</v>
      </c>
      <c r="K2531">
        <v>2024</v>
      </c>
      <c r="L2531">
        <v>36</v>
      </c>
    </row>
    <row r="2532" spans="1:12" x14ac:dyDescent="0.3">
      <c r="A2532">
        <v>6546</v>
      </c>
      <c r="B2532" t="s">
        <v>949</v>
      </c>
      <c r="C2532" t="s">
        <v>435</v>
      </c>
      <c r="D2532">
        <v>26</v>
      </c>
      <c r="E2532" t="s">
        <v>978</v>
      </c>
      <c r="F2532">
        <v>22188</v>
      </c>
      <c r="G2532">
        <v>94</v>
      </c>
      <c r="H2532">
        <v>292</v>
      </c>
      <c r="I2532">
        <v>1.1718045790517397E-3</v>
      </c>
      <c r="J2532">
        <v>8.9041095890410954E-2</v>
      </c>
      <c r="K2532">
        <v>2024</v>
      </c>
      <c r="L2532">
        <v>36</v>
      </c>
    </row>
    <row r="2533" spans="1:12" x14ac:dyDescent="0.3">
      <c r="A2533">
        <v>6546</v>
      </c>
      <c r="B2533" t="s">
        <v>949</v>
      </c>
      <c r="C2533" t="s">
        <v>572</v>
      </c>
      <c r="D2533">
        <v>26</v>
      </c>
      <c r="E2533" t="s">
        <v>996</v>
      </c>
      <c r="F2533">
        <v>22188</v>
      </c>
      <c r="G2533">
        <v>94</v>
      </c>
      <c r="H2533">
        <v>18857</v>
      </c>
      <c r="I2533">
        <v>1.1718045790517397E-3</v>
      </c>
      <c r="J2533">
        <v>1.3787983242297291E-3</v>
      </c>
      <c r="K2533">
        <v>2024</v>
      </c>
      <c r="L2533">
        <v>36</v>
      </c>
    </row>
    <row r="2534" spans="1:12" x14ac:dyDescent="0.3">
      <c r="A2534">
        <v>6546</v>
      </c>
      <c r="B2534" t="s">
        <v>949</v>
      </c>
      <c r="C2534" t="s">
        <v>215</v>
      </c>
      <c r="D2534">
        <v>25</v>
      </c>
      <c r="E2534" t="s">
        <v>1041</v>
      </c>
      <c r="F2534">
        <v>22188</v>
      </c>
      <c r="G2534">
        <v>97</v>
      </c>
      <c r="H2534">
        <v>14909</v>
      </c>
      <c r="I2534">
        <v>1.1267351721651344E-3</v>
      </c>
      <c r="J2534">
        <v>1.6768394929237373E-3</v>
      </c>
      <c r="K2534">
        <v>2024</v>
      </c>
      <c r="L2534">
        <v>36</v>
      </c>
    </row>
    <row r="2535" spans="1:12" x14ac:dyDescent="0.3">
      <c r="A2535">
        <v>6546</v>
      </c>
      <c r="B2535" t="s">
        <v>949</v>
      </c>
      <c r="C2535" t="s">
        <v>238</v>
      </c>
      <c r="D2535">
        <v>25</v>
      </c>
      <c r="E2535" t="s">
        <v>1188</v>
      </c>
      <c r="F2535">
        <v>22188</v>
      </c>
      <c r="G2535">
        <v>97</v>
      </c>
      <c r="H2535">
        <v>4316</v>
      </c>
      <c r="I2535">
        <v>1.1267351721651344E-3</v>
      </c>
      <c r="J2535">
        <v>5.7924003707136235E-3</v>
      </c>
      <c r="K2535">
        <v>2024</v>
      </c>
      <c r="L2535">
        <v>36</v>
      </c>
    </row>
    <row r="2536" spans="1:12" x14ac:dyDescent="0.3">
      <c r="A2536">
        <v>6546</v>
      </c>
      <c r="B2536" t="s">
        <v>949</v>
      </c>
      <c r="C2536" t="s">
        <v>635</v>
      </c>
      <c r="D2536">
        <v>25</v>
      </c>
      <c r="E2536" t="s">
        <v>977</v>
      </c>
      <c r="F2536">
        <v>22188</v>
      </c>
      <c r="G2536">
        <v>97</v>
      </c>
      <c r="H2536">
        <v>356</v>
      </c>
      <c r="I2536">
        <v>1.1267351721651344E-3</v>
      </c>
      <c r="J2536">
        <v>7.02247191011236E-2</v>
      </c>
      <c r="K2536">
        <v>2024</v>
      </c>
      <c r="L2536">
        <v>36</v>
      </c>
    </row>
    <row r="2537" spans="1:12" x14ac:dyDescent="0.3">
      <c r="A2537">
        <v>6547</v>
      </c>
      <c r="B2537" t="s">
        <v>735</v>
      </c>
      <c r="C2537" t="s">
        <v>572</v>
      </c>
      <c r="D2537">
        <v>3561</v>
      </c>
      <c r="E2537" t="s">
        <v>996</v>
      </c>
      <c r="F2537">
        <v>8269</v>
      </c>
      <c r="G2537">
        <v>1</v>
      </c>
      <c r="H2537">
        <v>18857</v>
      </c>
      <c r="I2537">
        <v>0.4306445761277059</v>
      </c>
      <c r="J2537">
        <v>0.1888423397146948</v>
      </c>
      <c r="K2537">
        <v>2024</v>
      </c>
      <c r="L2537">
        <v>36</v>
      </c>
    </row>
    <row r="2538" spans="1:12" x14ac:dyDescent="0.3">
      <c r="A2538">
        <v>6547</v>
      </c>
      <c r="B2538" t="s">
        <v>735</v>
      </c>
      <c r="C2538" t="s">
        <v>244</v>
      </c>
      <c r="D2538">
        <v>1118</v>
      </c>
      <c r="E2538" t="s">
        <v>997</v>
      </c>
      <c r="F2538">
        <v>8269</v>
      </c>
      <c r="G2538">
        <v>2</v>
      </c>
      <c r="H2538">
        <v>7074</v>
      </c>
      <c r="I2538">
        <v>0.13520377312855242</v>
      </c>
      <c r="J2538">
        <v>0.15804353972292903</v>
      </c>
      <c r="K2538">
        <v>2024</v>
      </c>
      <c r="L2538">
        <v>36</v>
      </c>
    </row>
    <row r="2539" spans="1:12" x14ac:dyDescent="0.3">
      <c r="A2539">
        <v>6547</v>
      </c>
      <c r="B2539" t="s">
        <v>735</v>
      </c>
      <c r="C2539" t="s">
        <v>638</v>
      </c>
      <c r="D2539">
        <v>538</v>
      </c>
      <c r="E2539" t="s">
        <v>999</v>
      </c>
      <c r="F2539">
        <v>8269</v>
      </c>
      <c r="G2539">
        <v>3</v>
      </c>
      <c r="H2539">
        <v>3410</v>
      </c>
      <c r="I2539">
        <v>6.5062280807836492E-2</v>
      </c>
      <c r="J2539">
        <v>0.15777126099706745</v>
      </c>
      <c r="K2539">
        <v>2024</v>
      </c>
      <c r="L2539">
        <v>36</v>
      </c>
    </row>
    <row r="2540" spans="1:12" x14ac:dyDescent="0.3">
      <c r="A2540">
        <v>6547</v>
      </c>
      <c r="B2540" t="s">
        <v>735</v>
      </c>
      <c r="C2540" t="s">
        <v>156</v>
      </c>
      <c r="D2540">
        <v>390</v>
      </c>
      <c r="E2540" t="s">
        <v>1001</v>
      </c>
      <c r="F2540">
        <v>8269</v>
      </c>
      <c r="G2540">
        <v>4</v>
      </c>
      <c r="H2540">
        <v>2398</v>
      </c>
      <c r="I2540">
        <v>4.7164106905308985E-2</v>
      </c>
      <c r="J2540">
        <v>0.16263552960800667</v>
      </c>
      <c r="K2540">
        <v>2024</v>
      </c>
      <c r="L2540">
        <v>36</v>
      </c>
    </row>
    <row r="2541" spans="1:12" x14ac:dyDescent="0.3">
      <c r="A2541">
        <v>6547</v>
      </c>
      <c r="B2541" t="s">
        <v>735</v>
      </c>
      <c r="C2541" t="s">
        <v>646</v>
      </c>
      <c r="D2541">
        <v>340</v>
      </c>
      <c r="E2541" t="s">
        <v>998</v>
      </c>
      <c r="F2541">
        <v>8269</v>
      </c>
      <c r="G2541">
        <v>5</v>
      </c>
      <c r="H2541">
        <v>4754</v>
      </c>
      <c r="I2541">
        <v>4.1117426532833477E-2</v>
      </c>
      <c r="J2541">
        <v>7.1518721076987798E-2</v>
      </c>
      <c r="K2541">
        <v>2024</v>
      </c>
      <c r="L2541">
        <v>36</v>
      </c>
    </row>
    <row r="2542" spans="1:12" x14ac:dyDescent="0.3">
      <c r="A2542">
        <v>6547</v>
      </c>
      <c r="B2542" t="s">
        <v>735</v>
      </c>
      <c r="C2542" t="s">
        <v>347</v>
      </c>
      <c r="D2542">
        <v>292</v>
      </c>
      <c r="E2542" t="s">
        <v>1000</v>
      </c>
      <c r="F2542">
        <v>8269</v>
      </c>
      <c r="G2542">
        <v>6</v>
      </c>
      <c r="H2542">
        <v>5630</v>
      </c>
      <c r="I2542">
        <v>3.5312613375256985E-2</v>
      </c>
      <c r="J2542">
        <v>5.186500888099467E-2</v>
      </c>
      <c r="K2542">
        <v>2024</v>
      </c>
      <c r="L2542">
        <v>36</v>
      </c>
    </row>
    <row r="2543" spans="1:12" x14ac:dyDescent="0.3">
      <c r="A2543">
        <v>6547</v>
      </c>
      <c r="B2543" t="s">
        <v>735</v>
      </c>
      <c r="C2543" t="s">
        <v>382</v>
      </c>
      <c r="D2543">
        <v>281</v>
      </c>
      <c r="E2543" t="s">
        <v>1003</v>
      </c>
      <c r="F2543">
        <v>8269</v>
      </c>
      <c r="G2543">
        <v>7</v>
      </c>
      <c r="H2543">
        <v>2260</v>
      </c>
      <c r="I2543">
        <v>3.3982343693312371E-2</v>
      </c>
      <c r="J2543">
        <v>0.12433628318584071</v>
      </c>
      <c r="K2543">
        <v>2024</v>
      </c>
      <c r="L2543">
        <v>36</v>
      </c>
    </row>
    <row r="2544" spans="1:12" x14ac:dyDescent="0.3">
      <c r="A2544">
        <v>6547</v>
      </c>
      <c r="B2544" t="s">
        <v>735</v>
      </c>
      <c r="C2544" t="s">
        <v>279</v>
      </c>
      <c r="D2544">
        <v>275</v>
      </c>
      <c r="E2544" t="s">
        <v>1002</v>
      </c>
      <c r="F2544">
        <v>8269</v>
      </c>
      <c r="G2544">
        <v>8</v>
      </c>
      <c r="H2544">
        <v>2164</v>
      </c>
      <c r="I2544">
        <v>3.3256742048615312E-2</v>
      </c>
      <c r="J2544">
        <v>0.12707948243992606</v>
      </c>
      <c r="K2544">
        <v>2024</v>
      </c>
      <c r="L2544">
        <v>36</v>
      </c>
    </row>
    <row r="2545" spans="1:12" x14ac:dyDescent="0.3">
      <c r="A2545">
        <v>6547</v>
      </c>
      <c r="B2545" t="s">
        <v>735</v>
      </c>
      <c r="C2545" t="s">
        <v>359</v>
      </c>
      <c r="D2545">
        <v>246</v>
      </c>
      <c r="E2545" t="s">
        <v>1007</v>
      </c>
      <c r="F2545">
        <v>8269</v>
      </c>
      <c r="G2545">
        <v>9</v>
      </c>
      <c r="H2545">
        <v>1154</v>
      </c>
      <c r="I2545">
        <v>2.9749667432579514E-2</v>
      </c>
      <c r="J2545">
        <v>0.21317157712305027</v>
      </c>
      <c r="K2545">
        <v>2024</v>
      </c>
      <c r="L2545">
        <v>36</v>
      </c>
    </row>
    <row r="2546" spans="1:12" x14ac:dyDescent="0.3">
      <c r="A2546">
        <v>6547</v>
      </c>
      <c r="B2546" t="s">
        <v>735</v>
      </c>
      <c r="C2546" t="s">
        <v>301</v>
      </c>
      <c r="D2546">
        <v>170</v>
      </c>
      <c r="E2546" t="s">
        <v>1008</v>
      </c>
      <c r="F2546">
        <v>8269</v>
      </c>
      <c r="G2546">
        <v>10</v>
      </c>
      <c r="H2546">
        <v>1318</v>
      </c>
      <c r="I2546">
        <v>2.0558713266416739E-2</v>
      </c>
      <c r="J2546">
        <v>0.12898330804248861</v>
      </c>
      <c r="K2546">
        <v>2024</v>
      </c>
      <c r="L2546">
        <v>36</v>
      </c>
    </row>
    <row r="2547" spans="1:12" x14ac:dyDescent="0.3">
      <c r="A2547">
        <v>6547</v>
      </c>
      <c r="B2547" t="s">
        <v>735</v>
      </c>
      <c r="C2547" t="s">
        <v>380</v>
      </c>
      <c r="D2547">
        <v>147</v>
      </c>
      <c r="E2547" t="s">
        <v>1004</v>
      </c>
      <c r="F2547">
        <v>8269</v>
      </c>
      <c r="G2547">
        <v>11</v>
      </c>
      <c r="H2547">
        <v>1312</v>
      </c>
      <c r="I2547">
        <v>1.7777240295078003E-2</v>
      </c>
      <c r="J2547">
        <v>0.11204268292682927</v>
      </c>
      <c r="K2547">
        <v>2024</v>
      </c>
      <c r="L2547">
        <v>36</v>
      </c>
    </row>
    <row r="2548" spans="1:12" x14ac:dyDescent="0.3">
      <c r="A2548">
        <v>6547</v>
      </c>
      <c r="B2548" t="s">
        <v>735</v>
      </c>
      <c r="C2548" t="s">
        <v>659</v>
      </c>
      <c r="D2548">
        <v>141</v>
      </c>
      <c r="E2548" t="s">
        <v>1005</v>
      </c>
      <c r="F2548">
        <v>8269</v>
      </c>
      <c r="G2548">
        <v>12</v>
      </c>
      <c r="H2548">
        <v>1520</v>
      </c>
      <c r="I2548">
        <v>1.7051638650380941E-2</v>
      </c>
      <c r="J2548">
        <v>9.2763157894736839E-2</v>
      </c>
      <c r="K2548">
        <v>2024</v>
      </c>
      <c r="L2548">
        <v>36</v>
      </c>
    </row>
    <row r="2549" spans="1:12" x14ac:dyDescent="0.3">
      <c r="A2549">
        <v>6547</v>
      </c>
      <c r="B2549" t="s">
        <v>735</v>
      </c>
      <c r="C2549" t="s">
        <v>1312</v>
      </c>
      <c r="D2549">
        <v>80</v>
      </c>
      <c r="E2549" t="s">
        <v>1313</v>
      </c>
      <c r="F2549">
        <v>8269</v>
      </c>
      <c r="G2549">
        <v>13</v>
      </c>
      <c r="H2549">
        <v>773</v>
      </c>
      <c r="I2549">
        <v>9.6746885959608179E-3</v>
      </c>
      <c r="J2549">
        <v>0.10349288486416559</v>
      </c>
      <c r="K2549">
        <v>2024</v>
      </c>
      <c r="L2549">
        <v>36</v>
      </c>
    </row>
    <row r="2550" spans="1:12" x14ac:dyDescent="0.3">
      <c r="A2550">
        <v>6547</v>
      </c>
      <c r="B2550" t="s">
        <v>735</v>
      </c>
      <c r="C2550" t="s">
        <v>556</v>
      </c>
      <c r="D2550">
        <v>69</v>
      </c>
      <c r="E2550" t="s">
        <v>1006</v>
      </c>
      <c r="F2550">
        <v>8269</v>
      </c>
      <c r="G2550">
        <v>14</v>
      </c>
      <c r="H2550">
        <v>1625</v>
      </c>
      <c r="I2550">
        <v>8.3444189140162058E-3</v>
      </c>
      <c r="J2550">
        <v>4.246153846153846E-2</v>
      </c>
      <c r="K2550">
        <v>2024</v>
      </c>
      <c r="L2550">
        <v>36</v>
      </c>
    </row>
    <row r="2551" spans="1:12" x14ac:dyDescent="0.3">
      <c r="A2551">
        <v>6547</v>
      </c>
      <c r="B2551" t="s">
        <v>735</v>
      </c>
      <c r="C2551" t="s">
        <v>570</v>
      </c>
      <c r="D2551">
        <v>68</v>
      </c>
      <c r="E2551" t="s">
        <v>1234</v>
      </c>
      <c r="F2551">
        <v>8269</v>
      </c>
      <c r="G2551">
        <v>15</v>
      </c>
      <c r="H2551">
        <v>956</v>
      </c>
      <c r="I2551">
        <v>8.2234853065666948E-3</v>
      </c>
      <c r="J2551">
        <v>7.1129707112970716E-2</v>
      </c>
      <c r="K2551">
        <v>2024</v>
      </c>
      <c r="L2551">
        <v>36</v>
      </c>
    </row>
    <row r="2552" spans="1:12" x14ac:dyDescent="0.3">
      <c r="A2552">
        <v>6547</v>
      </c>
      <c r="B2552" t="s">
        <v>735</v>
      </c>
      <c r="C2552" t="s">
        <v>328</v>
      </c>
      <c r="D2552">
        <v>51</v>
      </c>
      <c r="E2552" t="s">
        <v>1324</v>
      </c>
      <c r="F2552">
        <v>8269</v>
      </c>
      <c r="G2552">
        <v>16</v>
      </c>
      <c r="H2552">
        <v>477</v>
      </c>
      <c r="I2552">
        <v>6.1676139799250211E-3</v>
      </c>
      <c r="J2552">
        <v>0.1069182389937107</v>
      </c>
      <c r="K2552">
        <v>2024</v>
      </c>
      <c r="L2552">
        <v>36</v>
      </c>
    </row>
    <row r="2553" spans="1:12" x14ac:dyDescent="0.3">
      <c r="A2553">
        <v>6547</v>
      </c>
      <c r="B2553" t="s">
        <v>735</v>
      </c>
      <c r="C2553" t="s">
        <v>191</v>
      </c>
      <c r="D2553">
        <v>43</v>
      </c>
      <c r="E2553" t="s">
        <v>1009</v>
      </c>
      <c r="F2553">
        <v>8269</v>
      </c>
      <c r="G2553">
        <v>17</v>
      </c>
      <c r="H2553">
        <v>1382</v>
      </c>
      <c r="I2553">
        <v>5.2001451203289393E-3</v>
      </c>
      <c r="J2553">
        <v>3.1114327062228653E-2</v>
      </c>
      <c r="K2553">
        <v>2024</v>
      </c>
      <c r="L2553">
        <v>36</v>
      </c>
    </row>
    <row r="2554" spans="1:12" x14ac:dyDescent="0.3">
      <c r="A2554">
        <v>6547</v>
      </c>
      <c r="B2554" t="s">
        <v>735</v>
      </c>
      <c r="C2554" t="s">
        <v>291</v>
      </c>
      <c r="D2554">
        <v>33</v>
      </c>
      <c r="E2554" t="s">
        <v>1010</v>
      </c>
      <c r="F2554">
        <v>8269</v>
      </c>
      <c r="G2554">
        <v>18.5</v>
      </c>
      <c r="H2554">
        <v>1576</v>
      </c>
      <c r="I2554">
        <v>3.9908090458338373E-3</v>
      </c>
      <c r="J2554">
        <v>2.0939086294416244E-2</v>
      </c>
      <c r="K2554">
        <v>2024</v>
      </c>
      <c r="L2554">
        <v>36</v>
      </c>
    </row>
    <row r="2555" spans="1:12" x14ac:dyDescent="0.3">
      <c r="A2555">
        <v>6547</v>
      </c>
      <c r="B2555" t="s">
        <v>735</v>
      </c>
      <c r="C2555" t="s">
        <v>423</v>
      </c>
      <c r="D2555">
        <v>33</v>
      </c>
      <c r="E2555" t="s">
        <v>1322</v>
      </c>
      <c r="F2555">
        <v>8269</v>
      </c>
      <c r="G2555">
        <v>18.5</v>
      </c>
      <c r="H2555">
        <v>785</v>
      </c>
      <c r="I2555">
        <v>3.9908090458338373E-3</v>
      </c>
      <c r="J2555">
        <v>4.2038216560509552E-2</v>
      </c>
      <c r="K2555">
        <v>2024</v>
      </c>
      <c r="L2555">
        <v>36</v>
      </c>
    </row>
    <row r="2556" spans="1:12" x14ac:dyDescent="0.3">
      <c r="A2556">
        <v>6547</v>
      </c>
      <c r="B2556" t="s">
        <v>735</v>
      </c>
      <c r="C2556" t="s">
        <v>488</v>
      </c>
      <c r="D2556">
        <v>27</v>
      </c>
      <c r="E2556" t="s">
        <v>1321</v>
      </c>
      <c r="F2556">
        <v>8269</v>
      </c>
      <c r="G2556">
        <v>20</v>
      </c>
      <c r="H2556">
        <v>962</v>
      </c>
      <c r="I2556">
        <v>3.2652074011367757E-3</v>
      </c>
      <c r="J2556">
        <v>2.8066528066528068E-2</v>
      </c>
      <c r="K2556">
        <v>2024</v>
      </c>
      <c r="L2556">
        <v>36</v>
      </c>
    </row>
    <row r="2557" spans="1:12" x14ac:dyDescent="0.3">
      <c r="A2557">
        <v>6547</v>
      </c>
      <c r="B2557" t="s">
        <v>735</v>
      </c>
      <c r="C2557" t="s">
        <v>566</v>
      </c>
      <c r="D2557">
        <v>25</v>
      </c>
      <c r="E2557" t="s">
        <v>1099</v>
      </c>
      <c r="F2557">
        <v>8269</v>
      </c>
      <c r="G2557">
        <v>21</v>
      </c>
      <c r="H2557">
        <v>570</v>
      </c>
      <c r="I2557">
        <v>3.0233401862377555E-3</v>
      </c>
      <c r="J2557">
        <v>4.3859649122807015E-2</v>
      </c>
      <c r="K2557">
        <v>2024</v>
      </c>
      <c r="L2557">
        <v>36</v>
      </c>
    </row>
    <row r="2558" spans="1:12" x14ac:dyDescent="0.3">
      <c r="A2558">
        <v>8701</v>
      </c>
      <c r="B2558" t="s">
        <v>753</v>
      </c>
      <c r="C2558" t="s">
        <v>215</v>
      </c>
      <c r="D2558">
        <v>6603</v>
      </c>
      <c r="E2558" t="s">
        <v>1041</v>
      </c>
      <c r="F2558">
        <v>14598</v>
      </c>
      <c r="G2558">
        <v>1</v>
      </c>
      <c r="H2558">
        <v>14909</v>
      </c>
      <c r="I2558">
        <v>0.45232223592272913</v>
      </c>
      <c r="J2558">
        <v>0.44288684687101748</v>
      </c>
      <c r="K2558">
        <v>2024</v>
      </c>
      <c r="L2558">
        <v>36</v>
      </c>
    </row>
    <row r="2559" spans="1:12" x14ac:dyDescent="0.3">
      <c r="A2559">
        <v>8701</v>
      </c>
      <c r="B2559" t="s">
        <v>753</v>
      </c>
      <c r="C2559" t="s">
        <v>577</v>
      </c>
      <c r="D2559">
        <v>1244</v>
      </c>
      <c r="E2559" t="s">
        <v>1050</v>
      </c>
      <c r="F2559">
        <v>14598</v>
      </c>
      <c r="G2559">
        <v>2</v>
      </c>
      <c r="H2559">
        <v>3578</v>
      </c>
      <c r="I2559">
        <v>8.5217153034662277E-2</v>
      </c>
      <c r="J2559">
        <v>0.34768026830631638</v>
      </c>
      <c r="K2559">
        <v>2024</v>
      </c>
      <c r="L2559">
        <v>36</v>
      </c>
    </row>
    <row r="2560" spans="1:12" x14ac:dyDescent="0.3">
      <c r="A2560">
        <v>8701</v>
      </c>
      <c r="B2560" t="s">
        <v>753</v>
      </c>
      <c r="C2560" t="s">
        <v>585</v>
      </c>
      <c r="D2560">
        <v>681</v>
      </c>
      <c r="E2560" t="s">
        <v>1048</v>
      </c>
      <c r="F2560">
        <v>14598</v>
      </c>
      <c r="G2560">
        <v>3</v>
      </c>
      <c r="H2560">
        <v>7075</v>
      </c>
      <c r="I2560">
        <v>4.6650226058364157E-2</v>
      </c>
      <c r="J2560">
        <v>9.625441696113074E-2</v>
      </c>
      <c r="K2560">
        <v>2024</v>
      </c>
      <c r="L2560">
        <v>36</v>
      </c>
    </row>
    <row r="2561" spans="1:12" x14ac:dyDescent="0.3">
      <c r="A2561">
        <v>8701</v>
      </c>
      <c r="B2561" t="s">
        <v>753</v>
      </c>
      <c r="C2561" t="s">
        <v>212</v>
      </c>
      <c r="D2561">
        <v>608</v>
      </c>
      <c r="E2561" t="s">
        <v>1045</v>
      </c>
      <c r="F2561">
        <v>14598</v>
      </c>
      <c r="G2561">
        <v>4</v>
      </c>
      <c r="H2561">
        <v>2796</v>
      </c>
      <c r="I2561">
        <v>4.1649541033018218E-2</v>
      </c>
      <c r="J2561">
        <v>0.21745350500715308</v>
      </c>
      <c r="K2561">
        <v>2024</v>
      </c>
      <c r="L2561">
        <v>36</v>
      </c>
    </row>
    <row r="2562" spans="1:12" x14ac:dyDescent="0.3">
      <c r="A2562">
        <v>8701</v>
      </c>
      <c r="B2562" t="s">
        <v>753</v>
      </c>
      <c r="C2562" t="s">
        <v>505</v>
      </c>
      <c r="D2562">
        <v>484</v>
      </c>
      <c r="E2562" t="s">
        <v>1054</v>
      </c>
      <c r="F2562">
        <v>14598</v>
      </c>
      <c r="G2562">
        <v>5</v>
      </c>
      <c r="H2562">
        <v>3953</v>
      </c>
      <c r="I2562">
        <v>3.3155226743389506E-2</v>
      </c>
      <c r="J2562">
        <v>0.12243865418669365</v>
      </c>
      <c r="K2562">
        <v>2024</v>
      </c>
      <c r="L2562">
        <v>36</v>
      </c>
    </row>
    <row r="2563" spans="1:12" x14ac:dyDescent="0.3">
      <c r="A2563">
        <v>8701</v>
      </c>
      <c r="B2563" t="s">
        <v>753</v>
      </c>
      <c r="C2563" t="s">
        <v>457</v>
      </c>
      <c r="D2563">
        <v>481</v>
      </c>
      <c r="E2563" t="s">
        <v>1314</v>
      </c>
      <c r="F2563">
        <v>14598</v>
      </c>
      <c r="G2563">
        <v>6</v>
      </c>
      <c r="H2563">
        <v>1257</v>
      </c>
      <c r="I2563">
        <v>3.2949719139608168E-2</v>
      </c>
      <c r="J2563">
        <v>0.3826571201272872</v>
      </c>
      <c r="K2563">
        <v>2024</v>
      </c>
      <c r="L2563">
        <v>36</v>
      </c>
    </row>
    <row r="2564" spans="1:12" x14ac:dyDescent="0.3">
      <c r="A2564">
        <v>8701</v>
      </c>
      <c r="B2564" t="s">
        <v>753</v>
      </c>
      <c r="C2564" t="s">
        <v>622</v>
      </c>
      <c r="D2564">
        <v>385</v>
      </c>
      <c r="E2564" t="s">
        <v>1052</v>
      </c>
      <c r="F2564">
        <v>14598</v>
      </c>
      <c r="G2564">
        <v>7</v>
      </c>
      <c r="H2564">
        <v>962</v>
      </c>
      <c r="I2564">
        <v>2.6373475818605288E-2</v>
      </c>
      <c r="J2564">
        <v>0.4002079002079002</v>
      </c>
      <c r="K2564">
        <v>2024</v>
      </c>
      <c r="L2564">
        <v>36</v>
      </c>
    </row>
    <row r="2565" spans="1:12" x14ac:dyDescent="0.3">
      <c r="A2565">
        <v>8701</v>
      </c>
      <c r="B2565" t="s">
        <v>753</v>
      </c>
      <c r="C2565" t="s">
        <v>553</v>
      </c>
      <c r="D2565">
        <v>324</v>
      </c>
      <c r="E2565" t="s">
        <v>1315</v>
      </c>
      <c r="F2565">
        <v>14598</v>
      </c>
      <c r="G2565">
        <v>8</v>
      </c>
      <c r="H2565">
        <v>1104</v>
      </c>
      <c r="I2565">
        <v>2.2194821208384709E-2</v>
      </c>
      <c r="J2565">
        <v>0.29347826086956524</v>
      </c>
      <c r="K2565">
        <v>2024</v>
      </c>
      <c r="L2565">
        <v>36</v>
      </c>
    </row>
    <row r="2566" spans="1:12" x14ac:dyDescent="0.3">
      <c r="A2566">
        <v>8701</v>
      </c>
      <c r="B2566" t="s">
        <v>753</v>
      </c>
      <c r="C2566" t="s">
        <v>225</v>
      </c>
      <c r="D2566">
        <v>306</v>
      </c>
      <c r="E2566" t="s">
        <v>1110</v>
      </c>
      <c r="F2566">
        <v>14598</v>
      </c>
      <c r="G2566">
        <v>9</v>
      </c>
      <c r="H2566">
        <v>2699</v>
      </c>
      <c r="I2566">
        <v>2.096177558569667E-2</v>
      </c>
      <c r="J2566">
        <v>0.11337532419414598</v>
      </c>
      <c r="K2566">
        <v>2024</v>
      </c>
      <c r="L2566">
        <v>36</v>
      </c>
    </row>
    <row r="2567" spans="1:12" x14ac:dyDescent="0.3">
      <c r="A2567">
        <v>8701</v>
      </c>
      <c r="B2567" t="s">
        <v>753</v>
      </c>
      <c r="C2567" t="s">
        <v>535</v>
      </c>
      <c r="D2567">
        <v>288</v>
      </c>
      <c r="E2567" t="s">
        <v>1108</v>
      </c>
      <c r="F2567">
        <v>14598</v>
      </c>
      <c r="G2567">
        <v>10</v>
      </c>
      <c r="H2567">
        <v>1438</v>
      </c>
      <c r="I2567">
        <v>1.9728729963008632E-2</v>
      </c>
      <c r="J2567">
        <v>0.20027816411682892</v>
      </c>
      <c r="K2567">
        <v>2024</v>
      </c>
      <c r="L2567">
        <v>36</v>
      </c>
    </row>
    <row r="2568" spans="1:12" x14ac:dyDescent="0.3">
      <c r="A2568">
        <v>8701</v>
      </c>
      <c r="B2568" t="s">
        <v>753</v>
      </c>
      <c r="C2568" t="s">
        <v>274</v>
      </c>
      <c r="D2568">
        <v>287</v>
      </c>
      <c r="E2568" t="s">
        <v>1047</v>
      </c>
      <c r="F2568">
        <v>14598</v>
      </c>
      <c r="G2568">
        <v>11</v>
      </c>
      <c r="H2568">
        <v>1546</v>
      </c>
      <c r="I2568">
        <v>1.9660227428414851E-2</v>
      </c>
      <c r="J2568">
        <v>0.18564036222509703</v>
      </c>
      <c r="K2568">
        <v>2024</v>
      </c>
      <c r="L2568">
        <v>36</v>
      </c>
    </row>
    <row r="2569" spans="1:12" x14ac:dyDescent="0.3">
      <c r="A2569">
        <v>8701</v>
      </c>
      <c r="B2569" t="s">
        <v>753</v>
      </c>
      <c r="C2569" t="s">
        <v>506</v>
      </c>
      <c r="D2569">
        <v>239</v>
      </c>
      <c r="E2569" t="s">
        <v>1056</v>
      </c>
      <c r="F2569">
        <v>14598</v>
      </c>
      <c r="G2569">
        <v>12</v>
      </c>
      <c r="H2569">
        <v>1940</v>
      </c>
      <c r="I2569">
        <v>1.6372105767913411E-2</v>
      </c>
      <c r="J2569">
        <v>0.1231958762886598</v>
      </c>
      <c r="K2569">
        <v>2024</v>
      </c>
      <c r="L2569">
        <v>36</v>
      </c>
    </row>
    <row r="2570" spans="1:12" x14ac:dyDescent="0.3">
      <c r="A2570">
        <v>8701</v>
      </c>
      <c r="B2570" t="s">
        <v>753</v>
      </c>
      <c r="C2570" t="s">
        <v>409</v>
      </c>
      <c r="D2570">
        <v>188</v>
      </c>
      <c r="E2570" t="s">
        <v>1055</v>
      </c>
      <c r="F2570">
        <v>14598</v>
      </c>
      <c r="G2570">
        <v>13</v>
      </c>
      <c r="H2570">
        <v>3095</v>
      </c>
      <c r="I2570">
        <v>1.2878476503630634E-2</v>
      </c>
      <c r="J2570">
        <v>6.0743134087237478E-2</v>
      </c>
      <c r="K2570">
        <v>2024</v>
      </c>
      <c r="L2570">
        <v>36</v>
      </c>
    </row>
    <row r="2571" spans="1:12" x14ac:dyDescent="0.3">
      <c r="A2571">
        <v>8701</v>
      </c>
      <c r="B2571" t="s">
        <v>753</v>
      </c>
      <c r="C2571" t="s">
        <v>390</v>
      </c>
      <c r="D2571">
        <v>167</v>
      </c>
      <c r="E2571" t="s">
        <v>1218</v>
      </c>
      <c r="F2571">
        <v>14598</v>
      </c>
      <c r="G2571">
        <v>14</v>
      </c>
      <c r="H2571">
        <v>1910</v>
      </c>
      <c r="I2571">
        <v>1.1439923277161255E-2</v>
      </c>
      <c r="J2571">
        <v>8.7434554973821993E-2</v>
      </c>
      <c r="K2571">
        <v>2024</v>
      </c>
      <c r="L2571">
        <v>36</v>
      </c>
    </row>
    <row r="2572" spans="1:12" x14ac:dyDescent="0.3">
      <c r="A2572">
        <v>8701</v>
      </c>
      <c r="B2572" t="s">
        <v>753</v>
      </c>
      <c r="C2572" t="s">
        <v>658</v>
      </c>
      <c r="D2572">
        <v>148</v>
      </c>
      <c r="E2572" t="s">
        <v>1046</v>
      </c>
      <c r="F2572">
        <v>14598</v>
      </c>
      <c r="G2572">
        <v>15</v>
      </c>
      <c r="H2572">
        <v>1877</v>
      </c>
      <c r="I2572">
        <v>1.0138375119879436E-2</v>
      </c>
      <c r="J2572">
        <v>7.8849227490676618E-2</v>
      </c>
      <c r="K2572">
        <v>2024</v>
      </c>
      <c r="L2572">
        <v>36</v>
      </c>
    </row>
    <row r="2573" spans="1:12" x14ac:dyDescent="0.3">
      <c r="A2573">
        <v>8701</v>
      </c>
      <c r="B2573" t="s">
        <v>753</v>
      </c>
      <c r="C2573" t="s">
        <v>343</v>
      </c>
      <c r="D2573">
        <v>125</v>
      </c>
      <c r="E2573" t="s">
        <v>1057</v>
      </c>
      <c r="F2573">
        <v>14598</v>
      </c>
      <c r="G2573">
        <v>16</v>
      </c>
      <c r="H2573">
        <v>1467</v>
      </c>
      <c r="I2573">
        <v>8.5628168242224967E-3</v>
      </c>
      <c r="J2573">
        <v>8.5207907293796861E-2</v>
      </c>
      <c r="K2573">
        <v>2024</v>
      </c>
      <c r="L2573">
        <v>36</v>
      </c>
    </row>
    <row r="2574" spans="1:12" x14ac:dyDescent="0.3">
      <c r="A2574">
        <v>8701</v>
      </c>
      <c r="B2574" t="s">
        <v>753</v>
      </c>
      <c r="C2574" t="s">
        <v>182</v>
      </c>
      <c r="D2574">
        <v>115</v>
      </c>
      <c r="E2574" t="s">
        <v>1058</v>
      </c>
      <c r="F2574">
        <v>14598</v>
      </c>
      <c r="G2574">
        <v>17</v>
      </c>
      <c r="H2574">
        <v>537</v>
      </c>
      <c r="I2574">
        <v>7.8777914782846969E-3</v>
      </c>
      <c r="J2574">
        <v>0.21415270018621974</v>
      </c>
      <c r="K2574">
        <v>2024</v>
      </c>
      <c r="L2574">
        <v>36</v>
      </c>
    </row>
    <row r="2575" spans="1:12" x14ac:dyDescent="0.3">
      <c r="A2575">
        <v>8701</v>
      </c>
      <c r="B2575" t="s">
        <v>753</v>
      </c>
      <c r="C2575" t="s">
        <v>475</v>
      </c>
      <c r="D2575">
        <v>111</v>
      </c>
      <c r="E2575" t="s">
        <v>1214</v>
      </c>
      <c r="F2575">
        <v>14598</v>
      </c>
      <c r="G2575">
        <v>18.5</v>
      </c>
      <c r="H2575">
        <v>1733</v>
      </c>
      <c r="I2575">
        <v>7.6037813399095766E-3</v>
      </c>
      <c r="J2575">
        <v>6.4050778995960761E-2</v>
      </c>
      <c r="K2575">
        <v>2024</v>
      </c>
      <c r="L2575">
        <v>36</v>
      </c>
    </row>
    <row r="2576" spans="1:12" x14ac:dyDescent="0.3">
      <c r="A2576">
        <v>8701</v>
      </c>
      <c r="B2576" t="s">
        <v>753</v>
      </c>
      <c r="C2576" t="s">
        <v>477</v>
      </c>
      <c r="D2576">
        <v>111</v>
      </c>
      <c r="E2576" t="s">
        <v>1043</v>
      </c>
      <c r="F2576">
        <v>14598</v>
      </c>
      <c r="G2576">
        <v>18.5</v>
      </c>
      <c r="H2576">
        <v>3600</v>
      </c>
      <c r="I2576">
        <v>7.6037813399095766E-3</v>
      </c>
      <c r="J2576">
        <v>3.0833333333333334E-2</v>
      </c>
      <c r="K2576">
        <v>2024</v>
      </c>
      <c r="L2576">
        <v>36</v>
      </c>
    </row>
    <row r="2577" spans="1:12" x14ac:dyDescent="0.3">
      <c r="A2577">
        <v>8701</v>
      </c>
      <c r="B2577" t="s">
        <v>753</v>
      </c>
      <c r="C2577" t="s">
        <v>142</v>
      </c>
      <c r="D2577">
        <v>92</v>
      </c>
      <c r="E2577" t="s">
        <v>1049</v>
      </c>
      <c r="F2577">
        <v>14598</v>
      </c>
      <c r="G2577">
        <v>20</v>
      </c>
      <c r="H2577">
        <v>1953</v>
      </c>
      <c r="I2577">
        <v>6.3022331826277575E-3</v>
      </c>
      <c r="J2577">
        <v>4.7107014848950336E-2</v>
      </c>
      <c r="K2577">
        <v>2024</v>
      </c>
      <c r="L2577">
        <v>36</v>
      </c>
    </row>
    <row r="2578" spans="1:12" x14ac:dyDescent="0.3">
      <c r="A2578">
        <v>8701</v>
      </c>
      <c r="B2578" t="s">
        <v>753</v>
      </c>
      <c r="C2578" t="s">
        <v>306</v>
      </c>
      <c r="D2578">
        <v>91</v>
      </c>
      <c r="E2578" t="s">
        <v>1272</v>
      </c>
      <c r="F2578">
        <v>14598</v>
      </c>
      <c r="G2578">
        <v>21</v>
      </c>
      <c r="H2578">
        <v>1780</v>
      </c>
      <c r="I2578">
        <v>6.233730648033977E-3</v>
      </c>
      <c r="J2578">
        <v>5.1123595505617979E-2</v>
      </c>
      <c r="K2578">
        <v>2024</v>
      </c>
      <c r="L2578">
        <v>36</v>
      </c>
    </row>
    <row r="2579" spans="1:12" x14ac:dyDescent="0.3">
      <c r="A2579">
        <v>8701</v>
      </c>
      <c r="B2579" t="s">
        <v>753</v>
      </c>
      <c r="C2579" t="s">
        <v>603</v>
      </c>
      <c r="D2579">
        <v>85</v>
      </c>
      <c r="E2579" t="s">
        <v>1102</v>
      </c>
      <c r="F2579">
        <v>14598</v>
      </c>
      <c r="G2579">
        <v>22</v>
      </c>
      <c r="H2579">
        <v>1958</v>
      </c>
      <c r="I2579">
        <v>5.8227154404712975E-3</v>
      </c>
      <c r="J2579">
        <v>4.3411644535240039E-2</v>
      </c>
      <c r="K2579">
        <v>2024</v>
      </c>
      <c r="L2579">
        <v>36</v>
      </c>
    </row>
    <row r="2580" spans="1:12" x14ac:dyDescent="0.3">
      <c r="A2580">
        <v>8701</v>
      </c>
      <c r="B2580" t="s">
        <v>753</v>
      </c>
      <c r="C2580" t="s">
        <v>515</v>
      </c>
      <c r="D2580">
        <v>84</v>
      </c>
      <c r="E2580" t="s">
        <v>1051</v>
      </c>
      <c r="F2580">
        <v>14598</v>
      </c>
      <c r="G2580">
        <v>23</v>
      </c>
      <c r="H2580">
        <v>2386</v>
      </c>
      <c r="I2580">
        <v>5.7542129058775178E-3</v>
      </c>
      <c r="J2580">
        <v>3.5205364626990782E-2</v>
      </c>
      <c r="K2580">
        <v>2024</v>
      </c>
      <c r="L2580">
        <v>36</v>
      </c>
    </row>
    <row r="2581" spans="1:12" x14ac:dyDescent="0.3">
      <c r="A2581">
        <v>8701</v>
      </c>
      <c r="B2581" t="s">
        <v>753</v>
      </c>
      <c r="C2581" t="s">
        <v>175</v>
      </c>
      <c r="D2581">
        <v>79</v>
      </c>
      <c r="E2581" t="s">
        <v>1084</v>
      </c>
      <c r="F2581">
        <v>14598</v>
      </c>
      <c r="G2581">
        <v>24</v>
      </c>
      <c r="H2581">
        <v>13007</v>
      </c>
      <c r="I2581">
        <v>5.4117002329086179E-3</v>
      </c>
      <c r="J2581">
        <v>6.0736526485738445E-3</v>
      </c>
      <c r="K2581">
        <v>2024</v>
      </c>
      <c r="L2581">
        <v>36</v>
      </c>
    </row>
    <row r="2582" spans="1:12" x14ac:dyDescent="0.3">
      <c r="A2582">
        <v>8701</v>
      </c>
      <c r="B2582" t="s">
        <v>753</v>
      </c>
      <c r="C2582" t="s">
        <v>331</v>
      </c>
      <c r="D2582">
        <v>64</v>
      </c>
      <c r="E2582" t="s">
        <v>1053</v>
      </c>
      <c r="F2582">
        <v>14598</v>
      </c>
      <c r="G2582">
        <v>25</v>
      </c>
      <c r="H2582">
        <v>1284</v>
      </c>
      <c r="I2582">
        <v>4.3841622140019182E-3</v>
      </c>
      <c r="J2582">
        <v>4.9844236760124609E-2</v>
      </c>
      <c r="K2582">
        <v>2024</v>
      </c>
      <c r="L2582">
        <v>36</v>
      </c>
    </row>
    <row r="2583" spans="1:12" x14ac:dyDescent="0.3">
      <c r="A2583">
        <v>8701</v>
      </c>
      <c r="B2583" t="s">
        <v>753</v>
      </c>
      <c r="C2583" t="s">
        <v>285</v>
      </c>
      <c r="D2583">
        <v>62</v>
      </c>
      <c r="E2583" t="s">
        <v>1213</v>
      </c>
      <c r="F2583">
        <v>14598</v>
      </c>
      <c r="G2583">
        <v>26.5</v>
      </c>
      <c r="H2583">
        <v>757</v>
      </c>
      <c r="I2583">
        <v>4.2471571448143581E-3</v>
      </c>
      <c r="J2583">
        <v>8.1902245706737126E-2</v>
      </c>
      <c r="K2583">
        <v>2024</v>
      </c>
      <c r="L2583">
        <v>36</v>
      </c>
    </row>
    <row r="2584" spans="1:12" x14ac:dyDescent="0.3">
      <c r="A2584">
        <v>8701</v>
      </c>
      <c r="B2584" t="s">
        <v>753</v>
      </c>
      <c r="C2584" t="s">
        <v>365</v>
      </c>
      <c r="D2584">
        <v>62</v>
      </c>
      <c r="E2584" t="s">
        <v>1168</v>
      </c>
      <c r="F2584">
        <v>14598</v>
      </c>
      <c r="G2584">
        <v>26.5</v>
      </c>
      <c r="H2584">
        <v>1109</v>
      </c>
      <c r="I2584">
        <v>4.2471571448143581E-3</v>
      </c>
      <c r="J2584">
        <v>5.5906221821460773E-2</v>
      </c>
      <c r="K2584">
        <v>2024</v>
      </c>
      <c r="L2584">
        <v>36</v>
      </c>
    </row>
    <row r="2585" spans="1:12" x14ac:dyDescent="0.3">
      <c r="A2585">
        <v>8701</v>
      </c>
      <c r="B2585" t="s">
        <v>753</v>
      </c>
      <c r="C2585" t="s">
        <v>504</v>
      </c>
      <c r="D2585">
        <v>47</v>
      </c>
      <c r="E2585" t="s">
        <v>1039</v>
      </c>
      <c r="F2585">
        <v>14598</v>
      </c>
      <c r="G2585">
        <v>28</v>
      </c>
      <c r="H2585">
        <v>10574</v>
      </c>
      <c r="I2585">
        <v>3.2196191259076584E-3</v>
      </c>
      <c r="J2585">
        <v>4.4448647626253073E-3</v>
      </c>
      <c r="K2585">
        <v>2024</v>
      </c>
      <c r="L2585">
        <v>36</v>
      </c>
    </row>
    <row r="2586" spans="1:12" x14ac:dyDescent="0.3">
      <c r="A2586">
        <v>8701</v>
      </c>
      <c r="B2586" t="s">
        <v>753</v>
      </c>
      <c r="C2586" t="s">
        <v>177</v>
      </c>
      <c r="D2586">
        <v>43</v>
      </c>
      <c r="E2586" t="s">
        <v>1217</v>
      </c>
      <c r="F2586">
        <v>14598</v>
      </c>
      <c r="G2586">
        <v>29.5</v>
      </c>
      <c r="H2586">
        <v>4588</v>
      </c>
      <c r="I2586">
        <v>2.9456089875325385E-3</v>
      </c>
      <c r="J2586">
        <v>9.3722755013077585E-3</v>
      </c>
      <c r="K2586">
        <v>2024</v>
      </c>
      <c r="L2586">
        <v>36</v>
      </c>
    </row>
    <row r="2587" spans="1:12" x14ac:dyDescent="0.3">
      <c r="A2587">
        <v>8701</v>
      </c>
      <c r="B2587" t="s">
        <v>753</v>
      </c>
      <c r="C2587" t="s">
        <v>151</v>
      </c>
      <c r="D2587">
        <v>43</v>
      </c>
      <c r="E2587" t="s">
        <v>1091</v>
      </c>
      <c r="F2587">
        <v>14598</v>
      </c>
      <c r="G2587">
        <v>29.5</v>
      </c>
      <c r="H2587">
        <v>12580</v>
      </c>
      <c r="I2587">
        <v>2.9456089875325385E-3</v>
      </c>
      <c r="J2587">
        <v>3.4181240063593005E-3</v>
      </c>
      <c r="K2587">
        <v>2024</v>
      </c>
      <c r="L2587">
        <v>36</v>
      </c>
    </row>
    <row r="2588" spans="1:12" x14ac:dyDescent="0.3">
      <c r="A2588">
        <v>8701</v>
      </c>
      <c r="B2588" t="s">
        <v>753</v>
      </c>
      <c r="C2588" t="s">
        <v>326</v>
      </c>
      <c r="D2588">
        <v>39</v>
      </c>
      <c r="E2588" t="s">
        <v>1164</v>
      </c>
      <c r="F2588">
        <v>14598</v>
      </c>
      <c r="G2588">
        <v>31</v>
      </c>
      <c r="H2588">
        <v>1012</v>
      </c>
      <c r="I2588">
        <v>2.6715988491574187E-3</v>
      </c>
      <c r="J2588">
        <v>3.8537549407114624E-2</v>
      </c>
      <c r="K2588">
        <v>2024</v>
      </c>
      <c r="L2588">
        <v>36</v>
      </c>
    </row>
    <row r="2589" spans="1:12" x14ac:dyDescent="0.3">
      <c r="A2589">
        <v>8701</v>
      </c>
      <c r="B2589" t="s">
        <v>753</v>
      </c>
      <c r="C2589" t="s">
        <v>653</v>
      </c>
      <c r="D2589">
        <v>38</v>
      </c>
      <c r="E2589" t="s">
        <v>1211</v>
      </c>
      <c r="F2589">
        <v>14598</v>
      </c>
      <c r="G2589">
        <v>32</v>
      </c>
      <c r="H2589">
        <v>2182</v>
      </c>
      <c r="I2589">
        <v>2.6030963145636386E-3</v>
      </c>
      <c r="J2589">
        <v>1.7415215398716773E-2</v>
      </c>
      <c r="K2589">
        <v>2024</v>
      </c>
      <c r="L2589">
        <v>36</v>
      </c>
    </row>
    <row r="2590" spans="1:12" x14ac:dyDescent="0.3">
      <c r="A2590">
        <v>8701</v>
      </c>
      <c r="B2590" t="s">
        <v>753</v>
      </c>
      <c r="C2590" t="s">
        <v>265</v>
      </c>
      <c r="D2590">
        <v>36</v>
      </c>
      <c r="E2590" t="s">
        <v>1033</v>
      </c>
      <c r="F2590">
        <v>14598</v>
      </c>
      <c r="G2590">
        <v>33</v>
      </c>
      <c r="H2590">
        <v>6276</v>
      </c>
      <c r="I2590">
        <v>2.4660912453760789E-3</v>
      </c>
      <c r="J2590">
        <v>5.7361376673040155E-3</v>
      </c>
      <c r="K2590">
        <v>2024</v>
      </c>
      <c r="L2590">
        <v>36</v>
      </c>
    </row>
    <row r="2591" spans="1:12" x14ac:dyDescent="0.3">
      <c r="A2591">
        <v>8701</v>
      </c>
      <c r="B2591" t="s">
        <v>753</v>
      </c>
      <c r="C2591" t="s">
        <v>448</v>
      </c>
      <c r="D2591">
        <v>33</v>
      </c>
      <c r="E2591" t="s">
        <v>1270</v>
      </c>
      <c r="F2591">
        <v>14598</v>
      </c>
      <c r="G2591">
        <v>34</v>
      </c>
      <c r="H2591">
        <v>2369</v>
      </c>
      <c r="I2591">
        <v>2.2605836415947392E-3</v>
      </c>
      <c r="J2591">
        <v>1.3929928239763613E-2</v>
      </c>
      <c r="K2591">
        <v>2024</v>
      </c>
      <c r="L2591">
        <v>36</v>
      </c>
    </row>
    <row r="2592" spans="1:12" x14ac:dyDescent="0.3">
      <c r="A2592">
        <v>8701</v>
      </c>
      <c r="B2592" t="s">
        <v>753</v>
      </c>
      <c r="C2592" t="s">
        <v>498</v>
      </c>
      <c r="D2592">
        <v>31</v>
      </c>
      <c r="E2592" t="s">
        <v>1158</v>
      </c>
      <c r="F2592">
        <v>14598</v>
      </c>
      <c r="G2592">
        <v>35</v>
      </c>
      <c r="H2592">
        <v>8269</v>
      </c>
      <c r="I2592">
        <v>2.123578572407179E-3</v>
      </c>
      <c r="J2592">
        <v>3.7489418309348166E-3</v>
      </c>
      <c r="K2592">
        <v>2024</v>
      </c>
      <c r="L2592">
        <v>36</v>
      </c>
    </row>
    <row r="2593" spans="1:12" x14ac:dyDescent="0.3">
      <c r="A2593">
        <v>8701</v>
      </c>
      <c r="B2593" t="s">
        <v>753</v>
      </c>
      <c r="C2593" t="s">
        <v>264</v>
      </c>
      <c r="D2593">
        <v>29</v>
      </c>
      <c r="E2593" t="s">
        <v>1031</v>
      </c>
      <c r="F2593">
        <v>14598</v>
      </c>
      <c r="G2593">
        <v>36</v>
      </c>
      <c r="H2593">
        <v>9696</v>
      </c>
      <c r="I2593">
        <v>1.9865735032196189E-3</v>
      </c>
      <c r="J2593">
        <v>2.9909240924092411E-3</v>
      </c>
      <c r="K2593">
        <v>2024</v>
      </c>
      <c r="L2593">
        <v>36</v>
      </c>
    </row>
    <row r="2594" spans="1:12" x14ac:dyDescent="0.3">
      <c r="A2594">
        <v>8702</v>
      </c>
      <c r="B2594" t="s">
        <v>711</v>
      </c>
      <c r="C2594" t="s">
        <v>205</v>
      </c>
      <c r="D2594">
        <v>2240</v>
      </c>
      <c r="E2594" t="s">
        <v>1030</v>
      </c>
      <c r="F2594">
        <v>38240</v>
      </c>
      <c r="G2594">
        <v>1</v>
      </c>
      <c r="H2594">
        <v>18695</v>
      </c>
      <c r="I2594">
        <v>5.8577405857740586E-2</v>
      </c>
      <c r="J2594">
        <v>0.1198181331906927</v>
      </c>
      <c r="K2594">
        <v>2024</v>
      </c>
      <c r="L2594">
        <v>36</v>
      </c>
    </row>
    <row r="2595" spans="1:12" x14ac:dyDescent="0.3">
      <c r="A2595">
        <v>8702</v>
      </c>
      <c r="B2595" t="s">
        <v>711</v>
      </c>
      <c r="C2595" t="s">
        <v>504</v>
      </c>
      <c r="D2595">
        <v>1405</v>
      </c>
      <c r="E2595" t="s">
        <v>1039</v>
      </c>
      <c r="F2595">
        <v>38240</v>
      </c>
      <c r="G2595">
        <v>2</v>
      </c>
      <c r="H2595">
        <v>10574</v>
      </c>
      <c r="I2595">
        <v>3.6741631799163177E-2</v>
      </c>
      <c r="J2595">
        <v>0.13287308492528843</v>
      </c>
      <c r="K2595">
        <v>2024</v>
      </c>
      <c r="L2595">
        <v>36</v>
      </c>
    </row>
    <row r="2596" spans="1:12" x14ac:dyDescent="0.3">
      <c r="A2596">
        <v>8702</v>
      </c>
      <c r="B2596" t="s">
        <v>711</v>
      </c>
      <c r="C2596" t="s">
        <v>264</v>
      </c>
      <c r="D2596">
        <v>1332</v>
      </c>
      <c r="E2596" t="s">
        <v>1031</v>
      </c>
      <c r="F2596">
        <v>38240</v>
      </c>
      <c r="G2596">
        <v>3</v>
      </c>
      <c r="H2596">
        <v>9696</v>
      </c>
      <c r="I2596">
        <v>3.4832635983263596E-2</v>
      </c>
      <c r="J2596">
        <v>0.13737623762376239</v>
      </c>
      <c r="K2596">
        <v>2024</v>
      </c>
      <c r="L2596">
        <v>36</v>
      </c>
    </row>
    <row r="2597" spans="1:12" x14ac:dyDescent="0.3">
      <c r="A2597">
        <v>8702</v>
      </c>
      <c r="B2597" t="s">
        <v>711</v>
      </c>
      <c r="C2597" t="s">
        <v>217</v>
      </c>
      <c r="D2597">
        <v>1157</v>
      </c>
      <c r="E2597" t="s">
        <v>1034</v>
      </c>
      <c r="F2597">
        <v>38240</v>
      </c>
      <c r="G2597">
        <v>4</v>
      </c>
      <c r="H2597">
        <v>3200</v>
      </c>
      <c r="I2597">
        <v>3.0256276150627617E-2</v>
      </c>
      <c r="J2597">
        <v>0.36156250000000001</v>
      </c>
      <c r="K2597">
        <v>2024</v>
      </c>
      <c r="L2597">
        <v>36</v>
      </c>
    </row>
    <row r="2598" spans="1:12" x14ac:dyDescent="0.3">
      <c r="A2598">
        <v>8702</v>
      </c>
      <c r="B2598" t="s">
        <v>711</v>
      </c>
      <c r="C2598" t="s">
        <v>224</v>
      </c>
      <c r="D2598">
        <v>879</v>
      </c>
      <c r="E2598" t="s">
        <v>1040</v>
      </c>
      <c r="F2598">
        <v>38240</v>
      </c>
      <c r="G2598">
        <v>5</v>
      </c>
      <c r="H2598">
        <v>7253</v>
      </c>
      <c r="I2598">
        <v>2.2986401673640168E-2</v>
      </c>
      <c r="J2598">
        <v>0.12119123121466979</v>
      </c>
      <c r="K2598">
        <v>2024</v>
      </c>
      <c r="L2598">
        <v>36</v>
      </c>
    </row>
    <row r="2599" spans="1:12" x14ac:dyDescent="0.3">
      <c r="A2599">
        <v>8702</v>
      </c>
      <c r="B2599" t="s">
        <v>711</v>
      </c>
      <c r="C2599" t="s">
        <v>265</v>
      </c>
      <c r="D2599">
        <v>817</v>
      </c>
      <c r="E2599" t="s">
        <v>1033</v>
      </c>
      <c r="F2599">
        <v>38240</v>
      </c>
      <c r="G2599">
        <v>6</v>
      </c>
      <c r="H2599">
        <v>6276</v>
      </c>
      <c r="I2599">
        <v>2.1365062761506275E-2</v>
      </c>
      <c r="J2599">
        <v>0.13017845761631613</v>
      </c>
      <c r="K2599">
        <v>2024</v>
      </c>
      <c r="L2599">
        <v>36</v>
      </c>
    </row>
    <row r="2600" spans="1:12" x14ac:dyDescent="0.3">
      <c r="A2600">
        <v>8702</v>
      </c>
      <c r="B2600" t="s">
        <v>711</v>
      </c>
      <c r="C2600" t="s">
        <v>215</v>
      </c>
      <c r="D2600">
        <v>794</v>
      </c>
      <c r="E2600" t="s">
        <v>1041</v>
      </c>
      <c r="F2600">
        <v>38240</v>
      </c>
      <c r="G2600">
        <v>7</v>
      </c>
      <c r="H2600">
        <v>14909</v>
      </c>
      <c r="I2600">
        <v>2.0763598326359833E-2</v>
      </c>
      <c r="J2600">
        <v>5.3256422295257899E-2</v>
      </c>
      <c r="K2600">
        <v>2024</v>
      </c>
      <c r="L2600">
        <v>36</v>
      </c>
    </row>
    <row r="2601" spans="1:12" x14ac:dyDescent="0.3">
      <c r="A2601">
        <v>8702</v>
      </c>
      <c r="B2601" t="s">
        <v>711</v>
      </c>
      <c r="C2601" t="s">
        <v>498</v>
      </c>
      <c r="D2601">
        <v>789</v>
      </c>
      <c r="E2601" t="s">
        <v>1158</v>
      </c>
      <c r="F2601">
        <v>38240</v>
      </c>
      <c r="G2601">
        <v>8</v>
      </c>
      <c r="H2601">
        <v>8269</v>
      </c>
      <c r="I2601">
        <v>2.063284518828452E-2</v>
      </c>
      <c r="J2601">
        <v>9.5416616277663568E-2</v>
      </c>
      <c r="K2601">
        <v>2024</v>
      </c>
      <c r="L2601">
        <v>36</v>
      </c>
    </row>
    <row r="2602" spans="1:12" x14ac:dyDescent="0.3">
      <c r="A2602">
        <v>8702</v>
      </c>
      <c r="B2602" t="s">
        <v>711</v>
      </c>
      <c r="C2602" t="s">
        <v>361</v>
      </c>
      <c r="D2602">
        <v>782</v>
      </c>
      <c r="E2602" t="s">
        <v>1032</v>
      </c>
      <c r="F2602">
        <v>38240</v>
      </c>
      <c r="G2602">
        <v>9</v>
      </c>
      <c r="H2602">
        <v>3560</v>
      </c>
      <c r="I2602">
        <v>2.0449790794979078E-2</v>
      </c>
      <c r="J2602">
        <v>0.21966292134831461</v>
      </c>
      <c r="K2602">
        <v>2024</v>
      </c>
      <c r="L2602">
        <v>36</v>
      </c>
    </row>
    <row r="2603" spans="1:12" x14ac:dyDescent="0.3">
      <c r="A2603">
        <v>8702</v>
      </c>
      <c r="B2603" t="s">
        <v>711</v>
      </c>
      <c r="C2603" t="s">
        <v>520</v>
      </c>
      <c r="D2603">
        <v>702</v>
      </c>
      <c r="E2603" t="s">
        <v>1037</v>
      </c>
      <c r="F2603">
        <v>38240</v>
      </c>
      <c r="G2603">
        <v>10</v>
      </c>
      <c r="H2603">
        <v>3995</v>
      </c>
      <c r="I2603">
        <v>1.8357740585774059E-2</v>
      </c>
      <c r="J2603">
        <v>0.17571964956195243</v>
      </c>
      <c r="K2603">
        <v>2024</v>
      </c>
      <c r="L2603">
        <v>36</v>
      </c>
    </row>
    <row r="2604" spans="1:12" x14ac:dyDescent="0.3">
      <c r="A2604">
        <v>8702</v>
      </c>
      <c r="B2604" t="s">
        <v>711</v>
      </c>
      <c r="C2604" t="s">
        <v>477</v>
      </c>
      <c r="D2604">
        <v>622</v>
      </c>
      <c r="E2604" t="s">
        <v>1043</v>
      </c>
      <c r="F2604">
        <v>38240</v>
      </c>
      <c r="G2604">
        <v>11</v>
      </c>
      <c r="H2604">
        <v>3600</v>
      </c>
      <c r="I2604">
        <v>1.6265690376569039E-2</v>
      </c>
      <c r="J2604">
        <v>0.17277777777777778</v>
      </c>
      <c r="K2604">
        <v>2024</v>
      </c>
      <c r="L2604">
        <v>36</v>
      </c>
    </row>
    <row r="2605" spans="1:12" x14ac:dyDescent="0.3">
      <c r="A2605">
        <v>8702</v>
      </c>
      <c r="B2605" t="s">
        <v>711</v>
      </c>
      <c r="C2605" t="s">
        <v>546</v>
      </c>
      <c r="D2605">
        <v>581</v>
      </c>
      <c r="E2605" t="s">
        <v>1185</v>
      </c>
      <c r="F2605">
        <v>38240</v>
      </c>
      <c r="G2605">
        <v>12</v>
      </c>
      <c r="H2605">
        <v>5351</v>
      </c>
      <c r="I2605">
        <v>1.5193514644351465E-2</v>
      </c>
      <c r="J2605">
        <v>0.1085778359185199</v>
      </c>
      <c r="K2605">
        <v>2024</v>
      </c>
      <c r="L2605">
        <v>36</v>
      </c>
    </row>
    <row r="2606" spans="1:12" x14ac:dyDescent="0.3">
      <c r="A2606">
        <v>8702</v>
      </c>
      <c r="B2606" t="s">
        <v>711</v>
      </c>
      <c r="C2606" t="s">
        <v>213</v>
      </c>
      <c r="D2606">
        <v>562</v>
      </c>
      <c r="E2606" t="s">
        <v>1223</v>
      </c>
      <c r="F2606">
        <v>38240</v>
      </c>
      <c r="G2606">
        <v>13</v>
      </c>
      <c r="H2606">
        <v>3376</v>
      </c>
      <c r="I2606">
        <v>1.4696652719665271E-2</v>
      </c>
      <c r="J2606">
        <v>0.16646919431279622</v>
      </c>
      <c r="K2606">
        <v>2024</v>
      </c>
      <c r="L2606">
        <v>36</v>
      </c>
    </row>
    <row r="2607" spans="1:12" x14ac:dyDescent="0.3">
      <c r="A2607">
        <v>8702</v>
      </c>
      <c r="B2607" t="s">
        <v>711</v>
      </c>
      <c r="C2607" t="s">
        <v>358</v>
      </c>
      <c r="D2607">
        <v>550</v>
      </c>
      <c r="E2607" t="s">
        <v>1036</v>
      </c>
      <c r="F2607">
        <v>38240</v>
      </c>
      <c r="G2607">
        <v>14.5</v>
      </c>
      <c r="H2607">
        <v>3945</v>
      </c>
      <c r="I2607">
        <v>1.4382845188284518E-2</v>
      </c>
      <c r="J2607">
        <v>0.13941698352344739</v>
      </c>
      <c r="K2607">
        <v>2024</v>
      </c>
      <c r="L2607">
        <v>36</v>
      </c>
    </row>
    <row r="2608" spans="1:12" x14ac:dyDescent="0.3">
      <c r="A2608">
        <v>8702</v>
      </c>
      <c r="B2608" t="s">
        <v>711</v>
      </c>
      <c r="C2608" t="s">
        <v>505</v>
      </c>
      <c r="D2608">
        <v>550</v>
      </c>
      <c r="E2608" t="s">
        <v>1054</v>
      </c>
      <c r="F2608">
        <v>38240</v>
      </c>
      <c r="G2608">
        <v>14.5</v>
      </c>
      <c r="H2608">
        <v>3953</v>
      </c>
      <c r="I2608">
        <v>1.4382845188284518E-2</v>
      </c>
      <c r="J2608">
        <v>0.13913483430306098</v>
      </c>
      <c r="K2608">
        <v>2024</v>
      </c>
      <c r="L2608">
        <v>36</v>
      </c>
    </row>
    <row r="2609" spans="1:12" x14ac:dyDescent="0.3">
      <c r="A2609">
        <v>8702</v>
      </c>
      <c r="B2609" t="s">
        <v>711</v>
      </c>
      <c r="C2609" t="s">
        <v>511</v>
      </c>
      <c r="D2609">
        <v>536</v>
      </c>
      <c r="E2609" t="s">
        <v>1187</v>
      </c>
      <c r="F2609">
        <v>38240</v>
      </c>
      <c r="G2609">
        <v>16</v>
      </c>
      <c r="H2609">
        <v>5935</v>
      </c>
      <c r="I2609">
        <v>1.4016736401673641E-2</v>
      </c>
      <c r="J2609">
        <v>9.0311710193765798E-2</v>
      </c>
      <c r="K2609">
        <v>2024</v>
      </c>
      <c r="L2609">
        <v>36</v>
      </c>
    </row>
    <row r="2610" spans="1:12" x14ac:dyDescent="0.3">
      <c r="A2610">
        <v>8702</v>
      </c>
      <c r="B2610" t="s">
        <v>711</v>
      </c>
      <c r="C2610" t="s">
        <v>418</v>
      </c>
      <c r="D2610">
        <v>496</v>
      </c>
      <c r="E2610" t="s">
        <v>1085</v>
      </c>
      <c r="F2610">
        <v>38240</v>
      </c>
      <c r="G2610">
        <v>17</v>
      </c>
      <c r="H2610">
        <v>2606</v>
      </c>
      <c r="I2610">
        <v>1.2970711297071129E-2</v>
      </c>
      <c r="J2610">
        <v>0.1903300076745971</v>
      </c>
      <c r="K2610">
        <v>2024</v>
      </c>
      <c r="L2610">
        <v>36</v>
      </c>
    </row>
    <row r="2611" spans="1:12" x14ac:dyDescent="0.3">
      <c r="A2611">
        <v>8702</v>
      </c>
      <c r="B2611" t="s">
        <v>711</v>
      </c>
      <c r="C2611" t="s">
        <v>386</v>
      </c>
      <c r="D2611">
        <v>493</v>
      </c>
      <c r="E2611" t="s">
        <v>1191</v>
      </c>
      <c r="F2611">
        <v>38240</v>
      </c>
      <c r="G2611">
        <v>18</v>
      </c>
      <c r="H2611">
        <v>6371</v>
      </c>
      <c r="I2611">
        <v>1.2892259414225941E-2</v>
      </c>
      <c r="J2611">
        <v>7.7381886673991526E-2</v>
      </c>
      <c r="K2611">
        <v>2024</v>
      </c>
      <c r="L2611">
        <v>36</v>
      </c>
    </row>
    <row r="2612" spans="1:12" x14ac:dyDescent="0.3">
      <c r="A2612">
        <v>8702</v>
      </c>
      <c r="B2612" t="s">
        <v>711</v>
      </c>
      <c r="C2612" t="s">
        <v>258</v>
      </c>
      <c r="D2612">
        <v>469</v>
      </c>
      <c r="E2612" t="s">
        <v>1042</v>
      </c>
      <c r="F2612">
        <v>38240</v>
      </c>
      <c r="G2612">
        <v>19</v>
      </c>
      <c r="H2612">
        <v>3066</v>
      </c>
      <c r="I2612">
        <v>1.2264644351464436E-2</v>
      </c>
      <c r="J2612">
        <v>0.15296803652968036</v>
      </c>
      <c r="K2612">
        <v>2024</v>
      </c>
      <c r="L2612">
        <v>36</v>
      </c>
    </row>
    <row r="2613" spans="1:12" x14ac:dyDescent="0.3">
      <c r="A2613">
        <v>8702</v>
      </c>
      <c r="B2613" t="s">
        <v>711</v>
      </c>
      <c r="C2613" t="s">
        <v>637</v>
      </c>
      <c r="D2613">
        <v>466</v>
      </c>
      <c r="E2613" t="s">
        <v>1038</v>
      </c>
      <c r="F2613">
        <v>38240</v>
      </c>
      <c r="G2613">
        <v>20</v>
      </c>
      <c r="H2613">
        <v>2966</v>
      </c>
      <c r="I2613">
        <v>1.2186192468619246E-2</v>
      </c>
      <c r="J2613">
        <v>0.15711395819285232</v>
      </c>
      <c r="K2613">
        <v>2024</v>
      </c>
      <c r="L2613">
        <v>36</v>
      </c>
    </row>
    <row r="2614" spans="1:12" x14ac:dyDescent="0.3">
      <c r="A2614">
        <v>8702</v>
      </c>
      <c r="B2614" t="s">
        <v>711</v>
      </c>
      <c r="C2614" t="s">
        <v>517</v>
      </c>
      <c r="D2614">
        <v>464</v>
      </c>
      <c r="E2614" t="s">
        <v>1035</v>
      </c>
      <c r="F2614">
        <v>38240</v>
      </c>
      <c r="G2614">
        <v>21</v>
      </c>
      <c r="H2614">
        <v>3314</v>
      </c>
      <c r="I2614">
        <v>1.2133891213389121E-2</v>
      </c>
      <c r="J2614">
        <v>0.14001207000603499</v>
      </c>
      <c r="K2614">
        <v>2024</v>
      </c>
      <c r="L2614">
        <v>36</v>
      </c>
    </row>
    <row r="2615" spans="1:12" x14ac:dyDescent="0.3">
      <c r="A2615">
        <v>8702</v>
      </c>
      <c r="B2615" t="s">
        <v>711</v>
      </c>
      <c r="C2615" t="s">
        <v>398</v>
      </c>
      <c r="D2615">
        <v>439</v>
      </c>
      <c r="E2615" t="s">
        <v>1044</v>
      </c>
      <c r="F2615">
        <v>38240</v>
      </c>
      <c r="G2615">
        <v>22</v>
      </c>
      <c r="H2615">
        <v>3290</v>
      </c>
      <c r="I2615">
        <v>1.1480125523012552E-2</v>
      </c>
      <c r="J2615">
        <v>0.13343465045592706</v>
      </c>
      <c r="K2615">
        <v>2024</v>
      </c>
      <c r="L2615">
        <v>36</v>
      </c>
    </row>
    <row r="2616" spans="1:12" x14ac:dyDescent="0.3">
      <c r="A2616">
        <v>8702</v>
      </c>
      <c r="B2616" t="s">
        <v>711</v>
      </c>
      <c r="C2616" t="s">
        <v>297</v>
      </c>
      <c r="D2616">
        <v>406</v>
      </c>
      <c r="E2616" t="s">
        <v>1190</v>
      </c>
      <c r="F2616">
        <v>38240</v>
      </c>
      <c r="G2616">
        <v>23</v>
      </c>
      <c r="H2616">
        <v>4738</v>
      </c>
      <c r="I2616">
        <v>1.0617154811715481E-2</v>
      </c>
      <c r="J2616">
        <v>8.5690164626424647E-2</v>
      </c>
      <c r="K2616">
        <v>2024</v>
      </c>
      <c r="L2616">
        <v>36</v>
      </c>
    </row>
    <row r="2617" spans="1:12" x14ac:dyDescent="0.3">
      <c r="A2617">
        <v>8702</v>
      </c>
      <c r="B2617" t="s">
        <v>711</v>
      </c>
      <c r="C2617" t="s">
        <v>238</v>
      </c>
      <c r="D2617">
        <v>397</v>
      </c>
      <c r="E2617" t="s">
        <v>1188</v>
      </c>
      <c r="F2617">
        <v>38240</v>
      </c>
      <c r="G2617">
        <v>24</v>
      </c>
      <c r="H2617">
        <v>4316</v>
      </c>
      <c r="I2617">
        <v>1.0381799163179916E-2</v>
      </c>
      <c r="J2617">
        <v>9.1983317886932342E-2</v>
      </c>
      <c r="K2617">
        <v>2024</v>
      </c>
      <c r="L2617">
        <v>36</v>
      </c>
    </row>
    <row r="2618" spans="1:12" x14ac:dyDescent="0.3">
      <c r="A2618">
        <v>8702</v>
      </c>
      <c r="B2618" t="s">
        <v>711</v>
      </c>
      <c r="C2618" t="s">
        <v>402</v>
      </c>
      <c r="D2618">
        <v>374</v>
      </c>
      <c r="E2618" t="s">
        <v>1189</v>
      </c>
      <c r="F2618">
        <v>38240</v>
      </c>
      <c r="G2618">
        <v>25</v>
      </c>
      <c r="H2618">
        <v>5544</v>
      </c>
      <c r="I2618">
        <v>9.780334728033472E-3</v>
      </c>
      <c r="J2618">
        <v>6.7460317460317457E-2</v>
      </c>
      <c r="K2618">
        <v>2024</v>
      </c>
      <c r="L2618">
        <v>36</v>
      </c>
    </row>
    <row r="2619" spans="1:12" x14ac:dyDescent="0.3">
      <c r="A2619">
        <v>8702</v>
      </c>
      <c r="B2619" t="s">
        <v>711</v>
      </c>
      <c r="C2619" t="s">
        <v>609</v>
      </c>
      <c r="D2619">
        <v>337</v>
      </c>
      <c r="E2619" t="s">
        <v>1103</v>
      </c>
      <c r="F2619">
        <v>38240</v>
      </c>
      <c r="G2619">
        <v>26</v>
      </c>
      <c r="H2619">
        <v>3344</v>
      </c>
      <c r="I2619">
        <v>8.81276150627615E-3</v>
      </c>
      <c r="J2619">
        <v>0.10077751196172249</v>
      </c>
      <c r="K2619">
        <v>2024</v>
      </c>
      <c r="L2619">
        <v>36</v>
      </c>
    </row>
    <row r="2620" spans="1:12" x14ac:dyDescent="0.3">
      <c r="A2620">
        <v>8702</v>
      </c>
      <c r="B2620" t="s">
        <v>711</v>
      </c>
      <c r="C2620" t="s">
        <v>209</v>
      </c>
      <c r="D2620">
        <v>324</v>
      </c>
      <c r="E2620" t="s">
        <v>1086</v>
      </c>
      <c r="F2620">
        <v>38240</v>
      </c>
      <c r="G2620">
        <v>27</v>
      </c>
      <c r="H2620">
        <v>4247</v>
      </c>
      <c r="I2620">
        <v>8.4728033472803339E-3</v>
      </c>
      <c r="J2620">
        <v>7.628914527902049E-2</v>
      </c>
      <c r="K2620">
        <v>2024</v>
      </c>
      <c r="L2620">
        <v>36</v>
      </c>
    </row>
    <row r="2621" spans="1:12" x14ac:dyDescent="0.3">
      <c r="A2621">
        <v>8702</v>
      </c>
      <c r="B2621" t="s">
        <v>711</v>
      </c>
      <c r="C2621" t="s">
        <v>577</v>
      </c>
      <c r="D2621">
        <v>320</v>
      </c>
      <c r="E2621" t="s">
        <v>1050</v>
      </c>
      <c r="F2621">
        <v>38240</v>
      </c>
      <c r="G2621">
        <v>28</v>
      </c>
      <c r="H2621">
        <v>3578</v>
      </c>
      <c r="I2621">
        <v>8.368200836820083E-3</v>
      </c>
      <c r="J2621">
        <v>8.9435438792621572E-2</v>
      </c>
      <c r="K2621">
        <v>2024</v>
      </c>
      <c r="L2621">
        <v>36</v>
      </c>
    </row>
    <row r="2622" spans="1:12" x14ac:dyDescent="0.3">
      <c r="A2622">
        <v>8702</v>
      </c>
      <c r="B2622" t="s">
        <v>711</v>
      </c>
      <c r="C2622" t="s">
        <v>307</v>
      </c>
      <c r="D2622">
        <v>316</v>
      </c>
      <c r="E2622" t="s">
        <v>1088</v>
      </c>
      <c r="F2622">
        <v>38240</v>
      </c>
      <c r="G2622">
        <v>29</v>
      </c>
      <c r="H2622">
        <v>8200</v>
      </c>
      <c r="I2622">
        <v>8.263598326359832E-3</v>
      </c>
      <c r="J2622">
        <v>3.8536585365853658E-2</v>
      </c>
      <c r="K2622">
        <v>2024</v>
      </c>
      <c r="L2622">
        <v>36</v>
      </c>
    </row>
    <row r="2623" spans="1:12" x14ac:dyDescent="0.3">
      <c r="A2623">
        <v>8702</v>
      </c>
      <c r="B2623" t="s">
        <v>711</v>
      </c>
      <c r="C2623" t="s">
        <v>604</v>
      </c>
      <c r="D2623">
        <v>315</v>
      </c>
      <c r="E2623" t="s">
        <v>1186</v>
      </c>
      <c r="F2623">
        <v>38240</v>
      </c>
      <c r="G2623">
        <v>30</v>
      </c>
      <c r="H2623">
        <v>5751</v>
      </c>
      <c r="I2623">
        <v>8.2374476987447705E-3</v>
      </c>
      <c r="J2623">
        <v>5.4773082942097026E-2</v>
      </c>
      <c r="K2623">
        <v>2024</v>
      </c>
      <c r="L2623">
        <v>36</v>
      </c>
    </row>
    <row r="2624" spans="1:12" x14ac:dyDescent="0.3">
      <c r="A2624">
        <v>8702</v>
      </c>
      <c r="B2624" t="s">
        <v>711</v>
      </c>
      <c r="C2624" t="s">
        <v>338</v>
      </c>
      <c r="D2624">
        <v>309</v>
      </c>
      <c r="E2624" t="s">
        <v>969</v>
      </c>
      <c r="F2624">
        <v>38240</v>
      </c>
      <c r="G2624">
        <v>31</v>
      </c>
      <c r="H2624">
        <v>8003</v>
      </c>
      <c r="I2624">
        <v>8.0805439330543932E-3</v>
      </c>
      <c r="J2624">
        <v>3.8610521054604524E-2</v>
      </c>
      <c r="K2624">
        <v>2024</v>
      </c>
      <c r="L2624">
        <v>36</v>
      </c>
    </row>
    <row r="2625" spans="1:12" x14ac:dyDescent="0.3">
      <c r="A2625">
        <v>8702</v>
      </c>
      <c r="B2625" t="s">
        <v>711</v>
      </c>
      <c r="C2625" t="s">
        <v>225</v>
      </c>
      <c r="D2625">
        <v>307</v>
      </c>
      <c r="E2625" t="s">
        <v>1110</v>
      </c>
      <c r="F2625">
        <v>38240</v>
      </c>
      <c r="G2625">
        <v>32</v>
      </c>
      <c r="H2625">
        <v>2699</v>
      </c>
      <c r="I2625">
        <v>8.0282426778242686E-3</v>
      </c>
      <c r="J2625">
        <v>0.11374583178955168</v>
      </c>
      <c r="K2625">
        <v>2024</v>
      </c>
      <c r="L2625">
        <v>36</v>
      </c>
    </row>
    <row r="2626" spans="1:12" x14ac:dyDescent="0.3">
      <c r="A2626">
        <v>8702</v>
      </c>
      <c r="B2626" t="s">
        <v>711</v>
      </c>
      <c r="C2626" t="s">
        <v>243</v>
      </c>
      <c r="D2626">
        <v>302</v>
      </c>
      <c r="E2626" t="s">
        <v>1128</v>
      </c>
      <c r="F2626">
        <v>38240</v>
      </c>
      <c r="G2626">
        <v>33</v>
      </c>
      <c r="H2626">
        <v>1260</v>
      </c>
      <c r="I2626">
        <v>7.8974895397489545E-3</v>
      </c>
      <c r="J2626">
        <v>0.23968253968253969</v>
      </c>
      <c r="K2626">
        <v>2024</v>
      </c>
      <c r="L2626">
        <v>36</v>
      </c>
    </row>
    <row r="2627" spans="1:12" x14ac:dyDescent="0.3">
      <c r="A2627">
        <v>8702</v>
      </c>
      <c r="B2627" t="s">
        <v>711</v>
      </c>
      <c r="C2627" t="s">
        <v>603</v>
      </c>
      <c r="D2627">
        <v>291</v>
      </c>
      <c r="E2627" t="s">
        <v>1102</v>
      </c>
      <c r="F2627">
        <v>38240</v>
      </c>
      <c r="G2627">
        <v>34</v>
      </c>
      <c r="H2627">
        <v>1958</v>
      </c>
      <c r="I2627">
        <v>7.6098326359832639E-3</v>
      </c>
      <c r="J2627">
        <v>0.14862104187946884</v>
      </c>
      <c r="K2627">
        <v>2024</v>
      </c>
      <c r="L2627">
        <v>36</v>
      </c>
    </row>
    <row r="2628" spans="1:12" x14ac:dyDescent="0.3">
      <c r="A2628">
        <v>8702</v>
      </c>
      <c r="B2628" t="s">
        <v>711</v>
      </c>
      <c r="C2628" t="s">
        <v>384</v>
      </c>
      <c r="D2628">
        <v>286</v>
      </c>
      <c r="E2628" t="s">
        <v>1089</v>
      </c>
      <c r="F2628">
        <v>38240</v>
      </c>
      <c r="G2628">
        <v>35</v>
      </c>
      <c r="H2628">
        <v>13339</v>
      </c>
      <c r="I2628">
        <v>7.4790794979079497E-3</v>
      </c>
      <c r="J2628">
        <v>2.1440887622760328E-2</v>
      </c>
      <c r="K2628">
        <v>2024</v>
      </c>
      <c r="L2628">
        <v>36</v>
      </c>
    </row>
    <row r="2629" spans="1:12" x14ac:dyDescent="0.3">
      <c r="A2629">
        <v>8702</v>
      </c>
      <c r="B2629" t="s">
        <v>711</v>
      </c>
      <c r="C2629" t="s">
        <v>368</v>
      </c>
      <c r="D2629">
        <v>272</v>
      </c>
      <c r="E2629" t="s">
        <v>1087</v>
      </c>
      <c r="F2629">
        <v>38240</v>
      </c>
      <c r="G2629">
        <v>36</v>
      </c>
      <c r="H2629">
        <v>9848</v>
      </c>
      <c r="I2629">
        <v>7.1129707112970713E-3</v>
      </c>
      <c r="J2629">
        <v>2.761982128350934E-2</v>
      </c>
      <c r="K2629">
        <v>2024</v>
      </c>
      <c r="L2629">
        <v>36</v>
      </c>
    </row>
    <row r="2630" spans="1:12" x14ac:dyDescent="0.3">
      <c r="A2630">
        <v>8702</v>
      </c>
      <c r="B2630" t="s">
        <v>711</v>
      </c>
      <c r="C2630" t="s">
        <v>430</v>
      </c>
      <c r="D2630">
        <v>254</v>
      </c>
      <c r="E2630" t="s">
        <v>1104</v>
      </c>
      <c r="F2630">
        <v>38240</v>
      </c>
      <c r="G2630">
        <v>37</v>
      </c>
      <c r="H2630">
        <v>1716</v>
      </c>
      <c r="I2630">
        <v>6.6422594142259411E-3</v>
      </c>
      <c r="J2630">
        <v>0.14801864801864803</v>
      </c>
      <c r="K2630">
        <v>2024</v>
      </c>
      <c r="L2630">
        <v>36</v>
      </c>
    </row>
    <row r="2631" spans="1:12" x14ac:dyDescent="0.3">
      <c r="A2631">
        <v>8702</v>
      </c>
      <c r="B2631" t="s">
        <v>711</v>
      </c>
      <c r="C2631" t="s">
        <v>165</v>
      </c>
      <c r="D2631">
        <v>248</v>
      </c>
      <c r="E2631" t="s">
        <v>1220</v>
      </c>
      <c r="F2631">
        <v>38240</v>
      </c>
      <c r="G2631">
        <v>38</v>
      </c>
      <c r="H2631">
        <v>3681</v>
      </c>
      <c r="I2631">
        <v>6.4853556485355646E-3</v>
      </c>
      <c r="J2631">
        <v>6.7372996468350987E-2</v>
      </c>
      <c r="K2631">
        <v>2024</v>
      </c>
      <c r="L2631">
        <v>36</v>
      </c>
    </row>
    <row r="2632" spans="1:12" x14ac:dyDescent="0.3">
      <c r="A2632">
        <v>8702</v>
      </c>
      <c r="B2632" t="s">
        <v>711</v>
      </c>
      <c r="C2632" t="s">
        <v>429</v>
      </c>
      <c r="D2632">
        <v>222</v>
      </c>
      <c r="E2632" t="s">
        <v>1109</v>
      </c>
      <c r="F2632">
        <v>38240</v>
      </c>
      <c r="G2632">
        <v>39</v>
      </c>
      <c r="H2632">
        <v>3283</v>
      </c>
      <c r="I2632">
        <v>5.8054393305439333E-3</v>
      </c>
      <c r="J2632">
        <v>6.7621078282059086E-2</v>
      </c>
      <c r="K2632">
        <v>2024</v>
      </c>
      <c r="L2632">
        <v>36</v>
      </c>
    </row>
    <row r="2633" spans="1:12" x14ac:dyDescent="0.3">
      <c r="A2633">
        <v>8702</v>
      </c>
      <c r="B2633" t="s">
        <v>711</v>
      </c>
      <c r="C2633" t="s">
        <v>652</v>
      </c>
      <c r="D2633">
        <v>207</v>
      </c>
      <c r="E2633" t="s">
        <v>1105</v>
      </c>
      <c r="F2633">
        <v>38240</v>
      </c>
      <c r="G2633">
        <v>40</v>
      </c>
      <c r="H2633">
        <v>1383</v>
      </c>
      <c r="I2633">
        <v>5.4131799163179917E-3</v>
      </c>
      <c r="J2633">
        <v>0.14967462039045554</v>
      </c>
      <c r="K2633">
        <v>2024</v>
      </c>
      <c r="L2633">
        <v>36</v>
      </c>
    </row>
    <row r="2634" spans="1:12" x14ac:dyDescent="0.3">
      <c r="A2634">
        <v>8702</v>
      </c>
      <c r="B2634" t="s">
        <v>711</v>
      </c>
      <c r="C2634" t="s">
        <v>438</v>
      </c>
      <c r="D2634">
        <v>205</v>
      </c>
      <c r="E2634" t="s">
        <v>1233</v>
      </c>
      <c r="F2634">
        <v>38240</v>
      </c>
      <c r="G2634">
        <v>41</v>
      </c>
      <c r="H2634">
        <v>1140</v>
      </c>
      <c r="I2634">
        <v>5.3608786610878662E-3</v>
      </c>
      <c r="J2634">
        <v>0.17982456140350878</v>
      </c>
      <c r="K2634">
        <v>2024</v>
      </c>
      <c r="L2634">
        <v>36</v>
      </c>
    </row>
    <row r="2635" spans="1:12" x14ac:dyDescent="0.3">
      <c r="A2635">
        <v>8702</v>
      </c>
      <c r="B2635" t="s">
        <v>711</v>
      </c>
      <c r="C2635" t="s">
        <v>585</v>
      </c>
      <c r="D2635">
        <v>201</v>
      </c>
      <c r="E2635" t="s">
        <v>1048</v>
      </c>
      <c r="F2635">
        <v>38240</v>
      </c>
      <c r="G2635">
        <v>42</v>
      </c>
      <c r="H2635">
        <v>7075</v>
      </c>
      <c r="I2635">
        <v>5.2562761506276152E-3</v>
      </c>
      <c r="J2635">
        <v>2.8409893992932863E-2</v>
      </c>
      <c r="K2635">
        <v>2024</v>
      </c>
      <c r="L2635">
        <v>36</v>
      </c>
    </row>
    <row r="2636" spans="1:12" x14ac:dyDescent="0.3">
      <c r="A2636">
        <v>8702</v>
      </c>
      <c r="B2636" t="s">
        <v>711</v>
      </c>
      <c r="C2636" t="s">
        <v>409</v>
      </c>
      <c r="D2636">
        <v>196</v>
      </c>
      <c r="E2636" t="s">
        <v>1055</v>
      </c>
      <c r="F2636">
        <v>38240</v>
      </c>
      <c r="G2636">
        <v>43</v>
      </c>
      <c r="H2636">
        <v>3095</v>
      </c>
      <c r="I2636">
        <v>5.1255230125523011E-3</v>
      </c>
      <c r="J2636">
        <v>6.3327948303715673E-2</v>
      </c>
      <c r="K2636">
        <v>2024</v>
      </c>
      <c r="L2636">
        <v>36</v>
      </c>
    </row>
    <row r="2637" spans="1:12" x14ac:dyDescent="0.3">
      <c r="A2637">
        <v>8702</v>
      </c>
      <c r="B2637" t="s">
        <v>711</v>
      </c>
      <c r="C2637" t="s">
        <v>408</v>
      </c>
      <c r="D2637">
        <v>191</v>
      </c>
      <c r="E2637" t="s">
        <v>982</v>
      </c>
      <c r="F2637">
        <v>38240</v>
      </c>
      <c r="G2637">
        <v>44</v>
      </c>
      <c r="H2637">
        <v>5976</v>
      </c>
      <c r="I2637">
        <v>4.9947698744769878E-3</v>
      </c>
      <c r="J2637">
        <v>3.1961178045515397E-2</v>
      </c>
      <c r="K2637">
        <v>2024</v>
      </c>
      <c r="L2637">
        <v>36</v>
      </c>
    </row>
    <row r="2638" spans="1:12" x14ac:dyDescent="0.3">
      <c r="A2638">
        <v>8702</v>
      </c>
      <c r="B2638" t="s">
        <v>711</v>
      </c>
      <c r="C2638" t="s">
        <v>193</v>
      </c>
      <c r="D2638">
        <v>179</v>
      </c>
      <c r="E2638" t="s">
        <v>1221</v>
      </c>
      <c r="F2638">
        <v>38240</v>
      </c>
      <c r="G2638">
        <v>45</v>
      </c>
      <c r="H2638">
        <v>1866</v>
      </c>
      <c r="I2638">
        <v>4.680962343096234E-3</v>
      </c>
      <c r="J2638">
        <v>9.5927116827438375E-2</v>
      </c>
      <c r="K2638">
        <v>2024</v>
      </c>
      <c r="L2638">
        <v>36</v>
      </c>
    </row>
    <row r="2639" spans="1:12" x14ac:dyDescent="0.3">
      <c r="A2639">
        <v>8702</v>
      </c>
      <c r="B2639" t="s">
        <v>711</v>
      </c>
      <c r="C2639" t="s">
        <v>158</v>
      </c>
      <c r="D2639">
        <v>175</v>
      </c>
      <c r="E2639" t="s">
        <v>1225</v>
      </c>
      <c r="F2639">
        <v>38240</v>
      </c>
      <c r="G2639">
        <v>46</v>
      </c>
      <c r="H2639">
        <v>1001</v>
      </c>
      <c r="I2639">
        <v>4.5763598326359831E-3</v>
      </c>
      <c r="J2639">
        <v>0.17482517482517482</v>
      </c>
      <c r="K2639">
        <v>2024</v>
      </c>
      <c r="L2639">
        <v>36</v>
      </c>
    </row>
    <row r="2640" spans="1:12" x14ac:dyDescent="0.3">
      <c r="A2640">
        <v>8702</v>
      </c>
      <c r="B2640" t="s">
        <v>711</v>
      </c>
      <c r="C2640" t="s">
        <v>668</v>
      </c>
      <c r="D2640">
        <v>174</v>
      </c>
      <c r="E2640" t="s">
        <v>1224</v>
      </c>
      <c r="F2640">
        <v>38240</v>
      </c>
      <c r="G2640">
        <v>47</v>
      </c>
      <c r="H2640">
        <v>5140</v>
      </c>
      <c r="I2640">
        <v>4.5502092050209208E-3</v>
      </c>
      <c r="J2640">
        <v>3.3852140077821009E-2</v>
      </c>
      <c r="K2640">
        <v>2024</v>
      </c>
      <c r="L2640">
        <v>36</v>
      </c>
    </row>
    <row r="2641" spans="1:12" x14ac:dyDescent="0.3">
      <c r="A2641">
        <v>8702</v>
      </c>
      <c r="B2641" t="s">
        <v>711</v>
      </c>
      <c r="C2641" t="s">
        <v>667</v>
      </c>
      <c r="D2641">
        <v>170</v>
      </c>
      <c r="E2641" t="s">
        <v>1193</v>
      </c>
      <c r="F2641">
        <v>38240</v>
      </c>
      <c r="G2641">
        <v>48</v>
      </c>
      <c r="H2641">
        <v>1816</v>
      </c>
      <c r="I2641">
        <v>4.4456066945606698E-3</v>
      </c>
      <c r="J2641">
        <v>9.361233480176212E-2</v>
      </c>
      <c r="K2641">
        <v>2024</v>
      </c>
      <c r="L2641">
        <v>36</v>
      </c>
    </row>
    <row r="2642" spans="1:12" x14ac:dyDescent="0.3">
      <c r="A2642">
        <v>8702</v>
      </c>
      <c r="B2642" t="s">
        <v>711</v>
      </c>
      <c r="C2642" t="s">
        <v>231</v>
      </c>
      <c r="D2642">
        <v>169</v>
      </c>
      <c r="E2642" t="s">
        <v>1192</v>
      </c>
      <c r="F2642">
        <v>38240</v>
      </c>
      <c r="G2642">
        <v>49</v>
      </c>
      <c r="H2642">
        <v>1711</v>
      </c>
      <c r="I2642">
        <v>4.4194560669456066E-3</v>
      </c>
      <c r="J2642">
        <v>9.8772647574517827E-2</v>
      </c>
      <c r="K2642">
        <v>2024</v>
      </c>
      <c r="L2642">
        <v>36</v>
      </c>
    </row>
    <row r="2643" spans="1:12" x14ac:dyDescent="0.3">
      <c r="A2643">
        <v>8702</v>
      </c>
      <c r="B2643" t="s">
        <v>711</v>
      </c>
      <c r="C2643" t="s">
        <v>521</v>
      </c>
      <c r="D2643">
        <v>165</v>
      </c>
      <c r="E2643" t="s">
        <v>3003</v>
      </c>
      <c r="F2643">
        <v>38240</v>
      </c>
      <c r="G2643">
        <v>50</v>
      </c>
      <c r="H2643">
        <v>1019</v>
      </c>
      <c r="I2643">
        <v>4.3148535564853556E-3</v>
      </c>
      <c r="J2643">
        <v>0.16192345436702649</v>
      </c>
      <c r="K2643">
        <v>2024</v>
      </c>
      <c r="L2643">
        <v>36</v>
      </c>
    </row>
    <row r="2644" spans="1:12" x14ac:dyDescent="0.3">
      <c r="A2644">
        <v>8702</v>
      </c>
      <c r="B2644" t="s">
        <v>711</v>
      </c>
      <c r="C2644" t="s">
        <v>490</v>
      </c>
      <c r="D2644">
        <v>162</v>
      </c>
      <c r="E2644" t="s">
        <v>1195</v>
      </c>
      <c r="F2644">
        <v>38240</v>
      </c>
      <c r="G2644">
        <v>51</v>
      </c>
      <c r="H2644">
        <v>7571</v>
      </c>
      <c r="I2644">
        <v>4.236401673640167E-3</v>
      </c>
      <c r="J2644">
        <v>2.1397437590807027E-2</v>
      </c>
      <c r="K2644">
        <v>2024</v>
      </c>
      <c r="L2644">
        <v>36</v>
      </c>
    </row>
    <row r="2645" spans="1:12" x14ac:dyDescent="0.3">
      <c r="A2645">
        <v>8702</v>
      </c>
      <c r="B2645" t="s">
        <v>711</v>
      </c>
      <c r="C2645" t="s">
        <v>160</v>
      </c>
      <c r="D2645">
        <v>160</v>
      </c>
      <c r="E2645" t="s">
        <v>968</v>
      </c>
      <c r="F2645">
        <v>38240</v>
      </c>
      <c r="G2645">
        <v>52</v>
      </c>
      <c r="H2645">
        <v>1805</v>
      </c>
      <c r="I2645">
        <v>4.1841004184100415E-3</v>
      </c>
      <c r="J2645">
        <v>8.8642659279778394E-2</v>
      </c>
      <c r="K2645">
        <v>2024</v>
      </c>
      <c r="L2645">
        <v>36</v>
      </c>
    </row>
    <row r="2646" spans="1:12" x14ac:dyDescent="0.3">
      <c r="A2646">
        <v>8702</v>
      </c>
      <c r="B2646" t="s">
        <v>711</v>
      </c>
      <c r="C2646" t="s">
        <v>535</v>
      </c>
      <c r="D2646">
        <v>159</v>
      </c>
      <c r="E2646" t="s">
        <v>1108</v>
      </c>
      <c r="F2646">
        <v>38240</v>
      </c>
      <c r="G2646">
        <v>53</v>
      </c>
      <c r="H2646">
        <v>1438</v>
      </c>
      <c r="I2646">
        <v>4.1579497907949792E-3</v>
      </c>
      <c r="J2646">
        <v>0.1105702364394993</v>
      </c>
      <c r="K2646">
        <v>2024</v>
      </c>
      <c r="L2646">
        <v>36</v>
      </c>
    </row>
    <row r="2647" spans="1:12" x14ac:dyDescent="0.3">
      <c r="A2647">
        <v>8702</v>
      </c>
      <c r="B2647" t="s">
        <v>711</v>
      </c>
      <c r="C2647" t="s">
        <v>212</v>
      </c>
      <c r="D2647">
        <v>153</v>
      </c>
      <c r="E2647" t="s">
        <v>1045</v>
      </c>
      <c r="F2647">
        <v>38240</v>
      </c>
      <c r="G2647">
        <v>55</v>
      </c>
      <c r="H2647">
        <v>2796</v>
      </c>
      <c r="I2647">
        <v>4.0010460251046027E-3</v>
      </c>
      <c r="J2647">
        <v>5.4721030042918457E-2</v>
      </c>
      <c r="K2647">
        <v>2024</v>
      </c>
      <c r="L2647">
        <v>36</v>
      </c>
    </row>
    <row r="2648" spans="1:12" x14ac:dyDescent="0.3">
      <c r="A2648">
        <v>8702</v>
      </c>
      <c r="B2648" t="s">
        <v>711</v>
      </c>
      <c r="C2648" t="s">
        <v>394</v>
      </c>
      <c r="D2648">
        <v>153</v>
      </c>
      <c r="E2648" t="s">
        <v>1162</v>
      </c>
      <c r="F2648">
        <v>38240</v>
      </c>
      <c r="G2648">
        <v>55</v>
      </c>
      <c r="H2648">
        <v>2748</v>
      </c>
      <c r="I2648">
        <v>4.0010460251046027E-3</v>
      </c>
      <c r="J2648">
        <v>5.5676855895196505E-2</v>
      </c>
      <c r="K2648">
        <v>2024</v>
      </c>
      <c r="L2648">
        <v>36</v>
      </c>
    </row>
    <row r="2649" spans="1:12" x14ac:dyDescent="0.3">
      <c r="A2649">
        <v>8702</v>
      </c>
      <c r="B2649" t="s">
        <v>711</v>
      </c>
      <c r="C2649" t="s">
        <v>531</v>
      </c>
      <c r="D2649">
        <v>153</v>
      </c>
      <c r="E2649" t="s">
        <v>1194</v>
      </c>
      <c r="F2649">
        <v>38240</v>
      </c>
      <c r="G2649">
        <v>55</v>
      </c>
      <c r="H2649">
        <v>3403</v>
      </c>
      <c r="I2649">
        <v>4.0010460251046027E-3</v>
      </c>
      <c r="J2649">
        <v>4.4960329121363503E-2</v>
      </c>
      <c r="K2649">
        <v>2024</v>
      </c>
      <c r="L2649">
        <v>36</v>
      </c>
    </row>
    <row r="2650" spans="1:12" x14ac:dyDescent="0.3">
      <c r="A2650">
        <v>8702</v>
      </c>
      <c r="B2650" t="s">
        <v>711</v>
      </c>
      <c r="C2650" t="s">
        <v>381</v>
      </c>
      <c r="D2650">
        <v>144</v>
      </c>
      <c r="E2650" t="s">
        <v>1093</v>
      </c>
      <c r="F2650">
        <v>38240</v>
      </c>
      <c r="G2650">
        <v>57</v>
      </c>
      <c r="H2650">
        <v>12810</v>
      </c>
      <c r="I2650">
        <v>3.7656903765690376E-3</v>
      </c>
      <c r="J2650">
        <v>1.1241217798594848E-2</v>
      </c>
      <c r="K2650">
        <v>2024</v>
      </c>
      <c r="L2650">
        <v>36</v>
      </c>
    </row>
    <row r="2651" spans="1:12" x14ac:dyDescent="0.3">
      <c r="A2651">
        <v>8702</v>
      </c>
      <c r="B2651" t="s">
        <v>711</v>
      </c>
      <c r="C2651" t="s">
        <v>404</v>
      </c>
      <c r="D2651">
        <v>142</v>
      </c>
      <c r="E2651" t="s">
        <v>1293</v>
      </c>
      <c r="F2651">
        <v>38240</v>
      </c>
      <c r="G2651">
        <v>58</v>
      </c>
      <c r="H2651">
        <v>2756</v>
      </c>
      <c r="I2651">
        <v>3.7133891213389121E-3</v>
      </c>
      <c r="J2651">
        <v>5.1523947750362842E-2</v>
      </c>
      <c r="K2651">
        <v>2024</v>
      </c>
      <c r="L2651">
        <v>36</v>
      </c>
    </row>
    <row r="2652" spans="1:12" x14ac:dyDescent="0.3">
      <c r="A2652">
        <v>8702</v>
      </c>
      <c r="B2652" t="s">
        <v>711</v>
      </c>
      <c r="C2652" t="s">
        <v>198</v>
      </c>
      <c r="D2652">
        <v>135</v>
      </c>
      <c r="E2652" t="s">
        <v>1256</v>
      </c>
      <c r="F2652">
        <v>38240</v>
      </c>
      <c r="G2652">
        <v>60</v>
      </c>
      <c r="H2652">
        <v>5375</v>
      </c>
      <c r="I2652">
        <v>3.5303347280334729E-3</v>
      </c>
      <c r="J2652">
        <v>2.5116279069767444E-2</v>
      </c>
      <c r="K2652">
        <v>2024</v>
      </c>
      <c r="L2652">
        <v>36</v>
      </c>
    </row>
    <row r="2653" spans="1:12" x14ac:dyDescent="0.3">
      <c r="A2653">
        <v>8702</v>
      </c>
      <c r="B2653" t="s">
        <v>711</v>
      </c>
      <c r="C2653" t="s">
        <v>227</v>
      </c>
      <c r="D2653">
        <v>135</v>
      </c>
      <c r="E2653" t="s">
        <v>1159</v>
      </c>
      <c r="F2653">
        <v>38240</v>
      </c>
      <c r="G2653">
        <v>60</v>
      </c>
      <c r="H2653">
        <v>1497</v>
      </c>
      <c r="I2653">
        <v>3.5303347280334729E-3</v>
      </c>
      <c r="J2653">
        <v>9.0180360721442893E-2</v>
      </c>
      <c r="K2653">
        <v>2024</v>
      </c>
      <c r="L2653">
        <v>36</v>
      </c>
    </row>
    <row r="2654" spans="1:12" x14ac:dyDescent="0.3">
      <c r="A2654">
        <v>8702</v>
      </c>
      <c r="B2654" t="s">
        <v>711</v>
      </c>
      <c r="C2654" t="s">
        <v>314</v>
      </c>
      <c r="D2654">
        <v>135</v>
      </c>
      <c r="E2654" t="s">
        <v>1260</v>
      </c>
      <c r="F2654">
        <v>38240</v>
      </c>
      <c r="G2654">
        <v>60</v>
      </c>
      <c r="H2654">
        <v>3945</v>
      </c>
      <c r="I2654">
        <v>3.5303347280334729E-3</v>
      </c>
      <c r="J2654">
        <v>3.4220532319391636E-2</v>
      </c>
      <c r="K2654">
        <v>2024</v>
      </c>
      <c r="L2654">
        <v>36</v>
      </c>
    </row>
    <row r="2655" spans="1:12" x14ac:dyDescent="0.3">
      <c r="A2655">
        <v>8702</v>
      </c>
      <c r="B2655" t="s">
        <v>711</v>
      </c>
      <c r="C2655" t="s">
        <v>431</v>
      </c>
      <c r="D2655">
        <v>130</v>
      </c>
      <c r="E2655" t="s">
        <v>1106</v>
      </c>
      <c r="F2655">
        <v>38240</v>
      </c>
      <c r="G2655">
        <v>62.5</v>
      </c>
      <c r="H2655">
        <v>748</v>
      </c>
      <c r="I2655">
        <v>3.3995815899581592E-3</v>
      </c>
      <c r="J2655">
        <v>0.17379679144385027</v>
      </c>
      <c r="K2655">
        <v>2024</v>
      </c>
      <c r="L2655">
        <v>36</v>
      </c>
    </row>
    <row r="2656" spans="1:12" x14ac:dyDescent="0.3">
      <c r="A2656">
        <v>8702</v>
      </c>
      <c r="B2656" t="s">
        <v>711</v>
      </c>
      <c r="C2656" t="s">
        <v>437</v>
      </c>
      <c r="D2656">
        <v>130</v>
      </c>
      <c r="E2656" t="s">
        <v>1232</v>
      </c>
      <c r="F2656">
        <v>38240</v>
      </c>
      <c r="G2656">
        <v>62.5</v>
      </c>
      <c r="H2656">
        <v>1074</v>
      </c>
      <c r="I2656">
        <v>3.3995815899581592E-3</v>
      </c>
      <c r="J2656">
        <v>0.12104283054003724</v>
      </c>
      <c r="K2656">
        <v>2024</v>
      </c>
      <c r="L2656">
        <v>36</v>
      </c>
    </row>
    <row r="2657" spans="1:12" x14ac:dyDescent="0.3">
      <c r="A2657">
        <v>8702</v>
      </c>
      <c r="B2657" t="s">
        <v>711</v>
      </c>
      <c r="C2657" t="s">
        <v>401</v>
      </c>
      <c r="D2657">
        <v>128</v>
      </c>
      <c r="E2657" t="s">
        <v>1107</v>
      </c>
      <c r="F2657">
        <v>38240</v>
      </c>
      <c r="G2657">
        <v>64</v>
      </c>
      <c r="H2657">
        <v>869</v>
      </c>
      <c r="I2657">
        <v>3.3472803347280333E-3</v>
      </c>
      <c r="J2657">
        <v>0.14729574223245109</v>
      </c>
      <c r="K2657">
        <v>2024</v>
      </c>
      <c r="L2657">
        <v>36</v>
      </c>
    </row>
    <row r="2658" spans="1:12" x14ac:dyDescent="0.3">
      <c r="A2658">
        <v>8702</v>
      </c>
      <c r="B2658" t="s">
        <v>711</v>
      </c>
      <c r="C2658" t="s">
        <v>177</v>
      </c>
      <c r="D2658">
        <v>127</v>
      </c>
      <c r="E2658" t="s">
        <v>1217</v>
      </c>
      <c r="F2658">
        <v>38240</v>
      </c>
      <c r="G2658">
        <v>65.5</v>
      </c>
      <c r="H2658">
        <v>4588</v>
      </c>
      <c r="I2658">
        <v>3.3211297071129705E-3</v>
      </c>
      <c r="J2658">
        <v>2.7680906713164779E-2</v>
      </c>
      <c r="K2658">
        <v>2024</v>
      </c>
      <c r="L2658">
        <v>36</v>
      </c>
    </row>
    <row r="2659" spans="1:12" x14ac:dyDescent="0.3">
      <c r="A2659">
        <v>8702</v>
      </c>
      <c r="B2659" t="s">
        <v>711</v>
      </c>
      <c r="C2659" t="s">
        <v>363</v>
      </c>
      <c r="D2659">
        <v>127</v>
      </c>
      <c r="E2659" t="s">
        <v>1160</v>
      </c>
      <c r="F2659">
        <v>38240</v>
      </c>
      <c r="G2659">
        <v>65.5</v>
      </c>
      <c r="H2659">
        <v>1875</v>
      </c>
      <c r="I2659">
        <v>3.3211297071129705E-3</v>
      </c>
      <c r="J2659">
        <v>6.773333333333334E-2</v>
      </c>
      <c r="K2659">
        <v>2024</v>
      </c>
      <c r="L2659">
        <v>36</v>
      </c>
    </row>
    <row r="2660" spans="1:12" x14ac:dyDescent="0.3">
      <c r="A2660">
        <v>8702</v>
      </c>
      <c r="B2660" t="s">
        <v>711</v>
      </c>
      <c r="C2660" t="s">
        <v>436</v>
      </c>
      <c r="D2660">
        <v>126</v>
      </c>
      <c r="E2660" t="s">
        <v>967</v>
      </c>
      <c r="F2660">
        <v>38240</v>
      </c>
      <c r="G2660">
        <v>67</v>
      </c>
      <c r="H2660">
        <v>1634</v>
      </c>
      <c r="I2660">
        <v>3.2949790794979078E-3</v>
      </c>
      <c r="J2660">
        <v>7.711138310893513E-2</v>
      </c>
      <c r="K2660">
        <v>2024</v>
      </c>
      <c r="L2660">
        <v>36</v>
      </c>
    </row>
    <row r="2661" spans="1:12" x14ac:dyDescent="0.3">
      <c r="A2661">
        <v>8702</v>
      </c>
      <c r="B2661" t="s">
        <v>711</v>
      </c>
      <c r="C2661" t="s">
        <v>163</v>
      </c>
      <c r="D2661">
        <v>123</v>
      </c>
      <c r="E2661" t="s">
        <v>1146</v>
      </c>
      <c r="F2661">
        <v>38240</v>
      </c>
      <c r="G2661">
        <v>68.5</v>
      </c>
      <c r="H2661">
        <v>2970</v>
      </c>
      <c r="I2661">
        <v>3.2165271966527196E-3</v>
      </c>
      <c r="J2661">
        <v>4.1414141414141417E-2</v>
      </c>
      <c r="K2661">
        <v>2024</v>
      </c>
      <c r="L2661">
        <v>36</v>
      </c>
    </row>
    <row r="2662" spans="1:12" x14ac:dyDescent="0.3">
      <c r="A2662">
        <v>8702</v>
      </c>
      <c r="B2662" t="s">
        <v>711</v>
      </c>
      <c r="C2662" t="s">
        <v>376</v>
      </c>
      <c r="D2662">
        <v>123</v>
      </c>
      <c r="E2662" t="s">
        <v>1222</v>
      </c>
      <c r="F2662">
        <v>38240</v>
      </c>
      <c r="G2662">
        <v>68.5</v>
      </c>
      <c r="H2662">
        <v>2154</v>
      </c>
      <c r="I2662">
        <v>3.2165271966527196E-3</v>
      </c>
      <c r="J2662">
        <v>5.7103064066852366E-2</v>
      </c>
      <c r="K2662">
        <v>2024</v>
      </c>
      <c r="L2662">
        <v>36</v>
      </c>
    </row>
    <row r="2663" spans="1:12" x14ac:dyDescent="0.3">
      <c r="A2663">
        <v>8702</v>
      </c>
      <c r="B2663" t="s">
        <v>711</v>
      </c>
      <c r="C2663" t="s">
        <v>151</v>
      </c>
      <c r="D2663">
        <v>118</v>
      </c>
      <c r="E2663" t="s">
        <v>1091</v>
      </c>
      <c r="F2663">
        <v>38240</v>
      </c>
      <c r="G2663">
        <v>70</v>
      </c>
      <c r="H2663">
        <v>12580</v>
      </c>
      <c r="I2663">
        <v>3.0857740585774058E-3</v>
      </c>
      <c r="J2663">
        <v>9.3799682034976153E-3</v>
      </c>
      <c r="K2663">
        <v>2024</v>
      </c>
      <c r="L2663">
        <v>36</v>
      </c>
    </row>
    <row r="2664" spans="1:12" x14ac:dyDescent="0.3">
      <c r="A2664">
        <v>8702</v>
      </c>
      <c r="B2664" t="s">
        <v>711</v>
      </c>
      <c r="C2664" t="s">
        <v>272</v>
      </c>
      <c r="D2664">
        <v>115</v>
      </c>
      <c r="E2664" t="s">
        <v>1161</v>
      </c>
      <c r="F2664">
        <v>38240</v>
      </c>
      <c r="G2664">
        <v>71</v>
      </c>
      <c r="H2664">
        <v>1538</v>
      </c>
      <c r="I2664">
        <v>3.0073221757322176E-3</v>
      </c>
      <c r="J2664">
        <v>7.4772431729518862E-2</v>
      </c>
      <c r="K2664">
        <v>2024</v>
      </c>
      <c r="L2664">
        <v>36</v>
      </c>
    </row>
    <row r="2665" spans="1:12" x14ac:dyDescent="0.3">
      <c r="A2665">
        <v>8702</v>
      </c>
      <c r="B2665" t="s">
        <v>711</v>
      </c>
      <c r="C2665" t="s">
        <v>175</v>
      </c>
      <c r="D2665">
        <v>111</v>
      </c>
      <c r="E2665" t="s">
        <v>1084</v>
      </c>
      <c r="F2665">
        <v>38240</v>
      </c>
      <c r="G2665">
        <v>73</v>
      </c>
      <c r="H2665">
        <v>13007</v>
      </c>
      <c r="I2665">
        <v>2.9027196652719666E-3</v>
      </c>
      <c r="J2665">
        <v>8.5338663796417306E-3</v>
      </c>
      <c r="K2665">
        <v>2024</v>
      </c>
      <c r="L2665">
        <v>36</v>
      </c>
    </row>
    <row r="2666" spans="1:12" x14ac:dyDescent="0.3">
      <c r="A2666">
        <v>8702</v>
      </c>
      <c r="B2666" t="s">
        <v>711</v>
      </c>
      <c r="C2666" t="s">
        <v>306</v>
      </c>
      <c r="D2666">
        <v>111</v>
      </c>
      <c r="E2666" t="s">
        <v>1272</v>
      </c>
      <c r="F2666">
        <v>38240</v>
      </c>
      <c r="G2666">
        <v>73</v>
      </c>
      <c r="H2666">
        <v>1780</v>
      </c>
      <c r="I2666">
        <v>2.9027196652719666E-3</v>
      </c>
      <c r="J2666">
        <v>6.2359550561797754E-2</v>
      </c>
      <c r="K2666">
        <v>2024</v>
      </c>
      <c r="L2666">
        <v>36</v>
      </c>
    </row>
    <row r="2667" spans="1:12" x14ac:dyDescent="0.3">
      <c r="A2667">
        <v>8702</v>
      </c>
      <c r="B2667" t="s">
        <v>711</v>
      </c>
      <c r="C2667" t="s">
        <v>447</v>
      </c>
      <c r="D2667">
        <v>111</v>
      </c>
      <c r="E2667" t="s">
        <v>1147</v>
      </c>
      <c r="F2667">
        <v>38240</v>
      </c>
      <c r="G2667">
        <v>73</v>
      </c>
      <c r="H2667">
        <v>2679</v>
      </c>
      <c r="I2667">
        <v>2.9027196652719666E-3</v>
      </c>
      <c r="J2667">
        <v>4.1433370660694288E-2</v>
      </c>
      <c r="K2667">
        <v>2024</v>
      </c>
      <c r="L2667">
        <v>36</v>
      </c>
    </row>
    <row r="2668" spans="1:12" x14ac:dyDescent="0.3">
      <c r="A2668">
        <v>8702</v>
      </c>
      <c r="B2668" t="s">
        <v>711</v>
      </c>
      <c r="C2668" t="s">
        <v>277</v>
      </c>
      <c r="D2668">
        <v>107</v>
      </c>
      <c r="E2668" t="s">
        <v>1069</v>
      </c>
      <c r="F2668">
        <v>38240</v>
      </c>
      <c r="G2668">
        <v>75</v>
      </c>
      <c r="H2668">
        <v>2630</v>
      </c>
      <c r="I2668">
        <v>2.7981171548117157E-3</v>
      </c>
      <c r="J2668">
        <v>4.0684410646387829E-2</v>
      </c>
      <c r="K2668">
        <v>2024</v>
      </c>
      <c r="L2668">
        <v>36</v>
      </c>
    </row>
    <row r="2669" spans="1:12" x14ac:dyDescent="0.3">
      <c r="A2669">
        <v>8702</v>
      </c>
      <c r="B2669" t="s">
        <v>711</v>
      </c>
      <c r="C2669" t="s">
        <v>341</v>
      </c>
      <c r="D2669">
        <v>105</v>
      </c>
      <c r="E2669" t="s">
        <v>1212</v>
      </c>
      <c r="F2669">
        <v>38240</v>
      </c>
      <c r="G2669">
        <v>76</v>
      </c>
      <c r="H2669">
        <v>2542</v>
      </c>
      <c r="I2669">
        <v>2.7458158995815897E-3</v>
      </c>
      <c r="J2669">
        <v>4.1306058221872541E-2</v>
      </c>
      <c r="K2669">
        <v>2024</v>
      </c>
      <c r="L2669">
        <v>36</v>
      </c>
    </row>
    <row r="2670" spans="1:12" x14ac:dyDescent="0.3">
      <c r="A2670">
        <v>8702</v>
      </c>
      <c r="B2670" t="s">
        <v>711</v>
      </c>
      <c r="C2670" t="s">
        <v>527</v>
      </c>
      <c r="D2670">
        <v>104</v>
      </c>
      <c r="E2670" t="s">
        <v>1252</v>
      </c>
      <c r="F2670">
        <v>38240</v>
      </c>
      <c r="G2670">
        <v>77</v>
      </c>
      <c r="H2670">
        <v>5204</v>
      </c>
      <c r="I2670">
        <v>2.719665271966527E-3</v>
      </c>
      <c r="J2670">
        <v>1.9984627209838585E-2</v>
      </c>
      <c r="K2670">
        <v>2024</v>
      </c>
      <c r="L2670">
        <v>36</v>
      </c>
    </row>
    <row r="2671" spans="1:12" x14ac:dyDescent="0.3">
      <c r="A2671">
        <v>8702</v>
      </c>
      <c r="B2671" t="s">
        <v>711</v>
      </c>
      <c r="C2671" t="s">
        <v>221</v>
      </c>
      <c r="D2671">
        <v>103</v>
      </c>
      <c r="E2671" t="s">
        <v>1292</v>
      </c>
      <c r="F2671">
        <v>38240</v>
      </c>
      <c r="G2671">
        <v>78</v>
      </c>
      <c r="H2671">
        <v>2613</v>
      </c>
      <c r="I2671">
        <v>2.6935146443514643E-3</v>
      </c>
      <c r="J2671">
        <v>3.9418293149636435E-2</v>
      </c>
      <c r="K2671">
        <v>2024</v>
      </c>
      <c r="L2671">
        <v>36</v>
      </c>
    </row>
    <row r="2672" spans="1:12" x14ac:dyDescent="0.3">
      <c r="A2672">
        <v>8702</v>
      </c>
      <c r="B2672" t="s">
        <v>711</v>
      </c>
      <c r="C2672" t="s">
        <v>343</v>
      </c>
      <c r="D2672">
        <v>101</v>
      </c>
      <c r="E2672" t="s">
        <v>1057</v>
      </c>
      <c r="F2672">
        <v>38240</v>
      </c>
      <c r="G2672">
        <v>79</v>
      </c>
      <c r="H2672">
        <v>1467</v>
      </c>
      <c r="I2672">
        <v>2.6412133891213388E-3</v>
      </c>
      <c r="J2672">
        <v>6.8847989093387865E-2</v>
      </c>
      <c r="K2672">
        <v>2024</v>
      </c>
      <c r="L2672">
        <v>36</v>
      </c>
    </row>
    <row r="2673" spans="1:12" x14ac:dyDescent="0.3">
      <c r="A2673">
        <v>8702</v>
      </c>
      <c r="B2673" t="s">
        <v>711</v>
      </c>
      <c r="C2673" t="s">
        <v>222</v>
      </c>
      <c r="D2673">
        <v>100</v>
      </c>
      <c r="E2673" t="s">
        <v>1075</v>
      </c>
      <c r="F2673">
        <v>38240</v>
      </c>
      <c r="G2673">
        <v>81</v>
      </c>
      <c r="H2673">
        <v>1778</v>
      </c>
      <c r="I2673">
        <v>2.615062761506276E-3</v>
      </c>
      <c r="J2673">
        <v>5.6242969628796401E-2</v>
      </c>
      <c r="K2673">
        <v>2024</v>
      </c>
      <c r="L2673">
        <v>36</v>
      </c>
    </row>
    <row r="2674" spans="1:12" x14ac:dyDescent="0.3">
      <c r="A2674">
        <v>8702</v>
      </c>
      <c r="B2674" t="s">
        <v>711</v>
      </c>
      <c r="C2674" t="s">
        <v>564</v>
      </c>
      <c r="D2674">
        <v>100</v>
      </c>
      <c r="E2674" t="s">
        <v>1261</v>
      </c>
      <c r="F2674">
        <v>38240</v>
      </c>
      <c r="G2674">
        <v>81</v>
      </c>
      <c r="H2674">
        <v>2688</v>
      </c>
      <c r="I2674">
        <v>2.615062761506276E-3</v>
      </c>
      <c r="J2674">
        <v>3.7202380952380952E-2</v>
      </c>
      <c r="K2674">
        <v>2024</v>
      </c>
      <c r="L2674">
        <v>36</v>
      </c>
    </row>
    <row r="2675" spans="1:12" x14ac:dyDescent="0.3">
      <c r="A2675">
        <v>8702</v>
      </c>
      <c r="B2675" t="s">
        <v>711</v>
      </c>
      <c r="C2675" t="s">
        <v>601</v>
      </c>
      <c r="D2675">
        <v>100</v>
      </c>
      <c r="E2675" t="s">
        <v>1290</v>
      </c>
      <c r="F2675">
        <v>38240</v>
      </c>
      <c r="G2675">
        <v>81</v>
      </c>
      <c r="H2675">
        <v>2857</v>
      </c>
      <c r="I2675">
        <v>2.615062761506276E-3</v>
      </c>
      <c r="J2675">
        <v>3.5001750087504377E-2</v>
      </c>
      <c r="K2675">
        <v>2024</v>
      </c>
      <c r="L2675">
        <v>36</v>
      </c>
    </row>
    <row r="2676" spans="1:12" x14ac:dyDescent="0.3">
      <c r="A2676">
        <v>8702</v>
      </c>
      <c r="B2676" t="s">
        <v>711</v>
      </c>
      <c r="C2676" t="s">
        <v>393</v>
      </c>
      <c r="D2676">
        <v>97</v>
      </c>
      <c r="E2676" t="s">
        <v>1279</v>
      </c>
      <c r="F2676">
        <v>38240</v>
      </c>
      <c r="G2676">
        <v>83</v>
      </c>
      <c r="H2676">
        <v>4446</v>
      </c>
      <c r="I2676">
        <v>2.5366108786610878E-3</v>
      </c>
      <c r="J2676">
        <v>2.1817363922627082E-2</v>
      </c>
      <c r="K2676">
        <v>2024</v>
      </c>
      <c r="L2676">
        <v>36</v>
      </c>
    </row>
    <row r="2677" spans="1:12" x14ac:dyDescent="0.3">
      <c r="A2677">
        <v>8702</v>
      </c>
      <c r="B2677" t="s">
        <v>711</v>
      </c>
      <c r="C2677" t="s">
        <v>274</v>
      </c>
      <c r="D2677">
        <v>96</v>
      </c>
      <c r="E2677" t="s">
        <v>1047</v>
      </c>
      <c r="F2677">
        <v>38240</v>
      </c>
      <c r="G2677">
        <v>84</v>
      </c>
      <c r="H2677">
        <v>1546</v>
      </c>
      <c r="I2677">
        <v>2.5104602510460251E-3</v>
      </c>
      <c r="J2677">
        <v>6.2095730918499355E-2</v>
      </c>
      <c r="K2677">
        <v>2024</v>
      </c>
      <c r="L2677">
        <v>36</v>
      </c>
    </row>
    <row r="2678" spans="1:12" x14ac:dyDescent="0.3">
      <c r="A2678">
        <v>8702</v>
      </c>
      <c r="B2678" t="s">
        <v>711</v>
      </c>
      <c r="C2678" t="s">
        <v>508</v>
      </c>
      <c r="D2678">
        <v>95</v>
      </c>
      <c r="E2678" t="s">
        <v>1288</v>
      </c>
      <c r="F2678">
        <v>38240</v>
      </c>
      <c r="G2678">
        <v>85</v>
      </c>
      <c r="H2678">
        <v>2340</v>
      </c>
      <c r="I2678">
        <v>2.4843096234309623E-3</v>
      </c>
      <c r="J2678">
        <v>4.05982905982906E-2</v>
      </c>
      <c r="K2678">
        <v>2024</v>
      </c>
      <c r="L2678">
        <v>36</v>
      </c>
    </row>
    <row r="2679" spans="1:12" x14ac:dyDescent="0.3">
      <c r="A2679">
        <v>8702</v>
      </c>
      <c r="B2679" t="s">
        <v>711</v>
      </c>
      <c r="C2679" t="s">
        <v>289</v>
      </c>
      <c r="D2679">
        <v>93</v>
      </c>
      <c r="E2679" t="s">
        <v>1263</v>
      </c>
      <c r="F2679">
        <v>38240</v>
      </c>
      <c r="G2679">
        <v>86.5</v>
      </c>
      <c r="H2679">
        <v>1842</v>
      </c>
      <c r="I2679">
        <v>2.4320083682008368E-3</v>
      </c>
      <c r="J2679">
        <v>5.0488599348534204E-2</v>
      </c>
      <c r="K2679">
        <v>2024</v>
      </c>
      <c r="L2679">
        <v>36</v>
      </c>
    </row>
    <row r="2680" spans="1:12" x14ac:dyDescent="0.3">
      <c r="A2680">
        <v>8702</v>
      </c>
      <c r="B2680" t="s">
        <v>711</v>
      </c>
      <c r="C2680" t="s">
        <v>308</v>
      </c>
      <c r="D2680">
        <v>93</v>
      </c>
      <c r="E2680" t="s">
        <v>1197</v>
      </c>
      <c r="F2680">
        <v>38240</v>
      </c>
      <c r="G2680">
        <v>86.5</v>
      </c>
      <c r="H2680">
        <v>2599</v>
      </c>
      <c r="I2680">
        <v>2.4320083682008368E-3</v>
      </c>
      <c r="J2680">
        <v>3.5782993459022701E-2</v>
      </c>
      <c r="K2680">
        <v>2024</v>
      </c>
      <c r="L2680">
        <v>36</v>
      </c>
    </row>
    <row r="2681" spans="1:12" x14ac:dyDescent="0.3">
      <c r="A2681">
        <v>8702</v>
      </c>
      <c r="B2681" t="s">
        <v>711</v>
      </c>
      <c r="C2681" t="s">
        <v>653</v>
      </c>
      <c r="D2681">
        <v>92</v>
      </c>
      <c r="E2681" t="s">
        <v>1211</v>
      </c>
      <c r="F2681">
        <v>38240</v>
      </c>
      <c r="G2681">
        <v>88</v>
      </c>
      <c r="H2681">
        <v>2182</v>
      </c>
      <c r="I2681">
        <v>2.4058577405857741E-3</v>
      </c>
      <c r="J2681">
        <v>4.2163153070577448E-2</v>
      </c>
      <c r="K2681">
        <v>2024</v>
      </c>
      <c r="L2681">
        <v>36</v>
      </c>
    </row>
    <row r="2682" spans="1:12" x14ac:dyDescent="0.3">
      <c r="A2682">
        <v>8702</v>
      </c>
      <c r="B2682" t="s">
        <v>711</v>
      </c>
      <c r="C2682" t="s">
        <v>256</v>
      </c>
      <c r="D2682">
        <v>91</v>
      </c>
      <c r="E2682" t="s">
        <v>1255</v>
      </c>
      <c r="F2682">
        <v>38240</v>
      </c>
      <c r="G2682">
        <v>89.5</v>
      </c>
      <c r="H2682">
        <v>3808</v>
      </c>
      <c r="I2682">
        <v>2.3797071129707113E-3</v>
      </c>
      <c r="J2682">
        <v>2.389705882352941E-2</v>
      </c>
      <c r="K2682">
        <v>2024</v>
      </c>
      <c r="L2682">
        <v>36</v>
      </c>
    </row>
    <row r="2683" spans="1:12" x14ac:dyDescent="0.3">
      <c r="A2683">
        <v>8702</v>
      </c>
      <c r="B2683" t="s">
        <v>711</v>
      </c>
      <c r="C2683" t="s">
        <v>475</v>
      </c>
      <c r="D2683">
        <v>91</v>
      </c>
      <c r="E2683" t="s">
        <v>1214</v>
      </c>
      <c r="F2683">
        <v>38240</v>
      </c>
      <c r="G2683">
        <v>89.5</v>
      </c>
      <c r="H2683">
        <v>1733</v>
      </c>
      <c r="I2683">
        <v>2.3797071129707113E-3</v>
      </c>
      <c r="J2683">
        <v>5.2510098095787654E-2</v>
      </c>
      <c r="K2683">
        <v>2024</v>
      </c>
      <c r="L2683">
        <v>36</v>
      </c>
    </row>
    <row r="2684" spans="1:12" x14ac:dyDescent="0.3">
      <c r="A2684">
        <v>8702</v>
      </c>
      <c r="B2684" t="s">
        <v>711</v>
      </c>
      <c r="C2684" t="s">
        <v>390</v>
      </c>
      <c r="D2684">
        <v>89</v>
      </c>
      <c r="E2684" t="s">
        <v>1218</v>
      </c>
      <c r="F2684">
        <v>38240</v>
      </c>
      <c r="G2684">
        <v>91.5</v>
      </c>
      <c r="H2684">
        <v>1910</v>
      </c>
      <c r="I2684">
        <v>2.3274058577405859E-3</v>
      </c>
      <c r="J2684">
        <v>4.6596858638743459E-2</v>
      </c>
      <c r="K2684">
        <v>2024</v>
      </c>
      <c r="L2684">
        <v>36</v>
      </c>
    </row>
    <row r="2685" spans="1:12" x14ac:dyDescent="0.3">
      <c r="A2685">
        <v>8702</v>
      </c>
      <c r="B2685" t="s">
        <v>711</v>
      </c>
      <c r="C2685" t="s">
        <v>527</v>
      </c>
      <c r="D2685">
        <v>89</v>
      </c>
      <c r="E2685" t="s">
        <v>1145</v>
      </c>
      <c r="F2685">
        <v>38240</v>
      </c>
      <c r="G2685">
        <v>91.5</v>
      </c>
      <c r="H2685">
        <v>2059</v>
      </c>
      <c r="I2685">
        <v>2.3274058577405859E-3</v>
      </c>
      <c r="J2685">
        <v>4.3224866440019424E-2</v>
      </c>
      <c r="K2685">
        <v>2024</v>
      </c>
      <c r="L2685">
        <v>36</v>
      </c>
    </row>
    <row r="2686" spans="1:12" x14ac:dyDescent="0.3">
      <c r="A2686">
        <v>8702</v>
      </c>
      <c r="B2686" t="s">
        <v>711</v>
      </c>
      <c r="C2686" t="s">
        <v>515</v>
      </c>
      <c r="D2686">
        <v>87</v>
      </c>
      <c r="E2686" t="s">
        <v>1051</v>
      </c>
      <c r="F2686">
        <v>38240</v>
      </c>
      <c r="G2686">
        <v>93</v>
      </c>
      <c r="H2686">
        <v>2386</v>
      </c>
      <c r="I2686">
        <v>2.2751046025104604E-3</v>
      </c>
      <c r="J2686">
        <v>3.6462699077954734E-2</v>
      </c>
      <c r="K2686">
        <v>2024</v>
      </c>
      <c r="L2686">
        <v>36</v>
      </c>
    </row>
    <row r="2687" spans="1:12" x14ac:dyDescent="0.3">
      <c r="A2687">
        <v>8702</v>
      </c>
      <c r="B2687" t="s">
        <v>711</v>
      </c>
      <c r="C2687" t="s">
        <v>142</v>
      </c>
      <c r="D2687">
        <v>85</v>
      </c>
      <c r="E2687" t="s">
        <v>1049</v>
      </c>
      <c r="F2687">
        <v>38240</v>
      </c>
      <c r="G2687">
        <v>95</v>
      </c>
      <c r="H2687">
        <v>1953</v>
      </c>
      <c r="I2687">
        <v>2.2228033472803349E-3</v>
      </c>
      <c r="J2687">
        <v>4.3522785458269327E-2</v>
      </c>
      <c r="K2687">
        <v>2024</v>
      </c>
      <c r="L2687">
        <v>36</v>
      </c>
    </row>
    <row r="2688" spans="1:12" x14ac:dyDescent="0.3">
      <c r="A2688">
        <v>8702</v>
      </c>
      <c r="B2688" t="s">
        <v>711</v>
      </c>
      <c r="C2688" t="s">
        <v>491</v>
      </c>
      <c r="D2688">
        <v>85</v>
      </c>
      <c r="E2688" t="s">
        <v>1163</v>
      </c>
      <c r="F2688">
        <v>38240</v>
      </c>
      <c r="G2688">
        <v>95</v>
      </c>
      <c r="H2688">
        <v>2086</v>
      </c>
      <c r="I2688">
        <v>2.2228033472803349E-3</v>
      </c>
      <c r="J2688">
        <v>4.0747842761265578E-2</v>
      </c>
      <c r="K2688">
        <v>2024</v>
      </c>
      <c r="L2688">
        <v>36</v>
      </c>
    </row>
    <row r="2689" spans="1:12" x14ac:dyDescent="0.3">
      <c r="A2689">
        <v>8702</v>
      </c>
      <c r="B2689" t="s">
        <v>711</v>
      </c>
      <c r="C2689" t="s">
        <v>658</v>
      </c>
      <c r="D2689">
        <v>85</v>
      </c>
      <c r="E2689" t="s">
        <v>1046</v>
      </c>
      <c r="F2689">
        <v>38240</v>
      </c>
      <c r="G2689">
        <v>95</v>
      </c>
      <c r="H2689">
        <v>1877</v>
      </c>
      <c r="I2689">
        <v>2.2228033472803349E-3</v>
      </c>
      <c r="J2689">
        <v>4.5285029302077784E-2</v>
      </c>
      <c r="K2689">
        <v>2024</v>
      </c>
      <c r="L2689">
        <v>36</v>
      </c>
    </row>
    <row r="2690" spans="1:12" x14ac:dyDescent="0.3">
      <c r="A2690">
        <v>8702</v>
      </c>
      <c r="B2690" t="s">
        <v>711</v>
      </c>
      <c r="C2690" t="s">
        <v>553</v>
      </c>
      <c r="D2690">
        <v>83</v>
      </c>
      <c r="E2690" t="s">
        <v>1315</v>
      </c>
      <c r="F2690">
        <v>38240</v>
      </c>
      <c r="G2690">
        <v>97.5</v>
      </c>
      <c r="H2690">
        <v>1104</v>
      </c>
      <c r="I2690">
        <v>2.1705020920502094E-3</v>
      </c>
      <c r="J2690">
        <v>7.5181159420289856E-2</v>
      </c>
      <c r="K2690">
        <v>2024</v>
      </c>
      <c r="L2690">
        <v>36</v>
      </c>
    </row>
    <row r="2691" spans="1:12" x14ac:dyDescent="0.3">
      <c r="A2691">
        <v>8702</v>
      </c>
      <c r="B2691" t="s">
        <v>711</v>
      </c>
      <c r="C2691" t="s">
        <v>611</v>
      </c>
      <c r="D2691">
        <v>83</v>
      </c>
      <c r="E2691" t="s">
        <v>1231</v>
      </c>
      <c r="F2691">
        <v>38240</v>
      </c>
      <c r="G2691">
        <v>97.5</v>
      </c>
      <c r="H2691">
        <v>1050</v>
      </c>
      <c r="I2691">
        <v>2.1705020920502094E-3</v>
      </c>
      <c r="J2691">
        <v>7.9047619047619047E-2</v>
      </c>
      <c r="K2691">
        <v>2024</v>
      </c>
      <c r="L2691">
        <v>36</v>
      </c>
    </row>
    <row r="2692" spans="1:12" x14ac:dyDescent="0.3">
      <c r="A2692">
        <v>8702</v>
      </c>
      <c r="B2692" t="s">
        <v>711</v>
      </c>
      <c r="C2692" t="s">
        <v>397</v>
      </c>
      <c r="D2692">
        <v>82</v>
      </c>
      <c r="E2692" t="s">
        <v>1066</v>
      </c>
      <c r="F2692">
        <v>38240</v>
      </c>
      <c r="G2692">
        <v>99</v>
      </c>
      <c r="H2692">
        <v>2297</v>
      </c>
      <c r="I2692">
        <v>2.1443514644351462E-3</v>
      </c>
      <c r="J2692">
        <v>3.5698737483674359E-2</v>
      </c>
      <c r="K2692">
        <v>2024</v>
      </c>
      <c r="L2692">
        <v>36</v>
      </c>
    </row>
    <row r="2693" spans="1:12" x14ac:dyDescent="0.3">
      <c r="A2693">
        <v>8702</v>
      </c>
      <c r="B2693" t="s">
        <v>711</v>
      </c>
      <c r="C2693" t="s">
        <v>439</v>
      </c>
      <c r="D2693">
        <v>81</v>
      </c>
      <c r="E2693" t="s">
        <v>3011</v>
      </c>
      <c r="F2693">
        <v>38240</v>
      </c>
      <c r="G2693">
        <v>101</v>
      </c>
      <c r="H2693">
        <v>437</v>
      </c>
      <c r="I2693">
        <v>2.1182008368200835E-3</v>
      </c>
      <c r="J2693">
        <v>0.18535469107551489</v>
      </c>
      <c r="K2693">
        <v>2024</v>
      </c>
      <c r="L2693">
        <v>36</v>
      </c>
    </row>
    <row r="2694" spans="1:12" x14ac:dyDescent="0.3">
      <c r="A2694">
        <v>8702</v>
      </c>
      <c r="B2694" t="s">
        <v>711</v>
      </c>
      <c r="C2694" t="s">
        <v>506</v>
      </c>
      <c r="D2694">
        <v>81</v>
      </c>
      <c r="E2694" t="s">
        <v>1056</v>
      </c>
      <c r="F2694">
        <v>38240</v>
      </c>
      <c r="G2694">
        <v>101</v>
      </c>
      <c r="H2694">
        <v>1940</v>
      </c>
      <c r="I2694">
        <v>2.1182008368200835E-3</v>
      </c>
      <c r="J2694">
        <v>4.1752577319587626E-2</v>
      </c>
      <c r="K2694">
        <v>2024</v>
      </c>
      <c r="L2694">
        <v>36</v>
      </c>
    </row>
    <row r="2695" spans="1:12" x14ac:dyDescent="0.3">
      <c r="A2695">
        <v>8702</v>
      </c>
      <c r="B2695" t="s">
        <v>711</v>
      </c>
      <c r="C2695" t="s">
        <v>528</v>
      </c>
      <c r="D2695">
        <v>81</v>
      </c>
      <c r="E2695" t="s">
        <v>970</v>
      </c>
      <c r="F2695">
        <v>38240</v>
      </c>
      <c r="G2695">
        <v>101</v>
      </c>
      <c r="H2695">
        <v>972</v>
      </c>
      <c r="I2695">
        <v>2.1182008368200835E-3</v>
      </c>
      <c r="J2695">
        <v>8.3333333333333329E-2</v>
      </c>
      <c r="K2695">
        <v>2024</v>
      </c>
      <c r="L2695">
        <v>36</v>
      </c>
    </row>
    <row r="2696" spans="1:12" x14ac:dyDescent="0.3">
      <c r="A2696">
        <v>8702</v>
      </c>
      <c r="B2696" t="s">
        <v>711</v>
      </c>
      <c r="C2696" t="s">
        <v>331</v>
      </c>
      <c r="D2696">
        <v>80</v>
      </c>
      <c r="E2696" t="s">
        <v>1053</v>
      </c>
      <c r="F2696">
        <v>38240</v>
      </c>
      <c r="G2696">
        <v>103</v>
      </c>
      <c r="H2696">
        <v>1284</v>
      </c>
      <c r="I2696">
        <v>2.0920502092050207E-3</v>
      </c>
      <c r="J2696">
        <v>6.2305295950155763E-2</v>
      </c>
      <c r="K2696">
        <v>2024</v>
      </c>
      <c r="L2696">
        <v>36</v>
      </c>
    </row>
    <row r="2697" spans="1:12" x14ac:dyDescent="0.3">
      <c r="A2697">
        <v>8702</v>
      </c>
      <c r="B2697" t="s">
        <v>711</v>
      </c>
      <c r="C2697" t="s">
        <v>665</v>
      </c>
      <c r="D2697">
        <v>78</v>
      </c>
      <c r="E2697" t="s">
        <v>1226</v>
      </c>
      <c r="F2697">
        <v>38240</v>
      </c>
      <c r="G2697">
        <v>104</v>
      </c>
      <c r="H2697">
        <v>1821</v>
      </c>
      <c r="I2697">
        <v>2.0397489539748953E-3</v>
      </c>
      <c r="J2697">
        <v>4.2833607907743002E-2</v>
      </c>
      <c r="K2697">
        <v>2024</v>
      </c>
      <c r="L2697">
        <v>36</v>
      </c>
    </row>
    <row r="2698" spans="1:12" x14ac:dyDescent="0.3">
      <c r="A2698">
        <v>8702</v>
      </c>
      <c r="B2698" t="s">
        <v>711</v>
      </c>
      <c r="C2698" t="s">
        <v>444</v>
      </c>
      <c r="D2698">
        <v>77</v>
      </c>
      <c r="E2698" t="s">
        <v>2249</v>
      </c>
      <c r="F2698">
        <v>38240</v>
      </c>
      <c r="G2698">
        <v>105.5</v>
      </c>
      <c r="H2698">
        <v>886</v>
      </c>
      <c r="I2698">
        <v>2.0135983263598325E-3</v>
      </c>
      <c r="J2698">
        <v>8.6907449209932278E-2</v>
      </c>
      <c r="K2698">
        <v>2024</v>
      </c>
      <c r="L2698">
        <v>36</v>
      </c>
    </row>
    <row r="2699" spans="1:12" x14ac:dyDescent="0.3">
      <c r="A2699">
        <v>8702</v>
      </c>
      <c r="B2699" t="s">
        <v>711</v>
      </c>
      <c r="C2699" t="s">
        <v>580</v>
      </c>
      <c r="D2699">
        <v>77</v>
      </c>
      <c r="E2699" t="s">
        <v>1120</v>
      </c>
      <c r="F2699">
        <v>38240</v>
      </c>
      <c r="G2699">
        <v>105.5</v>
      </c>
      <c r="H2699">
        <v>1400</v>
      </c>
      <c r="I2699">
        <v>2.0135983263598325E-3</v>
      </c>
      <c r="J2699">
        <v>5.5E-2</v>
      </c>
      <c r="K2699">
        <v>2024</v>
      </c>
      <c r="L2699">
        <v>36</v>
      </c>
    </row>
    <row r="2700" spans="1:12" x14ac:dyDescent="0.3">
      <c r="A2700">
        <v>8702</v>
      </c>
      <c r="B2700" t="s">
        <v>711</v>
      </c>
      <c r="C2700" t="s">
        <v>587</v>
      </c>
      <c r="D2700">
        <v>76</v>
      </c>
      <c r="E2700" t="s">
        <v>1169</v>
      </c>
      <c r="F2700">
        <v>38240</v>
      </c>
      <c r="G2700">
        <v>107</v>
      </c>
      <c r="H2700">
        <v>3439</v>
      </c>
      <c r="I2700">
        <v>1.9874476987447698E-3</v>
      </c>
      <c r="J2700">
        <v>2.2099447513812154E-2</v>
      </c>
      <c r="K2700">
        <v>2024</v>
      </c>
      <c r="L2700">
        <v>36</v>
      </c>
    </row>
    <row r="2701" spans="1:12" x14ac:dyDescent="0.3">
      <c r="A2701">
        <v>8702</v>
      </c>
      <c r="B2701" t="s">
        <v>711</v>
      </c>
      <c r="C2701" t="s">
        <v>326</v>
      </c>
      <c r="D2701">
        <v>75</v>
      </c>
      <c r="E2701" t="s">
        <v>1164</v>
      </c>
      <c r="F2701">
        <v>38240</v>
      </c>
      <c r="G2701">
        <v>108.5</v>
      </c>
      <c r="H2701">
        <v>1012</v>
      </c>
      <c r="I2701">
        <v>1.961297071129707E-3</v>
      </c>
      <c r="J2701">
        <v>7.4110671936758896E-2</v>
      </c>
      <c r="K2701">
        <v>2024</v>
      </c>
      <c r="L2701">
        <v>36</v>
      </c>
    </row>
    <row r="2702" spans="1:12" x14ac:dyDescent="0.3">
      <c r="A2702">
        <v>8702</v>
      </c>
      <c r="B2702" t="s">
        <v>711</v>
      </c>
      <c r="C2702" t="s">
        <v>576</v>
      </c>
      <c r="D2702">
        <v>75</v>
      </c>
      <c r="E2702" t="s">
        <v>1287</v>
      </c>
      <c r="F2702">
        <v>38240</v>
      </c>
      <c r="G2702">
        <v>108.5</v>
      </c>
      <c r="H2702">
        <v>2709</v>
      </c>
      <c r="I2702">
        <v>1.961297071129707E-3</v>
      </c>
      <c r="J2702">
        <v>2.768549280177187E-2</v>
      </c>
      <c r="K2702">
        <v>2024</v>
      </c>
      <c r="L2702">
        <v>36</v>
      </c>
    </row>
    <row r="2703" spans="1:12" x14ac:dyDescent="0.3">
      <c r="A2703">
        <v>8702</v>
      </c>
      <c r="B2703" t="s">
        <v>711</v>
      </c>
      <c r="C2703" t="s">
        <v>171</v>
      </c>
      <c r="D2703">
        <v>72</v>
      </c>
      <c r="E2703" t="s">
        <v>1286</v>
      </c>
      <c r="F2703">
        <v>38240</v>
      </c>
      <c r="G2703">
        <v>110.5</v>
      </c>
      <c r="H2703">
        <v>1653</v>
      </c>
      <c r="I2703">
        <v>1.8828451882845188E-3</v>
      </c>
      <c r="J2703">
        <v>4.3557168784029036E-2</v>
      </c>
      <c r="K2703">
        <v>2024</v>
      </c>
      <c r="L2703">
        <v>36</v>
      </c>
    </row>
    <row r="2704" spans="1:12" x14ac:dyDescent="0.3">
      <c r="A2704">
        <v>8702</v>
      </c>
      <c r="B2704" t="s">
        <v>711</v>
      </c>
      <c r="C2704" t="s">
        <v>329</v>
      </c>
      <c r="D2704">
        <v>72</v>
      </c>
      <c r="E2704" t="s">
        <v>1264</v>
      </c>
      <c r="F2704">
        <v>38240</v>
      </c>
      <c r="G2704">
        <v>110.5</v>
      </c>
      <c r="H2704">
        <v>1581</v>
      </c>
      <c r="I2704">
        <v>1.8828451882845188E-3</v>
      </c>
      <c r="J2704">
        <v>4.5540796963946868E-2</v>
      </c>
      <c r="K2704">
        <v>2024</v>
      </c>
      <c r="L2704">
        <v>36</v>
      </c>
    </row>
    <row r="2705" spans="1:12" x14ac:dyDescent="0.3">
      <c r="A2705">
        <v>8702</v>
      </c>
      <c r="B2705" t="s">
        <v>711</v>
      </c>
      <c r="C2705" t="s">
        <v>442</v>
      </c>
      <c r="D2705">
        <v>70</v>
      </c>
      <c r="E2705" t="s">
        <v>3008</v>
      </c>
      <c r="F2705">
        <v>38240</v>
      </c>
      <c r="G2705">
        <v>112.5</v>
      </c>
      <c r="H2705">
        <v>719</v>
      </c>
      <c r="I2705">
        <v>1.8305439330543933E-3</v>
      </c>
      <c r="J2705">
        <v>9.7357440890125171E-2</v>
      </c>
      <c r="K2705">
        <v>2024</v>
      </c>
      <c r="L2705">
        <v>36</v>
      </c>
    </row>
    <row r="2706" spans="1:12" x14ac:dyDescent="0.3">
      <c r="A2706">
        <v>8702</v>
      </c>
      <c r="B2706" t="s">
        <v>711</v>
      </c>
      <c r="C2706" t="s">
        <v>448</v>
      </c>
      <c r="D2706">
        <v>70</v>
      </c>
      <c r="E2706" t="s">
        <v>1270</v>
      </c>
      <c r="F2706">
        <v>38240</v>
      </c>
      <c r="G2706">
        <v>112.5</v>
      </c>
      <c r="H2706">
        <v>2369</v>
      </c>
      <c r="I2706">
        <v>1.8305439330543933E-3</v>
      </c>
      <c r="J2706">
        <v>2.9548332629801603E-2</v>
      </c>
      <c r="K2706">
        <v>2024</v>
      </c>
      <c r="L2706">
        <v>36</v>
      </c>
    </row>
    <row r="2707" spans="1:12" x14ac:dyDescent="0.3">
      <c r="A2707">
        <v>8702</v>
      </c>
      <c r="B2707" t="s">
        <v>711</v>
      </c>
      <c r="C2707" t="s">
        <v>356</v>
      </c>
      <c r="D2707">
        <v>67</v>
      </c>
      <c r="E2707" t="s">
        <v>1059</v>
      </c>
      <c r="F2707">
        <v>38240</v>
      </c>
      <c r="G2707">
        <v>115</v>
      </c>
      <c r="H2707">
        <v>2548</v>
      </c>
      <c r="I2707">
        <v>1.7520920502092051E-3</v>
      </c>
      <c r="J2707">
        <v>2.629513343799058E-2</v>
      </c>
      <c r="K2707">
        <v>2024</v>
      </c>
      <c r="L2707">
        <v>36</v>
      </c>
    </row>
    <row r="2708" spans="1:12" x14ac:dyDescent="0.3">
      <c r="A2708">
        <v>8702</v>
      </c>
      <c r="B2708" t="s">
        <v>711</v>
      </c>
      <c r="C2708" t="s">
        <v>360</v>
      </c>
      <c r="D2708">
        <v>67</v>
      </c>
      <c r="E2708" t="s">
        <v>981</v>
      </c>
      <c r="F2708">
        <v>38240</v>
      </c>
      <c r="G2708">
        <v>115</v>
      </c>
      <c r="H2708">
        <v>1596</v>
      </c>
      <c r="I2708">
        <v>1.7520920502092051E-3</v>
      </c>
      <c r="J2708">
        <v>4.1979949874686714E-2</v>
      </c>
      <c r="K2708">
        <v>2024</v>
      </c>
      <c r="L2708">
        <v>36</v>
      </c>
    </row>
    <row r="2709" spans="1:12" x14ac:dyDescent="0.3">
      <c r="A2709">
        <v>8702</v>
      </c>
      <c r="B2709" t="s">
        <v>711</v>
      </c>
      <c r="C2709" t="s">
        <v>457</v>
      </c>
      <c r="D2709">
        <v>67</v>
      </c>
      <c r="E2709" t="s">
        <v>1314</v>
      </c>
      <c r="F2709">
        <v>38240</v>
      </c>
      <c r="G2709">
        <v>115</v>
      </c>
      <c r="H2709">
        <v>1257</v>
      </c>
      <c r="I2709">
        <v>1.7520920502092051E-3</v>
      </c>
      <c r="J2709">
        <v>5.3301511535401754E-2</v>
      </c>
      <c r="K2709">
        <v>2024</v>
      </c>
      <c r="L2709">
        <v>36</v>
      </c>
    </row>
    <row r="2710" spans="1:12" x14ac:dyDescent="0.3">
      <c r="A2710">
        <v>8702</v>
      </c>
      <c r="B2710" t="s">
        <v>711</v>
      </c>
      <c r="C2710" t="s">
        <v>416</v>
      </c>
      <c r="D2710">
        <v>66</v>
      </c>
      <c r="E2710" t="s">
        <v>1112</v>
      </c>
      <c r="F2710">
        <v>38240</v>
      </c>
      <c r="G2710">
        <v>118</v>
      </c>
      <c r="H2710">
        <v>886</v>
      </c>
      <c r="I2710">
        <v>1.7259414225941423E-3</v>
      </c>
      <c r="J2710">
        <v>7.4492099322799099E-2</v>
      </c>
      <c r="K2710">
        <v>2024</v>
      </c>
      <c r="L2710">
        <v>36</v>
      </c>
    </row>
    <row r="2711" spans="1:12" x14ac:dyDescent="0.3">
      <c r="A2711">
        <v>8702</v>
      </c>
      <c r="B2711" t="s">
        <v>711</v>
      </c>
      <c r="C2711" t="s">
        <v>583</v>
      </c>
      <c r="D2711">
        <v>66</v>
      </c>
      <c r="E2711" t="s">
        <v>1254</v>
      </c>
      <c r="F2711">
        <v>38240</v>
      </c>
      <c r="G2711">
        <v>118</v>
      </c>
      <c r="H2711">
        <v>1620</v>
      </c>
      <c r="I2711">
        <v>1.7259414225941423E-3</v>
      </c>
      <c r="J2711">
        <v>4.0740740740740744E-2</v>
      </c>
      <c r="K2711">
        <v>2024</v>
      </c>
      <c r="L2711">
        <v>36</v>
      </c>
    </row>
    <row r="2712" spans="1:12" x14ac:dyDescent="0.3">
      <c r="A2712">
        <v>8702</v>
      </c>
      <c r="B2712" t="s">
        <v>711</v>
      </c>
      <c r="C2712" t="s">
        <v>614</v>
      </c>
      <c r="D2712">
        <v>66</v>
      </c>
      <c r="E2712" t="s">
        <v>1229</v>
      </c>
      <c r="F2712">
        <v>38240</v>
      </c>
      <c r="G2712">
        <v>118</v>
      </c>
      <c r="H2712">
        <v>977</v>
      </c>
      <c r="I2712">
        <v>1.7259414225941423E-3</v>
      </c>
      <c r="J2712">
        <v>6.7553735926305009E-2</v>
      </c>
      <c r="K2712">
        <v>2024</v>
      </c>
      <c r="L2712">
        <v>36</v>
      </c>
    </row>
    <row r="2713" spans="1:12" x14ac:dyDescent="0.3">
      <c r="A2713">
        <v>8702</v>
      </c>
      <c r="B2713" t="s">
        <v>711</v>
      </c>
      <c r="C2713" t="s">
        <v>353</v>
      </c>
      <c r="D2713">
        <v>63</v>
      </c>
      <c r="E2713" t="s">
        <v>1265</v>
      </c>
      <c r="F2713">
        <v>38240</v>
      </c>
      <c r="G2713">
        <v>120.5</v>
      </c>
      <c r="H2713">
        <v>1296</v>
      </c>
      <c r="I2713">
        <v>1.6474895397489539E-3</v>
      </c>
      <c r="J2713">
        <v>4.8611111111111112E-2</v>
      </c>
      <c r="K2713">
        <v>2024</v>
      </c>
      <c r="L2713">
        <v>36</v>
      </c>
    </row>
    <row r="2714" spans="1:12" x14ac:dyDescent="0.3">
      <c r="A2714">
        <v>8702</v>
      </c>
      <c r="B2714" t="s">
        <v>711</v>
      </c>
      <c r="C2714" t="s">
        <v>671</v>
      </c>
      <c r="D2714">
        <v>63</v>
      </c>
      <c r="E2714" t="s">
        <v>1092</v>
      </c>
      <c r="F2714">
        <v>38240</v>
      </c>
      <c r="G2714">
        <v>120.5</v>
      </c>
      <c r="H2714">
        <v>21676</v>
      </c>
      <c r="I2714">
        <v>1.6474895397489539E-3</v>
      </c>
      <c r="J2714">
        <v>2.9064403026388633E-3</v>
      </c>
      <c r="K2714">
        <v>2024</v>
      </c>
      <c r="L2714">
        <v>36</v>
      </c>
    </row>
    <row r="2715" spans="1:12" x14ac:dyDescent="0.3">
      <c r="A2715">
        <v>8702</v>
      </c>
      <c r="B2715" t="s">
        <v>711</v>
      </c>
      <c r="C2715" t="s">
        <v>470</v>
      </c>
      <c r="D2715">
        <v>62</v>
      </c>
      <c r="E2715" t="s">
        <v>3012</v>
      </c>
      <c r="F2715">
        <v>38240</v>
      </c>
      <c r="G2715">
        <v>122.5</v>
      </c>
      <c r="H2715">
        <v>977</v>
      </c>
      <c r="I2715">
        <v>1.6213389121338912E-3</v>
      </c>
      <c r="J2715">
        <v>6.3459570112589556E-2</v>
      </c>
      <c r="K2715">
        <v>2024</v>
      </c>
      <c r="L2715">
        <v>36</v>
      </c>
    </row>
    <row r="2716" spans="1:12" x14ac:dyDescent="0.3">
      <c r="A2716">
        <v>8702</v>
      </c>
      <c r="B2716" t="s">
        <v>711</v>
      </c>
      <c r="C2716" t="s">
        <v>662</v>
      </c>
      <c r="D2716">
        <v>62</v>
      </c>
      <c r="E2716" t="s">
        <v>1289</v>
      </c>
      <c r="F2716">
        <v>38240</v>
      </c>
      <c r="G2716">
        <v>122.5</v>
      </c>
      <c r="H2716">
        <v>2375</v>
      </c>
      <c r="I2716">
        <v>1.6213389121338912E-3</v>
      </c>
      <c r="J2716">
        <v>2.6105263157894736E-2</v>
      </c>
      <c r="K2716">
        <v>2024</v>
      </c>
      <c r="L2716">
        <v>36</v>
      </c>
    </row>
    <row r="2717" spans="1:12" x14ac:dyDescent="0.3">
      <c r="A2717">
        <v>8702</v>
      </c>
      <c r="B2717" t="s">
        <v>711</v>
      </c>
      <c r="C2717" t="s">
        <v>200</v>
      </c>
      <c r="D2717">
        <v>61</v>
      </c>
      <c r="E2717" t="s">
        <v>1173</v>
      </c>
      <c r="F2717">
        <v>38240</v>
      </c>
      <c r="G2717">
        <v>124</v>
      </c>
      <c r="H2717">
        <v>3164</v>
      </c>
      <c r="I2717">
        <v>1.5951882845188284E-3</v>
      </c>
      <c r="J2717">
        <v>1.9279393173198482E-2</v>
      </c>
      <c r="K2717">
        <v>2024</v>
      </c>
      <c r="L2717">
        <v>36</v>
      </c>
    </row>
    <row r="2718" spans="1:12" x14ac:dyDescent="0.3">
      <c r="A2718">
        <v>8702</v>
      </c>
      <c r="B2718" t="s">
        <v>711</v>
      </c>
      <c r="C2718" t="s">
        <v>147</v>
      </c>
      <c r="D2718">
        <v>59</v>
      </c>
      <c r="E2718" t="s">
        <v>1114</v>
      </c>
      <c r="F2718">
        <v>38240</v>
      </c>
      <c r="G2718">
        <v>125.5</v>
      </c>
      <c r="H2718">
        <v>1564</v>
      </c>
      <c r="I2718">
        <v>1.5428870292887029E-3</v>
      </c>
      <c r="J2718">
        <v>3.7723785166240406E-2</v>
      </c>
      <c r="K2718">
        <v>2024</v>
      </c>
      <c r="L2718">
        <v>36</v>
      </c>
    </row>
    <row r="2719" spans="1:12" x14ac:dyDescent="0.3">
      <c r="A2719">
        <v>8702</v>
      </c>
      <c r="B2719" t="s">
        <v>711</v>
      </c>
      <c r="C2719" t="s">
        <v>403</v>
      </c>
      <c r="D2719">
        <v>59</v>
      </c>
      <c r="E2719" t="s">
        <v>1201</v>
      </c>
      <c r="F2719">
        <v>38240</v>
      </c>
      <c r="G2719">
        <v>125.5</v>
      </c>
      <c r="H2719">
        <v>1310</v>
      </c>
      <c r="I2719">
        <v>1.5428870292887029E-3</v>
      </c>
      <c r="J2719">
        <v>4.5038167938931298E-2</v>
      </c>
      <c r="K2719">
        <v>2024</v>
      </c>
      <c r="L2719">
        <v>36</v>
      </c>
    </row>
    <row r="2720" spans="1:12" x14ac:dyDescent="0.3">
      <c r="A2720">
        <v>8702</v>
      </c>
      <c r="B2720" t="s">
        <v>711</v>
      </c>
      <c r="C2720" t="s">
        <v>237</v>
      </c>
      <c r="D2720">
        <v>58</v>
      </c>
      <c r="E2720" t="s">
        <v>1123</v>
      </c>
      <c r="F2720">
        <v>38240</v>
      </c>
      <c r="G2720">
        <v>127</v>
      </c>
      <c r="H2720">
        <v>2503</v>
      </c>
      <c r="I2720">
        <v>1.5167364016736402E-3</v>
      </c>
      <c r="J2720">
        <v>2.3172193367958449E-2</v>
      </c>
      <c r="K2720">
        <v>2024</v>
      </c>
      <c r="L2720">
        <v>36</v>
      </c>
    </row>
    <row r="2721" spans="1:12" x14ac:dyDescent="0.3">
      <c r="A2721">
        <v>8702</v>
      </c>
      <c r="B2721" t="s">
        <v>711</v>
      </c>
      <c r="C2721" t="s">
        <v>303</v>
      </c>
      <c r="D2721">
        <v>57</v>
      </c>
      <c r="E2721" t="s">
        <v>994</v>
      </c>
      <c r="F2721">
        <v>38240</v>
      </c>
      <c r="G2721">
        <v>128.5</v>
      </c>
      <c r="H2721">
        <v>5171</v>
      </c>
      <c r="I2721">
        <v>1.4905857740585774E-3</v>
      </c>
      <c r="J2721">
        <v>1.1023012956874878E-2</v>
      </c>
      <c r="K2721">
        <v>2024</v>
      </c>
      <c r="L2721">
        <v>36</v>
      </c>
    </row>
    <row r="2722" spans="1:12" x14ac:dyDescent="0.3">
      <c r="A2722">
        <v>8702</v>
      </c>
      <c r="B2722" t="s">
        <v>711</v>
      </c>
      <c r="C2722" t="s">
        <v>385</v>
      </c>
      <c r="D2722">
        <v>57</v>
      </c>
      <c r="E2722" t="s">
        <v>1257</v>
      </c>
      <c r="F2722">
        <v>38240</v>
      </c>
      <c r="G2722">
        <v>128.5</v>
      </c>
      <c r="H2722">
        <v>1261</v>
      </c>
      <c r="I2722">
        <v>1.4905857740585774E-3</v>
      </c>
      <c r="J2722">
        <v>4.5202220459952418E-2</v>
      </c>
      <c r="K2722">
        <v>2024</v>
      </c>
      <c r="L2722">
        <v>36</v>
      </c>
    </row>
    <row r="2723" spans="1:12" x14ac:dyDescent="0.3">
      <c r="A2723">
        <v>8702</v>
      </c>
      <c r="B2723" t="s">
        <v>711</v>
      </c>
      <c r="C2723" t="s">
        <v>365</v>
      </c>
      <c r="D2723">
        <v>55</v>
      </c>
      <c r="E2723" t="s">
        <v>1168</v>
      </c>
      <c r="F2723">
        <v>38240</v>
      </c>
      <c r="G2723">
        <v>131.5</v>
      </c>
      <c r="H2723">
        <v>1109</v>
      </c>
      <c r="I2723">
        <v>1.4382845188284519E-3</v>
      </c>
      <c r="J2723">
        <v>4.9594229035166817E-2</v>
      </c>
      <c r="K2723">
        <v>2024</v>
      </c>
      <c r="L2723">
        <v>36</v>
      </c>
    </row>
    <row r="2724" spans="1:12" x14ac:dyDescent="0.3">
      <c r="A2724">
        <v>8702</v>
      </c>
      <c r="B2724" t="s">
        <v>711</v>
      </c>
      <c r="C2724" t="s">
        <v>533</v>
      </c>
      <c r="D2724">
        <v>55</v>
      </c>
      <c r="E2724" t="s">
        <v>1262</v>
      </c>
      <c r="F2724">
        <v>38240</v>
      </c>
      <c r="G2724">
        <v>131.5</v>
      </c>
      <c r="H2724">
        <v>1843</v>
      </c>
      <c r="I2724">
        <v>1.4382845188284519E-3</v>
      </c>
      <c r="J2724">
        <v>2.9842647856755292E-2</v>
      </c>
      <c r="K2724">
        <v>2024</v>
      </c>
      <c r="L2724">
        <v>36</v>
      </c>
    </row>
    <row r="2725" spans="1:12" x14ac:dyDescent="0.3">
      <c r="A2725">
        <v>8702</v>
      </c>
      <c r="B2725" t="s">
        <v>711</v>
      </c>
      <c r="C2725" t="s">
        <v>606</v>
      </c>
      <c r="D2725">
        <v>55</v>
      </c>
      <c r="E2725" t="s">
        <v>1167</v>
      </c>
      <c r="F2725">
        <v>38240</v>
      </c>
      <c r="G2725">
        <v>131.5</v>
      </c>
      <c r="H2725">
        <v>1530</v>
      </c>
      <c r="I2725">
        <v>1.4382845188284519E-3</v>
      </c>
      <c r="J2725">
        <v>3.5947712418300651E-2</v>
      </c>
      <c r="K2725">
        <v>2024</v>
      </c>
      <c r="L2725">
        <v>36</v>
      </c>
    </row>
    <row r="2726" spans="1:12" x14ac:dyDescent="0.3">
      <c r="A2726">
        <v>8702</v>
      </c>
      <c r="B2726" t="s">
        <v>711</v>
      </c>
      <c r="C2726" t="s">
        <v>622</v>
      </c>
      <c r="D2726">
        <v>55</v>
      </c>
      <c r="E2726" t="s">
        <v>1052</v>
      </c>
      <c r="F2726">
        <v>38240</v>
      </c>
      <c r="G2726">
        <v>131.5</v>
      </c>
      <c r="H2726">
        <v>962</v>
      </c>
      <c r="I2726">
        <v>1.4382845188284519E-3</v>
      </c>
      <c r="J2726">
        <v>5.7172557172557176E-2</v>
      </c>
      <c r="K2726">
        <v>2024</v>
      </c>
      <c r="L2726">
        <v>36</v>
      </c>
    </row>
    <row r="2727" spans="1:12" x14ac:dyDescent="0.3">
      <c r="A2727">
        <v>8702</v>
      </c>
      <c r="B2727" t="s">
        <v>711</v>
      </c>
      <c r="C2727" t="s">
        <v>530</v>
      </c>
      <c r="D2727">
        <v>54</v>
      </c>
      <c r="E2727" t="s">
        <v>1071</v>
      </c>
      <c r="F2727">
        <v>38240</v>
      </c>
      <c r="G2727">
        <v>134</v>
      </c>
      <c r="H2727">
        <v>1040</v>
      </c>
      <c r="I2727">
        <v>1.4121338912133892E-3</v>
      </c>
      <c r="J2727">
        <v>5.1923076923076926E-2</v>
      </c>
      <c r="K2727">
        <v>2024</v>
      </c>
      <c r="L2727">
        <v>36</v>
      </c>
    </row>
    <row r="2728" spans="1:12" x14ac:dyDescent="0.3">
      <c r="A2728">
        <v>8702</v>
      </c>
      <c r="B2728" t="s">
        <v>711</v>
      </c>
      <c r="C2728" t="s">
        <v>346</v>
      </c>
      <c r="D2728">
        <v>53</v>
      </c>
      <c r="E2728" t="s">
        <v>1210</v>
      </c>
      <c r="F2728">
        <v>38240</v>
      </c>
      <c r="G2728">
        <v>135</v>
      </c>
      <c r="H2728">
        <v>1168</v>
      </c>
      <c r="I2728">
        <v>1.3859832635983265E-3</v>
      </c>
      <c r="J2728">
        <v>4.5376712328767124E-2</v>
      </c>
      <c r="K2728">
        <v>2024</v>
      </c>
      <c r="L2728">
        <v>36</v>
      </c>
    </row>
    <row r="2729" spans="1:12" x14ac:dyDescent="0.3">
      <c r="A2729">
        <v>8702</v>
      </c>
      <c r="B2729" t="s">
        <v>711</v>
      </c>
      <c r="C2729" t="s">
        <v>388</v>
      </c>
      <c r="D2729">
        <v>52</v>
      </c>
      <c r="E2729" t="s">
        <v>1090</v>
      </c>
      <c r="F2729">
        <v>38240</v>
      </c>
      <c r="G2729">
        <v>136</v>
      </c>
      <c r="H2729">
        <v>925</v>
      </c>
      <c r="I2729">
        <v>1.3598326359832635E-3</v>
      </c>
      <c r="J2729">
        <v>5.6216216216216218E-2</v>
      </c>
      <c r="K2729">
        <v>2024</v>
      </c>
      <c r="L2729">
        <v>36</v>
      </c>
    </row>
    <row r="2730" spans="1:12" x14ac:dyDescent="0.3">
      <c r="A2730">
        <v>8702</v>
      </c>
      <c r="B2730" t="s">
        <v>711</v>
      </c>
      <c r="C2730" t="s">
        <v>649</v>
      </c>
      <c r="D2730">
        <v>51</v>
      </c>
      <c r="E2730" t="s">
        <v>1184</v>
      </c>
      <c r="F2730">
        <v>38240</v>
      </c>
      <c r="G2730">
        <v>137.5</v>
      </c>
      <c r="H2730">
        <v>819</v>
      </c>
      <c r="I2730">
        <v>1.3336820083682008E-3</v>
      </c>
      <c r="J2730">
        <v>6.2271062271062272E-2</v>
      </c>
      <c r="K2730">
        <v>2024</v>
      </c>
      <c r="L2730">
        <v>36</v>
      </c>
    </row>
    <row r="2731" spans="1:12" x14ac:dyDescent="0.3">
      <c r="A2731">
        <v>8702</v>
      </c>
      <c r="B2731" t="s">
        <v>711</v>
      </c>
      <c r="C2731" t="s">
        <v>674</v>
      </c>
      <c r="D2731">
        <v>51</v>
      </c>
      <c r="E2731" t="s">
        <v>1206</v>
      </c>
      <c r="F2731">
        <v>38240</v>
      </c>
      <c r="G2731">
        <v>137.5</v>
      </c>
      <c r="H2731">
        <v>1249</v>
      </c>
      <c r="I2731">
        <v>1.3336820083682008E-3</v>
      </c>
      <c r="J2731">
        <v>4.0832666132906328E-2</v>
      </c>
      <c r="K2731">
        <v>2024</v>
      </c>
      <c r="L2731">
        <v>36</v>
      </c>
    </row>
    <row r="2732" spans="1:12" x14ac:dyDescent="0.3">
      <c r="A2732">
        <v>8702</v>
      </c>
      <c r="B2732" t="s">
        <v>711</v>
      </c>
      <c r="C2732" t="s">
        <v>310</v>
      </c>
      <c r="D2732">
        <v>50</v>
      </c>
      <c r="E2732" t="s">
        <v>975</v>
      </c>
      <c r="F2732">
        <v>38240</v>
      </c>
      <c r="G2732">
        <v>141</v>
      </c>
      <c r="H2732">
        <v>757</v>
      </c>
      <c r="I2732">
        <v>1.307531380753138E-3</v>
      </c>
      <c r="J2732">
        <v>6.6050198150594458E-2</v>
      </c>
      <c r="K2732">
        <v>2024</v>
      </c>
      <c r="L2732">
        <v>36</v>
      </c>
    </row>
    <row r="2733" spans="1:12" x14ac:dyDescent="0.3">
      <c r="A2733">
        <v>8702</v>
      </c>
      <c r="B2733" t="s">
        <v>711</v>
      </c>
      <c r="C2733" t="s">
        <v>324</v>
      </c>
      <c r="D2733">
        <v>50</v>
      </c>
      <c r="E2733" t="s">
        <v>972</v>
      </c>
      <c r="F2733">
        <v>38240</v>
      </c>
      <c r="G2733">
        <v>141</v>
      </c>
      <c r="H2733">
        <v>702</v>
      </c>
      <c r="I2733">
        <v>1.307531380753138E-3</v>
      </c>
      <c r="J2733">
        <v>7.1225071225071226E-2</v>
      </c>
      <c r="K2733">
        <v>2024</v>
      </c>
      <c r="L2733">
        <v>36</v>
      </c>
    </row>
    <row r="2734" spans="1:12" x14ac:dyDescent="0.3">
      <c r="A2734">
        <v>8702</v>
      </c>
      <c r="B2734" t="s">
        <v>711</v>
      </c>
      <c r="C2734" t="s">
        <v>391</v>
      </c>
      <c r="D2734">
        <v>50</v>
      </c>
      <c r="E2734" t="s">
        <v>1253</v>
      </c>
      <c r="F2734">
        <v>38240</v>
      </c>
      <c r="G2734">
        <v>141</v>
      </c>
      <c r="H2734">
        <v>1936</v>
      </c>
      <c r="I2734">
        <v>1.307531380753138E-3</v>
      </c>
      <c r="J2734">
        <v>2.5826446280991736E-2</v>
      </c>
      <c r="K2734">
        <v>2024</v>
      </c>
      <c r="L2734">
        <v>36</v>
      </c>
    </row>
    <row r="2735" spans="1:12" x14ac:dyDescent="0.3">
      <c r="A2735">
        <v>8702</v>
      </c>
      <c r="B2735" t="s">
        <v>711</v>
      </c>
      <c r="C2735" t="s">
        <v>412</v>
      </c>
      <c r="D2735">
        <v>50</v>
      </c>
      <c r="E2735" t="s">
        <v>1196</v>
      </c>
      <c r="F2735">
        <v>38240</v>
      </c>
      <c r="G2735">
        <v>141</v>
      </c>
      <c r="H2735">
        <v>3229</v>
      </c>
      <c r="I2735">
        <v>1.307531380753138E-3</v>
      </c>
      <c r="J2735">
        <v>1.548467017652524E-2</v>
      </c>
      <c r="K2735">
        <v>2024</v>
      </c>
      <c r="L2735">
        <v>36</v>
      </c>
    </row>
    <row r="2736" spans="1:12" x14ac:dyDescent="0.3">
      <c r="A2736">
        <v>8702</v>
      </c>
      <c r="B2736" t="s">
        <v>711</v>
      </c>
      <c r="C2736" t="s">
        <v>613</v>
      </c>
      <c r="D2736">
        <v>50</v>
      </c>
      <c r="E2736" t="s">
        <v>1113</v>
      </c>
      <c r="F2736">
        <v>38240</v>
      </c>
      <c r="G2736">
        <v>141</v>
      </c>
      <c r="H2736">
        <v>711</v>
      </c>
      <c r="I2736">
        <v>1.307531380753138E-3</v>
      </c>
      <c r="J2736">
        <v>7.0323488045007029E-2</v>
      </c>
      <c r="K2736">
        <v>2024</v>
      </c>
      <c r="L2736">
        <v>36</v>
      </c>
    </row>
    <row r="2737" spans="1:12" x14ac:dyDescent="0.3">
      <c r="A2737">
        <v>8702</v>
      </c>
      <c r="B2737" t="s">
        <v>711</v>
      </c>
      <c r="C2737" t="s">
        <v>181</v>
      </c>
      <c r="D2737">
        <v>49</v>
      </c>
      <c r="E2737" t="s">
        <v>3013</v>
      </c>
      <c r="F2737">
        <v>38240</v>
      </c>
      <c r="G2737">
        <v>145</v>
      </c>
      <c r="H2737">
        <v>582</v>
      </c>
      <c r="I2737">
        <v>1.2813807531380753E-3</v>
      </c>
      <c r="J2737">
        <v>8.4192439862542962E-2</v>
      </c>
      <c r="K2737">
        <v>2024</v>
      </c>
      <c r="L2737">
        <v>36</v>
      </c>
    </row>
    <row r="2738" spans="1:12" x14ac:dyDescent="0.3">
      <c r="A2738">
        <v>8702</v>
      </c>
      <c r="B2738" t="s">
        <v>711</v>
      </c>
      <c r="C2738" t="s">
        <v>349</v>
      </c>
      <c r="D2738">
        <v>49</v>
      </c>
      <c r="E2738" t="s">
        <v>1203</v>
      </c>
      <c r="F2738">
        <v>38240</v>
      </c>
      <c r="G2738">
        <v>145</v>
      </c>
      <c r="H2738">
        <v>1266</v>
      </c>
      <c r="I2738">
        <v>1.2813807531380753E-3</v>
      </c>
      <c r="J2738">
        <v>3.8704581358609796E-2</v>
      </c>
      <c r="K2738">
        <v>2024</v>
      </c>
      <c r="L2738">
        <v>36</v>
      </c>
    </row>
    <row r="2739" spans="1:12" x14ac:dyDescent="0.3">
      <c r="A2739">
        <v>8702</v>
      </c>
      <c r="B2739" t="s">
        <v>711</v>
      </c>
      <c r="C2739" t="s">
        <v>636</v>
      </c>
      <c r="D2739">
        <v>49</v>
      </c>
      <c r="E2739" t="s">
        <v>1230</v>
      </c>
      <c r="F2739">
        <v>38240</v>
      </c>
      <c r="G2739">
        <v>145</v>
      </c>
      <c r="H2739">
        <v>856</v>
      </c>
      <c r="I2739">
        <v>1.2813807531380753E-3</v>
      </c>
      <c r="J2739">
        <v>5.7242990654205607E-2</v>
      </c>
      <c r="K2739">
        <v>2024</v>
      </c>
      <c r="L2739">
        <v>36</v>
      </c>
    </row>
    <row r="2740" spans="1:12" x14ac:dyDescent="0.3">
      <c r="A2740">
        <v>8702</v>
      </c>
      <c r="B2740" t="s">
        <v>711</v>
      </c>
      <c r="C2740" t="s">
        <v>352</v>
      </c>
      <c r="D2740">
        <v>47</v>
      </c>
      <c r="E2740" t="s">
        <v>1280</v>
      </c>
      <c r="F2740">
        <v>38240</v>
      </c>
      <c r="G2740">
        <v>147</v>
      </c>
      <c r="H2740">
        <v>1992</v>
      </c>
      <c r="I2740">
        <v>1.2290794979079498E-3</v>
      </c>
      <c r="J2740">
        <v>2.3594377510040159E-2</v>
      </c>
      <c r="K2740">
        <v>2024</v>
      </c>
      <c r="L2740">
        <v>36</v>
      </c>
    </row>
    <row r="2741" spans="1:12" x14ac:dyDescent="0.3">
      <c r="A2741">
        <v>8702</v>
      </c>
      <c r="B2741" t="s">
        <v>711</v>
      </c>
      <c r="C2741" t="s">
        <v>675</v>
      </c>
      <c r="D2741">
        <v>45</v>
      </c>
      <c r="E2741" t="s">
        <v>1067</v>
      </c>
      <c r="F2741">
        <v>38240</v>
      </c>
      <c r="G2741">
        <v>148</v>
      </c>
      <c r="H2741">
        <v>935</v>
      </c>
      <c r="I2741">
        <v>1.1767782426778243E-3</v>
      </c>
      <c r="J2741">
        <v>4.8128342245989303E-2</v>
      </c>
      <c r="K2741">
        <v>2024</v>
      </c>
      <c r="L2741">
        <v>36</v>
      </c>
    </row>
    <row r="2742" spans="1:12" x14ac:dyDescent="0.3">
      <c r="A2742">
        <v>8702</v>
      </c>
      <c r="B2742" t="s">
        <v>711</v>
      </c>
      <c r="C2742" t="s">
        <v>299</v>
      </c>
      <c r="D2742">
        <v>44</v>
      </c>
      <c r="E2742" t="s">
        <v>1074</v>
      </c>
      <c r="F2742">
        <v>38240</v>
      </c>
      <c r="G2742">
        <v>150.5</v>
      </c>
      <c r="H2742">
        <v>1359</v>
      </c>
      <c r="I2742">
        <v>1.1506276150627616E-3</v>
      </c>
      <c r="J2742">
        <v>3.2376747608535691E-2</v>
      </c>
      <c r="K2742">
        <v>2024</v>
      </c>
      <c r="L2742">
        <v>36</v>
      </c>
    </row>
    <row r="2743" spans="1:12" x14ac:dyDescent="0.3">
      <c r="A2743">
        <v>8702</v>
      </c>
      <c r="B2743" t="s">
        <v>711</v>
      </c>
      <c r="C2743" t="s">
        <v>334</v>
      </c>
      <c r="D2743">
        <v>44</v>
      </c>
      <c r="E2743" t="s">
        <v>1063</v>
      </c>
      <c r="F2743">
        <v>38240</v>
      </c>
      <c r="G2743">
        <v>150.5</v>
      </c>
      <c r="H2743">
        <v>1180</v>
      </c>
      <c r="I2743">
        <v>1.1506276150627616E-3</v>
      </c>
      <c r="J2743">
        <v>3.7288135593220341E-2</v>
      </c>
      <c r="K2743">
        <v>2024</v>
      </c>
      <c r="L2743">
        <v>36</v>
      </c>
    </row>
    <row r="2744" spans="1:12" x14ac:dyDescent="0.3">
      <c r="A2744">
        <v>8702</v>
      </c>
      <c r="B2744" t="s">
        <v>711</v>
      </c>
      <c r="C2744" t="s">
        <v>400</v>
      </c>
      <c r="D2744">
        <v>44</v>
      </c>
      <c r="E2744" t="s">
        <v>1116</v>
      </c>
      <c r="F2744">
        <v>38240</v>
      </c>
      <c r="G2744">
        <v>150.5</v>
      </c>
      <c r="H2744">
        <v>1140</v>
      </c>
      <c r="I2744">
        <v>1.1506276150627616E-3</v>
      </c>
      <c r="J2744">
        <v>3.8596491228070177E-2</v>
      </c>
      <c r="K2744">
        <v>2024</v>
      </c>
      <c r="L2744">
        <v>36</v>
      </c>
    </row>
    <row r="2745" spans="1:12" x14ac:dyDescent="0.3">
      <c r="A2745">
        <v>8702</v>
      </c>
      <c r="B2745" t="s">
        <v>711</v>
      </c>
      <c r="C2745" t="s">
        <v>3004</v>
      </c>
      <c r="D2745">
        <v>44</v>
      </c>
      <c r="E2745" t="s">
        <v>3005</v>
      </c>
      <c r="F2745">
        <v>38240</v>
      </c>
      <c r="G2745">
        <v>150.5</v>
      </c>
      <c r="H2745">
        <v>627</v>
      </c>
      <c r="I2745">
        <v>1.1506276150627616E-3</v>
      </c>
      <c r="J2745">
        <v>7.0175438596491224E-2</v>
      </c>
      <c r="K2745">
        <v>2024</v>
      </c>
      <c r="L2745">
        <v>36</v>
      </c>
    </row>
    <row r="2746" spans="1:12" x14ac:dyDescent="0.3">
      <c r="A2746">
        <v>8702</v>
      </c>
      <c r="B2746" t="s">
        <v>711</v>
      </c>
      <c r="C2746" t="s">
        <v>190</v>
      </c>
      <c r="D2746">
        <v>42</v>
      </c>
      <c r="E2746" t="s">
        <v>1126</v>
      </c>
      <c r="F2746">
        <v>38240</v>
      </c>
      <c r="G2746">
        <v>154.5</v>
      </c>
      <c r="H2746">
        <v>1130</v>
      </c>
      <c r="I2746">
        <v>1.0983263598326361E-3</v>
      </c>
      <c r="J2746">
        <v>3.7168141592920353E-2</v>
      </c>
      <c r="K2746">
        <v>2024</v>
      </c>
      <c r="L2746">
        <v>36</v>
      </c>
    </row>
    <row r="2747" spans="1:12" x14ac:dyDescent="0.3">
      <c r="A2747">
        <v>8702</v>
      </c>
      <c r="B2747" t="s">
        <v>711</v>
      </c>
      <c r="C2747" t="s">
        <v>211</v>
      </c>
      <c r="D2747">
        <v>42</v>
      </c>
      <c r="E2747" t="s">
        <v>1064</v>
      </c>
      <c r="F2747">
        <v>38240</v>
      </c>
      <c r="G2747">
        <v>154.5</v>
      </c>
      <c r="H2747">
        <v>1164</v>
      </c>
      <c r="I2747">
        <v>1.0983263598326361E-3</v>
      </c>
      <c r="J2747">
        <v>3.608247422680412E-2</v>
      </c>
      <c r="K2747">
        <v>2024</v>
      </c>
      <c r="L2747">
        <v>36</v>
      </c>
    </row>
    <row r="2748" spans="1:12" x14ac:dyDescent="0.3">
      <c r="A2748">
        <v>8702</v>
      </c>
      <c r="B2748" t="s">
        <v>711</v>
      </c>
      <c r="C2748" t="s">
        <v>407</v>
      </c>
      <c r="D2748">
        <v>42</v>
      </c>
      <c r="E2748" t="s">
        <v>971</v>
      </c>
      <c r="F2748">
        <v>38240</v>
      </c>
      <c r="G2748">
        <v>154.5</v>
      </c>
      <c r="H2748">
        <v>654</v>
      </c>
      <c r="I2748">
        <v>1.0983263598326361E-3</v>
      </c>
      <c r="J2748">
        <v>6.4220183486238536E-2</v>
      </c>
      <c r="K2748">
        <v>2024</v>
      </c>
      <c r="L2748">
        <v>36</v>
      </c>
    </row>
    <row r="2749" spans="1:12" x14ac:dyDescent="0.3">
      <c r="A2749">
        <v>8702</v>
      </c>
      <c r="B2749" t="s">
        <v>711</v>
      </c>
      <c r="C2749" t="s">
        <v>647</v>
      </c>
      <c r="D2749">
        <v>42</v>
      </c>
      <c r="E2749" t="s">
        <v>1117</v>
      </c>
      <c r="F2749">
        <v>38240</v>
      </c>
      <c r="G2749">
        <v>154.5</v>
      </c>
      <c r="H2749">
        <v>1725</v>
      </c>
      <c r="I2749">
        <v>1.0983263598326361E-3</v>
      </c>
      <c r="J2749">
        <v>2.4347826086956521E-2</v>
      </c>
      <c r="K2749">
        <v>2024</v>
      </c>
      <c r="L2749">
        <v>36</v>
      </c>
    </row>
    <row r="2750" spans="1:12" x14ac:dyDescent="0.3">
      <c r="A2750">
        <v>8702</v>
      </c>
      <c r="B2750" t="s">
        <v>711</v>
      </c>
      <c r="C2750" t="s">
        <v>192</v>
      </c>
      <c r="D2750">
        <v>41</v>
      </c>
      <c r="E2750" t="s">
        <v>1198</v>
      </c>
      <c r="F2750">
        <v>38240</v>
      </c>
      <c r="G2750">
        <v>159</v>
      </c>
      <c r="H2750">
        <v>1559</v>
      </c>
      <c r="I2750">
        <v>1.0721757322175731E-3</v>
      </c>
      <c r="J2750">
        <v>2.6298909557408594E-2</v>
      </c>
      <c r="K2750">
        <v>2024</v>
      </c>
      <c r="L2750">
        <v>36</v>
      </c>
    </row>
    <row r="2751" spans="1:12" x14ac:dyDescent="0.3">
      <c r="A2751">
        <v>8702</v>
      </c>
      <c r="B2751" t="s">
        <v>711</v>
      </c>
      <c r="C2751" t="s">
        <v>229</v>
      </c>
      <c r="D2751">
        <v>41</v>
      </c>
      <c r="E2751" t="s">
        <v>1062</v>
      </c>
      <c r="F2751">
        <v>38240</v>
      </c>
      <c r="G2751">
        <v>159</v>
      </c>
      <c r="H2751">
        <v>1425</v>
      </c>
      <c r="I2751">
        <v>1.0721757322175731E-3</v>
      </c>
      <c r="J2751">
        <v>2.8771929824561403E-2</v>
      </c>
      <c r="K2751">
        <v>2024</v>
      </c>
      <c r="L2751">
        <v>36</v>
      </c>
    </row>
    <row r="2752" spans="1:12" x14ac:dyDescent="0.3">
      <c r="A2752">
        <v>8702</v>
      </c>
      <c r="B2752" t="s">
        <v>711</v>
      </c>
      <c r="C2752" t="s">
        <v>465</v>
      </c>
      <c r="D2752">
        <v>41</v>
      </c>
      <c r="E2752" t="s">
        <v>1291</v>
      </c>
      <c r="F2752">
        <v>38240</v>
      </c>
      <c r="G2752">
        <v>159</v>
      </c>
      <c r="H2752">
        <v>1535</v>
      </c>
      <c r="I2752">
        <v>1.0721757322175731E-3</v>
      </c>
      <c r="J2752">
        <v>2.6710097719869708E-2</v>
      </c>
      <c r="K2752">
        <v>2024</v>
      </c>
      <c r="L2752">
        <v>36</v>
      </c>
    </row>
    <row r="2753" spans="1:12" x14ac:dyDescent="0.3">
      <c r="A2753">
        <v>8702</v>
      </c>
      <c r="B2753" t="s">
        <v>711</v>
      </c>
      <c r="C2753" t="s">
        <v>497</v>
      </c>
      <c r="D2753">
        <v>41</v>
      </c>
      <c r="E2753" t="s">
        <v>1271</v>
      </c>
      <c r="F2753">
        <v>38240</v>
      </c>
      <c r="G2753">
        <v>159</v>
      </c>
      <c r="H2753">
        <v>1017</v>
      </c>
      <c r="I2753">
        <v>1.0721757322175731E-3</v>
      </c>
      <c r="J2753">
        <v>4.0314650934119962E-2</v>
      </c>
      <c r="K2753">
        <v>2024</v>
      </c>
      <c r="L2753">
        <v>36</v>
      </c>
    </row>
    <row r="2754" spans="1:12" x14ac:dyDescent="0.3">
      <c r="A2754">
        <v>8702</v>
      </c>
      <c r="B2754" t="s">
        <v>711</v>
      </c>
      <c r="C2754" t="s">
        <v>541</v>
      </c>
      <c r="D2754">
        <v>41</v>
      </c>
      <c r="E2754" t="s">
        <v>1228</v>
      </c>
      <c r="F2754">
        <v>38240</v>
      </c>
      <c r="G2754">
        <v>159</v>
      </c>
      <c r="H2754">
        <v>3064</v>
      </c>
      <c r="I2754">
        <v>1.0721757322175731E-3</v>
      </c>
      <c r="J2754">
        <v>1.3381201044386422E-2</v>
      </c>
      <c r="K2754">
        <v>2024</v>
      </c>
      <c r="L2754">
        <v>36</v>
      </c>
    </row>
    <row r="2755" spans="1:12" x14ac:dyDescent="0.3">
      <c r="A2755">
        <v>8702</v>
      </c>
      <c r="B2755" t="s">
        <v>711</v>
      </c>
      <c r="C2755" t="s">
        <v>287</v>
      </c>
      <c r="D2755">
        <v>40</v>
      </c>
      <c r="E2755" t="s">
        <v>3015</v>
      </c>
      <c r="F2755">
        <v>38240</v>
      </c>
      <c r="G2755">
        <v>163</v>
      </c>
      <c r="H2755">
        <v>344</v>
      </c>
      <c r="I2755">
        <v>1.0460251046025104E-3</v>
      </c>
      <c r="J2755">
        <v>0.11627906976744186</v>
      </c>
      <c r="K2755">
        <v>2024</v>
      </c>
      <c r="L2755">
        <v>36</v>
      </c>
    </row>
    <row r="2756" spans="1:12" x14ac:dyDescent="0.3">
      <c r="A2756">
        <v>8702</v>
      </c>
      <c r="B2756" t="s">
        <v>711</v>
      </c>
      <c r="C2756" t="s">
        <v>374</v>
      </c>
      <c r="D2756">
        <v>40</v>
      </c>
      <c r="E2756" t="s">
        <v>1119</v>
      </c>
      <c r="F2756">
        <v>38240</v>
      </c>
      <c r="G2756">
        <v>163</v>
      </c>
      <c r="H2756">
        <v>4832</v>
      </c>
      <c r="I2756">
        <v>1.0460251046025104E-3</v>
      </c>
      <c r="J2756">
        <v>8.2781456953642391E-3</v>
      </c>
      <c r="K2756">
        <v>2024</v>
      </c>
      <c r="L2756">
        <v>36</v>
      </c>
    </row>
    <row r="2757" spans="1:12" x14ac:dyDescent="0.3">
      <c r="A2757">
        <v>8702</v>
      </c>
      <c r="B2757" t="s">
        <v>711</v>
      </c>
      <c r="C2757" t="s">
        <v>476</v>
      </c>
      <c r="D2757">
        <v>40</v>
      </c>
      <c r="E2757" t="s">
        <v>3007</v>
      </c>
      <c r="F2757">
        <v>38240</v>
      </c>
      <c r="G2757">
        <v>163</v>
      </c>
      <c r="H2757">
        <v>1043</v>
      </c>
      <c r="I2757">
        <v>1.0460251046025104E-3</v>
      </c>
      <c r="J2757">
        <v>3.8350910834132314E-2</v>
      </c>
      <c r="K2757">
        <v>2024</v>
      </c>
      <c r="L2757">
        <v>36</v>
      </c>
    </row>
    <row r="2758" spans="1:12" x14ac:dyDescent="0.3">
      <c r="A2758">
        <v>8702</v>
      </c>
      <c r="B2758" t="s">
        <v>711</v>
      </c>
      <c r="C2758" t="s">
        <v>267</v>
      </c>
      <c r="D2758">
        <v>39</v>
      </c>
      <c r="E2758" t="s">
        <v>1111</v>
      </c>
      <c r="F2758">
        <v>38240</v>
      </c>
      <c r="G2758">
        <v>167</v>
      </c>
      <c r="H2758">
        <v>339</v>
      </c>
      <c r="I2758">
        <v>1.0198744769874476E-3</v>
      </c>
      <c r="J2758">
        <v>0.11504424778761062</v>
      </c>
      <c r="K2758">
        <v>2024</v>
      </c>
      <c r="L2758">
        <v>36</v>
      </c>
    </row>
    <row r="2759" spans="1:12" x14ac:dyDescent="0.3">
      <c r="A2759">
        <v>8702</v>
      </c>
      <c r="B2759" t="s">
        <v>711</v>
      </c>
      <c r="C2759" t="s">
        <v>3041</v>
      </c>
      <c r="D2759">
        <v>39</v>
      </c>
      <c r="E2759" t="s">
        <v>3042</v>
      </c>
      <c r="F2759">
        <v>38240</v>
      </c>
      <c r="G2759">
        <v>167</v>
      </c>
      <c r="H2759">
        <v>256</v>
      </c>
      <c r="I2759">
        <v>1.0198744769874476E-3</v>
      </c>
      <c r="J2759">
        <v>0.15234375</v>
      </c>
      <c r="K2759">
        <v>2024</v>
      </c>
      <c r="L2759">
        <v>36</v>
      </c>
    </row>
    <row r="2760" spans="1:12" x14ac:dyDescent="0.3">
      <c r="A2760">
        <v>8702</v>
      </c>
      <c r="B2760" t="s">
        <v>711</v>
      </c>
      <c r="C2760" t="s">
        <v>1174</v>
      </c>
      <c r="D2760">
        <v>39</v>
      </c>
      <c r="E2760" t="s">
        <v>1175</v>
      </c>
      <c r="F2760">
        <v>38240</v>
      </c>
      <c r="G2760">
        <v>167</v>
      </c>
      <c r="H2760">
        <v>1417</v>
      </c>
      <c r="I2760">
        <v>1.0198744769874476E-3</v>
      </c>
      <c r="J2760">
        <v>2.7522935779816515E-2</v>
      </c>
      <c r="K2760">
        <v>2024</v>
      </c>
      <c r="L2760">
        <v>36</v>
      </c>
    </row>
    <row r="2761" spans="1:12" x14ac:dyDescent="0.3">
      <c r="A2761">
        <v>8702</v>
      </c>
      <c r="B2761" t="s">
        <v>711</v>
      </c>
      <c r="C2761" t="s">
        <v>1274</v>
      </c>
      <c r="D2761">
        <v>39</v>
      </c>
      <c r="E2761" t="s">
        <v>1275</v>
      </c>
      <c r="F2761">
        <v>38240</v>
      </c>
      <c r="G2761">
        <v>167</v>
      </c>
      <c r="H2761">
        <v>503</v>
      </c>
      <c r="I2761">
        <v>1.0198744769874476E-3</v>
      </c>
      <c r="J2761">
        <v>7.7534791252485094E-2</v>
      </c>
      <c r="K2761">
        <v>2024</v>
      </c>
      <c r="L2761">
        <v>36</v>
      </c>
    </row>
    <row r="2762" spans="1:12" x14ac:dyDescent="0.3">
      <c r="A2762">
        <v>8702</v>
      </c>
      <c r="B2762" t="s">
        <v>711</v>
      </c>
      <c r="C2762" t="s">
        <v>526</v>
      </c>
      <c r="D2762">
        <v>39</v>
      </c>
      <c r="E2762" t="s">
        <v>1165</v>
      </c>
      <c r="F2762">
        <v>38240</v>
      </c>
      <c r="G2762">
        <v>167</v>
      </c>
      <c r="H2762">
        <v>343</v>
      </c>
      <c r="I2762">
        <v>1.0198744769874476E-3</v>
      </c>
      <c r="J2762">
        <v>0.11370262390670553</v>
      </c>
      <c r="K2762">
        <v>2024</v>
      </c>
      <c r="L2762">
        <v>36</v>
      </c>
    </row>
    <row r="2763" spans="1:12" x14ac:dyDescent="0.3">
      <c r="A2763">
        <v>8702</v>
      </c>
      <c r="B2763" t="s">
        <v>711</v>
      </c>
      <c r="C2763" t="s">
        <v>284</v>
      </c>
      <c r="D2763">
        <v>38</v>
      </c>
      <c r="E2763" t="s">
        <v>1082</v>
      </c>
      <c r="F2763">
        <v>38240</v>
      </c>
      <c r="G2763">
        <v>170.5</v>
      </c>
      <c r="H2763">
        <v>584</v>
      </c>
      <c r="I2763">
        <v>9.9372384937238488E-4</v>
      </c>
      <c r="J2763">
        <v>6.5068493150684928E-2</v>
      </c>
      <c r="K2763">
        <v>2024</v>
      </c>
      <c r="L2763">
        <v>36</v>
      </c>
    </row>
    <row r="2764" spans="1:12" x14ac:dyDescent="0.3">
      <c r="A2764">
        <v>8702</v>
      </c>
      <c r="B2764" t="s">
        <v>711</v>
      </c>
      <c r="C2764" t="s">
        <v>3022</v>
      </c>
      <c r="D2764">
        <v>38</v>
      </c>
      <c r="E2764" t="s">
        <v>3023</v>
      </c>
      <c r="F2764">
        <v>38240</v>
      </c>
      <c r="G2764">
        <v>170.5</v>
      </c>
      <c r="H2764">
        <v>397</v>
      </c>
      <c r="I2764">
        <v>9.9372384937238488E-4</v>
      </c>
      <c r="J2764">
        <v>9.5717884130982367E-2</v>
      </c>
      <c r="K2764">
        <v>2024</v>
      </c>
      <c r="L2764">
        <v>36</v>
      </c>
    </row>
    <row r="2765" spans="1:12" x14ac:dyDescent="0.3">
      <c r="A2765">
        <v>8702</v>
      </c>
      <c r="B2765" t="s">
        <v>711</v>
      </c>
      <c r="C2765" t="s">
        <v>285</v>
      </c>
      <c r="D2765">
        <v>36</v>
      </c>
      <c r="E2765" t="s">
        <v>1213</v>
      </c>
      <c r="F2765">
        <v>38240</v>
      </c>
      <c r="G2765">
        <v>173.5</v>
      </c>
      <c r="H2765">
        <v>757</v>
      </c>
      <c r="I2765">
        <v>9.414225941422594E-4</v>
      </c>
      <c r="J2765">
        <v>4.7556142668428003E-2</v>
      </c>
      <c r="K2765">
        <v>2024</v>
      </c>
      <c r="L2765">
        <v>36</v>
      </c>
    </row>
    <row r="2766" spans="1:12" x14ac:dyDescent="0.3">
      <c r="A2766">
        <v>8702</v>
      </c>
      <c r="B2766" t="s">
        <v>711</v>
      </c>
      <c r="C2766" t="s">
        <v>379</v>
      </c>
      <c r="D2766">
        <v>36</v>
      </c>
      <c r="E2766" t="s">
        <v>1118</v>
      </c>
      <c r="F2766">
        <v>38240</v>
      </c>
      <c r="G2766">
        <v>173.5</v>
      </c>
      <c r="H2766">
        <v>886</v>
      </c>
      <c r="I2766">
        <v>9.414225941422594E-4</v>
      </c>
      <c r="J2766">
        <v>4.0632054176072234E-2</v>
      </c>
      <c r="K2766">
        <v>2024</v>
      </c>
      <c r="L2766">
        <v>36</v>
      </c>
    </row>
    <row r="2767" spans="1:12" x14ac:dyDescent="0.3">
      <c r="A2767">
        <v>8702</v>
      </c>
      <c r="B2767" t="s">
        <v>711</v>
      </c>
      <c r="C2767" t="s">
        <v>449</v>
      </c>
      <c r="D2767">
        <v>36</v>
      </c>
      <c r="E2767" t="s">
        <v>1172</v>
      </c>
      <c r="F2767">
        <v>38240</v>
      </c>
      <c r="G2767">
        <v>173.5</v>
      </c>
      <c r="H2767">
        <v>1277</v>
      </c>
      <c r="I2767">
        <v>9.414225941422594E-4</v>
      </c>
      <c r="J2767">
        <v>2.8191072826938137E-2</v>
      </c>
      <c r="K2767">
        <v>2024</v>
      </c>
      <c r="L2767">
        <v>36</v>
      </c>
    </row>
    <row r="2768" spans="1:12" x14ac:dyDescent="0.3">
      <c r="A2768">
        <v>8702</v>
      </c>
      <c r="B2768" t="s">
        <v>711</v>
      </c>
      <c r="C2768" t="s">
        <v>644</v>
      </c>
      <c r="D2768">
        <v>36</v>
      </c>
      <c r="E2768" t="s">
        <v>1061</v>
      </c>
      <c r="F2768">
        <v>38240</v>
      </c>
      <c r="G2768">
        <v>173.5</v>
      </c>
      <c r="H2768">
        <v>1262</v>
      </c>
      <c r="I2768">
        <v>9.414225941422594E-4</v>
      </c>
      <c r="J2768">
        <v>2.8526148969889066E-2</v>
      </c>
      <c r="K2768">
        <v>2024</v>
      </c>
      <c r="L2768">
        <v>36</v>
      </c>
    </row>
    <row r="2769" spans="1:12" x14ac:dyDescent="0.3">
      <c r="A2769">
        <v>8702</v>
      </c>
      <c r="B2769" t="s">
        <v>711</v>
      </c>
      <c r="C2769" t="s">
        <v>268</v>
      </c>
      <c r="D2769">
        <v>35</v>
      </c>
      <c r="E2769" t="s">
        <v>1152</v>
      </c>
      <c r="F2769">
        <v>38240</v>
      </c>
      <c r="G2769">
        <v>176.5</v>
      </c>
      <c r="H2769">
        <v>3255</v>
      </c>
      <c r="I2769">
        <v>9.1527196652719666E-4</v>
      </c>
      <c r="J2769">
        <v>1.0752688172043012E-2</v>
      </c>
      <c r="K2769">
        <v>2024</v>
      </c>
      <c r="L2769">
        <v>36</v>
      </c>
    </row>
    <row r="2770" spans="1:12" x14ac:dyDescent="0.3">
      <c r="A2770">
        <v>8702</v>
      </c>
      <c r="B2770" t="s">
        <v>711</v>
      </c>
      <c r="C2770" t="s">
        <v>552</v>
      </c>
      <c r="D2770">
        <v>35</v>
      </c>
      <c r="E2770" t="s">
        <v>1065</v>
      </c>
      <c r="F2770">
        <v>38240</v>
      </c>
      <c r="G2770">
        <v>176.5</v>
      </c>
      <c r="H2770">
        <v>923</v>
      </c>
      <c r="I2770">
        <v>9.1527196652719666E-4</v>
      </c>
      <c r="J2770">
        <v>3.7919826652221017E-2</v>
      </c>
      <c r="K2770">
        <v>2024</v>
      </c>
      <c r="L2770">
        <v>36</v>
      </c>
    </row>
    <row r="2771" spans="1:12" x14ac:dyDescent="0.3">
      <c r="A2771">
        <v>8702</v>
      </c>
      <c r="B2771" t="s">
        <v>711</v>
      </c>
      <c r="C2771" t="s">
        <v>249</v>
      </c>
      <c r="D2771">
        <v>34</v>
      </c>
      <c r="E2771" t="s">
        <v>1115</v>
      </c>
      <c r="F2771">
        <v>38240</v>
      </c>
      <c r="G2771">
        <v>178</v>
      </c>
      <c r="H2771">
        <v>1454</v>
      </c>
      <c r="I2771">
        <v>8.8912133891213391E-4</v>
      </c>
      <c r="J2771">
        <v>2.3383768913342505E-2</v>
      </c>
      <c r="K2771">
        <v>2024</v>
      </c>
      <c r="L2771">
        <v>36</v>
      </c>
    </row>
    <row r="2772" spans="1:12" x14ac:dyDescent="0.3">
      <c r="A2772">
        <v>8702</v>
      </c>
      <c r="B2772" t="s">
        <v>711</v>
      </c>
      <c r="C2772" t="s">
        <v>182</v>
      </c>
      <c r="D2772">
        <v>33</v>
      </c>
      <c r="E2772" t="s">
        <v>1058</v>
      </c>
      <c r="F2772">
        <v>38240</v>
      </c>
      <c r="G2772">
        <v>180</v>
      </c>
      <c r="H2772">
        <v>537</v>
      </c>
      <c r="I2772">
        <v>8.6297071129707117E-4</v>
      </c>
      <c r="J2772">
        <v>6.1452513966480445E-2</v>
      </c>
      <c r="K2772">
        <v>2024</v>
      </c>
      <c r="L2772">
        <v>36</v>
      </c>
    </row>
    <row r="2773" spans="1:12" x14ac:dyDescent="0.3">
      <c r="A2773">
        <v>8702</v>
      </c>
      <c r="B2773" t="s">
        <v>711</v>
      </c>
      <c r="C2773" t="s">
        <v>2257</v>
      </c>
      <c r="D2773">
        <v>33</v>
      </c>
      <c r="E2773" t="s">
        <v>2258</v>
      </c>
      <c r="F2773">
        <v>38240</v>
      </c>
      <c r="G2773">
        <v>180</v>
      </c>
      <c r="H2773">
        <v>321</v>
      </c>
      <c r="I2773">
        <v>8.6297071129707117E-4</v>
      </c>
      <c r="J2773">
        <v>0.10280373831775701</v>
      </c>
      <c r="K2773">
        <v>2024</v>
      </c>
      <c r="L2773">
        <v>36</v>
      </c>
    </row>
    <row r="2774" spans="1:12" x14ac:dyDescent="0.3">
      <c r="A2774">
        <v>8702</v>
      </c>
      <c r="B2774" t="s">
        <v>711</v>
      </c>
      <c r="C2774" t="s">
        <v>3174</v>
      </c>
      <c r="D2774">
        <v>33</v>
      </c>
      <c r="E2774" t="s">
        <v>3175</v>
      </c>
      <c r="F2774">
        <v>38240</v>
      </c>
      <c r="G2774">
        <v>180</v>
      </c>
      <c r="H2774">
        <v>122</v>
      </c>
      <c r="I2774">
        <v>8.6297071129707117E-4</v>
      </c>
      <c r="J2774">
        <v>0.27049180327868855</v>
      </c>
      <c r="K2774">
        <v>2024</v>
      </c>
      <c r="L2774">
        <v>36</v>
      </c>
    </row>
    <row r="2775" spans="1:12" x14ac:dyDescent="0.3">
      <c r="A2775">
        <v>8702</v>
      </c>
      <c r="B2775" t="s">
        <v>711</v>
      </c>
      <c r="C2775" t="s">
        <v>1155</v>
      </c>
      <c r="D2775">
        <v>32</v>
      </c>
      <c r="E2775" t="s">
        <v>1156</v>
      </c>
      <c r="F2775">
        <v>38240</v>
      </c>
      <c r="G2775">
        <v>182</v>
      </c>
      <c r="H2775">
        <v>568</v>
      </c>
      <c r="I2775">
        <v>8.3682008368200832E-4</v>
      </c>
      <c r="J2775">
        <v>5.6338028169014086E-2</v>
      </c>
      <c r="K2775">
        <v>2024</v>
      </c>
      <c r="L2775">
        <v>36</v>
      </c>
    </row>
    <row r="2776" spans="1:12" x14ac:dyDescent="0.3">
      <c r="A2776">
        <v>8702</v>
      </c>
      <c r="B2776" t="s">
        <v>711</v>
      </c>
      <c r="C2776" t="s">
        <v>572</v>
      </c>
      <c r="D2776">
        <v>31</v>
      </c>
      <c r="E2776" t="s">
        <v>996</v>
      </c>
      <c r="F2776">
        <v>38240</v>
      </c>
      <c r="G2776">
        <v>183.5</v>
      </c>
      <c r="H2776">
        <v>18857</v>
      </c>
      <c r="I2776">
        <v>8.1066945606694558E-4</v>
      </c>
      <c r="J2776">
        <v>1.6439518481200614E-3</v>
      </c>
      <c r="K2776">
        <v>2024</v>
      </c>
      <c r="L2776">
        <v>36</v>
      </c>
    </row>
    <row r="2777" spans="1:12" x14ac:dyDescent="0.3">
      <c r="A2777">
        <v>8702</v>
      </c>
      <c r="B2777" t="s">
        <v>711</v>
      </c>
      <c r="C2777" t="s">
        <v>590</v>
      </c>
      <c r="D2777">
        <v>31</v>
      </c>
      <c r="E2777" t="s">
        <v>1296</v>
      </c>
      <c r="F2777">
        <v>38240</v>
      </c>
      <c r="G2777">
        <v>183.5</v>
      </c>
      <c r="H2777">
        <v>670</v>
      </c>
      <c r="I2777">
        <v>8.1066945606694558E-4</v>
      </c>
      <c r="J2777">
        <v>4.6268656716417909E-2</v>
      </c>
      <c r="K2777">
        <v>2024</v>
      </c>
      <c r="L2777">
        <v>36</v>
      </c>
    </row>
    <row r="2778" spans="1:12" x14ac:dyDescent="0.3">
      <c r="A2778">
        <v>8702</v>
      </c>
      <c r="B2778" t="s">
        <v>711</v>
      </c>
      <c r="C2778" t="s">
        <v>183</v>
      </c>
      <c r="D2778">
        <v>30</v>
      </c>
      <c r="E2778" t="s">
        <v>1124</v>
      </c>
      <c r="F2778">
        <v>38240</v>
      </c>
      <c r="G2778">
        <v>187</v>
      </c>
      <c r="H2778">
        <v>971</v>
      </c>
      <c r="I2778">
        <v>7.8451882845188283E-4</v>
      </c>
      <c r="J2778">
        <v>3.0895983522142123E-2</v>
      </c>
      <c r="K2778">
        <v>2024</v>
      </c>
      <c r="L2778">
        <v>36</v>
      </c>
    </row>
    <row r="2779" spans="1:12" x14ac:dyDescent="0.3">
      <c r="A2779">
        <v>8702</v>
      </c>
      <c r="B2779" t="s">
        <v>711</v>
      </c>
      <c r="C2779" t="s">
        <v>290</v>
      </c>
      <c r="D2779">
        <v>30</v>
      </c>
      <c r="E2779" t="s">
        <v>1073</v>
      </c>
      <c r="F2779">
        <v>38240</v>
      </c>
      <c r="G2779">
        <v>187</v>
      </c>
      <c r="H2779">
        <v>561</v>
      </c>
      <c r="I2779">
        <v>7.8451882845188283E-4</v>
      </c>
      <c r="J2779">
        <v>5.3475935828877004E-2</v>
      </c>
      <c r="K2779">
        <v>2024</v>
      </c>
      <c r="L2779">
        <v>36</v>
      </c>
    </row>
    <row r="2780" spans="1:12" x14ac:dyDescent="0.3">
      <c r="A2780">
        <v>8702</v>
      </c>
      <c r="B2780" t="s">
        <v>711</v>
      </c>
      <c r="C2780" t="s">
        <v>516</v>
      </c>
      <c r="D2780">
        <v>30</v>
      </c>
      <c r="E2780" t="s">
        <v>1294</v>
      </c>
      <c r="F2780">
        <v>38240</v>
      </c>
      <c r="G2780">
        <v>187</v>
      </c>
      <c r="H2780">
        <v>888</v>
      </c>
      <c r="I2780">
        <v>7.8451882845188283E-4</v>
      </c>
      <c r="J2780">
        <v>3.3783783783783786E-2</v>
      </c>
      <c r="K2780">
        <v>2024</v>
      </c>
      <c r="L2780">
        <v>36</v>
      </c>
    </row>
    <row r="2781" spans="1:12" x14ac:dyDescent="0.3">
      <c r="A2781">
        <v>8702</v>
      </c>
      <c r="B2781" t="s">
        <v>711</v>
      </c>
      <c r="C2781" t="s">
        <v>973</v>
      </c>
      <c r="D2781">
        <v>30</v>
      </c>
      <c r="E2781" t="s">
        <v>974</v>
      </c>
      <c r="F2781">
        <v>38240</v>
      </c>
      <c r="G2781">
        <v>187</v>
      </c>
      <c r="H2781">
        <v>381</v>
      </c>
      <c r="I2781">
        <v>7.8451882845188283E-4</v>
      </c>
      <c r="J2781">
        <v>7.874015748031496E-2</v>
      </c>
      <c r="K2781">
        <v>2024</v>
      </c>
      <c r="L2781">
        <v>36</v>
      </c>
    </row>
    <row r="2782" spans="1:12" x14ac:dyDescent="0.3">
      <c r="A2782">
        <v>8702</v>
      </c>
      <c r="B2782" t="s">
        <v>711</v>
      </c>
      <c r="C2782" t="s">
        <v>565</v>
      </c>
      <c r="D2782">
        <v>30</v>
      </c>
      <c r="E2782" t="s">
        <v>1060</v>
      </c>
      <c r="F2782">
        <v>38240</v>
      </c>
      <c r="G2782">
        <v>187</v>
      </c>
      <c r="H2782">
        <v>1538</v>
      </c>
      <c r="I2782">
        <v>7.8451882845188283E-4</v>
      </c>
      <c r="J2782">
        <v>1.950585175552666E-2</v>
      </c>
      <c r="K2782">
        <v>2024</v>
      </c>
      <c r="L2782">
        <v>36</v>
      </c>
    </row>
    <row r="2783" spans="1:12" x14ac:dyDescent="0.3">
      <c r="A2783">
        <v>8702</v>
      </c>
      <c r="B2783" t="s">
        <v>711</v>
      </c>
      <c r="C2783" t="s">
        <v>247</v>
      </c>
      <c r="D2783">
        <v>29</v>
      </c>
      <c r="E2783" t="s">
        <v>3017</v>
      </c>
      <c r="F2783">
        <v>38240</v>
      </c>
      <c r="G2783">
        <v>190.5</v>
      </c>
      <c r="H2783">
        <v>659</v>
      </c>
      <c r="I2783">
        <v>7.5836820083682009E-4</v>
      </c>
      <c r="J2783">
        <v>4.4006069802731411E-2</v>
      </c>
      <c r="K2783">
        <v>2024</v>
      </c>
      <c r="L2783">
        <v>36</v>
      </c>
    </row>
    <row r="2784" spans="1:12" x14ac:dyDescent="0.3">
      <c r="A2784">
        <v>8702</v>
      </c>
      <c r="B2784" t="s">
        <v>711</v>
      </c>
      <c r="C2784" t="s">
        <v>441</v>
      </c>
      <c r="D2784">
        <v>29</v>
      </c>
      <c r="E2784" t="s">
        <v>3033</v>
      </c>
      <c r="F2784">
        <v>38240</v>
      </c>
      <c r="G2784">
        <v>190.5</v>
      </c>
      <c r="H2784">
        <v>260</v>
      </c>
      <c r="I2784">
        <v>7.5836820083682009E-4</v>
      </c>
      <c r="J2784">
        <v>0.11153846153846154</v>
      </c>
      <c r="K2784">
        <v>2024</v>
      </c>
      <c r="L2784">
        <v>36</v>
      </c>
    </row>
    <row r="2785" spans="1:12" x14ac:dyDescent="0.3">
      <c r="A2785">
        <v>8702</v>
      </c>
      <c r="B2785" t="s">
        <v>711</v>
      </c>
      <c r="C2785" t="s">
        <v>567</v>
      </c>
      <c r="D2785">
        <v>28</v>
      </c>
      <c r="E2785" t="s">
        <v>1283</v>
      </c>
      <c r="F2785">
        <v>38240</v>
      </c>
      <c r="G2785">
        <v>193</v>
      </c>
      <c r="H2785">
        <v>691</v>
      </c>
      <c r="I2785">
        <v>7.3221757322175735E-4</v>
      </c>
      <c r="J2785">
        <v>4.0520984081041968E-2</v>
      </c>
      <c r="K2785">
        <v>2024</v>
      </c>
      <c r="L2785">
        <v>36</v>
      </c>
    </row>
    <row r="2786" spans="1:12" x14ac:dyDescent="0.3">
      <c r="A2786">
        <v>8702</v>
      </c>
      <c r="B2786" t="s">
        <v>711</v>
      </c>
      <c r="C2786" t="s">
        <v>600</v>
      </c>
      <c r="D2786">
        <v>28</v>
      </c>
      <c r="E2786" t="s">
        <v>3016</v>
      </c>
      <c r="F2786">
        <v>38240</v>
      </c>
      <c r="G2786">
        <v>193</v>
      </c>
      <c r="H2786">
        <v>343</v>
      </c>
      <c r="I2786">
        <v>7.3221757322175735E-4</v>
      </c>
      <c r="J2786">
        <v>8.1632653061224483E-2</v>
      </c>
      <c r="K2786">
        <v>2024</v>
      </c>
      <c r="L2786">
        <v>36</v>
      </c>
    </row>
    <row r="2787" spans="1:12" x14ac:dyDescent="0.3">
      <c r="A2787">
        <v>8702</v>
      </c>
      <c r="B2787" t="s">
        <v>711</v>
      </c>
      <c r="C2787" t="s">
        <v>635</v>
      </c>
      <c r="D2787">
        <v>28</v>
      </c>
      <c r="E2787" t="s">
        <v>977</v>
      </c>
      <c r="F2787">
        <v>38240</v>
      </c>
      <c r="G2787">
        <v>193</v>
      </c>
      <c r="H2787">
        <v>356</v>
      </c>
      <c r="I2787">
        <v>7.3221757322175735E-4</v>
      </c>
      <c r="J2787">
        <v>7.8651685393258425E-2</v>
      </c>
      <c r="K2787">
        <v>2024</v>
      </c>
      <c r="L2787">
        <v>36</v>
      </c>
    </row>
    <row r="2788" spans="1:12" x14ac:dyDescent="0.3">
      <c r="A2788">
        <v>8702</v>
      </c>
      <c r="B2788" t="s">
        <v>711</v>
      </c>
      <c r="C2788" t="s">
        <v>377</v>
      </c>
      <c r="D2788">
        <v>27</v>
      </c>
      <c r="E2788" t="s">
        <v>2250</v>
      </c>
      <c r="F2788">
        <v>38240</v>
      </c>
      <c r="G2788">
        <v>196</v>
      </c>
      <c r="H2788">
        <v>453</v>
      </c>
      <c r="I2788">
        <v>7.060669456066946E-4</v>
      </c>
      <c r="J2788">
        <v>5.9602649006622516E-2</v>
      </c>
      <c r="K2788">
        <v>2024</v>
      </c>
      <c r="L2788">
        <v>36</v>
      </c>
    </row>
    <row r="2789" spans="1:12" x14ac:dyDescent="0.3">
      <c r="A2789">
        <v>8702</v>
      </c>
      <c r="B2789" t="s">
        <v>711</v>
      </c>
      <c r="C2789" t="s">
        <v>484</v>
      </c>
      <c r="D2789">
        <v>27</v>
      </c>
      <c r="E2789" t="s">
        <v>1070</v>
      </c>
      <c r="F2789">
        <v>38240</v>
      </c>
      <c r="G2789">
        <v>196</v>
      </c>
      <c r="H2789">
        <v>621</v>
      </c>
      <c r="I2789">
        <v>7.060669456066946E-4</v>
      </c>
      <c r="J2789">
        <v>4.3478260869565216E-2</v>
      </c>
      <c r="K2789">
        <v>2024</v>
      </c>
      <c r="L2789">
        <v>36</v>
      </c>
    </row>
    <row r="2790" spans="1:12" x14ac:dyDescent="0.3">
      <c r="A2790">
        <v>8702</v>
      </c>
      <c r="B2790" t="s">
        <v>711</v>
      </c>
      <c r="C2790" t="s">
        <v>519</v>
      </c>
      <c r="D2790">
        <v>27</v>
      </c>
      <c r="E2790" t="s">
        <v>976</v>
      </c>
      <c r="F2790">
        <v>38240</v>
      </c>
      <c r="G2790">
        <v>196</v>
      </c>
      <c r="H2790">
        <v>602</v>
      </c>
      <c r="I2790">
        <v>7.060669456066946E-4</v>
      </c>
      <c r="J2790">
        <v>4.4850498338870434E-2</v>
      </c>
      <c r="K2790">
        <v>2024</v>
      </c>
      <c r="L2790">
        <v>36</v>
      </c>
    </row>
    <row r="2791" spans="1:12" x14ac:dyDescent="0.3">
      <c r="A2791">
        <v>8702</v>
      </c>
      <c r="B2791" t="s">
        <v>711</v>
      </c>
      <c r="C2791" t="s">
        <v>396</v>
      </c>
      <c r="D2791">
        <v>26</v>
      </c>
      <c r="E2791" t="s">
        <v>1068</v>
      </c>
      <c r="F2791">
        <v>38240</v>
      </c>
      <c r="G2791">
        <v>198</v>
      </c>
      <c r="H2791">
        <v>753</v>
      </c>
      <c r="I2791">
        <v>6.7991631799163175E-4</v>
      </c>
      <c r="J2791">
        <v>3.4528552456839307E-2</v>
      </c>
      <c r="K2791">
        <v>2024</v>
      </c>
      <c r="L2791">
        <v>36</v>
      </c>
    </row>
    <row r="2792" spans="1:12" x14ac:dyDescent="0.3">
      <c r="A2792">
        <v>8702</v>
      </c>
      <c r="B2792" t="s">
        <v>711</v>
      </c>
      <c r="C2792" t="s">
        <v>249</v>
      </c>
      <c r="D2792">
        <v>25</v>
      </c>
      <c r="E2792" t="s">
        <v>2262</v>
      </c>
      <c r="F2792">
        <v>38240</v>
      </c>
      <c r="G2792">
        <v>200</v>
      </c>
      <c r="H2792">
        <v>297</v>
      </c>
      <c r="I2792">
        <v>6.5376569037656901E-4</v>
      </c>
      <c r="J2792">
        <v>8.4175084175084181E-2</v>
      </c>
      <c r="K2792">
        <v>2024</v>
      </c>
      <c r="L2792">
        <v>36</v>
      </c>
    </row>
    <row r="2793" spans="1:12" x14ac:dyDescent="0.3">
      <c r="A2793">
        <v>8702</v>
      </c>
      <c r="B2793" t="s">
        <v>711</v>
      </c>
      <c r="C2793" t="s">
        <v>411</v>
      </c>
      <c r="D2793">
        <v>25</v>
      </c>
      <c r="E2793" t="s">
        <v>1259</v>
      </c>
      <c r="F2793">
        <v>38240</v>
      </c>
      <c r="G2793">
        <v>200</v>
      </c>
      <c r="H2793">
        <v>955</v>
      </c>
      <c r="I2793">
        <v>6.5376569037656901E-4</v>
      </c>
      <c r="J2793">
        <v>2.6178010471204188E-2</v>
      </c>
      <c r="K2793">
        <v>2024</v>
      </c>
      <c r="L2793">
        <v>36</v>
      </c>
    </row>
    <row r="2794" spans="1:12" x14ac:dyDescent="0.3">
      <c r="A2794">
        <v>8702</v>
      </c>
      <c r="B2794" t="s">
        <v>711</v>
      </c>
      <c r="C2794" t="s">
        <v>435</v>
      </c>
      <c r="D2794">
        <v>25</v>
      </c>
      <c r="E2794" t="s">
        <v>978</v>
      </c>
      <c r="F2794">
        <v>38240</v>
      </c>
      <c r="G2794">
        <v>200</v>
      </c>
      <c r="H2794">
        <v>292</v>
      </c>
      <c r="I2794">
        <v>6.5376569037656901E-4</v>
      </c>
      <c r="J2794">
        <v>8.5616438356164379E-2</v>
      </c>
      <c r="K2794">
        <v>2024</v>
      </c>
      <c r="L2794">
        <v>36</v>
      </c>
    </row>
    <row r="2795" spans="1:12" x14ac:dyDescent="0.3">
      <c r="A2795">
        <v>11467</v>
      </c>
      <c r="B2795" t="s">
        <v>1490</v>
      </c>
      <c r="C2795" t="s">
        <v>183</v>
      </c>
      <c r="D2795">
        <v>249</v>
      </c>
      <c r="E2795" t="s">
        <v>1124</v>
      </c>
      <c r="F2795">
        <v>1596</v>
      </c>
      <c r="G2795">
        <v>1</v>
      </c>
      <c r="H2795">
        <v>971</v>
      </c>
      <c r="I2795">
        <v>0.15601503759398497</v>
      </c>
      <c r="J2795">
        <v>0.25643666323377962</v>
      </c>
      <c r="K2795">
        <v>2024</v>
      </c>
      <c r="L2795">
        <v>36</v>
      </c>
    </row>
    <row r="2796" spans="1:12" x14ac:dyDescent="0.3">
      <c r="A2796">
        <v>11467</v>
      </c>
      <c r="B2796" t="s">
        <v>1490</v>
      </c>
      <c r="C2796" t="s">
        <v>492</v>
      </c>
      <c r="D2796">
        <v>171</v>
      </c>
      <c r="E2796" t="s">
        <v>1176</v>
      </c>
      <c r="F2796">
        <v>1596</v>
      </c>
      <c r="G2796">
        <v>2</v>
      </c>
      <c r="H2796">
        <v>819</v>
      </c>
      <c r="I2796">
        <v>0.10714285714285714</v>
      </c>
      <c r="J2796">
        <v>0.2087912087912088</v>
      </c>
      <c r="K2796">
        <v>2024</v>
      </c>
      <c r="L2796">
        <v>36</v>
      </c>
    </row>
    <row r="2797" spans="1:12" x14ac:dyDescent="0.3">
      <c r="A2797">
        <v>11467</v>
      </c>
      <c r="B2797" t="s">
        <v>1490</v>
      </c>
      <c r="C2797" t="s">
        <v>540</v>
      </c>
      <c r="D2797">
        <v>157</v>
      </c>
      <c r="E2797" t="s">
        <v>1316</v>
      </c>
      <c r="F2797">
        <v>1596</v>
      </c>
      <c r="G2797">
        <v>3</v>
      </c>
      <c r="H2797">
        <v>657</v>
      </c>
      <c r="I2797">
        <v>9.8370927318295734E-2</v>
      </c>
      <c r="J2797">
        <v>0.23896499238964991</v>
      </c>
      <c r="K2797">
        <v>2024</v>
      </c>
      <c r="L2797">
        <v>36</v>
      </c>
    </row>
    <row r="2798" spans="1:12" x14ac:dyDescent="0.3">
      <c r="A2798">
        <v>11467</v>
      </c>
      <c r="B2798" t="s">
        <v>1490</v>
      </c>
      <c r="C2798" t="s">
        <v>323</v>
      </c>
      <c r="D2798">
        <v>146</v>
      </c>
      <c r="E2798" t="s">
        <v>1122</v>
      </c>
      <c r="F2798">
        <v>1596</v>
      </c>
      <c r="G2798">
        <v>4</v>
      </c>
      <c r="H2798">
        <v>847</v>
      </c>
      <c r="I2798">
        <v>9.1478696741854632E-2</v>
      </c>
      <c r="J2798">
        <v>0.17237308146399055</v>
      </c>
      <c r="K2798">
        <v>2024</v>
      </c>
      <c r="L2798">
        <v>36</v>
      </c>
    </row>
    <row r="2799" spans="1:12" x14ac:dyDescent="0.3">
      <c r="A2799">
        <v>11467</v>
      </c>
      <c r="B2799" t="s">
        <v>1490</v>
      </c>
      <c r="C2799" t="s">
        <v>591</v>
      </c>
      <c r="D2799">
        <v>111</v>
      </c>
      <c r="E2799" t="s">
        <v>1317</v>
      </c>
      <c r="F2799">
        <v>1596</v>
      </c>
      <c r="G2799">
        <v>5</v>
      </c>
      <c r="H2799">
        <v>635</v>
      </c>
      <c r="I2799">
        <v>6.9548872180451124E-2</v>
      </c>
      <c r="J2799">
        <v>0.17480314960629922</v>
      </c>
      <c r="K2799">
        <v>2024</v>
      </c>
      <c r="L2799">
        <v>36</v>
      </c>
    </row>
    <row r="2800" spans="1:12" x14ac:dyDescent="0.3">
      <c r="A2800">
        <v>11467</v>
      </c>
      <c r="B2800" t="s">
        <v>1490</v>
      </c>
      <c r="C2800" t="s">
        <v>383</v>
      </c>
      <c r="D2800">
        <v>97</v>
      </c>
      <c r="E2800" t="s">
        <v>1127</v>
      </c>
      <c r="F2800">
        <v>1596</v>
      </c>
      <c r="G2800">
        <v>6</v>
      </c>
      <c r="H2800">
        <v>1160</v>
      </c>
      <c r="I2800">
        <v>6.0776942355889721E-2</v>
      </c>
      <c r="J2800">
        <v>8.3620689655172414E-2</v>
      </c>
      <c r="K2800">
        <v>2024</v>
      </c>
      <c r="L2800">
        <v>36</v>
      </c>
    </row>
    <row r="2801" spans="1:12" x14ac:dyDescent="0.3">
      <c r="A2801">
        <v>11467</v>
      </c>
      <c r="B2801" t="s">
        <v>1490</v>
      </c>
      <c r="C2801" t="s">
        <v>541</v>
      </c>
      <c r="D2801">
        <v>80</v>
      </c>
      <c r="E2801" t="s">
        <v>1228</v>
      </c>
      <c r="F2801">
        <v>1596</v>
      </c>
      <c r="G2801">
        <v>7</v>
      </c>
      <c r="H2801">
        <v>3064</v>
      </c>
      <c r="I2801">
        <v>5.0125313283208017E-2</v>
      </c>
      <c r="J2801">
        <v>2.6109660574412531E-2</v>
      </c>
      <c r="K2801">
        <v>2024</v>
      </c>
      <c r="L2801">
        <v>36</v>
      </c>
    </row>
    <row r="2802" spans="1:12" x14ac:dyDescent="0.3">
      <c r="A2802">
        <v>11467</v>
      </c>
      <c r="B2802" t="s">
        <v>1490</v>
      </c>
      <c r="C2802" t="s">
        <v>379</v>
      </c>
      <c r="D2802">
        <v>64</v>
      </c>
      <c r="E2802" t="s">
        <v>1118</v>
      </c>
      <c r="F2802">
        <v>1596</v>
      </c>
      <c r="G2802">
        <v>8</v>
      </c>
      <c r="H2802">
        <v>886</v>
      </c>
      <c r="I2802">
        <v>4.0100250626566414E-2</v>
      </c>
      <c r="J2802">
        <v>7.2234762979683967E-2</v>
      </c>
      <c r="K2802">
        <v>2024</v>
      </c>
      <c r="L2802">
        <v>36</v>
      </c>
    </row>
    <row r="2803" spans="1:12" x14ac:dyDescent="0.3">
      <c r="A2803">
        <v>11467</v>
      </c>
      <c r="B2803" t="s">
        <v>1490</v>
      </c>
      <c r="C2803" t="s">
        <v>303</v>
      </c>
      <c r="D2803">
        <v>57</v>
      </c>
      <c r="E2803" t="s">
        <v>994</v>
      </c>
      <c r="F2803">
        <v>1596</v>
      </c>
      <c r="G2803">
        <v>9</v>
      </c>
      <c r="H2803">
        <v>5171</v>
      </c>
      <c r="I2803">
        <v>3.5714285714285712E-2</v>
      </c>
      <c r="J2803">
        <v>1.1023012956874878E-2</v>
      </c>
      <c r="K2803">
        <v>2024</v>
      </c>
      <c r="L2803">
        <v>36</v>
      </c>
    </row>
    <row r="2804" spans="1:12" x14ac:dyDescent="0.3">
      <c r="A2804">
        <v>11467</v>
      </c>
      <c r="B2804" t="s">
        <v>1490</v>
      </c>
      <c r="C2804" t="s">
        <v>374</v>
      </c>
      <c r="D2804">
        <v>41</v>
      </c>
      <c r="E2804" t="s">
        <v>1119</v>
      </c>
      <c r="F2804">
        <v>1596</v>
      </c>
      <c r="G2804">
        <v>10</v>
      </c>
      <c r="H2804">
        <v>4832</v>
      </c>
      <c r="I2804">
        <v>2.5689223057644109E-2</v>
      </c>
      <c r="J2804">
        <v>8.4850993377483443E-3</v>
      </c>
      <c r="K2804">
        <v>2024</v>
      </c>
      <c r="L2804">
        <v>36</v>
      </c>
    </row>
    <row r="2805" spans="1:12" x14ac:dyDescent="0.3">
      <c r="A2805">
        <v>11467</v>
      </c>
      <c r="B2805" t="s">
        <v>1490</v>
      </c>
      <c r="C2805" t="s">
        <v>338</v>
      </c>
      <c r="D2805">
        <v>35</v>
      </c>
      <c r="E2805" t="s">
        <v>969</v>
      </c>
      <c r="F2805">
        <v>1596</v>
      </c>
      <c r="G2805">
        <v>11</v>
      </c>
      <c r="H2805">
        <v>8003</v>
      </c>
      <c r="I2805">
        <v>2.1929824561403508E-2</v>
      </c>
      <c r="J2805">
        <v>4.3733599900037485E-3</v>
      </c>
      <c r="K2805">
        <v>2024</v>
      </c>
      <c r="L2805">
        <v>36</v>
      </c>
    </row>
    <row r="2806" spans="1:12" x14ac:dyDescent="0.3">
      <c r="A2806">
        <v>11467</v>
      </c>
      <c r="B2806" t="s">
        <v>1490</v>
      </c>
      <c r="C2806" t="s">
        <v>215</v>
      </c>
      <c r="D2806">
        <v>34</v>
      </c>
      <c r="E2806" t="s">
        <v>1041</v>
      </c>
      <c r="F2806">
        <v>1596</v>
      </c>
      <c r="G2806">
        <v>12</v>
      </c>
      <c r="H2806">
        <v>14909</v>
      </c>
      <c r="I2806">
        <v>2.1303258145363407E-2</v>
      </c>
      <c r="J2806">
        <v>2.2805017103762829E-3</v>
      </c>
      <c r="K2806">
        <v>2024</v>
      </c>
      <c r="L2806">
        <v>36</v>
      </c>
    </row>
    <row r="2807" spans="1:12" x14ac:dyDescent="0.3">
      <c r="A2807">
        <v>11467</v>
      </c>
      <c r="B2807" t="s">
        <v>1490</v>
      </c>
      <c r="C2807" t="s">
        <v>647</v>
      </c>
      <c r="D2807">
        <v>30</v>
      </c>
      <c r="E2807" t="s">
        <v>1117</v>
      </c>
      <c r="F2807">
        <v>1596</v>
      </c>
      <c r="G2807">
        <v>13</v>
      </c>
      <c r="H2807">
        <v>1725</v>
      </c>
      <c r="I2807">
        <v>1.8796992481203006E-2</v>
      </c>
      <c r="J2807">
        <v>1.7391304347826087E-2</v>
      </c>
      <c r="K2807">
        <v>2024</v>
      </c>
      <c r="L2807">
        <v>36</v>
      </c>
    </row>
    <row r="2808" spans="1:12" x14ac:dyDescent="0.3">
      <c r="A2808">
        <v>14495</v>
      </c>
      <c r="B2808" t="s">
        <v>706</v>
      </c>
      <c r="C2808" t="s">
        <v>605</v>
      </c>
      <c r="D2808">
        <v>512</v>
      </c>
      <c r="E2808" t="s">
        <v>1320</v>
      </c>
      <c r="F2808">
        <v>3618</v>
      </c>
      <c r="G2808">
        <v>1</v>
      </c>
      <c r="H2808">
        <v>1285</v>
      </c>
      <c r="I2808">
        <v>0.14151464897733554</v>
      </c>
      <c r="J2808">
        <v>0.39844357976653699</v>
      </c>
      <c r="K2808">
        <v>2024</v>
      </c>
      <c r="L2808">
        <v>36</v>
      </c>
    </row>
    <row r="2809" spans="1:12" x14ac:dyDescent="0.3">
      <c r="A2809">
        <v>14495</v>
      </c>
      <c r="B2809" t="s">
        <v>706</v>
      </c>
      <c r="C2809" t="s">
        <v>488</v>
      </c>
      <c r="D2809">
        <v>387</v>
      </c>
      <c r="E2809" t="s">
        <v>1321</v>
      </c>
      <c r="F2809">
        <v>3618</v>
      </c>
      <c r="G2809">
        <v>2</v>
      </c>
      <c r="H2809">
        <v>962</v>
      </c>
      <c r="I2809">
        <v>0.10696517412935323</v>
      </c>
      <c r="J2809">
        <v>0.40228690228690228</v>
      </c>
      <c r="K2809">
        <v>2024</v>
      </c>
      <c r="L2809">
        <v>36</v>
      </c>
    </row>
    <row r="2810" spans="1:12" x14ac:dyDescent="0.3">
      <c r="A2810">
        <v>14495</v>
      </c>
      <c r="B2810" t="s">
        <v>706</v>
      </c>
      <c r="C2810" t="s">
        <v>659</v>
      </c>
      <c r="D2810">
        <v>372</v>
      </c>
      <c r="E2810" t="s">
        <v>1005</v>
      </c>
      <c r="F2810">
        <v>3618</v>
      </c>
      <c r="G2810">
        <v>3</v>
      </c>
      <c r="H2810">
        <v>1520</v>
      </c>
      <c r="I2810">
        <v>0.10281923714759536</v>
      </c>
      <c r="J2810">
        <v>0.24473684210526317</v>
      </c>
      <c r="K2810">
        <v>2024</v>
      </c>
      <c r="L2810">
        <v>36</v>
      </c>
    </row>
    <row r="2811" spans="1:12" x14ac:dyDescent="0.3">
      <c r="A2811">
        <v>14495</v>
      </c>
      <c r="B2811" t="s">
        <v>706</v>
      </c>
      <c r="C2811" t="s">
        <v>191</v>
      </c>
      <c r="D2811">
        <v>365</v>
      </c>
      <c r="E2811" t="s">
        <v>1009</v>
      </c>
      <c r="F2811">
        <v>3618</v>
      </c>
      <c r="G2811">
        <v>4</v>
      </c>
      <c r="H2811">
        <v>1382</v>
      </c>
      <c r="I2811">
        <v>0.10088446655610835</v>
      </c>
      <c r="J2811">
        <v>0.26410998552821996</v>
      </c>
      <c r="K2811">
        <v>2024</v>
      </c>
      <c r="L2811">
        <v>36</v>
      </c>
    </row>
    <row r="2812" spans="1:12" x14ac:dyDescent="0.3">
      <c r="A2812">
        <v>14495</v>
      </c>
      <c r="B2812" t="s">
        <v>706</v>
      </c>
      <c r="C2812" t="s">
        <v>382</v>
      </c>
      <c r="D2812">
        <v>351</v>
      </c>
      <c r="E2812" t="s">
        <v>1003</v>
      </c>
      <c r="F2812">
        <v>3618</v>
      </c>
      <c r="G2812">
        <v>5</v>
      </c>
      <c r="H2812">
        <v>2260</v>
      </c>
      <c r="I2812">
        <v>9.7014925373134331E-2</v>
      </c>
      <c r="J2812">
        <v>0.15530973451327434</v>
      </c>
      <c r="K2812">
        <v>2024</v>
      </c>
      <c r="L2812">
        <v>36</v>
      </c>
    </row>
    <row r="2813" spans="1:12" x14ac:dyDescent="0.3">
      <c r="A2813">
        <v>14495</v>
      </c>
      <c r="B2813" t="s">
        <v>706</v>
      </c>
      <c r="C2813" t="s">
        <v>572</v>
      </c>
      <c r="D2813">
        <v>296</v>
      </c>
      <c r="E2813" t="s">
        <v>996</v>
      </c>
      <c r="F2813">
        <v>3618</v>
      </c>
      <c r="G2813">
        <v>6</v>
      </c>
      <c r="H2813">
        <v>18857</v>
      </c>
      <c r="I2813">
        <v>8.1813156440022114E-2</v>
      </c>
      <c r="J2813">
        <v>1.5697088614307683E-2</v>
      </c>
      <c r="K2813">
        <v>2024</v>
      </c>
      <c r="L2813">
        <v>36</v>
      </c>
    </row>
    <row r="2814" spans="1:12" x14ac:dyDescent="0.3">
      <c r="A2814">
        <v>14495</v>
      </c>
      <c r="B2814" t="s">
        <v>706</v>
      </c>
      <c r="C2814" t="s">
        <v>423</v>
      </c>
      <c r="D2814">
        <v>256</v>
      </c>
      <c r="E2814" t="s">
        <v>1322</v>
      </c>
      <c r="F2814">
        <v>3618</v>
      </c>
      <c r="G2814">
        <v>7</v>
      </c>
      <c r="H2814">
        <v>785</v>
      </c>
      <c r="I2814">
        <v>7.0757324488667769E-2</v>
      </c>
      <c r="J2814">
        <v>0.32611464968152865</v>
      </c>
      <c r="K2814">
        <v>2024</v>
      </c>
      <c r="L2814">
        <v>36</v>
      </c>
    </row>
    <row r="2815" spans="1:12" x14ac:dyDescent="0.3">
      <c r="A2815">
        <v>14495</v>
      </c>
      <c r="B2815" t="s">
        <v>706</v>
      </c>
      <c r="C2815" t="s">
        <v>623</v>
      </c>
      <c r="D2815">
        <v>115</v>
      </c>
      <c r="E2815" t="s">
        <v>1139</v>
      </c>
      <c r="F2815">
        <v>3618</v>
      </c>
      <c r="G2815">
        <v>8</v>
      </c>
      <c r="H2815">
        <v>551</v>
      </c>
      <c r="I2815">
        <v>3.1785516860143727E-2</v>
      </c>
      <c r="J2815">
        <v>0.20871143375680581</v>
      </c>
      <c r="K2815">
        <v>2024</v>
      </c>
      <c r="L2815">
        <v>36</v>
      </c>
    </row>
    <row r="2816" spans="1:12" x14ac:dyDescent="0.3">
      <c r="A2816">
        <v>14495</v>
      </c>
      <c r="B2816" t="s">
        <v>706</v>
      </c>
      <c r="C2816" t="s">
        <v>607</v>
      </c>
      <c r="D2816">
        <v>108</v>
      </c>
      <c r="E2816" t="s">
        <v>1323</v>
      </c>
      <c r="F2816">
        <v>3618</v>
      </c>
      <c r="G2816">
        <v>9</v>
      </c>
      <c r="H2816">
        <v>343</v>
      </c>
      <c r="I2816">
        <v>2.9850746268656716E-2</v>
      </c>
      <c r="J2816">
        <v>0.31486880466472306</v>
      </c>
      <c r="K2816">
        <v>2024</v>
      </c>
      <c r="L2816">
        <v>36</v>
      </c>
    </row>
    <row r="2817" spans="1:12" x14ac:dyDescent="0.3">
      <c r="A2817">
        <v>14495</v>
      </c>
      <c r="B2817" t="s">
        <v>706</v>
      </c>
      <c r="C2817" t="s">
        <v>328</v>
      </c>
      <c r="D2817">
        <v>98</v>
      </c>
      <c r="E2817" t="s">
        <v>1324</v>
      </c>
      <c r="F2817">
        <v>3618</v>
      </c>
      <c r="G2817">
        <v>10</v>
      </c>
      <c r="H2817">
        <v>477</v>
      </c>
      <c r="I2817">
        <v>2.7086788280818133E-2</v>
      </c>
      <c r="J2817">
        <v>0.20545073375262055</v>
      </c>
      <c r="K2817">
        <v>2024</v>
      </c>
      <c r="L2817">
        <v>36</v>
      </c>
    </row>
    <row r="2818" spans="1:12" x14ac:dyDescent="0.3">
      <c r="A2818">
        <v>14495</v>
      </c>
      <c r="B2818" t="s">
        <v>706</v>
      </c>
      <c r="C2818" t="s">
        <v>244</v>
      </c>
      <c r="D2818">
        <v>91</v>
      </c>
      <c r="E2818" t="s">
        <v>997</v>
      </c>
      <c r="F2818">
        <v>3618</v>
      </c>
      <c r="G2818">
        <v>11</v>
      </c>
      <c r="H2818">
        <v>7074</v>
      </c>
      <c r="I2818">
        <v>2.5152017689331122E-2</v>
      </c>
      <c r="J2818">
        <v>1.2864009047215155E-2</v>
      </c>
      <c r="K2818">
        <v>2024</v>
      </c>
      <c r="L2818">
        <v>36</v>
      </c>
    </row>
    <row r="2819" spans="1:12" x14ac:dyDescent="0.3">
      <c r="A2819">
        <v>14495</v>
      </c>
      <c r="B2819" t="s">
        <v>706</v>
      </c>
      <c r="C2819" t="s">
        <v>589</v>
      </c>
      <c r="D2819">
        <v>80</v>
      </c>
      <c r="E2819" t="s">
        <v>1325</v>
      </c>
      <c r="F2819">
        <v>3618</v>
      </c>
      <c r="G2819">
        <v>12</v>
      </c>
      <c r="H2819">
        <v>256</v>
      </c>
      <c r="I2819">
        <v>2.2111663902708679E-2</v>
      </c>
      <c r="J2819">
        <v>0.3125</v>
      </c>
      <c r="K2819">
        <v>2024</v>
      </c>
      <c r="L2819">
        <v>36</v>
      </c>
    </row>
    <row r="2820" spans="1:12" x14ac:dyDescent="0.3">
      <c r="A2820">
        <v>14495</v>
      </c>
      <c r="B2820" t="s">
        <v>706</v>
      </c>
      <c r="C2820" t="s">
        <v>279</v>
      </c>
      <c r="D2820">
        <v>71</v>
      </c>
      <c r="E2820" t="s">
        <v>1002</v>
      </c>
      <c r="F2820">
        <v>3618</v>
      </c>
      <c r="G2820">
        <v>13</v>
      </c>
      <c r="H2820">
        <v>2164</v>
      </c>
      <c r="I2820">
        <v>1.9624101713653953E-2</v>
      </c>
      <c r="J2820">
        <v>3.2809611829944546E-2</v>
      </c>
      <c r="K2820">
        <v>2024</v>
      </c>
      <c r="L2820">
        <v>36</v>
      </c>
    </row>
    <row r="2821" spans="1:12" x14ac:dyDescent="0.3">
      <c r="A2821">
        <v>14495</v>
      </c>
      <c r="B2821" t="s">
        <v>706</v>
      </c>
      <c r="C2821" t="s">
        <v>643</v>
      </c>
      <c r="D2821">
        <v>68</v>
      </c>
      <c r="E2821" t="s">
        <v>2977</v>
      </c>
      <c r="F2821">
        <v>3618</v>
      </c>
      <c r="G2821">
        <v>14</v>
      </c>
      <c r="H2821">
        <v>167</v>
      </c>
      <c r="I2821">
        <v>1.8794914317302378E-2</v>
      </c>
      <c r="J2821">
        <v>0.40718562874251496</v>
      </c>
      <c r="K2821">
        <v>2024</v>
      </c>
      <c r="L2821">
        <v>36</v>
      </c>
    </row>
    <row r="2822" spans="1:12" x14ac:dyDescent="0.3">
      <c r="A2822">
        <v>14495</v>
      </c>
      <c r="B2822" t="s">
        <v>706</v>
      </c>
      <c r="C2822" t="s">
        <v>214</v>
      </c>
      <c r="D2822">
        <v>58</v>
      </c>
      <c r="E2822" t="s">
        <v>1141</v>
      </c>
      <c r="F2822">
        <v>3618</v>
      </c>
      <c r="G2822">
        <v>15</v>
      </c>
      <c r="H2822">
        <v>322</v>
      </c>
      <c r="I2822">
        <v>1.6030956329463792E-2</v>
      </c>
      <c r="J2822">
        <v>0.18012422360248448</v>
      </c>
      <c r="K2822">
        <v>2024</v>
      </c>
      <c r="L2822">
        <v>36</v>
      </c>
    </row>
    <row r="2823" spans="1:12" x14ac:dyDescent="0.3">
      <c r="A2823">
        <v>14495</v>
      </c>
      <c r="B2823" t="s">
        <v>706</v>
      </c>
      <c r="C2823" t="s">
        <v>204</v>
      </c>
      <c r="D2823">
        <v>45</v>
      </c>
      <c r="E2823" t="s">
        <v>2263</v>
      </c>
      <c r="F2823">
        <v>3618</v>
      </c>
      <c r="G2823">
        <v>16</v>
      </c>
      <c r="H2823">
        <v>115</v>
      </c>
      <c r="I2823">
        <v>1.2437810945273632E-2</v>
      </c>
      <c r="J2823">
        <v>0.39130434782608697</v>
      </c>
      <c r="K2823">
        <v>2024</v>
      </c>
      <c r="L2823">
        <v>36</v>
      </c>
    </row>
    <row r="2824" spans="1:12" x14ac:dyDescent="0.3">
      <c r="A2824">
        <v>14495</v>
      </c>
      <c r="B2824" t="s">
        <v>706</v>
      </c>
      <c r="C2824" t="s">
        <v>359</v>
      </c>
      <c r="D2824">
        <v>44</v>
      </c>
      <c r="E2824" t="s">
        <v>1007</v>
      </c>
      <c r="F2824">
        <v>3618</v>
      </c>
      <c r="G2824">
        <v>17</v>
      </c>
      <c r="H2824">
        <v>1154</v>
      </c>
      <c r="I2824">
        <v>1.2161415146489774E-2</v>
      </c>
      <c r="J2824">
        <v>3.8128249566724434E-2</v>
      </c>
      <c r="K2824">
        <v>2024</v>
      </c>
      <c r="L2824">
        <v>36</v>
      </c>
    </row>
    <row r="2825" spans="1:12" x14ac:dyDescent="0.3">
      <c r="A2825">
        <v>14495</v>
      </c>
      <c r="B2825" t="s">
        <v>706</v>
      </c>
      <c r="C2825" t="s">
        <v>602</v>
      </c>
      <c r="D2825">
        <v>42</v>
      </c>
      <c r="E2825" t="s">
        <v>2991</v>
      </c>
      <c r="F2825">
        <v>3618</v>
      </c>
      <c r="G2825">
        <v>18</v>
      </c>
      <c r="H2825">
        <v>185</v>
      </c>
      <c r="I2825">
        <v>1.1608623548922056E-2</v>
      </c>
      <c r="J2825">
        <v>0.22702702702702704</v>
      </c>
      <c r="K2825">
        <v>2024</v>
      </c>
      <c r="L2825">
        <v>36</v>
      </c>
    </row>
    <row r="2826" spans="1:12" x14ac:dyDescent="0.3">
      <c r="A2826">
        <v>14495</v>
      </c>
      <c r="B2826" t="s">
        <v>706</v>
      </c>
      <c r="C2826" t="s">
        <v>311</v>
      </c>
      <c r="D2826">
        <v>34</v>
      </c>
      <c r="E2826" t="s">
        <v>3165</v>
      </c>
      <c r="F2826">
        <v>3618</v>
      </c>
      <c r="G2826">
        <v>19</v>
      </c>
      <c r="H2826">
        <v>171</v>
      </c>
      <c r="I2826">
        <v>9.3974571586511891E-3</v>
      </c>
      <c r="J2826">
        <v>0.19883040935672514</v>
      </c>
      <c r="K2826">
        <v>2024</v>
      </c>
      <c r="L2826">
        <v>36</v>
      </c>
    </row>
    <row r="2827" spans="1:12" x14ac:dyDescent="0.3">
      <c r="A2827">
        <v>14495</v>
      </c>
      <c r="B2827" t="s">
        <v>706</v>
      </c>
      <c r="C2827" t="s">
        <v>588</v>
      </c>
      <c r="D2827">
        <v>27</v>
      </c>
      <c r="E2827" t="s">
        <v>2976</v>
      </c>
      <c r="F2827">
        <v>3618</v>
      </c>
      <c r="G2827">
        <v>20</v>
      </c>
      <c r="H2827">
        <v>87</v>
      </c>
      <c r="I2827">
        <v>7.462686567164179E-3</v>
      </c>
      <c r="J2827">
        <v>0.31034482758620691</v>
      </c>
      <c r="K2827">
        <v>2024</v>
      </c>
      <c r="L2827">
        <v>36</v>
      </c>
    </row>
    <row r="2828" spans="1:12" x14ac:dyDescent="0.3">
      <c r="A2828">
        <v>14496</v>
      </c>
      <c r="B2828" t="s">
        <v>857</v>
      </c>
      <c r="C2828" t="s">
        <v>303</v>
      </c>
      <c r="D2828">
        <v>2186</v>
      </c>
      <c r="E2828" t="s">
        <v>994</v>
      </c>
      <c r="F2828">
        <v>7323</v>
      </c>
      <c r="G2828">
        <v>1</v>
      </c>
      <c r="H2828">
        <v>5171</v>
      </c>
      <c r="I2828">
        <v>0.29851153898675409</v>
      </c>
      <c r="J2828">
        <v>0.42274221620576291</v>
      </c>
      <c r="K2828">
        <v>2024</v>
      </c>
      <c r="L2828">
        <v>36</v>
      </c>
    </row>
    <row r="2829" spans="1:12" x14ac:dyDescent="0.3">
      <c r="A2829">
        <v>14496</v>
      </c>
      <c r="B2829" t="s">
        <v>857</v>
      </c>
      <c r="C2829" t="s">
        <v>374</v>
      </c>
      <c r="D2829">
        <v>2060</v>
      </c>
      <c r="E2829" t="s">
        <v>1119</v>
      </c>
      <c r="F2829">
        <v>7323</v>
      </c>
      <c r="G2829">
        <v>2</v>
      </c>
      <c r="H2829">
        <v>4832</v>
      </c>
      <c r="I2829">
        <v>0.28130547589785609</v>
      </c>
      <c r="J2829">
        <v>0.42632450331125826</v>
      </c>
      <c r="K2829">
        <v>2024</v>
      </c>
      <c r="L2829">
        <v>36</v>
      </c>
    </row>
    <row r="2830" spans="1:12" x14ac:dyDescent="0.3">
      <c r="A2830">
        <v>14496</v>
      </c>
      <c r="B2830" t="s">
        <v>857</v>
      </c>
      <c r="C2830" t="s">
        <v>246</v>
      </c>
      <c r="D2830">
        <v>530</v>
      </c>
      <c r="E2830" t="s">
        <v>1284</v>
      </c>
      <c r="F2830">
        <v>7323</v>
      </c>
      <c r="G2830">
        <v>3</v>
      </c>
      <c r="H2830">
        <v>1539</v>
      </c>
      <c r="I2830">
        <v>7.2374709818380442E-2</v>
      </c>
      <c r="J2830">
        <v>0.34437946718648471</v>
      </c>
      <c r="K2830">
        <v>2024</v>
      </c>
      <c r="L2830">
        <v>36</v>
      </c>
    </row>
    <row r="2831" spans="1:12" x14ac:dyDescent="0.3">
      <c r="A2831">
        <v>14496</v>
      </c>
      <c r="B2831" t="s">
        <v>857</v>
      </c>
      <c r="C2831" t="s">
        <v>383</v>
      </c>
      <c r="D2831">
        <v>339</v>
      </c>
      <c r="E2831" t="s">
        <v>1127</v>
      </c>
      <c r="F2831">
        <v>7323</v>
      </c>
      <c r="G2831">
        <v>4</v>
      </c>
      <c r="H2831">
        <v>1160</v>
      </c>
      <c r="I2831">
        <v>4.6292503072511267E-2</v>
      </c>
      <c r="J2831">
        <v>0.29224137931034483</v>
      </c>
      <c r="K2831">
        <v>2024</v>
      </c>
      <c r="L2831">
        <v>36</v>
      </c>
    </row>
    <row r="2832" spans="1:12" x14ac:dyDescent="0.3">
      <c r="A2832">
        <v>14496</v>
      </c>
      <c r="B2832" t="s">
        <v>857</v>
      </c>
      <c r="C2832" t="s">
        <v>573</v>
      </c>
      <c r="D2832">
        <v>258</v>
      </c>
      <c r="E2832" t="s">
        <v>1327</v>
      </c>
      <c r="F2832">
        <v>7323</v>
      </c>
      <c r="G2832">
        <v>5</v>
      </c>
      <c r="H2832">
        <v>731</v>
      </c>
      <c r="I2832">
        <v>3.5231462515362556E-2</v>
      </c>
      <c r="J2832">
        <v>0.35294117647058826</v>
      </c>
      <c r="K2832">
        <v>2024</v>
      </c>
      <c r="L2832">
        <v>36</v>
      </c>
    </row>
    <row r="2833" spans="1:12" x14ac:dyDescent="0.3">
      <c r="A2833">
        <v>14496</v>
      </c>
      <c r="B2833" t="s">
        <v>857</v>
      </c>
      <c r="C2833" t="s">
        <v>366</v>
      </c>
      <c r="D2833">
        <v>184</v>
      </c>
      <c r="E2833" t="s">
        <v>1326</v>
      </c>
      <c r="F2833">
        <v>7323</v>
      </c>
      <c r="G2833">
        <v>6</v>
      </c>
      <c r="H2833">
        <v>612</v>
      </c>
      <c r="I2833">
        <v>2.5126314352041514E-2</v>
      </c>
      <c r="J2833">
        <v>0.30065359477124182</v>
      </c>
      <c r="K2833">
        <v>2024</v>
      </c>
      <c r="L2833">
        <v>36</v>
      </c>
    </row>
    <row r="2834" spans="1:12" x14ac:dyDescent="0.3">
      <c r="A2834">
        <v>14496</v>
      </c>
      <c r="B2834" t="s">
        <v>857</v>
      </c>
      <c r="C2834" t="s">
        <v>648</v>
      </c>
      <c r="D2834">
        <v>156</v>
      </c>
      <c r="E2834" t="s">
        <v>1142</v>
      </c>
      <c r="F2834">
        <v>7323</v>
      </c>
      <c r="G2834">
        <v>7</v>
      </c>
      <c r="H2834">
        <v>762</v>
      </c>
      <c r="I2834">
        <v>2.1302744776730848E-2</v>
      </c>
      <c r="J2834">
        <v>0.20472440944881889</v>
      </c>
      <c r="K2834">
        <v>2024</v>
      </c>
      <c r="L2834">
        <v>36</v>
      </c>
    </row>
    <row r="2835" spans="1:12" x14ac:dyDescent="0.3">
      <c r="A2835">
        <v>14496</v>
      </c>
      <c r="B2835" t="s">
        <v>857</v>
      </c>
      <c r="C2835" t="s">
        <v>309</v>
      </c>
      <c r="D2835">
        <v>141</v>
      </c>
      <c r="E2835" t="s">
        <v>985</v>
      </c>
      <c r="F2835">
        <v>7323</v>
      </c>
      <c r="G2835">
        <v>8</v>
      </c>
      <c r="H2835">
        <v>2458</v>
      </c>
      <c r="I2835">
        <v>1.9254403932814419E-2</v>
      </c>
      <c r="J2835">
        <v>5.7363710333604559E-2</v>
      </c>
      <c r="K2835">
        <v>2024</v>
      </c>
      <c r="L2835">
        <v>36</v>
      </c>
    </row>
    <row r="2836" spans="1:12" x14ac:dyDescent="0.3">
      <c r="A2836">
        <v>14496</v>
      </c>
      <c r="B2836" t="s">
        <v>857</v>
      </c>
      <c r="C2836" t="s">
        <v>671</v>
      </c>
      <c r="D2836">
        <v>113</v>
      </c>
      <c r="E2836" t="s">
        <v>1092</v>
      </c>
      <c r="F2836">
        <v>7323</v>
      </c>
      <c r="G2836">
        <v>9</v>
      </c>
      <c r="H2836">
        <v>21676</v>
      </c>
      <c r="I2836">
        <v>1.5430834357503755E-2</v>
      </c>
      <c r="J2836">
        <v>5.2131389555268503E-3</v>
      </c>
      <c r="K2836">
        <v>2024</v>
      </c>
      <c r="L2836">
        <v>36</v>
      </c>
    </row>
    <row r="2837" spans="1:12" x14ac:dyDescent="0.3">
      <c r="A2837">
        <v>14496</v>
      </c>
      <c r="B2837" t="s">
        <v>857</v>
      </c>
      <c r="C2837" t="s">
        <v>591</v>
      </c>
      <c r="D2837">
        <v>96</v>
      </c>
      <c r="E2837" t="s">
        <v>1317</v>
      </c>
      <c r="F2837">
        <v>7323</v>
      </c>
      <c r="G2837">
        <v>10</v>
      </c>
      <c r="H2837">
        <v>635</v>
      </c>
      <c r="I2837">
        <v>1.3109381401065138E-2</v>
      </c>
      <c r="J2837">
        <v>0.15118110236220472</v>
      </c>
      <c r="K2837">
        <v>2024</v>
      </c>
      <c r="L2837">
        <v>36</v>
      </c>
    </row>
    <row r="2838" spans="1:12" x14ac:dyDescent="0.3">
      <c r="A2838">
        <v>14496</v>
      </c>
      <c r="B2838" t="s">
        <v>857</v>
      </c>
      <c r="C2838" t="s">
        <v>169</v>
      </c>
      <c r="D2838">
        <v>72</v>
      </c>
      <c r="E2838" t="s">
        <v>1328</v>
      </c>
      <c r="F2838">
        <v>7323</v>
      </c>
      <c r="G2838">
        <v>11</v>
      </c>
      <c r="H2838">
        <v>279</v>
      </c>
      <c r="I2838">
        <v>9.8320360507988536E-3</v>
      </c>
      <c r="J2838">
        <v>0.25806451612903225</v>
      </c>
      <c r="K2838">
        <v>2024</v>
      </c>
      <c r="L2838">
        <v>36</v>
      </c>
    </row>
    <row r="2839" spans="1:12" x14ac:dyDescent="0.3">
      <c r="A2839">
        <v>14496</v>
      </c>
      <c r="B2839" t="s">
        <v>857</v>
      </c>
      <c r="C2839" t="s">
        <v>540</v>
      </c>
      <c r="D2839">
        <v>71</v>
      </c>
      <c r="E2839" t="s">
        <v>1316</v>
      </c>
      <c r="F2839">
        <v>7323</v>
      </c>
      <c r="G2839">
        <v>12</v>
      </c>
      <c r="H2839">
        <v>657</v>
      </c>
      <c r="I2839">
        <v>9.6954799945377576E-3</v>
      </c>
      <c r="J2839">
        <v>0.1080669710806697</v>
      </c>
      <c r="K2839">
        <v>2024</v>
      </c>
      <c r="L2839">
        <v>36</v>
      </c>
    </row>
    <row r="2840" spans="1:12" x14ac:dyDescent="0.3">
      <c r="A2840">
        <v>14496</v>
      </c>
      <c r="B2840" t="s">
        <v>857</v>
      </c>
      <c r="C2840" t="s">
        <v>167</v>
      </c>
      <c r="D2840">
        <v>69</v>
      </c>
      <c r="E2840" t="s">
        <v>991</v>
      </c>
      <c r="F2840">
        <v>7323</v>
      </c>
      <c r="G2840">
        <v>13</v>
      </c>
      <c r="H2840">
        <v>483</v>
      </c>
      <c r="I2840">
        <v>9.4223678820155674E-3</v>
      </c>
      <c r="J2840">
        <v>0.14285714285714285</v>
      </c>
      <c r="K2840">
        <v>2024</v>
      </c>
      <c r="L2840">
        <v>36</v>
      </c>
    </row>
    <row r="2841" spans="1:12" x14ac:dyDescent="0.3">
      <c r="A2841">
        <v>14496</v>
      </c>
      <c r="B2841" t="s">
        <v>857</v>
      </c>
      <c r="C2841" t="s">
        <v>663</v>
      </c>
      <c r="D2841">
        <v>58</v>
      </c>
      <c r="E2841" t="s">
        <v>986</v>
      </c>
      <c r="F2841">
        <v>7323</v>
      </c>
      <c r="G2841">
        <v>14</v>
      </c>
      <c r="H2841">
        <v>1026</v>
      </c>
      <c r="I2841">
        <v>7.9202512631435205E-3</v>
      </c>
      <c r="J2841">
        <v>5.6530214424951264E-2</v>
      </c>
      <c r="K2841">
        <v>2024</v>
      </c>
      <c r="L2841">
        <v>36</v>
      </c>
    </row>
    <row r="2842" spans="1:12" x14ac:dyDescent="0.3">
      <c r="A2842">
        <v>14496</v>
      </c>
      <c r="B2842" t="s">
        <v>857</v>
      </c>
      <c r="C2842" t="s">
        <v>621</v>
      </c>
      <c r="D2842">
        <v>51</v>
      </c>
      <c r="E2842" t="s">
        <v>3147</v>
      </c>
      <c r="F2842">
        <v>7323</v>
      </c>
      <c r="G2842">
        <v>15</v>
      </c>
      <c r="H2842">
        <v>796</v>
      </c>
      <c r="I2842">
        <v>6.964358869315854E-3</v>
      </c>
      <c r="J2842">
        <v>6.407035175879397E-2</v>
      </c>
      <c r="K2842">
        <v>2024</v>
      </c>
      <c r="L2842">
        <v>36</v>
      </c>
    </row>
    <row r="2843" spans="1:12" x14ac:dyDescent="0.3">
      <c r="A2843">
        <v>14496</v>
      </c>
      <c r="B2843" t="s">
        <v>857</v>
      </c>
      <c r="C2843" t="s">
        <v>176</v>
      </c>
      <c r="D2843">
        <v>44</v>
      </c>
      <c r="E2843" t="s">
        <v>983</v>
      </c>
      <c r="F2843">
        <v>7323</v>
      </c>
      <c r="G2843">
        <v>16.5</v>
      </c>
      <c r="H2843">
        <v>1553</v>
      </c>
      <c r="I2843">
        <v>6.0084664754881875E-3</v>
      </c>
      <c r="J2843">
        <v>2.8332260141661302E-2</v>
      </c>
      <c r="K2843">
        <v>2024</v>
      </c>
      <c r="L2843">
        <v>36</v>
      </c>
    </row>
    <row r="2844" spans="1:12" x14ac:dyDescent="0.3">
      <c r="A2844">
        <v>14496</v>
      </c>
      <c r="B2844" t="s">
        <v>857</v>
      </c>
      <c r="C2844" t="s">
        <v>502</v>
      </c>
      <c r="D2844">
        <v>44</v>
      </c>
      <c r="E2844" t="s">
        <v>3155</v>
      </c>
      <c r="F2844">
        <v>7323</v>
      </c>
      <c r="G2844">
        <v>16.5</v>
      </c>
      <c r="H2844">
        <v>295</v>
      </c>
      <c r="I2844">
        <v>6.0084664754881875E-3</v>
      </c>
      <c r="J2844">
        <v>0.14915254237288136</v>
      </c>
      <c r="K2844">
        <v>2024</v>
      </c>
      <c r="L2844">
        <v>36</v>
      </c>
    </row>
    <row r="2845" spans="1:12" x14ac:dyDescent="0.3">
      <c r="A2845">
        <v>14496</v>
      </c>
      <c r="B2845" t="s">
        <v>857</v>
      </c>
      <c r="C2845" t="s">
        <v>351</v>
      </c>
      <c r="D2845">
        <v>43</v>
      </c>
      <c r="E2845" t="s">
        <v>995</v>
      </c>
      <c r="F2845">
        <v>7323</v>
      </c>
      <c r="G2845">
        <v>18</v>
      </c>
      <c r="H2845">
        <v>420</v>
      </c>
      <c r="I2845">
        <v>5.8719104192270924E-3</v>
      </c>
      <c r="J2845">
        <v>0.10238095238095238</v>
      </c>
      <c r="K2845">
        <v>2024</v>
      </c>
      <c r="L2845">
        <v>36</v>
      </c>
    </row>
    <row r="2846" spans="1:12" x14ac:dyDescent="0.3">
      <c r="A2846">
        <v>14496</v>
      </c>
      <c r="B2846" t="s">
        <v>857</v>
      </c>
      <c r="C2846" t="s">
        <v>586</v>
      </c>
      <c r="D2846">
        <v>36</v>
      </c>
      <c r="E2846" t="s">
        <v>989</v>
      </c>
      <c r="F2846">
        <v>7323</v>
      </c>
      <c r="G2846">
        <v>19</v>
      </c>
      <c r="H2846">
        <v>420</v>
      </c>
      <c r="I2846">
        <v>4.9160180253994268E-3</v>
      </c>
      <c r="J2846">
        <v>8.5714285714285715E-2</v>
      </c>
      <c r="K2846">
        <v>2024</v>
      </c>
      <c r="L2846">
        <v>36</v>
      </c>
    </row>
    <row r="2847" spans="1:12" x14ac:dyDescent="0.3">
      <c r="A2847">
        <v>14496</v>
      </c>
      <c r="B2847" t="s">
        <v>857</v>
      </c>
      <c r="C2847" t="s">
        <v>203</v>
      </c>
      <c r="D2847">
        <v>33</v>
      </c>
      <c r="E2847" t="s">
        <v>1285</v>
      </c>
      <c r="F2847">
        <v>7323</v>
      </c>
      <c r="G2847">
        <v>20</v>
      </c>
      <c r="H2847">
        <v>365</v>
      </c>
      <c r="I2847">
        <v>4.5063498566161406E-3</v>
      </c>
      <c r="J2847">
        <v>9.0410958904109592E-2</v>
      </c>
      <c r="K2847">
        <v>2024</v>
      </c>
      <c r="L2847">
        <v>36</v>
      </c>
    </row>
    <row r="2848" spans="1:12" x14ac:dyDescent="0.3">
      <c r="A2848">
        <v>14496</v>
      </c>
      <c r="B2848" t="s">
        <v>857</v>
      </c>
      <c r="C2848" t="s">
        <v>183</v>
      </c>
      <c r="D2848">
        <v>31</v>
      </c>
      <c r="E2848" t="s">
        <v>1124</v>
      </c>
      <c r="F2848">
        <v>7323</v>
      </c>
      <c r="G2848">
        <v>21</v>
      </c>
      <c r="H2848">
        <v>971</v>
      </c>
      <c r="I2848">
        <v>4.2332377440939505E-3</v>
      </c>
      <c r="J2848">
        <v>3.1925849639546859E-2</v>
      </c>
      <c r="K2848">
        <v>2024</v>
      </c>
      <c r="L2848">
        <v>36</v>
      </c>
    </row>
    <row r="2849" spans="1:12" x14ac:dyDescent="0.3">
      <c r="A2849">
        <v>14496</v>
      </c>
      <c r="B2849" t="s">
        <v>857</v>
      </c>
      <c r="C2849" t="s">
        <v>559</v>
      </c>
      <c r="D2849">
        <v>27</v>
      </c>
      <c r="E2849" t="s">
        <v>3176</v>
      </c>
      <c r="F2849">
        <v>7323</v>
      </c>
      <c r="G2849">
        <v>22</v>
      </c>
      <c r="H2849">
        <v>41</v>
      </c>
      <c r="I2849">
        <v>3.6870135190495697E-3</v>
      </c>
      <c r="J2849">
        <v>0.65853658536585369</v>
      </c>
      <c r="K2849">
        <v>2024</v>
      </c>
      <c r="L2849">
        <v>36</v>
      </c>
    </row>
    <row r="2850" spans="1:12" x14ac:dyDescent="0.3">
      <c r="A2850">
        <v>14496</v>
      </c>
      <c r="B2850" t="s">
        <v>857</v>
      </c>
      <c r="C2850" t="s">
        <v>483</v>
      </c>
      <c r="D2850">
        <v>25</v>
      </c>
      <c r="E2850" t="s">
        <v>984</v>
      </c>
      <c r="F2850">
        <v>7323</v>
      </c>
      <c r="G2850">
        <v>23</v>
      </c>
      <c r="H2850">
        <v>918</v>
      </c>
      <c r="I2850">
        <v>3.4139014065273795E-3</v>
      </c>
      <c r="J2850">
        <v>2.7233115468409588E-2</v>
      </c>
      <c r="K2850">
        <v>2024</v>
      </c>
      <c r="L2850">
        <v>36</v>
      </c>
    </row>
    <row r="2851" spans="1:12" x14ac:dyDescent="0.3">
      <c r="A2851">
        <v>21965</v>
      </c>
      <c r="B2851" t="s">
        <v>2906</v>
      </c>
      <c r="C2851" t="s">
        <v>445</v>
      </c>
      <c r="D2851">
        <v>128</v>
      </c>
      <c r="E2851" t="s">
        <v>1303</v>
      </c>
      <c r="F2851">
        <v>196</v>
      </c>
      <c r="G2851">
        <v>1</v>
      </c>
      <c r="H2851">
        <v>1750</v>
      </c>
      <c r="I2851">
        <v>0.65306122448979587</v>
      </c>
      <c r="J2851">
        <v>7.3142857142857148E-2</v>
      </c>
      <c r="K2851">
        <v>2024</v>
      </c>
      <c r="L2851">
        <v>36</v>
      </c>
    </row>
    <row r="2852" spans="1:12" x14ac:dyDescent="0.3">
      <c r="A2852">
        <v>21965</v>
      </c>
      <c r="B2852" t="s">
        <v>2906</v>
      </c>
      <c r="C2852" t="s">
        <v>153</v>
      </c>
      <c r="D2852">
        <v>31</v>
      </c>
      <c r="E2852" t="s">
        <v>1304</v>
      </c>
      <c r="F2852">
        <v>196</v>
      </c>
      <c r="G2852">
        <v>2</v>
      </c>
      <c r="H2852">
        <v>890</v>
      </c>
      <c r="I2852">
        <v>0.15816326530612246</v>
      </c>
      <c r="J2852">
        <v>3.4831460674157301E-2</v>
      </c>
      <c r="K2852">
        <v>2024</v>
      </c>
      <c r="L2852">
        <v>36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F3D2-742A-4BE7-AAE9-6D890B00EE11}">
  <sheetPr codeName="Sheet34">
    <tabColor theme="0" tint="-0.14999847407452621"/>
  </sheetPr>
  <dimension ref="A1:T882"/>
  <sheetViews>
    <sheetView zoomScaleNormal="100" workbookViewId="0">
      <pane ySplit="1" topLeftCell="A2" activePane="bottomLeft" state="frozen"/>
      <selection pane="bottomLeft" sqref="A1:XFD1"/>
    </sheetView>
  </sheetViews>
  <sheetFormatPr defaultRowHeight="14.4" x14ac:dyDescent="0.3"/>
  <cols>
    <col min="1" max="1" width="13" style="284" customWidth="1"/>
    <col min="2" max="2" width="13" customWidth="1"/>
    <col min="3" max="3" width="51.5546875" bestFit="1" customWidth="1"/>
    <col min="4" max="4" width="28" customWidth="1"/>
    <col min="5" max="5" width="21" customWidth="1"/>
    <col min="6" max="6" width="6" customWidth="1"/>
    <col min="7" max="7" width="40" customWidth="1"/>
    <col min="8" max="8" width="20" customWidth="1"/>
    <col min="9" max="9" width="13" customWidth="1"/>
    <col min="10" max="10" width="15" customWidth="1"/>
    <col min="11" max="11" width="14" customWidth="1"/>
    <col min="12" max="12" width="13" customWidth="1"/>
    <col min="13" max="13" width="18" customWidth="1"/>
    <col min="14" max="14" width="15" customWidth="1"/>
    <col min="15" max="17" width="13" customWidth="1"/>
    <col min="18" max="18" width="23" customWidth="1"/>
  </cols>
  <sheetData>
    <row r="1" spans="1:20" x14ac:dyDescent="0.3">
      <c r="A1" t="s">
        <v>1331</v>
      </c>
      <c r="B1" t="s">
        <v>2927</v>
      </c>
      <c r="C1" t="s">
        <v>2928</v>
      </c>
      <c r="D1" t="s">
        <v>965</v>
      </c>
      <c r="E1" t="s">
        <v>2967</v>
      </c>
      <c r="F1" t="s">
        <v>1332</v>
      </c>
      <c r="G1" t="s">
        <v>1333</v>
      </c>
      <c r="H1" t="s">
        <v>3177</v>
      </c>
      <c r="I1" t="s">
        <v>966</v>
      </c>
      <c r="J1" t="s">
        <v>3178</v>
      </c>
      <c r="K1" t="s">
        <v>3179</v>
      </c>
      <c r="L1" t="s">
        <v>3180</v>
      </c>
      <c r="M1" t="s">
        <v>3181</v>
      </c>
      <c r="N1" t="s">
        <v>1334</v>
      </c>
      <c r="O1" t="s">
        <v>1335</v>
      </c>
      <c r="P1" t="s">
        <v>1336</v>
      </c>
      <c r="Q1" t="s">
        <v>1337</v>
      </c>
      <c r="R1" t="s">
        <v>3182</v>
      </c>
      <c r="S1" t="s">
        <v>2937</v>
      </c>
      <c r="T1" t="s">
        <v>2938</v>
      </c>
    </row>
    <row r="2" spans="1:20" x14ac:dyDescent="0.3">
      <c r="A2" s="284" t="s">
        <v>2265</v>
      </c>
      <c r="B2">
        <v>1</v>
      </c>
      <c r="C2" t="s">
        <v>701</v>
      </c>
      <c r="D2" t="s">
        <v>160</v>
      </c>
      <c r="E2">
        <v>1000</v>
      </c>
      <c r="F2" t="s">
        <v>143</v>
      </c>
      <c r="G2" t="s">
        <v>1338</v>
      </c>
      <c r="H2">
        <v>5732</v>
      </c>
      <c r="I2">
        <v>1</v>
      </c>
      <c r="J2">
        <v>1805</v>
      </c>
      <c r="K2">
        <v>0.17445917655268667</v>
      </c>
      <c r="L2">
        <v>0.554016620498615</v>
      </c>
      <c r="M2">
        <v>0.17445917655268667</v>
      </c>
      <c r="N2">
        <v>1</v>
      </c>
      <c r="O2">
        <v>1</v>
      </c>
      <c r="S2">
        <v>2024</v>
      </c>
      <c r="T2">
        <v>36</v>
      </c>
    </row>
    <row r="3" spans="1:20" x14ac:dyDescent="0.3">
      <c r="A3" s="284" t="s">
        <v>2264</v>
      </c>
      <c r="B3">
        <v>1</v>
      </c>
      <c r="C3" t="s">
        <v>701</v>
      </c>
      <c r="D3" t="s">
        <v>436</v>
      </c>
      <c r="E3">
        <v>977</v>
      </c>
      <c r="F3" t="s">
        <v>143</v>
      </c>
      <c r="G3" t="s">
        <v>1338</v>
      </c>
      <c r="H3">
        <v>5732</v>
      </c>
      <c r="I3">
        <v>2</v>
      </c>
      <c r="J3">
        <v>1634</v>
      </c>
      <c r="K3">
        <v>0.17044661549197487</v>
      </c>
      <c r="L3">
        <v>0.59791921664626679</v>
      </c>
      <c r="M3">
        <v>0.34490579204466154</v>
      </c>
      <c r="N3">
        <v>2</v>
      </c>
      <c r="O3">
        <v>1</v>
      </c>
      <c r="P3">
        <v>1</v>
      </c>
      <c r="Q3">
        <v>1</v>
      </c>
      <c r="R3">
        <v>0.17445917655268667</v>
      </c>
      <c r="S3">
        <v>2024</v>
      </c>
      <c r="T3">
        <v>36</v>
      </c>
    </row>
    <row r="4" spans="1:20" x14ac:dyDescent="0.3">
      <c r="A4" s="284" t="s">
        <v>2266</v>
      </c>
      <c r="B4">
        <v>1</v>
      </c>
      <c r="C4" t="s">
        <v>701</v>
      </c>
      <c r="D4" t="s">
        <v>528</v>
      </c>
      <c r="E4">
        <v>581</v>
      </c>
      <c r="F4" t="s">
        <v>143</v>
      </c>
      <c r="G4" t="s">
        <v>1338</v>
      </c>
      <c r="H4">
        <v>5732</v>
      </c>
      <c r="I4">
        <v>3</v>
      </c>
      <c r="J4">
        <v>972</v>
      </c>
      <c r="K4">
        <v>0.10136078157711095</v>
      </c>
      <c r="L4">
        <v>0.59773662551440332</v>
      </c>
      <c r="M4">
        <v>0.44626657362177247</v>
      </c>
      <c r="N4">
        <v>3</v>
      </c>
      <c r="O4">
        <v>1</v>
      </c>
      <c r="P4">
        <v>2</v>
      </c>
      <c r="Q4">
        <v>1</v>
      </c>
      <c r="R4">
        <v>0.34490579204466154</v>
      </c>
      <c r="S4">
        <v>2024</v>
      </c>
      <c r="T4">
        <v>36</v>
      </c>
    </row>
    <row r="5" spans="1:20" x14ac:dyDescent="0.3">
      <c r="A5" s="284" t="s">
        <v>2268</v>
      </c>
      <c r="B5">
        <v>1</v>
      </c>
      <c r="C5" t="s">
        <v>701</v>
      </c>
      <c r="D5" t="s">
        <v>407</v>
      </c>
      <c r="E5">
        <v>324</v>
      </c>
      <c r="F5" t="s">
        <v>143</v>
      </c>
      <c r="G5" t="s">
        <v>1338</v>
      </c>
      <c r="H5">
        <v>5732</v>
      </c>
      <c r="I5">
        <v>4</v>
      </c>
      <c r="J5">
        <v>654</v>
      </c>
      <c r="K5">
        <v>5.6524773203070484E-2</v>
      </c>
      <c r="L5">
        <v>0.49541284403669728</v>
      </c>
      <c r="M5">
        <v>0.50279134682484294</v>
      </c>
      <c r="N5">
        <v>4</v>
      </c>
      <c r="O5">
        <v>1</v>
      </c>
      <c r="P5">
        <v>3</v>
      </c>
      <c r="Q5">
        <v>1</v>
      </c>
      <c r="R5">
        <v>0.44626657362177247</v>
      </c>
      <c r="S5">
        <v>2024</v>
      </c>
      <c r="T5">
        <v>36</v>
      </c>
    </row>
    <row r="6" spans="1:20" x14ac:dyDescent="0.3">
      <c r="A6" s="284" t="s">
        <v>2267</v>
      </c>
      <c r="B6">
        <v>1</v>
      </c>
      <c r="C6" t="s">
        <v>701</v>
      </c>
      <c r="D6" t="s">
        <v>338</v>
      </c>
      <c r="E6">
        <v>321</v>
      </c>
      <c r="F6" t="s">
        <v>143</v>
      </c>
      <c r="G6" t="s">
        <v>1338</v>
      </c>
      <c r="H6">
        <v>5732</v>
      </c>
      <c r="I6">
        <v>5</v>
      </c>
      <c r="J6">
        <v>3789</v>
      </c>
      <c r="K6">
        <v>5.6001395673412419E-2</v>
      </c>
      <c r="L6">
        <v>8.471892319873317E-2</v>
      </c>
      <c r="M6">
        <v>0.55879274249825539</v>
      </c>
      <c r="N6">
        <v>5</v>
      </c>
      <c r="O6">
        <v>1</v>
      </c>
      <c r="P6">
        <v>4</v>
      </c>
      <c r="Q6">
        <v>1</v>
      </c>
      <c r="R6">
        <v>0.50279134682484294</v>
      </c>
      <c r="S6">
        <v>2024</v>
      </c>
      <c r="T6">
        <v>36</v>
      </c>
    </row>
    <row r="7" spans="1:20" x14ac:dyDescent="0.3">
      <c r="A7" s="284" t="s">
        <v>2271</v>
      </c>
      <c r="B7">
        <v>1</v>
      </c>
      <c r="C7" t="s">
        <v>701</v>
      </c>
      <c r="D7" t="s">
        <v>338</v>
      </c>
      <c r="E7">
        <v>198</v>
      </c>
      <c r="F7" t="s">
        <v>143</v>
      </c>
      <c r="G7" t="s">
        <v>1338</v>
      </c>
      <c r="H7">
        <v>5732</v>
      </c>
      <c r="I7">
        <v>6</v>
      </c>
      <c r="J7">
        <v>2657</v>
      </c>
      <c r="K7">
        <v>3.454291695743196E-2</v>
      </c>
      <c r="L7">
        <v>7.4520135491155437E-2</v>
      </c>
      <c r="M7">
        <v>0.59333565945568734</v>
      </c>
      <c r="N7">
        <v>6</v>
      </c>
      <c r="O7">
        <v>1</v>
      </c>
      <c r="P7">
        <v>5</v>
      </c>
      <c r="Q7">
        <v>1</v>
      </c>
      <c r="R7">
        <v>0.55879274249825539</v>
      </c>
      <c r="S7">
        <v>2024</v>
      </c>
      <c r="T7">
        <v>36</v>
      </c>
    </row>
    <row r="8" spans="1:20" x14ac:dyDescent="0.3">
      <c r="A8" s="284" t="s">
        <v>2270</v>
      </c>
      <c r="B8">
        <v>1</v>
      </c>
      <c r="C8" t="s">
        <v>701</v>
      </c>
      <c r="D8" t="s">
        <v>973</v>
      </c>
      <c r="E8">
        <v>183</v>
      </c>
      <c r="F8" t="s">
        <v>1339</v>
      </c>
      <c r="G8" t="s">
        <v>1340</v>
      </c>
      <c r="H8">
        <v>5732</v>
      </c>
      <c r="I8">
        <v>7</v>
      </c>
      <c r="J8">
        <v>381</v>
      </c>
      <c r="K8">
        <v>3.1926029309141658E-2</v>
      </c>
      <c r="L8">
        <v>0.48031496062992124</v>
      </c>
      <c r="M8">
        <v>0.62526168876482902</v>
      </c>
      <c r="N8">
        <v>7</v>
      </c>
      <c r="O8">
        <v>1</v>
      </c>
      <c r="P8">
        <v>6</v>
      </c>
      <c r="Q8">
        <v>1</v>
      </c>
      <c r="R8">
        <v>0.59333565945568734</v>
      </c>
      <c r="S8">
        <v>2024</v>
      </c>
      <c r="T8">
        <v>36</v>
      </c>
    </row>
    <row r="9" spans="1:20" x14ac:dyDescent="0.3">
      <c r="A9" s="284" t="s">
        <v>2273</v>
      </c>
      <c r="B9">
        <v>1</v>
      </c>
      <c r="C9" t="s">
        <v>701</v>
      </c>
      <c r="D9" t="s">
        <v>324</v>
      </c>
      <c r="E9">
        <v>172</v>
      </c>
      <c r="F9" t="s">
        <v>143</v>
      </c>
      <c r="G9" t="s">
        <v>1338</v>
      </c>
      <c r="H9">
        <v>5732</v>
      </c>
      <c r="I9">
        <v>8</v>
      </c>
      <c r="J9">
        <v>702</v>
      </c>
      <c r="K9">
        <v>3.0006978367062107E-2</v>
      </c>
      <c r="L9">
        <v>0.24501424501424501</v>
      </c>
      <c r="M9">
        <v>0.65526866713189114</v>
      </c>
      <c r="N9">
        <v>8</v>
      </c>
      <c r="O9">
        <v>1</v>
      </c>
      <c r="P9">
        <v>7</v>
      </c>
      <c r="Q9">
        <v>1</v>
      </c>
      <c r="R9">
        <v>0.62526168876482902</v>
      </c>
      <c r="S9">
        <v>2024</v>
      </c>
      <c r="T9">
        <v>36</v>
      </c>
    </row>
    <row r="10" spans="1:20" x14ac:dyDescent="0.3">
      <c r="A10" s="284" t="s">
        <v>2275</v>
      </c>
      <c r="B10">
        <v>1</v>
      </c>
      <c r="C10" t="s">
        <v>701</v>
      </c>
      <c r="D10" t="s">
        <v>635</v>
      </c>
      <c r="E10">
        <v>152</v>
      </c>
      <c r="F10" t="s">
        <v>143</v>
      </c>
      <c r="G10" t="s">
        <v>1338</v>
      </c>
      <c r="H10">
        <v>5732</v>
      </c>
      <c r="I10">
        <v>9</v>
      </c>
      <c r="J10">
        <v>356</v>
      </c>
      <c r="K10">
        <v>2.6517794836008374E-2</v>
      </c>
      <c r="L10">
        <v>0.42696629213483145</v>
      </c>
      <c r="M10">
        <v>0.68178646196789949</v>
      </c>
      <c r="N10">
        <v>9</v>
      </c>
      <c r="O10">
        <v>1</v>
      </c>
      <c r="P10">
        <v>8</v>
      </c>
      <c r="Q10">
        <v>1</v>
      </c>
      <c r="R10">
        <v>0.65526866713189114</v>
      </c>
      <c r="S10">
        <v>2024</v>
      </c>
      <c r="T10">
        <v>36</v>
      </c>
    </row>
    <row r="11" spans="1:20" x14ac:dyDescent="0.3">
      <c r="A11" s="284" t="s">
        <v>2272</v>
      </c>
      <c r="B11">
        <v>1</v>
      </c>
      <c r="C11" t="s">
        <v>701</v>
      </c>
      <c r="D11" t="s">
        <v>435</v>
      </c>
      <c r="E11">
        <v>148</v>
      </c>
      <c r="F11" t="s">
        <v>143</v>
      </c>
      <c r="G11" t="s">
        <v>1338</v>
      </c>
      <c r="H11">
        <v>5732</v>
      </c>
      <c r="I11">
        <v>10</v>
      </c>
      <c r="J11">
        <v>292</v>
      </c>
      <c r="K11">
        <v>2.5819958129797628E-2</v>
      </c>
      <c r="L11">
        <v>0.50684931506849318</v>
      </c>
      <c r="M11">
        <v>0.70760642009769714</v>
      </c>
      <c r="N11">
        <v>10</v>
      </c>
      <c r="O11">
        <v>1</v>
      </c>
      <c r="P11">
        <v>9</v>
      </c>
      <c r="Q11">
        <v>1</v>
      </c>
      <c r="R11">
        <v>0.68178646196789949</v>
      </c>
      <c r="S11">
        <v>2024</v>
      </c>
      <c r="T11">
        <v>36</v>
      </c>
    </row>
    <row r="12" spans="1:20" x14ac:dyDescent="0.3">
      <c r="A12" s="284" t="s">
        <v>2269</v>
      </c>
      <c r="B12">
        <v>1</v>
      </c>
      <c r="C12" t="s">
        <v>701</v>
      </c>
      <c r="D12" t="s">
        <v>310</v>
      </c>
      <c r="E12">
        <v>144</v>
      </c>
      <c r="F12" t="s">
        <v>143</v>
      </c>
      <c r="G12" t="s">
        <v>1338</v>
      </c>
      <c r="H12">
        <v>5732</v>
      </c>
      <c r="I12">
        <v>11</v>
      </c>
      <c r="J12">
        <v>757</v>
      </c>
      <c r="K12">
        <v>2.5122121423586882E-2</v>
      </c>
      <c r="L12">
        <v>0.19022457067371201</v>
      </c>
      <c r="M12">
        <v>0.73272854152128397</v>
      </c>
      <c r="N12">
        <v>11</v>
      </c>
      <c r="O12">
        <v>1</v>
      </c>
      <c r="P12">
        <v>10</v>
      </c>
      <c r="Q12">
        <v>1</v>
      </c>
      <c r="R12">
        <v>0.70760642009769714</v>
      </c>
      <c r="S12">
        <v>2024</v>
      </c>
      <c r="T12">
        <v>36</v>
      </c>
    </row>
    <row r="13" spans="1:20" x14ac:dyDescent="0.3">
      <c r="A13" s="284" t="s">
        <v>2274</v>
      </c>
      <c r="B13">
        <v>1</v>
      </c>
      <c r="C13" t="s">
        <v>701</v>
      </c>
      <c r="D13" t="s">
        <v>519</v>
      </c>
      <c r="E13">
        <v>139</v>
      </c>
      <c r="F13" t="s">
        <v>143</v>
      </c>
      <c r="G13" t="s">
        <v>1338</v>
      </c>
      <c r="H13">
        <v>5732</v>
      </c>
      <c r="I13">
        <v>12</v>
      </c>
      <c r="J13">
        <v>602</v>
      </c>
      <c r="K13">
        <v>2.4249825540823448E-2</v>
      </c>
      <c r="L13">
        <v>0.23089700996677742</v>
      </c>
      <c r="M13">
        <v>0.75697836706210742</v>
      </c>
      <c r="N13">
        <v>12</v>
      </c>
      <c r="O13">
        <v>1</v>
      </c>
      <c r="P13">
        <v>11</v>
      </c>
      <c r="Q13">
        <v>1</v>
      </c>
      <c r="R13">
        <v>0.73272854152128397</v>
      </c>
      <c r="S13">
        <v>2024</v>
      </c>
      <c r="T13">
        <v>36</v>
      </c>
    </row>
    <row r="14" spans="1:20" x14ac:dyDescent="0.3">
      <c r="A14" s="284" t="s">
        <v>2277</v>
      </c>
      <c r="B14">
        <v>1</v>
      </c>
      <c r="C14" t="s">
        <v>701</v>
      </c>
      <c r="D14" t="s">
        <v>223</v>
      </c>
      <c r="E14">
        <v>117</v>
      </c>
      <c r="F14" t="s">
        <v>143</v>
      </c>
      <c r="G14" t="s">
        <v>1338</v>
      </c>
      <c r="H14">
        <v>5732</v>
      </c>
      <c r="I14">
        <v>13</v>
      </c>
      <c r="J14">
        <v>274</v>
      </c>
      <c r="K14">
        <v>2.0411723656664341E-2</v>
      </c>
      <c r="L14">
        <v>0.42700729927007297</v>
      </c>
      <c r="M14">
        <v>0.77739009071877174</v>
      </c>
      <c r="N14">
        <v>13</v>
      </c>
      <c r="O14">
        <v>0</v>
      </c>
      <c r="P14">
        <v>12</v>
      </c>
      <c r="Q14">
        <v>0</v>
      </c>
      <c r="R14">
        <v>0.75697836706210742</v>
      </c>
      <c r="S14">
        <v>2024</v>
      </c>
      <c r="T14">
        <v>36</v>
      </c>
    </row>
    <row r="15" spans="1:20" x14ac:dyDescent="0.3">
      <c r="A15" s="284" t="s">
        <v>2276</v>
      </c>
      <c r="B15">
        <v>1</v>
      </c>
      <c r="C15" t="s">
        <v>701</v>
      </c>
      <c r="D15" t="s">
        <v>338</v>
      </c>
      <c r="E15">
        <v>115</v>
      </c>
      <c r="F15" t="s">
        <v>143</v>
      </c>
      <c r="G15" t="s">
        <v>1338</v>
      </c>
      <c r="H15">
        <v>5732</v>
      </c>
      <c r="I15">
        <v>14</v>
      </c>
      <c r="J15">
        <v>1508</v>
      </c>
      <c r="K15">
        <v>2.0062805303558966E-2</v>
      </c>
      <c r="L15">
        <v>7.6259946949602128E-2</v>
      </c>
      <c r="M15">
        <v>0.79745289602233072</v>
      </c>
      <c r="N15">
        <v>14</v>
      </c>
      <c r="O15">
        <v>0</v>
      </c>
      <c r="P15">
        <v>13</v>
      </c>
      <c r="Q15">
        <v>0</v>
      </c>
      <c r="R15">
        <v>0.77739009071877174</v>
      </c>
      <c r="S15">
        <v>2024</v>
      </c>
      <c r="T15">
        <v>36</v>
      </c>
    </row>
    <row r="16" spans="1:20" x14ac:dyDescent="0.3">
      <c r="A16" s="284" t="s">
        <v>2393</v>
      </c>
      <c r="B16">
        <v>1</v>
      </c>
      <c r="C16" t="s">
        <v>701</v>
      </c>
      <c r="D16" t="s">
        <v>408</v>
      </c>
      <c r="E16">
        <v>77</v>
      </c>
      <c r="F16" t="s">
        <v>143</v>
      </c>
      <c r="G16" t="s">
        <v>1338</v>
      </c>
      <c r="H16">
        <v>5732</v>
      </c>
      <c r="I16">
        <v>15</v>
      </c>
      <c r="J16">
        <v>5976</v>
      </c>
      <c r="K16">
        <v>1.3433356594556873E-2</v>
      </c>
      <c r="L16">
        <v>1.2884872824631861E-2</v>
      </c>
      <c r="M16">
        <v>0.81088625261688763</v>
      </c>
      <c r="N16">
        <v>15</v>
      </c>
      <c r="O16">
        <v>0</v>
      </c>
      <c r="P16">
        <v>14</v>
      </c>
      <c r="Q16">
        <v>0</v>
      </c>
      <c r="R16">
        <v>0.79745289602233072</v>
      </c>
      <c r="S16">
        <v>2024</v>
      </c>
      <c r="T16">
        <v>36</v>
      </c>
    </row>
    <row r="17" spans="1:20" x14ac:dyDescent="0.3">
      <c r="A17" s="284" t="s">
        <v>2278</v>
      </c>
      <c r="B17">
        <v>2</v>
      </c>
      <c r="C17" t="s">
        <v>895</v>
      </c>
      <c r="D17" t="s">
        <v>176</v>
      </c>
      <c r="E17">
        <v>258</v>
      </c>
      <c r="F17" t="s">
        <v>143</v>
      </c>
      <c r="G17" t="s">
        <v>1341</v>
      </c>
      <c r="H17">
        <v>550</v>
      </c>
      <c r="I17">
        <v>1</v>
      </c>
      <c r="J17">
        <v>1553</v>
      </c>
      <c r="K17">
        <v>0.46909090909090911</v>
      </c>
      <c r="L17">
        <v>0.16613007083065034</v>
      </c>
      <c r="M17">
        <v>0.46909090909090911</v>
      </c>
      <c r="N17">
        <v>1</v>
      </c>
      <c r="O17">
        <v>1</v>
      </c>
      <c r="P17">
        <v>193</v>
      </c>
      <c r="Q17">
        <v>0</v>
      </c>
      <c r="R17">
        <v>0.99581297976273286</v>
      </c>
      <c r="S17">
        <v>2024</v>
      </c>
      <c r="T17">
        <v>36</v>
      </c>
    </row>
    <row r="18" spans="1:20" x14ac:dyDescent="0.3">
      <c r="A18" s="284" t="s">
        <v>2279</v>
      </c>
      <c r="B18">
        <v>2</v>
      </c>
      <c r="C18" t="s">
        <v>895</v>
      </c>
      <c r="D18" t="s">
        <v>483</v>
      </c>
      <c r="E18">
        <v>118</v>
      </c>
      <c r="F18" t="s">
        <v>143</v>
      </c>
      <c r="G18" t="s">
        <v>1342</v>
      </c>
      <c r="H18">
        <v>550</v>
      </c>
      <c r="I18">
        <v>2</v>
      </c>
      <c r="J18">
        <v>918</v>
      </c>
      <c r="K18">
        <v>0.21454545454545454</v>
      </c>
      <c r="L18">
        <v>0.12854030501089325</v>
      </c>
      <c r="M18">
        <v>0.6836363636363636</v>
      </c>
      <c r="N18">
        <v>2</v>
      </c>
      <c r="O18">
        <v>1</v>
      </c>
      <c r="P18">
        <v>1</v>
      </c>
      <c r="Q18">
        <v>1</v>
      </c>
      <c r="R18">
        <v>0.46909090909090911</v>
      </c>
      <c r="S18">
        <v>2024</v>
      </c>
      <c r="T18">
        <v>36</v>
      </c>
    </row>
    <row r="19" spans="1:20" x14ac:dyDescent="0.3">
      <c r="A19" s="284" t="s">
        <v>2280</v>
      </c>
      <c r="B19">
        <v>2</v>
      </c>
      <c r="C19" t="s">
        <v>895</v>
      </c>
      <c r="D19" t="s">
        <v>309</v>
      </c>
      <c r="E19">
        <v>37</v>
      </c>
      <c r="F19" t="s">
        <v>143</v>
      </c>
      <c r="G19" t="s">
        <v>1341</v>
      </c>
      <c r="H19">
        <v>550</v>
      </c>
      <c r="I19">
        <v>3</v>
      </c>
      <c r="J19">
        <v>2458</v>
      </c>
      <c r="K19">
        <v>6.7272727272727276E-2</v>
      </c>
      <c r="L19">
        <v>1.5052888527257934E-2</v>
      </c>
      <c r="M19">
        <v>0.75090909090909086</v>
      </c>
      <c r="N19">
        <v>3</v>
      </c>
      <c r="O19">
        <v>1</v>
      </c>
      <c r="P19">
        <v>2</v>
      </c>
      <c r="Q19">
        <v>1</v>
      </c>
      <c r="R19">
        <v>0.6836363636363636</v>
      </c>
      <c r="S19">
        <v>2024</v>
      </c>
      <c r="T19">
        <v>36</v>
      </c>
    </row>
    <row r="20" spans="1:20" x14ac:dyDescent="0.3">
      <c r="A20" s="284" t="s">
        <v>2281</v>
      </c>
      <c r="B20">
        <v>2</v>
      </c>
      <c r="C20" t="s">
        <v>895</v>
      </c>
      <c r="D20" t="s">
        <v>663</v>
      </c>
      <c r="E20">
        <v>21</v>
      </c>
      <c r="F20" t="s">
        <v>143</v>
      </c>
      <c r="G20" t="s">
        <v>1341</v>
      </c>
      <c r="H20">
        <v>550</v>
      </c>
      <c r="I20">
        <v>4</v>
      </c>
      <c r="J20">
        <v>1026</v>
      </c>
      <c r="K20">
        <v>3.8181818181818185E-2</v>
      </c>
      <c r="L20">
        <v>2.046783625730994E-2</v>
      </c>
      <c r="M20">
        <v>0.78909090909090907</v>
      </c>
      <c r="N20">
        <v>4</v>
      </c>
      <c r="O20">
        <v>0</v>
      </c>
      <c r="P20">
        <v>3</v>
      </c>
      <c r="Q20">
        <v>0</v>
      </c>
      <c r="R20">
        <v>0.75090909090909086</v>
      </c>
      <c r="S20">
        <v>2024</v>
      </c>
      <c r="T20">
        <v>36</v>
      </c>
    </row>
    <row r="21" spans="1:20" x14ac:dyDescent="0.3">
      <c r="A21" s="284" t="s">
        <v>2285</v>
      </c>
      <c r="B21">
        <v>2</v>
      </c>
      <c r="C21" t="s">
        <v>895</v>
      </c>
      <c r="D21" t="s">
        <v>188</v>
      </c>
      <c r="E21">
        <v>16</v>
      </c>
      <c r="F21" t="s">
        <v>143</v>
      </c>
      <c r="G21" t="s">
        <v>1341</v>
      </c>
      <c r="H21">
        <v>550</v>
      </c>
      <c r="I21">
        <v>5</v>
      </c>
      <c r="J21">
        <v>489</v>
      </c>
      <c r="K21">
        <v>2.9090909090909091E-2</v>
      </c>
      <c r="L21">
        <v>3.2719836400817999E-2</v>
      </c>
      <c r="M21">
        <v>0.81818181818181812</v>
      </c>
      <c r="N21">
        <v>5</v>
      </c>
      <c r="O21">
        <v>0</v>
      </c>
      <c r="P21">
        <v>4</v>
      </c>
      <c r="Q21">
        <v>0</v>
      </c>
      <c r="R21">
        <v>0.78909090909090907</v>
      </c>
      <c r="S21">
        <v>2024</v>
      </c>
      <c r="T21">
        <v>36</v>
      </c>
    </row>
    <row r="22" spans="1:20" x14ac:dyDescent="0.3">
      <c r="A22" s="284" t="s">
        <v>2283</v>
      </c>
      <c r="B22">
        <v>2</v>
      </c>
      <c r="C22" t="s">
        <v>895</v>
      </c>
      <c r="D22" t="s">
        <v>522</v>
      </c>
      <c r="E22">
        <v>13</v>
      </c>
      <c r="F22" t="s">
        <v>143</v>
      </c>
      <c r="G22" t="s">
        <v>1341</v>
      </c>
      <c r="H22">
        <v>550</v>
      </c>
      <c r="I22">
        <v>6</v>
      </c>
      <c r="J22">
        <v>99</v>
      </c>
      <c r="K22">
        <v>2.3636363636363636E-2</v>
      </c>
      <c r="L22">
        <v>0.13131313131313133</v>
      </c>
      <c r="M22">
        <v>0.8418181818181818</v>
      </c>
      <c r="N22">
        <v>6</v>
      </c>
      <c r="O22">
        <v>0</v>
      </c>
      <c r="P22">
        <v>5</v>
      </c>
      <c r="Q22">
        <v>0</v>
      </c>
      <c r="R22">
        <v>0.81818181818181812</v>
      </c>
      <c r="S22">
        <v>2024</v>
      </c>
      <c r="T22">
        <v>36</v>
      </c>
    </row>
    <row r="23" spans="1:20" x14ac:dyDescent="0.3">
      <c r="A23" s="284" t="s">
        <v>2282</v>
      </c>
      <c r="B23">
        <v>2</v>
      </c>
      <c r="C23" t="s">
        <v>895</v>
      </c>
      <c r="D23" t="s">
        <v>493</v>
      </c>
      <c r="E23">
        <v>12</v>
      </c>
      <c r="F23" t="s">
        <v>143</v>
      </c>
      <c r="G23" t="s">
        <v>1341</v>
      </c>
      <c r="H23">
        <v>550</v>
      </c>
      <c r="I23">
        <v>7</v>
      </c>
      <c r="J23">
        <v>131</v>
      </c>
      <c r="K23">
        <v>2.181818181818182E-2</v>
      </c>
      <c r="L23">
        <v>9.1603053435114504E-2</v>
      </c>
      <c r="M23">
        <v>0.86363636363636365</v>
      </c>
      <c r="N23">
        <v>7</v>
      </c>
      <c r="O23">
        <v>0</v>
      </c>
      <c r="P23">
        <v>6</v>
      </c>
      <c r="Q23">
        <v>0</v>
      </c>
      <c r="R23">
        <v>0.8418181818181818</v>
      </c>
      <c r="S23">
        <v>2024</v>
      </c>
      <c r="T23">
        <v>36</v>
      </c>
    </row>
    <row r="24" spans="1:20" x14ac:dyDescent="0.3">
      <c r="A24" s="284" t="s">
        <v>2286</v>
      </c>
      <c r="B24">
        <v>2</v>
      </c>
      <c r="C24" t="s">
        <v>895</v>
      </c>
      <c r="D24" t="s">
        <v>185</v>
      </c>
      <c r="E24">
        <v>10</v>
      </c>
      <c r="F24" t="s">
        <v>143</v>
      </c>
      <c r="G24" t="s">
        <v>1341</v>
      </c>
      <c r="H24">
        <v>550</v>
      </c>
      <c r="I24">
        <v>8</v>
      </c>
      <c r="J24">
        <v>371</v>
      </c>
      <c r="K24">
        <v>1.8181818181818181E-2</v>
      </c>
      <c r="L24">
        <v>2.6954177897574125E-2</v>
      </c>
      <c r="M24">
        <v>0.88181818181818183</v>
      </c>
      <c r="N24">
        <v>8</v>
      </c>
      <c r="O24">
        <v>0</v>
      </c>
      <c r="P24">
        <v>7</v>
      </c>
      <c r="Q24">
        <v>0</v>
      </c>
      <c r="R24">
        <v>0.86363636363636365</v>
      </c>
      <c r="S24">
        <v>2024</v>
      </c>
      <c r="T24">
        <v>36</v>
      </c>
    </row>
    <row r="25" spans="1:20" x14ac:dyDescent="0.3">
      <c r="A25" s="284" t="s">
        <v>2288</v>
      </c>
      <c r="B25">
        <v>2</v>
      </c>
      <c r="C25" t="s">
        <v>895</v>
      </c>
      <c r="D25" t="s">
        <v>586</v>
      </c>
      <c r="E25">
        <v>9</v>
      </c>
      <c r="F25" t="s">
        <v>143</v>
      </c>
      <c r="G25" t="s">
        <v>1341</v>
      </c>
      <c r="H25">
        <v>550</v>
      </c>
      <c r="I25">
        <v>9.5</v>
      </c>
      <c r="J25">
        <v>420</v>
      </c>
      <c r="K25">
        <v>1.6363636363636365E-2</v>
      </c>
      <c r="L25">
        <v>2.1428571428571429E-2</v>
      </c>
      <c r="M25">
        <v>0.89818181818181819</v>
      </c>
      <c r="N25">
        <v>9</v>
      </c>
      <c r="O25">
        <v>0</v>
      </c>
      <c r="P25">
        <v>8</v>
      </c>
      <c r="Q25">
        <v>0</v>
      </c>
      <c r="R25">
        <v>0.88181818181818183</v>
      </c>
      <c r="S25">
        <v>2024</v>
      </c>
      <c r="T25">
        <v>36</v>
      </c>
    </row>
    <row r="26" spans="1:20" x14ac:dyDescent="0.3">
      <c r="A26" s="284" t="s">
        <v>2457</v>
      </c>
      <c r="B26">
        <v>2</v>
      </c>
      <c r="C26" t="s">
        <v>895</v>
      </c>
      <c r="D26" t="s">
        <v>648</v>
      </c>
      <c r="E26">
        <v>9</v>
      </c>
      <c r="F26" t="s">
        <v>143</v>
      </c>
      <c r="G26" t="s">
        <v>1341</v>
      </c>
      <c r="H26">
        <v>550</v>
      </c>
      <c r="I26">
        <v>9.5</v>
      </c>
      <c r="J26">
        <v>761</v>
      </c>
      <c r="K26">
        <v>1.6363636363636365E-2</v>
      </c>
      <c r="L26">
        <v>1.1826544021024968E-2</v>
      </c>
      <c r="M26">
        <v>0.91454545454545455</v>
      </c>
      <c r="N26">
        <v>10</v>
      </c>
      <c r="O26">
        <v>0</v>
      </c>
      <c r="P26">
        <v>9.5</v>
      </c>
      <c r="Q26">
        <v>0</v>
      </c>
      <c r="R26">
        <v>0.89818181818181819</v>
      </c>
      <c r="S26">
        <v>2024</v>
      </c>
      <c r="T26">
        <v>36</v>
      </c>
    </row>
    <row r="27" spans="1:20" x14ac:dyDescent="0.3">
      <c r="A27" s="284" t="s">
        <v>2289</v>
      </c>
      <c r="B27">
        <v>2</v>
      </c>
      <c r="C27" t="s">
        <v>895</v>
      </c>
      <c r="D27" t="s">
        <v>433</v>
      </c>
      <c r="E27">
        <v>8</v>
      </c>
      <c r="F27" t="s">
        <v>143</v>
      </c>
      <c r="G27" t="s">
        <v>1342</v>
      </c>
      <c r="H27">
        <v>550</v>
      </c>
      <c r="I27">
        <v>11</v>
      </c>
      <c r="J27">
        <v>64</v>
      </c>
      <c r="K27">
        <v>1.4545454545454545E-2</v>
      </c>
      <c r="L27">
        <v>0.125</v>
      </c>
      <c r="M27">
        <v>0.92909090909090908</v>
      </c>
      <c r="N27">
        <v>11</v>
      </c>
      <c r="O27">
        <v>0</v>
      </c>
      <c r="P27">
        <v>9.5</v>
      </c>
      <c r="Q27">
        <v>0</v>
      </c>
      <c r="R27">
        <v>0.91454545454545455</v>
      </c>
      <c r="S27">
        <v>2024</v>
      </c>
      <c r="T27">
        <v>36</v>
      </c>
    </row>
    <row r="28" spans="1:20" x14ac:dyDescent="0.3">
      <c r="A28" s="284" t="s">
        <v>3183</v>
      </c>
      <c r="B28">
        <v>2</v>
      </c>
      <c r="C28" t="s">
        <v>895</v>
      </c>
      <c r="D28" t="s">
        <v>616</v>
      </c>
      <c r="E28">
        <v>5</v>
      </c>
      <c r="F28" t="s">
        <v>143</v>
      </c>
      <c r="G28" t="s">
        <v>1342</v>
      </c>
      <c r="H28">
        <v>550</v>
      </c>
      <c r="I28">
        <v>13</v>
      </c>
      <c r="J28">
        <v>88</v>
      </c>
      <c r="K28">
        <v>9.0909090909090905E-3</v>
      </c>
      <c r="L28">
        <v>5.6818181818181816E-2</v>
      </c>
      <c r="M28">
        <v>0.93818181818181812</v>
      </c>
      <c r="N28">
        <v>12</v>
      </c>
      <c r="O28">
        <v>0</v>
      </c>
      <c r="P28">
        <v>11</v>
      </c>
      <c r="Q28">
        <v>0</v>
      </c>
      <c r="R28">
        <v>0.92909090909090908</v>
      </c>
      <c r="S28">
        <v>2024</v>
      </c>
      <c r="T28">
        <v>36</v>
      </c>
    </row>
    <row r="29" spans="1:20" x14ac:dyDescent="0.3">
      <c r="A29" s="284" t="s">
        <v>2290</v>
      </c>
      <c r="B29">
        <v>2</v>
      </c>
      <c r="C29" t="s">
        <v>895</v>
      </c>
      <c r="D29" t="s">
        <v>167</v>
      </c>
      <c r="E29">
        <v>5</v>
      </c>
      <c r="F29" t="s">
        <v>143</v>
      </c>
      <c r="G29" t="s">
        <v>1341</v>
      </c>
      <c r="H29">
        <v>550</v>
      </c>
      <c r="I29">
        <v>13</v>
      </c>
      <c r="J29">
        <v>483</v>
      </c>
      <c r="K29">
        <v>9.0909090909090905E-3</v>
      </c>
      <c r="L29">
        <v>1.0351966873706004E-2</v>
      </c>
      <c r="M29">
        <v>0.94727272727272716</v>
      </c>
      <c r="N29">
        <v>13</v>
      </c>
      <c r="O29">
        <v>0</v>
      </c>
      <c r="P29">
        <v>13</v>
      </c>
      <c r="Q29">
        <v>0</v>
      </c>
      <c r="R29">
        <v>0.93818181818181812</v>
      </c>
      <c r="S29">
        <v>2024</v>
      </c>
      <c r="T29">
        <v>36</v>
      </c>
    </row>
    <row r="30" spans="1:20" x14ac:dyDescent="0.3">
      <c r="A30" s="284" t="s">
        <v>2287</v>
      </c>
      <c r="B30">
        <v>2</v>
      </c>
      <c r="C30" t="s">
        <v>895</v>
      </c>
      <c r="D30" t="s">
        <v>351</v>
      </c>
      <c r="E30">
        <v>5</v>
      </c>
      <c r="F30" t="s">
        <v>143</v>
      </c>
      <c r="G30" t="s">
        <v>1341</v>
      </c>
      <c r="H30">
        <v>550</v>
      </c>
      <c r="I30">
        <v>13</v>
      </c>
      <c r="J30">
        <v>420</v>
      </c>
      <c r="K30">
        <v>9.0909090909090905E-3</v>
      </c>
      <c r="L30">
        <v>1.1904761904761904E-2</v>
      </c>
      <c r="M30">
        <v>0.95636363636363619</v>
      </c>
      <c r="N30">
        <v>14</v>
      </c>
      <c r="O30">
        <v>0</v>
      </c>
      <c r="P30">
        <v>13</v>
      </c>
      <c r="Q30">
        <v>0</v>
      </c>
      <c r="R30">
        <v>0.94727272727272716</v>
      </c>
      <c r="S30">
        <v>2024</v>
      </c>
      <c r="T30">
        <v>36</v>
      </c>
    </row>
    <row r="31" spans="1:20" x14ac:dyDescent="0.3">
      <c r="A31" s="284" t="s">
        <v>2291</v>
      </c>
      <c r="B31">
        <v>4</v>
      </c>
      <c r="C31" t="s">
        <v>704</v>
      </c>
      <c r="D31" t="s">
        <v>572</v>
      </c>
      <c r="E31">
        <v>2731</v>
      </c>
      <c r="F31" t="s">
        <v>143</v>
      </c>
      <c r="G31" t="s">
        <v>1343</v>
      </c>
      <c r="H31">
        <v>44231</v>
      </c>
      <c r="I31">
        <v>1</v>
      </c>
      <c r="J31">
        <v>3857</v>
      </c>
      <c r="K31">
        <v>6.1744025683344264E-2</v>
      </c>
      <c r="L31">
        <v>0.70806326160228161</v>
      </c>
      <c r="M31">
        <v>6.1744025683344264E-2</v>
      </c>
      <c r="N31">
        <v>1</v>
      </c>
      <c r="O31">
        <v>1</v>
      </c>
      <c r="P31">
        <v>26.5</v>
      </c>
      <c r="Q31">
        <v>0</v>
      </c>
      <c r="R31">
        <v>1</v>
      </c>
      <c r="S31">
        <v>2024</v>
      </c>
      <c r="T31">
        <v>36</v>
      </c>
    </row>
    <row r="32" spans="1:20" x14ac:dyDescent="0.3">
      <c r="A32" s="284" t="s">
        <v>2292</v>
      </c>
      <c r="B32">
        <v>4</v>
      </c>
      <c r="C32" t="s">
        <v>704</v>
      </c>
      <c r="D32" t="s">
        <v>572</v>
      </c>
      <c r="E32">
        <v>2431</v>
      </c>
      <c r="F32" t="s">
        <v>143</v>
      </c>
      <c r="G32" t="s">
        <v>1343</v>
      </c>
      <c r="H32">
        <v>44231</v>
      </c>
      <c r="I32">
        <v>2</v>
      </c>
      <c r="J32">
        <v>3388</v>
      </c>
      <c r="K32">
        <v>5.4961452375031083E-2</v>
      </c>
      <c r="L32">
        <v>0.71753246753246758</v>
      </c>
      <c r="M32">
        <v>0.11670547805837535</v>
      </c>
      <c r="N32">
        <v>2</v>
      </c>
      <c r="O32">
        <v>1</v>
      </c>
      <c r="P32">
        <v>1</v>
      </c>
      <c r="Q32">
        <v>1</v>
      </c>
      <c r="R32">
        <v>6.1744025683344264E-2</v>
      </c>
      <c r="S32">
        <v>2024</v>
      </c>
      <c r="T32">
        <v>36</v>
      </c>
    </row>
    <row r="33" spans="1:20" x14ac:dyDescent="0.3">
      <c r="A33" s="284" t="s">
        <v>2293</v>
      </c>
      <c r="B33">
        <v>4</v>
      </c>
      <c r="C33" t="s">
        <v>704</v>
      </c>
      <c r="D33" t="s">
        <v>646</v>
      </c>
      <c r="E33">
        <v>2293</v>
      </c>
      <c r="F33" t="s">
        <v>143</v>
      </c>
      <c r="G33" t="s">
        <v>1343</v>
      </c>
      <c r="H33">
        <v>44231</v>
      </c>
      <c r="I33">
        <v>3</v>
      </c>
      <c r="J33">
        <v>4693</v>
      </c>
      <c r="K33">
        <v>5.1841468653207025E-2</v>
      </c>
      <c r="L33">
        <v>0.48860004261666312</v>
      </c>
      <c r="M33">
        <v>0.16854694671158238</v>
      </c>
      <c r="N33">
        <v>3</v>
      </c>
      <c r="O33">
        <v>1</v>
      </c>
      <c r="P33">
        <v>2</v>
      </c>
      <c r="Q33">
        <v>1</v>
      </c>
      <c r="R33">
        <v>0.11670547805837535</v>
      </c>
      <c r="S33">
        <v>2024</v>
      </c>
      <c r="T33">
        <v>36</v>
      </c>
    </row>
    <row r="34" spans="1:20" x14ac:dyDescent="0.3">
      <c r="A34" s="284" t="s">
        <v>2296</v>
      </c>
      <c r="B34">
        <v>4</v>
      </c>
      <c r="C34" t="s">
        <v>704</v>
      </c>
      <c r="D34" t="s">
        <v>638</v>
      </c>
      <c r="E34">
        <v>2211</v>
      </c>
      <c r="F34" t="s">
        <v>143</v>
      </c>
      <c r="G34" t="s">
        <v>1343</v>
      </c>
      <c r="H34">
        <v>44231</v>
      </c>
      <c r="I34">
        <v>4</v>
      </c>
      <c r="J34">
        <v>3376</v>
      </c>
      <c r="K34">
        <v>4.9987565282268095E-2</v>
      </c>
      <c r="L34">
        <v>0.65491706161137442</v>
      </c>
      <c r="M34">
        <v>0.21853451199385049</v>
      </c>
      <c r="N34">
        <v>4</v>
      </c>
      <c r="O34">
        <v>1</v>
      </c>
      <c r="P34">
        <v>3</v>
      </c>
      <c r="Q34">
        <v>1</v>
      </c>
      <c r="R34">
        <v>0.16854694671158238</v>
      </c>
      <c r="S34">
        <v>2024</v>
      </c>
      <c r="T34">
        <v>36</v>
      </c>
    </row>
    <row r="35" spans="1:20" x14ac:dyDescent="0.3">
      <c r="A35" s="284" t="s">
        <v>2294</v>
      </c>
      <c r="B35">
        <v>4</v>
      </c>
      <c r="C35" t="s">
        <v>704</v>
      </c>
      <c r="D35" t="s">
        <v>244</v>
      </c>
      <c r="E35">
        <v>2199</v>
      </c>
      <c r="F35" t="s">
        <v>143</v>
      </c>
      <c r="G35" t="s">
        <v>1343</v>
      </c>
      <c r="H35">
        <v>44231</v>
      </c>
      <c r="I35">
        <v>5</v>
      </c>
      <c r="J35">
        <v>3920</v>
      </c>
      <c r="K35">
        <v>4.9716262349935564E-2</v>
      </c>
      <c r="L35">
        <v>0.56096938775510208</v>
      </c>
      <c r="M35">
        <v>0.26825077434378608</v>
      </c>
      <c r="N35">
        <v>5</v>
      </c>
      <c r="O35">
        <v>1</v>
      </c>
      <c r="P35">
        <v>4</v>
      </c>
      <c r="Q35">
        <v>1</v>
      </c>
      <c r="R35">
        <v>0.21853451199385049</v>
      </c>
      <c r="S35">
        <v>2024</v>
      </c>
      <c r="T35">
        <v>36</v>
      </c>
    </row>
    <row r="36" spans="1:20" x14ac:dyDescent="0.3">
      <c r="A36" s="284" t="s">
        <v>2295</v>
      </c>
      <c r="B36">
        <v>4</v>
      </c>
      <c r="C36" t="s">
        <v>704</v>
      </c>
      <c r="D36" t="s">
        <v>347</v>
      </c>
      <c r="E36">
        <v>2130</v>
      </c>
      <c r="F36" t="s">
        <v>143</v>
      </c>
      <c r="G36" t="s">
        <v>1343</v>
      </c>
      <c r="H36">
        <v>44231</v>
      </c>
      <c r="I36">
        <v>6</v>
      </c>
      <c r="J36">
        <v>5580</v>
      </c>
      <c r="K36">
        <v>4.8156270489023538E-2</v>
      </c>
      <c r="L36">
        <v>0.38172043010752688</v>
      </c>
      <c r="M36">
        <v>0.31640704483280963</v>
      </c>
      <c r="N36">
        <v>6</v>
      </c>
      <c r="O36">
        <v>1</v>
      </c>
      <c r="P36">
        <v>5</v>
      </c>
      <c r="Q36">
        <v>1</v>
      </c>
      <c r="R36">
        <v>0.26825077434378608</v>
      </c>
      <c r="S36">
        <v>2024</v>
      </c>
      <c r="T36">
        <v>36</v>
      </c>
    </row>
    <row r="37" spans="1:20" x14ac:dyDescent="0.3">
      <c r="A37" s="284" t="s">
        <v>2297</v>
      </c>
      <c r="B37">
        <v>4</v>
      </c>
      <c r="C37" t="s">
        <v>704</v>
      </c>
      <c r="D37" t="s">
        <v>572</v>
      </c>
      <c r="E37">
        <v>2059</v>
      </c>
      <c r="F37" t="s">
        <v>143</v>
      </c>
      <c r="G37" t="s">
        <v>1343</v>
      </c>
      <c r="H37">
        <v>44231</v>
      </c>
      <c r="I37">
        <v>7</v>
      </c>
      <c r="J37">
        <v>3141</v>
      </c>
      <c r="K37">
        <v>4.6551061472722748E-2</v>
      </c>
      <c r="L37">
        <v>0.65552371856096781</v>
      </c>
      <c r="M37">
        <v>0.36295810630553238</v>
      </c>
      <c r="N37">
        <v>7</v>
      </c>
      <c r="O37">
        <v>1</v>
      </c>
      <c r="P37">
        <v>6</v>
      </c>
      <c r="Q37">
        <v>1</v>
      </c>
      <c r="R37">
        <v>0.31640704483280963</v>
      </c>
      <c r="S37">
        <v>2024</v>
      </c>
      <c r="T37">
        <v>36</v>
      </c>
    </row>
    <row r="38" spans="1:20" x14ac:dyDescent="0.3">
      <c r="A38" s="284" t="s">
        <v>2300</v>
      </c>
      <c r="B38">
        <v>4</v>
      </c>
      <c r="C38" t="s">
        <v>704</v>
      </c>
      <c r="D38" t="s">
        <v>279</v>
      </c>
      <c r="E38">
        <v>1685</v>
      </c>
      <c r="F38" t="s">
        <v>143</v>
      </c>
      <c r="G38" t="s">
        <v>1343</v>
      </c>
      <c r="H38">
        <v>44231</v>
      </c>
      <c r="I38">
        <v>8</v>
      </c>
      <c r="J38">
        <v>2164</v>
      </c>
      <c r="K38">
        <v>3.8095453415025661E-2</v>
      </c>
      <c r="L38">
        <v>0.77865064695009245</v>
      </c>
      <c r="M38">
        <v>0.40105355972055806</v>
      </c>
      <c r="N38">
        <v>8</v>
      </c>
      <c r="O38">
        <v>1</v>
      </c>
      <c r="P38">
        <v>7</v>
      </c>
      <c r="Q38">
        <v>1</v>
      </c>
      <c r="R38">
        <v>0.36295810630553238</v>
      </c>
      <c r="S38">
        <v>2024</v>
      </c>
      <c r="T38">
        <v>36</v>
      </c>
    </row>
    <row r="39" spans="1:20" x14ac:dyDescent="0.3">
      <c r="A39" s="284" t="s">
        <v>2299</v>
      </c>
      <c r="B39">
        <v>4</v>
      </c>
      <c r="C39" t="s">
        <v>704</v>
      </c>
      <c r="D39" t="s">
        <v>156</v>
      </c>
      <c r="E39">
        <v>1617</v>
      </c>
      <c r="F39" t="s">
        <v>143</v>
      </c>
      <c r="G39" t="s">
        <v>1343</v>
      </c>
      <c r="H39">
        <v>44231</v>
      </c>
      <c r="I39">
        <v>9</v>
      </c>
      <c r="J39">
        <v>2398</v>
      </c>
      <c r="K39">
        <v>3.6558070131808007E-2</v>
      </c>
      <c r="L39">
        <v>0.67431192660550454</v>
      </c>
      <c r="M39">
        <v>0.43761162985236607</v>
      </c>
      <c r="N39">
        <v>9</v>
      </c>
      <c r="O39">
        <v>1</v>
      </c>
      <c r="P39">
        <v>8</v>
      </c>
      <c r="Q39">
        <v>1</v>
      </c>
      <c r="R39">
        <v>0.40105355972055806</v>
      </c>
      <c r="S39">
        <v>2024</v>
      </c>
      <c r="T39">
        <v>36</v>
      </c>
    </row>
    <row r="40" spans="1:20" x14ac:dyDescent="0.3">
      <c r="A40" s="284" t="s">
        <v>2298</v>
      </c>
      <c r="B40">
        <v>4</v>
      </c>
      <c r="C40" t="s">
        <v>704</v>
      </c>
      <c r="D40" t="s">
        <v>244</v>
      </c>
      <c r="E40">
        <v>1600</v>
      </c>
      <c r="F40" t="s">
        <v>143</v>
      </c>
      <c r="G40" t="s">
        <v>1343</v>
      </c>
      <c r="H40">
        <v>44231</v>
      </c>
      <c r="I40">
        <v>10</v>
      </c>
      <c r="J40">
        <v>2832</v>
      </c>
      <c r="K40">
        <v>3.6173724311003595E-2</v>
      </c>
      <c r="L40">
        <v>0.56497175141242939</v>
      </c>
      <c r="M40">
        <v>0.47378535416336964</v>
      </c>
      <c r="N40">
        <v>10</v>
      </c>
      <c r="O40">
        <v>1</v>
      </c>
      <c r="P40">
        <v>9</v>
      </c>
      <c r="Q40">
        <v>1</v>
      </c>
      <c r="R40">
        <v>0.43761162985236607</v>
      </c>
      <c r="S40">
        <v>2024</v>
      </c>
      <c r="T40">
        <v>36</v>
      </c>
    </row>
    <row r="41" spans="1:20" x14ac:dyDescent="0.3">
      <c r="A41" s="284" t="s">
        <v>2301</v>
      </c>
      <c r="B41">
        <v>4</v>
      </c>
      <c r="C41" t="s">
        <v>704</v>
      </c>
      <c r="D41" t="s">
        <v>382</v>
      </c>
      <c r="E41">
        <v>1389</v>
      </c>
      <c r="F41" t="s">
        <v>143</v>
      </c>
      <c r="G41" t="s">
        <v>1343</v>
      </c>
      <c r="H41">
        <v>44231</v>
      </c>
      <c r="I41">
        <v>11</v>
      </c>
      <c r="J41">
        <v>2260</v>
      </c>
      <c r="K41">
        <v>3.1403314417489996E-2</v>
      </c>
      <c r="L41">
        <v>0.61460176991150439</v>
      </c>
      <c r="M41">
        <v>0.50518866858085965</v>
      </c>
      <c r="N41">
        <v>11</v>
      </c>
      <c r="O41">
        <v>1</v>
      </c>
      <c r="P41">
        <v>10</v>
      </c>
      <c r="Q41">
        <v>1</v>
      </c>
      <c r="R41">
        <v>0.47378535416336964</v>
      </c>
      <c r="S41">
        <v>2024</v>
      </c>
      <c r="T41">
        <v>36</v>
      </c>
    </row>
    <row r="42" spans="1:20" x14ac:dyDescent="0.3">
      <c r="A42" s="284" t="s">
        <v>2302</v>
      </c>
      <c r="B42">
        <v>4</v>
      </c>
      <c r="C42" t="s">
        <v>704</v>
      </c>
      <c r="D42" t="s">
        <v>572</v>
      </c>
      <c r="E42">
        <v>1375</v>
      </c>
      <c r="F42" t="s">
        <v>143</v>
      </c>
      <c r="G42" t="s">
        <v>1343</v>
      </c>
      <c r="H42">
        <v>44231</v>
      </c>
      <c r="I42">
        <v>12</v>
      </c>
      <c r="J42">
        <v>1965</v>
      </c>
      <c r="K42">
        <v>3.1086794329768713E-2</v>
      </c>
      <c r="L42">
        <v>0.69974554707379133</v>
      </c>
      <c r="M42">
        <v>0.53627546291062833</v>
      </c>
      <c r="N42">
        <v>12</v>
      </c>
      <c r="O42">
        <v>1</v>
      </c>
      <c r="P42">
        <v>11</v>
      </c>
      <c r="Q42">
        <v>1</v>
      </c>
      <c r="R42">
        <v>0.50518866858085965</v>
      </c>
      <c r="S42">
        <v>2024</v>
      </c>
      <c r="T42">
        <v>36</v>
      </c>
    </row>
    <row r="43" spans="1:20" x14ac:dyDescent="0.3">
      <c r="A43" s="284" t="s">
        <v>2303</v>
      </c>
      <c r="B43">
        <v>4</v>
      </c>
      <c r="C43" t="s">
        <v>704</v>
      </c>
      <c r="D43" t="s">
        <v>572</v>
      </c>
      <c r="E43">
        <v>1062</v>
      </c>
      <c r="F43" t="s">
        <v>143</v>
      </c>
      <c r="G43" t="s">
        <v>1343</v>
      </c>
      <c r="H43">
        <v>44231</v>
      </c>
      <c r="I43">
        <v>13</v>
      </c>
      <c r="J43">
        <v>1525</v>
      </c>
      <c r="K43">
        <v>2.4010309511428636E-2</v>
      </c>
      <c r="L43">
        <v>0.69639344262295078</v>
      </c>
      <c r="M43">
        <v>0.56028577242205702</v>
      </c>
      <c r="N43">
        <v>13</v>
      </c>
      <c r="O43">
        <v>1</v>
      </c>
      <c r="P43">
        <v>12</v>
      </c>
      <c r="Q43">
        <v>1</v>
      </c>
      <c r="R43">
        <v>0.53627546291062833</v>
      </c>
      <c r="S43">
        <v>2024</v>
      </c>
      <c r="T43">
        <v>36</v>
      </c>
    </row>
    <row r="44" spans="1:20" x14ac:dyDescent="0.3">
      <c r="A44" s="284" t="s">
        <v>3184</v>
      </c>
      <c r="B44">
        <v>4</v>
      </c>
      <c r="C44" t="s">
        <v>704</v>
      </c>
      <c r="D44" t="s">
        <v>572</v>
      </c>
      <c r="E44">
        <v>1061</v>
      </c>
      <c r="F44" t="s">
        <v>143</v>
      </c>
      <c r="G44" t="s">
        <v>1343</v>
      </c>
      <c r="H44">
        <v>44231</v>
      </c>
      <c r="I44">
        <v>14</v>
      </c>
      <c r="J44">
        <v>1374</v>
      </c>
      <c r="K44">
        <v>2.3987700933734257E-2</v>
      </c>
      <c r="L44">
        <v>0.77219796215429404</v>
      </c>
      <c r="M44">
        <v>0.58427347335579127</v>
      </c>
      <c r="N44">
        <v>14</v>
      </c>
      <c r="O44">
        <v>1</v>
      </c>
      <c r="P44">
        <v>13</v>
      </c>
      <c r="Q44">
        <v>1</v>
      </c>
      <c r="R44">
        <v>0.56028577242205702</v>
      </c>
      <c r="S44">
        <v>2024</v>
      </c>
      <c r="T44">
        <v>36</v>
      </c>
    </row>
    <row r="45" spans="1:20" x14ac:dyDescent="0.3">
      <c r="A45" s="284" t="s">
        <v>2304</v>
      </c>
      <c r="B45">
        <v>4</v>
      </c>
      <c r="C45" t="s">
        <v>704</v>
      </c>
      <c r="D45" t="s">
        <v>572</v>
      </c>
      <c r="E45">
        <v>1024</v>
      </c>
      <c r="F45" t="s">
        <v>143</v>
      </c>
      <c r="G45" t="s">
        <v>1343</v>
      </c>
      <c r="H45">
        <v>44231</v>
      </c>
      <c r="I45">
        <v>15</v>
      </c>
      <c r="J45">
        <v>1506</v>
      </c>
      <c r="K45">
        <v>2.3151183559042301E-2</v>
      </c>
      <c r="L45">
        <v>0.67994687915006635</v>
      </c>
      <c r="M45">
        <v>0.60742465691483361</v>
      </c>
      <c r="N45">
        <v>15</v>
      </c>
      <c r="O45">
        <v>1</v>
      </c>
      <c r="P45">
        <v>14</v>
      </c>
      <c r="Q45">
        <v>1</v>
      </c>
      <c r="R45">
        <v>0.58427347335579127</v>
      </c>
      <c r="S45">
        <v>2024</v>
      </c>
      <c r="T45">
        <v>36</v>
      </c>
    </row>
    <row r="46" spans="1:20" x14ac:dyDescent="0.3">
      <c r="A46" s="284" t="s">
        <v>2305</v>
      </c>
      <c r="B46">
        <v>5</v>
      </c>
      <c r="C46" t="s">
        <v>703</v>
      </c>
      <c r="D46" t="s">
        <v>322</v>
      </c>
      <c r="E46">
        <v>1661</v>
      </c>
      <c r="F46" t="s">
        <v>143</v>
      </c>
      <c r="G46" t="s">
        <v>1342</v>
      </c>
      <c r="H46">
        <v>4918</v>
      </c>
      <c r="I46">
        <v>1</v>
      </c>
      <c r="J46">
        <v>2567</v>
      </c>
      <c r="K46">
        <v>0.33773891825945507</v>
      </c>
      <c r="L46">
        <v>0.6470588235294118</v>
      </c>
      <c r="M46">
        <v>0.33773891825945507</v>
      </c>
      <c r="N46">
        <v>1</v>
      </c>
      <c r="O46">
        <v>1</v>
      </c>
      <c r="P46">
        <v>405.5</v>
      </c>
      <c r="Q46">
        <v>0</v>
      </c>
      <c r="R46">
        <v>0.99604349890349531</v>
      </c>
      <c r="S46">
        <v>2024</v>
      </c>
      <c r="T46">
        <v>36</v>
      </c>
    </row>
    <row r="47" spans="1:20" x14ac:dyDescent="0.3">
      <c r="A47" s="284" t="s">
        <v>2306</v>
      </c>
      <c r="B47">
        <v>5</v>
      </c>
      <c r="C47" t="s">
        <v>703</v>
      </c>
      <c r="D47" t="s">
        <v>593</v>
      </c>
      <c r="E47">
        <v>503</v>
      </c>
      <c r="F47" t="s">
        <v>143</v>
      </c>
      <c r="G47" t="s">
        <v>1342</v>
      </c>
      <c r="H47">
        <v>4918</v>
      </c>
      <c r="I47">
        <v>2</v>
      </c>
      <c r="J47">
        <v>764</v>
      </c>
      <c r="K47">
        <v>0.10227734851565677</v>
      </c>
      <c r="L47">
        <v>0.65837696335078533</v>
      </c>
      <c r="M47">
        <v>0.44001626677511185</v>
      </c>
      <c r="N47">
        <v>2</v>
      </c>
      <c r="O47">
        <v>1</v>
      </c>
      <c r="P47">
        <v>1</v>
      </c>
      <c r="Q47">
        <v>1</v>
      </c>
      <c r="R47">
        <v>0.33773891825945507</v>
      </c>
      <c r="S47">
        <v>2024</v>
      </c>
      <c r="T47">
        <v>36</v>
      </c>
    </row>
    <row r="48" spans="1:20" x14ac:dyDescent="0.3">
      <c r="A48" s="284" t="s">
        <v>2307</v>
      </c>
      <c r="B48">
        <v>5</v>
      </c>
      <c r="C48" t="s">
        <v>703</v>
      </c>
      <c r="D48" t="s">
        <v>537</v>
      </c>
      <c r="E48">
        <v>240</v>
      </c>
      <c r="F48" t="s">
        <v>143</v>
      </c>
      <c r="G48" t="s">
        <v>1342</v>
      </c>
      <c r="H48">
        <v>4918</v>
      </c>
      <c r="I48">
        <v>3</v>
      </c>
      <c r="J48">
        <v>384</v>
      </c>
      <c r="K48">
        <v>4.8800325335502236E-2</v>
      </c>
      <c r="L48">
        <v>0.625</v>
      </c>
      <c r="M48">
        <v>0.48881659211061407</v>
      </c>
      <c r="N48">
        <v>3</v>
      </c>
      <c r="O48">
        <v>1</v>
      </c>
      <c r="P48">
        <v>2</v>
      </c>
      <c r="Q48">
        <v>1</v>
      </c>
      <c r="R48">
        <v>0.44001626677511185</v>
      </c>
      <c r="S48">
        <v>2024</v>
      </c>
      <c r="T48">
        <v>36</v>
      </c>
    </row>
    <row r="49" spans="1:20" x14ac:dyDescent="0.3">
      <c r="A49" s="284" t="s">
        <v>2308</v>
      </c>
      <c r="B49">
        <v>5</v>
      </c>
      <c r="C49" t="s">
        <v>703</v>
      </c>
      <c r="D49" t="s">
        <v>474</v>
      </c>
      <c r="E49">
        <v>171</v>
      </c>
      <c r="F49" t="s">
        <v>143</v>
      </c>
      <c r="G49" t="s">
        <v>1342</v>
      </c>
      <c r="H49">
        <v>4918</v>
      </c>
      <c r="I49">
        <v>4</v>
      </c>
      <c r="J49">
        <v>300</v>
      </c>
      <c r="K49">
        <v>3.4770231801545343E-2</v>
      </c>
      <c r="L49">
        <v>0.56999999999999995</v>
      </c>
      <c r="M49">
        <v>0.52358682391215938</v>
      </c>
      <c r="N49">
        <v>4</v>
      </c>
      <c r="O49">
        <v>1</v>
      </c>
      <c r="P49">
        <v>3</v>
      </c>
      <c r="Q49">
        <v>1</v>
      </c>
      <c r="R49">
        <v>0.48881659211061407</v>
      </c>
      <c r="S49">
        <v>2024</v>
      </c>
      <c r="T49">
        <v>36</v>
      </c>
    </row>
    <row r="50" spans="1:20" x14ac:dyDescent="0.3">
      <c r="A50" s="284" t="s">
        <v>2312</v>
      </c>
      <c r="B50">
        <v>5</v>
      </c>
      <c r="C50" t="s">
        <v>703</v>
      </c>
      <c r="D50" t="s">
        <v>551</v>
      </c>
      <c r="E50">
        <v>168</v>
      </c>
      <c r="F50" t="s">
        <v>143</v>
      </c>
      <c r="G50" t="s">
        <v>1342</v>
      </c>
      <c r="H50">
        <v>4918</v>
      </c>
      <c r="I50">
        <v>5</v>
      </c>
      <c r="J50">
        <v>395</v>
      </c>
      <c r="K50">
        <v>3.4160227734851563E-2</v>
      </c>
      <c r="L50">
        <v>0.42531645569620252</v>
      </c>
      <c r="M50">
        <v>0.55774705164701099</v>
      </c>
      <c r="N50">
        <v>5</v>
      </c>
      <c r="O50">
        <v>1</v>
      </c>
      <c r="P50">
        <v>4</v>
      </c>
      <c r="Q50">
        <v>1</v>
      </c>
      <c r="R50">
        <v>0.52358682391215938</v>
      </c>
      <c r="S50">
        <v>2024</v>
      </c>
      <c r="T50">
        <v>36</v>
      </c>
    </row>
    <row r="51" spans="1:20" x14ac:dyDescent="0.3">
      <c r="A51" s="284" t="s">
        <v>2309</v>
      </c>
      <c r="B51">
        <v>5</v>
      </c>
      <c r="C51" t="s">
        <v>703</v>
      </c>
      <c r="D51" t="s">
        <v>197</v>
      </c>
      <c r="E51">
        <v>144</v>
      </c>
      <c r="F51" t="s">
        <v>143</v>
      </c>
      <c r="G51" t="s">
        <v>1342</v>
      </c>
      <c r="H51">
        <v>4918</v>
      </c>
      <c r="I51">
        <v>6.5</v>
      </c>
      <c r="J51">
        <v>252</v>
      </c>
      <c r="K51">
        <v>2.9280195201301342E-2</v>
      </c>
      <c r="L51">
        <v>0.5714285714285714</v>
      </c>
      <c r="M51">
        <v>0.58702724684831231</v>
      </c>
      <c r="N51">
        <v>6</v>
      </c>
      <c r="O51">
        <v>1</v>
      </c>
      <c r="P51">
        <v>5</v>
      </c>
      <c r="Q51">
        <v>1</v>
      </c>
      <c r="R51">
        <v>0.55774705164701099</v>
      </c>
      <c r="S51">
        <v>2024</v>
      </c>
      <c r="T51">
        <v>36</v>
      </c>
    </row>
    <row r="52" spans="1:20" x14ac:dyDescent="0.3">
      <c r="A52" s="284" t="s">
        <v>2313</v>
      </c>
      <c r="B52">
        <v>5</v>
      </c>
      <c r="C52" t="s">
        <v>703</v>
      </c>
      <c r="D52" t="s">
        <v>295</v>
      </c>
      <c r="E52">
        <v>144</v>
      </c>
      <c r="F52" t="s">
        <v>143</v>
      </c>
      <c r="G52" t="s">
        <v>1342</v>
      </c>
      <c r="H52">
        <v>4918</v>
      </c>
      <c r="I52">
        <v>6.5</v>
      </c>
      <c r="J52">
        <v>241</v>
      </c>
      <c r="K52">
        <v>2.9280195201301342E-2</v>
      </c>
      <c r="L52">
        <v>0.59751037344398339</v>
      </c>
      <c r="M52">
        <v>0.61630744204961363</v>
      </c>
      <c r="N52">
        <v>7</v>
      </c>
      <c r="O52">
        <v>1</v>
      </c>
      <c r="P52">
        <v>6.5</v>
      </c>
      <c r="Q52">
        <v>1</v>
      </c>
      <c r="R52">
        <v>0.58702724684831231</v>
      </c>
      <c r="S52">
        <v>2024</v>
      </c>
      <c r="T52">
        <v>36</v>
      </c>
    </row>
    <row r="53" spans="1:20" x14ac:dyDescent="0.3">
      <c r="A53" s="284" t="s">
        <v>2310</v>
      </c>
      <c r="B53">
        <v>5</v>
      </c>
      <c r="C53" t="s">
        <v>703</v>
      </c>
      <c r="D53" t="s">
        <v>424</v>
      </c>
      <c r="E53">
        <v>125</v>
      </c>
      <c r="F53" t="s">
        <v>143</v>
      </c>
      <c r="G53" t="s">
        <v>1342</v>
      </c>
      <c r="H53">
        <v>4918</v>
      </c>
      <c r="I53">
        <v>8</v>
      </c>
      <c r="J53">
        <v>249</v>
      </c>
      <c r="K53">
        <v>2.541683611224075E-2</v>
      </c>
      <c r="L53">
        <v>0.50200803212851408</v>
      </c>
      <c r="M53">
        <v>0.6417242781618544</v>
      </c>
      <c r="N53">
        <v>8</v>
      </c>
      <c r="O53">
        <v>1</v>
      </c>
      <c r="P53">
        <v>6.5</v>
      </c>
      <c r="Q53">
        <v>1</v>
      </c>
      <c r="R53">
        <v>0.61630744204961363</v>
      </c>
      <c r="S53">
        <v>2024</v>
      </c>
      <c r="T53">
        <v>36</v>
      </c>
    </row>
    <row r="54" spans="1:20" x14ac:dyDescent="0.3">
      <c r="A54" s="284" t="s">
        <v>2279</v>
      </c>
      <c r="B54">
        <v>5</v>
      </c>
      <c r="C54" t="s">
        <v>703</v>
      </c>
      <c r="D54" t="s">
        <v>483</v>
      </c>
      <c r="E54">
        <v>110</v>
      </c>
      <c r="F54" t="s">
        <v>143</v>
      </c>
      <c r="G54" t="s">
        <v>1342</v>
      </c>
      <c r="H54">
        <v>4918</v>
      </c>
      <c r="I54">
        <v>9</v>
      </c>
      <c r="J54">
        <v>918</v>
      </c>
      <c r="K54">
        <v>2.2366815778771858E-2</v>
      </c>
      <c r="L54">
        <v>0.11982570806100218</v>
      </c>
      <c r="M54">
        <v>0.66409109394062626</v>
      </c>
      <c r="N54">
        <v>9</v>
      </c>
      <c r="O54">
        <v>1</v>
      </c>
      <c r="P54">
        <v>8</v>
      </c>
      <c r="Q54">
        <v>1</v>
      </c>
      <c r="R54">
        <v>0.6417242781618544</v>
      </c>
      <c r="S54">
        <v>2024</v>
      </c>
      <c r="T54">
        <v>36</v>
      </c>
    </row>
    <row r="55" spans="1:20" x14ac:dyDescent="0.3">
      <c r="A55" s="284" t="s">
        <v>2311</v>
      </c>
      <c r="B55">
        <v>5</v>
      </c>
      <c r="C55" t="s">
        <v>703</v>
      </c>
      <c r="D55" t="s">
        <v>248</v>
      </c>
      <c r="E55">
        <v>104</v>
      </c>
      <c r="F55" t="s">
        <v>143</v>
      </c>
      <c r="G55" t="s">
        <v>1342</v>
      </c>
      <c r="H55">
        <v>4918</v>
      </c>
      <c r="I55">
        <v>10</v>
      </c>
      <c r="J55">
        <v>175</v>
      </c>
      <c r="K55">
        <v>2.1146807645384302E-2</v>
      </c>
      <c r="L55">
        <v>0.59428571428571431</v>
      </c>
      <c r="M55">
        <v>0.68523790158601061</v>
      </c>
      <c r="N55">
        <v>10</v>
      </c>
      <c r="O55">
        <v>1</v>
      </c>
      <c r="P55">
        <v>9</v>
      </c>
      <c r="Q55">
        <v>1</v>
      </c>
      <c r="R55">
        <v>0.66409109394062626</v>
      </c>
      <c r="S55">
        <v>2024</v>
      </c>
      <c r="T55">
        <v>36</v>
      </c>
    </row>
    <row r="56" spans="1:20" x14ac:dyDescent="0.3">
      <c r="A56" s="284" t="s">
        <v>2315</v>
      </c>
      <c r="B56">
        <v>5</v>
      </c>
      <c r="C56" t="s">
        <v>703</v>
      </c>
      <c r="D56" t="s">
        <v>230</v>
      </c>
      <c r="E56">
        <v>100</v>
      </c>
      <c r="F56" t="s">
        <v>143</v>
      </c>
      <c r="G56" t="s">
        <v>1342</v>
      </c>
      <c r="H56">
        <v>4918</v>
      </c>
      <c r="I56">
        <v>11.5</v>
      </c>
      <c r="J56">
        <v>186</v>
      </c>
      <c r="K56">
        <v>2.0333468889792598E-2</v>
      </c>
      <c r="L56">
        <v>0.5376344086021505</v>
      </c>
      <c r="M56">
        <v>0.70557137047580321</v>
      </c>
      <c r="N56">
        <v>11</v>
      </c>
      <c r="O56">
        <v>1</v>
      </c>
      <c r="P56">
        <v>10</v>
      </c>
      <c r="Q56">
        <v>1</v>
      </c>
      <c r="R56">
        <v>0.68523790158601061</v>
      </c>
      <c r="S56">
        <v>2024</v>
      </c>
      <c r="T56">
        <v>36</v>
      </c>
    </row>
    <row r="57" spans="1:20" x14ac:dyDescent="0.3">
      <c r="A57" s="284" t="s">
        <v>2314</v>
      </c>
      <c r="B57">
        <v>5</v>
      </c>
      <c r="C57" t="s">
        <v>703</v>
      </c>
      <c r="D57" t="s">
        <v>312</v>
      </c>
      <c r="E57">
        <v>100</v>
      </c>
      <c r="F57" t="s">
        <v>143</v>
      </c>
      <c r="G57" t="s">
        <v>1342</v>
      </c>
      <c r="H57">
        <v>4918</v>
      </c>
      <c r="I57">
        <v>11.5</v>
      </c>
      <c r="J57">
        <v>164</v>
      </c>
      <c r="K57">
        <v>2.0333468889792598E-2</v>
      </c>
      <c r="L57">
        <v>0.6097560975609756</v>
      </c>
      <c r="M57">
        <v>0.7259048393655958</v>
      </c>
      <c r="N57">
        <v>12</v>
      </c>
      <c r="O57">
        <v>1</v>
      </c>
      <c r="P57">
        <v>11.5</v>
      </c>
      <c r="Q57">
        <v>1</v>
      </c>
      <c r="R57">
        <v>0.70557137047580321</v>
      </c>
      <c r="S57">
        <v>2024</v>
      </c>
      <c r="T57">
        <v>36</v>
      </c>
    </row>
    <row r="58" spans="1:20" x14ac:dyDescent="0.3">
      <c r="A58" s="284" t="s">
        <v>2565</v>
      </c>
      <c r="B58">
        <v>5</v>
      </c>
      <c r="C58" t="s">
        <v>703</v>
      </c>
      <c r="D58" t="s">
        <v>572</v>
      </c>
      <c r="E58">
        <v>79</v>
      </c>
      <c r="F58" t="s">
        <v>143</v>
      </c>
      <c r="G58" t="s">
        <v>1343</v>
      </c>
      <c r="H58">
        <v>4918</v>
      </c>
      <c r="I58">
        <v>13</v>
      </c>
      <c r="J58">
        <v>515</v>
      </c>
      <c r="K58">
        <v>1.6063440422936153E-2</v>
      </c>
      <c r="L58">
        <v>0.15339805825242719</v>
      </c>
      <c r="M58">
        <v>0.74196827978853197</v>
      </c>
      <c r="N58">
        <v>13</v>
      </c>
      <c r="O58">
        <v>1</v>
      </c>
      <c r="P58">
        <v>11.5</v>
      </c>
      <c r="Q58">
        <v>1</v>
      </c>
      <c r="R58">
        <v>0.7259048393655958</v>
      </c>
      <c r="S58">
        <v>2024</v>
      </c>
      <c r="T58">
        <v>36</v>
      </c>
    </row>
    <row r="59" spans="1:20" x14ac:dyDescent="0.3">
      <c r="A59" s="284" t="s">
        <v>2278</v>
      </c>
      <c r="B59">
        <v>5</v>
      </c>
      <c r="C59" t="s">
        <v>703</v>
      </c>
      <c r="D59" t="s">
        <v>176</v>
      </c>
      <c r="E59">
        <v>74</v>
      </c>
      <c r="F59" t="s">
        <v>143</v>
      </c>
      <c r="G59" t="s">
        <v>1341</v>
      </c>
      <c r="H59">
        <v>4918</v>
      </c>
      <c r="I59">
        <v>14</v>
      </c>
      <c r="J59">
        <v>1553</v>
      </c>
      <c r="K59">
        <v>1.5046766978446523E-2</v>
      </c>
      <c r="L59">
        <v>4.7649710238248551E-2</v>
      </c>
      <c r="M59">
        <v>0.75701504676697851</v>
      </c>
      <c r="N59">
        <v>14</v>
      </c>
      <c r="O59">
        <v>1</v>
      </c>
      <c r="P59">
        <v>13</v>
      </c>
      <c r="Q59">
        <v>1</v>
      </c>
      <c r="R59">
        <v>0.74196827978853197</v>
      </c>
      <c r="S59">
        <v>2024</v>
      </c>
      <c r="T59">
        <v>36</v>
      </c>
    </row>
    <row r="60" spans="1:20" x14ac:dyDescent="0.3">
      <c r="A60" s="284" t="s">
        <v>2317</v>
      </c>
      <c r="B60">
        <v>5</v>
      </c>
      <c r="C60" t="s">
        <v>703</v>
      </c>
      <c r="D60" t="s">
        <v>415</v>
      </c>
      <c r="E60">
        <v>67</v>
      </c>
      <c r="F60" t="s">
        <v>143</v>
      </c>
      <c r="G60" t="s">
        <v>1342</v>
      </c>
      <c r="H60">
        <v>4918</v>
      </c>
      <c r="I60">
        <v>15.5</v>
      </c>
      <c r="J60">
        <v>112</v>
      </c>
      <c r="K60">
        <v>1.3623424156161041E-2</v>
      </c>
      <c r="L60">
        <v>0.5982142857142857</v>
      </c>
      <c r="M60">
        <v>0.77063847092313953</v>
      </c>
      <c r="N60">
        <v>15</v>
      </c>
      <c r="O60">
        <v>0</v>
      </c>
      <c r="P60">
        <v>14</v>
      </c>
      <c r="Q60">
        <v>0</v>
      </c>
      <c r="R60">
        <v>0.75701504676697851</v>
      </c>
      <c r="S60">
        <v>2024</v>
      </c>
      <c r="T60">
        <v>36</v>
      </c>
    </row>
    <row r="61" spans="1:20" x14ac:dyDescent="0.3">
      <c r="A61" s="284" t="s">
        <v>2316</v>
      </c>
      <c r="B61">
        <v>5</v>
      </c>
      <c r="C61" t="s">
        <v>703</v>
      </c>
      <c r="D61" t="s">
        <v>581</v>
      </c>
      <c r="E61">
        <v>67</v>
      </c>
      <c r="F61" t="s">
        <v>143</v>
      </c>
      <c r="G61" t="s">
        <v>1342</v>
      </c>
      <c r="H61">
        <v>4918</v>
      </c>
      <c r="I61">
        <v>15.5</v>
      </c>
      <c r="J61">
        <v>244</v>
      </c>
      <c r="K61">
        <v>1.3623424156161041E-2</v>
      </c>
      <c r="L61">
        <v>0.27459016393442626</v>
      </c>
      <c r="M61">
        <v>0.78426189507930055</v>
      </c>
      <c r="N61">
        <v>16</v>
      </c>
      <c r="O61">
        <v>0</v>
      </c>
      <c r="P61">
        <v>15.5</v>
      </c>
      <c r="Q61">
        <v>0</v>
      </c>
      <c r="R61">
        <v>0.77063847092313953</v>
      </c>
      <c r="S61">
        <v>2024</v>
      </c>
      <c r="T61">
        <v>36</v>
      </c>
    </row>
    <row r="62" spans="1:20" x14ac:dyDescent="0.3">
      <c r="A62" s="284" t="s">
        <v>2318</v>
      </c>
      <c r="B62">
        <v>8</v>
      </c>
      <c r="C62" t="s">
        <v>721</v>
      </c>
      <c r="D62" t="s">
        <v>319</v>
      </c>
      <c r="E62">
        <v>261</v>
      </c>
      <c r="F62" t="s">
        <v>143</v>
      </c>
      <c r="G62" t="s">
        <v>1344</v>
      </c>
      <c r="H62">
        <v>904</v>
      </c>
      <c r="I62">
        <v>1</v>
      </c>
      <c r="J62">
        <v>739</v>
      </c>
      <c r="K62">
        <v>0.28871681415929201</v>
      </c>
      <c r="L62">
        <v>0.35317997293640052</v>
      </c>
      <c r="M62">
        <v>0.28871681415929201</v>
      </c>
      <c r="N62">
        <v>1</v>
      </c>
      <c r="O62">
        <v>1</v>
      </c>
      <c r="P62">
        <v>154.5</v>
      </c>
      <c r="Q62">
        <v>0</v>
      </c>
      <c r="R62">
        <v>0.99613664091093712</v>
      </c>
      <c r="S62">
        <v>2024</v>
      </c>
      <c r="T62">
        <v>36</v>
      </c>
    </row>
    <row r="63" spans="1:20" x14ac:dyDescent="0.3">
      <c r="A63" s="284" t="s">
        <v>2319</v>
      </c>
      <c r="B63">
        <v>8</v>
      </c>
      <c r="C63" t="s">
        <v>721</v>
      </c>
      <c r="D63" t="s">
        <v>369</v>
      </c>
      <c r="E63">
        <v>92</v>
      </c>
      <c r="F63" t="s">
        <v>143</v>
      </c>
      <c r="G63" t="s">
        <v>1344</v>
      </c>
      <c r="H63">
        <v>904</v>
      </c>
      <c r="I63">
        <v>2</v>
      </c>
      <c r="J63">
        <v>628</v>
      </c>
      <c r="K63">
        <v>0.10176991150442478</v>
      </c>
      <c r="L63">
        <v>0.1464968152866242</v>
      </c>
      <c r="M63">
        <v>0.39048672566371678</v>
      </c>
      <c r="N63">
        <v>2</v>
      </c>
      <c r="O63">
        <v>1</v>
      </c>
      <c r="P63">
        <v>1</v>
      </c>
      <c r="Q63">
        <v>1</v>
      </c>
      <c r="R63">
        <v>0.28871681415929201</v>
      </c>
      <c r="S63">
        <v>2024</v>
      </c>
      <c r="T63">
        <v>36</v>
      </c>
    </row>
    <row r="64" spans="1:20" x14ac:dyDescent="0.3">
      <c r="A64" s="284" t="s">
        <v>2320</v>
      </c>
      <c r="B64">
        <v>8</v>
      </c>
      <c r="C64" t="s">
        <v>721</v>
      </c>
      <c r="D64" t="s">
        <v>495</v>
      </c>
      <c r="E64">
        <v>76</v>
      </c>
      <c r="F64" t="s">
        <v>143</v>
      </c>
      <c r="G64" t="s">
        <v>1344</v>
      </c>
      <c r="H64">
        <v>904</v>
      </c>
      <c r="I64">
        <v>3</v>
      </c>
      <c r="J64">
        <v>5717</v>
      </c>
      <c r="K64">
        <v>8.4070796460176997E-2</v>
      </c>
      <c r="L64">
        <v>1.3293685499387791E-2</v>
      </c>
      <c r="M64">
        <v>0.47455752212389379</v>
      </c>
      <c r="N64">
        <v>3</v>
      </c>
      <c r="O64">
        <v>1</v>
      </c>
      <c r="P64">
        <v>2</v>
      </c>
      <c r="Q64">
        <v>1</v>
      </c>
      <c r="R64">
        <v>0.39048672566371678</v>
      </c>
      <c r="S64">
        <v>2024</v>
      </c>
      <c r="T64">
        <v>36</v>
      </c>
    </row>
    <row r="65" spans="1:20" x14ac:dyDescent="0.3">
      <c r="A65" s="284" t="s">
        <v>2321</v>
      </c>
      <c r="B65">
        <v>8</v>
      </c>
      <c r="C65" t="s">
        <v>721</v>
      </c>
      <c r="D65" t="s">
        <v>536</v>
      </c>
      <c r="E65">
        <v>60</v>
      </c>
      <c r="F65" t="s">
        <v>143</v>
      </c>
      <c r="G65" t="s">
        <v>1344</v>
      </c>
      <c r="H65">
        <v>904</v>
      </c>
      <c r="I65">
        <v>4</v>
      </c>
      <c r="J65">
        <v>165</v>
      </c>
      <c r="K65">
        <v>6.637168141592921E-2</v>
      </c>
      <c r="L65">
        <v>0.36363636363636365</v>
      </c>
      <c r="M65">
        <v>0.54092920353982299</v>
      </c>
      <c r="N65">
        <v>4</v>
      </c>
      <c r="O65">
        <v>1</v>
      </c>
      <c r="P65">
        <v>3</v>
      </c>
      <c r="Q65">
        <v>1</v>
      </c>
      <c r="R65">
        <v>0.47455752212389379</v>
      </c>
      <c r="S65">
        <v>2024</v>
      </c>
      <c r="T65">
        <v>36</v>
      </c>
    </row>
    <row r="66" spans="1:20" x14ac:dyDescent="0.3">
      <c r="A66" s="284" t="s">
        <v>2322</v>
      </c>
      <c r="B66">
        <v>8</v>
      </c>
      <c r="C66" t="s">
        <v>721</v>
      </c>
      <c r="D66" t="s">
        <v>350</v>
      </c>
      <c r="E66">
        <v>42</v>
      </c>
      <c r="F66" t="s">
        <v>143</v>
      </c>
      <c r="G66" t="s">
        <v>1344</v>
      </c>
      <c r="H66">
        <v>904</v>
      </c>
      <c r="I66">
        <v>5</v>
      </c>
      <c r="J66">
        <v>109</v>
      </c>
      <c r="K66">
        <v>4.6460176991150445E-2</v>
      </c>
      <c r="L66">
        <v>0.38532110091743121</v>
      </c>
      <c r="M66">
        <v>0.58738938053097345</v>
      </c>
      <c r="N66">
        <v>5</v>
      </c>
      <c r="O66">
        <v>1</v>
      </c>
      <c r="P66">
        <v>4</v>
      </c>
      <c r="Q66">
        <v>1</v>
      </c>
      <c r="R66">
        <v>0.54092920353982299</v>
      </c>
      <c r="S66">
        <v>2024</v>
      </c>
      <c r="T66">
        <v>36</v>
      </c>
    </row>
    <row r="67" spans="1:20" x14ac:dyDescent="0.3">
      <c r="A67" s="284" t="s">
        <v>2323</v>
      </c>
      <c r="B67">
        <v>8</v>
      </c>
      <c r="C67" t="s">
        <v>721</v>
      </c>
      <c r="D67" t="s">
        <v>372</v>
      </c>
      <c r="E67">
        <v>34</v>
      </c>
      <c r="F67" t="s">
        <v>143</v>
      </c>
      <c r="G67" t="s">
        <v>1344</v>
      </c>
      <c r="H67">
        <v>904</v>
      </c>
      <c r="I67">
        <v>6</v>
      </c>
      <c r="J67">
        <v>678</v>
      </c>
      <c r="K67">
        <v>3.7610619469026552E-2</v>
      </c>
      <c r="L67">
        <v>5.0147492625368731E-2</v>
      </c>
      <c r="M67">
        <v>0.625</v>
      </c>
      <c r="N67">
        <v>6</v>
      </c>
      <c r="O67">
        <v>1</v>
      </c>
      <c r="P67">
        <v>5</v>
      </c>
      <c r="Q67">
        <v>1</v>
      </c>
      <c r="R67">
        <v>0.58738938053097345</v>
      </c>
      <c r="S67">
        <v>2024</v>
      </c>
      <c r="T67">
        <v>36</v>
      </c>
    </row>
    <row r="68" spans="1:20" x14ac:dyDescent="0.3">
      <c r="A68" s="284" t="s">
        <v>2329</v>
      </c>
      <c r="B68">
        <v>8</v>
      </c>
      <c r="C68" t="s">
        <v>721</v>
      </c>
      <c r="D68" t="s">
        <v>554</v>
      </c>
      <c r="E68">
        <v>27</v>
      </c>
      <c r="F68" t="s">
        <v>143</v>
      </c>
      <c r="G68" t="s">
        <v>1344</v>
      </c>
      <c r="H68">
        <v>904</v>
      </c>
      <c r="I68">
        <v>7</v>
      </c>
      <c r="J68">
        <v>70</v>
      </c>
      <c r="K68">
        <v>2.9867256637168143E-2</v>
      </c>
      <c r="L68">
        <v>0.38571428571428573</v>
      </c>
      <c r="M68">
        <v>0.65486725663716816</v>
      </c>
      <c r="N68">
        <v>7</v>
      </c>
      <c r="O68">
        <v>1</v>
      </c>
      <c r="P68">
        <v>6</v>
      </c>
      <c r="Q68">
        <v>1</v>
      </c>
      <c r="R68">
        <v>0.625</v>
      </c>
      <c r="S68">
        <v>2024</v>
      </c>
      <c r="T68">
        <v>36</v>
      </c>
    </row>
    <row r="69" spans="1:20" x14ac:dyDescent="0.3">
      <c r="A69" s="284" t="s">
        <v>2324</v>
      </c>
      <c r="B69">
        <v>8</v>
      </c>
      <c r="C69" t="s">
        <v>721</v>
      </c>
      <c r="D69" t="s">
        <v>529</v>
      </c>
      <c r="E69">
        <v>25</v>
      </c>
      <c r="F69" t="s">
        <v>143</v>
      </c>
      <c r="G69" t="s">
        <v>1344</v>
      </c>
      <c r="H69">
        <v>904</v>
      </c>
      <c r="I69">
        <v>8</v>
      </c>
      <c r="J69">
        <v>69</v>
      </c>
      <c r="K69">
        <v>2.7654867256637169E-2</v>
      </c>
      <c r="L69">
        <v>0.36231884057971014</v>
      </c>
      <c r="M69">
        <v>0.68252212389380529</v>
      </c>
      <c r="N69">
        <v>8</v>
      </c>
      <c r="O69">
        <v>1</v>
      </c>
      <c r="P69">
        <v>7</v>
      </c>
      <c r="Q69">
        <v>1</v>
      </c>
      <c r="R69">
        <v>0.65486725663716816</v>
      </c>
      <c r="S69">
        <v>2024</v>
      </c>
      <c r="T69">
        <v>36</v>
      </c>
    </row>
    <row r="70" spans="1:20" x14ac:dyDescent="0.3">
      <c r="A70" s="284" t="s">
        <v>2328</v>
      </c>
      <c r="B70">
        <v>8</v>
      </c>
      <c r="C70" t="s">
        <v>721</v>
      </c>
      <c r="D70" t="s">
        <v>173</v>
      </c>
      <c r="E70">
        <v>23</v>
      </c>
      <c r="F70" t="s">
        <v>143</v>
      </c>
      <c r="G70" t="s">
        <v>1344</v>
      </c>
      <c r="H70">
        <v>904</v>
      </c>
      <c r="I70">
        <v>9</v>
      </c>
      <c r="J70">
        <v>63</v>
      </c>
      <c r="K70">
        <v>2.5442477876106196E-2</v>
      </c>
      <c r="L70">
        <v>0.36507936507936506</v>
      </c>
      <c r="M70">
        <v>0.70796460176991149</v>
      </c>
      <c r="N70">
        <v>9</v>
      </c>
      <c r="O70">
        <v>1</v>
      </c>
      <c r="P70">
        <v>8</v>
      </c>
      <c r="Q70">
        <v>1</v>
      </c>
      <c r="R70">
        <v>0.68252212389380529</v>
      </c>
      <c r="S70">
        <v>2024</v>
      </c>
      <c r="T70">
        <v>36</v>
      </c>
    </row>
    <row r="71" spans="1:20" x14ac:dyDescent="0.3">
      <c r="A71" s="284" t="s">
        <v>2326</v>
      </c>
      <c r="B71">
        <v>8</v>
      </c>
      <c r="C71" t="s">
        <v>721</v>
      </c>
      <c r="D71" t="s">
        <v>486</v>
      </c>
      <c r="E71">
        <v>22</v>
      </c>
      <c r="F71" t="s">
        <v>143</v>
      </c>
      <c r="G71" t="s">
        <v>1344</v>
      </c>
      <c r="H71">
        <v>904</v>
      </c>
      <c r="I71">
        <v>10.5</v>
      </c>
      <c r="J71">
        <v>85</v>
      </c>
      <c r="K71">
        <v>2.4336283185840708E-2</v>
      </c>
      <c r="L71">
        <v>0.25882352941176473</v>
      </c>
      <c r="M71">
        <v>0.73230088495575218</v>
      </c>
      <c r="N71">
        <v>10</v>
      </c>
      <c r="O71">
        <v>1</v>
      </c>
      <c r="P71">
        <v>9</v>
      </c>
      <c r="Q71">
        <v>1</v>
      </c>
      <c r="R71">
        <v>0.70796460176991149</v>
      </c>
      <c r="S71">
        <v>2024</v>
      </c>
      <c r="T71">
        <v>36</v>
      </c>
    </row>
    <row r="72" spans="1:20" x14ac:dyDescent="0.3">
      <c r="A72" s="284" t="s">
        <v>2327</v>
      </c>
      <c r="B72">
        <v>8</v>
      </c>
      <c r="C72" t="s">
        <v>721</v>
      </c>
      <c r="D72" t="s">
        <v>639</v>
      </c>
      <c r="E72">
        <v>22</v>
      </c>
      <c r="F72" t="s">
        <v>143</v>
      </c>
      <c r="G72" t="s">
        <v>1344</v>
      </c>
      <c r="H72">
        <v>904</v>
      </c>
      <c r="I72">
        <v>10.5</v>
      </c>
      <c r="J72">
        <v>115</v>
      </c>
      <c r="K72">
        <v>2.4336283185840708E-2</v>
      </c>
      <c r="L72">
        <v>0.19130434782608696</v>
      </c>
      <c r="M72">
        <v>0.75663716814159288</v>
      </c>
      <c r="N72">
        <v>11</v>
      </c>
      <c r="O72">
        <v>1</v>
      </c>
      <c r="P72">
        <v>10.5</v>
      </c>
      <c r="Q72">
        <v>1</v>
      </c>
      <c r="R72">
        <v>0.73230088495575218</v>
      </c>
      <c r="S72">
        <v>2024</v>
      </c>
      <c r="T72">
        <v>36</v>
      </c>
    </row>
    <row r="73" spans="1:20" x14ac:dyDescent="0.3">
      <c r="A73" s="284" t="s">
        <v>2330</v>
      </c>
      <c r="B73">
        <v>8</v>
      </c>
      <c r="C73" t="s">
        <v>721</v>
      </c>
      <c r="D73" t="s">
        <v>458</v>
      </c>
      <c r="E73">
        <v>21</v>
      </c>
      <c r="F73" t="s">
        <v>143</v>
      </c>
      <c r="G73" t="s">
        <v>1344</v>
      </c>
      <c r="H73">
        <v>904</v>
      </c>
      <c r="I73">
        <v>12</v>
      </c>
      <c r="J73">
        <v>63</v>
      </c>
      <c r="K73">
        <v>2.3230088495575223E-2</v>
      </c>
      <c r="L73">
        <v>0.33333333333333331</v>
      </c>
      <c r="M73">
        <v>0.77986725663716805</v>
      </c>
      <c r="N73">
        <v>12</v>
      </c>
      <c r="O73">
        <v>0</v>
      </c>
      <c r="P73">
        <v>10.5</v>
      </c>
      <c r="Q73">
        <v>0</v>
      </c>
      <c r="R73">
        <v>0.75663716814159288</v>
      </c>
      <c r="S73">
        <v>2024</v>
      </c>
      <c r="T73">
        <v>36</v>
      </c>
    </row>
    <row r="74" spans="1:20" x14ac:dyDescent="0.3">
      <c r="A74" s="284" t="s">
        <v>3185</v>
      </c>
      <c r="B74">
        <v>8</v>
      </c>
      <c r="C74" t="s">
        <v>721</v>
      </c>
      <c r="D74" t="s">
        <v>425</v>
      </c>
      <c r="E74">
        <v>18</v>
      </c>
      <c r="F74" t="s">
        <v>143</v>
      </c>
      <c r="G74" t="s">
        <v>1344</v>
      </c>
      <c r="H74">
        <v>904</v>
      </c>
      <c r="I74">
        <v>13</v>
      </c>
      <c r="J74">
        <v>49</v>
      </c>
      <c r="K74">
        <v>1.9911504424778761E-2</v>
      </c>
      <c r="L74">
        <v>0.36734693877551022</v>
      </c>
      <c r="M74">
        <v>0.79977876106194679</v>
      </c>
      <c r="N74">
        <v>13</v>
      </c>
      <c r="O74">
        <v>0</v>
      </c>
      <c r="P74">
        <v>12</v>
      </c>
      <c r="Q74">
        <v>0</v>
      </c>
      <c r="R74">
        <v>0.77986725663716805</v>
      </c>
      <c r="S74">
        <v>2024</v>
      </c>
      <c r="T74">
        <v>36</v>
      </c>
    </row>
    <row r="75" spans="1:20" x14ac:dyDescent="0.3">
      <c r="A75" s="284" t="s">
        <v>2331</v>
      </c>
      <c r="B75">
        <v>8</v>
      </c>
      <c r="C75" t="s">
        <v>721</v>
      </c>
      <c r="D75" t="s">
        <v>189</v>
      </c>
      <c r="E75">
        <v>15</v>
      </c>
      <c r="F75" t="s">
        <v>143</v>
      </c>
      <c r="G75" t="s">
        <v>1344</v>
      </c>
      <c r="H75">
        <v>904</v>
      </c>
      <c r="I75">
        <v>14.5</v>
      </c>
      <c r="J75">
        <v>171</v>
      </c>
      <c r="K75">
        <v>1.6592920353982302E-2</v>
      </c>
      <c r="L75">
        <v>8.771929824561403E-2</v>
      </c>
      <c r="M75">
        <v>0.81637168141592908</v>
      </c>
      <c r="N75">
        <v>14</v>
      </c>
      <c r="O75">
        <v>0</v>
      </c>
      <c r="P75">
        <v>13</v>
      </c>
      <c r="Q75">
        <v>0</v>
      </c>
      <c r="R75">
        <v>0.79977876106194679</v>
      </c>
      <c r="S75">
        <v>2024</v>
      </c>
      <c r="T75">
        <v>36</v>
      </c>
    </row>
    <row r="76" spans="1:20" x14ac:dyDescent="0.3">
      <c r="A76" s="284" t="s">
        <v>2325</v>
      </c>
      <c r="B76">
        <v>8</v>
      </c>
      <c r="C76" t="s">
        <v>721</v>
      </c>
      <c r="D76" t="s">
        <v>575</v>
      </c>
      <c r="E76">
        <v>15</v>
      </c>
      <c r="F76" t="s">
        <v>143</v>
      </c>
      <c r="G76" t="s">
        <v>1344</v>
      </c>
      <c r="H76">
        <v>904</v>
      </c>
      <c r="I76">
        <v>14.5</v>
      </c>
      <c r="J76">
        <v>127</v>
      </c>
      <c r="K76">
        <v>1.6592920353982302E-2</v>
      </c>
      <c r="L76">
        <v>0.11811023622047244</v>
      </c>
      <c r="M76">
        <v>0.83296460176991138</v>
      </c>
      <c r="N76">
        <v>15</v>
      </c>
      <c r="O76">
        <v>0</v>
      </c>
      <c r="P76">
        <v>14.5</v>
      </c>
      <c r="Q76">
        <v>0</v>
      </c>
      <c r="R76">
        <v>0.81637168141592908</v>
      </c>
      <c r="S76">
        <v>2024</v>
      </c>
      <c r="T76">
        <v>36</v>
      </c>
    </row>
    <row r="77" spans="1:20" x14ac:dyDescent="0.3">
      <c r="A77" s="284" t="s">
        <v>2332</v>
      </c>
      <c r="B77">
        <v>22</v>
      </c>
      <c r="C77" t="s">
        <v>715</v>
      </c>
      <c r="D77" t="s">
        <v>361</v>
      </c>
      <c r="E77">
        <v>1082</v>
      </c>
      <c r="F77" t="s">
        <v>143</v>
      </c>
      <c r="G77" t="s">
        <v>1345</v>
      </c>
      <c r="H77">
        <v>48130</v>
      </c>
      <c r="I77">
        <v>1</v>
      </c>
      <c r="J77">
        <v>3560</v>
      </c>
      <c r="K77">
        <v>2.2480781217535842E-2</v>
      </c>
      <c r="L77">
        <v>0.30393258426966291</v>
      </c>
      <c r="M77">
        <v>2.2480781217535842E-2</v>
      </c>
      <c r="N77">
        <v>1</v>
      </c>
      <c r="O77">
        <v>1</v>
      </c>
      <c r="P77">
        <v>41</v>
      </c>
      <c r="Q77">
        <v>0</v>
      </c>
      <c r="R77">
        <v>0.95022123893805321</v>
      </c>
      <c r="S77">
        <v>2024</v>
      </c>
      <c r="T77">
        <v>36</v>
      </c>
    </row>
    <row r="78" spans="1:20" x14ac:dyDescent="0.3">
      <c r="A78" s="284" t="s">
        <v>2333</v>
      </c>
      <c r="B78">
        <v>22</v>
      </c>
      <c r="C78" t="s">
        <v>715</v>
      </c>
      <c r="D78" t="s">
        <v>265</v>
      </c>
      <c r="E78">
        <v>1053</v>
      </c>
      <c r="F78" t="s">
        <v>143</v>
      </c>
      <c r="G78" t="s">
        <v>1345</v>
      </c>
      <c r="H78">
        <v>48130</v>
      </c>
      <c r="I78">
        <v>2</v>
      </c>
      <c r="J78">
        <v>6276</v>
      </c>
      <c r="K78">
        <v>2.1878246415956783E-2</v>
      </c>
      <c r="L78">
        <v>0.16778202676864246</v>
      </c>
      <c r="M78">
        <v>4.4359027633492629E-2</v>
      </c>
      <c r="N78">
        <v>2</v>
      </c>
      <c r="O78">
        <v>1</v>
      </c>
      <c r="P78">
        <v>1</v>
      </c>
      <c r="Q78">
        <v>1</v>
      </c>
      <c r="R78">
        <v>2.2480781217535842E-2</v>
      </c>
      <c r="S78">
        <v>2024</v>
      </c>
      <c r="T78">
        <v>36</v>
      </c>
    </row>
    <row r="79" spans="1:20" x14ac:dyDescent="0.3">
      <c r="A79" s="284" t="s">
        <v>2335</v>
      </c>
      <c r="B79">
        <v>22</v>
      </c>
      <c r="C79" t="s">
        <v>715</v>
      </c>
      <c r="D79" t="s">
        <v>517</v>
      </c>
      <c r="E79">
        <v>953</v>
      </c>
      <c r="F79" t="s">
        <v>143</v>
      </c>
      <c r="G79" t="s">
        <v>1345</v>
      </c>
      <c r="H79">
        <v>48130</v>
      </c>
      <c r="I79">
        <v>3</v>
      </c>
      <c r="J79">
        <v>3314</v>
      </c>
      <c r="K79">
        <v>1.980054020361521E-2</v>
      </c>
      <c r="L79">
        <v>0.28756789378394687</v>
      </c>
      <c r="M79">
        <v>6.4159567837107842E-2</v>
      </c>
      <c r="N79">
        <v>3</v>
      </c>
      <c r="O79">
        <v>1</v>
      </c>
      <c r="P79">
        <v>2</v>
      </c>
      <c r="Q79">
        <v>1</v>
      </c>
      <c r="R79">
        <v>4.4359027633492629E-2</v>
      </c>
      <c r="S79">
        <v>2024</v>
      </c>
      <c r="T79">
        <v>36</v>
      </c>
    </row>
    <row r="80" spans="1:20" x14ac:dyDescent="0.3">
      <c r="A80" s="284" t="s">
        <v>2337</v>
      </c>
      <c r="B80">
        <v>22</v>
      </c>
      <c r="C80" t="s">
        <v>715</v>
      </c>
      <c r="D80" t="s">
        <v>520</v>
      </c>
      <c r="E80">
        <v>891</v>
      </c>
      <c r="F80" t="s">
        <v>143</v>
      </c>
      <c r="G80" t="s">
        <v>1345</v>
      </c>
      <c r="H80">
        <v>48130</v>
      </c>
      <c r="I80">
        <v>4</v>
      </c>
      <c r="J80">
        <v>3995</v>
      </c>
      <c r="K80">
        <v>1.8512362351963432E-2</v>
      </c>
      <c r="L80">
        <v>0.22302878598247811</v>
      </c>
      <c r="M80">
        <v>8.2671930189071277E-2</v>
      </c>
      <c r="N80">
        <v>4</v>
      </c>
      <c r="O80">
        <v>1</v>
      </c>
      <c r="P80">
        <v>3</v>
      </c>
      <c r="Q80">
        <v>1</v>
      </c>
      <c r="R80">
        <v>6.4159567837107842E-2</v>
      </c>
      <c r="S80">
        <v>2024</v>
      </c>
      <c r="T80">
        <v>36</v>
      </c>
    </row>
    <row r="81" spans="1:20" x14ac:dyDescent="0.3">
      <c r="A81" s="284" t="s">
        <v>2334</v>
      </c>
      <c r="B81">
        <v>22</v>
      </c>
      <c r="C81" t="s">
        <v>715</v>
      </c>
      <c r="D81" t="s">
        <v>358</v>
      </c>
      <c r="E81">
        <v>861</v>
      </c>
      <c r="F81" t="s">
        <v>143</v>
      </c>
      <c r="G81" t="s">
        <v>1345</v>
      </c>
      <c r="H81">
        <v>48130</v>
      </c>
      <c r="I81">
        <v>5</v>
      </c>
      <c r="J81">
        <v>3945</v>
      </c>
      <c r="K81">
        <v>1.788905048826096E-2</v>
      </c>
      <c r="L81">
        <v>0.21825095057034222</v>
      </c>
      <c r="M81">
        <v>0.10056098067733224</v>
      </c>
      <c r="N81">
        <v>5</v>
      </c>
      <c r="O81">
        <v>1</v>
      </c>
      <c r="P81">
        <v>4</v>
      </c>
      <c r="Q81">
        <v>1</v>
      </c>
      <c r="R81">
        <v>8.2671930189071277E-2</v>
      </c>
      <c r="S81">
        <v>2024</v>
      </c>
      <c r="T81">
        <v>36</v>
      </c>
    </row>
    <row r="82" spans="1:20" x14ac:dyDescent="0.3">
      <c r="A82" s="284" t="s">
        <v>2336</v>
      </c>
      <c r="B82">
        <v>22</v>
      </c>
      <c r="C82" t="s">
        <v>715</v>
      </c>
      <c r="D82" t="s">
        <v>637</v>
      </c>
      <c r="E82">
        <v>838</v>
      </c>
      <c r="F82" t="s">
        <v>143</v>
      </c>
      <c r="G82" t="s">
        <v>1345</v>
      </c>
      <c r="H82">
        <v>48130</v>
      </c>
      <c r="I82">
        <v>6</v>
      </c>
      <c r="J82">
        <v>2966</v>
      </c>
      <c r="K82">
        <v>1.7411178059422397E-2</v>
      </c>
      <c r="L82">
        <v>0.28253540121375592</v>
      </c>
      <c r="M82">
        <v>0.11797215873675464</v>
      </c>
      <c r="N82">
        <v>6</v>
      </c>
      <c r="O82">
        <v>1</v>
      </c>
      <c r="P82">
        <v>5</v>
      </c>
      <c r="Q82">
        <v>1</v>
      </c>
      <c r="R82">
        <v>0.10056098067733224</v>
      </c>
      <c r="S82">
        <v>2024</v>
      </c>
      <c r="T82">
        <v>36</v>
      </c>
    </row>
    <row r="83" spans="1:20" x14ac:dyDescent="0.3">
      <c r="A83" s="284" t="s">
        <v>2338</v>
      </c>
      <c r="B83">
        <v>22</v>
      </c>
      <c r="C83" t="s">
        <v>715</v>
      </c>
      <c r="D83" t="s">
        <v>264</v>
      </c>
      <c r="E83">
        <v>749</v>
      </c>
      <c r="F83" t="s">
        <v>143</v>
      </c>
      <c r="G83" t="s">
        <v>1345</v>
      </c>
      <c r="H83">
        <v>48130</v>
      </c>
      <c r="I83">
        <v>7</v>
      </c>
      <c r="J83">
        <v>3655</v>
      </c>
      <c r="K83">
        <v>1.5562019530438396E-2</v>
      </c>
      <c r="L83">
        <v>0.2049247606019152</v>
      </c>
      <c r="M83">
        <v>0.13353417826719302</v>
      </c>
      <c r="N83">
        <v>7</v>
      </c>
      <c r="O83">
        <v>1</v>
      </c>
      <c r="P83">
        <v>6</v>
      </c>
      <c r="Q83">
        <v>1</v>
      </c>
      <c r="R83">
        <v>0.11797215873675464</v>
      </c>
      <c r="S83">
        <v>2024</v>
      </c>
      <c r="T83">
        <v>36</v>
      </c>
    </row>
    <row r="84" spans="1:20" x14ac:dyDescent="0.3">
      <c r="A84" s="284" t="s">
        <v>2339</v>
      </c>
      <c r="B84">
        <v>22</v>
      </c>
      <c r="C84" t="s">
        <v>715</v>
      </c>
      <c r="D84" t="s">
        <v>217</v>
      </c>
      <c r="E84">
        <v>587</v>
      </c>
      <c r="F84" t="s">
        <v>143</v>
      </c>
      <c r="G84" t="s">
        <v>1346</v>
      </c>
      <c r="H84">
        <v>48130</v>
      </c>
      <c r="I84">
        <v>8</v>
      </c>
      <c r="J84">
        <v>1947</v>
      </c>
      <c r="K84">
        <v>1.2196135466445044E-2</v>
      </c>
      <c r="L84">
        <v>0.30148947098099643</v>
      </c>
      <c r="M84">
        <v>0.14573031373363807</v>
      </c>
      <c r="N84">
        <v>8</v>
      </c>
      <c r="O84">
        <v>1</v>
      </c>
      <c r="P84">
        <v>7</v>
      </c>
      <c r="Q84">
        <v>1</v>
      </c>
      <c r="R84">
        <v>0.13353417826719302</v>
      </c>
      <c r="S84">
        <v>2024</v>
      </c>
      <c r="T84">
        <v>36</v>
      </c>
    </row>
    <row r="85" spans="1:20" x14ac:dyDescent="0.3">
      <c r="A85" s="284" t="s">
        <v>2340</v>
      </c>
      <c r="B85">
        <v>22</v>
      </c>
      <c r="C85" t="s">
        <v>715</v>
      </c>
      <c r="D85" t="s">
        <v>398</v>
      </c>
      <c r="E85">
        <v>552</v>
      </c>
      <c r="F85" t="s">
        <v>143</v>
      </c>
      <c r="G85" t="s">
        <v>1345</v>
      </c>
      <c r="H85">
        <v>48130</v>
      </c>
      <c r="I85">
        <v>9</v>
      </c>
      <c r="J85">
        <v>3290</v>
      </c>
      <c r="K85">
        <v>1.1468938292125494E-2</v>
      </c>
      <c r="L85">
        <v>0.16778115501519758</v>
      </c>
      <c r="M85">
        <v>0.15719925202576357</v>
      </c>
      <c r="N85">
        <v>9</v>
      </c>
      <c r="O85">
        <v>1</v>
      </c>
      <c r="P85">
        <v>8</v>
      </c>
      <c r="Q85">
        <v>1</v>
      </c>
      <c r="R85">
        <v>0.14573031373363807</v>
      </c>
      <c r="S85">
        <v>2024</v>
      </c>
      <c r="T85">
        <v>36</v>
      </c>
    </row>
    <row r="86" spans="1:20" x14ac:dyDescent="0.3">
      <c r="A86" s="284" t="s">
        <v>2345</v>
      </c>
      <c r="B86">
        <v>22</v>
      </c>
      <c r="C86" t="s">
        <v>715</v>
      </c>
      <c r="D86" t="s">
        <v>264</v>
      </c>
      <c r="E86">
        <v>546</v>
      </c>
      <c r="F86" t="s">
        <v>143</v>
      </c>
      <c r="G86" t="s">
        <v>1345</v>
      </c>
      <c r="H86">
        <v>48130</v>
      </c>
      <c r="I86">
        <v>10</v>
      </c>
      <c r="J86">
        <v>3478</v>
      </c>
      <c r="K86">
        <v>1.1344275919385E-2</v>
      </c>
      <c r="L86">
        <v>0.15698677400805061</v>
      </c>
      <c r="M86">
        <v>0.16854352794514857</v>
      </c>
      <c r="N86">
        <v>10</v>
      </c>
      <c r="O86">
        <v>1</v>
      </c>
      <c r="P86">
        <v>9</v>
      </c>
      <c r="Q86">
        <v>1</v>
      </c>
      <c r="R86">
        <v>0.15719925202576357</v>
      </c>
      <c r="S86">
        <v>2024</v>
      </c>
      <c r="T86">
        <v>36</v>
      </c>
    </row>
    <row r="87" spans="1:20" x14ac:dyDescent="0.3">
      <c r="A87" s="284" t="s">
        <v>2344</v>
      </c>
      <c r="B87">
        <v>22</v>
      </c>
      <c r="C87" t="s">
        <v>715</v>
      </c>
      <c r="D87" t="s">
        <v>205</v>
      </c>
      <c r="E87">
        <v>500</v>
      </c>
      <c r="F87" t="s">
        <v>143</v>
      </c>
      <c r="G87" t="s">
        <v>1345</v>
      </c>
      <c r="H87">
        <v>48130</v>
      </c>
      <c r="I87">
        <v>11</v>
      </c>
      <c r="J87">
        <v>4160</v>
      </c>
      <c r="K87">
        <v>1.0388531061707874E-2</v>
      </c>
      <c r="L87">
        <v>0.1201923076923077</v>
      </c>
      <c r="M87">
        <v>0.17893205900685644</v>
      </c>
      <c r="N87">
        <v>11</v>
      </c>
      <c r="O87">
        <v>1</v>
      </c>
      <c r="P87">
        <v>10</v>
      </c>
      <c r="Q87">
        <v>1</v>
      </c>
      <c r="R87">
        <v>0.16854352794514857</v>
      </c>
      <c r="S87">
        <v>2024</v>
      </c>
      <c r="T87">
        <v>36</v>
      </c>
    </row>
    <row r="88" spans="1:20" x14ac:dyDescent="0.3">
      <c r="A88" s="284" t="s">
        <v>2341</v>
      </c>
      <c r="B88">
        <v>22</v>
      </c>
      <c r="C88" t="s">
        <v>715</v>
      </c>
      <c r="D88" t="s">
        <v>258</v>
      </c>
      <c r="E88">
        <v>498</v>
      </c>
      <c r="F88" t="s">
        <v>143</v>
      </c>
      <c r="G88" t="s">
        <v>1346</v>
      </c>
      <c r="H88">
        <v>48130</v>
      </c>
      <c r="I88">
        <v>12</v>
      </c>
      <c r="J88">
        <v>3061</v>
      </c>
      <c r="K88">
        <v>1.0346976937461044E-2</v>
      </c>
      <c r="L88">
        <v>0.16269193074158772</v>
      </c>
      <c r="M88">
        <v>0.18927903594431747</v>
      </c>
      <c r="N88">
        <v>12</v>
      </c>
      <c r="O88">
        <v>1</v>
      </c>
      <c r="P88">
        <v>11</v>
      </c>
      <c r="Q88">
        <v>1</v>
      </c>
      <c r="R88">
        <v>0.17893205900685644</v>
      </c>
      <c r="S88">
        <v>2024</v>
      </c>
      <c r="T88">
        <v>36</v>
      </c>
    </row>
    <row r="89" spans="1:20" x14ac:dyDescent="0.3">
      <c r="A89" s="284" t="s">
        <v>2343</v>
      </c>
      <c r="B89">
        <v>22</v>
      </c>
      <c r="C89" t="s">
        <v>715</v>
      </c>
      <c r="D89" t="s">
        <v>504</v>
      </c>
      <c r="E89">
        <v>475</v>
      </c>
      <c r="F89" t="s">
        <v>143</v>
      </c>
      <c r="G89" t="s">
        <v>1346</v>
      </c>
      <c r="H89">
        <v>48130</v>
      </c>
      <c r="I89">
        <v>13</v>
      </c>
      <c r="J89">
        <v>6970</v>
      </c>
      <c r="K89">
        <v>9.869104508622481E-3</v>
      </c>
      <c r="L89">
        <v>6.8149210903873741E-2</v>
      </c>
      <c r="M89">
        <v>0.19914814045293994</v>
      </c>
      <c r="N89">
        <v>13</v>
      </c>
      <c r="O89">
        <v>1</v>
      </c>
      <c r="P89">
        <v>12</v>
      </c>
      <c r="Q89">
        <v>1</v>
      </c>
      <c r="R89">
        <v>0.18927903594431747</v>
      </c>
      <c r="S89">
        <v>2024</v>
      </c>
      <c r="T89">
        <v>36</v>
      </c>
    </row>
    <row r="90" spans="1:20" x14ac:dyDescent="0.3">
      <c r="A90" s="284" t="s">
        <v>2346</v>
      </c>
      <c r="B90">
        <v>22</v>
      </c>
      <c r="C90" t="s">
        <v>715</v>
      </c>
      <c r="D90" t="s">
        <v>213</v>
      </c>
      <c r="E90">
        <v>458</v>
      </c>
      <c r="F90" t="s">
        <v>143</v>
      </c>
      <c r="G90" t="s">
        <v>1345</v>
      </c>
      <c r="H90">
        <v>48130</v>
      </c>
      <c r="I90">
        <v>14</v>
      </c>
      <c r="J90">
        <v>3376</v>
      </c>
      <c r="K90">
        <v>9.5158944525244125E-3</v>
      </c>
      <c r="L90">
        <v>0.13566350710900474</v>
      </c>
      <c r="M90">
        <v>0.20866403490546434</v>
      </c>
      <c r="N90">
        <v>14</v>
      </c>
      <c r="O90">
        <v>1</v>
      </c>
      <c r="P90">
        <v>13</v>
      </c>
      <c r="Q90">
        <v>1</v>
      </c>
      <c r="R90">
        <v>0.19914814045293994</v>
      </c>
      <c r="S90">
        <v>2024</v>
      </c>
      <c r="T90">
        <v>36</v>
      </c>
    </row>
    <row r="91" spans="1:20" x14ac:dyDescent="0.3">
      <c r="A91" s="284" t="s">
        <v>2549</v>
      </c>
      <c r="B91">
        <v>22</v>
      </c>
      <c r="C91" t="s">
        <v>715</v>
      </c>
      <c r="D91" t="s">
        <v>205</v>
      </c>
      <c r="E91">
        <v>435</v>
      </c>
      <c r="F91" t="s">
        <v>143</v>
      </c>
      <c r="G91" t="s">
        <v>1345</v>
      </c>
      <c r="H91">
        <v>48130</v>
      </c>
      <c r="I91">
        <v>15</v>
      </c>
      <c r="J91">
        <v>2908</v>
      </c>
      <c r="K91">
        <v>9.0380220236858516E-3</v>
      </c>
      <c r="L91">
        <v>0.14958734525447043</v>
      </c>
      <c r="M91">
        <v>0.21770205692915018</v>
      </c>
      <c r="N91">
        <v>15</v>
      </c>
      <c r="O91">
        <v>1</v>
      </c>
      <c r="P91">
        <v>14</v>
      </c>
      <c r="Q91">
        <v>1</v>
      </c>
      <c r="R91">
        <v>0.20866403490546434</v>
      </c>
      <c r="S91">
        <v>2024</v>
      </c>
      <c r="T91">
        <v>36</v>
      </c>
    </row>
    <row r="92" spans="1:20" x14ac:dyDescent="0.3">
      <c r="A92" s="284" t="s">
        <v>2347</v>
      </c>
      <c r="B92">
        <v>25</v>
      </c>
      <c r="C92" t="s">
        <v>749</v>
      </c>
      <c r="D92" t="s">
        <v>215</v>
      </c>
      <c r="E92">
        <v>232</v>
      </c>
      <c r="F92" t="s">
        <v>143</v>
      </c>
      <c r="G92" t="s">
        <v>1347</v>
      </c>
      <c r="H92">
        <v>738</v>
      </c>
      <c r="I92">
        <v>1</v>
      </c>
      <c r="J92">
        <v>10172</v>
      </c>
      <c r="K92">
        <v>0.3143631436314363</v>
      </c>
      <c r="L92">
        <v>2.2807707432166733E-2</v>
      </c>
      <c r="M92">
        <v>0.3143631436314363</v>
      </c>
      <c r="N92">
        <v>1</v>
      </c>
      <c r="O92">
        <v>1</v>
      </c>
      <c r="P92">
        <v>1261</v>
      </c>
      <c r="Q92">
        <v>0</v>
      </c>
      <c r="R92">
        <v>0.97425722002908555</v>
      </c>
      <c r="S92">
        <v>2024</v>
      </c>
      <c r="T92">
        <v>36</v>
      </c>
    </row>
    <row r="93" spans="1:20" x14ac:dyDescent="0.3">
      <c r="A93" s="284" t="s">
        <v>2348</v>
      </c>
      <c r="B93">
        <v>25</v>
      </c>
      <c r="C93" t="s">
        <v>749</v>
      </c>
      <c r="D93" t="s">
        <v>215</v>
      </c>
      <c r="E93">
        <v>170</v>
      </c>
      <c r="F93" t="s">
        <v>143</v>
      </c>
      <c r="G93" t="s">
        <v>1347</v>
      </c>
      <c r="H93">
        <v>738</v>
      </c>
      <c r="I93">
        <v>2</v>
      </c>
      <c r="J93">
        <v>4642</v>
      </c>
      <c r="K93">
        <v>0.23035230352303523</v>
      </c>
      <c r="L93">
        <v>3.6622145626884962E-2</v>
      </c>
      <c r="M93">
        <v>0.54471544715447151</v>
      </c>
      <c r="N93">
        <v>2</v>
      </c>
      <c r="O93">
        <v>1</v>
      </c>
      <c r="P93">
        <v>1</v>
      </c>
      <c r="Q93">
        <v>1</v>
      </c>
      <c r="R93">
        <v>0.3143631436314363</v>
      </c>
      <c r="S93">
        <v>2024</v>
      </c>
      <c r="T93">
        <v>36</v>
      </c>
    </row>
    <row r="94" spans="1:20" x14ac:dyDescent="0.3">
      <c r="A94" s="284" t="s">
        <v>2349</v>
      </c>
      <c r="B94">
        <v>25</v>
      </c>
      <c r="C94" t="s">
        <v>749</v>
      </c>
      <c r="D94" t="s">
        <v>212</v>
      </c>
      <c r="E94">
        <v>48</v>
      </c>
      <c r="F94" t="s">
        <v>143</v>
      </c>
      <c r="G94" t="s">
        <v>1347</v>
      </c>
      <c r="H94">
        <v>738</v>
      </c>
      <c r="I94">
        <v>3</v>
      </c>
      <c r="J94">
        <v>2795</v>
      </c>
      <c r="K94">
        <v>6.5040650406504072E-2</v>
      </c>
      <c r="L94">
        <v>1.7173524150268335E-2</v>
      </c>
      <c r="M94">
        <v>0.6097560975609756</v>
      </c>
      <c r="N94">
        <v>3</v>
      </c>
      <c r="O94">
        <v>1</v>
      </c>
      <c r="P94">
        <v>2</v>
      </c>
      <c r="Q94">
        <v>1</v>
      </c>
      <c r="R94">
        <v>0.54471544715447151</v>
      </c>
      <c r="S94">
        <v>2024</v>
      </c>
      <c r="T94">
        <v>36</v>
      </c>
    </row>
    <row r="95" spans="1:20" x14ac:dyDescent="0.3">
      <c r="A95" s="284" t="s">
        <v>2351</v>
      </c>
      <c r="B95">
        <v>25</v>
      </c>
      <c r="C95" t="s">
        <v>749</v>
      </c>
      <c r="D95" t="s">
        <v>658</v>
      </c>
      <c r="E95">
        <v>38</v>
      </c>
      <c r="F95" t="s">
        <v>143</v>
      </c>
      <c r="G95" t="s">
        <v>1347</v>
      </c>
      <c r="H95">
        <v>738</v>
      </c>
      <c r="I95">
        <v>4</v>
      </c>
      <c r="J95">
        <v>1877</v>
      </c>
      <c r="K95">
        <v>5.1490514905149054E-2</v>
      </c>
      <c r="L95">
        <v>2.0245071923281833E-2</v>
      </c>
      <c r="M95">
        <v>0.66124661246612471</v>
      </c>
      <c r="N95">
        <v>4</v>
      </c>
      <c r="O95">
        <v>1</v>
      </c>
      <c r="P95">
        <v>3</v>
      </c>
      <c r="Q95">
        <v>1</v>
      </c>
      <c r="R95">
        <v>0.6097560975609756</v>
      </c>
      <c r="S95">
        <v>2024</v>
      </c>
      <c r="T95">
        <v>36</v>
      </c>
    </row>
    <row r="96" spans="1:20" x14ac:dyDescent="0.3">
      <c r="A96" s="284" t="s">
        <v>2350</v>
      </c>
      <c r="B96">
        <v>25</v>
      </c>
      <c r="C96" t="s">
        <v>749</v>
      </c>
      <c r="D96" t="s">
        <v>274</v>
      </c>
      <c r="E96">
        <v>30</v>
      </c>
      <c r="F96" t="s">
        <v>143</v>
      </c>
      <c r="G96" t="s">
        <v>1347</v>
      </c>
      <c r="H96">
        <v>738</v>
      </c>
      <c r="I96">
        <v>5</v>
      </c>
      <c r="J96">
        <v>1546</v>
      </c>
      <c r="K96">
        <v>4.065040650406504E-2</v>
      </c>
      <c r="L96">
        <v>1.9404915912031046E-2</v>
      </c>
      <c r="M96">
        <v>0.70189701897018975</v>
      </c>
      <c r="N96">
        <v>5</v>
      </c>
      <c r="O96">
        <v>1</v>
      </c>
      <c r="P96">
        <v>4</v>
      </c>
      <c r="Q96">
        <v>1</v>
      </c>
      <c r="R96">
        <v>0.66124661246612471</v>
      </c>
      <c r="S96">
        <v>2024</v>
      </c>
      <c r="T96">
        <v>36</v>
      </c>
    </row>
    <row r="97" spans="1:20" x14ac:dyDescent="0.3">
      <c r="A97" s="284" t="s">
        <v>2352</v>
      </c>
      <c r="B97">
        <v>25</v>
      </c>
      <c r="C97" t="s">
        <v>749</v>
      </c>
      <c r="D97" t="s">
        <v>142</v>
      </c>
      <c r="E97">
        <v>19</v>
      </c>
      <c r="F97" t="s">
        <v>143</v>
      </c>
      <c r="G97" t="s">
        <v>1347</v>
      </c>
      <c r="H97">
        <v>738</v>
      </c>
      <c r="I97">
        <v>6</v>
      </c>
      <c r="J97">
        <v>1953</v>
      </c>
      <c r="K97">
        <v>2.5745257452574527E-2</v>
      </c>
      <c r="L97">
        <v>9.7286226318484392E-3</v>
      </c>
      <c r="M97">
        <v>0.72764227642276424</v>
      </c>
      <c r="N97">
        <v>6</v>
      </c>
      <c r="O97">
        <v>1</v>
      </c>
      <c r="P97">
        <v>5</v>
      </c>
      <c r="Q97">
        <v>1</v>
      </c>
      <c r="R97">
        <v>0.70189701897018975</v>
      </c>
      <c r="S97">
        <v>2024</v>
      </c>
      <c r="T97">
        <v>36</v>
      </c>
    </row>
    <row r="98" spans="1:20" x14ac:dyDescent="0.3">
      <c r="A98" s="284" t="s">
        <v>2356</v>
      </c>
      <c r="B98">
        <v>25</v>
      </c>
      <c r="C98" t="s">
        <v>749</v>
      </c>
      <c r="D98" t="s">
        <v>515</v>
      </c>
      <c r="E98">
        <v>16</v>
      </c>
      <c r="F98" t="s">
        <v>143</v>
      </c>
      <c r="G98" t="s">
        <v>1347</v>
      </c>
      <c r="H98">
        <v>738</v>
      </c>
      <c r="I98">
        <v>7</v>
      </c>
      <c r="J98">
        <v>2386</v>
      </c>
      <c r="K98">
        <v>2.1680216802168022E-2</v>
      </c>
      <c r="L98">
        <v>6.7057837384744343E-3</v>
      </c>
      <c r="M98">
        <v>0.74932249322493227</v>
      </c>
      <c r="N98">
        <v>7</v>
      </c>
      <c r="O98">
        <v>1</v>
      </c>
      <c r="P98">
        <v>6</v>
      </c>
      <c r="Q98">
        <v>1</v>
      </c>
      <c r="R98">
        <v>0.72764227642276424</v>
      </c>
      <c r="S98">
        <v>2024</v>
      </c>
      <c r="T98">
        <v>36</v>
      </c>
    </row>
    <row r="99" spans="1:20" x14ac:dyDescent="0.3">
      <c r="A99" s="284" t="s">
        <v>2354</v>
      </c>
      <c r="B99">
        <v>25</v>
      </c>
      <c r="C99" t="s">
        <v>749</v>
      </c>
      <c r="D99" t="s">
        <v>577</v>
      </c>
      <c r="E99">
        <v>14</v>
      </c>
      <c r="F99" t="s">
        <v>143</v>
      </c>
      <c r="G99" t="s">
        <v>1346</v>
      </c>
      <c r="H99">
        <v>738</v>
      </c>
      <c r="I99">
        <v>8</v>
      </c>
      <c r="J99">
        <v>3578</v>
      </c>
      <c r="K99">
        <v>1.8970189701897018E-2</v>
      </c>
      <c r="L99">
        <v>3.9128004471771938E-3</v>
      </c>
      <c r="M99">
        <v>0.76829268292682928</v>
      </c>
      <c r="N99">
        <v>8</v>
      </c>
      <c r="O99">
        <v>1</v>
      </c>
      <c r="P99">
        <v>7</v>
      </c>
      <c r="Q99">
        <v>1</v>
      </c>
      <c r="R99">
        <v>0.74932249322493227</v>
      </c>
      <c r="S99">
        <v>2024</v>
      </c>
      <c r="T99">
        <v>36</v>
      </c>
    </row>
    <row r="100" spans="1:20" x14ac:dyDescent="0.3">
      <c r="A100" s="284" t="s">
        <v>2353</v>
      </c>
      <c r="B100">
        <v>25</v>
      </c>
      <c r="C100" t="s">
        <v>749</v>
      </c>
      <c r="D100" t="s">
        <v>585</v>
      </c>
      <c r="E100">
        <v>13</v>
      </c>
      <c r="F100" t="s">
        <v>143</v>
      </c>
      <c r="G100" t="s">
        <v>1348</v>
      </c>
      <c r="H100">
        <v>738</v>
      </c>
      <c r="I100">
        <v>9</v>
      </c>
      <c r="J100">
        <v>7074</v>
      </c>
      <c r="K100">
        <v>1.7615176151761516E-2</v>
      </c>
      <c r="L100">
        <v>1.8377155781735934E-3</v>
      </c>
      <c r="M100">
        <v>0.78590785907859084</v>
      </c>
      <c r="N100">
        <v>9</v>
      </c>
      <c r="O100">
        <v>0</v>
      </c>
      <c r="P100">
        <v>8</v>
      </c>
      <c r="Q100">
        <v>0</v>
      </c>
      <c r="R100">
        <v>0.76829268292682928</v>
      </c>
      <c r="S100">
        <v>2024</v>
      </c>
      <c r="T100">
        <v>36</v>
      </c>
    </row>
    <row r="101" spans="1:20" x14ac:dyDescent="0.3">
      <c r="A101" s="284" t="s">
        <v>2358</v>
      </c>
      <c r="B101">
        <v>25</v>
      </c>
      <c r="C101" t="s">
        <v>749</v>
      </c>
      <c r="D101" t="s">
        <v>331</v>
      </c>
      <c r="E101">
        <v>12</v>
      </c>
      <c r="F101" t="s">
        <v>143</v>
      </c>
      <c r="G101" t="s">
        <v>1347</v>
      </c>
      <c r="H101">
        <v>738</v>
      </c>
      <c r="I101">
        <v>11.5</v>
      </c>
      <c r="J101">
        <v>1284</v>
      </c>
      <c r="K101">
        <v>1.6260162601626018E-2</v>
      </c>
      <c r="L101">
        <v>9.3457943925233638E-3</v>
      </c>
      <c r="M101">
        <v>0.80216802168021684</v>
      </c>
      <c r="N101">
        <v>10</v>
      </c>
      <c r="O101">
        <v>0</v>
      </c>
      <c r="P101">
        <v>9</v>
      </c>
      <c r="Q101">
        <v>0</v>
      </c>
      <c r="R101">
        <v>0.78590785907859084</v>
      </c>
      <c r="S101">
        <v>2024</v>
      </c>
      <c r="T101">
        <v>36</v>
      </c>
    </row>
    <row r="102" spans="1:20" x14ac:dyDescent="0.3">
      <c r="A102" s="284" t="s">
        <v>2360</v>
      </c>
      <c r="B102">
        <v>25</v>
      </c>
      <c r="C102" t="s">
        <v>749</v>
      </c>
      <c r="D102" t="s">
        <v>343</v>
      </c>
      <c r="E102">
        <v>12</v>
      </c>
      <c r="F102" t="s">
        <v>143</v>
      </c>
      <c r="G102" t="s">
        <v>1346</v>
      </c>
      <c r="H102">
        <v>738</v>
      </c>
      <c r="I102">
        <v>11.5</v>
      </c>
      <c r="J102">
        <v>1467</v>
      </c>
      <c r="K102">
        <v>1.6260162601626018E-2</v>
      </c>
      <c r="L102">
        <v>8.1799591002044997E-3</v>
      </c>
      <c r="M102">
        <v>0.81842818428184283</v>
      </c>
      <c r="N102">
        <v>11</v>
      </c>
      <c r="O102">
        <v>0</v>
      </c>
      <c r="P102">
        <v>11.5</v>
      </c>
      <c r="Q102">
        <v>0</v>
      </c>
      <c r="R102">
        <v>0.80216802168021684</v>
      </c>
      <c r="S102">
        <v>2024</v>
      </c>
      <c r="T102">
        <v>36</v>
      </c>
    </row>
    <row r="103" spans="1:20" x14ac:dyDescent="0.3">
      <c r="A103" s="284" t="s">
        <v>2355</v>
      </c>
      <c r="B103">
        <v>25</v>
      </c>
      <c r="C103" t="s">
        <v>749</v>
      </c>
      <c r="D103" t="s">
        <v>622</v>
      </c>
      <c r="E103">
        <v>12</v>
      </c>
      <c r="F103" t="s">
        <v>143</v>
      </c>
      <c r="G103" t="s">
        <v>1347</v>
      </c>
      <c r="H103">
        <v>738</v>
      </c>
      <c r="I103">
        <v>11.5</v>
      </c>
      <c r="J103">
        <v>962</v>
      </c>
      <c r="K103">
        <v>1.6260162601626018E-2</v>
      </c>
      <c r="L103">
        <v>1.2474012474012475E-2</v>
      </c>
      <c r="M103">
        <v>0.83468834688346882</v>
      </c>
      <c r="N103">
        <v>12</v>
      </c>
      <c r="O103">
        <v>0</v>
      </c>
      <c r="P103">
        <v>11.5</v>
      </c>
      <c r="Q103">
        <v>0</v>
      </c>
      <c r="R103">
        <v>0.81842818428184283</v>
      </c>
      <c r="S103">
        <v>2024</v>
      </c>
      <c r="T103">
        <v>36</v>
      </c>
    </row>
    <row r="104" spans="1:20" x14ac:dyDescent="0.3">
      <c r="A104" s="284" t="s">
        <v>2361</v>
      </c>
      <c r="B104">
        <v>25</v>
      </c>
      <c r="C104" t="s">
        <v>749</v>
      </c>
      <c r="D104" t="s">
        <v>506</v>
      </c>
      <c r="E104">
        <v>12</v>
      </c>
      <c r="F104" t="s">
        <v>143</v>
      </c>
      <c r="G104" t="s">
        <v>1348</v>
      </c>
      <c r="H104">
        <v>738</v>
      </c>
      <c r="I104">
        <v>11.5</v>
      </c>
      <c r="J104">
        <v>1940</v>
      </c>
      <c r="K104">
        <v>1.6260162601626018E-2</v>
      </c>
      <c r="L104">
        <v>6.1855670103092781E-3</v>
      </c>
      <c r="M104">
        <v>0.85094850948509482</v>
      </c>
      <c r="N104">
        <v>13</v>
      </c>
      <c r="O104">
        <v>0</v>
      </c>
      <c r="P104">
        <v>11.5</v>
      </c>
      <c r="Q104">
        <v>0</v>
      </c>
      <c r="R104">
        <v>0.83468834688346882</v>
      </c>
      <c r="S104">
        <v>2024</v>
      </c>
      <c r="T104">
        <v>36</v>
      </c>
    </row>
    <row r="105" spans="1:20" x14ac:dyDescent="0.3">
      <c r="A105" s="284" t="s">
        <v>2357</v>
      </c>
      <c r="B105">
        <v>25</v>
      </c>
      <c r="C105" t="s">
        <v>749</v>
      </c>
      <c r="D105" t="s">
        <v>505</v>
      </c>
      <c r="E105">
        <v>10</v>
      </c>
      <c r="F105" t="s">
        <v>143</v>
      </c>
      <c r="G105" t="s">
        <v>1346</v>
      </c>
      <c r="H105">
        <v>738</v>
      </c>
      <c r="I105">
        <v>14</v>
      </c>
      <c r="J105">
        <v>3953</v>
      </c>
      <c r="K105">
        <v>1.3550135501355014E-2</v>
      </c>
      <c r="L105">
        <v>2.5297242600556538E-3</v>
      </c>
      <c r="M105">
        <v>0.86449864498644979</v>
      </c>
      <c r="N105">
        <v>14</v>
      </c>
      <c r="O105">
        <v>0</v>
      </c>
      <c r="P105">
        <v>11.5</v>
      </c>
      <c r="Q105">
        <v>0</v>
      </c>
      <c r="R105">
        <v>0.85094850948509482</v>
      </c>
      <c r="S105">
        <v>2024</v>
      </c>
      <c r="T105">
        <v>36</v>
      </c>
    </row>
    <row r="106" spans="1:20" x14ac:dyDescent="0.3">
      <c r="A106" s="284" t="s">
        <v>2359</v>
      </c>
      <c r="B106">
        <v>25</v>
      </c>
      <c r="C106" t="s">
        <v>749</v>
      </c>
      <c r="D106" t="s">
        <v>409</v>
      </c>
      <c r="E106">
        <v>8</v>
      </c>
      <c r="F106" t="s">
        <v>143</v>
      </c>
      <c r="G106" t="s">
        <v>1347</v>
      </c>
      <c r="H106">
        <v>738</v>
      </c>
      <c r="I106">
        <v>15</v>
      </c>
      <c r="J106">
        <v>2957</v>
      </c>
      <c r="K106">
        <v>1.0840108401084011E-2</v>
      </c>
      <c r="L106">
        <v>2.7054447074737909E-3</v>
      </c>
      <c r="M106">
        <v>0.87533875338753375</v>
      </c>
      <c r="N106">
        <v>15</v>
      </c>
      <c r="O106">
        <v>0</v>
      </c>
      <c r="P106">
        <v>14</v>
      </c>
      <c r="Q106">
        <v>0</v>
      </c>
      <c r="R106">
        <v>0.86449864498644979</v>
      </c>
      <c r="S106">
        <v>2024</v>
      </c>
      <c r="T106">
        <v>36</v>
      </c>
    </row>
    <row r="107" spans="1:20" x14ac:dyDescent="0.3">
      <c r="A107" s="284" t="s">
        <v>2362</v>
      </c>
      <c r="B107">
        <v>39</v>
      </c>
      <c r="C107" t="s">
        <v>717</v>
      </c>
      <c r="D107" t="s">
        <v>356</v>
      </c>
      <c r="E107">
        <v>2044</v>
      </c>
      <c r="F107" t="s">
        <v>143</v>
      </c>
      <c r="G107" t="s">
        <v>1349</v>
      </c>
      <c r="H107">
        <v>18319</v>
      </c>
      <c r="I107">
        <v>1</v>
      </c>
      <c r="J107">
        <v>2548</v>
      </c>
      <c r="K107">
        <v>0.11157814291173099</v>
      </c>
      <c r="L107">
        <v>0.80219780219780223</v>
      </c>
      <c r="M107">
        <v>0.11157814291173099</v>
      </c>
      <c r="N107">
        <v>1</v>
      </c>
      <c r="O107">
        <v>1</v>
      </c>
      <c r="P107">
        <v>46</v>
      </c>
      <c r="Q107">
        <v>0</v>
      </c>
      <c r="R107">
        <v>0.99457994579945685</v>
      </c>
      <c r="S107">
        <v>2024</v>
      </c>
      <c r="T107">
        <v>36</v>
      </c>
    </row>
    <row r="108" spans="1:20" x14ac:dyDescent="0.3">
      <c r="A108" s="284" t="s">
        <v>2363</v>
      </c>
      <c r="B108">
        <v>39</v>
      </c>
      <c r="C108" t="s">
        <v>717</v>
      </c>
      <c r="D108" t="s">
        <v>565</v>
      </c>
      <c r="E108">
        <v>1233</v>
      </c>
      <c r="F108" t="s">
        <v>143</v>
      </c>
      <c r="G108" t="s">
        <v>1349</v>
      </c>
      <c r="H108">
        <v>18319</v>
      </c>
      <c r="I108">
        <v>2</v>
      </c>
      <c r="J108">
        <v>1538</v>
      </c>
      <c r="K108">
        <v>6.7307167421802497E-2</v>
      </c>
      <c r="L108">
        <v>0.80169050715214563</v>
      </c>
      <c r="M108">
        <v>0.1788853103335335</v>
      </c>
      <c r="N108">
        <v>2</v>
      </c>
      <c r="O108">
        <v>1</v>
      </c>
      <c r="P108">
        <v>1</v>
      </c>
      <c r="Q108">
        <v>1</v>
      </c>
      <c r="R108">
        <v>0.11157814291173099</v>
      </c>
      <c r="S108">
        <v>2024</v>
      </c>
      <c r="T108">
        <v>36</v>
      </c>
    </row>
    <row r="109" spans="1:20" x14ac:dyDescent="0.3">
      <c r="A109" s="284" t="s">
        <v>2366</v>
      </c>
      <c r="B109">
        <v>39</v>
      </c>
      <c r="C109" t="s">
        <v>717</v>
      </c>
      <c r="D109" t="s">
        <v>229</v>
      </c>
      <c r="E109">
        <v>1122</v>
      </c>
      <c r="F109" t="s">
        <v>143</v>
      </c>
      <c r="G109" t="s">
        <v>1349</v>
      </c>
      <c r="H109">
        <v>18319</v>
      </c>
      <c r="I109">
        <v>3</v>
      </c>
      <c r="J109">
        <v>1419</v>
      </c>
      <c r="K109">
        <v>6.1247884709864073E-2</v>
      </c>
      <c r="L109">
        <v>0.79069767441860461</v>
      </c>
      <c r="M109">
        <v>0.24013319504339758</v>
      </c>
      <c r="N109">
        <v>3</v>
      </c>
      <c r="O109">
        <v>1</v>
      </c>
      <c r="P109">
        <v>2</v>
      </c>
      <c r="Q109">
        <v>1</v>
      </c>
      <c r="R109">
        <v>0.1788853103335335</v>
      </c>
      <c r="S109">
        <v>2024</v>
      </c>
      <c r="T109">
        <v>36</v>
      </c>
    </row>
    <row r="110" spans="1:20" x14ac:dyDescent="0.3">
      <c r="A110" s="284" t="s">
        <v>2365</v>
      </c>
      <c r="B110">
        <v>39</v>
      </c>
      <c r="C110" t="s">
        <v>717</v>
      </c>
      <c r="D110" t="s">
        <v>644</v>
      </c>
      <c r="E110">
        <v>1025</v>
      </c>
      <c r="F110" t="s">
        <v>143</v>
      </c>
      <c r="G110" t="s">
        <v>1349</v>
      </c>
      <c r="H110">
        <v>18319</v>
      </c>
      <c r="I110">
        <v>4</v>
      </c>
      <c r="J110">
        <v>1262</v>
      </c>
      <c r="K110">
        <v>5.5952835853485455E-2</v>
      </c>
      <c r="L110">
        <v>0.812202852614897</v>
      </c>
      <c r="M110">
        <v>0.29608603089688301</v>
      </c>
      <c r="N110">
        <v>4</v>
      </c>
      <c r="O110">
        <v>1</v>
      </c>
      <c r="P110">
        <v>3</v>
      </c>
      <c r="Q110">
        <v>1</v>
      </c>
      <c r="R110">
        <v>0.24013319504339758</v>
      </c>
      <c r="S110">
        <v>2024</v>
      </c>
      <c r="T110">
        <v>36</v>
      </c>
    </row>
    <row r="111" spans="1:20" x14ac:dyDescent="0.3">
      <c r="A111" s="284" t="s">
        <v>2364</v>
      </c>
      <c r="B111">
        <v>39</v>
      </c>
      <c r="C111" t="s">
        <v>717</v>
      </c>
      <c r="D111" t="s">
        <v>334</v>
      </c>
      <c r="E111">
        <v>931</v>
      </c>
      <c r="F111" t="s">
        <v>143</v>
      </c>
      <c r="G111" t="s">
        <v>1349</v>
      </c>
      <c r="H111">
        <v>18319</v>
      </c>
      <c r="I111">
        <v>5</v>
      </c>
      <c r="J111">
        <v>1180</v>
      </c>
      <c r="K111">
        <v>5.0821551394726786E-2</v>
      </c>
      <c r="L111">
        <v>0.78898305084745768</v>
      </c>
      <c r="M111">
        <v>0.34690758229160978</v>
      </c>
      <c r="N111">
        <v>5</v>
      </c>
      <c r="O111">
        <v>1</v>
      </c>
      <c r="P111">
        <v>4</v>
      </c>
      <c r="Q111">
        <v>1</v>
      </c>
      <c r="R111">
        <v>0.29608603089688301</v>
      </c>
      <c r="S111">
        <v>2024</v>
      </c>
      <c r="T111">
        <v>36</v>
      </c>
    </row>
    <row r="112" spans="1:20" x14ac:dyDescent="0.3">
      <c r="A112" s="284" t="s">
        <v>2367</v>
      </c>
      <c r="B112">
        <v>39</v>
      </c>
      <c r="C112" t="s">
        <v>717</v>
      </c>
      <c r="D112" t="s">
        <v>211</v>
      </c>
      <c r="E112">
        <v>911</v>
      </c>
      <c r="F112" t="s">
        <v>143</v>
      </c>
      <c r="G112" t="s">
        <v>1349</v>
      </c>
      <c r="H112">
        <v>18319</v>
      </c>
      <c r="I112">
        <v>6</v>
      </c>
      <c r="J112">
        <v>1164</v>
      </c>
      <c r="K112">
        <v>4.972978874392707E-2</v>
      </c>
      <c r="L112">
        <v>0.78264604810996563</v>
      </c>
      <c r="M112">
        <v>0.39663737103553687</v>
      </c>
      <c r="N112">
        <v>6</v>
      </c>
      <c r="O112">
        <v>1</v>
      </c>
      <c r="P112">
        <v>5</v>
      </c>
      <c r="Q112">
        <v>1</v>
      </c>
      <c r="R112">
        <v>0.34690758229160978</v>
      </c>
      <c r="S112">
        <v>2024</v>
      </c>
      <c r="T112">
        <v>36</v>
      </c>
    </row>
    <row r="113" spans="1:20" x14ac:dyDescent="0.3">
      <c r="A113" s="284" t="s">
        <v>2368</v>
      </c>
      <c r="B113">
        <v>39</v>
      </c>
      <c r="C113" t="s">
        <v>717</v>
      </c>
      <c r="D113" t="s">
        <v>675</v>
      </c>
      <c r="E113">
        <v>733</v>
      </c>
      <c r="F113" t="s">
        <v>143</v>
      </c>
      <c r="G113" t="s">
        <v>1349</v>
      </c>
      <c r="H113">
        <v>18319</v>
      </c>
      <c r="I113">
        <v>7</v>
      </c>
      <c r="J113">
        <v>935</v>
      </c>
      <c r="K113">
        <v>4.0013101151809595E-2</v>
      </c>
      <c r="L113">
        <v>0.78395721925133688</v>
      </c>
      <c r="M113">
        <v>0.43665047218734648</v>
      </c>
      <c r="N113">
        <v>7</v>
      </c>
      <c r="O113">
        <v>1</v>
      </c>
      <c r="P113">
        <v>6</v>
      </c>
      <c r="Q113">
        <v>1</v>
      </c>
      <c r="R113">
        <v>0.39663737103553687</v>
      </c>
      <c r="S113">
        <v>2024</v>
      </c>
      <c r="T113">
        <v>36</v>
      </c>
    </row>
    <row r="114" spans="1:20" x14ac:dyDescent="0.3">
      <c r="A114" s="284" t="s">
        <v>2369</v>
      </c>
      <c r="B114">
        <v>39</v>
      </c>
      <c r="C114" t="s">
        <v>717</v>
      </c>
      <c r="D114" t="s">
        <v>397</v>
      </c>
      <c r="E114">
        <v>715</v>
      </c>
      <c r="F114" t="s">
        <v>143</v>
      </c>
      <c r="G114" t="s">
        <v>1349</v>
      </c>
      <c r="H114">
        <v>18319</v>
      </c>
      <c r="I114">
        <v>8</v>
      </c>
      <c r="J114">
        <v>2297</v>
      </c>
      <c r="K114">
        <v>3.9030514766089854E-2</v>
      </c>
      <c r="L114">
        <v>0.31127557683935569</v>
      </c>
      <c r="M114">
        <v>0.47568098695343636</v>
      </c>
      <c r="N114">
        <v>8</v>
      </c>
      <c r="O114">
        <v>1</v>
      </c>
      <c r="P114">
        <v>7</v>
      </c>
      <c r="Q114">
        <v>1</v>
      </c>
      <c r="R114">
        <v>0.43665047218734648</v>
      </c>
      <c r="S114">
        <v>2024</v>
      </c>
      <c r="T114">
        <v>36</v>
      </c>
    </row>
    <row r="115" spans="1:20" x14ac:dyDescent="0.3">
      <c r="A115" s="284" t="s">
        <v>2370</v>
      </c>
      <c r="B115">
        <v>39</v>
      </c>
      <c r="C115" t="s">
        <v>717</v>
      </c>
      <c r="D115" t="s">
        <v>552</v>
      </c>
      <c r="E115">
        <v>685</v>
      </c>
      <c r="F115" t="s">
        <v>143</v>
      </c>
      <c r="G115" t="s">
        <v>1349</v>
      </c>
      <c r="H115">
        <v>18319</v>
      </c>
      <c r="I115">
        <v>9</v>
      </c>
      <c r="J115">
        <v>923</v>
      </c>
      <c r="K115">
        <v>3.739287078989028E-2</v>
      </c>
      <c r="L115">
        <v>0.74214517876489705</v>
      </c>
      <c r="M115">
        <v>0.51307385774332659</v>
      </c>
      <c r="N115">
        <v>9</v>
      </c>
      <c r="O115">
        <v>1</v>
      </c>
      <c r="P115">
        <v>8</v>
      </c>
      <c r="Q115">
        <v>1</v>
      </c>
      <c r="R115">
        <v>0.47568098695343636</v>
      </c>
      <c r="S115">
        <v>2024</v>
      </c>
      <c r="T115">
        <v>36</v>
      </c>
    </row>
    <row r="116" spans="1:20" x14ac:dyDescent="0.3">
      <c r="A116" s="284" t="s">
        <v>2374</v>
      </c>
      <c r="B116">
        <v>39</v>
      </c>
      <c r="C116" t="s">
        <v>717</v>
      </c>
      <c r="D116" t="s">
        <v>277</v>
      </c>
      <c r="E116">
        <v>537</v>
      </c>
      <c r="F116" t="s">
        <v>143</v>
      </c>
      <c r="G116" t="s">
        <v>1349</v>
      </c>
      <c r="H116">
        <v>18319</v>
      </c>
      <c r="I116">
        <v>10</v>
      </c>
      <c r="J116">
        <v>2630</v>
      </c>
      <c r="K116">
        <v>2.9313827173972379E-2</v>
      </c>
      <c r="L116">
        <v>0.20418250950570344</v>
      </c>
      <c r="M116">
        <v>0.54238768491729894</v>
      </c>
      <c r="N116">
        <v>10</v>
      </c>
      <c r="O116">
        <v>1</v>
      </c>
      <c r="P116">
        <v>9</v>
      </c>
      <c r="Q116">
        <v>1</v>
      </c>
      <c r="R116">
        <v>0.51307385774332659</v>
      </c>
      <c r="S116">
        <v>2024</v>
      </c>
      <c r="T116">
        <v>36</v>
      </c>
    </row>
    <row r="117" spans="1:20" x14ac:dyDescent="0.3">
      <c r="A117" s="284" t="s">
        <v>2373</v>
      </c>
      <c r="B117">
        <v>39</v>
      </c>
      <c r="C117" t="s">
        <v>717</v>
      </c>
      <c r="D117" t="s">
        <v>396</v>
      </c>
      <c r="E117">
        <v>526</v>
      </c>
      <c r="F117" t="s">
        <v>143</v>
      </c>
      <c r="G117" t="s">
        <v>1349</v>
      </c>
      <c r="H117">
        <v>18319</v>
      </c>
      <c r="I117">
        <v>11</v>
      </c>
      <c r="J117">
        <v>753</v>
      </c>
      <c r="K117">
        <v>2.8713357716032534E-2</v>
      </c>
      <c r="L117">
        <v>0.69853917662682607</v>
      </c>
      <c r="M117">
        <v>0.5711010426333315</v>
      </c>
      <c r="N117">
        <v>11</v>
      </c>
      <c r="O117">
        <v>1</v>
      </c>
      <c r="P117">
        <v>10</v>
      </c>
      <c r="Q117">
        <v>1</v>
      </c>
      <c r="R117">
        <v>0.54238768491729894</v>
      </c>
      <c r="S117">
        <v>2024</v>
      </c>
      <c r="T117">
        <v>36</v>
      </c>
    </row>
    <row r="118" spans="1:20" x14ac:dyDescent="0.3">
      <c r="A118" s="284" t="s">
        <v>2371</v>
      </c>
      <c r="B118">
        <v>39</v>
      </c>
      <c r="C118" t="s">
        <v>717</v>
      </c>
      <c r="D118" t="s">
        <v>530</v>
      </c>
      <c r="E118">
        <v>513</v>
      </c>
      <c r="F118" t="s">
        <v>143</v>
      </c>
      <c r="G118" t="s">
        <v>1349</v>
      </c>
      <c r="H118">
        <v>18319</v>
      </c>
      <c r="I118">
        <v>12</v>
      </c>
      <c r="J118">
        <v>1040</v>
      </c>
      <c r="K118">
        <v>2.8003711993012718E-2</v>
      </c>
      <c r="L118">
        <v>0.49326923076923079</v>
      </c>
      <c r="M118">
        <v>0.59910475462634427</v>
      </c>
      <c r="N118">
        <v>12</v>
      </c>
      <c r="O118">
        <v>1</v>
      </c>
      <c r="P118">
        <v>11</v>
      </c>
      <c r="Q118">
        <v>1</v>
      </c>
      <c r="R118">
        <v>0.5711010426333315</v>
      </c>
      <c r="S118">
        <v>2024</v>
      </c>
      <c r="T118">
        <v>36</v>
      </c>
    </row>
    <row r="119" spans="1:20" x14ac:dyDescent="0.3">
      <c r="A119" s="284" t="s">
        <v>2372</v>
      </c>
      <c r="B119">
        <v>39</v>
      </c>
      <c r="C119" t="s">
        <v>717</v>
      </c>
      <c r="D119" t="s">
        <v>484</v>
      </c>
      <c r="E119">
        <v>473</v>
      </c>
      <c r="F119" t="s">
        <v>143</v>
      </c>
      <c r="G119" t="s">
        <v>1349</v>
      </c>
      <c r="H119">
        <v>18319</v>
      </c>
      <c r="I119">
        <v>13</v>
      </c>
      <c r="J119">
        <v>621</v>
      </c>
      <c r="K119">
        <v>2.5820186691413286E-2</v>
      </c>
      <c r="L119">
        <v>0.76167471819645738</v>
      </c>
      <c r="M119">
        <v>0.62492494131775755</v>
      </c>
      <c r="N119">
        <v>13</v>
      </c>
      <c r="O119">
        <v>1</v>
      </c>
      <c r="P119">
        <v>12</v>
      </c>
      <c r="Q119">
        <v>1</v>
      </c>
      <c r="R119">
        <v>0.59910475462634427</v>
      </c>
      <c r="S119">
        <v>2024</v>
      </c>
      <c r="T119">
        <v>36</v>
      </c>
    </row>
    <row r="120" spans="1:20" x14ac:dyDescent="0.3">
      <c r="A120" s="284" t="s">
        <v>2376</v>
      </c>
      <c r="B120">
        <v>39</v>
      </c>
      <c r="C120" t="s">
        <v>717</v>
      </c>
      <c r="D120" t="s">
        <v>236</v>
      </c>
      <c r="E120">
        <v>443</v>
      </c>
      <c r="F120" t="s">
        <v>143</v>
      </c>
      <c r="G120" t="s">
        <v>1349</v>
      </c>
      <c r="H120">
        <v>18319</v>
      </c>
      <c r="I120">
        <v>14</v>
      </c>
      <c r="J120">
        <v>560</v>
      </c>
      <c r="K120">
        <v>2.4182542715213712E-2</v>
      </c>
      <c r="L120">
        <v>0.79107142857142854</v>
      </c>
      <c r="M120">
        <v>0.64910748403297125</v>
      </c>
      <c r="N120">
        <v>14</v>
      </c>
      <c r="O120">
        <v>1</v>
      </c>
      <c r="P120">
        <v>13</v>
      </c>
      <c r="Q120">
        <v>1</v>
      </c>
      <c r="R120">
        <v>0.62492494131775755</v>
      </c>
      <c r="S120">
        <v>2024</v>
      </c>
      <c r="T120">
        <v>36</v>
      </c>
    </row>
    <row r="121" spans="1:20" x14ac:dyDescent="0.3">
      <c r="A121" s="284" t="s">
        <v>2375</v>
      </c>
      <c r="B121">
        <v>39</v>
      </c>
      <c r="C121" t="s">
        <v>717</v>
      </c>
      <c r="D121" t="s">
        <v>290</v>
      </c>
      <c r="E121">
        <v>413</v>
      </c>
      <c r="F121" t="s">
        <v>143</v>
      </c>
      <c r="G121" t="s">
        <v>1349</v>
      </c>
      <c r="H121">
        <v>18319</v>
      </c>
      <c r="I121">
        <v>15</v>
      </c>
      <c r="J121">
        <v>561</v>
      </c>
      <c r="K121">
        <v>2.2544898739014139E-2</v>
      </c>
      <c r="L121">
        <v>0.73618538324420679</v>
      </c>
      <c r="M121">
        <v>0.67165238277198536</v>
      </c>
      <c r="N121">
        <v>15</v>
      </c>
      <c r="O121">
        <v>1</v>
      </c>
      <c r="P121">
        <v>14</v>
      </c>
      <c r="Q121">
        <v>1</v>
      </c>
      <c r="R121">
        <v>0.64910748403297125</v>
      </c>
      <c r="S121">
        <v>2024</v>
      </c>
      <c r="T121">
        <v>36</v>
      </c>
    </row>
    <row r="122" spans="1:20" x14ac:dyDescent="0.3">
      <c r="A122" s="284" t="s">
        <v>2374</v>
      </c>
      <c r="B122">
        <v>40</v>
      </c>
      <c r="C122" t="s">
        <v>722</v>
      </c>
      <c r="D122" t="s">
        <v>277</v>
      </c>
      <c r="E122">
        <v>1392</v>
      </c>
      <c r="F122" t="s">
        <v>143</v>
      </c>
      <c r="G122" t="s">
        <v>1349</v>
      </c>
      <c r="H122">
        <v>5303</v>
      </c>
      <c r="I122">
        <v>1</v>
      </c>
      <c r="J122">
        <v>2630</v>
      </c>
      <c r="K122">
        <v>0.26249292853102019</v>
      </c>
      <c r="L122">
        <v>0.52927756653992397</v>
      </c>
      <c r="M122">
        <v>0.26249292853102019</v>
      </c>
      <c r="N122">
        <v>1</v>
      </c>
      <c r="O122">
        <v>1</v>
      </c>
      <c r="P122">
        <v>389.5</v>
      </c>
      <c r="Q122">
        <v>0</v>
      </c>
      <c r="R122">
        <v>0.98476991102135014</v>
      </c>
      <c r="S122">
        <v>2024</v>
      </c>
      <c r="T122">
        <v>36</v>
      </c>
    </row>
    <row r="123" spans="1:20" x14ac:dyDescent="0.3">
      <c r="A123" s="284" t="s">
        <v>2369</v>
      </c>
      <c r="B123">
        <v>40</v>
      </c>
      <c r="C123" t="s">
        <v>722</v>
      </c>
      <c r="D123" t="s">
        <v>397</v>
      </c>
      <c r="E123">
        <v>993</v>
      </c>
      <c r="F123" t="s">
        <v>143</v>
      </c>
      <c r="G123" t="s">
        <v>1349</v>
      </c>
      <c r="H123">
        <v>5303</v>
      </c>
      <c r="I123">
        <v>2</v>
      </c>
      <c r="J123">
        <v>2297</v>
      </c>
      <c r="K123">
        <v>0.1872524985857062</v>
      </c>
      <c r="L123">
        <v>0.43230300391815413</v>
      </c>
      <c r="M123">
        <v>0.44974542711672638</v>
      </c>
      <c r="N123">
        <v>2</v>
      </c>
      <c r="O123">
        <v>1</v>
      </c>
      <c r="P123">
        <v>1</v>
      </c>
      <c r="Q123">
        <v>1</v>
      </c>
      <c r="R123">
        <v>0.26249292853102019</v>
      </c>
      <c r="S123">
        <v>2024</v>
      </c>
      <c r="T123">
        <v>36</v>
      </c>
    </row>
    <row r="124" spans="1:20" x14ac:dyDescent="0.3">
      <c r="A124" s="284" t="s">
        <v>2377</v>
      </c>
      <c r="B124">
        <v>40</v>
      </c>
      <c r="C124" t="s">
        <v>722</v>
      </c>
      <c r="D124" t="s">
        <v>299</v>
      </c>
      <c r="E124">
        <v>866</v>
      </c>
      <c r="F124" t="s">
        <v>143</v>
      </c>
      <c r="G124" t="s">
        <v>1349</v>
      </c>
      <c r="H124">
        <v>5303</v>
      </c>
      <c r="I124">
        <v>3</v>
      </c>
      <c r="J124">
        <v>1328</v>
      </c>
      <c r="K124">
        <v>0.16330379030737319</v>
      </c>
      <c r="L124">
        <v>0.65210843373493976</v>
      </c>
      <c r="M124">
        <v>0.61304921742409957</v>
      </c>
      <c r="N124">
        <v>3</v>
      </c>
      <c r="O124">
        <v>1</v>
      </c>
      <c r="P124">
        <v>2</v>
      </c>
      <c r="Q124">
        <v>1</v>
      </c>
      <c r="R124">
        <v>0.44974542711672638</v>
      </c>
      <c r="S124">
        <v>2024</v>
      </c>
      <c r="T124">
        <v>36</v>
      </c>
    </row>
    <row r="125" spans="1:20" x14ac:dyDescent="0.3">
      <c r="A125" s="284" t="s">
        <v>2378</v>
      </c>
      <c r="B125">
        <v>40</v>
      </c>
      <c r="C125" t="s">
        <v>722</v>
      </c>
      <c r="D125" t="s">
        <v>222</v>
      </c>
      <c r="E125">
        <v>413</v>
      </c>
      <c r="F125" t="s">
        <v>143</v>
      </c>
      <c r="G125" t="s">
        <v>1349</v>
      </c>
      <c r="H125">
        <v>5303</v>
      </c>
      <c r="I125">
        <v>4</v>
      </c>
      <c r="J125">
        <v>1700</v>
      </c>
      <c r="K125">
        <v>7.7880445031114465E-2</v>
      </c>
      <c r="L125">
        <v>0.24294117647058824</v>
      </c>
      <c r="M125">
        <v>0.69092966245521403</v>
      </c>
      <c r="N125">
        <v>4</v>
      </c>
      <c r="O125">
        <v>1</v>
      </c>
      <c r="P125">
        <v>3</v>
      </c>
      <c r="Q125">
        <v>1</v>
      </c>
      <c r="R125">
        <v>0.61304921742409957</v>
      </c>
      <c r="S125">
        <v>2024</v>
      </c>
      <c r="T125">
        <v>36</v>
      </c>
    </row>
    <row r="126" spans="1:20" x14ac:dyDescent="0.3">
      <c r="A126" s="284" t="s">
        <v>2379</v>
      </c>
      <c r="B126">
        <v>40</v>
      </c>
      <c r="C126" t="s">
        <v>722</v>
      </c>
      <c r="D126" t="s">
        <v>500</v>
      </c>
      <c r="E126">
        <v>317</v>
      </c>
      <c r="F126" t="s">
        <v>143</v>
      </c>
      <c r="G126" t="s">
        <v>1349</v>
      </c>
      <c r="H126">
        <v>5303</v>
      </c>
      <c r="I126">
        <v>5</v>
      </c>
      <c r="J126">
        <v>534</v>
      </c>
      <c r="K126">
        <v>5.9777484442768244E-2</v>
      </c>
      <c r="L126">
        <v>0.59363295880149813</v>
      </c>
      <c r="M126">
        <v>0.75070714689798224</v>
      </c>
      <c r="N126">
        <v>5</v>
      </c>
      <c r="O126">
        <v>1</v>
      </c>
      <c r="P126">
        <v>4</v>
      </c>
      <c r="Q126">
        <v>1</v>
      </c>
      <c r="R126">
        <v>0.69092966245521403</v>
      </c>
      <c r="S126">
        <v>2024</v>
      </c>
      <c r="T126">
        <v>36</v>
      </c>
    </row>
    <row r="127" spans="1:20" x14ac:dyDescent="0.3">
      <c r="A127" s="284" t="s">
        <v>2380</v>
      </c>
      <c r="B127">
        <v>40</v>
      </c>
      <c r="C127" t="s">
        <v>722</v>
      </c>
      <c r="D127" t="s">
        <v>459</v>
      </c>
      <c r="E127">
        <v>234</v>
      </c>
      <c r="F127" t="s">
        <v>143</v>
      </c>
      <c r="G127" t="s">
        <v>1349</v>
      </c>
      <c r="H127">
        <v>5303</v>
      </c>
      <c r="I127">
        <v>6</v>
      </c>
      <c r="J127">
        <v>431</v>
      </c>
      <c r="K127">
        <v>4.4125966434093909E-2</v>
      </c>
      <c r="L127">
        <v>0.54292343387470998</v>
      </c>
      <c r="M127">
        <v>0.79483311333207618</v>
      </c>
      <c r="N127">
        <v>6</v>
      </c>
      <c r="O127">
        <v>0</v>
      </c>
      <c r="P127">
        <v>5</v>
      </c>
      <c r="Q127">
        <v>0</v>
      </c>
      <c r="R127">
        <v>0.75070714689798224</v>
      </c>
      <c r="S127">
        <v>2024</v>
      </c>
      <c r="T127">
        <v>36</v>
      </c>
    </row>
    <row r="128" spans="1:20" x14ac:dyDescent="0.3">
      <c r="A128" s="284" t="s">
        <v>2371</v>
      </c>
      <c r="B128">
        <v>40</v>
      </c>
      <c r="C128" t="s">
        <v>722</v>
      </c>
      <c r="D128" t="s">
        <v>530</v>
      </c>
      <c r="E128">
        <v>110</v>
      </c>
      <c r="F128" t="s">
        <v>143</v>
      </c>
      <c r="G128" t="s">
        <v>1349</v>
      </c>
      <c r="H128">
        <v>5303</v>
      </c>
      <c r="I128">
        <v>7</v>
      </c>
      <c r="J128">
        <v>1040</v>
      </c>
      <c r="K128">
        <v>2.0742975674146711E-2</v>
      </c>
      <c r="L128">
        <v>0.10576923076923077</v>
      </c>
      <c r="M128">
        <v>0.81557608900622292</v>
      </c>
      <c r="N128">
        <v>7</v>
      </c>
      <c r="O128">
        <v>0</v>
      </c>
      <c r="P128">
        <v>6</v>
      </c>
      <c r="Q128">
        <v>0</v>
      </c>
      <c r="R128">
        <v>0.79483311333207618</v>
      </c>
      <c r="S128">
        <v>2024</v>
      </c>
      <c r="T128">
        <v>36</v>
      </c>
    </row>
    <row r="129" spans="1:20" x14ac:dyDescent="0.3">
      <c r="A129" s="284" t="s">
        <v>2381</v>
      </c>
      <c r="B129">
        <v>40</v>
      </c>
      <c r="C129" t="s">
        <v>722</v>
      </c>
      <c r="D129" t="s">
        <v>305</v>
      </c>
      <c r="E129">
        <v>59</v>
      </c>
      <c r="F129" t="s">
        <v>143</v>
      </c>
      <c r="G129" t="s">
        <v>1349</v>
      </c>
      <c r="H129">
        <v>5303</v>
      </c>
      <c r="I129">
        <v>8</v>
      </c>
      <c r="J129">
        <v>392</v>
      </c>
      <c r="K129">
        <v>1.112577786158778E-2</v>
      </c>
      <c r="L129">
        <v>0.15051020408163265</v>
      </c>
      <c r="M129">
        <v>0.82670186686781066</v>
      </c>
      <c r="N129">
        <v>8</v>
      </c>
      <c r="O129">
        <v>0</v>
      </c>
      <c r="P129">
        <v>7</v>
      </c>
      <c r="Q129">
        <v>0</v>
      </c>
      <c r="R129">
        <v>0.81557608900622292</v>
      </c>
      <c r="S129">
        <v>2024</v>
      </c>
      <c r="T129">
        <v>36</v>
      </c>
    </row>
    <row r="130" spans="1:20" x14ac:dyDescent="0.3">
      <c r="A130" s="284" t="s">
        <v>2384</v>
      </c>
      <c r="B130">
        <v>40</v>
      </c>
      <c r="C130" t="s">
        <v>722</v>
      </c>
      <c r="D130" t="s">
        <v>228</v>
      </c>
      <c r="E130">
        <v>52</v>
      </c>
      <c r="F130" t="s">
        <v>143</v>
      </c>
      <c r="G130" t="s">
        <v>1349</v>
      </c>
      <c r="H130">
        <v>5303</v>
      </c>
      <c r="I130">
        <v>9.5</v>
      </c>
      <c r="J130">
        <v>99</v>
      </c>
      <c r="K130">
        <v>9.8057703186875348E-3</v>
      </c>
      <c r="L130">
        <v>0.5252525252525253</v>
      </c>
      <c r="M130">
        <v>0.83650763718649823</v>
      </c>
      <c r="N130">
        <v>9</v>
      </c>
      <c r="O130">
        <v>0</v>
      </c>
      <c r="P130">
        <v>8</v>
      </c>
      <c r="Q130">
        <v>0</v>
      </c>
      <c r="R130">
        <v>0.82670186686781066</v>
      </c>
      <c r="S130">
        <v>2024</v>
      </c>
      <c r="T130">
        <v>36</v>
      </c>
    </row>
    <row r="131" spans="1:20" x14ac:dyDescent="0.3">
      <c r="A131" s="284" t="s">
        <v>2386</v>
      </c>
      <c r="B131">
        <v>40</v>
      </c>
      <c r="C131" t="s">
        <v>722</v>
      </c>
      <c r="D131" t="s">
        <v>426</v>
      </c>
      <c r="E131">
        <v>52</v>
      </c>
      <c r="F131" t="s">
        <v>143</v>
      </c>
      <c r="G131" t="s">
        <v>1349</v>
      </c>
      <c r="H131">
        <v>5303</v>
      </c>
      <c r="I131">
        <v>9.5</v>
      </c>
      <c r="J131">
        <v>91</v>
      </c>
      <c r="K131">
        <v>9.8057703186875348E-3</v>
      </c>
      <c r="L131">
        <v>0.5714285714285714</v>
      </c>
      <c r="M131">
        <v>0.8463134075051858</v>
      </c>
      <c r="N131">
        <v>10</v>
      </c>
      <c r="O131">
        <v>0</v>
      </c>
      <c r="P131">
        <v>9.5</v>
      </c>
      <c r="Q131">
        <v>0</v>
      </c>
      <c r="R131">
        <v>0.83650763718649823</v>
      </c>
      <c r="S131">
        <v>2024</v>
      </c>
      <c r="T131">
        <v>36</v>
      </c>
    </row>
    <row r="132" spans="1:20" x14ac:dyDescent="0.3">
      <c r="A132" s="284" t="s">
        <v>2362</v>
      </c>
      <c r="B132">
        <v>40</v>
      </c>
      <c r="C132" t="s">
        <v>722</v>
      </c>
      <c r="D132" t="s">
        <v>356</v>
      </c>
      <c r="E132">
        <v>47</v>
      </c>
      <c r="F132" t="s">
        <v>143</v>
      </c>
      <c r="G132" t="s">
        <v>1349</v>
      </c>
      <c r="H132">
        <v>5303</v>
      </c>
      <c r="I132">
        <v>11</v>
      </c>
      <c r="J132">
        <v>2548</v>
      </c>
      <c r="K132">
        <v>8.8629077880445026E-3</v>
      </c>
      <c r="L132">
        <v>1.8445839874411302E-2</v>
      </c>
      <c r="M132">
        <v>0.85517631529323035</v>
      </c>
      <c r="N132">
        <v>11</v>
      </c>
      <c r="O132">
        <v>0</v>
      </c>
      <c r="P132">
        <v>9.5</v>
      </c>
      <c r="Q132">
        <v>0</v>
      </c>
      <c r="R132">
        <v>0.8463134075051858</v>
      </c>
      <c r="S132">
        <v>2024</v>
      </c>
      <c r="T132">
        <v>36</v>
      </c>
    </row>
    <row r="133" spans="1:20" x14ac:dyDescent="0.3">
      <c r="A133" s="284" t="s">
        <v>2382</v>
      </c>
      <c r="B133">
        <v>40</v>
      </c>
      <c r="C133" t="s">
        <v>722</v>
      </c>
      <c r="D133" t="s">
        <v>251</v>
      </c>
      <c r="E133">
        <v>43</v>
      </c>
      <c r="F133" t="s">
        <v>143</v>
      </c>
      <c r="G133" t="s">
        <v>1349</v>
      </c>
      <c r="H133">
        <v>5303</v>
      </c>
      <c r="I133">
        <v>12</v>
      </c>
      <c r="J133">
        <v>390</v>
      </c>
      <c r="K133">
        <v>8.108617763530078E-3</v>
      </c>
      <c r="L133">
        <v>0.11025641025641025</v>
      </c>
      <c r="M133">
        <v>0.86328493305676046</v>
      </c>
      <c r="N133">
        <v>12</v>
      </c>
      <c r="O133">
        <v>0</v>
      </c>
      <c r="P133">
        <v>11</v>
      </c>
      <c r="Q133">
        <v>0</v>
      </c>
      <c r="R133">
        <v>0.85517631529323035</v>
      </c>
      <c r="S133">
        <v>2024</v>
      </c>
      <c r="T133">
        <v>36</v>
      </c>
    </row>
    <row r="134" spans="1:20" x14ac:dyDescent="0.3">
      <c r="A134" s="284" t="s">
        <v>2387</v>
      </c>
      <c r="B134">
        <v>40</v>
      </c>
      <c r="C134" t="s">
        <v>722</v>
      </c>
      <c r="D134" t="s">
        <v>628</v>
      </c>
      <c r="E134">
        <v>40</v>
      </c>
      <c r="F134" t="s">
        <v>143</v>
      </c>
      <c r="G134" t="s">
        <v>1349</v>
      </c>
      <c r="H134">
        <v>5303</v>
      </c>
      <c r="I134">
        <v>13</v>
      </c>
      <c r="J134">
        <v>54</v>
      </c>
      <c r="K134">
        <v>7.5429002451442581E-3</v>
      </c>
      <c r="L134">
        <v>0.7407407407407407</v>
      </c>
      <c r="M134">
        <v>0.87082783330190472</v>
      </c>
      <c r="N134">
        <v>13</v>
      </c>
      <c r="O134">
        <v>0</v>
      </c>
      <c r="P134">
        <v>12</v>
      </c>
      <c r="Q134">
        <v>0</v>
      </c>
      <c r="R134">
        <v>0.86328493305676046</v>
      </c>
      <c r="S134">
        <v>2024</v>
      </c>
      <c r="T134">
        <v>36</v>
      </c>
    </row>
    <row r="135" spans="1:20" x14ac:dyDescent="0.3">
      <c r="A135" s="284" t="s">
        <v>2385</v>
      </c>
      <c r="B135">
        <v>40</v>
      </c>
      <c r="C135" t="s">
        <v>722</v>
      </c>
      <c r="D135" t="s">
        <v>284</v>
      </c>
      <c r="E135">
        <v>39</v>
      </c>
      <c r="F135" t="s">
        <v>143</v>
      </c>
      <c r="G135" t="s">
        <v>1349</v>
      </c>
      <c r="H135">
        <v>5303</v>
      </c>
      <c r="I135">
        <v>14.5</v>
      </c>
      <c r="J135">
        <v>584</v>
      </c>
      <c r="K135">
        <v>7.3543277390156515E-3</v>
      </c>
      <c r="L135">
        <v>6.6780821917808222E-2</v>
      </c>
      <c r="M135">
        <v>0.87818216104092039</v>
      </c>
      <c r="N135">
        <v>14</v>
      </c>
      <c r="O135">
        <v>0</v>
      </c>
      <c r="P135">
        <v>13</v>
      </c>
      <c r="Q135">
        <v>0</v>
      </c>
      <c r="R135">
        <v>0.87082783330190472</v>
      </c>
      <c r="S135">
        <v>2024</v>
      </c>
      <c r="T135">
        <v>36</v>
      </c>
    </row>
    <row r="136" spans="1:20" x14ac:dyDescent="0.3">
      <c r="A136" s="284" t="s">
        <v>2383</v>
      </c>
      <c r="B136">
        <v>40</v>
      </c>
      <c r="C136" t="s">
        <v>722</v>
      </c>
      <c r="D136" t="s">
        <v>669</v>
      </c>
      <c r="E136">
        <v>39</v>
      </c>
      <c r="F136" t="s">
        <v>143</v>
      </c>
      <c r="G136" t="s">
        <v>1349</v>
      </c>
      <c r="H136">
        <v>5303</v>
      </c>
      <c r="I136">
        <v>14.5</v>
      </c>
      <c r="J136">
        <v>63</v>
      </c>
      <c r="K136">
        <v>7.3543277390156515E-3</v>
      </c>
      <c r="L136">
        <v>0.61904761904761907</v>
      </c>
      <c r="M136">
        <v>0.88553648877993607</v>
      </c>
      <c r="N136">
        <v>15</v>
      </c>
      <c r="O136">
        <v>0</v>
      </c>
      <c r="P136">
        <v>14.5</v>
      </c>
      <c r="Q136">
        <v>0</v>
      </c>
      <c r="R136">
        <v>0.87818216104092039</v>
      </c>
      <c r="S136">
        <v>2024</v>
      </c>
      <c r="T136">
        <v>36</v>
      </c>
    </row>
    <row r="137" spans="1:20" x14ac:dyDescent="0.3">
      <c r="A137" s="284" t="s">
        <v>2333</v>
      </c>
      <c r="B137">
        <v>42</v>
      </c>
      <c r="C137" t="s">
        <v>846</v>
      </c>
      <c r="D137" t="s">
        <v>265</v>
      </c>
      <c r="E137">
        <v>499</v>
      </c>
      <c r="F137" t="s">
        <v>143</v>
      </c>
      <c r="G137" t="s">
        <v>1345</v>
      </c>
      <c r="H137">
        <v>2108</v>
      </c>
      <c r="I137">
        <v>1</v>
      </c>
      <c r="J137">
        <v>6276</v>
      </c>
      <c r="K137">
        <v>0.23671726755218217</v>
      </c>
      <c r="L137">
        <v>7.9509241555130658E-2</v>
      </c>
      <c r="M137">
        <v>0.23671726755218217</v>
      </c>
      <c r="N137">
        <v>1</v>
      </c>
      <c r="O137">
        <v>1</v>
      </c>
      <c r="P137">
        <v>153</v>
      </c>
      <c r="Q137">
        <v>0</v>
      </c>
      <c r="R137">
        <v>0.98434848199132263</v>
      </c>
      <c r="S137">
        <v>2024</v>
      </c>
      <c r="T137">
        <v>36</v>
      </c>
    </row>
    <row r="138" spans="1:20" x14ac:dyDescent="0.3">
      <c r="A138" s="284" t="s">
        <v>2340</v>
      </c>
      <c r="B138">
        <v>42</v>
      </c>
      <c r="C138" t="s">
        <v>846</v>
      </c>
      <c r="D138" t="s">
        <v>398</v>
      </c>
      <c r="E138">
        <v>172</v>
      </c>
      <c r="F138" t="s">
        <v>143</v>
      </c>
      <c r="G138" t="s">
        <v>1345</v>
      </c>
      <c r="H138">
        <v>2108</v>
      </c>
      <c r="I138">
        <v>2</v>
      </c>
      <c r="J138">
        <v>3290</v>
      </c>
      <c r="K138">
        <v>8.1593927893738136E-2</v>
      </c>
      <c r="L138">
        <v>5.2279635258358666E-2</v>
      </c>
      <c r="M138">
        <v>0.31831119544592029</v>
      </c>
      <c r="N138">
        <v>2</v>
      </c>
      <c r="O138">
        <v>1</v>
      </c>
      <c r="P138">
        <v>1</v>
      </c>
      <c r="Q138">
        <v>1</v>
      </c>
      <c r="R138">
        <v>0.23671726755218217</v>
      </c>
      <c r="S138">
        <v>2024</v>
      </c>
      <c r="T138">
        <v>36</v>
      </c>
    </row>
    <row r="139" spans="1:20" x14ac:dyDescent="0.3">
      <c r="A139" s="284" t="s">
        <v>2343</v>
      </c>
      <c r="B139">
        <v>42</v>
      </c>
      <c r="C139" t="s">
        <v>846</v>
      </c>
      <c r="D139" t="s">
        <v>504</v>
      </c>
      <c r="E139">
        <v>163</v>
      </c>
      <c r="F139" t="s">
        <v>143</v>
      </c>
      <c r="G139" t="s">
        <v>1346</v>
      </c>
      <c r="H139">
        <v>2108</v>
      </c>
      <c r="I139">
        <v>3</v>
      </c>
      <c r="J139">
        <v>6970</v>
      </c>
      <c r="K139">
        <v>7.7324478178368128E-2</v>
      </c>
      <c r="L139">
        <v>2.3385939741750357E-2</v>
      </c>
      <c r="M139">
        <v>0.39563567362428842</v>
      </c>
      <c r="N139">
        <v>3</v>
      </c>
      <c r="O139">
        <v>1</v>
      </c>
      <c r="P139">
        <v>2</v>
      </c>
      <c r="Q139">
        <v>1</v>
      </c>
      <c r="R139">
        <v>0.31831119544592029</v>
      </c>
      <c r="S139">
        <v>2024</v>
      </c>
      <c r="T139">
        <v>36</v>
      </c>
    </row>
    <row r="140" spans="1:20" x14ac:dyDescent="0.3">
      <c r="A140" s="284" t="s">
        <v>2388</v>
      </c>
      <c r="B140">
        <v>42</v>
      </c>
      <c r="C140" t="s">
        <v>846</v>
      </c>
      <c r="D140" t="s">
        <v>264</v>
      </c>
      <c r="E140">
        <v>143</v>
      </c>
      <c r="F140" t="s">
        <v>143</v>
      </c>
      <c r="G140" t="s">
        <v>1345</v>
      </c>
      <c r="H140">
        <v>2108</v>
      </c>
      <c r="I140">
        <v>4</v>
      </c>
      <c r="J140">
        <v>2561</v>
      </c>
      <c r="K140">
        <v>6.7836812144212527E-2</v>
      </c>
      <c r="L140">
        <v>5.5837563451776651E-2</v>
      </c>
      <c r="M140">
        <v>0.46347248576850097</v>
      </c>
      <c r="N140">
        <v>4</v>
      </c>
      <c r="O140">
        <v>1</v>
      </c>
      <c r="P140">
        <v>3</v>
      </c>
      <c r="Q140">
        <v>1</v>
      </c>
      <c r="R140">
        <v>0.39563567362428842</v>
      </c>
      <c r="S140">
        <v>2024</v>
      </c>
      <c r="T140">
        <v>36</v>
      </c>
    </row>
    <row r="141" spans="1:20" x14ac:dyDescent="0.3">
      <c r="A141" s="284" t="s">
        <v>2347</v>
      </c>
      <c r="B141">
        <v>42</v>
      </c>
      <c r="C141" t="s">
        <v>846</v>
      </c>
      <c r="D141" t="s">
        <v>215</v>
      </c>
      <c r="E141">
        <v>118</v>
      </c>
      <c r="F141" t="s">
        <v>143</v>
      </c>
      <c r="G141" t="s">
        <v>1347</v>
      </c>
      <c r="H141">
        <v>2108</v>
      </c>
      <c r="I141">
        <v>5</v>
      </c>
      <c r="J141">
        <v>10172</v>
      </c>
      <c r="K141">
        <v>5.5977229601518026E-2</v>
      </c>
      <c r="L141">
        <v>1.1600471883602045E-2</v>
      </c>
      <c r="M141">
        <v>0.51944971537001905</v>
      </c>
      <c r="N141">
        <v>5</v>
      </c>
      <c r="O141">
        <v>1</v>
      </c>
      <c r="P141">
        <v>4</v>
      </c>
      <c r="Q141">
        <v>1</v>
      </c>
      <c r="R141">
        <v>0.46347248576850097</v>
      </c>
      <c r="S141">
        <v>2024</v>
      </c>
      <c r="T141">
        <v>36</v>
      </c>
    </row>
    <row r="142" spans="1:20" x14ac:dyDescent="0.3">
      <c r="A142" s="284" t="s">
        <v>2389</v>
      </c>
      <c r="B142">
        <v>42</v>
      </c>
      <c r="C142" t="s">
        <v>846</v>
      </c>
      <c r="D142" t="s">
        <v>504</v>
      </c>
      <c r="E142">
        <v>77</v>
      </c>
      <c r="F142" t="s">
        <v>143</v>
      </c>
      <c r="G142" t="s">
        <v>1346</v>
      </c>
      <c r="H142">
        <v>2108</v>
      </c>
      <c r="I142">
        <v>6</v>
      </c>
      <c r="J142">
        <v>1933</v>
      </c>
      <c r="K142">
        <v>3.6527514231499053E-2</v>
      </c>
      <c r="L142">
        <v>3.9834454216244181E-2</v>
      </c>
      <c r="M142">
        <v>0.55597722960151807</v>
      </c>
      <c r="N142">
        <v>6</v>
      </c>
      <c r="O142">
        <v>1</v>
      </c>
      <c r="P142">
        <v>5</v>
      </c>
      <c r="Q142">
        <v>1</v>
      </c>
      <c r="R142">
        <v>0.51944971537001905</v>
      </c>
      <c r="S142">
        <v>2024</v>
      </c>
      <c r="T142">
        <v>36</v>
      </c>
    </row>
    <row r="143" spans="1:20" x14ac:dyDescent="0.3">
      <c r="A143" s="284" t="s">
        <v>2338</v>
      </c>
      <c r="B143">
        <v>42</v>
      </c>
      <c r="C143" t="s">
        <v>846</v>
      </c>
      <c r="D143" t="s">
        <v>264</v>
      </c>
      <c r="E143">
        <v>71</v>
      </c>
      <c r="F143" t="s">
        <v>143</v>
      </c>
      <c r="G143" t="s">
        <v>1345</v>
      </c>
      <c r="H143">
        <v>2108</v>
      </c>
      <c r="I143">
        <v>7</v>
      </c>
      <c r="J143">
        <v>3655</v>
      </c>
      <c r="K143">
        <v>3.3681214421252374E-2</v>
      </c>
      <c r="L143">
        <v>1.9425444596443228E-2</v>
      </c>
      <c r="M143">
        <v>0.58965844402277046</v>
      </c>
      <c r="N143">
        <v>7</v>
      </c>
      <c r="O143">
        <v>1</v>
      </c>
      <c r="P143">
        <v>6</v>
      </c>
      <c r="Q143">
        <v>1</v>
      </c>
      <c r="R143">
        <v>0.55597722960151807</v>
      </c>
      <c r="S143">
        <v>2024</v>
      </c>
      <c r="T143">
        <v>36</v>
      </c>
    </row>
    <row r="144" spans="1:20" x14ac:dyDescent="0.3">
      <c r="A144" s="284" t="s">
        <v>2334</v>
      </c>
      <c r="B144">
        <v>42</v>
      </c>
      <c r="C144" t="s">
        <v>846</v>
      </c>
      <c r="D144" t="s">
        <v>358</v>
      </c>
      <c r="E144">
        <v>70</v>
      </c>
      <c r="F144" t="s">
        <v>143</v>
      </c>
      <c r="G144" t="s">
        <v>1345</v>
      </c>
      <c r="H144">
        <v>2108</v>
      </c>
      <c r="I144">
        <v>8</v>
      </c>
      <c r="J144">
        <v>3945</v>
      </c>
      <c r="K144">
        <v>3.3206831119544589E-2</v>
      </c>
      <c r="L144">
        <v>1.7743979721166033E-2</v>
      </c>
      <c r="M144">
        <v>0.62286527514231504</v>
      </c>
      <c r="N144">
        <v>8</v>
      </c>
      <c r="O144">
        <v>1</v>
      </c>
      <c r="P144">
        <v>7</v>
      </c>
      <c r="Q144">
        <v>1</v>
      </c>
      <c r="R144">
        <v>0.58965844402277046</v>
      </c>
      <c r="S144">
        <v>2024</v>
      </c>
      <c r="T144">
        <v>36</v>
      </c>
    </row>
    <row r="145" spans="1:20" x14ac:dyDescent="0.3">
      <c r="A145" s="284" t="s">
        <v>2345</v>
      </c>
      <c r="B145">
        <v>42</v>
      </c>
      <c r="C145" t="s">
        <v>846</v>
      </c>
      <c r="D145" t="s">
        <v>264</v>
      </c>
      <c r="E145">
        <v>64</v>
      </c>
      <c r="F145" t="s">
        <v>143</v>
      </c>
      <c r="G145" t="s">
        <v>1345</v>
      </c>
      <c r="H145">
        <v>2108</v>
      </c>
      <c r="I145">
        <v>9</v>
      </c>
      <c r="J145">
        <v>3478</v>
      </c>
      <c r="K145">
        <v>3.0360531309297913E-2</v>
      </c>
      <c r="L145">
        <v>1.8401380103507763E-2</v>
      </c>
      <c r="M145">
        <v>0.65322580645161299</v>
      </c>
      <c r="N145">
        <v>9</v>
      </c>
      <c r="O145">
        <v>1</v>
      </c>
      <c r="P145">
        <v>8</v>
      </c>
      <c r="Q145">
        <v>1</v>
      </c>
      <c r="R145">
        <v>0.62286527514231504</v>
      </c>
      <c r="S145">
        <v>2024</v>
      </c>
      <c r="T145">
        <v>36</v>
      </c>
    </row>
    <row r="146" spans="1:20" x14ac:dyDescent="0.3">
      <c r="A146" s="284" t="s">
        <v>2390</v>
      </c>
      <c r="B146">
        <v>42</v>
      </c>
      <c r="C146" t="s">
        <v>846</v>
      </c>
      <c r="D146" t="s">
        <v>504</v>
      </c>
      <c r="E146">
        <v>51</v>
      </c>
      <c r="F146" t="s">
        <v>143</v>
      </c>
      <c r="G146" t="s">
        <v>1346</v>
      </c>
      <c r="H146">
        <v>2108</v>
      </c>
      <c r="I146">
        <v>10</v>
      </c>
      <c r="J146">
        <v>1649</v>
      </c>
      <c r="K146">
        <v>2.4193548387096774E-2</v>
      </c>
      <c r="L146">
        <v>3.0927835051546393E-2</v>
      </c>
      <c r="M146">
        <v>0.67741935483870974</v>
      </c>
      <c r="N146">
        <v>10</v>
      </c>
      <c r="O146">
        <v>1</v>
      </c>
      <c r="P146">
        <v>9</v>
      </c>
      <c r="Q146">
        <v>1</v>
      </c>
      <c r="R146">
        <v>0.65322580645161299</v>
      </c>
      <c r="S146">
        <v>2024</v>
      </c>
      <c r="T146">
        <v>36</v>
      </c>
    </row>
    <row r="147" spans="1:20" x14ac:dyDescent="0.3">
      <c r="A147" s="284" t="s">
        <v>2353</v>
      </c>
      <c r="B147">
        <v>42</v>
      </c>
      <c r="C147" t="s">
        <v>846</v>
      </c>
      <c r="D147" t="s">
        <v>585</v>
      </c>
      <c r="E147">
        <v>40</v>
      </c>
      <c r="F147" t="s">
        <v>143</v>
      </c>
      <c r="G147" t="s">
        <v>1348</v>
      </c>
      <c r="H147">
        <v>2108</v>
      </c>
      <c r="I147">
        <v>11</v>
      </c>
      <c r="J147">
        <v>7074</v>
      </c>
      <c r="K147">
        <v>1.8975332068311195E-2</v>
      </c>
      <c r="L147">
        <v>5.6545094713033647E-3</v>
      </c>
      <c r="M147">
        <v>0.69639468690702089</v>
      </c>
      <c r="N147">
        <v>11</v>
      </c>
      <c r="O147">
        <v>1</v>
      </c>
      <c r="P147">
        <v>10</v>
      </c>
      <c r="Q147">
        <v>1</v>
      </c>
      <c r="R147">
        <v>0.67741935483870974</v>
      </c>
      <c r="S147">
        <v>2024</v>
      </c>
      <c r="T147">
        <v>36</v>
      </c>
    </row>
    <row r="148" spans="1:20" x14ac:dyDescent="0.3">
      <c r="A148" s="284" t="s">
        <v>2348</v>
      </c>
      <c r="B148">
        <v>42</v>
      </c>
      <c r="C148" t="s">
        <v>846</v>
      </c>
      <c r="D148" t="s">
        <v>215</v>
      </c>
      <c r="E148">
        <v>38</v>
      </c>
      <c r="F148" t="s">
        <v>143</v>
      </c>
      <c r="G148" t="s">
        <v>1347</v>
      </c>
      <c r="H148">
        <v>2108</v>
      </c>
      <c r="I148">
        <v>12</v>
      </c>
      <c r="J148">
        <v>4642</v>
      </c>
      <c r="K148">
        <v>1.8026565464895637E-2</v>
      </c>
      <c r="L148">
        <v>8.1861266695389921E-3</v>
      </c>
      <c r="M148">
        <v>0.71442125237191656</v>
      </c>
      <c r="N148">
        <v>12</v>
      </c>
      <c r="O148">
        <v>1</v>
      </c>
      <c r="P148">
        <v>11</v>
      </c>
      <c r="Q148">
        <v>1</v>
      </c>
      <c r="R148">
        <v>0.69639468690702089</v>
      </c>
      <c r="S148">
        <v>2024</v>
      </c>
      <c r="T148">
        <v>36</v>
      </c>
    </row>
    <row r="149" spans="1:20" x14ac:dyDescent="0.3">
      <c r="A149" s="284" t="s">
        <v>2357</v>
      </c>
      <c r="B149">
        <v>42</v>
      </c>
      <c r="C149" t="s">
        <v>846</v>
      </c>
      <c r="D149" t="s">
        <v>505</v>
      </c>
      <c r="E149">
        <v>34</v>
      </c>
      <c r="F149" t="s">
        <v>143</v>
      </c>
      <c r="G149" t="s">
        <v>1346</v>
      </c>
      <c r="H149">
        <v>2108</v>
      </c>
      <c r="I149">
        <v>13</v>
      </c>
      <c r="J149">
        <v>3953</v>
      </c>
      <c r="K149">
        <v>1.6129032258064516E-2</v>
      </c>
      <c r="L149">
        <v>8.601062484189223E-3</v>
      </c>
      <c r="M149">
        <v>0.73055028462998106</v>
      </c>
      <c r="N149">
        <v>13</v>
      </c>
      <c r="O149">
        <v>1</v>
      </c>
      <c r="P149">
        <v>12</v>
      </c>
      <c r="Q149">
        <v>1</v>
      </c>
      <c r="R149">
        <v>0.71442125237191656</v>
      </c>
      <c r="S149">
        <v>2024</v>
      </c>
      <c r="T149">
        <v>36</v>
      </c>
    </row>
    <row r="150" spans="1:20" x14ac:dyDescent="0.3">
      <c r="A150" s="284" t="s">
        <v>2337</v>
      </c>
      <c r="B150">
        <v>42</v>
      </c>
      <c r="C150" t="s">
        <v>846</v>
      </c>
      <c r="D150" t="s">
        <v>520</v>
      </c>
      <c r="E150">
        <v>29</v>
      </c>
      <c r="F150" t="s">
        <v>143</v>
      </c>
      <c r="G150" t="s">
        <v>1345</v>
      </c>
      <c r="H150">
        <v>2108</v>
      </c>
      <c r="I150">
        <v>14</v>
      </c>
      <c r="J150">
        <v>3995</v>
      </c>
      <c r="K150">
        <v>1.3757115749525617E-2</v>
      </c>
      <c r="L150">
        <v>7.2590738423028789E-3</v>
      </c>
      <c r="M150">
        <v>0.74430740037950671</v>
      </c>
      <c r="N150">
        <v>14</v>
      </c>
      <c r="O150">
        <v>1</v>
      </c>
      <c r="P150">
        <v>13</v>
      </c>
      <c r="Q150">
        <v>1</v>
      </c>
      <c r="R150">
        <v>0.73055028462998106</v>
      </c>
      <c r="S150">
        <v>2024</v>
      </c>
      <c r="T150">
        <v>36</v>
      </c>
    </row>
    <row r="151" spans="1:20" x14ac:dyDescent="0.3">
      <c r="A151" s="284" t="s">
        <v>2344</v>
      </c>
      <c r="B151">
        <v>42</v>
      </c>
      <c r="C151" t="s">
        <v>846</v>
      </c>
      <c r="D151" t="s">
        <v>205</v>
      </c>
      <c r="E151">
        <v>24</v>
      </c>
      <c r="F151" t="s">
        <v>143</v>
      </c>
      <c r="G151" t="s">
        <v>1345</v>
      </c>
      <c r="H151">
        <v>2108</v>
      </c>
      <c r="I151">
        <v>15.5</v>
      </c>
      <c r="J151">
        <v>4160</v>
      </c>
      <c r="K151">
        <v>1.1385199240986717E-2</v>
      </c>
      <c r="L151">
        <v>5.7692307692307696E-3</v>
      </c>
      <c r="M151">
        <v>0.7556925996204934</v>
      </c>
      <c r="N151">
        <v>15</v>
      </c>
      <c r="O151">
        <v>1</v>
      </c>
      <c r="P151">
        <v>14</v>
      </c>
      <c r="Q151">
        <v>1</v>
      </c>
      <c r="R151">
        <v>0.74430740037950671</v>
      </c>
      <c r="S151">
        <v>2024</v>
      </c>
      <c r="T151">
        <v>36</v>
      </c>
    </row>
    <row r="152" spans="1:20" x14ac:dyDescent="0.3">
      <c r="A152" s="284" t="s">
        <v>2567</v>
      </c>
      <c r="B152">
        <v>42</v>
      </c>
      <c r="C152" t="s">
        <v>846</v>
      </c>
      <c r="D152" t="s">
        <v>175</v>
      </c>
      <c r="E152">
        <v>24</v>
      </c>
      <c r="F152" t="s">
        <v>143</v>
      </c>
      <c r="G152" t="s">
        <v>1348</v>
      </c>
      <c r="H152">
        <v>2108</v>
      </c>
      <c r="I152">
        <v>15.5</v>
      </c>
      <c r="J152">
        <v>4267</v>
      </c>
      <c r="K152">
        <v>1.1385199240986717E-2</v>
      </c>
      <c r="L152">
        <v>5.6245605812045938E-3</v>
      </c>
      <c r="M152">
        <v>0.76707779886148009</v>
      </c>
      <c r="N152">
        <v>16</v>
      </c>
      <c r="O152">
        <v>0</v>
      </c>
      <c r="P152">
        <v>15.5</v>
      </c>
      <c r="Q152">
        <v>0</v>
      </c>
      <c r="R152">
        <v>0.7556925996204934</v>
      </c>
      <c r="S152">
        <v>2024</v>
      </c>
      <c r="T152">
        <v>36</v>
      </c>
    </row>
    <row r="153" spans="1:20" x14ac:dyDescent="0.3">
      <c r="A153" s="284" t="s">
        <v>2333</v>
      </c>
      <c r="B153">
        <v>46</v>
      </c>
      <c r="C153" t="s">
        <v>712</v>
      </c>
      <c r="D153" t="s">
        <v>265</v>
      </c>
      <c r="E153">
        <v>208</v>
      </c>
      <c r="F153" t="s">
        <v>143</v>
      </c>
      <c r="G153" t="s">
        <v>1345</v>
      </c>
      <c r="H153">
        <v>15438</v>
      </c>
      <c r="I153">
        <v>1</v>
      </c>
      <c r="J153">
        <v>6276</v>
      </c>
      <c r="K153">
        <v>1.3473247830029797E-2</v>
      </c>
      <c r="L153">
        <v>3.3142128744423197E-2</v>
      </c>
      <c r="M153">
        <v>1.3473247830029797E-2</v>
      </c>
      <c r="N153">
        <v>1</v>
      </c>
      <c r="O153">
        <v>1</v>
      </c>
      <c r="P153">
        <v>122</v>
      </c>
      <c r="Q153">
        <v>0</v>
      </c>
      <c r="R153">
        <v>0.99573055028463175</v>
      </c>
      <c r="S153">
        <v>2024</v>
      </c>
      <c r="T153">
        <v>36</v>
      </c>
    </row>
    <row r="154" spans="1:20" x14ac:dyDescent="0.3">
      <c r="A154" s="284" t="s">
        <v>2347</v>
      </c>
      <c r="B154">
        <v>46</v>
      </c>
      <c r="C154" t="s">
        <v>712</v>
      </c>
      <c r="D154" t="s">
        <v>215</v>
      </c>
      <c r="E154">
        <v>186</v>
      </c>
      <c r="F154" t="s">
        <v>143</v>
      </c>
      <c r="G154" t="s">
        <v>1347</v>
      </c>
      <c r="H154">
        <v>15438</v>
      </c>
      <c r="I154">
        <v>2</v>
      </c>
      <c r="J154">
        <v>10172</v>
      </c>
      <c r="K154">
        <v>1.2048192771084338E-2</v>
      </c>
      <c r="L154">
        <v>1.8285489579237122E-2</v>
      </c>
      <c r="M154">
        <v>2.5521440601114137E-2</v>
      </c>
      <c r="N154">
        <v>2</v>
      </c>
      <c r="O154">
        <v>1</v>
      </c>
      <c r="P154">
        <v>1</v>
      </c>
      <c r="Q154">
        <v>1</v>
      </c>
      <c r="R154">
        <v>1.3473247830029797E-2</v>
      </c>
      <c r="S154">
        <v>2024</v>
      </c>
      <c r="T154">
        <v>36</v>
      </c>
    </row>
    <row r="155" spans="1:20" x14ac:dyDescent="0.3">
      <c r="A155" s="284" t="s">
        <v>2392</v>
      </c>
      <c r="B155">
        <v>46</v>
      </c>
      <c r="C155" t="s">
        <v>712</v>
      </c>
      <c r="D155" t="s">
        <v>368</v>
      </c>
      <c r="E155">
        <v>145</v>
      </c>
      <c r="F155" t="s">
        <v>143</v>
      </c>
      <c r="G155" t="s">
        <v>1338</v>
      </c>
      <c r="H155">
        <v>15438</v>
      </c>
      <c r="I155">
        <v>3</v>
      </c>
      <c r="J155">
        <v>6104</v>
      </c>
      <c r="K155">
        <v>9.3924083430496179E-3</v>
      </c>
      <c r="L155">
        <v>2.375491480996068E-2</v>
      </c>
      <c r="M155">
        <v>3.4913848944163758E-2</v>
      </c>
      <c r="N155">
        <v>3</v>
      </c>
      <c r="O155">
        <v>1</v>
      </c>
      <c r="P155">
        <v>2</v>
      </c>
      <c r="Q155">
        <v>1</v>
      </c>
      <c r="R155">
        <v>2.5521440601114137E-2</v>
      </c>
      <c r="S155">
        <v>2024</v>
      </c>
      <c r="T155">
        <v>36</v>
      </c>
    </row>
    <row r="156" spans="1:20" x14ac:dyDescent="0.3">
      <c r="A156" s="284" t="s">
        <v>2338</v>
      </c>
      <c r="B156">
        <v>46</v>
      </c>
      <c r="C156" t="s">
        <v>712</v>
      </c>
      <c r="D156" t="s">
        <v>264</v>
      </c>
      <c r="E156">
        <v>144</v>
      </c>
      <c r="F156" t="s">
        <v>143</v>
      </c>
      <c r="G156" t="s">
        <v>1345</v>
      </c>
      <c r="H156">
        <v>15438</v>
      </c>
      <c r="I156">
        <v>4</v>
      </c>
      <c r="J156">
        <v>3655</v>
      </c>
      <c r="K156">
        <v>9.3276331130975523E-3</v>
      </c>
      <c r="L156">
        <v>3.9398084815321477E-2</v>
      </c>
      <c r="M156">
        <v>4.4241482057261312E-2</v>
      </c>
      <c r="N156">
        <v>4</v>
      </c>
      <c r="O156">
        <v>1</v>
      </c>
      <c r="P156">
        <v>3</v>
      </c>
      <c r="Q156">
        <v>1</v>
      </c>
      <c r="R156">
        <v>3.4913848944163758E-2</v>
      </c>
      <c r="S156">
        <v>2024</v>
      </c>
      <c r="T156">
        <v>36</v>
      </c>
    </row>
    <row r="157" spans="1:20" x14ac:dyDescent="0.3">
      <c r="A157" s="284" t="s">
        <v>2334</v>
      </c>
      <c r="B157">
        <v>46</v>
      </c>
      <c r="C157" t="s">
        <v>712</v>
      </c>
      <c r="D157" t="s">
        <v>358</v>
      </c>
      <c r="E157">
        <v>129</v>
      </c>
      <c r="F157" t="s">
        <v>143</v>
      </c>
      <c r="G157" t="s">
        <v>1345</v>
      </c>
      <c r="H157">
        <v>15438</v>
      </c>
      <c r="I157">
        <v>5</v>
      </c>
      <c r="J157">
        <v>3945</v>
      </c>
      <c r="K157">
        <v>8.3560046638165558E-3</v>
      </c>
      <c r="L157">
        <v>3.2699619771863121E-2</v>
      </c>
      <c r="M157">
        <v>5.259748672107787E-2</v>
      </c>
      <c r="N157">
        <v>5</v>
      </c>
      <c r="O157">
        <v>1</v>
      </c>
      <c r="P157">
        <v>4</v>
      </c>
      <c r="Q157">
        <v>1</v>
      </c>
      <c r="R157">
        <v>4.4241482057261312E-2</v>
      </c>
      <c r="S157">
        <v>2024</v>
      </c>
      <c r="T157">
        <v>36</v>
      </c>
    </row>
    <row r="158" spans="1:20" x14ac:dyDescent="0.3">
      <c r="A158" s="284" t="s">
        <v>2399</v>
      </c>
      <c r="B158">
        <v>46</v>
      </c>
      <c r="C158" t="s">
        <v>712</v>
      </c>
      <c r="D158" t="s">
        <v>498</v>
      </c>
      <c r="E158">
        <v>123</v>
      </c>
      <c r="F158" t="s">
        <v>143</v>
      </c>
      <c r="G158" t="s">
        <v>1347</v>
      </c>
      <c r="H158">
        <v>15438</v>
      </c>
      <c r="I158">
        <v>6</v>
      </c>
      <c r="J158">
        <v>8187</v>
      </c>
      <c r="K158">
        <v>7.9673532841041585E-3</v>
      </c>
      <c r="L158">
        <v>1.5023818248442653E-2</v>
      </c>
      <c r="M158">
        <v>6.056484000518203E-2</v>
      </c>
      <c r="N158">
        <v>6</v>
      </c>
      <c r="O158">
        <v>1</v>
      </c>
      <c r="P158">
        <v>5</v>
      </c>
      <c r="Q158">
        <v>1</v>
      </c>
      <c r="R158">
        <v>5.259748672107787E-2</v>
      </c>
      <c r="S158">
        <v>2024</v>
      </c>
      <c r="T158">
        <v>36</v>
      </c>
    </row>
    <row r="159" spans="1:20" x14ac:dyDescent="0.3">
      <c r="A159" s="284" t="s">
        <v>2337</v>
      </c>
      <c r="B159">
        <v>46</v>
      </c>
      <c r="C159" t="s">
        <v>712</v>
      </c>
      <c r="D159" t="s">
        <v>520</v>
      </c>
      <c r="E159">
        <v>116</v>
      </c>
      <c r="F159" t="s">
        <v>143</v>
      </c>
      <c r="G159" t="s">
        <v>1345</v>
      </c>
      <c r="H159">
        <v>15438</v>
      </c>
      <c r="I159">
        <v>7.5</v>
      </c>
      <c r="J159">
        <v>3995</v>
      </c>
      <c r="K159">
        <v>7.513926674439694E-3</v>
      </c>
      <c r="L159">
        <v>2.9036295369211516E-2</v>
      </c>
      <c r="M159">
        <v>6.8078766679621719E-2</v>
      </c>
      <c r="N159">
        <v>7</v>
      </c>
      <c r="O159">
        <v>1</v>
      </c>
      <c r="P159">
        <v>6</v>
      </c>
      <c r="Q159">
        <v>1</v>
      </c>
      <c r="R159">
        <v>6.056484000518203E-2</v>
      </c>
      <c r="S159">
        <v>2024</v>
      </c>
      <c r="T159">
        <v>36</v>
      </c>
    </row>
    <row r="160" spans="1:20" x14ac:dyDescent="0.3">
      <c r="A160" s="284" t="s">
        <v>2397</v>
      </c>
      <c r="B160">
        <v>46</v>
      </c>
      <c r="C160" t="s">
        <v>712</v>
      </c>
      <c r="D160" t="s">
        <v>297</v>
      </c>
      <c r="E160">
        <v>116</v>
      </c>
      <c r="F160" t="s">
        <v>143</v>
      </c>
      <c r="G160" t="s">
        <v>1350</v>
      </c>
      <c r="H160">
        <v>15438</v>
      </c>
      <c r="I160">
        <v>7.5</v>
      </c>
      <c r="J160">
        <v>4738</v>
      </c>
      <c r="K160">
        <v>7.513926674439694E-3</v>
      </c>
      <c r="L160">
        <v>2.4482904178978471E-2</v>
      </c>
      <c r="M160">
        <v>7.5592693354061408E-2</v>
      </c>
      <c r="N160">
        <v>8</v>
      </c>
      <c r="O160">
        <v>1</v>
      </c>
      <c r="P160">
        <v>7.5</v>
      </c>
      <c r="Q160">
        <v>1</v>
      </c>
      <c r="R160">
        <v>6.8078766679621719E-2</v>
      </c>
      <c r="S160">
        <v>2024</v>
      </c>
      <c r="T160">
        <v>36</v>
      </c>
    </row>
    <row r="161" spans="1:20" x14ac:dyDescent="0.3">
      <c r="A161" s="284" t="s">
        <v>2394</v>
      </c>
      <c r="B161">
        <v>46</v>
      </c>
      <c r="C161" t="s">
        <v>712</v>
      </c>
      <c r="D161" t="s">
        <v>307</v>
      </c>
      <c r="E161">
        <v>113</v>
      </c>
      <c r="F161" t="s">
        <v>143</v>
      </c>
      <c r="G161" t="s">
        <v>1350</v>
      </c>
      <c r="H161">
        <v>15438</v>
      </c>
      <c r="I161">
        <v>9</v>
      </c>
      <c r="J161">
        <v>4401</v>
      </c>
      <c r="K161">
        <v>7.3196009845834954E-3</v>
      </c>
      <c r="L161">
        <v>2.5675982731197457E-2</v>
      </c>
      <c r="M161">
        <v>8.2912294338644901E-2</v>
      </c>
      <c r="N161">
        <v>9</v>
      </c>
      <c r="O161">
        <v>1</v>
      </c>
      <c r="P161">
        <v>7.5</v>
      </c>
      <c r="Q161">
        <v>1</v>
      </c>
      <c r="R161">
        <v>7.5592693354061408E-2</v>
      </c>
      <c r="S161">
        <v>2024</v>
      </c>
      <c r="T161">
        <v>36</v>
      </c>
    </row>
    <row r="162" spans="1:20" x14ac:dyDescent="0.3">
      <c r="A162" s="284" t="s">
        <v>2395</v>
      </c>
      <c r="B162">
        <v>46</v>
      </c>
      <c r="C162" t="s">
        <v>712</v>
      </c>
      <c r="D162" t="s">
        <v>386</v>
      </c>
      <c r="E162">
        <v>107</v>
      </c>
      <c r="F162" t="s">
        <v>143</v>
      </c>
      <c r="G162" t="s">
        <v>1350</v>
      </c>
      <c r="H162">
        <v>15438</v>
      </c>
      <c r="I162">
        <v>10</v>
      </c>
      <c r="J162">
        <v>6371</v>
      </c>
      <c r="K162">
        <v>6.9309496048710973E-3</v>
      </c>
      <c r="L162">
        <v>1.6794851671637107E-2</v>
      </c>
      <c r="M162">
        <v>8.9843243943516005E-2</v>
      </c>
      <c r="N162">
        <v>10</v>
      </c>
      <c r="O162">
        <v>1</v>
      </c>
      <c r="P162">
        <v>9</v>
      </c>
      <c r="Q162">
        <v>1</v>
      </c>
      <c r="R162">
        <v>8.2912294338644901E-2</v>
      </c>
      <c r="S162">
        <v>2024</v>
      </c>
      <c r="T162">
        <v>36</v>
      </c>
    </row>
    <row r="163" spans="1:20" x14ac:dyDescent="0.3">
      <c r="A163" s="284" t="s">
        <v>2393</v>
      </c>
      <c r="B163">
        <v>46</v>
      </c>
      <c r="C163" t="s">
        <v>712</v>
      </c>
      <c r="D163" t="s">
        <v>408</v>
      </c>
      <c r="E163">
        <v>105</v>
      </c>
      <c r="F163" t="s">
        <v>143</v>
      </c>
      <c r="G163" t="s">
        <v>1338</v>
      </c>
      <c r="H163">
        <v>15438</v>
      </c>
      <c r="I163">
        <v>11</v>
      </c>
      <c r="J163">
        <v>5976</v>
      </c>
      <c r="K163">
        <v>6.8013991449669643E-3</v>
      </c>
      <c r="L163">
        <v>1.7570281124497992E-2</v>
      </c>
      <c r="M163">
        <v>9.6644643088482973E-2</v>
      </c>
      <c r="N163">
        <v>11</v>
      </c>
      <c r="O163">
        <v>1</v>
      </c>
      <c r="P163">
        <v>10</v>
      </c>
      <c r="Q163">
        <v>1</v>
      </c>
      <c r="R163">
        <v>8.9843243943516005E-2</v>
      </c>
      <c r="S163">
        <v>2024</v>
      </c>
      <c r="T163">
        <v>36</v>
      </c>
    </row>
    <row r="164" spans="1:20" x14ac:dyDescent="0.3">
      <c r="A164" s="284" t="s">
        <v>2345</v>
      </c>
      <c r="B164">
        <v>46</v>
      </c>
      <c r="C164" t="s">
        <v>712</v>
      </c>
      <c r="D164" t="s">
        <v>264</v>
      </c>
      <c r="E164">
        <v>102</v>
      </c>
      <c r="F164" t="s">
        <v>143</v>
      </c>
      <c r="G164" t="s">
        <v>1345</v>
      </c>
      <c r="H164">
        <v>15438</v>
      </c>
      <c r="I164">
        <v>12</v>
      </c>
      <c r="J164">
        <v>3478</v>
      </c>
      <c r="K164">
        <v>6.6070734551107657E-3</v>
      </c>
      <c r="L164">
        <v>2.9327199539965498E-2</v>
      </c>
      <c r="M164">
        <v>0.10325171654359373</v>
      </c>
      <c r="N164">
        <v>12</v>
      </c>
      <c r="O164">
        <v>1</v>
      </c>
      <c r="P164">
        <v>11</v>
      </c>
      <c r="Q164">
        <v>1</v>
      </c>
      <c r="R164">
        <v>9.6644643088482973E-2</v>
      </c>
      <c r="S164">
        <v>2024</v>
      </c>
      <c r="T164">
        <v>36</v>
      </c>
    </row>
    <row r="165" spans="1:20" x14ac:dyDescent="0.3">
      <c r="A165" s="284" t="s">
        <v>2343</v>
      </c>
      <c r="B165">
        <v>46</v>
      </c>
      <c r="C165" t="s">
        <v>712</v>
      </c>
      <c r="D165" t="s">
        <v>504</v>
      </c>
      <c r="E165">
        <v>100</v>
      </c>
      <c r="F165" t="s">
        <v>143</v>
      </c>
      <c r="G165" t="s">
        <v>1346</v>
      </c>
      <c r="H165">
        <v>15438</v>
      </c>
      <c r="I165">
        <v>13</v>
      </c>
      <c r="J165">
        <v>6970</v>
      </c>
      <c r="K165">
        <v>6.4775229952066327E-3</v>
      </c>
      <c r="L165">
        <v>1.4347202295552367E-2</v>
      </c>
      <c r="M165">
        <v>0.10972923953880037</v>
      </c>
      <c r="N165">
        <v>13</v>
      </c>
      <c r="O165">
        <v>1</v>
      </c>
      <c r="P165">
        <v>12</v>
      </c>
      <c r="Q165">
        <v>1</v>
      </c>
      <c r="R165">
        <v>0.10325171654359373</v>
      </c>
      <c r="S165">
        <v>2024</v>
      </c>
      <c r="T165">
        <v>36</v>
      </c>
    </row>
    <row r="166" spans="1:20" x14ac:dyDescent="0.3">
      <c r="A166" s="284" t="s">
        <v>2340</v>
      </c>
      <c r="B166">
        <v>46</v>
      </c>
      <c r="C166" t="s">
        <v>712</v>
      </c>
      <c r="D166" t="s">
        <v>398</v>
      </c>
      <c r="E166">
        <v>99</v>
      </c>
      <c r="F166" t="s">
        <v>143</v>
      </c>
      <c r="G166" t="s">
        <v>1345</v>
      </c>
      <c r="H166">
        <v>15438</v>
      </c>
      <c r="I166">
        <v>14</v>
      </c>
      <c r="J166">
        <v>3290</v>
      </c>
      <c r="K166">
        <v>6.4127477652545671E-3</v>
      </c>
      <c r="L166">
        <v>3.0091185410334346E-2</v>
      </c>
      <c r="M166">
        <v>0.11614198730405494</v>
      </c>
      <c r="N166">
        <v>14</v>
      </c>
      <c r="O166">
        <v>1</v>
      </c>
      <c r="P166">
        <v>13</v>
      </c>
      <c r="Q166">
        <v>1</v>
      </c>
      <c r="R166">
        <v>0.10972923953880037</v>
      </c>
      <c r="S166">
        <v>2024</v>
      </c>
      <c r="T166">
        <v>36</v>
      </c>
    </row>
    <row r="167" spans="1:20" x14ac:dyDescent="0.3">
      <c r="A167" s="284" t="s">
        <v>2508</v>
      </c>
      <c r="B167">
        <v>46</v>
      </c>
      <c r="C167" t="s">
        <v>712</v>
      </c>
      <c r="D167" t="s">
        <v>384</v>
      </c>
      <c r="E167">
        <v>97</v>
      </c>
      <c r="F167" t="s">
        <v>143</v>
      </c>
      <c r="G167" t="s">
        <v>1338</v>
      </c>
      <c r="H167">
        <v>15438</v>
      </c>
      <c r="I167">
        <v>15</v>
      </c>
      <c r="J167">
        <v>6795</v>
      </c>
      <c r="K167">
        <v>6.2831973053504341E-3</v>
      </c>
      <c r="L167">
        <v>1.4275202354672554E-2</v>
      </c>
      <c r="M167">
        <v>0.12242518460940537</v>
      </c>
      <c r="N167">
        <v>15</v>
      </c>
      <c r="O167">
        <v>1</v>
      </c>
      <c r="P167">
        <v>14</v>
      </c>
      <c r="Q167">
        <v>1</v>
      </c>
      <c r="R167">
        <v>0.11614198730405494</v>
      </c>
      <c r="S167">
        <v>2024</v>
      </c>
      <c r="T167">
        <v>36</v>
      </c>
    </row>
    <row r="168" spans="1:20" x14ac:dyDescent="0.3">
      <c r="A168" s="284" t="s">
        <v>2400</v>
      </c>
      <c r="B168">
        <v>50</v>
      </c>
      <c r="C168" t="s">
        <v>856</v>
      </c>
      <c r="D168" t="s">
        <v>471</v>
      </c>
      <c r="E168">
        <v>898</v>
      </c>
      <c r="F168" t="s">
        <v>143</v>
      </c>
      <c r="G168" t="s">
        <v>1351</v>
      </c>
      <c r="H168">
        <v>6385</v>
      </c>
      <c r="I168">
        <v>1</v>
      </c>
      <c r="J168">
        <v>1404</v>
      </c>
      <c r="K168">
        <v>0.14064212999216916</v>
      </c>
      <c r="L168">
        <v>0.63960113960113962</v>
      </c>
      <c r="M168">
        <v>0.14064212999216916</v>
      </c>
      <c r="N168">
        <v>1</v>
      </c>
      <c r="O168">
        <v>1</v>
      </c>
      <c r="P168">
        <v>989</v>
      </c>
      <c r="Q168">
        <v>0</v>
      </c>
      <c r="R168">
        <v>0.85056354450059268</v>
      </c>
      <c r="S168">
        <v>2024</v>
      </c>
      <c r="T168">
        <v>36</v>
      </c>
    </row>
    <row r="169" spans="1:20" x14ac:dyDescent="0.3">
      <c r="A169" s="284" t="s">
        <v>2401</v>
      </c>
      <c r="B169">
        <v>50</v>
      </c>
      <c r="C169" t="s">
        <v>856</v>
      </c>
      <c r="D169" t="s">
        <v>162</v>
      </c>
      <c r="E169">
        <v>793</v>
      </c>
      <c r="F169" t="s">
        <v>143</v>
      </c>
      <c r="G169" t="s">
        <v>1351</v>
      </c>
      <c r="H169">
        <v>6385</v>
      </c>
      <c r="I169">
        <v>2</v>
      </c>
      <c r="J169">
        <v>1490</v>
      </c>
      <c r="K169">
        <v>0.12419733750978856</v>
      </c>
      <c r="L169">
        <v>0.53221476510067112</v>
      </c>
      <c r="M169">
        <v>0.26483946750195775</v>
      </c>
      <c r="N169">
        <v>2</v>
      </c>
      <c r="O169">
        <v>1</v>
      </c>
      <c r="P169">
        <v>1</v>
      </c>
      <c r="Q169">
        <v>1</v>
      </c>
      <c r="R169">
        <v>0.14064212999216916</v>
      </c>
      <c r="S169">
        <v>2024</v>
      </c>
      <c r="T169">
        <v>36</v>
      </c>
    </row>
    <row r="170" spans="1:20" x14ac:dyDescent="0.3">
      <c r="A170" s="284" t="s">
        <v>2402</v>
      </c>
      <c r="B170">
        <v>50</v>
      </c>
      <c r="C170" t="s">
        <v>856</v>
      </c>
      <c r="D170" t="s">
        <v>291</v>
      </c>
      <c r="E170">
        <v>741</v>
      </c>
      <c r="F170" t="s">
        <v>143</v>
      </c>
      <c r="G170" t="s">
        <v>1351</v>
      </c>
      <c r="H170">
        <v>6385</v>
      </c>
      <c r="I170">
        <v>3</v>
      </c>
      <c r="J170">
        <v>1576</v>
      </c>
      <c r="K170">
        <v>0.11605324980422867</v>
      </c>
      <c r="L170">
        <v>0.47017766497461927</v>
      </c>
      <c r="M170">
        <v>0.3808927173061864</v>
      </c>
      <c r="N170">
        <v>3</v>
      </c>
      <c r="O170">
        <v>1</v>
      </c>
      <c r="P170">
        <v>2</v>
      </c>
      <c r="Q170">
        <v>1</v>
      </c>
      <c r="R170">
        <v>0.26483946750195775</v>
      </c>
      <c r="S170">
        <v>2024</v>
      </c>
      <c r="T170">
        <v>36</v>
      </c>
    </row>
    <row r="171" spans="1:20" x14ac:dyDescent="0.3">
      <c r="A171" s="284" t="s">
        <v>2403</v>
      </c>
      <c r="B171">
        <v>50</v>
      </c>
      <c r="C171" t="s">
        <v>856</v>
      </c>
      <c r="D171" t="s">
        <v>304</v>
      </c>
      <c r="E171">
        <v>456</v>
      </c>
      <c r="F171" t="s">
        <v>143</v>
      </c>
      <c r="G171" t="s">
        <v>1351</v>
      </c>
      <c r="H171">
        <v>6385</v>
      </c>
      <c r="I171">
        <v>4</v>
      </c>
      <c r="J171">
        <v>807</v>
      </c>
      <c r="K171">
        <v>7.1417384494909947E-2</v>
      </c>
      <c r="L171">
        <v>0.56505576208178443</v>
      </c>
      <c r="M171">
        <v>0.45231010180109632</v>
      </c>
      <c r="N171">
        <v>4</v>
      </c>
      <c r="O171">
        <v>1</v>
      </c>
      <c r="P171">
        <v>3</v>
      </c>
      <c r="Q171">
        <v>1</v>
      </c>
      <c r="R171">
        <v>0.3808927173061864</v>
      </c>
      <c r="S171">
        <v>2024</v>
      </c>
      <c r="T171">
        <v>36</v>
      </c>
    </row>
    <row r="172" spans="1:20" x14ac:dyDescent="0.3">
      <c r="A172" s="284" t="s">
        <v>2404</v>
      </c>
      <c r="B172">
        <v>50</v>
      </c>
      <c r="C172" t="s">
        <v>856</v>
      </c>
      <c r="D172" t="s">
        <v>325</v>
      </c>
      <c r="E172">
        <v>295</v>
      </c>
      <c r="F172" t="s">
        <v>143</v>
      </c>
      <c r="G172" t="s">
        <v>1351</v>
      </c>
      <c r="H172">
        <v>6385</v>
      </c>
      <c r="I172">
        <v>5</v>
      </c>
      <c r="J172">
        <v>468</v>
      </c>
      <c r="K172">
        <v>4.6202036021926393E-2</v>
      </c>
      <c r="L172">
        <v>0.63034188034188032</v>
      </c>
      <c r="M172">
        <v>0.49851213782302273</v>
      </c>
      <c r="N172">
        <v>5</v>
      </c>
      <c r="O172">
        <v>1</v>
      </c>
      <c r="P172">
        <v>4</v>
      </c>
      <c r="Q172">
        <v>1</v>
      </c>
      <c r="R172">
        <v>0.45231010180109632</v>
      </c>
      <c r="S172">
        <v>2024</v>
      </c>
      <c r="T172">
        <v>36</v>
      </c>
    </row>
    <row r="173" spans="1:20" x14ac:dyDescent="0.3">
      <c r="A173" s="284" t="s">
        <v>2405</v>
      </c>
      <c r="B173">
        <v>50</v>
      </c>
      <c r="C173" t="s">
        <v>856</v>
      </c>
      <c r="D173" t="s">
        <v>370</v>
      </c>
      <c r="E173">
        <v>282</v>
      </c>
      <c r="F173" t="s">
        <v>143</v>
      </c>
      <c r="G173" t="s">
        <v>1351</v>
      </c>
      <c r="H173">
        <v>6385</v>
      </c>
      <c r="I173">
        <v>6</v>
      </c>
      <c r="J173">
        <v>404</v>
      </c>
      <c r="K173">
        <v>4.4166014095536416E-2</v>
      </c>
      <c r="L173">
        <v>0.69801980198019797</v>
      </c>
      <c r="M173">
        <v>0.54267815191855917</v>
      </c>
      <c r="N173">
        <v>6</v>
      </c>
      <c r="O173">
        <v>1</v>
      </c>
      <c r="P173">
        <v>5</v>
      </c>
      <c r="Q173">
        <v>1</v>
      </c>
      <c r="R173">
        <v>0.49851213782302273</v>
      </c>
      <c r="S173">
        <v>2024</v>
      </c>
      <c r="T173">
        <v>36</v>
      </c>
    </row>
    <row r="174" spans="1:20" x14ac:dyDescent="0.3">
      <c r="A174" s="284" t="s">
        <v>2406</v>
      </c>
      <c r="B174">
        <v>50</v>
      </c>
      <c r="C174" t="s">
        <v>856</v>
      </c>
      <c r="D174" t="s">
        <v>191</v>
      </c>
      <c r="E174">
        <v>190</v>
      </c>
      <c r="F174" t="s">
        <v>143</v>
      </c>
      <c r="G174" t="s">
        <v>1351</v>
      </c>
      <c r="H174">
        <v>6385</v>
      </c>
      <c r="I174">
        <v>7</v>
      </c>
      <c r="J174">
        <v>1382</v>
      </c>
      <c r="K174">
        <v>2.975724353954581E-2</v>
      </c>
      <c r="L174">
        <v>0.13748191027496381</v>
      </c>
      <c r="M174">
        <v>0.57243539545810496</v>
      </c>
      <c r="N174">
        <v>7</v>
      </c>
      <c r="O174">
        <v>1</v>
      </c>
      <c r="P174">
        <v>6</v>
      </c>
      <c r="Q174">
        <v>1</v>
      </c>
      <c r="R174">
        <v>0.54267815191855917</v>
      </c>
      <c r="S174">
        <v>2024</v>
      </c>
      <c r="T174">
        <v>36</v>
      </c>
    </row>
    <row r="175" spans="1:20" x14ac:dyDescent="0.3">
      <c r="A175" s="284" t="s">
        <v>2295</v>
      </c>
      <c r="B175">
        <v>50</v>
      </c>
      <c r="C175" t="s">
        <v>856</v>
      </c>
      <c r="D175" t="s">
        <v>347</v>
      </c>
      <c r="E175">
        <v>177</v>
      </c>
      <c r="F175" t="s">
        <v>143</v>
      </c>
      <c r="G175" t="s">
        <v>1343</v>
      </c>
      <c r="H175">
        <v>6385</v>
      </c>
      <c r="I175">
        <v>8</v>
      </c>
      <c r="J175">
        <v>5580</v>
      </c>
      <c r="K175">
        <v>2.7721221613155832E-2</v>
      </c>
      <c r="L175">
        <v>3.1720430107526884E-2</v>
      </c>
      <c r="M175">
        <v>0.60015661707126078</v>
      </c>
      <c r="N175">
        <v>8</v>
      </c>
      <c r="O175">
        <v>1</v>
      </c>
      <c r="P175">
        <v>7</v>
      </c>
      <c r="Q175">
        <v>1</v>
      </c>
      <c r="R175">
        <v>0.57243539545810496</v>
      </c>
      <c r="S175">
        <v>2024</v>
      </c>
      <c r="T175">
        <v>36</v>
      </c>
    </row>
    <row r="176" spans="1:20" x14ac:dyDescent="0.3">
      <c r="A176" s="284" t="s">
        <v>2407</v>
      </c>
      <c r="B176">
        <v>50</v>
      </c>
      <c r="C176" t="s">
        <v>856</v>
      </c>
      <c r="D176" t="s">
        <v>566</v>
      </c>
      <c r="E176">
        <v>171</v>
      </c>
      <c r="F176" t="s">
        <v>143</v>
      </c>
      <c r="G176" t="s">
        <v>1351</v>
      </c>
      <c r="H176">
        <v>6385</v>
      </c>
      <c r="I176">
        <v>9</v>
      </c>
      <c r="J176">
        <v>570</v>
      </c>
      <c r="K176">
        <v>2.678151918559123E-2</v>
      </c>
      <c r="L176">
        <v>0.3</v>
      </c>
      <c r="M176">
        <v>0.62693813625685202</v>
      </c>
      <c r="N176">
        <v>9</v>
      </c>
      <c r="O176">
        <v>1</v>
      </c>
      <c r="P176">
        <v>8</v>
      </c>
      <c r="Q176">
        <v>1</v>
      </c>
      <c r="R176">
        <v>0.60015661707126078</v>
      </c>
      <c r="S176">
        <v>2024</v>
      </c>
      <c r="T176">
        <v>36</v>
      </c>
    </row>
    <row r="177" spans="1:20" x14ac:dyDescent="0.3">
      <c r="A177" s="284" t="s">
        <v>2409</v>
      </c>
      <c r="B177">
        <v>50</v>
      </c>
      <c r="C177" t="s">
        <v>856</v>
      </c>
      <c r="D177" t="s">
        <v>336</v>
      </c>
      <c r="E177">
        <v>145</v>
      </c>
      <c r="F177" t="s">
        <v>143</v>
      </c>
      <c r="G177" t="s">
        <v>1351</v>
      </c>
      <c r="H177">
        <v>6385</v>
      </c>
      <c r="I177">
        <v>10</v>
      </c>
      <c r="J177">
        <v>280</v>
      </c>
      <c r="K177">
        <v>2.2709475332811275E-2</v>
      </c>
      <c r="L177">
        <v>0.5178571428571429</v>
      </c>
      <c r="M177">
        <v>0.64964761158966333</v>
      </c>
      <c r="N177">
        <v>10</v>
      </c>
      <c r="O177">
        <v>1</v>
      </c>
      <c r="P177">
        <v>9</v>
      </c>
      <c r="Q177">
        <v>1</v>
      </c>
      <c r="R177">
        <v>0.62693813625685202</v>
      </c>
      <c r="S177">
        <v>2024</v>
      </c>
      <c r="T177">
        <v>36</v>
      </c>
    </row>
    <row r="178" spans="1:20" x14ac:dyDescent="0.3">
      <c r="A178" s="284" t="s">
        <v>2408</v>
      </c>
      <c r="B178">
        <v>50</v>
      </c>
      <c r="C178" t="s">
        <v>856</v>
      </c>
      <c r="D178" t="s">
        <v>556</v>
      </c>
      <c r="E178">
        <v>137</v>
      </c>
      <c r="F178" t="s">
        <v>143</v>
      </c>
      <c r="G178" t="s">
        <v>1351</v>
      </c>
      <c r="H178">
        <v>6385</v>
      </c>
      <c r="I178">
        <v>11</v>
      </c>
      <c r="J178">
        <v>1625</v>
      </c>
      <c r="K178">
        <v>2.1456538762725137E-2</v>
      </c>
      <c r="L178">
        <v>8.4307692307692306E-2</v>
      </c>
      <c r="M178">
        <v>0.67110415035238846</v>
      </c>
      <c r="N178">
        <v>11</v>
      </c>
      <c r="O178">
        <v>1</v>
      </c>
      <c r="P178">
        <v>10</v>
      </c>
      <c r="Q178">
        <v>1</v>
      </c>
      <c r="R178">
        <v>0.64964761158966333</v>
      </c>
      <c r="S178">
        <v>2024</v>
      </c>
      <c r="T178">
        <v>36</v>
      </c>
    </row>
    <row r="179" spans="1:20" x14ac:dyDescent="0.3">
      <c r="A179" s="284" t="s">
        <v>2410</v>
      </c>
      <c r="B179">
        <v>50</v>
      </c>
      <c r="C179" t="s">
        <v>856</v>
      </c>
      <c r="D179" t="s">
        <v>660</v>
      </c>
      <c r="E179">
        <v>106</v>
      </c>
      <c r="F179" t="s">
        <v>143</v>
      </c>
      <c r="G179" t="s">
        <v>1351</v>
      </c>
      <c r="H179">
        <v>6385</v>
      </c>
      <c r="I179">
        <v>12</v>
      </c>
      <c r="J179">
        <v>193</v>
      </c>
      <c r="K179">
        <v>1.6601409553641346E-2</v>
      </c>
      <c r="L179">
        <v>0.54922279792746109</v>
      </c>
      <c r="M179">
        <v>0.68770555990602977</v>
      </c>
      <c r="N179">
        <v>12</v>
      </c>
      <c r="O179">
        <v>1</v>
      </c>
      <c r="P179">
        <v>11</v>
      </c>
      <c r="Q179">
        <v>1</v>
      </c>
      <c r="R179">
        <v>0.67110415035238846</v>
      </c>
      <c r="S179">
        <v>2024</v>
      </c>
      <c r="T179">
        <v>36</v>
      </c>
    </row>
    <row r="180" spans="1:20" x14ac:dyDescent="0.3">
      <c r="A180" s="284" t="s">
        <v>2293</v>
      </c>
      <c r="B180">
        <v>50</v>
      </c>
      <c r="C180" t="s">
        <v>856</v>
      </c>
      <c r="D180" t="s">
        <v>646</v>
      </c>
      <c r="E180">
        <v>98</v>
      </c>
      <c r="F180" t="s">
        <v>143</v>
      </c>
      <c r="G180" t="s">
        <v>1343</v>
      </c>
      <c r="H180">
        <v>6385</v>
      </c>
      <c r="I180">
        <v>13</v>
      </c>
      <c r="J180">
        <v>4693</v>
      </c>
      <c r="K180">
        <v>1.5348472983555208E-2</v>
      </c>
      <c r="L180">
        <v>2.0882164926486257E-2</v>
      </c>
      <c r="M180">
        <v>0.70305403288958501</v>
      </c>
      <c r="N180">
        <v>13</v>
      </c>
      <c r="O180">
        <v>1</v>
      </c>
      <c r="P180">
        <v>12</v>
      </c>
      <c r="Q180">
        <v>1</v>
      </c>
      <c r="R180">
        <v>0.68770555990602977</v>
      </c>
      <c r="S180">
        <v>2024</v>
      </c>
      <c r="T180">
        <v>36</v>
      </c>
    </row>
    <row r="181" spans="1:20" x14ac:dyDescent="0.3">
      <c r="A181" s="284" t="s">
        <v>2312</v>
      </c>
      <c r="B181">
        <v>50</v>
      </c>
      <c r="C181" t="s">
        <v>856</v>
      </c>
      <c r="D181" t="s">
        <v>551</v>
      </c>
      <c r="E181">
        <v>92</v>
      </c>
      <c r="F181" t="s">
        <v>143</v>
      </c>
      <c r="G181" t="s">
        <v>1342</v>
      </c>
      <c r="H181">
        <v>6385</v>
      </c>
      <c r="I181">
        <v>14</v>
      </c>
      <c r="J181">
        <v>395</v>
      </c>
      <c r="K181">
        <v>1.4408770555990604E-2</v>
      </c>
      <c r="L181">
        <v>0.23291139240506328</v>
      </c>
      <c r="M181">
        <v>0.71746280344557567</v>
      </c>
      <c r="N181">
        <v>14</v>
      </c>
      <c r="O181">
        <v>1</v>
      </c>
      <c r="P181">
        <v>13</v>
      </c>
      <c r="Q181">
        <v>1</v>
      </c>
      <c r="R181">
        <v>0.70305403288958501</v>
      </c>
      <c r="S181">
        <v>2024</v>
      </c>
      <c r="T181">
        <v>36</v>
      </c>
    </row>
    <row r="182" spans="1:20" x14ac:dyDescent="0.3">
      <c r="A182" s="284" t="s">
        <v>2316</v>
      </c>
      <c r="B182">
        <v>50</v>
      </c>
      <c r="C182" t="s">
        <v>856</v>
      </c>
      <c r="D182" t="s">
        <v>581</v>
      </c>
      <c r="E182">
        <v>88</v>
      </c>
      <c r="F182" t="s">
        <v>143</v>
      </c>
      <c r="G182" t="s">
        <v>1342</v>
      </c>
      <c r="H182">
        <v>6385</v>
      </c>
      <c r="I182">
        <v>15</v>
      </c>
      <c r="J182">
        <v>244</v>
      </c>
      <c r="K182">
        <v>1.3782302270947533E-2</v>
      </c>
      <c r="L182">
        <v>0.36065573770491804</v>
      </c>
      <c r="M182">
        <v>0.73124510571652324</v>
      </c>
      <c r="N182">
        <v>15</v>
      </c>
      <c r="O182">
        <v>1</v>
      </c>
      <c r="P182">
        <v>14</v>
      </c>
      <c r="Q182">
        <v>1</v>
      </c>
      <c r="R182">
        <v>0.71746280344557567</v>
      </c>
      <c r="S182">
        <v>2024</v>
      </c>
      <c r="T182">
        <v>36</v>
      </c>
    </row>
    <row r="183" spans="1:20" x14ac:dyDescent="0.3">
      <c r="A183" s="284" t="s">
        <v>2335</v>
      </c>
      <c r="B183">
        <v>51</v>
      </c>
      <c r="C183" t="s">
        <v>719</v>
      </c>
      <c r="D183" t="s">
        <v>517</v>
      </c>
      <c r="E183">
        <v>22</v>
      </c>
      <c r="F183" t="s">
        <v>143</v>
      </c>
      <c r="G183" t="s">
        <v>1345</v>
      </c>
      <c r="H183">
        <v>1288</v>
      </c>
      <c r="I183">
        <v>1</v>
      </c>
      <c r="J183">
        <v>3314</v>
      </c>
      <c r="K183">
        <v>1.7080745341614908E-2</v>
      </c>
      <c r="L183">
        <v>6.6385033192516594E-3</v>
      </c>
      <c r="M183">
        <v>1.7080745341614908E-2</v>
      </c>
      <c r="N183">
        <v>1</v>
      </c>
      <c r="O183">
        <v>1</v>
      </c>
      <c r="P183">
        <v>190.5</v>
      </c>
      <c r="Q183">
        <v>0</v>
      </c>
      <c r="R183">
        <v>0.99404855129209313</v>
      </c>
      <c r="S183">
        <v>2024</v>
      </c>
      <c r="T183">
        <v>36</v>
      </c>
    </row>
    <row r="184" spans="1:20" x14ac:dyDescent="0.3">
      <c r="A184" s="284" t="s">
        <v>2336</v>
      </c>
      <c r="B184">
        <v>51</v>
      </c>
      <c r="C184" t="s">
        <v>719</v>
      </c>
      <c r="D184" t="s">
        <v>637</v>
      </c>
      <c r="E184">
        <v>13</v>
      </c>
      <c r="F184" t="s">
        <v>143</v>
      </c>
      <c r="G184" t="s">
        <v>1345</v>
      </c>
      <c r="H184">
        <v>1288</v>
      </c>
      <c r="I184">
        <v>2.5</v>
      </c>
      <c r="J184">
        <v>2966</v>
      </c>
      <c r="K184">
        <v>1.0093167701863354E-2</v>
      </c>
      <c r="L184">
        <v>4.3830074173971676E-3</v>
      </c>
      <c r="M184">
        <v>2.7173913043478264E-2</v>
      </c>
      <c r="N184">
        <v>2</v>
      </c>
      <c r="O184">
        <v>1</v>
      </c>
      <c r="P184">
        <v>1</v>
      </c>
      <c r="Q184">
        <v>1</v>
      </c>
      <c r="R184">
        <v>1.7080745341614908E-2</v>
      </c>
      <c r="S184">
        <v>2024</v>
      </c>
      <c r="T184">
        <v>36</v>
      </c>
    </row>
    <row r="185" spans="1:20" x14ac:dyDescent="0.3">
      <c r="A185" s="284" t="s">
        <v>2534</v>
      </c>
      <c r="B185">
        <v>51</v>
      </c>
      <c r="C185" t="s">
        <v>719</v>
      </c>
      <c r="D185" t="s">
        <v>448</v>
      </c>
      <c r="E185">
        <v>13</v>
      </c>
      <c r="F185" t="s">
        <v>143</v>
      </c>
      <c r="G185" t="s">
        <v>1348</v>
      </c>
      <c r="H185">
        <v>1288</v>
      </c>
      <c r="I185">
        <v>2.5</v>
      </c>
      <c r="J185">
        <v>2346</v>
      </c>
      <c r="K185">
        <v>1.0093167701863354E-2</v>
      </c>
      <c r="L185">
        <v>5.5413469735720372E-3</v>
      </c>
      <c r="M185">
        <v>3.7267080745341616E-2</v>
      </c>
      <c r="N185">
        <v>3</v>
      </c>
      <c r="O185">
        <v>1</v>
      </c>
      <c r="P185">
        <v>2.5</v>
      </c>
      <c r="Q185">
        <v>1</v>
      </c>
      <c r="R185">
        <v>2.7173913043478264E-2</v>
      </c>
      <c r="S185">
        <v>2024</v>
      </c>
      <c r="T185">
        <v>36</v>
      </c>
    </row>
    <row r="186" spans="1:20" x14ac:dyDescent="0.3">
      <c r="A186" s="284" t="s">
        <v>2337</v>
      </c>
      <c r="B186">
        <v>51</v>
      </c>
      <c r="C186" t="s">
        <v>719</v>
      </c>
      <c r="D186" t="s">
        <v>520</v>
      </c>
      <c r="E186">
        <v>11</v>
      </c>
      <c r="F186" t="s">
        <v>143</v>
      </c>
      <c r="G186" t="s">
        <v>1345</v>
      </c>
      <c r="H186">
        <v>1288</v>
      </c>
      <c r="I186">
        <v>5</v>
      </c>
      <c r="J186">
        <v>3995</v>
      </c>
      <c r="K186">
        <v>8.5403726708074539E-3</v>
      </c>
      <c r="L186">
        <v>2.753441802252816E-3</v>
      </c>
      <c r="M186">
        <v>4.5807453416149072E-2</v>
      </c>
      <c r="N186">
        <v>4</v>
      </c>
      <c r="O186">
        <v>1</v>
      </c>
      <c r="P186">
        <v>2.5</v>
      </c>
      <c r="Q186">
        <v>1</v>
      </c>
      <c r="R186">
        <v>3.7267080745341616E-2</v>
      </c>
      <c r="S186">
        <v>2024</v>
      </c>
      <c r="T186">
        <v>36</v>
      </c>
    </row>
    <row r="187" spans="1:20" x14ac:dyDescent="0.3">
      <c r="A187" s="284" t="s">
        <v>2391</v>
      </c>
      <c r="B187">
        <v>51</v>
      </c>
      <c r="C187" t="s">
        <v>719</v>
      </c>
      <c r="D187" t="s">
        <v>418</v>
      </c>
      <c r="E187">
        <v>11</v>
      </c>
      <c r="F187" t="s">
        <v>143</v>
      </c>
      <c r="G187" t="s">
        <v>1346</v>
      </c>
      <c r="H187">
        <v>1288</v>
      </c>
      <c r="I187">
        <v>5</v>
      </c>
      <c r="J187">
        <v>2606</v>
      </c>
      <c r="K187">
        <v>8.5403726708074539E-3</v>
      </c>
      <c r="L187">
        <v>4.2210283960092097E-3</v>
      </c>
      <c r="M187">
        <v>5.4347826086956527E-2</v>
      </c>
      <c r="N187">
        <v>5</v>
      </c>
      <c r="O187">
        <v>1</v>
      </c>
      <c r="P187">
        <v>5</v>
      </c>
      <c r="Q187">
        <v>1</v>
      </c>
      <c r="R187">
        <v>4.5807453416149072E-2</v>
      </c>
      <c r="S187">
        <v>2024</v>
      </c>
      <c r="T187">
        <v>36</v>
      </c>
    </row>
    <row r="188" spans="1:20" x14ac:dyDescent="0.3">
      <c r="A188" s="284" t="s">
        <v>2347</v>
      </c>
      <c r="B188">
        <v>51</v>
      </c>
      <c r="C188" t="s">
        <v>719</v>
      </c>
      <c r="D188" t="s">
        <v>215</v>
      </c>
      <c r="E188">
        <v>11</v>
      </c>
      <c r="F188" t="s">
        <v>143</v>
      </c>
      <c r="G188" t="s">
        <v>1347</v>
      </c>
      <c r="H188">
        <v>1288</v>
      </c>
      <c r="I188">
        <v>5</v>
      </c>
      <c r="J188">
        <v>10172</v>
      </c>
      <c r="K188">
        <v>8.5403726708074539E-3</v>
      </c>
      <c r="L188">
        <v>1.0813999213527331E-3</v>
      </c>
      <c r="M188">
        <v>6.2888198757763983E-2</v>
      </c>
      <c r="N188">
        <v>6</v>
      </c>
      <c r="O188">
        <v>1</v>
      </c>
      <c r="P188">
        <v>5</v>
      </c>
      <c r="Q188">
        <v>1</v>
      </c>
      <c r="R188">
        <v>5.4347826086956527E-2</v>
      </c>
      <c r="S188">
        <v>2024</v>
      </c>
      <c r="T188">
        <v>36</v>
      </c>
    </row>
    <row r="189" spans="1:20" x14ac:dyDescent="0.3">
      <c r="A189" s="284" t="s">
        <v>2582</v>
      </c>
      <c r="B189">
        <v>51</v>
      </c>
      <c r="C189" t="s">
        <v>719</v>
      </c>
      <c r="D189" t="s">
        <v>533</v>
      </c>
      <c r="E189">
        <v>10</v>
      </c>
      <c r="F189" t="s">
        <v>143</v>
      </c>
      <c r="G189" t="s">
        <v>1347</v>
      </c>
      <c r="H189">
        <v>1288</v>
      </c>
      <c r="I189">
        <v>8</v>
      </c>
      <c r="J189">
        <v>1843</v>
      </c>
      <c r="K189">
        <v>7.763975155279503E-3</v>
      </c>
      <c r="L189">
        <v>5.4259359739555072E-3</v>
      </c>
      <c r="M189">
        <v>7.0652173913043487E-2</v>
      </c>
      <c r="N189">
        <v>7</v>
      </c>
      <c r="O189">
        <v>1</v>
      </c>
      <c r="P189">
        <v>5</v>
      </c>
      <c r="Q189">
        <v>1</v>
      </c>
      <c r="R189">
        <v>6.2888198757763983E-2</v>
      </c>
      <c r="S189">
        <v>2024</v>
      </c>
      <c r="T189">
        <v>36</v>
      </c>
    </row>
    <row r="190" spans="1:20" x14ac:dyDescent="0.3">
      <c r="A190" s="284" t="s">
        <v>2332</v>
      </c>
      <c r="B190">
        <v>51</v>
      </c>
      <c r="C190" t="s">
        <v>719</v>
      </c>
      <c r="D190" t="s">
        <v>361</v>
      </c>
      <c r="E190">
        <v>10</v>
      </c>
      <c r="F190" t="s">
        <v>143</v>
      </c>
      <c r="G190" t="s">
        <v>1345</v>
      </c>
      <c r="H190">
        <v>1288</v>
      </c>
      <c r="I190">
        <v>8</v>
      </c>
      <c r="J190">
        <v>3560</v>
      </c>
      <c r="K190">
        <v>7.763975155279503E-3</v>
      </c>
      <c r="L190">
        <v>2.8089887640449437E-3</v>
      </c>
      <c r="M190">
        <v>7.8416149068322991E-2</v>
      </c>
      <c r="N190">
        <v>8</v>
      </c>
      <c r="O190">
        <v>1</v>
      </c>
      <c r="P190">
        <v>8</v>
      </c>
      <c r="Q190">
        <v>1</v>
      </c>
      <c r="R190">
        <v>7.0652173913043487E-2</v>
      </c>
      <c r="S190">
        <v>2024</v>
      </c>
      <c r="T190">
        <v>36</v>
      </c>
    </row>
    <row r="191" spans="1:20" x14ac:dyDescent="0.3">
      <c r="A191" s="284" t="s">
        <v>2370</v>
      </c>
      <c r="B191">
        <v>51</v>
      </c>
      <c r="C191" t="s">
        <v>719</v>
      </c>
      <c r="D191" t="s">
        <v>552</v>
      </c>
      <c r="E191">
        <v>10</v>
      </c>
      <c r="F191" t="s">
        <v>143</v>
      </c>
      <c r="G191" t="s">
        <v>1349</v>
      </c>
      <c r="H191">
        <v>1288</v>
      </c>
      <c r="I191">
        <v>8</v>
      </c>
      <c r="J191">
        <v>923</v>
      </c>
      <c r="K191">
        <v>7.763975155279503E-3</v>
      </c>
      <c r="L191">
        <v>1.0834236186348862E-2</v>
      </c>
      <c r="M191">
        <v>8.6180124223602494E-2</v>
      </c>
      <c r="N191">
        <v>9</v>
      </c>
      <c r="O191">
        <v>1</v>
      </c>
      <c r="P191">
        <v>8</v>
      </c>
      <c r="Q191">
        <v>1</v>
      </c>
      <c r="R191">
        <v>7.8416149068322991E-2</v>
      </c>
      <c r="S191">
        <v>2024</v>
      </c>
      <c r="T191">
        <v>36</v>
      </c>
    </row>
    <row r="192" spans="1:20" x14ac:dyDescent="0.3">
      <c r="A192" s="284" t="s">
        <v>2411</v>
      </c>
      <c r="B192">
        <v>51</v>
      </c>
      <c r="C192" t="s">
        <v>719</v>
      </c>
      <c r="D192" t="s">
        <v>346</v>
      </c>
      <c r="E192">
        <v>9</v>
      </c>
      <c r="F192" t="s">
        <v>143</v>
      </c>
      <c r="G192" t="s">
        <v>1350</v>
      </c>
      <c r="H192">
        <v>1288</v>
      </c>
      <c r="I192">
        <v>13.5</v>
      </c>
      <c r="J192">
        <v>1168</v>
      </c>
      <c r="K192">
        <v>6.987577639751553E-3</v>
      </c>
      <c r="L192">
        <v>7.7054794520547941E-3</v>
      </c>
      <c r="M192">
        <v>9.3167701863354047E-2</v>
      </c>
      <c r="N192">
        <v>10</v>
      </c>
      <c r="O192">
        <v>1</v>
      </c>
      <c r="P192">
        <v>8</v>
      </c>
      <c r="Q192">
        <v>1</v>
      </c>
      <c r="R192">
        <v>8.6180124223602494E-2</v>
      </c>
      <c r="S192">
        <v>2024</v>
      </c>
      <c r="T192">
        <v>36</v>
      </c>
    </row>
    <row r="193" spans="1:20" x14ac:dyDescent="0.3">
      <c r="A193" s="284" t="s">
        <v>3186</v>
      </c>
      <c r="B193">
        <v>51</v>
      </c>
      <c r="C193" t="s">
        <v>719</v>
      </c>
      <c r="D193" t="s">
        <v>205</v>
      </c>
      <c r="E193">
        <v>9</v>
      </c>
      <c r="F193" t="s">
        <v>143</v>
      </c>
      <c r="G193" t="s">
        <v>1345</v>
      </c>
      <c r="H193">
        <v>1288</v>
      </c>
      <c r="I193">
        <v>13.5</v>
      </c>
      <c r="J193">
        <v>1542</v>
      </c>
      <c r="K193">
        <v>6.987577639751553E-3</v>
      </c>
      <c r="L193">
        <v>5.8365758754863814E-3</v>
      </c>
      <c r="M193">
        <v>0.1001552795031056</v>
      </c>
      <c r="N193">
        <v>11</v>
      </c>
      <c r="O193">
        <v>1</v>
      </c>
      <c r="P193">
        <v>13.5</v>
      </c>
      <c r="Q193">
        <v>1</v>
      </c>
      <c r="R193">
        <v>9.3167701863354047E-2</v>
      </c>
      <c r="S193">
        <v>2024</v>
      </c>
      <c r="T193">
        <v>36</v>
      </c>
    </row>
    <row r="194" spans="1:20" x14ac:dyDescent="0.3">
      <c r="A194" s="284" t="s">
        <v>2345</v>
      </c>
      <c r="B194">
        <v>51</v>
      </c>
      <c r="C194" t="s">
        <v>719</v>
      </c>
      <c r="D194" t="s">
        <v>264</v>
      </c>
      <c r="E194">
        <v>9</v>
      </c>
      <c r="F194" t="s">
        <v>143</v>
      </c>
      <c r="G194" t="s">
        <v>1345</v>
      </c>
      <c r="H194">
        <v>1288</v>
      </c>
      <c r="I194">
        <v>13.5</v>
      </c>
      <c r="J194">
        <v>3478</v>
      </c>
      <c r="K194">
        <v>6.987577639751553E-3</v>
      </c>
      <c r="L194">
        <v>2.5876940770557791E-3</v>
      </c>
      <c r="M194">
        <v>0.10714285714285715</v>
      </c>
      <c r="N194">
        <v>12</v>
      </c>
      <c r="O194">
        <v>1</v>
      </c>
      <c r="P194">
        <v>13.5</v>
      </c>
      <c r="Q194">
        <v>1</v>
      </c>
      <c r="R194">
        <v>0.1001552795031056</v>
      </c>
      <c r="S194">
        <v>2024</v>
      </c>
      <c r="T194">
        <v>36</v>
      </c>
    </row>
    <row r="195" spans="1:20" x14ac:dyDescent="0.3">
      <c r="A195" s="284" t="s">
        <v>2346</v>
      </c>
      <c r="B195">
        <v>51</v>
      </c>
      <c r="C195" t="s">
        <v>719</v>
      </c>
      <c r="D195" t="s">
        <v>213</v>
      </c>
      <c r="E195">
        <v>9</v>
      </c>
      <c r="F195" t="s">
        <v>143</v>
      </c>
      <c r="G195" t="s">
        <v>1345</v>
      </c>
      <c r="H195">
        <v>1288</v>
      </c>
      <c r="I195">
        <v>13.5</v>
      </c>
      <c r="J195">
        <v>3376</v>
      </c>
      <c r="K195">
        <v>6.987577639751553E-3</v>
      </c>
      <c r="L195">
        <v>2.665876777251185E-3</v>
      </c>
      <c r="M195">
        <v>0.1141304347826087</v>
      </c>
      <c r="N195">
        <v>13</v>
      </c>
      <c r="O195">
        <v>1</v>
      </c>
      <c r="P195">
        <v>13.5</v>
      </c>
      <c r="Q195">
        <v>1</v>
      </c>
      <c r="R195">
        <v>0.10714285714285715</v>
      </c>
      <c r="S195">
        <v>2024</v>
      </c>
      <c r="T195">
        <v>36</v>
      </c>
    </row>
    <row r="196" spans="1:20" x14ac:dyDescent="0.3">
      <c r="A196" s="284" t="s">
        <v>2334</v>
      </c>
      <c r="B196">
        <v>51</v>
      </c>
      <c r="C196" t="s">
        <v>719</v>
      </c>
      <c r="D196" t="s">
        <v>358</v>
      </c>
      <c r="E196">
        <v>9</v>
      </c>
      <c r="F196" t="s">
        <v>143</v>
      </c>
      <c r="G196" t="s">
        <v>1345</v>
      </c>
      <c r="H196">
        <v>1288</v>
      </c>
      <c r="I196">
        <v>13.5</v>
      </c>
      <c r="J196">
        <v>3945</v>
      </c>
      <c r="K196">
        <v>6.987577639751553E-3</v>
      </c>
      <c r="L196">
        <v>2.2813688212927757E-3</v>
      </c>
      <c r="M196">
        <v>0.12111801242236025</v>
      </c>
      <c r="N196">
        <v>14</v>
      </c>
      <c r="O196">
        <v>1</v>
      </c>
      <c r="P196">
        <v>13.5</v>
      </c>
      <c r="Q196">
        <v>1</v>
      </c>
      <c r="R196">
        <v>0.1141304347826087</v>
      </c>
      <c r="S196">
        <v>2024</v>
      </c>
      <c r="T196">
        <v>36</v>
      </c>
    </row>
    <row r="197" spans="1:20" x14ac:dyDescent="0.3">
      <c r="A197" s="284" t="s">
        <v>2395</v>
      </c>
      <c r="B197">
        <v>51</v>
      </c>
      <c r="C197" t="s">
        <v>719</v>
      </c>
      <c r="D197" t="s">
        <v>386</v>
      </c>
      <c r="E197">
        <v>9</v>
      </c>
      <c r="F197" t="s">
        <v>143</v>
      </c>
      <c r="G197" t="s">
        <v>1350</v>
      </c>
      <c r="H197">
        <v>1288</v>
      </c>
      <c r="I197">
        <v>13.5</v>
      </c>
      <c r="J197">
        <v>6371</v>
      </c>
      <c r="K197">
        <v>6.987577639751553E-3</v>
      </c>
      <c r="L197">
        <v>1.4126510751844294E-3</v>
      </c>
      <c r="M197">
        <v>0.12810559006211181</v>
      </c>
      <c r="N197">
        <v>15</v>
      </c>
      <c r="O197">
        <v>1</v>
      </c>
      <c r="P197">
        <v>13.5</v>
      </c>
      <c r="Q197">
        <v>1</v>
      </c>
      <c r="R197">
        <v>0.12111801242236025</v>
      </c>
      <c r="S197">
        <v>2024</v>
      </c>
      <c r="T197">
        <v>36</v>
      </c>
    </row>
    <row r="198" spans="1:20" x14ac:dyDescent="0.3">
      <c r="A198" s="284" t="s">
        <v>2559</v>
      </c>
      <c r="B198">
        <v>51</v>
      </c>
      <c r="C198" t="s">
        <v>719</v>
      </c>
      <c r="D198" t="s">
        <v>438</v>
      </c>
      <c r="E198">
        <v>9</v>
      </c>
      <c r="F198" t="s">
        <v>143</v>
      </c>
      <c r="G198" t="s">
        <v>1350</v>
      </c>
      <c r="H198">
        <v>1288</v>
      </c>
      <c r="I198">
        <v>13.5</v>
      </c>
      <c r="J198">
        <v>1140</v>
      </c>
      <c r="K198">
        <v>6.987577639751553E-3</v>
      </c>
      <c r="L198">
        <v>7.8947368421052634E-3</v>
      </c>
      <c r="M198">
        <v>0.13509316770186336</v>
      </c>
      <c r="N198">
        <v>16</v>
      </c>
      <c r="O198">
        <v>1</v>
      </c>
      <c r="P198">
        <v>13.5</v>
      </c>
      <c r="Q198">
        <v>1</v>
      </c>
      <c r="R198">
        <v>0.12810559006211181</v>
      </c>
      <c r="S198">
        <v>2024</v>
      </c>
      <c r="T198">
        <v>36</v>
      </c>
    </row>
    <row r="199" spans="1:20" x14ac:dyDescent="0.3">
      <c r="A199" s="284" t="s">
        <v>2530</v>
      </c>
      <c r="B199">
        <v>51</v>
      </c>
      <c r="C199" t="s">
        <v>719</v>
      </c>
      <c r="D199" t="s">
        <v>177</v>
      </c>
      <c r="E199">
        <v>9</v>
      </c>
      <c r="F199" t="s">
        <v>143</v>
      </c>
      <c r="G199" t="s">
        <v>1348</v>
      </c>
      <c r="H199">
        <v>1288</v>
      </c>
      <c r="I199">
        <v>13.5</v>
      </c>
      <c r="J199">
        <v>4588</v>
      </c>
      <c r="K199">
        <v>6.987577639751553E-3</v>
      </c>
      <c r="L199">
        <v>1.9616390584132519E-3</v>
      </c>
      <c r="M199">
        <v>0.14208074534161491</v>
      </c>
      <c r="N199">
        <v>17</v>
      </c>
      <c r="O199">
        <v>1</v>
      </c>
      <c r="P199">
        <v>13.5</v>
      </c>
      <c r="Q199">
        <v>1</v>
      </c>
      <c r="R199">
        <v>0.13509316770186336</v>
      </c>
      <c r="S199">
        <v>2024</v>
      </c>
      <c r="T199">
        <v>36</v>
      </c>
    </row>
    <row r="200" spans="1:20" x14ac:dyDescent="0.3">
      <c r="A200" s="284" t="s">
        <v>2342</v>
      </c>
      <c r="B200">
        <v>53</v>
      </c>
      <c r="C200" t="s">
        <v>709</v>
      </c>
      <c r="D200" t="s">
        <v>477</v>
      </c>
      <c r="E200">
        <v>1080</v>
      </c>
      <c r="F200" t="s">
        <v>143</v>
      </c>
      <c r="G200" t="s">
        <v>1346</v>
      </c>
      <c r="H200">
        <v>5359</v>
      </c>
      <c r="I200">
        <v>1</v>
      </c>
      <c r="J200">
        <v>3600</v>
      </c>
      <c r="K200">
        <v>0.20153013621944393</v>
      </c>
      <c r="L200">
        <v>0.3</v>
      </c>
      <c r="M200">
        <v>0.20153013621944393</v>
      </c>
      <c r="N200">
        <v>1</v>
      </c>
      <c r="O200">
        <v>1</v>
      </c>
      <c r="P200">
        <v>359</v>
      </c>
      <c r="Q200">
        <v>0</v>
      </c>
      <c r="R200">
        <v>0.92080745341614245</v>
      </c>
      <c r="S200">
        <v>2024</v>
      </c>
      <c r="T200">
        <v>36</v>
      </c>
    </row>
    <row r="201" spans="1:20" x14ac:dyDescent="0.3">
      <c r="A201" s="284" t="s">
        <v>2341</v>
      </c>
      <c r="B201">
        <v>53</v>
      </c>
      <c r="C201" t="s">
        <v>709</v>
      </c>
      <c r="D201" t="s">
        <v>258</v>
      </c>
      <c r="E201">
        <v>637</v>
      </c>
      <c r="F201" t="s">
        <v>143</v>
      </c>
      <c r="G201" t="s">
        <v>1346</v>
      </c>
      <c r="H201">
        <v>5359</v>
      </c>
      <c r="I201">
        <v>2</v>
      </c>
      <c r="J201">
        <v>3061</v>
      </c>
      <c r="K201">
        <v>0.11886545997387572</v>
      </c>
      <c r="L201">
        <v>0.20810192747468148</v>
      </c>
      <c r="M201">
        <v>0.32039559619331964</v>
      </c>
      <c r="N201">
        <v>2</v>
      </c>
      <c r="O201">
        <v>1</v>
      </c>
      <c r="P201">
        <v>1</v>
      </c>
      <c r="Q201">
        <v>1</v>
      </c>
      <c r="R201">
        <v>0.20153013621944393</v>
      </c>
      <c r="S201">
        <v>2024</v>
      </c>
      <c r="T201">
        <v>36</v>
      </c>
    </row>
    <row r="202" spans="1:20" x14ac:dyDescent="0.3">
      <c r="A202" s="284" t="s">
        <v>2415</v>
      </c>
      <c r="B202">
        <v>53</v>
      </c>
      <c r="C202" t="s">
        <v>709</v>
      </c>
      <c r="D202" t="s">
        <v>430</v>
      </c>
      <c r="E202">
        <v>544</v>
      </c>
      <c r="F202" t="s">
        <v>143</v>
      </c>
      <c r="G202" t="s">
        <v>1346</v>
      </c>
      <c r="H202">
        <v>5359</v>
      </c>
      <c r="I202">
        <v>3</v>
      </c>
      <c r="J202">
        <v>1716</v>
      </c>
      <c r="K202">
        <v>0.10151147602164583</v>
      </c>
      <c r="L202">
        <v>0.317016317016317</v>
      </c>
      <c r="M202">
        <v>0.42190707221496548</v>
      </c>
      <c r="N202">
        <v>3</v>
      </c>
      <c r="O202">
        <v>1</v>
      </c>
      <c r="P202">
        <v>2</v>
      </c>
      <c r="Q202">
        <v>1</v>
      </c>
      <c r="R202">
        <v>0.32039559619331964</v>
      </c>
      <c r="S202">
        <v>2024</v>
      </c>
      <c r="T202">
        <v>36</v>
      </c>
    </row>
    <row r="203" spans="1:20" x14ac:dyDescent="0.3">
      <c r="A203" s="284" t="s">
        <v>2416</v>
      </c>
      <c r="B203">
        <v>53</v>
      </c>
      <c r="C203" t="s">
        <v>709</v>
      </c>
      <c r="D203" t="s">
        <v>603</v>
      </c>
      <c r="E203">
        <v>449</v>
      </c>
      <c r="F203" t="s">
        <v>143</v>
      </c>
      <c r="G203" t="s">
        <v>1346</v>
      </c>
      <c r="H203">
        <v>5359</v>
      </c>
      <c r="I203">
        <v>4</v>
      </c>
      <c r="J203">
        <v>1958</v>
      </c>
      <c r="K203">
        <v>8.3784288113454009E-2</v>
      </c>
      <c r="L203">
        <v>0.22931562819203269</v>
      </c>
      <c r="M203">
        <v>0.50569136032841944</v>
      </c>
      <c r="N203">
        <v>4</v>
      </c>
      <c r="O203">
        <v>1</v>
      </c>
      <c r="P203">
        <v>3</v>
      </c>
      <c r="Q203">
        <v>1</v>
      </c>
      <c r="R203">
        <v>0.42190707221496548</v>
      </c>
      <c r="S203">
        <v>2024</v>
      </c>
      <c r="T203">
        <v>36</v>
      </c>
    </row>
    <row r="204" spans="1:20" x14ac:dyDescent="0.3">
      <c r="A204" s="284" t="s">
        <v>2417</v>
      </c>
      <c r="B204">
        <v>53</v>
      </c>
      <c r="C204" t="s">
        <v>709</v>
      </c>
      <c r="D204" t="s">
        <v>652</v>
      </c>
      <c r="E204">
        <v>357</v>
      </c>
      <c r="F204" t="s">
        <v>143</v>
      </c>
      <c r="G204" t="s">
        <v>1346</v>
      </c>
      <c r="H204">
        <v>5359</v>
      </c>
      <c r="I204">
        <v>5</v>
      </c>
      <c r="J204">
        <v>1383</v>
      </c>
      <c r="K204">
        <v>6.6616906139205082E-2</v>
      </c>
      <c r="L204">
        <v>0.25813449023861174</v>
      </c>
      <c r="M204">
        <v>0.57230826646762456</v>
      </c>
      <c r="N204">
        <v>5</v>
      </c>
      <c r="O204">
        <v>1</v>
      </c>
      <c r="P204">
        <v>4</v>
      </c>
      <c r="Q204">
        <v>1</v>
      </c>
      <c r="R204">
        <v>0.50569136032841944</v>
      </c>
      <c r="S204">
        <v>2024</v>
      </c>
      <c r="T204">
        <v>36</v>
      </c>
    </row>
    <row r="205" spans="1:20" x14ac:dyDescent="0.3">
      <c r="A205" s="284" t="s">
        <v>2418</v>
      </c>
      <c r="B205">
        <v>53</v>
      </c>
      <c r="C205" t="s">
        <v>709</v>
      </c>
      <c r="D205" t="s">
        <v>431</v>
      </c>
      <c r="E205">
        <v>155</v>
      </c>
      <c r="F205" t="s">
        <v>143</v>
      </c>
      <c r="G205" t="s">
        <v>1346</v>
      </c>
      <c r="H205">
        <v>5359</v>
      </c>
      <c r="I205">
        <v>6</v>
      </c>
      <c r="J205">
        <v>748</v>
      </c>
      <c r="K205">
        <v>2.8923306587049821E-2</v>
      </c>
      <c r="L205">
        <v>0.20721925133689839</v>
      </c>
      <c r="M205">
        <v>0.60123157305467434</v>
      </c>
      <c r="N205">
        <v>6</v>
      </c>
      <c r="O205">
        <v>1</v>
      </c>
      <c r="P205">
        <v>5</v>
      </c>
      <c r="Q205">
        <v>1</v>
      </c>
      <c r="R205">
        <v>0.57230826646762456</v>
      </c>
      <c r="S205">
        <v>2024</v>
      </c>
      <c r="T205">
        <v>36</v>
      </c>
    </row>
    <row r="206" spans="1:20" x14ac:dyDescent="0.3">
      <c r="A206" s="284" t="s">
        <v>2420</v>
      </c>
      <c r="B206">
        <v>53</v>
      </c>
      <c r="C206" t="s">
        <v>709</v>
      </c>
      <c r="D206" t="s">
        <v>401</v>
      </c>
      <c r="E206">
        <v>137</v>
      </c>
      <c r="F206" t="s">
        <v>143</v>
      </c>
      <c r="G206" t="s">
        <v>1346</v>
      </c>
      <c r="H206">
        <v>5359</v>
      </c>
      <c r="I206">
        <v>7</v>
      </c>
      <c r="J206">
        <v>869</v>
      </c>
      <c r="K206">
        <v>2.5564470983392425E-2</v>
      </c>
      <c r="L206">
        <v>0.15765247410817032</v>
      </c>
      <c r="M206">
        <v>0.62679604403806677</v>
      </c>
      <c r="N206">
        <v>7</v>
      </c>
      <c r="O206">
        <v>1</v>
      </c>
      <c r="P206">
        <v>6</v>
      </c>
      <c r="Q206">
        <v>1</v>
      </c>
      <c r="R206">
        <v>0.60123157305467434</v>
      </c>
      <c r="S206">
        <v>2024</v>
      </c>
      <c r="T206">
        <v>36</v>
      </c>
    </row>
    <row r="207" spans="1:20" x14ac:dyDescent="0.3">
      <c r="A207" s="284" t="s">
        <v>2419</v>
      </c>
      <c r="B207">
        <v>53</v>
      </c>
      <c r="C207" t="s">
        <v>709</v>
      </c>
      <c r="D207" t="s">
        <v>535</v>
      </c>
      <c r="E207">
        <v>134</v>
      </c>
      <c r="F207" t="s">
        <v>143</v>
      </c>
      <c r="G207" t="s">
        <v>1346</v>
      </c>
      <c r="H207">
        <v>5359</v>
      </c>
      <c r="I207">
        <v>8</v>
      </c>
      <c r="J207">
        <v>1438</v>
      </c>
      <c r="K207">
        <v>2.5004665049449523E-2</v>
      </c>
      <c r="L207">
        <v>9.3184979137691235E-2</v>
      </c>
      <c r="M207">
        <v>0.65180070908751631</v>
      </c>
      <c r="N207">
        <v>8</v>
      </c>
      <c r="O207">
        <v>1</v>
      </c>
      <c r="P207">
        <v>7</v>
      </c>
      <c r="Q207">
        <v>1</v>
      </c>
      <c r="R207">
        <v>0.62679604403806677</v>
      </c>
      <c r="S207">
        <v>2024</v>
      </c>
      <c r="T207">
        <v>36</v>
      </c>
    </row>
    <row r="208" spans="1:20" x14ac:dyDescent="0.3">
      <c r="A208" s="284" t="s">
        <v>2421</v>
      </c>
      <c r="B208">
        <v>53</v>
      </c>
      <c r="C208" t="s">
        <v>709</v>
      </c>
      <c r="D208" t="s">
        <v>429</v>
      </c>
      <c r="E208">
        <v>117</v>
      </c>
      <c r="F208" t="s">
        <v>143</v>
      </c>
      <c r="G208" t="s">
        <v>1350</v>
      </c>
      <c r="H208">
        <v>5359</v>
      </c>
      <c r="I208">
        <v>9</v>
      </c>
      <c r="J208">
        <v>3283</v>
      </c>
      <c r="K208">
        <v>2.1832431423773092E-2</v>
      </c>
      <c r="L208">
        <v>3.5638135851355467E-2</v>
      </c>
      <c r="M208">
        <v>0.67363314051128942</v>
      </c>
      <c r="N208">
        <v>9</v>
      </c>
      <c r="O208">
        <v>1</v>
      </c>
      <c r="P208">
        <v>8</v>
      </c>
      <c r="Q208">
        <v>1</v>
      </c>
      <c r="R208">
        <v>0.65180070908751631</v>
      </c>
      <c r="S208">
        <v>2024</v>
      </c>
      <c r="T208">
        <v>36</v>
      </c>
    </row>
    <row r="209" spans="1:20" x14ac:dyDescent="0.3">
      <c r="A209" s="284" t="s">
        <v>2422</v>
      </c>
      <c r="B209">
        <v>53</v>
      </c>
      <c r="C209" t="s">
        <v>709</v>
      </c>
      <c r="D209" t="s">
        <v>225</v>
      </c>
      <c r="E209">
        <v>112</v>
      </c>
      <c r="F209" t="s">
        <v>143</v>
      </c>
      <c r="G209" t="s">
        <v>1346</v>
      </c>
      <c r="H209">
        <v>5359</v>
      </c>
      <c r="I209">
        <v>10</v>
      </c>
      <c r="J209">
        <v>2699</v>
      </c>
      <c r="K209">
        <v>2.089942153386826E-2</v>
      </c>
      <c r="L209">
        <v>4.1496850685439055E-2</v>
      </c>
      <c r="M209">
        <v>0.69453256204515768</v>
      </c>
      <c r="N209">
        <v>10</v>
      </c>
      <c r="O209">
        <v>1</v>
      </c>
      <c r="P209">
        <v>9</v>
      </c>
      <c r="Q209">
        <v>1</v>
      </c>
      <c r="R209">
        <v>0.67363314051128942</v>
      </c>
      <c r="S209">
        <v>2024</v>
      </c>
      <c r="T209">
        <v>36</v>
      </c>
    </row>
    <row r="210" spans="1:20" x14ac:dyDescent="0.3">
      <c r="A210" s="284" t="s">
        <v>2628</v>
      </c>
      <c r="B210">
        <v>53</v>
      </c>
      <c r="C210" t="s">
        <v>709</v>
      </c>
      <c r="D210" t="s">
        <v>416</v>
      </c>
      <c r="E210">
        <v>90</v>
      </c>
      <c r="F210" t="s">
        <v>143</v>
      </c>
      <c r="G210" t="s">
        <v>1346</v>
      </c>
      <c r="H210">
        <v>5359</v>
      </c>
      <c r="I210">
        <v>11</v>
      </c>
      <c r="J210">
        <v>886</v>
      </c>
      <c r="K210">
        <v>1.6794178018286993E-2</v>
      </c>
      <c r="L210">
        <v>0.10158013544018059</v>
      </c>
      <c r="M210">
        <v>0.71132674006344465</v>
      </c>
      <c r="N210">
        <v>11</v>
      </c>
      <c r="O210">
        <v>1</v>
      </c>
      <c r="P210">
        <v>10</v>
      </c>
      <c r="Q210">
        <v>1</v>
      </c>
      <c r="R210">
        <v>0.69453256204515768</v>
      </c>
      <c r="S210">
        <v>2024</v>
      </c>
      <c r="T210">
        <v>36</v>
      </c>
    </row>
    <row r="211" spans="1:20" x14ac:dyDescent="0.3">
      <c r="A211" s="284" t="s">
        <v>2354</v>
      </c>
      <c r="B211">
        <v>53</v>
      </c>
      <c r="C211" t="s">
        <v>709</v>
      </c>
      <c r="D211" t="s">
        <v>577</v>
      </c>
      <c r="E211">
        <v>80</v>
      </c>
      <c r="F211" t="s">
        <v>143</v>
      </c>
      <c r="G211" t="s">
        <v>1346</v>
      </c>
      <c r="H211">
        <v>5359</v>
      </c>
      <c r="I211">
        <v>12</v>
      </c>
      <c r="J211">
        <v>3578</v>
      </c>
      <c r="K211">
        <v>1.4928158238477329E-2</v>
      </c>
      <c r="L211">
        <v>2.2358859698155393E-2</v>
      </c>
      <c r="M211">
        <v>0.72625489830192203</v>
      </c>
      <c r="N211">
        <v>12</v>
      </c>
      <c r="O211">
        <v>1</v>
      </c>
      <c r="P211">
        <v>11</v>
      </c>
      <c r="Q211">
        <v>1</v>
      </c>
      <c r="R211">
        <v>0.71132674006344465</v>
      </c>
      <c r="S211">
        <v>2024</v>
      </c>
      <c r="T211">
        <v>36</v>
      </c>
    </row>
    <row r="212" spans="1:20" x14ac:dyDescent="0.3">
      <c r="A212" s="284" t="s">
        <v>2423</v>
      </c>
      <c r="B212">
        <v>53</v>
      </c>
      <c r="C212" t="s">
        <v>709</v>
      </c>
      <c r="D212" t="s">
        <v>267</v>
      </c>
      <c r="E212">
        <v>66</v>
      </c>
      <c r="F212" t="s">
        <v>143</v>
      </c>
      <c r="G212" t="s">
        <v>1346</v>
      </c>
      <c r="H212">
        <v>5359</v>
      </c>
      <c r="I212">
        <v>13.5</v>
      </c>
      <c r="J212">
        <v>339</v>
      </c>
      <c r="K212">
        <v>1.2315730546743795E-2</v>
      </c>
      <c r="L212">
        <v>0.19469026548672566</v>
      </c>
      <c r="M212">
        <v>0.73857062884866587</v>
      </c>
      <c r="N212">
        <v>13</v>
      </c>
      <c r="O212">
        <v>1</v>
      </c>
      <c r="P212">
        <v>12</v>
      </c>
      <c r="Q212">
        <v>1</v>
      </c>
      <c r="R212">
        <v>0.72625489830192203</v>
      </c>
      <c r="S212">
        <v>2024</v>
      </c>
      <c r="T212">
        <v>36</v>
      </c>
    </row>
    <row r="213" spans="1:20" x14ac:dyDescent="0.3">
      <c r="A213" s="284" t="s">
        <v>2336</v>
      </c>
      <c r="B213">
        <v>53</v>
      </c>
      <c r="C213" t="s">
        <v>709</v>
      </c>
      <c r="D213" t="s">
        <v>637</v>
      </c>
      <c r="E213">
        <v>66</v>
      </c>
      <c r="F213" t="s">
        <v>143</v>
      </c>
      <c r="G213" t="s">
        <v>1345</v>
      </c>
      <c r="H213">
        <v>5359</v>
      </c>
      <c r="I213">
        <v>13.5</v>
      </c>
      <c r="J213">
        <v>2966</v>
      </c>
      <c r="K213">
        <v>1.2315730546743795E-2</v>
      </c>
      <c r="L213">
        <v>2.2252191503708697E-2</v>
      </c>
      <c r="M213">
        <v>0.75088635939540971</v>
      </c>
      <c r="N213">
        <v>14</v>
      </c>
      <c r="O213">
        <v>1</v>
      </c>
      <c r="P213">
        <v>13.5</v>
      </c>
      <c r="Q213">
        <v>1</v>
      </c>
      <c r="R213">
        <v>0.73857062884866587</v>
      </c>
      <c r="S213">
        <v>2024</v>
      </c>
      <c r="T213">
        <v>36</v>
      </c>
    </row>
    <row r="214" spans="1:20" x14ac:dyDescent="0.3">
      <c r="A214" s="284" t="s">
        <v>2424</v>
      </c>
      <c r="B214">
        <v>53</v>
      </c>
      <c r="C214" t="s">
        <v>709</v>
      </c>
      <c r="D214" t="s">
        <v>444</v>
      </c>
      <c r="E214">
        <v>58</v>
      </c>
      <c r="F214" t="s">
        <v>143</v>
      </c>
      <c r="G214" t="s">
        <v>1346</v>
      </c>
      <c r="H214">
        <v>5359</v>
      </c>
      <c r="I214">
        <v>15.5</v>
      </c>
      <c r="J214">
        <v>886</v>
      </c>
      <c r="K214">
        <v>1.0822914722896062E-2</v>
      </c>
      <c r="L214">
        <v>6.5462753950338598E-2</v>
      </c>
      <c r="M214">
        <v>0.7617092741183058</v>
      </c>
      <c r="N214">
        <v>15</v>
      </c>
      <c r="O214">
        <v>0</v>
      </c>
      <c r="P214">
        <v>13.5</v>
      </c>
      <c r="Q214">
        <v>0</v>
      </c>
      <c r="R214">
        <v>0.75088635939540971</v>
      </c>
      <c r="S214">
        <v>2024</v>
      </c>
      <c r="T214">
        <v>36</v>
      </c>
    </row>
    <row r="215" spans="1:20" x14ac:dyDescent="0.3">
      <c r="A215" s="284" t="s">
        <v>2425</v>
      </c>
      <c r="B215">
        <v>53</v>
      </c>
      <c r="C215" t="s">
        <v>709</v>
      </c>
      <c r="D215" t="s">
        <v>613</v>
      </c>
      <c r="E215">
        <v>58</v>
      </c>
      <c r="F215" t="s">
        <v>143</v>
      </c>
      <c r="G215" t="s">
        <v>1346</v>
      </c>
      <c r="H215">
        <v>5359</v>
      </c>
      <c r="I215">
        <v>15.5</v>
      </c>
      <c r="J215">
        <v>711</v>
      </c>
      <c r="K215">
        <v>1.0822914722896062E-2</v>
      </c>
      <c r="L215">
        <v>8.1575246132208151E-2</v>
      </c>
      <c r="M215">
        <v>0.77253218884120189</v>
      </c>
      <c r="N215">
        <v>16</v>
      </c>
      <c r="O215">
        <v>0</v>
      </c>
      <c r="P215">
        <v>15.5</v>
      </c>
      <c r="Q215">
        <v>0</v>
      </c>
      <c r="R215">
        <v>0.7617092741183058</v>
      </c>
      <c r="S215">
        <v>2024</v>
      </c>
      <c r="T215">
        <v>36</v>
      </c>
    </row>
    <row r="216" spans="1:20" x14ac:dyDescent="0.3">
      <c r="A216" s="284" t="s">
        <v>2426</v>
      </c>
      <c r="B216">
        <v>57</v>
      </c>
      <c r="C216" t="s">
        <v>720</v>
      </c>
      <c r="D216" t="s">
        <v>147</v>
      </c>
      <c r="E216">
        <v>872</v>
      </c>
      <c r="F216" t="s">
        <v>143</v>
      </c>
      <c r="G216" t="s">
        <v>1350</v>
      </c>
      <c r="H216">
        <v>9347</v>
      </c>
      <c r="I216">
        <v>1</v>
      </c>
      <c r="J216">
        <v>1564</v>
      </c>
      <c r="K216">
        <v>9.3291965336471591E-2</v>
      </c>
      <c r="L216">
        <v>0.55754475703324813</v>
      </c>
      <c r="M216">
        <v>9.3291965336471591E-2</v>
      </c>
      <c r="N216">
        <v>1</v>
      </c>
      <c r="O216">
        <v>1</v>
      </c>
      <c r="P216">
        <v>176.5</v>
      </c>
      <c r="Q216">
        <v>0</v>
      </c>
      <c r="R216">
        <v>0.9955215525284542</v>
      </c>
      <c r="S216">
        <v>2024</v>
      </c>
      <c r="T216">
        <v>36</v>
      </c>
    </row>
    <row r="217" spans="1:20" x14ac:dyDescent="0.3">
      <c r="A217" s="284" t="s">
        <v>2427</v>
      </c>
      <c r="B217">
        <v>57</v>
      </c>
      <c r="C217" t="s">
        <v>720</v>
      </c>
      <c r="D217" t="s">
        <v>249</v>
      </c>
      <c r="E217">
        <v>825</v>
      </c>
      <c r="F217" t="s">
        <v>143</v>
      </c>
      <c r="G217" t="s">
        <v>1350</v>
      </c>
      <c r="H217">
        <v>9347</v>
      </c>
      <c r="I217">
        <v>2</v>
      </c>
      <c r="J217">
        <v>1454</v>
      </c>
      <c r="K217">
        <v>8.8263613993794801E-2</v>
      </c>
      <c r="L217">
        <v>0.56740027510316371</v>
      </c>
      <c r="M217">
        <v>0.18155557933026639</v>
      </c>
      <c r="N217">
        <v>2</v>
      </c>
      <c r="O217">
        <v>1</v>
      </c>
      <c r="P217">
        <v>1</v>
      </c>
      <c r="Q217">
        <v>1</v>
      </c>
      <c r="R217">
        <v>9.3291965336471591E-2</v>
      </c>
      <c r="S217">
        <v>2024</v>
      </c>
      <c r="T217">
        <v>36</v>
      </c>
    </row>
    <row r="218" spans="1:20" x14ac:dyDescent="0.3">
      <c r="A218" s="284" t="s">
        <v>2428</v>
      </c>
      <c r="B218">
        <v>57</v>
      </c>
      <c r="C218" t="s">
        <v>720</v>
      </c>
      <c r="D218" t="s">
        <v>400</v>
      </c>
      <c r="E218">
        <v>705</v>
      </c>
      <c r="F218" t="s">
        <v>143</v>
      </c>
      <c r="G218" t="s">
        <v>1350</v>
      </c>
      <c r="H218">
        <v>9347</v>
      </c>
      <c r="I218">
        <v>3</v>
      </c>
      <c r="J218">
        <v>1140</v>
      </c>
      <c r="K218">
        <v>7.542527014015192E-2</v>
      </c>
      <c r="L218">
        <v>0.61842105263157898</v>
      </c>
      <c r="M218">
        <v>0.25698084947041833</v>
      </c>
      <c r="N218">
        <v>3</v>
      </c>
      <c r="O218">
        <v>1</v>
      </c>
      <c r="P218">
        <v>2</v>
      </c>
      <c r="Q218">
        <v>1</v>
      </c>
      <c r="R218">
        <v>0.18155557933026639</v>
      </c>
      <c r="S218">
        <v>2024</v>
      </c>
      <c r="T218">
        <v>36</v>
      </c>
    </row>
    <row r="219" spans="1:20" x14ac:dyDescent="0.3">
      <c r="A219" s="284" t="s">
        <v>2430</v>
      </c>
      <c r="B219">
        <v>57</v>
      </c>
      <c r="C219" t="s">
        <v>720</v>
      </c>
      <c r="D219" t="s">
        <v>647</v>
      </c>
      <c r="E219">
        <v>469</v>
      </c>
      <c r="F219" t="s">
        <v>143</v>
      </c>
      <c r="G219" t="s">
        <v>1350</v>
      </c>
      <c r="H219">
        <v>9347</v>
      </c>
      <c r="I219">
        <v>4</v>
      </c>
      <c r="J219">
        <v>1725</v>
      </c>
      <c r="K219">
        <v>5.0176527227987593E-2</v>
      </c>
      <c r="L219">
        <v>0.2718840579710145</v>
      </c>
      <c r="M219">
        <v>0.30715737669840593</v>
      </c>
      <c r="N219">
        <v>4</v>
      </c>
      <c r="O219">
        <v>1</v>
      </c>
      <c r="P219">
        <v>3</v>
      </c>
      <c r="Q219">
        <v>1</v>
      </c>
      <c r="R219">
        <v>0.25698084947041833</v>
      </c>
      <c r="S219">
        <v>2024</v>
      </c>
      <c r="T219">
        <v>36</v>
      </c>
    </row>
    <row r="220" spans="1:20" x14ac:dyDescent="0.3">
      <c r="A220" s="284" t="s">
        <v>2429</v>
      </c>
      <c r="B220">
        <v>57</v>
      </c>
      <c r="C220" t="s">
        <v>720</v>
      </c>
      <c r="D220" t="s">
        <v>379</v>
      </c>
      <c r="E220">
        <v>429</v>
      </c>
      <c r="F220" t="s">
        <v>143</v>
      </c>
      <c r="G220" t="s">
        <v>1350</v>
      </c>
      <c r="H220">
        <v>9347</v>
      </c>
      <c r="I220">
        <v>5</v>
      </c>
      <c r="J220">
        <v>886</v>
      </c>
      <c r="K220">
        <v>4.5897079276773299E-2</v>
      </c>
      <c r="L220">
        <v>0.48419864559819414</v>
      </c>
      <c r="M220">
        <v>0.3530544559751792</v>
      </c>
      <c r="N220">
        <v>5</v>
      </c>
      <c r="O220">
        <v>1</v>
      </c>
      <c r="P220">
        <v>4</v>
      </c>
      <c r="Q220">
        <v>1</v>
      </c>
      <c r="R220">
        <v>0.30715737669840593</v>
      </c>
      <c r="S220">
        <v>2024</v>
      </c>
      <c r="T220">
        <v>36</v>
      </c>
    </row>
    <row r="221" spans="1:20" x14ac:dyDescent="0.3">
      <c r="A221" s="284" t="s">
        <v>2431</v>
      </c>
      <c r="B221">
        <v>57</v>
      </c>
      <c r="C221" t="s">
        <v>720</v>
      </c>
      <c r="D221" t="s">
        <v>580</v>
      </c>
      <c r="E221">
        <v>378</v>
      </c>
      <c r="F221" t="s">
        <v>143</v>
      </c>
      <c r="G221" t="s">
        <v>1350</v>
      </c>
      <c r="H221">
        <v>9347</v>
      </c>
      <c r="I221">
        <v>6</v>
      </c>
      <c r="J221">
        <v>1400</v>
      </c>
      <c r="K221">
        <v>4.0440783138975075E-2</v>
      </c>
      <c r="L221">
        <v>0.27</v>
      </c>
      <c r="M221">
        <v>0.39349523911415429</v>
      </c>
      <c r="N221">
        <v>6</v>
      </c>
      <c r="O221">
        <v>1</v>
      </c>
      <c r="P221">
        <v>5</v>
      </c>
      <c r="Q221">
        <v>1</v>
      </c>
      <c r="R221">
        <v>0.3530544559751792</v>
      </c>
      <c r="S221">
        <v>2024</v>
      </c>
      <c r="T221">
        <v>36</v>
      </c>
    </row>
    <row r="222" spans="1:20" x14ac:dyDescent="0.3">
      <c r="A222" s="284" t="s">
        <v>2432</v>
      </c>
      <c r="B222">
        <v>57</v>
      </c>
      <c r="C222" t="s">
        <v>720</v>
      </c>
      <c r="D222" t="s">
        <v>374</v>
      </c>
      <c r="E222">
        <v>350</v>
      </c>
      <c r="F222" t="s">
        <v>143</v>
      </c>
      <c r="G222" t="s">
        <v>1341</v>
      </c>
      <c r="H222">
        <v>9347</v>
      </c>
      <c r="I222">
        <v>7</v>
      </c>
      <c r="J222">
        <v>4832</v>
      </c>
      <c r="K222">
        <v>3.7445169573125069E-2</v>
      </c>
      <c r="L222">
        <v>7.2433774834437081E-2</v>
      </c>
      <c r="M222">
        <v>0.43094040868727934</v>
      </c>
      <c r="N222">
        <v>7</v>
      </c>
      <c r="O222">
        <v>1</v>
      </c>
      <c r="P222">
        <v>6</v>
      </c>
      <c r="Q222">
        <v>1</v>
      </c>
      <c r="R222">
        <v>0.39349523911415429</v>
      </c>
      <c r="S222">
        <v>2024</v>
      </c>
      <c r="T222">
        <v>36</v>
      </c>
    </row>
    <row r="223" spans="1:20" x14ac:dyDescent="0.3">
      <c r="A223" s="284" t="s">
        <v>2284</v>
      </c>
      <c r="B223">
        <v>57</v>
      </c>
      <c r="C223" t="s">
        <v>720</v>
      </c>
      <c r="D223" t="s">
        <v>303</v>
      </c>
      <c r="E223">
        <v>283</v>
      </c>
      <c r="F223" t="s">
        <v>143</v>
      </c>
      <c r="G223" t="s">
        <v>1341</v>
      </c>
      <c r="H223">
        <v>9347</v>
      </c>
      <c r="I223">
        <v>8</v>
      </c>
      <c r="J223">
        <v>5171</v>
      </c>
      <c r="K223">
        <v>3.0277094254841125E-2</v>
      </c>
      <c r="L223">
        <v>5.4728292399922648E-2</v>
      </c>
      <c r="M223">
        <v>0.46121750294212049</v>
      </c>
      <c r="N223">
        <v>8</v>
      </c>
      <c r="O223">
        <v>1</v>
      </c>
      <c r="P223">
        <v>7</v>
      </c>
      <c r="Q223">
        <v>1</v>
      </c>
      <c r="R223">
        <v>0.43094040868727934</v>
      </c>
      <c r="S223">
        <v>2024</v>
      </c>
      <c r="T223">
        <v>36</v>
      </c>
    </row>
    <row r="224" spans="1:20" x14ac:dyDescent="0.3">
      <c r="A224" s="284" t="s">
        <v>2434</v>
      </c>
      <c r="B224">
        <v>57</v>
      </c>
      <c r="C224" t="s">
        <v>720</v>
      </c>
      <c r="D224" t="s">
        <v>323</v>
      </c>
      <c r="E224">
        <v>257</v>
      </c>
      <c r="F224" t="s">
        <v>143</v>
      </c>
      <c r="G224" t="s">
        <v>1350</v>
      </c>
      <c r="H224">
        <v>9347</v>
      </c>
      <c r="I224">
        <v>9</v>
      </c>
      <c r="J224">
        <v>845</v>
      </c>
      <c r="K224">
        <v>2.7495453086551835E-2</v>
      </c>
      <c r="L224">
        <v>0.30414201183431955</v>
      </c>
      <c r="M224">
        <v>0.48871295602867232</v>
      </c>
      <c r="N224">
        <v>9</v>
      </c>
      <c r="O224">
        <v>1</v>
      </c>
      <c r="P224">
        <v>8</v>
      </c>
      <c r="Q224">
        <v>1</v>
      </c>
      <c r="R224">
        <v>0.46121750294212049</v>
      </c>
      <c r="S224">
        <v>2024</v>
      </c>
      <c r="T224">
        <v>36</v>
      </c>
    </row>
    <row r="225" spans="1:20" x14ac:dyDescent="0.3">
      <c r="A225" s="284" t="s">
        <v>2436</v>
      </c>
      <c r="B225">
        <v>57</v>
      </c>
      <c r="C225" t="s">
        <v>720</v>
      </c>
      <c r="D225" t="s">
        <v>183</v>
      </c>
      <c r="E225">
        <v>251</v>
      </c>
      <c r="F225" t="s">
        <v>143</v>
      </c>
      <c r="G225" t="s">
        <v>1350</v>
      </c>
      <c r="H225">
        <v>9347</v>
      </c>
      <c r="I225">
        <v>10</v>
      </c>
      <c r="J225">
        <v>971</v>
      </c>
      <c r="K225">
        <v>2.6853535893869691E-2</v>
      </c>
      <c r="L225">
        <v>0.2584963954685891</v>
      </c>
      <c r="M225">
        <v>0.515566491922542</v>
      </c>
      <c r="N225">
        <v>10</v>
      </c>
      <c r="O225">
        <v>1</v>
      </c>
      <c r="P225">
        <v>9</v>
      </c>
      <c r="Q225">
        <v>1</v>
      </c>
      <c r="R225">
        <v>0.48871295602867232</v>
      </c>
      <c r="S225">
        <v>2024</v>
      </c>
      <c r="T225">
        <v>36</v>
      </c>
    </row>
    <row r="226" spans="1:20" x14ac:dyDescent="0.3">
      <c r="A226" s="284" t="s">
        <v>2433</v>
      </c>
      <c r="B226">
        <v>57</v>
      </c>
      <c r="C226" t="s">
        <v>720</v>
      </c>
      <c r="D226" t="s">
        <v>578</v>
      </c>
      <c r="E226">
        <v>250</v>
      </c>
      <c r="F226" t="s">
        <v>143</v>
      </c>
      <c r="G226" t="s">
        <v>1350</v>
      </c>
      <c r="H226">
        <v>9347</v>
      </c>
      <c r="I226">
        <v>11.5</v>
      </c>
      <c r="J226">
        <v>529</v>
      </c>
      <c r="K226">
        <v>2.6746549695089335E-2</v>
      </c>
      <c r="L226">
        <v>0.47258979206049151</v>
      </c>
      <c r="M226">
        <v>0.54231304161763139</v>
      </c>
      <c r="N226">
        <v>11</v>
      </c>
      <c r="O226">
        <v>1</v>
      </c>
      <c r="P226">
        <v>10</v>
      </c>
      <c r="Q226">
        <v>1</v>
      </c>
      <c r="R226">
        <v>0.515566491922542</v>
      </c>
      <c r="S226">
        <v>2024</v>
      </c>
      <c r="T226">
        <v>36</v>
      </c>
    </row>
    <row r="227" spans="1:20" x14ac:dyDescent="0.3">
      <c r="A227" s="284" t="s">
        <v>2435</v>
      </c>
      <c r="B227">
        <v>57</v>
      </c>
      <c r="C227" t="s">
        <v>720</v>
      </c>
      <c r="D227" t="s">
        <v>237</v>
      </c>
      <c r="E227">
        <v>250</v>
      </c>
      <c r="F227" t="s">
        <v>143</v>
      </c>
      <c r="G227" t="s">
        <v>1350</v>
      </c>
      <c r="H227">
        <v>9347</v>
      </c>
      <c r="I227">
        <v>11.5</v>
      </c>
      <c r="J227">
        <v>2503</v>
      </c>
      <c r="K227">
        <v>2.6746549695089335E-2</v>
      </c>
      <c r="L227">
        <v>9.9880143827407106E-2</v>
      </c>
      <c r="M227">
        <v>0.56905959131272077</v>
      </c>
      <c r="N227">
        <v>12</v>
      </c>
      <c r="O227">
        <v>1</v>
      </c>
      <c r="P227">
        <v>11.5</v>
      </c>
      <c r="Q227">
        <v>1</v>
      </c>
      <c r="R227">
        <v>0.54231304161763139</v>
      </c>
      <c r="S227">
        <v>2024</v>
      </c>
      <c r="T227">
        <v>36</v>
      </c>
    </row>
    <row r="228" spans="1:20" x14ac:dyDescent="0.3">
      <c r="A228" s="284" t="s">
        <v>2437</v>
      </c>
      <c r="B228">
        <v>57</v>
      </c>
      <c r="C228" t="s">
        <v>720</v>
      </c>
      <c r="D228" t="s">
        <v>206</v>
      </c>
      <c r="E228">
        <v>204</v>
      </c>
      <c r="F228" t="s">
        <v>143</v>
      </c>
      <c r="G228" t="s">
        <v>1350</v>
      </c>
      <c r="H228">
        <v>9347</v>
      </c>
      <c r="I228">
        <v>13</v>
      </c>
      <c r="J228">
        <v>388</v>
      </c>
      <c r="K228">
        <v>2.1825184551192898E-2</v>
      </c>
      <c r="L228">
        <v>0.52577319587628868</v>
      </c>
      <c r="M228">
        <v>0.59088477586391364</v>
      </c>
      <c r="N228">
        <v>13</v>
      </c>
      <c r="O228">
        <v>1</v>
      </c>
      <c r="P228">
        <v>11.5</v>
      </c>
      <c r="Q228">
        <v>1</v>
      </c>
      <c r="R228">
        <v>0.56905959131272077</v>
      </c>
      <c r="S228">
        <v>2024</v>
      </c>
      <c r="T228">
        <v>36</v>
      </c>
    </row>
    <row r="229" spans="1:20" x14ac:dyDescent="0.3">
      <c r="A229" s="284" t="s">
        <v>2547</v>
      </c>
      <c r="B229">
        <v>57</v>
      </c>
      <c r="C229" t="s">
        <v>720</v>
      </c>
      <c r="D229" t="s">
        <v>190</v>
      </c>
      <c r="E229">
        <v>195</v>
      </c>
      <c r="F229" t="s">
        <v>143</v>
      </c>
      <c r="G229" t="s">
        <v>1350</v>
      </c>
      <c r="H229">
        <v>9347</v>
      </c>
      <c r="I229">
        <v>14.5</v>
      </c>
      <c r="J229">
        <v>1130</v>
      </c>
      <c r="K229">
        <v>2.0862308762169681E-2</v>
      </c>
      <c r="L229">
        <v>0.17256637168141592</v>
      </c>
      <c r="M229">
        <v>0.61174708462608329</v>
      </c>
      <c r="N229">
        <v>14</v>
      </c>
      <c r="O229">
        <v>1</v>
      </c>
      <c r="P229">
        <v>13</v>
      </c>
      <c r="Q229">
        <v>1</v>
      </c>
      <c r="R229">
        <v>0.59088477586391364</v>
      </c>
      <c r="S229">
        <v>2024</v>
      </c>
      <c r="T229">
        <v>36</v>
      </c>
    </row>
    <row r="230" spans="1:20" x14ac:dyDescent="0.3">
      <c r="A230" s="284" t="s">
        <v>2438</v>
      </c>
      <c r="B230">
        <v>57</v>
      </c>
      <c r="C230" t="s">
        <v>720</v>
      </c>
      <c r="D230" t="s">
        <v>352</v>
      </c>
      <c r="E230">
        <v>195</v>
      </c>
      <c r="F230" t="s">
        <v>143</v>
      </c>
      <c r="G230" t="s">
        <v>1350</v>
      </c>
      <c r="H230">
        <v>9347</v>
      </c>
      <c r="I230">
        <v>14.5</v>
      </c>
      <c r="J230">
        <v>1992</v>
      </c>
      <c r="K230">
        <v>2.0862308762169681E-2</v>
      </c>
      <c r="L230">
        <v>9.7891566265060237E-2</v>
      </c>
      <c r="M230">
        <v>0.63260939338825295</v>
      </c>
      <c r="N230">
        <v>15</v>
      </c>
      <c r="O230">
        <v>1</v>
      </c>
      <c r="P230">
        <v>14.5</v>
      </c>
      <c r="Q230">
        <v>1</v>
      </c>
      <c r="R230">
        <v>0.61174708462608329</v>
      </c>
      <c r="S230">
        <v>2024</v>
      </c>
      <c r="T230">
        <v>36</v>
      </c>
    </row>
    <row r="231" spans="1:20" x14ac:dyDescent="0.3">
      <c r="A231" s="284" t="s">
        <v>2335</v>
      </c>
      <c r="B231">
        <v>59</v>
      </c>
      <c r="C231" t="s">
        <v>714</v>
      </c>
      <c r="D231" t="s">
        <v>517</v>
      </c>
      <c r="E231">
        <v>893</v>
      </c>
      <c r="F231" t="s">
        <v>143</v>
      </c>
      <c r="G231" t="s">
        <v>1345</v>
      </c>
      <c r="H231">
        <v>9173</v>
      </c>
      <c r="I231">
        <v>1</v>
      </c>
      <c r="J231">
        <v>3314</v>
      </c>
      <c r="K231">
        <v>9.7350921181728986E-2</v>
      </c>
      <c r="L231">
        <v>0.26946288473144236</v>
      </c>
      <c r="M231">
        <v>9.7350921181728986E-2</v>
      </c>
      <c r="N231">
        <v>1</v>
      </c>
      <c r="O231">
        <v>1</v>
      </c>
      <c r="P231">
        <v>281</v>
      </c>
      <c r="Q231">
        <v>0</v>
      </c>
      <c r="R231">
        <v>0.99614849684390616</v>
      </c>
      <c r="S231">
        <v>2024</v>
      </c>
      <c r="T231">
        <v>36</v>
      </c>
    </row>
    <row r="232" spans="1:20" x14ac:dyDescent="0.3">
      <c r="A232" s="284" t="s">
        <v>2336</v>
      </c>
      <c r="B232">
        <v>59</v>
      </c>
      <c r="C232" t="s">
        <v>714</v>
      </c>
      <c r="D232" t="s">
        <v>637</v>
      </c>
      <c r="E232">
        <v>891</v>
      </c>
      <c r="F232" t="s">
        <v>143</v>
      </c>
      <c r="G232" t="s">
        <v>1345</v>
      </c>
      <c r="H232">
        <v>9173</v>
      </c>
      <c r="I232">
        <v>2</v>
      </c>
      <c r="J232">
        <v>2966</v>
      </c>
      <c r="K232">
        <v>9.7132890003270467E-2</v>
      </c>
      <c r="L232">
        <v>0.30040458530006742</v>
      </c>
      <c r="M232">
        <v>0.19448381118499947</v>
      </c>
      <c r="N232">
        <v>2</v>
      </c>
      <c r="O232">
        <v>1</v>
      </c>
      <c r="P232">
        <v>1</v>
      </c>
      <c r="Q232">
        <v>1</v>
      </c>
      <c r="R232">
        <v>9.7350921181728986E-2</v>
      </c>
      <c r="S232">
        <v>2024</v>
      </c>
      <c r="T232">
        <v>36</v>
      </c>
    </row>
    <row r="233" spans="1:20" x14ac:dyDescent="0.3">
      <c r="A233" s="284" t="s">
        <v>2334</v>
      </c>
      <c r="B233">
        <v>59</v>
      </c>
      <c r="C233" t="s">
        <v>714</v>
      </c>
      <c r="D233" t="s">
        <v>358</v>
      </c>
      <c r="E233">
        <v>749</v>
      </c>
      <c r="F233" t="s">
        <v>143</v>
      </c>
      <c r="G233" t="s">
        <v>1345</v>
      </c>
      <c r="H233">
        <v>9173</v>
      </c>
      <c r="I233">
        <v>3</v>
      </c>
      <c r="J233">
        <v>3945</v>
      </c>
      <c r="K233">
        <v>8.1652676332715585E-2</v>
      </c>
      <c r="L233">
        <v>0.18986058301647654</v>
      </c>
      <c r="M233">
        <v>0.27613648751771502</v>
      </c>
      <c r="N233">
        <v>3</v>
      </c>
      <c r="O233">
        <v>1</v>
      </c>
      <c r="P233">
        <v>2</v>
      </c>
      <c r="Q233">
        <v>1</v>
      </c>
      <c r="R233">
        <v>0.19448381118499947</v>
      </c>
      <c r="S233">
        <v>2024</v>
      </c>
      <c r="T233">
        <v>36</v>
      </c>
    </row>
    <row r="234" spans="1:20" x14ac:dyDescent="0.3">
      <c r="A234" s="284" t="s">
        <v>2332</v>
      </c>
      <c r="B234">
        <v>59</v>
      </c>
      <c r="C234" t="s">
        <v>714</v>
      </c>
      <c r="D234" t="s">
        <v>361</v>
      </c>
      <c r="E234">
        <v>523</v>
      </c>
      <c r="F234" t="s">
        <v>143</v>
      </c>
      <c r="G234" t="s">
        <v>1345</v>
      </c>
      <c r="H234">
        <v>9173</v>
      </c>
      <c r="I234">
        <v>4</v>
      </c>
      <c r="J234">
        <v>3560</v>
      </c>
      <c r="K234">
        <v>5.7015153166902866E-2</v>
      </c>
      <c r="L234">
        <v>0.14691011235955057</v>
      </c>
      <c r="M234">
        <v>0.33315164068461789</v>
      </c>
      <c r="N234">
        <v>4</v>
      </c>
      <c r="O234">
        <v>1</v>
      </c>
      <c r="P234">
        <v>3</v>
      </c>
      <c r="Q234">
        <v>1</v>
      </c>
      <c r="R234">
        <v>0.27613648751771502</v>
      </c>
      <c r="S234">
        <v>2024</v>
      </c>
      <c r="T234">
        <v>36</v>
      </c>
    </row>
    <row r="235" spans="1:20" x14ac:dyDescent="0.3">
      <c r="A235" s="284" t="s">
        <v>2341</v>
      </c>
      <c r="B235">
        <v>59</v>
      </c>
      <c r="C235" t="s">
        <v>714</v>
      </c>
      <c r="D235" t="s">
        <v>258</v>
      </c>
      <c r="E235">
        <v>444</v>
      </c>
      <c r="F235" t="s">
        <v>143</v>
      </c>
      <c r="G235" t="s">
        <v>1346</v>
      </c>
      <c r="H235">
        <v>9173</v>
      </c>
      <c r="I235">
        <v>5</v>
      </c>
      <c r="J235">
        <v>3061</v>
      </c>
      <c r="K235">
        <v>4.8402921617791347E-2</v>
      </c>
      <c r="L235">
        <v>0.14505063704671675</v>
      </c>
      <c r="M235">
        <v>0.38155456230240925</v>
      </c>
      <c r="N235">
        <v>5</v>
      </c>
      <c r="O235">
        <v>1</v>
      </c>
      <c r="P235">
        <v>4</v>
      </c>
      <c r="Q235">
        <v>1</v>
      </c>
      <c r="R235">
        <v>0.33315164068461789</v>
      </c>
      <c r="S235">
        <v>2024</v>
      </c>
      <c r="T235">
        <v>36</v>
      </c>
    </row>
    <row r="236" spans="1:20" x14ac:dyDescent="0.3">
      <c r="A236" s="284" t="s">
        <v>2333</v>
      </c>
      <c r="B236">
        <v>59</v>
      </c>
      <c r="C236" t="s">
        <v>714</v>
      </c>
      <c r="D236" t="s">
        <v>265</v>
      </c>
      <c r="E236">
        <v>299</v>
      </c>
      <c r="F236" t="s">
        <v>143</v>
      </c>
      <c r="G236" t="s">
        <v>1345</v>
      </c>
      <c r="H236">
        <v>9173</v>
      </c>
      <c r="I236">
        <v>6</v>
      </c>
      <c r="J236">
        <v>6276</v>
      </c>
      <c r="K236">
        <v>3.2595661179548673E-2</v>
      </c>
      <c r="L236">
        <v>4.7641810070108349E-2</v>
      </c>
      <c r="M236">
        <v>0.4141502234819579</v>
      </c>
      <c r="N236">
        <v>6</v>
      </c>
      <c r="O236">
        <v>1</v>
      </c>
      <c r="P236">
        <v>5</v>
      </c>
      <c r="Q236">
        <v>1</v>
      </c>
      <c r="R236">
        <v>0.38155456230240925</v>
      </c>
      <c r="S236">
        <v>2024</v>
      </c>
      <c r="T236">
        <v>36</v>
      </c>
    </row>
    <row r="237" spans="1:20" x14ac:dyDescent="0.3">
      <c r="A237" s="284" t="s">
        <v>2340</v>
      </c>
      <c r="B237">
        <v>59</v>
      </c>
      <c r="C237" t="s">
        <v>714</v>
      </c>
      <c r="D237" t="s">
        <v>398</v>
      </c>
      <c r="E237">
        <v>265</v>
      </c>
      <c r="F237" t="s">
        <v>143</v>
      </c>
      <c r="G237" t="s">
        <v>1345</v>
      </c>
      <c r="H237">
        <v>9173</v>
      </c>
      <c r="I237">
        <v>7</v>
      </c>
      <c r="J237">
        <v>3290</v>
      </c>
      <c r="K237">
        <v>2.8889131145753841E-2</v>
      </c>
      <c r="L237">
        <v>8.0547112462006076E-2</v>
      </c>
      <c r="M237">
        <v>0.44303935462771177</v>
      </c>
      <c r="N237">
        <v>7</v>
      </c>
      <c r="O237">
        <v>1</v>
      </c>
      <c r="P237">
        <v>6</v>
      </c>
      <c r="Q237">
        <v>1</v>
      </c>
      <c r="R237">
        <v>0.4141502234819579</v>
      </c>
      <c r="S237">
        <v>2024</v>
      </c>
      <c r="T237">
        <v>36</v>
      </c>
    </row>
    <row r="238" spans="1:20" x14ac:dyDescent="0.3">
      <c r="A238" s="284" t="s">
        <v>2337</v>
      </c>
      <c r="B238">
        <v>59</v>
      </c>
      <c r="C238" t="s">
        <v>714</v>
      </c>
      <c r="D238" t="s">
        <v>520</v>
      </c>
      <c r="E238">
        <v>220</v>
      </c>
      <c r="F238" t="s">
        <v>143</v>
      </c>
      <c r="G238" t="s">
        <v>1345</v>
      </c>
      <c r="H238">
        <v>9173</v>
      </c>
      <c r="I238">
        <v>8</v>
      </c>
      <c r="J238">
        <v>3995</v>
      </c>
      <c r="K238">
        <v>2.3983429630437151E-2</v>
      </c>
      <c r="L238">
        <v>5.5068836045056323E-2</v>
      </c>
      <c r="M238">
        <v>0.46702278425814892</v>
      </c>
      <c r="N238">
        <v>8</v>
      </c>
      <c r="O238">
        <v>1</v>
      </c>
      <c r="P238">
        <v>7</v>
      </c>
      <c r="Q238">
        <v>1</v>
      </c>
      <c r="R238">
        <v>0.44303935462771177</v>
      </c>
      <c r="S238">
        <v>2024</v>
      </c>
      <c r="T238">
        <v>36</v>
      </c>
    </row>
    <row r="239" spans="1:20" x14ac:dyDescent="0.3">
      <c r="A239" s="284" t="s">
        <v>2440</v>
      </c>
      <c r="B239">
        <v>59</v>
      </c>
      <c r="C239" t="s">
        <v>714</v>
      </c>
      <c r="D239" t="s">
        <v>243</v>
      </c>
      <c r="E239">
        <v>159</v>
      </c>
      <c r="F239" t="s">
        <v>143</v>
      </c>
      <c r="G239" t="s">
        <v>1346</v>
      </c>
      <c r="H239">
        <v>9173</v>
      </c>
      <c r="I239">
        <v>9</v>
      </c>
      <c r="J239">
        <v>1260</v>
      </c>
      <c r="K239">
        <v>1.7333478687452306E-2</v>
      </c>
      <c r="L239">
        <v>0.12619047619047619</v>
      </c>
      <c r="M239">
        <v>0.48435626294560125</v>
      </c>
      <c r="N239">
        <v>9</v>
      </c>
      <c r="O239">
        <v>1</v>
      </c>
      <c r="P239">
        <v>8</v>
      </c>
      <c r="Q239">
        <v>1</v>
      </c>
      <c r="R239">
        <v>0.46702278425814892</v>
      </c>
      <c r="S239">
        <v>2024</v>
      </c>
      <c r="T239">
        <v>36</v>
      </c>
    </row>
    <row r="240" spans="1:20" x14ac:dyDescent="0.3">
      <c r="A240" s="284" t="s">
        <v>2338</v>
      </c>
      <c r="B240">
        <v>59</v>
      </c>
      <c r="C240" t="s">
        <v>714</v>
      </c>
      <c r="D240" t="s">
        <v>264</v>
      </c>
      <c r="E240">
        <v>157</v>
      </c>
      <c r="F240" t="s">
        <v>143</v>
      </c>
      <c r="G240" t="s">
        <v>1345</v>
      </c>
      <c r="H240">
        <v>9173</v>
      </c>
      <c r="I240">
        <v>10</v>
      </c>
      <c r="J240">
        <v>3655</v>
      </c>
      <c r="K240">
        <v>1.7115447508993787E-2</v>
      </c>
      <c r="L240">
        <v>4.295485636114911E-2</v>
      </c>
      <c r="M240">
        <v>0.50147171045459504</v>
      </c>
      <c r="N240">
        <v>10</v>
      </c>
      <c r="O240">
        <v>1</v>
      </c>
      <c r="P240">
        <v>9</v>
      </c>
      <c r="Q240">
        <v>1</v>
      </c>
      <c r="R240">
        <v>0.48435626294560125</v>
      </c>
      <c r="S240">
        <v>2024</v>
      </c>
      <c r="T240">
        <v>36</v>
      </c>
    </row>
    <row r="241" spans="1:20" x14ac:dyDescent="0.3">
      <c r="A241" s="284" t="s">
        <v>2342</v>
      </c>
      <c r="B241">
        <v>59</v>
      </c>
      <c r="C241" t="s">
        <v>714</v>
      </c>
      <c r="D241" t="s">
        <v>477</v>
      </c>
      <c r="E241">
        <v>154</v>
      </c>
      <c r="F241" t="s">
        <v>143</v>
      </c>
      <c r="G241" t="s">
        <v>1346</v>
      </c>
      <c r="H241">
        <v>9173</v>
      </c>
      <c r="I241">
        <v>11</v>
      </c>
      <c r="J241">
        <v>3600</v>
      </c>
      <c r="K241">
        <v>1.6788400741306008E-2</v>
      </c>
      <c r="L241">
        <v>4.2777777777777776E-2</v>
      </c>
      <c r="M241">
        <v>0.5182601111959011</v>
      </c>
      <c r="N241">
        <v>11</v>
      </c>
      <c r="O241">
        <v>1</v>
      </c>
      <c r="P241">
        <v>10</v>
      </c>
      <c r="Q241">
        <v>1</v>
      </c>
      <c r="R241">
        <v>0.50147171045459504</v>
      </c>
      <c r="S241">
        <v>2024</v>
      </c>
      <c r="T241">
        <v>36</v>
      </c>
    </row>
    <row r="242" spans="1:20" x14ac:dyDescent="0.3">
      <c r="A242" s="284" t="s">
        <v>2345</v>
      </c>
      <c r="B242">
        <v>59</v>
      </c>
      <c r="C242" t="s">
        <v>714</v>
      </c>
      <c r="D242" t="s">
        <v>264</v>
      </c>
      <c r="E242">
        <v>118</v>
      </c>
      <c r="F242" t="s">
        <v>143</v>
      </c>
      <c r="G242" t="s">
        <v>1345</v>
      </c>
      <c r="H242">
        <v>9173</v>
      </c>
      <c r="I242">
        <v>12</v>
      </c>
      <c r="J242">
        <v>3478</v>
      </c>
      <c r="K242">
        <v>1.2863839529052654E-2</v>
      </c>
      <c r="L242">
        <v>3.3927544565842439E-2</v>
      </c>
      <c r="M242">
        <v>0.53112395072495378</v>
      </c>
      <c r="N242">
        <v>12</v>
      </c>
      <c r="O242">
        <v>1</v>
      </c>
      <c r="P242">
        <v>11</v>
      </c>
      <c r="Q242">
        <v>1</v>
      </c>
      <c r="R242">
        <v>0.5182601111959011</v>
      </c>
      <c r="S242">
        <v>2024</v>
      </c>
      <c r="T242">
        <v>36</v>
      </c>
    </row>
    <row r="243" spans="1:20" x14ac:dyDescent="0.3">
      <c r="A243" s="284" t="s">
        <v>2441</v>
      </c>
      <c r="B243">
        <v>59</v>
      </c>
      <c r="C243" t="s">
        <v>714</v>
      </c>
      <c r="D243" t="s">
        <v>306</v>
      </c>
      <c r="E243">
        <v>108</v>
      </c>
      <c r="F243" t="s">
        <v>143</v>
      </c>
      <c r="G243" t="s">
        <v>1346</v>
      </c>
      <c r="H243">
        <v>9173</v>
      </c>
      <c r="I243">
        <v>13</v>
      </c>
      <c r="J243">
        <v>1780</v>
      </c>
      <c r="K243">
        <v>1.1773683636760056E-2</v>
      </c>
      <c r="L243">
        <v>6.0674157303370786E-2</v>
      </c>
      <c r="M243">
        <v>0.54289763436171379</v>
      </c>
      <c r="N243">
        <v>13</v>
      </c>
      <c r="O243">
        <v>1</v>
      </c>
      <c r="P243">
        <v>12</v>
      </c>
      <c r="Q243">
        <v>1</v>
      </c>
      <c r="R243">
        <v>0.53112395072495378</v>
      </c>
      <c r="S243">
        <v>2024</v>
      </c>
      <c r="T243">
        <v>36</v>
      </c>
    </row>
    <row r="244" spans="1:20" x14ac:dyDescent="0.3">
      <c r="A244" s="284" t="s">
        <v>2346</v>
      </c>
      <c r="B244">
        <v>59</v>
      </c>
      <c r="C244" t="s">
        <v>714</v>
      </c>
      <c r="D244" t="s">
        <v>213</v>
      </c>
      <c r="E244">
        <v>97</v>
      </c>
      <c r="F244" t="s">
        <v>143</v>
      </c>
      <c r="G244" t="s">
        <v>1345</v>
      </c>
      <c r="H244">
        <v>9173</v>
      </c>
      <c r="I244">
        <v>14</v>
      </c>
      <c r="J244">
        <v>3376</v>
      </c>
      <c r="K244">
        <v>1.0574512155238198E-2</v>
      </c>
      <c r="L244">
        <v>2.8732227488151657E-2</v>
      </c>
      <c r="M244">
        <v>0.55347214651695198</v>
      </c>
      <c r="N244">
        <v>14</v>
      </c>
      <c r="O244">
        <v>1</v>
      </c>
      <c r="P244">
        <v>13</v>
      </c>
      <c r="Q244">
        <v>1</v>
      </c>
      <c r="R244">
        <v>0.54289763436171379</v>
      </c>
      <c r="S244">
        <v>2024</v>
      </c>
      <c r="T244">
        <v>36</v>
      </c>
    </row>
    <row r="245" spans="1:20" x14ac:dyDescent="0.3">
      <c r="A245" s="284" t="s">
        <v>2343</v>
      </c>
      <c r="B245">
        <v>59</v>
      </c>
      <c r="C245" t="s">
        <v>714</v>
      </c>
      <c r="D245" t="s">
        <v>504</v>
      </c>
      <c r="E245">
        <v>96</v>
      </c>
      <c r="F245" t="s">
        <v>143</v>
      </c>
      <c r="G245" t="s">
        <v>1346</v>
      </c>
      <c r="H245">
        <v>9173</v>
      </c>
      <c r="I245">
        <v>15</v>
      </c>
      <c r="J245">
        <v>6970</v>
      </c>
      <c r="K245">
        <v>1.0465496566008939E-2</v>
      </c>
      <c r="L245">
        <v>1.3773314203730272E-2</v>
      </c>
      <c r="M245">
        <v>0.5639376430829609</v>
      </c>
      <c r="N245">
        <v>15</v>
      </c>
      <c r="O245">
        <v>1</v>
      </c>
      <c r="P245">
        <v>14</v>
      </c>
      <c r="Q245">
        <v>1</v>
      </c>
      <c r="R245">
        <v>0.55347214651695198</v>
      </c>
      <c r="S245">
        <v>2024</v>
      </c>
      <c r="T245">
        <v>36</v>
      </c>
    </row>
    <row r="246" spans="1:20" x14ac:dyDescent="0.3">
      <c r="A246" s="284" t="s">
        <v>2443</v>
      </c>
      <c r="B246">
        <v>68</v>
      </c>
      <c r="C246" t="s">
        <v>723</v>
      </c>
      <c r="D246" t="s">
        <v>568</v>
      </c>
      <c r="E246">
        <v>816</v>
      </c>
      <c r="F246" t="s">
        <v>143</v>
      </c>
      <c r="G246" t="s">
        <v>1341</v>
      </c>
      <c r="H246">
        <v>4186</v>
      </c>
      <c r="I246">
        <v>1</v>
      </c>
      <c r="J246">
        <v>2009</v>
      </c>
      <c r="K246">
        <v>0.19493549928332538</v>
      </c>
      <c r="L246">
        <v>0.40617222498755601</v>
      </c>
      <c r="M246">
        <v>0.19493549928332538</v>
      </c>
      <c r="N246">
        <v>1</v>
      </c>
      <c r="O246">
        <v>1</v>
      </c>
      <c r="P246">
        <v>426.5</v>
      </c>
      <c r="Q246">
        <v>0</v>
      </c>
      <c r="R246">
        <v>0.9905156437370598</v>
      </c>
      <c r="S246">
        <v>2024</v>
      </c>
      <c r="T246">
        <v>36</v>
      </c>
    </row>
    <row r="247" spans="1:20" x14ac:dyDescent="0.3">
      <c r="A247" s="284" t="s">
        <v>2444</v>
      </c>
      <c r="B247">
        <v>68</v>
      </c>
      <c r="C247" t="s">
        <v>723</v>
      </c>
      <c r="D247" t="s">
        <v>612</v>
      </c>
      <c r="E247">
        <v>797</v>
      </c>
      <c r="F247" t="s">
        <v>143</v>
      </c>
      <c r="G247" t="s">
        <v>1341</v>
      </c>
      <c r="H247">
        <v>4186</v>
      </c>
      <c r="I247">
        <v>2</v>
      </c>
      <c r="J247">
        <v>2260</v>
      </c>
      <c r="K247">
        <v>0.19039655996177735</v>
      </c>
      <c r="L247">
        <v>0.35265486725663719</v>
      </c>
      <c r="M247">
        <v>0.38533205924510272</v>
      </c>
      <c r="N247">
        <v>2</v>
      </c>
      <c r="O247">
        <v>1</v>
      </c>
      <c r="P247">
        <v>1</v>
      </c>
      <c r="Q247">
        <v>1</v>
      </c>
      <c r="R247">
        <v>0.19493549928332538</v>
      </c>
      <c r="S247">
        <v>2024</v>
      </c>
      <c r="T247">
        <v>36</v>
      </c>
    </row>
    <row r="248" spans="1:20" x14ac:dyDescent="0.3">
      <c r="A248" s="284" t="s">
        <v>2445</v>
      </c>
      <c r="B248">
        <v>68</v>
      </c>
      <c r="C248" t="s">
        <v>723</v>
      </c>
      <c r="D248" t="s">
        <v>270</v>
      </c>
      <c r="E248">
        <v>303</v>
      </c>
      <c r="F248" t="s">
        <v>143</v>
      </c>
      <c r="G248" t="s">
        <v>1341</v>
      </c>
      <c r="H248">
        <v>4186</v>
      </c>
      <c r="I248">
        <v>3</v>
      </c>
      <c r="J248">
        <v>1037</v>
      </c>
      <c r="K248">
        <v>7.2384137601528911E-2</v>
      </c>
      <c r="L248">
        <v>0.29218900675024106</v>
      </c>
      <c r="M248">
        <v>0.45771619684663162</v>
      </c>
      <c r="N248">
        <v>3</v>
      </c>
      <c r="O248">
        <v>1</v>
      </c>
      <c r="P248">
        <v>2</v>
      </c>
      <c r="Q248">
        <v>1</v>
      </c>
      <c r="R248">
        <v>0.38533205924510272</v>
      </c>
      <c r="S248">
        <v>2024</v>
      </c>
      <c r="T248">
        <v>36</v>
      </c>
    </row>
    <row r="249" spans="1:20" x14ac:dyDescent="0.3">
      <c r="A249" s="284" t="s">
        <v>2446</v>
      </c>
      <c r="B249">
        <v>68</v>
      </c>
      <c r="C249" t="s">
        <v>723</v>
      </c>
      <c r="D249" t="s">
        <v>232</v>
      </c>
      <c r="E249">
        <v>245</v>
      </c>
      <c r="F249" t="s">
        <v>143</v>
      </c>
      <c r="G249" t="s">
        <v>1341</v>
      </c>
      <c r="H249">
        <v>4186</v>
      </c>
      <c r="I249">
        <v>4</v>
      </c>
      <c r="J249">
        <v>1201</v>
      </c>
      <c r="K249">
        <v>5.8528428093645488E-2</v>
      </c>
      <c r="L249">
        <v>0.20399666944213155</v>
      </c>
      <c r="M249">
        <v>0.51624462494027712</v>
      </c>
      <c r="N249">
        <v>4</v>
      </c>
      <c r="O249">
        <v>1</v>
      </c>
      <c r="P249">
        <v>3</v>
      </c>
      <c r="Q249">
        <v>1</v>
      </c>
      <c r="R249">
        <v>0.45771619684663162</v>
      </c>
      <c r="S249">
        <v>2024</v>
      </c>
      <c r="T249">
        <v>36</v>
      </c>
    </row>
    <row r="250" spans="1:20" x14ac:dyDescent="0.3">
      <c r="A250" s="284" t="s">
        <v>2447</v>
      </c>
      <c r="B250">
        <v>68</v>
      </c>
      <c r="C250" t="s">
        <v>723</v>
      </c>
      <c r="D250" t="s">
        <v>579</v>
      </c>
      <c r="E250">
        <v>197</v>
      </c>
      <c r="F250" t="s">
        <v>143</v>
      </c>
      <c r="G250" t="s">
        <v>1341</v>
      </c>
      <c r="H250">
        <v>4186</v>
      </c>
      <c r="I250">
        <v>5</v>
      </c>
      <c r="J250">
        <v>601</v>
      </c>
      <c r="K250">
        <v>4.706163401815576E-2</v>
      </c>
      <c r="L250">
        <v>0.32778702163061563</v>
      </c>
      <c r="M250">
        <v>0.56330625895843289</v>
      </c>
      <c r="N250">
        <v>5</v>
      </c>
      <c r="O250">
        <v>1</v>
      </c>
      <c r="P250">
        <v>4</v>
      </c>
      <c r="Q250">
        <v>1</v>
      </c>
      <c r="R250">
        <v>0.51624462494027712</v>
      </c>
      <c r="S250">
        <v>2024</v>
      </c>
      <c r="T250">
        <v>36</v>
      </c>
    </row>
    <row r="251" spans="1:20" x14ac:dyDescent="0.3">
      <c r="A251" s="284" t="s">
        <v>2448</v>
      </c>
      <c r="B251">
        <v>68</v>
      </c>
      <c r="C251" t="s">
        <v>723</v>
      </c>
      <c r="D251" t="s">
        <v>571</v>
      </c>
      <c r="E251">
        <v>146</v>
      </c>
      <c r="F251" t="s">
        <v>143</v>
      </c>
      <c r="G251" t="s">
        <v>1341</v>
      </c>
      <c r="H251">
        <v>4186</v>
      </c>
      <c r="I251">
        <v>6</v>
      </c>
      <c r="J251">
        <v>1369</v>
      </c>
      <c r="K251">
        <v>3.487816531294792E-2</v>
      </c>
      <c r="L251">
        <v>0.10664718772826881</v>
      </c>
      <c r="M251">
        <v>0.59818442427138085</v>
      </c>
      <c r="N251">
        <v>6</v>
      </c>
      <c r="O251">
        <v>1</v>
      </c>
      <c r="P251">
        <v>5</v>
      </c>
      <c r="Q251">
        <v>1</v>
      </c>
      <c r="R251">
        <v>0.56330625895843289</v>
      </c>
      <c r="S251">
        <v>2024</v>
      </c>
      <c r="T251">
        <v>36</v>
      </c>
    </row>
    <row r="252" spans="1:20" x14ac:dyDescent="0.3">
      <c r="A252" s="284" t="s">
        <v>2453</v>
      </c>
      <c r="B252">
        <v>68</v>
      </c>
      <c r="C252" t="s">
        <v>723</v>
      </c>
      <c r="D252" t="s">
        <v>623</v>
      </c>
      <c r="E252">
        <v>136</v>
      </c>
      <c r="F252" t="s">
        <v>143</v>
      </c>
      <c r="G252" t="s">
        <v>1341</v>
      </c>
      <c r="H252">
        <v>4186</v>
      </c>
      <c r="I252">
        <v>7</v>
      </c>
      <c r="J252">
        <v>551</v>
      </c>
      <c r="K252">
        <v>3.2489249880554232E-2</v>
      </c>
      <c r="L252">
        <v>0.24682395644283123</v>
      </c>
      <c r="M252">
        <v>0.63067367415193509</v>
      </c>
      <c r="N252">
        <v>7</v>
      </c>
      <c r="O252">
        <v>1</v>
      </c>
      <c r="P252">
        <v>6</v>
      </c>
      <c r="Q252">
        <v>1</v>
      </c>
      <c r="R252">
        <v>0.59818442427138085</v>
      </c>
      <c r="S252">
        <v>2024</v>
      </c>
      <c r="T252">
        <v>36</v>
      </c>
    </row>
    <row r="253" spans="1:20" x14ac:dyDescent="0.3">
      <c r="A253" s="284" t="s">
        <v>2449</v>
      </c>
      <c r="B253">
        <v>68</v>
      </c>
      <c r="C253" t="s">
        <v>723</v>
      </c>
      <c r="D253" t="s">
        <v>487</v>
      </c>
      <c r="E253">
        <v>114</v>
      </c>
      <c r="F253" t="s">
        <v>143</v>
      </c>
      <c r="G253" t="s">
        <v>1341</v>
      </c>
      <c r="H253">
        <v>4186</v>
      </c>
      <c r="I253">
        <v>8</v>
      </c>
      <c r="J253">
        <v>1158</v>
      </c>
      <c r="K253">
        <v>2.7233635929288104E-2</v>
      </c>
      <c r="L253">
        <v>9.8445595854922283E-2</v>
      </c>
      <c r="M253">
        <v>0.65790731008122316</v>
      </c>
      <c r="N253">
        <v>8</v>
      </c>
      <c r="O253">
        <v>1</v>
      </c>
      <c r="P253">
        <v>7</v>
      </c>
      <c r="Q253">
        <v>1</v>
      </c>
      <c r="R253">
        <v>0.63067367415193509</v>
      </c>
      <c r="S253">
        <v>2024</v>
      </c>
      <c r="T253">
        <v>36</v>
      </c>
    </row>
    <row r="254" spans="1:20" x14ac:dyDescent="0.3">
      <c r="A254" s="284" t="s">
        <v>2450</v>
      </c>
      <c r="B254">
        <v>68</v>
      </c>
      <c r="C254" t="s">
        <v>723</v>
      </c>
      <c r="D254" t="s">
        <v>216</v>
      </c>
      <c r="E254">
        <v>101</v>
      </c>
      <c r="F254" t="s">
        <v>143</v>
      </c>
      <c r="G254" t="s">
        <v>1341</v>
      </c>
      <c r="H254">
        <v>4186</v>
      </c>
      <c r="I254">
        <v>9.5</v>
      </c>
      <c r="J254">
        <v>353</v>
      </c>
      <c r="K254">
        <v>2.41280458671763E-2</v>
      </c>
      <c r="L254">
        <v>0.28611898016997167</v>
      </c>
      <c r="M254">
        <v>0.68203535594839948</v>
      </c>
      <c r="N254">
        <v>9</v>
      </c>
      <c r="O254">
        <v>1</v>
      </c>
      <c r="P254">
        <v>8</v>
      </c>
      <c r="Q254">
        <v>1</v>
      </c>
      <c r="R254">
        <v>0.65790731008122316</v>
      </c>
      <c r="S254">
        <v>2024</v>
      </c>
      <c r="T254">
        <v>36</v>
      </c>
    </row>
    <row r="255" spans="1:20" x14ac:dyDescent="0.3">
      <c r="A255" s="284" t="s">
        <v>2451</v>
      </c>
      <c r="B255">
        <v>68</v>
      </c>
      <c r="C255" t="s">
        <v>723</v>
      </c>
      <c r="D255" t="s">
        <v>450</v>
      </c>
      <c r="E255">
        <v>101</v>
      </c>
      <c r="F255" t="s">
        <v>143</v>
      </c>
      <c r="G255" t="s">
        <v>1341</v>
      </c>
      <c r="H255">
        <v>4186</v>
      </c>
      <c r="I255">
        <v>9.5</v>
      </c>
      <c r="J255">
        <v>498</v>
      </c>
      <c r="K255">
        <v>2.41280458671763E-2</v>
      </c>
      <c r="L255">
        <v>0.20281124497991967</v>
      </c>
      <c r="M255">
        <v>0.7061634018155758</v>
      </c>
      <c r="N255">
        <v>10</v>
      </c>
      <c r="O255">
        <v>1</v>
      </c>
      <c r="P255">
        <v>9.5</v>
      </c>
      <c r="Q255">
        <v>1</v>
      </c>
      <c r="R255">
        <v>0.68203535594839948</v>
      </c>
      <c r="S255">
        <v>2024</v>
      </c>
      <c r="T255">
        <v>36</v>
      </c>
    </row>
    <row r="256" spans="1:20" x14ac:dyDescent="0.3">
      <c r="A256" s="284" t="s">
        <v>2452</v>
      </c>
      <c r="B256">
        <v>68</v>
      </c>
      <c r="C256" t="s">
        <v>723</v>
      </c>
      <c r="D256" t="s">
        <v>302</v>
      </c>
      <c r="E256">
        <v>95</v>
      </c>
      <c r="F256" t="s">
        <v>143</v>
      </c>
      <c r="G256" t="s">
        <v>1341</v>
      </c>
      <c r="H256">
        <v>4186</v>
      </c>
      <c r="I256">
        <v>11</v>
      </c>
      <c r="J256">
        <v>299</v>
      </c>
      <c r="K256">
        <v>2.2694696607740088E-2</v>
      </c>
      <c r="L256">
        <v>0.31772575250836121</v>
      </c>
      <c r="M256">
        <v>0.72885809842331584</v>
      </c>
      <c r="N256">
        <v>11</v>
      </c>
      <c r="O256">
        <v>1</v>
      </c>
      <c r="P256">
        <v>9.5</v>
      </c>
      <c r="Q256">
        <v>1</v>
      </c>
      <c r="R256">
        <v>0.7061634018155758</v>
      </c>
      <c r="S256">
        <v>2024</v>
      </c>
      <c r="T256">
        <v>36</v>
      </c>
    </row>
    <row r="257" spans="1:20" x14ac:dyDescent="0.3">
      <c r="A257" s="284" t="s">
        <v>2588</v>
      </c>
      <c r="B257">
        <v>68</v>
      </c>
      <c r="C257" t="s">
        <v>723</v>
      </c>
      <c r="D257" t="s">
        <v>671</v>
      </c>
      <c r="E257">
        <v>56</v>
      </c>
      <c r="F257" t="s">
        <v>143</v>
      </c>
      <c r="G257" t="s">
        <v>1341</v>
      </c>
      <c r="H257">
        <v>4186</v>
      </c>
      <c r="I257">
        <v>12</v>
      </c>
      <c r="J257">
        <v>2892</v>
      </c>
      <c r="K257">
        <v>1.3377926421404682E-2</v>
      </c>
      <c r="L257">
        <v>1.9363762102351315E-2</v>
      </c>
      <c r="M257">
        <v>0.74223602484472051</v>
      </c>
      <c r="N257">
        <v>12</v>
      </c>
      <c r="O257">
        <v>1</v>
      </c>
      <c r="P257">
        <v>11</v>
      </c>
      <c r="Q257">
        <v>1</v>
      </c>
      <c r="R257">
        <v>0.72885809842331584</v>
      </c>
      <c r="S257">
        <v>2024</v>
      </c>
      <c r="T257">
        <v>36</v>
      </c>
    </row>
    <row r="258" spans="1:20" x14ac:dyDescent="0.3">
      <c r="A258" s="284" t="s">
        <v>2455</v>
      </c>
      <c r="B258">
        <v>68</v>
      </c>
      <c r="C258" t="s">
        <v>723</v>
      </c>
      <c r="D258" t="s">
        <v>345</v>
      </c>
      <c r="E258">
        <v>52</v>
      </c>
      <c r="F258" t="s">
        <v>143</v>
      </c>
      <c r="G258" t="s">
        <v>1343</v>
      </c>
      <c r="H258">
        <v>4186</v>
      </c>
      <c r="I258">
        <v>13</v>
      </c>
      <c r="J258">
        <v>192</v>
      </c>
      <c r="K258">
        <v>1.2422360248447204E-2</v>
      </c>
      <c r="L258">
        <v>0.27083333333333331</v>
      </c>
      <c r="M258">
        <v>0.75465838509316774</v>
      </c>
      <c r="N258">
        <v>13</v>
      </c>
      <c r="O258">
        <v>1</v>
      </c>
      <c r="P258">
        <v>12</v>
      </c>
      <c r="Q258">
        <v>1</v>
      </c>
      <c r="R258">
        <v>0.74223602484472051</v>
      </c>
      <c r="S258">
        <v>2024</v>
      </c>
      <c r="T258">
        <v>36</v>
      </c>
    </row>
    <row r="259" spans="1:20" x14ac:dyDescent="0.3">
      <c r="A259" s="284" t="s">
        <v>2454</v>
      </c>
      <c r="B259">
        <v>68</v>
      </c>
      <c r="C259" t="s">
        <v>723</v>
      </c>
      <c r="D259" t="s">
        <v>214</v>
      </c>
      <c r="E259">
        <v>48</v>
      </c>
      <c r="F259" t="s">
        <v>143</v>
      </c>
      <c r="G259" t="s">
        <v>1343</v>
      </c>
      <c r="H259">
        <v>4186</v>
      </c>
      <c r="I259">
        <v>14</v>
      </c>
      <c r="J259">
        <v>322</v>
      </c>
      <c r="K259">
        <v>1.1466794075489728E-2</v>
      </c>
      <c r="L259">
        <v>0.14906832298136646</v>
      </c>
      <c r="M259">
        <v>0.76612517916865741</v>
      </c>
      <c r="N259">
        <v>14</v>
      </c>
      <c r="O259">
        <v>0</v>
      </c>
      <c r="P259">
        <v>13</v>
      </c>
      <c r="Q259">
        <v>0</v>
      </c>
      <c r="R259">
        <v>0.75465838509316774</v>
      </c>
      <c r="S259">
        <v>2024</v>
      </c>
      <c r="T259">
        <v>36</v>
      </c>
    </row>
    <row r="260" spans="1:20" x14ac:dyDescent="0.3">
      <c r="A260" s="284" t="s">
        <v>2456</v>
      </c>
      <c r="B260">
        <v>68</v>
      </c>
      <c r="C260" t="s">
        <v>723</v>
      </c>
      <c r="D260" t="s">
        <v>607</v>
      </c>
      <c r="E260">
        <v>43</v>
      </c>
      <c r="F260" t="s">
        <v>143</v>
      </c>
      <c r="G260" t="s">
        <v>1341</v>
      </c>
      <c r="H260">
        <v>4186</v>
      </c>
      <c r="I260">
        <v>15</v>
      </c>
      <c r="J260">
        <v>343</v>
      </c>
      <c r="K260">
        <v>1.0272336359292882E-2</v>
      </c>
      <c r="L260">
        <v>0.12536443148688048</v>
      </c>
      <c r="M260">
        <v>0.77639751552795033</v>
      </c>
      <c r="N260">
        <v>15</v>
      </c>
      <c r="O260">
        <v>0</v>
      </c>
      <c r="P260">
        <v>14</v>
      </c>
      <c r="Q260">
        <v>0</v>
      </c>
      <c r="R260">
        <v>0.76612517916865741</v>
      </c>
      <c r="S260">
        <v>2024</v>
      </c>
      <c r="T260">
        <v>36</v>
      </c>
    </row>
    <row r="261" spans="1:20" x14ac:dyDescent="0.3">
      <c r="A261" s="284" t="s">
        <v>2280</v>
      </c>
      <c r="B261">
        <v>73</v>
      </c>
      <c r="C261" t="s">
        <v>725</v>
      </c>
      <c r="D261" t="s">
        <v>309</v>
      </c>
      <c r="E261">
        <v>1114</v>
      </c>
      <c r="F261" t="s">
        <v>143</v>
      </c>
      <c r="G261" t="s">
        <v>1341</v>
      </c>
      <c r="H261">
        <v>3927</v>
      </c>
      <c r="I261">
        <v>1</v>
      </c>
      <c r="J261">
        <v>2458</v>
      </c>
      <c r="K261">
        <v>0.28367710720651895</v>
      </c>
      <c r="L261">
        <v>0.4532139951179821</v>
      </c>
      <c r="M261">
        <v>0.28367710720651895</v>
      </c>
      <c r="N261">
        <v>1</v>
      </c>
      <c r="O261">
        <v>1</v>
      </c>
      <c r="P261">
        <v>175.5</v>
      </c>
      <c r="Q261">
        <v>0</v>
      </c>
      <c r="R261">
        <v>0.99498327759197869</v>
      </c>
      <c r="S261">
        <v>2024</v>
      </c>
      <c r="T261">
        <v>36</v>
      </c>
    </row>
    <row r="262" spans="1:20" x14ac:dyDescent="0.3">
      <c r="A262" s="284" t="s">
        <v>2278</v>
      </c>
      <c r="B262">
        <v>73</v>
      </c>
      <c r="C262" t="s">
        <v>725</v>
      </c>
      <c r="D262" t="s">
        <v>176</v>
      </c>
      <c r="E262">
        <v>503</v>
      </c>
      <c r="F262" t="s">
        <v>143</v>
      </c>
      <c r="G262" t="s">
        <v>1341</v>
      </c>
      <c r="H262">
        <v>3927</v>
      </c>
      <c r="I262">
        <v>2</v>
      </c>
      <c r="J262">
        <v>1553</v>
      </c>
      <c r="K262">
        <v>0.12808759867583397</v>
      </c>
      <c r="L262">
        <v>0.32388924661944624</v>
      </c>
      <c r="M262">
        <v>0.41176470588235292</v>
      </c>
      <c r="N262">
        <v>2</v>
      </c>
      <c r="O262">
        <v>1</v>
      </c>
      <c r="P262">
        <v>1</v>
      </c>
      <c r="Q262">
        <v>1</v>
      </c>
      <c r="R262">
        <v>0.28367710720651895</v>
      </c>
      <c r="S262">
        <v>2024</v>
      </c>
      <c r="T262">
        <v>36</v>
      </c>
    </row>
    <row r="263" spans="1:20" x14ac:dyDescent="0.3">
      <c r="A263" s="284" t="s">
        <v>2281</v>
      </c>
      <c r="B263">
        <v>73</v>
      </c>
      <c r="C263" t="s">
        <v>725</v>
      </c>
      <c r="D263" t="s">
        <v>663</v>
      </c>
      <c r="E263">
        <v>427</v>
      </c>
      <c r="F263" t="s">
        <v>143</v>
      </c>
      <c r="G263" t="s">
        <v>1341</v>
      </c>
      <c r="H263">
        <v>3927</v>
      </c>
      <c r="I263">
        <v>3</v>
      </c>
      <c r="J263">
        <v>1026</v>
      </c>
      <c r="K263">
        <v>0.10873440285204991</v>
      </c>
      <c r="L263">
        <v>0.41617933723196882</v>
      </c>
      <c r="M263">
        <v>0.52049910873440286</v>
      </c>
      <c r="N263">
        <v>3</v>
      </c>
      <c r="O263">
        <v>1</v>
      </c>
      <c r="P263">
        <v>2</v>
      </c>
      <c r="Q263">
        <v>1</v>
      </c>
      <c r="R263">
        <v>0.41176470588235292</v>
      </c>
      <c r="S263">
        <v>2024</v>
      </c>
      <c r="T263">
        <v>36</v>
      </c>
    </row>
    <row r="264" spans="1:20" x14ac:dyDescent="0.3">
      <c r="A264" s="284" t="s">
        <v>2279</v>
      </c>
      <c r="B264">
        <v>73</v>
      </c>
      <c r="C264" t="s">
        <v>725</v>
      </c>
      <c r="D264" t="s">
        <v>483</v>
      </c>
      <c r="E264">
        <v>242</v>
      </c>
      <c r="F264" t="s">
        <v>143</v>
      </c>
      <c r="G264" t="s">
        <v>1342</v>
      </c>
      <c r="H264">
        <v>3927</v>
      </c>
      <c r="I264">
        <v>4</v>
      </c>
      <c r="J264">
        <v>918</v>
      </c>
      <c r="K264">
        <v>6.1624649859943981E-2</v>
      </c>
      <c r="L264">
        <v>0.26361655773420478</v>
      </c>
      <c r="M264">
        <v>0.58212375859434684</v>
      </c>
      <c r="N264">
        <v>4</v>
      </c>
      <c r="O264">
        <v>1</v>
      </c>
      <c r="P264">
        <v>3</v>
      </c>
      <c r="Q264">
        <v>1</v>
      </c>
      <c r="R264">
        <v>0.52049910873440286</v>
      </c>
      <c r="S264">
        <v>2024</v>
      </c>
      <c r="T264">
        <v>36</v>
      </c>
    </row>
    <row r="265" spans="1:20" x14ac:dyDescent="0.3">
      <c r="A265" s="284" t="s">
        <v>2284</v>
      </c>
      <c r="B265">
        <v>73</v>
      </c>
      <c r="C265" t="s">
        <v>725</v>
      </c>
      <c r="D265" t="s">
        <v>303</v>
      </c>
      <c r="E265">
        <v>214</v>
      </c>
      <c r="F265" t="s">
        <v>143</v>
      </c>
      <c r="G265" t="s">
        <v>1341</v>
      </c>
      <c r="H265">
        <v>3927</v>
      </c>
      <c r="I265">
        <v>5</v>
      </c>
      <c r="J265">
        <v>5171</v>
      </c>
      <c r="K265">
        <v>5.4494525082760377E-2</v>
      </c>
      <c r="L265">
        <v>4.1384645136337266E-2</v>
      </c>
      <c r="M265">
        <v>0.63661828367710727</v>
      </c>
      <c r="N265">
        <v>5</v>
      </c>
      <c r="O265">
        <v>1</v>
      </c>
      <c r="P265">
        <v>4</v>
      </c>
      <c r="Q265">
        <v>1</v>
      </c>
      <c r="R265">
        <v>0.58212375859434684</v>
      </c>
      <c r="S265">
        <v>2024</v>
      </c>
      <c r="T265">
        <v>36</v>
      </c>
    </row>
    <row r="266" spans="1:20" x14ac:dyDescent="0.3">
      <c r="A266" s="284" t="s">
        <v>2457</v>
      </c>
      <c r="B266">
        <v>73</v>
      </c>
      <c r="C266" t="s">
        <v>725</v>
      </c>
      <c r="D266" t="s">
        <v>648</v>
      </c>
      <c r="E266">
        <v>158</v>
      </c>
      <c r="F266" t="s">
        <v>143</v>
      </c>
      <c r="G266" t="s">
        <v>1341</v>
      </c>
      <c r="H266">
        <v>3927</v>
      </c>
      <c r="I266">
        <v>6</v>
      </c>
      <c r="J266">
        <v>761</v>
      </c>
      <c r="K266">
        <v>4.0234275528393176E-2</v>
      </c>
      <c r="L266">
        <v>0.2076215505913272</v>
      </c>
      <c r="M266">
        <v>0.67685255920550047</v>
      </c>
      <c r="N266">
        <v>6</v>
      </c>
      <c r="O266">
        <v>1</v>
      </c>
      <c r="P266">
        <v>5</v>
      </c>
      <c r="Q266">
        <v>1</v>
      </c>
      <c r="R266">
        <v>0.63661828367710727</v>
      </c>
      <c r="S266">
        <v>2024</v>
      </c>
      <c r="T266">
        <v>36</v>
      </c>
    </row>
    <row r="267" spans="1:20" x14ac:dyDescent="0.3">
      <c r="A267" s="284" t="s">
        <v>2288</v>
      </c>
      <c r="B267">
        <v>73</v>
      </c>
      <c r="C267" t="s">
        <v>725</v>
      </c>
      <c r="D267" t="s">
        <v>586</v>
      </c>
      <c r="E267">
        <v>155</v>
      </c>
      <c r="F267" t="s">
        <v>143</v>
      </c>
      <c r="G267" t="s">
        <v>1341</v>
      </c>
      <c r="H267">
        <v>3927</v>
      </c>
      <c r="I267">
        <v>7</v>
      </c>
      <c r="J267">
        <v>420</v>
      </c>
      <c r="K267">
        <v>3.9470333587980647E-2</v>
      </c>
      <c r="L267">
        <v>0.36904761904761907</v>
      </c>
      <c r="M267">
        <v>0.71632289279348116</v>
      </c>
      <c r="N267">
        <v>7</v>
      </c>
      <c r="O267">
        <v>1</v>
      </c>
      <c r="P267">
        <v>6</v>
      </c>
      <c r="Q267">
        <v>1</v>
      </c>
      <c r="R267">
        <v>0.67685255920550047</v>
      </c>
      <c r="S267">
        <v>2024</v>
      </c>
      <c r="T267">
        <v>36</v>
      </c>
    </row>
    <row r="268" spans="1:20" x14ac:dyDescent="0.3">
      <c r="A268" s="284" t="s">
        <v>2286</v>
      </c>
      <c r="B268">
        <v>73</v>
      </c>
      <c r="C268" t="s">
        <v>725</v>
      </c>
      <c r="D268" t="s">
        <v>185</v>
      </c>
      <c r="E268">
        <v>147</v>
      </c>
      <c r="F268" t="s">
        <v>143</v>
      </c>
      <c r="G268" t="s">
        <v>1341</v>
      </c>
      <c r="H268">
        <v>3927</v>
      </c>
      <c r="I268">
        <v>8</v>
      </c>
      <c r="J268">
        <v>371</v>
      </c>
      <c r="K268">
        <v>3.7433155080213901E-2</v>
      </c>
      <c r="L268">
        <v>0.39622641509433965</v>
      </c>
      <c r="M268">
        <v>0.7537560478736951</v>
      </c>
      <c r="N268">
        <v>8</v>
      </c>
      <c r="O268">
        <v>1</v>
      </c>
      <c r="P268">
        <v>7</v>
      </c>
      <c r="Q268">
        <v>1</v>
      </c>
      <c r="R268">
        <v>0.71632289279348116</v>
      </c>
      <c r="S268">
        <v>2024</v>
      </c>
      <c r="T268">
        <v>36</v>
      </c>
    </row>
    <row r="269" spans="1:20" x14ac:dyDescent="0.3">
      <c r="A269" s="284" t="s">
        <v>2290</v>
      </c>
      <c r="B269">
        <v>73</v>
      </c>
      <c r="C269" t="s">
        <v>725</v>
      </c>
      <c r="D269" t="s">
        <v>167</v>
      </c>
      <c r="E269">
        <v>125</v>
      </c>
      <c r="F269" t="s">
        <v>143</v>
      </c>
      <c r="G269" t="s">
        <v>1341</v>
      </c>
      <c r="H269">
        <v>3927</v>
      </c>
      <c r="I269">
        <v>9</v>
      </c>
      <c r="J269">
        <v>483</v>
      </c>
      <c r="K269">
        <v>3.1830914183855363E-2</v>
      </c>
      <c r="L269">
        <v>0.25879917184265011</v>
      </c>
      <c r="M269">
        <v>0.78558696205755041</v>
      </c>
      <c r="N269">
        <v>9</v>
      </c>
      <c r="O269">
        <v>0</v>
      </c>
      <c r="P269">
        <v>8</v>
      </c>
      <c r="Q269">
        <v>0</v>
      </c>
      <c r="R269">
        <v>0.7537560478736951</v>
      </c>
      <c r="S269">
        <v>2024</v>
      </c>
      <c r="T269">
        <v>36</v>
      </c>
    </row>
    <row r="270" spans="1:20" x14ac:dyDescent="0.3">
      <c r="A270" s="284" t="s">
        <v>2287</v>
      </c>
      <c r="B270">
        <v>73</v>
      </c>
      <c r="C270" t="s">
        <v>725</v>
      </c>
      <c r="D270" t="s">
        <v>351</v>
      </c>
      <c r="E270">
        <v>122</v>
      </c>
      <c r="F270" t="s">
        <v>143</v>
      </c>
      <c r="G270" t="s">
        <v>1341</v>
      </c>
      <c r="H270">
        <v>3927</v>
      </c>
      <c r="I270">
        <v>10</v>
      </c>
      <c r="J270">
        <v>420</v>
      </c>
      <c r="K270">
        <v>3.106697224344283E-2</v>
      </c>
      <c r="L270">
        <v>0.2904761904761905</v>
      </c>
      <c r="M270">
        <v>0.8166539343009932</v>
      </c>
      <c r="N270">
        <v>10</v>
      </c>
      <c r="O270">
        <v>0</v>
      </c>
      <c r="P270">
        <v>9</v>
      </c>
      <c r="Q270">
        <v>0</v>
      </c>
      <c r="R270">
        <v>0.78558696205755041</v>
      </c>
      <c r="S270">
        <v>2024</v>
      </c>
      <c r="T270">
        <v>36</v>
      </c>
    </row>
    <row r="271" spans="1:20" x14ac:dyDescent="0.3">
      <c r="A271" s="284" t="s">
        <v>2432</v>
      </c>
      <c r="B271">
        <v>73</v>
      </c>
      <c r="C271" t="s">
        <v>725</v>
      </c>
      <c r="D271" t="s">
        <v>374</v>
      </c>
      <c r="E271">
        <v>86</v>
      </c>
      <c r="F271" t="s">
        <v>143</v>
      </c>
      <c r="G271" t="s">
        <v>1341</v>
      </c>
      <c r="H271">
        <v>3927</v>
      </c>
      <c r="I271">
        <v>11</v>
      </c>
      <c r="J271">
        <v>4832</v>
      </c>
      <c r="K271">
        <v>2.1899668958492487E-2</v>
      </c>
      <c r="L271">
        <v>1.7798013245033113E-2</v>
      </c>
      <c r="M271">
        <v>0.83855360325948569</v>
      </c>
      <c r="N271">
        <v>11</v>
      </c>
      <c r="O271">
        <v>0</v>
      </c>
      <c r="P271">
        <v>10</v>
      </c>
      <c r="Q271">
        <v>0</v>
      </c>
      <c r="R271">
        <v>0.8166539343009932</v>
      </c>
      <c r="S271">
        <v>2024</v>
      </c>
      <c r="T271">
        <v>36</v>
      </c>
    </row>
    <row r="272" spans="1:20" x14ac:dyDescent="0.3">
      <c r="A272" s="284" t="s">
        <v>2285</v>
      </c>
      <c r="B272">
        <v>73</v>
      </c>
      <c r="C272" t="s">
        <v>725</v>
      </c>
      <c r="D272" t="s">
        <v>188</v>
      </c>
      <c r="E272">
        <v>63</v>
      </c>
      <c r="F272" t="s">
        <v>143</v>
      </c>
      <c r="G272" t="s">
        <v>1341</v>
      </c>
      <c r="H272">
        <v>3927</v>
      </c>
      <c r="I272">
        <v>12</v>
      </c>
      <c r="J272">
        <v>489</v>
      </c>
      <c r="K272">
        <v>1.6042780748663103E-2</v>
      </c>
      <c r="L272">
        <v>0.12883435582822086</v>
      </c>
      <c r="M272">
        <v>0.85459638400814875</v>
      </c>
      <c r="N272">
        <v>12</v>
      </c>
      <c r="O272">
        <v>0</v>
      </c>
      <c r="P272">
        <v>11</v>
      </c>
      <c r="Q272">
        <v>0</v>
      </c>
      <c r="R272">
        <v>0.83855360325948569</v>
      </c>
      <c r="S272">
        <v>2024</v>
      </c>
      <c r="T272">
        <v>36</v>
      </c>
    </row>
    <row r="273" spans="1:20" x14ac:dyDescent="0.3">
      <c r="A273" s="284" t="s">
        <v>2660</v>
      </c>
      <c r="B273">
        <v>73</v>
      </c>
      <c r="C273" t="s">
        <v>725</v>
      </c>
      <c r="D273" t="s">
        <v>169</v>
      </c>
      <c r="E273">
        <v>32</v>
      </c>
      <c r="F273" t="s">
        <v>143</v>
      </c>
      <c r="G273" t="s">
        <v>1350</v>
      </c>
      <c r="H273">
        <v>3927</v>
      </c>
      <c r="I273">
        <v>13</v>
      </c>
      <c r="J273">
        <v>279</v>
      </c>
      <c r="K273">
        <v>8.1487140310669715E-3</v>
      </c>
      <c r="L273">
        <v>0.11469534050179211</v>
      </c>
      <c r="M273">
        <v>0.86274509803921573</v>
      </c>
      <c r="N273">
        <v>13</v>
      </c>
      <c r="O273">
        <v>0</v>
      </c>
      <c r="P273">
        <v>12</v>
      </c>
      <c r="Q273">
        <v>0</v>
      </c>
      <c r="R273">
        <v>0.85459638400814875</v>
      </c>
      <c r="S273">
        <v>2024</v>
      </c>
      <c r="T273">
        <v>36</v>
      </c>
    </row>
    <row r="274" spans="1:20" x14ac:dyDescent="0.3">
      <c r="A274" s="284" t="s">
        <v>2282</v>
      </c>
      <c r="B274">
        <v>73</v>
      </c>
      <c r="C274" t="s">
        <v>725</v>
      </c>
      <c r="D274" t="s">
        <v>493</v>
      </c>
      <c r="E274">
        <v>28</v>
      </c>
      <c r="F274" t="s">
        <v>143</v>
      </c>
      <c r="G274" t="s">
        <v>1341</v>
      </c>
      <c r="H274">
        <v>3927</v>
      </c>
      <c r="I274">
        <v>14</v>
      </c>
      <c r="J274">
        <v>131</v>
      </c>
      <c r="K274">
        <v>7.1301247771836003E-3</v>
      </c>
      <c r="L274">
        <v>0.21374045801526717</v>
      </c>
      <c r="M274">
        <v>0.86987522281639929</v>
      </c>
      <c r="N274">
        <v>14</v>
      </c>
      <c r="O274">
        <v>0</v>
      </c>
      <c r="P274">
        <v>13</v>
      </c>
      <c r="Q274">
        <v>0</v>
      </c>
      <c r="R274">
        <v>0.86274509803921573</v>
      </c>
      <c r="S274">
        <v>2024</v>
      </c>
      <c r="T274">
        <v>36</v>
      </c>
    </row>
    <row r="275" spans="1:20" x14ac:dyDescent="0.3">
      <c r="A275" s="284" t="s">
        <v>2458</v>
      </c>
      <c r="B275">
        <v>73</v>
      </c>
      <c r="C275" t="s">
        <v>725</v>
      </c>
      <c r="D275" t="s">
        <v>1143</v>
      </c>
      <c r="E275">
        <v>24</v>
      </c>
      <c r="F275" t="s">
        <v>1339</v>
      </c>
      <c r="G275" t="s">
        <v>1352</v>
      </c>
      <c r="H275">
        <v>3927</v>
      </c>
      <c r="I275">
        <v>15</v>
      </c>
      <c r="J275">
        <v>128</v>
      </c>
      <c r="K275">
        <v>6.1115355233002291E-3</v>
      </c>
      <c r="L275">
        <v>0.1875</v>
      </c>
      <c r="M275">
        <v>0.87598675833969952</v>
      </c>
      <c r="N275">
        <v>15</v>
      </c>
      <c r="O275">
        <v>0</v>
      </c>
      <c r="P275">
        <v>14</v>
      </c>
      <c r="Q275">
        <v>0</v>
      </c>
      <c r="R275">
        <v>0.86987522281639929</v>
      </c>
      <c r="S275">
        <v>2024</v>
      </c>
      <c r="T275">
        <v>36</v>
      </c>
    </row>
    <row r="276" spans="1:20" x14ac:dyDescent="0.3">
      <c r="A276" s="284" t="s">
        <v>2393</v>
      </c>
      <c r="B276">
        <v>75</v>
      </c>
      <c r="C276" t="s">
        <v>849</v>
      </c>
      <c r="D276" t="s">
        <v>408</v>
      </c>
      <c r="E276">
        <v>1970</v>
      </c>
      <c r="F276" t="s">
        <v>143</v>
      </c>
      <c r="G276" t="s">
        <v>1338</v>
      </c>
      <c r="H276">
        <v>9956</v>
      </c>
      <c r="I276">
        <v>1</v>
      </c>
      <c r="J276">
        <v>5976</v>
      </c>
      <c r="K276">
        <v>0.19787063077541181</v>
      </c>
      <c r="L276">
        <v>0.32965194109772422</v>
      </c>
      <c r="M276">
        <v>0.19787063077541181</v>
      </c>
      <c r="N276">
        <v>1</v>
      </c>
      <c r="O276">
        <v>1</v>
      </c>
      <c r="P276">
        <v>158.5</v>
      </c>
      <c r="Q276">
        <v>0</v>
      </c>
      <c r="R276">
        <v>0.99618029029793254</v>
      </c>
      <c r="S276">
        <v>2024</v>
      </c>
      <c r="T276">
        <v>36</v>
      </c>
    </row>
    <row r="277" spans="1:20" x14ac:dyDescent="0.3">
      <c r="A277" s="284" t="s">
        <v>2267</v>
      </c>
      <c r="B277">
        <v>75</v>
      </c>
      <c r="C277" t="s">
        <v>849</v>
      </c>
      <c r="D277" t="s">
        <v>338</v>
      </c>
      <c r="E277">
        <v>1569</v>
      </c>
      <c r="F277" t="s">
        <v>143</v>
      </c>
      <c r="G277" t="s">
        <v>1338</v>
      </c>
      <c r="H277">
        <v>9956</v>
      </c>
      <c r="I277">
        <v>2</v>
      </c>
      <c r="J277">
        <v>3789</v>
      </c>
      <c r="K277">
        <v>0.15759341100843713</v>
      </c>
      <c r="L277">
        <v>0.41409342834520979</v>
      </c>
      <c r="M277">
        <v>0.35546404178384894</v>
      </c>
      <c r="N277">
        <v>2</v>
      </c>
      <c r="O277">
        <v>1</v>
      </c>
      <c r="P277">
        <v>1</v>
      </c>
      <c r="Q277">
        <v>1</v>
      </c>
      <c r="R277">
        <v>0.19787063077541181</v>
      </c>
      <c r="S277">
        <v>2024</v>
      </c>
      <c r="T277">
        <v>36</v>
      </c>
    </row>
    <row r="278" spans="1:20" x14ac:dyDescent="0.3">
      <c r="A278" s="284" t="s">
        <v>2392</v>
      </c>
      <c r="B278">
        <v>75</v>
      </c>
      <c r="C278" t="s">
        <v>849</v>
      </c>
      <c r="D278" t="s">
        <v>368</v>
      </c>
      <c r="E278">
        <v>1255</v>
      </c>
      <c r="F278" t="s">
        <v>143</v>
      </c>
      <c r="G278" t="s">
        <v>1338</v>
      </c>
      <c r="H278">
        <v>9956</v>
      </c>
      <c r="I278">
        <v>3</v>
      </c>
      <c r="J278">
        <v>6104</v>
      </c>
      <c r="K278">
        <v>0.12605464041783848</v>
      </c>
      <c r="L278">
        <v>0.20560288335517693</v>
      </c>
      <c r="M278">
        <v>0.48151868220168742</v>
      </c>
      <c r="N278">
        <v>3</v>
      </c>
      <c r="O278">
        <v>1</v>
      </c>
      <c r="P278">
        <v>2</v>
      </c>
      <c r="Q278">
        <v>1</v>
      </c>
      <c r="R278">
        <v>0.35546404178384894</v>
      </c>
      <c r="S278">
        <v>2024</v>
      </c>
      <c r="T278">
        <v>36</v>
      </c>
    </row>
    <row r="279" spans="1:20" x14ac:dyDescent="0.3">
      <c r="A279" s="284" t="s">
        <v>2271</v>
      </c>
      <c r="B279">
        <v>75</v>
      </c>
      <c r="C279" t="s">
        <v>849</v>
      </c>
      <c r="D279" t="s">
        <v>338</v>
      </c>
      <c r="E279">
        <v>876</v>
      </c>
      <c r="F279" t="s">
        <v>143</v>
      </c>
      <c r="G279" t="s">
        <v>1338</v>
      </c>
      <c r="H279">
        <v>9956</v>
      </c>
      <c r="I279">
        <v>4</v>
      </c>
      <c r="J279">
        <v>2657</v>
      </c>
      <c r="K279">
        <v>8.7987143431096829E-2</v>
      </c>
      <c r="L279">
        <v>0.32969514490026347</v>
      </c>
      <c r="M279">
        <v>0.56950582563278429</v>
      </c>
      <c r="N279">
        <v>4</v>
      </c>
      <c r="O279">
        <v>1</v>
      </c>
      <c r="P279">
        <v>3</v>
      </c>
      <c r="Q279">
        <v>1</v>
      </c>
      <c r="R279">
        <v>0.48151868220168742</v>
      </c>
      <c r="S279">
        <v>2024</v>
      </c>
      <c r="T279">
        <v>36</v>
      </c>
    </row>
    <row r="280" spans="1:20" x14ac:dyDescent="0.3">
      <c r="A280" s="284" t="s">
        <v>2459</v>
      </c>
      <c r="B280">
        <v>75</v>
      </c>
      <c r="C280" t="s">
        <v>849</v>
      </c>
      <c r="D280" t="s">
        <v>527</v>
      </c>
      <c r="E280">
        <v>758</v>
      </c>
      <c r="F280" t="s">
        <v>1339</v>
      </c>
      <c r="G280" t="s">
        <v>1340</v>
      </c>
      <c r="H280">
        <v>9956</v>
      </c>
      <c r="I280">
        <v>5</v>
      </c>
      <c r="J280">
        <v>2059</v>
      </c>
      <c r="K280">
        <v>7.613499397348332E-2</v>
      </c>
      <c r="L280">
        <v>0.36813987372510926</v>
      </c>
      <c r="M280">
        <v>0.64564081960626762</v>
      </c>
      <c r="N280">
        <v>5</v>
      </c>
      <c r="O280">
        <v>1</v>
      </c>
      <c r="P280">
        <v>4</v>
      </c>
      <c r="Q280">
        <v>1</v>
      </c>
      <c r="R280">
        <v>0.56950582563278429</v>
      </c>
      <c r="S280">
        <v>2024</v>
      </c>
      <c r="T280">
        <v>36</v>
      </c>
    </row>
    <row r="281" spans="1:20" x14ac:dyDescent="0.3">
      <c r="A281" s="284" t="s">
        <v>2460</v>
      </c>
      <c r="B281">
        <v>75</v>
      </c>
      <c r="C281" t="s">
        <v>849</v>
      </c>
      <c r="D281" t="s">
        <v>368</v>
      </c>
      <c r="E281">
        <v>493</v>
      </c>
      <c r="F281" t="s">
        <v>143</v>
      </c>
      <c r="G281" t="s">
        <v>1338</v>
      </c>
      <c r="H281">
        <v>9956</v>
      </c>
      <c r="I281">
        <v>6</v>
      </c>
      <c r="J281">
        <v>2816</v>
      </c>
      <c r="K281">
        <v>4.9517878666130978E-2</v>
      </c>
      <c r="L281">
        <v>0.17507102272727273</v>
      </c>
      <c r="M281">
        <v>0.69515869827239862</v>
      </c>
      <c r="N281">
        <v>6</v>
      </c>
      <c r="O281">
        <v>1</v>
      </c>
      <c r="P281">
        <v>5</v>
      </c>
      <c r="Q281">
        <v>1</v>
      </c>
      <c r="R281">
        <v>0.64564081960626762</v>
      </c>
      <c r="S281">
        <v>2024</v>
      </c>
      <c r="T281">
        <v>36</v>
      </c>
    </row>
    <row r="282" spans="1:20" x14ac:dyDescent="0.3">
      <c r="A282" s="284" t="s">
        <v>2276</v>
      </c>
      <c r="B282">
        <v>75</v>
      </c>
      <c r="C282" t="s">
        <v>849</v>
      </c>
      <c r="D282" t="s">
        <v>338</v>
      </c>
      <c r="E282">
        <v>408</v>
      </c>
      <c r="F282" t="s">
        <v>143</v>
      </c>
      <c r="G282" t="s">
        <v>1338</v>
      </c>
      <c r="H282">
        <v>9956</v>
      </c>
      <c r="I282">
        <v>7</v>
      </c>
      <c r="J282">
        <v>1508</v>
      </c>
      <c r="K282">
        <v>4.0980313378867012E-2</v>
      </c>
      <c r="L282">
        <v>0.27055702917771884</v>
      </c>
      <c r="M282">
        <v>0.73613901165126561</v>
      </c>
      <c r="N282">
        <v>7</v>
      </c>
      <c r="O282">
        <v>1</v>
      </c>
      <c r="P282">
        <v>6</v>
      </c>
      <c r="Q282">
        <v>1</v>
      </c>
      <c r="R282">
        <v>0.69515869827239862</v>
      </c>
      <c r="S282">
        <v>2024</v>
      </c>
      <c r="T282">
        <v>36</v>
      </c>
    </row>
    <row r="283" spans="1:20" x14ac:dyDescent="0.3">
      <c r="A283" s="284" t="s">
        <v>2461</v>
      </c>
      <c r="B283">
        <v>75</v>
      </c>
      <c r="C283" t="s">
        <v>849</v>
      </c>
      <c r="D283" t="s">
        <v>447</v>
      </c>
      <c r="E283">
        <v>270</v>
      </c>
      <c r="F283" t="s">
        <v>143</v>
      </c>
      <c r="G283" t="s">
        <v>1338</v>
      </c>
      <c r="H283">
        <v>9956</v>
      </c>
      <c r="I283">
        <v>8</v>
      </c>
      <c r="J283">
        <v>2679</v>
      </c>
      <c r="K283">
        <v>2.7119325030132584E-2</v>
      </c>
      <c r="L283">
        <v>0.10078387458006718</v>
      </c>
      <c r="M283">
        <v>0.7632583366813982</v>
      </c>
      <c r="N283">
        <v>8</v>
      </c>
      <c r="O283">
        <v>1</v>
      </c>
      <c r="P283">
        <v>7</v>
      </c>
      <c r="Q283">
        <v>1</v>
      </c>
      <c r="R283">
        <v>0.73613901165126561</v>
      </c>
      <c r="S283">
        <v>2024</v>
      </c>
      <c r="T283">
        <v>36</v>
      </c>
    </row>
    <row r="284" spans="1:20" x14ac:dyDescent="0.3">
      <c r="A284" s="284" t="s">
        <v>2462</v>
      </c>
      <c r="B284">
        <v>75</v>
      </c>
      <c r="C284" t="s">
        <v>849</v>
      </c>
      <c r="D284" t="s">
        <v>163</v>
      </c>
      <c r="E284">
        <v>214</v>
      </c>
      <c r="F284" t="s">
        <v>143</v>
      </c>
      <c r="G284" t="s">
        <v>1338</v>
      </c>
      <c r="H284">
        <v>9956</v>
      </c>
      <c r="I284">
        <v>9</v>
      </c>
      <c r="J284">
        <v>2966</v>
      </c>
      <c r="K284">
        <v>2.1494576134993972E-2</v>
      </c>
      <c r="L284">
        <v>7.2151045178691836E-2</v>
      </c>
      <c r="M284">
        <v>0.78475291281639215</v>
      </c>
      <c r="N284">
        <v>9</v>
      </c>
      <c r="O284">
        <v>0</v>
      </c>
      <c r="P284">
        <v>8</v>
      </c>
      <c r="Q284">
        <v>0</v>
      </c>
      <c r="R284">
        <v>0.7632583366813982</v>
      </c>
      <c r="S284">
        <v>2024</v>
      </c>
      <c r="T284">
        <v>36</v>
      </c>
    </row>
    <row r="285" spans="1:20" x14ac:dyDescent="0.3">
      <c r="A285" s="284" t="s">
        <v>2463</v>
      </c>
      <c r="B285">
        <v>75</v>
      </c>
      <c r="C285" t="s">
        <v>849</v>
      </c>
      <c r="D285" t="s">
        <v>381</v>
      </c>
      <c r="E285">
        <v>171</v>
      </c>
      <c r="F285" t="s">
        <v>143</v>
      </c>
      <c r="G285" t="s">
        <v>1350</v>
      </c>
      <c r="H285">
        <v>9956</v>
      </c>
      <c r="I285">
        <v>10</v>
      </c>
      <c r="J285">
        <v>4413</v>
      </c>
      <c r="K285">
        <v>1.717557251908397E-2</v>
      </c>
      <c r="L285">
        <v>3.8749150237933377E-2</v>
      </c>
      <c r="M285">
        <v>0.80192848533547612</v>
      </c>
      <c r="N285">
        <v>10</v>
      </c>
      <c r="O285">
        <v>0</v>
      </c>
      <c r="P285">
        <v>9</v>
      </c>
      <c r="Q285">
        <v>0</v>
      </c>
      <c r="R285">
        <v>0.78475291281639215</v>
      </c>
      <c r="S285">
        <v>2024</v>
      </c>
      <c r="T285">
        <v>36</v>
      </c>
    </row>
    <row r="286" spans="1:20" x14ac:dyDescent="0.3">
      <c r="A286" s="284" t="s">
        <v>2273</v>
      </c>
      <c r="B286">
        <v>75</v>
      </c>
      <c r="C286" t="s">
        <v>849</v>
      </c>
      <c r="D286" t="s">
        <v>324</v>
      </c>
      <c r="E286">
        <v>146</v>
      </c>
      <c r="F286" t="s">
        <v>143</v>
      </c>
      <c r="G286" t="s">
        <v>1338</v>
      </c>
      <c r="H286">
        <v>9956</v>
      </c>
      <c r="I286">
        <v>11</v>
      </c>
      <c r="J286">
        <v>702</v>
      </c>
      <c r="K286">
        <v>1.4664523905182804E-2</v>
      </c>
      <c r="L286">
        <v>0.20797720797720798</v>
      </c>
      <c r="M286">
        <v>0.81659300924065892</v>
      </c>
      <c r="N286">
        <v>11</v>
      </c>
      <c r="O286">
        <v>0</v>
      </c>
      <c r="P286">
        <v>10</v>
      </c>
      <c r="Q286">
        <v>0</v>
      </c>
      <c r="R286">
        <v>0.80192848533547612</v>
      </c>
      <c r="S286">
        <v>2024</v>
      </c>
      <c r="T286">
        <v>36</v>
      </c>
    </row>
    <row r="287" spans="1:20" x14ac:dyDescent="0.3">
      <c r="A287" s="284" t="s">
        <v>2465</v>
      </c>
      <c r="B287">
        <v>75</v>
      </c>
      <c r="C287" t="s">
        <v>849</v>
      </c>
      <c r="D287" t="s">
        <v>368</v>
      </c>
      <c r="E287">
        <v>128</v>
      </c>
      <c r="F287" t="s">
        <v>143</v>
      </c>
      <c r="G287" t="s">
        <v>1338</v>
      </c>
      <c r="H287">
        <v>9956</v>
      </c>
      <c r="I287">
        <v>12</v>
      </c>
      <c r="J287">
        <v>874</v>
      </c>
      <c r="K287">
        <v>1.2856568903173965E-2</v>
      </c>
      <c r="L287">
        <v>0.14645308924485126</v>
      </c>
      <c r="M287">
        <v>0.82944957814383291</v>
      </c>
      <c r="N287">
        <v>12</v>
      </c>
      <c r="O287">
        <v>0</v>
      </c>
      <c r="P287">
        <v>11</v>
      </c>
      <c r="Q287">
        <v>0</v>
      </c>
      <c r="R287">
        <v>0.81659300924065892</v>
      </c>
      <c r="S287">
        <v>2024</v>
      </c>
      <c r="T287">
        <v>36</v>
      </c>
    </row>
    <row r="288" spans="1:20" x14ac:dyDescent="0.3">
      <c r="A288" s="284" t="s">
        <v>2467</v>
      </c>
      <c r="B288">
        <v>75</v>
      </c>
      <c r="C288" t="s">
        <v>849</v>
      </c>
      <c r="D288" t="s">
        <v>381</v>
      </c>
      <c r="E288">
        <v>109</v>
      </c>
      <c r="F288" t="s">
        <v>143</v>
      </c>
      <c r="G288" t="s">
        <v>1350</v>
      </c>
      <c r="H288">
        <v>9956</v>
      </c>
      <c r="I288">
        <v>13</v>
      </c>
      <c r="J288">
        <v>1980</v>
      </c>
      <c r="K288">
        <v>1.094817195660908E-2</v>
      </c>
      <c r="L288">
        <v>5.5050505050505051E-2</v>
      </c>
      <c r="M288">
        <v>0.84039775010044204</v>
      </c>
      <c r="N288">
        <v>13</v>
      </c>
      <c r="O288">
        <v>0</v>
      </c>
      <c r="P288">
        <v>12</v>
      </c>
      <c r="Q288">
        <v>0</v>
      </c>
      <c r="R288">
        <v>0.82944957814383291</v>
      </c>
      <c r="S288">
        <v>2024</v>
      </c>
      <c r="T288">
        <v>36</v>
      </c>
    </row>
    <row r="289" spans="1:20" x14ac:dyDescent="0.3">
      <c r="A289" s="284" t="s">
        <v>2466</v>
      </c>
      <c r="B289">
        <v>75</v>
      </c>
      <c r="C289" t="s">
        <v>849</v>
      </c>
      <c r="D289" t="s">
        <v>1150</v>
      </c>
      <c r="E289">
        <v>99</v>
      </c>
      <c r="F289" t="s">
        <v>1339</v>
      </c>
      <c r="G289" t="s">
        <v>1340</v>
      </c>
      <c r="H289">
        <v>9956</v>
      </c>
      <c r="I289">
        <v>14</v>
      </c>
      <c r="J289">
        <v>405</v>
      </c>
      <c r="K289">
        <v>9.9437525110486133E-3</v>
      </c>
      <c r="L289">
        <v>0.24444444444444444</v>
      </c>
      <c r="M289">
        <v>0.85034150261149066</v>
      </c>
      <c r="N289">
        <v>14</v>
      </c>
      <c r="O289">
        <v>0</v>
      </c>
      <c r="P289">
        <v>13</v>
      </c>
      <c r="Q289">
        <v>0</v>
      </c>
      <c r="R289">
        <v>0.84039775010044204</v>
      </c>
      <c r="S289">
        <v>2024</v>
      </c>
      <c r="T289">
        <v>36</v>
      </c>
    </row>
    <row r="290" spans="1:20" x14ac:dyDescent="0.3">
      <c r="A290" s="284" t="s">
        <v>2464</v>
      </c>
      <c r="B290">
        <v>75</v>
      </c>
      <c r="C290" t="s">
        <v>849</v>
      </c>
      <c r="D290" t="s">
        <v>1148</v>
      </c>
      <c r="E290">
        <v>95</v>
      </c>
      <c r="F290" t="s">
        <v>1339</v>
      </c>
      <c r="G290" t="s">
        <v>1340</v>
      </c>
      <c r="H290">
        <v>9956</v>
      </c>
      <c r="I290">
        <v>15</v>
      </c>
      <c r="J290">
        <v>381</v>
      </c>
      <c r="K290">
        <v>9.5419847328244278E-3</v>
      </c>
      <c r="L290">
        <v>0.24934383202099739</v>
      </c>
      <c r="M290">
        <v>0.85988348734431508</v>
      </c>
      <c r="N290">
        <v>15</v>
      </c>
      <c r="O290">
        <v>0</v>
      </c>
      <c r="P290">
        <v>14</v>
      </c>
      <c r="Q290">
        <v>0</v>
      </c>
      <c r="R290">
        <v>0.85034150261149066</v>
      </c>
      <c r="S290">
        <v>2024</v>
      </c>
      <c r="T290">
        <v>36</v>
      </c>
    </row>
    <row r="291" spans="1:20" x14ac:dyDescent="0.3">
      <c r="A291" s="284" t="s">
        <v>2295</v>
      </c>
      <c r="B291">
        <v>77</v>
      </c>
      <c r="C291" t="s">
        <v>726</v>
      </c>
      <c r="D291" t="s">
        <v>347</v>
      </c>
      <c r="E291">
        <v>2677</v>
      </c>
      <c r="F291" t="s">
        <v>143</v>
      </c>
      <c r="G291" t="s">
        <v>1343</v>
      </c>
      <c r="H291">
        <v>7013</v>
      </c>
      <c r="I291">
        <v>1</v>
      </c>
      <c r="J291">
        <v>5580</v>
      </c>
      <c r="K291">
        <v>0.38171966348210468</v>
      </c>
      <c r="L291">
        <v>0.47974910394265236</v>
      </c>
      <c r="M291">
        <v>0.38171966348210468</v>
      </c>
      <c r="N291">
        <v>1</v>
      </c>
      <c r="O291">
        <v>1</v>
      </c>
      <c r="P291">
        <v>194.5</v>
      </c>
      <c r="Q291">
        <v>0</v>
      </c>
      <c r="R291">
        <v>0.9979911611088812</v>
      </c>
      <c r="S291">
        <v>2024</v>
      </c>
      <c r="T291">
        <v>36</v>
      </c>
    </row>
    <row r="292" spans="1:20" x14ac:dyDescent="0.3">
      <c r="A292" s="284" t="s">
        <v>2294</v>
      </c>
      <c r="B292">
        <v>77</v>
      </c>
      <c r="C292" t="s">
        <v>726</v>
      </c>
      <c r="D292" t="s">
        <v>244</v>
      </c>
      <c r="E292">
        <v>794</v>
      </c>
      <c r="F292" t="s">
        <v>143</v>
      </c>
      <c r="G292" t="s">
        <v>1343</v>
      </c>
      <c r="H292">
        <v>7013</v>
      </c>
      <c r="I292">
        <v>2</v>
      </c>
      <c r="J292">
        <v>3920</v>
      </c>
      <c r="K292">
        <v>0.1132183088549836</v>
      </c>
      <c r="L292">
        <v>0.20255102040816325</v>
      </c>
      <c r="M292">
        <v>0.49493797233708825</v>
      </c>
      <c r="N292">
        <v>2</v>
      </c>
      <c r="O292">
        <v>1</v>
      </c>
      <c r="P292">
        <v>1</v>
      </c>
      <c r="Q292">
        <v>1</v>
      </c>
      <c r="R292">
        <v>0.38171966348210468</v>
      </c>
      <c r="S292">
        <v>2024</v>
      </c>
      <c r="T292">
        <v>36</v>
      </c>
    </row>
    <row r="293" spans="1:20" x14ac:dyDescent="0.3">
      <c r="A293" s="284" t="s">
        <v>2408</v>
      </c>
      <c r="B293">
        <v>77</v>
      </c>
      <c r="C293" t="s">
        <v>726</v>
      </c>
      <c r="D293" t="s">
        <v>556</v>
      </c>
      <c r="E293">
        <v>607</v>
      </c>
      <c r="F293" t="s">
        <v>143</v>
      </c>
      <c r="G293" t="s">
        <v>1351</v>
      </c>
      <c r="H293">
        <v>7013</v>
      </c>
      <c r="I293">
        <v>3</v>
      </c>
      <c r="J293">
        <v>1625</v>
      </c>
      <c r="K293">
        <v>8.655354341936404E-2</v>
      </c>
      <c r="L293">
        <v>0.37353846153846154</v>
      </c>
      <c r="M293">
        <v>0.5814915157564523</v>
      </c>
      <c r="N293">
        <v>3</v>
      </c>
      <c r="O293">
        <v>1</v>
      </c>
      <c r="P293">
        <v>2</v>
      </c>
      <c r="Q293">
        <v>1</v>
      </c>
      <c r="R293">
        <v>0.49493797233708825</v>
      </c>
      <c r="S293">
        <v>2024</v>
      </c>
      <c r="T293">
        <v>36</v>
      </c>
    </row>
    <row r="294" spans="1:20" x14ac:dyDescent="0.3">
      <c r="A294" s="284" t="s">
        <v>2298</v>
      </c>
      <c r="B294">
        <v>77</v>
      </c>
      <c r="C294" t="s">
        <v>726</v>
      </c>
      <c r="D294" t="s">
        <v>244</v>
      </c>
      <c r="E294">
        <v>564</v>
      </c>
      <c r="F294" t="s">
        <v>143</v>
      </c>
      <c r="G294" t="s">
        <v>1343</v>
      </c>
      <c r="H294">
        <v>7013</v>
      </c>
      <c r="I294">
        <v>4</v>
      </c>
      <c r="J294">
        <v>2832</v>
      </c>
      <c r="K294">
        <v>8.0422073292456861E-2</v>
      </c>
      <c r="L294">
        <v>0.19915254237288135</v>
      </c>
      <c r="M294">
        <v>0.66191358904890918</v>
      </c>
      <c r="N294">
        <v>4</v>
      </c>
      <c r="O294">
        <v>1</v>
      </c>
      <c r="P294">
        <v>3</v>
      </c>
      <c r="Q294">
        <v>1</v>
      </c>
      <c r="R294">
        <v>0.5814915157564523</v>
      </c>
      <c r="S294">
        <v>2024</v>
      </c>
      <c r="T294">
        <v>36</v>
      </c>
    </row>
    <row r="295" spans="1:20" x14ac:dyDescent="0.3">
      <c r="A295" s="284" t="s">
        <v>2296</v>
      </c>
      <c r="B295">
        <v>77</v>
      </c>
      <c r="C295" t="s">
        <v>726</v>
      </c>
      <c r="D295" t="s">
        <v>638</v>
      </c>
      <c r="E295">
        <v>199</v>
      </c>
      <c r="F295" t="s">
        <v>143</v>
      </c>
      <c r="G295" t="s">
        <v>1343</v>
      </c>
      <c r="H295">
        <v>7013</v>
      </c>
      <c r="I295">
        <v>5</v>
      </c>
      <c r="J295">
        <v>3376</v>
      </c>
      <c r="K295">
        <v>2.8375873378012263E-2</v>
      </c>
      <c r="L295">
        <v>5.8945497630331752E-2</v>
      </c>
      <c r="M295">
        <v>0.69028946242692146</v>
      </c>
      <c r="N295">
        <v>5</v>
      </c>
      <c r="O295">
        <v>1</v>
      </c>
      <c r="P295">
        <v>4</v>
      </c>
      <c r="Q295">
        <v>1</v>
      </c>
      <c r="R295">
        <v>0.66191358904890918</v>
      </c>
      <c r="S295">
        <v>2024</v>
      </c>
      <c r="T295">
        <v>36</v>
      </c>
    </row>
    <row r="296" spans="1:20" x14ac:dyDescent="0.3">
      <c r="A296" s="284" t="s">
        <v>2293</v>
      </c>
      <c r="B296">
        <v>77</v>
      </c>
      <c r="C296" t="s">
        <v>726</v>
      </c>
      <c r="D296" t="s">
        <v>646</v>
      </c>
      <c r="E296">
        <v>160</v>
      </c>
      <c r="F296" t="s">
        <v>143</v>
      </c>
      <c r="G296" t="s">
        <v>1343</v>
      </c>
      <c r="H296">
        <v>7013</v>
      </c>
      <c r="I296">
        <v>6</v>
      </c>
      <c r="J296">
        <v>4693</v>
      </c>
      <c r="K296">
        <v>2.281477256523599E-2</v>
      </c>
      <c r="L296">
        <v>3.4093330492222462E-2</v>
      </c>
      <c r="M296">
        <v>0.71310423499215747</v>
      </c>
      <c r="N296">
        <v>6</v>
      </c>
      <c r="O296">
        <v>1</v>
      </c>
      <c r="P296">
        <v>5</v>
      </c>
      <c r="Q296">
        <v>1</v>
      </c>
      <c r="R296">
        <v>0.69028946242692146</v>
      </c>
      <c r="S296">
        <v>2024</v>
      </c>
      <c r="T296">
        <v>36</v>
      </c>
    </row>
    <row r="297" spans="1:20" x14ac:dyDescent="0.3">
      <c r="A297" s="284" t="s">
        <v>2402</v>
      </c>
      <c r="B297">
        <v>77</v>
      </c>
      <c r="C297" t="s">
        <v>726</v>
      </c>
      <c r="D297" t="s">
        <v>291</v>
      </c>
      <c r="E297">
        <v>140</v>
      </c>
      <c r="F297" t="s">
        <v>143</v>
      </c>
      <c r="G297" t="s">
        <v>1351</v>
      </c>
      <c r="H297">
        <v>7013</v>
      </c>
      <c r="I297">
        <v>7</v>
      </c>
      <c r="J297">
        <v>1576</v>
      </c>
      <c r="K297">
        <v>1.9962925994581493E-2</v>
      </c>
      <c r="L297">
        <v>8.8832487309644673E-2</v>
      </c>
      <c r="M297">
        <v>0.73306716098673896</v>
      </c>
      <c r="N297">
        <v>7</v>
      </c>
      <c r="O297">
        <v>1</v>
      </c>
      <c r="P297">
        <v>6</v>
      </c>
      <c r="Q297">
        <v>1</v>
      </c>
      <c r="R297">
        <v>0.71310423499215747</v>
      </c>
      <c r="S297">
        <v>2024</v>
      </c>
      <c r="T297">
        <v>36</v>
      </c>
    </row>
    <row r="298" spans="1:20" x14ac:dyDescent="0.3">
      <c r="A298" s="284" t="s">
        <v>2468</v>
      </c>
      <c r="B298">
        <v>77</v>
      </c>
      <c r="C298" t="s">
        <v>726</v>
      </c>
      <c r="D298" t="s">
        <v>317</v>
      </c>
      <c r="E298">
        <v>138</v>
      </c>
      <c r="F298" t="s">
        <v>143</v>
      </c>
      <c r="G298" t="s">
        <v>1351</v>
      </c>
      <c r="H298">
        <v>7013</v>
      </c>
      <c r="I298">
        <v>8.5</v>
      </c>
      <c r="J298">
        <v>507</v>
      </c>
      <c r="K298">
        <v>1.9677741337516041E-2</v>
      </c>
      <c r="L298">
        <v>0.27218934911242604</v>
      </c>
      <c r="M298">
        <v>0.75274490232425495</v>
      </c>
      <c r="N298">
        <v>8</v>
      </c>
      <c r="O298">
        <v>1</v>
      </c>
      <c r="P298">
        <v>7</v>
      </c>
      <c r="Q298">
        <v>1</v>
      </c>
      <c r="R298">
        <v>0.73306716098673896</v>
      </c>
      <c r="S298">
        <v>2024</v>
      </c>
      <c r="T298">
        <v>36</v>
      </c>
    </row>
    <row r="299" spans="1:20" x14ac:dyDescent="0.3">
      <c r="A299" s="284" t="s">
        <v>2297</v>
      </c>
      <c r="B299">
        <v>77</v>
      </c>
      <c r="C299" t="s">
        <v>726</v>
      </c>
      <c r="D299" t="s">
        <v>572</v>
      </c>
      <c r="E299">
        <v>138</v>
      </c>
      <c r="F299" t="s">
        <v>143</v>
      </c>
      <c r="G299" t="s">
        <v>1343</v>
      </c>
      <c r="H299">
        <v>7013</v>
      </c>
      <c r="I299">
        <v>8.5</v>
      </c>
      <c r="J299">
        <v>3141</v>
      </c>
      <c r="K299">
        <v>1.9677741337516041E-2</v>
      </c>
      <c r="L299">
        <v>4.3935052531041068E-2</v>
      </c>
      <c r="M299">
        <v>0.77242264366177094</v>
      </c>
      <c r="N299">
        <v>9</v>
      </c>
      <c r="O299">
        <v>0</v>
      </c>
      <c r="P299">
        <v>8.5</v>
      </c>
      <c r="Q299">
        <v>0</v>
      </c>
      <c r="R299">
        <v>0.75274490232425495</v>
      </c>
      <c r="S299">
        <v>2024</v>
      </c>
      <c r="T299">
        <v>36</v>
      </c>
    </row>
    <row r="300" spans="1:20" x14ac:dyDescent="0.3">
      <c r="A300" s="284" t="s">
        <v>2291</v>
      </c>
      <c r="B300">
        <v>77</v>
      </c>
      <c r="C300" t="s">
        <v>726</v>
      </c>
      <c r="D300" t="s">
        <v>572</v>
      </c>
      <c r="E300">
        <v>106</v>
      </c>
      <c r="F300" t="s">
        <v>143</v>
      </c>
      <c r="G300" t="s">
        <v>1343</v>
      </c>
      <c r="H300">
        <v>7013</v>
      </c>
      <c r="I300">
        <v>10</v>
      </c>
      <c r="J300">
        <v>3857</v>
      </c>
      <c r="K300">
        <v>1.5114786824468844E-2</v>
      </c>
      <c r="L300">
        <v>2.7482499351827845E-2</v>
      </c>
      <c r="M300">
        <v>0.78753743048623981</v>
      </c>
      <c r="N300">
        <v>10</v>
      </c>
      <c r="O300">
        <v>0</v>
      </c>
      <c r="P300">
        <v>8.5</v>
      </c>
      <c r="Q300">
        <v>0</v>
      </c>
      <c r="R300">
        <v>0.77242264366177094</v>
      </c>
      <c r="S300">
        <v>2024</v>
      </c>
      <c r="T300">
        <v>36</v>
      </c>
    </row>
    <row r="301" spans="1:20" x14ac:dyDescent="0.3">
      <c r="A301" s="284" t="s">
        <v>2302</v>
      </c>
      <c r="B301">
        <v>77</v>
      </c>
      <c r="C301" t="s">
        <v>726</v>
      </c>
      <c r="D301" t="s">
        <v>572</v>
      </c>
      <c r="E301">
        <v>100</v>
      </c>
      <c r="F301" t="s">
        <v>143</v>
      </c>
      <c r="G301" t="s">
        <v>1343</v>
      </c>
      <c r="H301">
        <v>7013</v>
      </c>
      <c r="I301">
        <v>11</v>
      </c>
      <c r="J301">
        <v>1965</v>
      </c>
      <c r="K301">
        <v>1.4259232853272494E-2</v>
      </c>
      <c r="L301">
        <v>5.0890585241730277E-2</v>
      </c>
      <c r="M301">
        <v>0.80179666333951227</v>
      </c>
      <c r="N301">
        <v>11</v>
      </c>
      <c r="O301">
        <v>0</v>
      </c>
      <c r="P301">
        <v>10</v>
      </c>
      <c r="Q301">
        <v>0</v>
      </c>
      <c r="R301">
        <v>0.78753743048623981</v>
      </c>
      <c r="S301">
        <v>2024</v>
      </c>
      <c r="T301">
        <v>36</v>
      </c>
    </row>
    <row r="302" spans="1:20" x14ac:dyDescent="0.3">
      <c r="A302" s="284" t="s">
        <v>2292</v>
      </c>
      <c r="B302">
        <v>77</v>
      </c>
      <c r="C302" t="s">
        <v>726</v>
      </c>
      <c r="D302" t="s">
        <v>572</v>
      </c>
      <c r="E302">
        <v>97</v>
      </c>
      <c r="F302" t="s">
        <v>143</v>
      </c>
      <c r="G302" t="s">
        <v>1343</v>
      </c>
      <c r="H302">
        <v>7013</v>
      </c>
      <c r="I302">
        <v>12</v>
      </c>
      <c r="J302">
        <v>3388</v>
      </c>
      <c r="K302">
        <v>1.3831455867674319E-2</v>
      </c>
      <c r="L302">
        <v>2.8630460448642266E-2</v>
      </c>
      <c r="M302">
        <v>0.81562811920718659</v>
      </c>
      <c r="N302">
        <v>12</v>
      </c>
      <c r="O302">
        <v>0</v>
      </c>
      <c r="P302">
        <v>11</v>
      </c>
      <c r="Q302">
        <v>0</v>
      </c>
      <c r="R302">
        <v>0.80179666333951227</v>
      </c>
      <c r="S302">
        <v>2024</v>
      </c>
      <c r="T302">
        <v>36</v>
      </c>
    </row>
    <row r="303" spans="1:20" x14ac:dyDescent="0.3">
      <c r="A303" s="284" t="s">
        <v>2299</v>
      </c>
      <c r="B303">
        <v>77</v>
      </c>
      <c r="C303" t="s">
        <v>726</v>
      </c>
      <c r="D303" t="s">
        <v>156</v>
      </c>
      <c r="E303">
        <v>65</v>
      </c>
      <c r="F303" t="s">
        <v>143</v>
      </c>
      <c r="G303" t="s">
        <v>1343</v>
      </c>
      <c r="H303">
        <v>7013</v>
      </c>
      <c r="I303">
        <v>13.5</v>
      </c>
      <c r="J303">
        <v>2398</v>
      </c>
      <c r="K303">
        <v>9.2685013546271212E-3</v>
      </c>
      <c r="L303">
        <v>2.7105921601334446E-2</v>
      </c>
      <c r="M303">
        <v>0.82489662056181368</v>
      </c>
      <c r="N303">
        <v>13</v>
      </c>
      <c r="O303">
        <v>0</v>
      </c>
      <c r="P303">
        <v>12</v>
      </c>
      <c r="Q303">
        <v>0</v>
      </c>
      <c r="R303">
        <v>0.81562811920718659</v>
      </c>
      <c r="S303">
        <v>2024</v>
      </c>
      <c r="T303">
        <v>36</v>
      </c>
    </row>
    <row r="304" spans="1:20" x14ac:dyDescent="0.3">
      <c r="A304" s="284" t="s">
        <v>2469</v>
      </c>
      <c r="B304">
        <v>77</v>
      </c>
      <c r="C304" t="s">
        <v>726</v>
      </c>
      <c r="D304" t="s">
        <v>244</v>
      </c>
      <c r="E304">
        <v>65</v>
      </c>
      <c r="F304" t="s">
        <v>143</v>
      </c>
      <c r="G304" t="s">
        <v>1343</v>
      </c>
      <c r="H304">
        <v>7013</v>
      </c>
      <c r="I304">
        <v>13.5</v>
      </c>
      <c r="J304">
        <v>269</v>
      </c>
      <c r="K304">
        <v>9.2685013546271212E-3</v>
      </c>
      <c r="L304">
        <v>0.24163568773234201</v>
      </c>
      <c r="M304">
        <v>0.83416512191644077</v>
      </c>
      <c r="N304">
        <v>14</v>
      </c>
      <c r="O304">
        <v>0</v>
      </c>
      <c r="P304">
        <v>13.5</v>
      </c>
      <c r="Q304">
        <v>0</v>
      </c>
      <c r="R304">
        <v>0.82489662056181368</v>
      </c>
      <c r="S304">
        <v>2024</v>
      </c>
      <c r="T304">
        <v>36</v>
      </c>
    </row>
    <row r="305" spans="1:20" x14ac:dyDescent="0.3">
      <c r="A305" s="284" t="s">
        <v>2406</v>
      </c>
      <c r="B305">
        <v>77</v>
      </c>
      <c r="C305" t="s">
        <v>726</v>
      </c>
      <c r="D305" t="s">
        <v>191</v>
      </c>
      <c r="E305">
        <v>63</v>
      </c>
      <c r="F305" t="s">
        <v>143</v>
      </c>
      <c r="G305" t="s">
        <v>1351</v>
      </c>
      <c r="H305">
        <v>7013</v>
      </c>
      <c r="I305">
        <v>15</v>
      </c>
      <c r="J305">
        <v>1382</v>
      </c>
      <c r="K305">
        <v>8.9833166975616715E-3</v>
      </c>
      <c r="L305">
        <v>4.5586107091172216E-2</v>
      </c>
      <c r="M305">
        <v>0.84314843861400246</v>
      </c>
      <c r="N305">
        <v>15</v>
      </c>
      <c r="O305">
        <v>0</v>
      </c>
      <c r="P305">
        <v>13.5</v>
      </c>
      <c r="Q305">
        <v>0</v>
      </c>
      <c r="R305">
        <v>0.83416512191644077</v>
      </c>
      <c r="S305">
        <v>2024</v>
      </c>
      <c r="T305">
        <v>36</v>
      </c>
    </row>
    <row r="306" spans="1:20" x14ac:dyDescent="0.3">
      <c r="A306" s="284" t="s">
        <v>2399</v>
      </c>
      <c r="B306">
        <v>79</v>
      </c>
      <c r="C306" t="s">
        <v>710</v>
      </c>
      <c r="D306" t="s">
        <v>498</v>
      </c>
      <c r="E306">
        <v>5327</v>
      </c>
      <c r="F306" t="s">
        <v>143</v>
      </c>
      <c r="G306" t="s">
        <v>1347</v>
      </c>
      <c r="H306">
        <v>13707</v>
      </c>
      <c r="I306">
        <v>1</v>
      </c>
      <c r="J306">
        <v>8187</v>
      </c>
      <c r="K306">
        <v>0.3886335449040636</v>
      </c>
      <c r="L306">
        <v>0.65066568950775616</v>
      </c>
      <c r="M306">
        <v>0.3886335449040636</v>
      </c>
      <c r="N306">
        <v>1</v>
      </c>
      <c r="O306">
        <v>1</v>
      </c>
      <c r="P306">
        <v>187.5</v>
      </c>
      <c r="Q306">
        <v>0</v>
      </c>
      <c r="R306">
        <v>0.99629259945814952</v>
      </c>
      <c r="S306">
        <v>2024</v>
      </c>
      <c r="T306">
        <v>36</v>
      </c>
    </row>
    <row r="307" spans="1:20" x14ac:dyDescent="0.3">
      <c r="A307" s="284" t="s">
        <v>2470</v>
      </c>
      <c r="B307">
        <v>79</v>
      </c>
      <c r="C307" t="s">
        <v>710</v>
      </c>
      <c r="D307" t="s">
        <v>363</v>
      </c>
      <c r="E307">
        <v>994</v>
      </c>
      <c r="F307" t="s">
        <v>143</v>
      </c>
      <c r="G307" t="s">
        <v>1347</v>
      </c>
      <c r="H307">
        <v>13707</v>
      </c>
      <c r="I307">
        <v>2</v>
      </c>
      <c r="J307">
        <v>1875</v>
      </c>
      <c r="K307">
        <v>7.2517691690377181E-2</v>
      </c>
      <c r="L307">
        <v>0.53013333333333335</v>
      </c>
      <c r="M307">
        <v>0.46115123659444079</v>
      </c>
      <c r="N307">
        <v>2</v>
      </c>
      <c r="O307">
        <v>1</v>
      </c>
      <c r="P307">
        <v>1</v>
      </c>
      <c r="Q307">
        <v>1</v>
      </c>
      <c r="R307">
        <v>0.3886335449040636</v>
      </c>
      <c r="S307">
        <v>2024</v>
      </c>
      <c r="T307">
        <v>36</v>
      </c>
    </row>
    <row r="308" spans="1:20" x14ac:dyDescent="0.3">
      <c r="A308" s="284" t="s">
        <v>2359</v>
      </c>
      <c r="B308">
        <v>79</v>
      </c>
      <c r="C308" t="s">
        <v>710</v>
      </c>
      <c r="D308" t="s">
        <v>409</v>
      </c>
      <c r="E308">
        <v>905</v>
      </c>
      <c r="F308" t="s">
        <v>143</v>
      </c>
      <c r="G308" t="s">
        <v>1347</v>
      </c>
      <c r="H308">
        <v>13707</v>
      </c>
      <c r="I308">
        <v>3</v>
      </c>
      <c r="J308">
        <v>2957</v>
      </c>
      <c r="K308">
        <v>6.6024658933391697E-2</v>
      </c>
      <c r="L308">
        <v>0.30605343253297262</v>
      </c>
      <c r="M308">
        <v>0.52717589552783251</v>
      </c>
      <c r="N308">
        <v>3</v>
      </c>
      <c r="O308">
        <v>1</v>
      </c>
      <c r="P308">
        <v>2</v>
      </c>
      <c r="Q308">
        <v>1</v>
      </c>
      <c r="R308">
        <v>0.46115123659444079</v>
      </c>
      <c r="S308">
        <v>2024</v>
      </c>
      <c r="T308">
        <v>36</v>
      </c>
    </row>
    <row r="309" spans="1:20" x14ac:dyDescent="0.3">
      <c r="A309" s="284" t="s">
        <v>2471</v>
      </c>
      <c r="B309">
        <v>79</v>
      </c>
      <c r="C309" t="s">
        <v>710</v>
      </c>
      <c r="D309" t="s">
        <v>227</v>
      </c>
      <c r="E309">
        <v>893</v>
      </c>
      <c r="F309" t="s">
        <v>143</v>
      </c>
      <c r="G309" t="s">
        <v>1347</v>
      </c>
      <c r="H309">
        <v>13707</v>
      </c>
      <c r="I309">
        <v>4</v>
      </c>
      <c r="J309">
        <v>1497</v>
      </c>
      <c r="K309">
        <v>6.5149193842562195E-2</v>
      </c>
      <c r="L309">
        <v>0.59652638610554443</v>
      </c>
      <c r="M309">
        <v>0.59232508937039474</v>
      </c>
      <c r="N309">
        <v>4</v>
      </c>
      <c r="O309">
        <v>1</v>
      </c>
      <c r="P309">
        <v>3</v>
      </c>
      <c r="Q309">
        <v>1</v>
      </c>
      <c r="R309">
        <v>0.52717589552783251</v>
      </c>
      <c r="S309">
        <v>2024</v>
      </c>
      <c r="T309">
        <v>36</v>
      </c>
    </row>
    <row r="310" spans="1:20" x14ac:dyDescent="0.3">
      <c r="A310" s="284" t="s">
        <v>2472</v>
      </c>
      <c r="B310">
        <v>79</v>
      </c>
      <c r="C310" t="s">
        <v>710</v>
      </c>
      <c r="D310" t="s">
        <v>272</v>
      </c>
      <c r="E310">
        <v>608</v>
      </c>
      <c r="F310" t="s">
        <v>143</v>
      </c>
      <c r="G310" t="s">
        <v>1347</v>
      </c>
      <c r="H310">
        <v>13707</v>
      </c>
      <c r="I310">
        <v>5</v>
      </c>
      <c r="J310">
        <v>1434</v>
      </c>
      <c r="K310">
        <v>4.4356897935361496E-2</v>
      </c>
      <c r="L310">
        <v>0.42398884239888424</v>
      </c>
      <c r="M310">
        <v>0.6366819873057562</v>
      </c>
      <c r="N310">
        <v>5</v>
      </c>
      <c r="O310">
        <v>1</v>
      </c>
      <c r="P310">
        <v>4</v>
      </c>
      <c r="Q310">
        <v>1</v>
      </c>
      <c r="R310">
        <v>0.59232508937039474</v>
      </c>
      <c r="S310">
        <v>2024</v>
      </c>
      <c r="T310">
        <v>36</v>
      </c>
    </row>
    <row r="311" spans="1:20" x14ac:dyDescent="0.3">
      <c r="A311" s="284" t="s">
        <v>2412</v>
      </c>
      <c r="B311">
        <v>79</v>
      </c>
      <c r="C311" t="s">
        <v>710</v>
      </c>
      <c r="D311" t="s">
        <v>394</v>
      </c>
      <c r="E311">
        <v>457</v>
      </c>
      <c r="F311" t="s">
        <v>143</v>
      </c>
      <c r="G311" t="s">
        <v>1347</v>
      </c>
      <c r="H311">
        <v>13707</v>
      </c>
      <c r="I311">
        <v>6</v>
      </c>
      <c r="J311">
        <v>2748</v>
      </c>
      <c r="K311">
        <v>3.3340628875756916E-2</v>
      </c>
      <c r="L311">
        <v>0.16630276564774382</v>
      </c>
      <c r="M311">
        <v>0.67002261618151315</v>
      </c>
      <c r="N311">
        <v>6</v>
      </c>
      <c r="O311">
        <v>1</v>
      </c>
      <c r="P311">
        <v>5</v>
      </c>
      <c r="Q311">
        <v>1</v>
      </c>
      <c r="R311">
        <v>0.6366819873057562</v>
      </c>
      <c r="S311">
        <v>2024</v>
      </c>
      <c r="T311">
        <v>36</v>
      </c>
    </row>
    <row r="312" spans="1:20" x14ac:dyDescent="0.3">
      <c r="A312" s="284" t="s">
        <v>2473</v>
      </c>
      <c r="B312">
        <v>79</v>
      </c>
      <c r="C312" t="s">
        <v>710</v>
      </c>
      <c r="D312" t="s">
        <v>491</v>
      </c>
      <c r="E312">
        <v>386</v>
      </c>
      <c r="F312" t="s">
        <v>143</v>
      </c>
      <c r="G312" t="s">
        <v>1347</v>
      </c>
      <c r="H312">
        <v>13707</v>
      </c>
      <c r="I312">
        <v>7</v>
      </c>
      <c r="J312">
        <v>2086</v>
      </c>
      <c r="K312">
        <v>2.8160793755015685E-2</v>
      </c>
      <c r="L312">
        <v>0.18504314477468839</v>
      </c>
      <c r="M312">
        <v>0.69818340993652883</v>
      </c>
      <c r="N312">
        <v>7</v>
      </c>
      <c r="O312">
        <v>1</v>
      </c>
      <c r="P312">
        <v>6</v>
      </c>
      <c r="Q312">
        <v>1</v>
      </c>
      <c r="R312">
        <v>0.67002261618151315</v>
      </c>
      <c r="S312">
        <v>2024</v>
      </c>
      <c r="T312">
        <v>36</v>
      </c>
    </row>
    <row r="313" spans="1:20" x14ac:dyDescent="0.3">
      <c r="A313" s="284" t="s">
        <v>2474</v>
      </c>
      <c r="B313">
        <v>79</v>
      </c>
      <c r="C313" t="s">
        <v>710</v>
      </c>
      <c r="D313" t="s">
        <v>326</v>
      </c>
      <c r="E313">
        <v>355</v>
      </c>
      <c r="F313" t="s">
        <v>143</v>
      </c>
      <c r="G313" t="s">
        <v>1347</v>
      </c>
      <c r="H313">
        <v>13707</v>
      </c>
      <c r="I313">
        <v>8</v>
      </c>
      <c r="J313">
        <v>1012</v>
      </c>
      <c r="K313">
        <v>2.5899175603706137E-2</v>
      </c>
      <c r="L313">
        <v>0.35079051383399207</v>
      </c>
      <c r="M313">
        <v>0.72408258554023497</v>
      </c>
      <c r="N313">
        <v>8</v>
      </c>
      <c r="O313">
        <v>1</v>
      </c>
      <c r="P313">
        <v>7</v>
      </c>
      <c r="Q313">
        <v>1</v>
      </c>
      <c r="R313">
        <v>0.69818340993652883</v>
      </c>
      <c r="S313">
        <v>2024</v>
      </c>
      <c r="T313">
        <v>36</v>
      </c>
    </row>
    <row r="314" spans="1:20" x14ac:dyDescent="0.3">
      <c r="A314" s="284" t="s">
        <v>2378</v>
      </c>
      <c r="B314">
        <v>79</v>
      </c>
      <c r="C314" t="s">
        <v>710</v>
      </c>
      <c r="D314" t="s">
        <v>222</v>
      </c>
      <c r="E314">
        <v>297</v>
      </c>
      <c r="F314" t="s">
        <v>143</v>
      </c>
      <c r="G314" t="s">
        <v>1349</v>
      </c>
      <c r="H314">
        <v>13707</v>
      </c>
      <c r="I314">
        <v>9</v>
      </c>
      <c r="J314">
        <v>1700</v>
      </c>
      <c r="K314">
        <v>2.1667760998030205E-2</v>
      </c>
      <c r="L314">
        <v>0.17470588235294118</v>
      </c>
      <c r="M314">
        <v>0.74575034653826522</v>
      </c>
      <c r="N314">
        <v>9</v>
      </c>
      <c r="O314">
        <v>1</v>
      </c>
      <c r="P314">
        <v>8</v>
      </c>
      <c r="Q314">
        <v>1</v>
      </c>
      <c r="R314">
        <v>0.72408258554023497</v>
      </c>
      <c r="S314">
        <v>2024</v>
      </c>
      <c r="T314">
        <v>36</v>
      </c>
    </row>
    <row r="315" spans="1:20" x14ac:dyDescent="0.3">
      <c r="A315" s="284" t="s">
        <v>2476</v>
      </c>
      <c r="B315">
        <v>79</v>
      </c>
      <c r="C315" t="s">
        <v>710</v>
      </c>
      <c r="D315" t="s">
        <v>526</v>
      </c>
      <c r="E315">
        <v>187</v>
      </c>
      <c r="F315" t="s">
        <v>143</v>
      </c>
      <c r="G315" t="s">
        <v>1349</v>
      </c>
      <c r="H315">
        <v>13707</v>
      </c>
      <c r="I315">
        <v>10</v>
      </c>
      <c r="J315">
        <v>343</v>
      </c>
      <c r="K315">
        <v>1.3642664332093091E-2</v>
      </c>
      <c r="L315">
        <v>0.54518950437317781</v>
      </c>
      <c r="M315">
        <v>0.75939301087035826</v>
      </c>
      <c r="N315">
        <v>10</v>
      </c>
      <c r="O315">
        <v>1</v>
      </c>
      <c r="P315">
        <v>9</v>
      </c>
      <c r="Q315">
        <v>1</v>
      </c>
      <c r="R315">
        <v>0.74575034653826522</v>
      </c>
      <c r="S315">
        <v>2024</v>
      </c>
      <c r="T315">
        <v>36</v>
      </c>
    </row>
    <row r="316" spans="1:20" x14ac:dyDescent="0.3">
      <c r="A316" s="284" t="s">
        <v>2371</v>
      </c>
      <c r="B316">
        <v>79</v>
      </c>
      <c r="C316" t="s">
        <v>710</v>
      </c>
      <c r="D316" t="s">
        <v>530</v>
      </c>
      <c r="E316">
        <v>179</v>
      </c>
      <c r="F316" t="s">
        <v>143</v>
      </c>
      <c r="G316" t="s">
        <v>1349</v>
      </c>
      <c r="H316">
        <v>13707</v>
      </c>
      <c r="I316">
        <v>11</v>
      </c>
      <c r="J316">
        <v>1040</v>
      </c>
      <c r="K316">
        <v>1.3059020938206756E-2</v>
      </c>
      <c r="L316">
        <v>0.17211538461538461</v>
      </c>
      <c r="M316">
        <v>0.77245203180856503</v>
      </c>
      <c r="N316">
        <v>11</v>
      </c>
      <c r="O316">
        <v>0</v>
      </c>
      <c r="P316">
        <v>10</v>
      </c>
      <c r="Q316">
        <v>0</v>
      </c>
      <c r="R316">
        <v>0.75939301087035826</v>
      </c>
      <c r="S316">
        <v>2024</v>
      </c>
      <c r="T316">
        <v>36</v>
      </c>
    </row>
    <row r="317" spans="1:20" x14ac:dyDescent="0.3">
      <c r="A317" s="284" t="s">
        <v>2475</v>
      </c>
      <c r="B317">
        <v>79</v>
      </c>
      <c r="C317" t="s">
        <v>710</v>
      </c>
      <c r="D317" t="s">
        <v>499</v>
      </c>
      <c r="E317">
        <v>171</v>
      </c>
      <c r="F317" t="s">
        <v>143</v>
      </c>
      <c r="G317" t="s">
        <v>1347</v>
      </c>
      <c r="H317">
        <v>13707</v>
      </c>
      <c r="I317">
        <v>12</v>
      </c>
      <c r="J317">
        <v>335</v>
      </c>
      <c r="K317">
        <v>1.247537754432042E-2</v>
      </c>
      <c r="L317">
        <v>0.5104477611940299</v>
      </c>
      <c r="M317">
        <v>0.78492740935288541</v>
      </c>
      <c r="N317">
        <v>12</v>
      </c>
      <c r="O317">
        <v>0</v>
      </c>
      <c r="P317">
        <v>11</v>
      </c>
      <c r="Q317">
        <v>0</v>
      </c>
      <c r="R317">
        <v>0.77245203180856503</v>
      </c>
      <c r="S317">
        <v>2024</v>
      </c>
      <c r="T317">
        <v>36</v>
      </c>
    </row>
    <row r="318" spans="1:20" x14ac:dyDescent="0.3">
      <c r="A318" s="284" t="s">
        <v>2358</v>
      </c>
      <c r="B318">
        <v>79</v>
      </c>
      <c r="C318" t="s">
        <v>710</v>
      </c>
      <c r="D318" t="s">
        <v>331</v>
      </c>
      <c r="E318">
        <v>138</v>
      </c>
      <c r="F318" t="s">
        <v>143</v>
      </c>
      <c r="G318" t="s">
        <v>1347</v>
      </c>
      <c r="H318">
        <v>13707</v>
      </c>
      <c r="I318">
        <v>13</v>
      </c>
      <c r="J318">
        <v>1284</v>
      </c>
      <c r="K318">
        <v>1.0067848544539286E-2</v>
      </c>
      <c r="L318">
        <v>0.10747663551401869</v>
      </c>
      <c r="M318">
        <v>0.79499525789742465</v>
      </c>
      <c r="N318">
        <v>13</v>
      </c>
      <c r="O318">
        <v>0</v>
      </c>
      <c r="P318">
        <v>12</v>
      </c>
      <c r="Q318">
        <v>0</v>
      </c>
      <c r="R318">
        <v>0.78492740935288541</v>
      </c>
      <c r="S318">
        <v>2024</v>
      </c>
      <c r="T318">
        <v>36</v>
      </c>
    </row>
    <row r="319" spans="1:20" x14ac:dyDescent="0.3">
      <c r="A319" s="284" t="s">
        <v>2478</v>
      </c>
      <c r="B319">
        <v>79</v>
      </c>
      <c r="C319" t="s">
        <v>710</v>
      </c>
      <c r="D319" t="s">
        <v>365</v>
      </c>
      <c r="E319">
        <v>127</v>
      </c>
      <c r="F319" t="s">
        <v>143</v>
      </c>
      <c r="G319" t="s">
        <v>1347</v>
      </c>
      <c r="H319">
        <v>13707</v>
      </c>
      <c r="I319">
        <v>14</v>
      </c>
      <c r="J319">
        <v>1109</v>
      </c>
      <c r="K319">
        <v>9.2653388779455753E-3</v>
      </c>
      <c r="L319">
        <v>0.11451758340847611</v>
      </c>
      <c r="M319">
        <v>0.80426059677537021</v>
      </c>
      <c r="N319">
        <v>14</v>
      </c>
      <c r="O319">
        <v>0</v>
      </c>
      <c r="P319">
        <v>13</v>
      </c>
      <c r="Q319">
        <v>0</v>
      </c>
      <c r="R319">
        <v>0.79499525789742465</v>
      </c>
      <c r="S319">
        <v>2024</v>
      </c>
      <c r="T319">
        <v>36</v>
      </c>
    </row>
    <row r="320" spans="1:20" x14ac:dyDescent="0.3">
      <c r="A320" s="284" t="s">
        <v>2477</v>
      </c>
      <c r="B320">
        <v>79</v>
      </c>
      <c r="C320" t="s">
        <v>710</v>
      </c>
      <c r="D320" t="s">
        <v>606</v>
      </c>
      <c r="E320">
        <v>126</v>
      </c>
      <c r="F320" t="s">
        <v>143</v>
      </c>
      <c r="G320" t="s">
        <v>1347</v>
      </c>
      <c r="H320">
        <v>13707</v>
      </c>
      <c r="I320">
        <v>15</v>
      </c>
      <c r="J320">
        <v>1530</v>
      </c>
      <c r="K320">
        <v>9.1923834537097834E-3</v>
      </c>
      <c r="L320">
        <v>8.2352941176470587E-2</v>
      </c>
      <c r="M320">
        <v>0.81345298022907997</v>
      </c>
      <c r="N320">
        <v>15</v>
      </c>
      <c r="O320">
        <v>0</v>
      </c>
      <c r="P320">
        <v>14</v>
      </c>
      <c r="Q320">
        <v>0</v>
      </c>
      <c r="R320">
        <v>0.80426059677537021</v>
      </c>
      <c r="S320">
        <v>2024</v>
      </c>
      <c r="T320">
        <v>36</v>
      </c>
    </row>
    <row r="321" spans="1:20" x14ac:dyDescent="0.3">
      <c r="A321" s="284" t="s">
        <v>2392</v>
      </c>
      <c r="B321">
        <v>83</v>
      </c>
      <c r="C321" t="s">
        <v>728</v>
      </c>
      <c r="D321" t="s">
        <v>368</v>
      </c>
      <c r="E321">
        <v>3280</v>
      </c>
      <c r="F321" t="s">
        <v>143</v>
      </c>
      <c r="G321" t="s">
        <v>1338</v>
      </c>
      <c r="H321">
        <v>11978</v>
      </c>
      <c r="I321">
        <v>1</v>
      </c>
      <c r="J321">
        <v>6104</v>
      </c>
      <c r="K321">
        <v>0.27383536483553184</v>
      </c>
      <c r="L321">
        <v>0.53735255570117957</v>
      </c>
      <c r="M321">
        <v>0.27383536483553184</v>
      </c>
      <c r="N321">
        <v>1</v>
      </c>
      <c r="O321">
        <v>1</v>
      </c>
      <c r="P321">
        <v>228</v>
      </c>
      <c r="Q321">
        <v>0</v>
      </c>
      <c r="R321">
        <v>0.99671700590939216</v>
      </c>
      <c r="S321">
        <v>2024</v>
      </c>
      <c r="T321">
        <v>36</v>
      </c>
    </row>
    <row r="322" spans="1:20" x14ac:dyDescent="0.3">
      <c r="A322" s="284" t="s">
        <v>2393</v>
      </c>
      <c r="B322">
        <v>83</v>
      </c>
      <c r="C322" t="s">
        <v>728</v>
      </c>
      <c r="D322" t="s">
        <v>408</v>
      </c>
      <c r="E322">
        <v>1772</v>
      </c>
      <c r="F322" t="s">
        <v>143</v>
      </c>
      <c r="G322" t="s">
        <v>1338</v>
      </c>
      <c r="H322">
        <v>11978</v>
      </c>
      <c r="I322">
        <v>2</v>
      </c>
      <c r="J322">
        <v>5976</v>
      </c>
      <c r="K322">
        <v>0.14793788612456168</v>
      </c>
      <c r="L322">
        <v>0.29651941097724233</v>
      </c>
      <c r="M322">
        <v>0.42177325096009355</v>
      </c>
      <c r="N322">
        <v>2</v>
      </c>
      <c r="O322">
        <v>1</v>
      </c>
      <c r="P322">
        <v>1</v>
      </c>
      <c r="Q322">
        <v>1</v>
      </c>
      <c r="R322">
        <v>0.27383536483553184</v>
      </c>
      <c r="S322">
        <v>2024</v>
      </c>
      <c r="T322">
        <v>36</v>
      </c>
    </row>
    <row r="323" spans="1:20" x14ac:dyDescent="0.3">
      <c r="A323" s="284" t="s">
        <v>2460</v>
      </c>
      <c r="B323">
        <v>83</v>
      </c>
      <c r="C323" t="s">
        <v>728</v>
      </c>
      <c r="D323" t="s">
        <v>368</v>
      </c>
      <c r="E323">
        <v>1401</v>
      </c>
      <c r="F323" t="s">
        <v>143</v>
      </c>
      <c r="G323" t="s">
        <v>1338</v>
      </c>
      <c r="H323">
        <v>11978</v>
      </c>
      <c r="I323">
        <v>3</v>
      </c>
      <c r="J323">
        <v>2816</v>
      </c>
      <c r="K323">
        <v>0.11696443479712806</v>
      </c>
      <c r="L323">
        <v>0.49751420454545453</v>
      </c>
      <c r="M323">
        <v>0.53873768575722158</v>
      </c>
      <c r="N323">
        <v>3</v>
      </c>
      <c r="O323">
        <v>1</v>
      </c>
      <c r="P323">
        <v>2</v>
      </c>
      <c r="Q323">
        <v>1</v>
      </c>
      <c r="R323">
        <v>0.42177325096009355</v>
      </c>
      <c r="S323">
        <v>2024</v>
      </c>
      <c r="T323">
        <v>36</v>
      </c>
    </row>
    <row r="324" spans="1:20" x14ac:dyDescent="0.3">
      <c r="A324" s="284" t="s">
        <v>2461</v>
      </c>
      <c r="B324">
        <v>83</v>
      </c>
      <c r="C324" t="s">
        <v>728</v>
      </c>
      <c r="D324" t="s">
        <v>447</v>
      </c>
      <c r="E324">
        <v>1017</v>
      </c>
      <c r="F324" t="s">
        <v>143</v>
      </c>
      <c r="G324" t="s">
        <v>1338</v>
      </c>
      <c r="H324">
        <v>11978</v>
      </c>
      <c r="I324">
        <v>4</v>
      </c>
      <c r="J324">
        <v>2679</v>
      </c>
      <c r="K324">
        <v>8.4905660377358486E-2</v>
      </c>
      <c r="L324">
        <v>0.3796192609182531</v>
      </c>
      <c r="M324">
        <v>0.62364334613458006</v>
      </c>
      <c r="N324">
        <v>4</v>
      </c>
      <c r="O324">
        <v>1</v>
      </c>
      <c r="P324">
        <v>3</v>
      </c>
      <c r="Q324">
        <v>1</v>
      </c>
      <c r="R324">
        <v>0.53873768575722158</v>
      </c>
      <c r="S324">
        <v>2024</v>
      </c>
      <c r="T324">
        <v>36</v>
      </c>
    </row>
    <row r="325" spans="1:20" x14ac:dyDescent="0.3">
      <c r="A325" s="284" t="s">
        <v>2462</v>
      </c>
      <c r="B325">
        <v>83</v>
      </c>
      <c r="C325" t="s">
        <v>728</v>
      </c>
      <c r="D325" t="s">
        <v>163</v>
      </c>
      <c r="E325">
        <v>888</v>
      </c>
      <c r="F325" t="s">
        <v>143</v>
      </c>
      <c r="G325" t="s">
        <v>1338</v>
      </c>
      <c r="H325">
        <v>11978</v>
      </c>
      <c r="I325">
        <v>5</v>
      </c>
      <c r="J325">
        <v>2966</v>
      </c>
      <c r="K325">
        <v>7.4135915845717146E-2</v>
      </c>
      <c r="L325">
        <v>0.29939312204989887</v>
      </c>
      <c r="M325">
        <v>0.69777926198029716</v>
      </c>
      <c r="N325">
        <v>5</v>
      </c>
      <c r="O325">
        <v>1</v>
      </c>
      <c r="P325">
        <v>4</v>
      </c>
      <c r="Q325">
        <v>1</v>
      </c>
      <c r="R325">
        <v>0.62364334613458006</v>
      </c>
      <c r="S325">
        <v>2024</v>
      </c>
      <c r="T325">
        <v>36</v>
      </c>
    </row>
    <row r="326" spans="1:20" x14ac:dyDescent="0.3">
      <c r="A326" s="284" t="s">
        <v>2267</v>
      </c>
      <c r="B326">
        <v>83</v>
      </c>
      <c r="C326" t="s">
        <v>728</v>
      </c>
      <c r="D326" t="s">
        <v>338</v>
      </c>
      <c r="E326">
        <v>697</v>
      </c>
      <c r="F326" t="s">
        <v>143</v>
      </c>
      <c r="G326" t="s">
        <v>1338</v>
      </c>
      <c r="H326">
        <v>11978</v>
      </c>
      <c r="I326">
        <v>6</v>
      </c>
      <c r="J326">
        <v>3789</v>
      </c>
      <c r="K326">
        <v>5.8190015027550508E-2</v>
      </c>
      <c r="L326">
        <v>0.18395354974927422</v>
      </c>
      <c r="M326">
        <v>0.75596927700784766</v>
      </c>
      <c r="N326">
        <v>6</v>
      </c>
      <c r="O326">
        <v>1</v>
      </c>
      <c r="P326">
        <v>5</v>
      </c>
      <c r="Q326">
        <v>1</v>
      </c>
      <c r="R326">
        <v>0.69777926198029716</v>
      </c>
      <c r="S326">
        <v>2024</v>
      </c>
      <c r="T326">
        <v>36</v>
      </c>
    </row>
    <row r="327" spans="1:20" x14ac:dyDescent="0.3">
      <c r="A327" s="284" t="s">
        <v>2271</v>
      </c>
      <c r="B327">
        <v>83</v>
      </c>
      <c r="C327" t="s">
        <v>728</v>
      </c>
      <c r="D327" t="s">
        <v>338</v>
      </c>
      <c r="E327">
        <v>628</v>
      </c>
      <c r="F327" t="s">
        <v>143</v>
      </c>
      <c r="G327" t="s">
        <v>1338</v>
      </c>
      <c r="H327">
        <v>11978</v>
      </c>
      <c r="I327">
        <v>7</v>
      </c>
      <c r="J327">
        <v>2657</v>
      </c>
      <c r="K327">
        <v>5.2429453998998163E-2</v>
      </c>
      <c r="L327">
        <v>0.23635679337598794</v>
      </c>
      <c r="M327">
        <v>0.80839873100684578</v>
      </c>
      <c r="N327">
        <v>7</v>
      </c>
      <c r="O327">
        <v>0</v>
      </c>
      <c r="P327">
        <v>6</v>
      </c>
      <c r="Q327">
        <v>0</v>
      </c>
      <c r="R327">
        <v>0.75596927700784766</v>
      </c>
      <c r="S327">
        <v>2024</v>
      </c>
      <c r="T327">
        <v>36</v>
      </c>
    </row>
    <row r="328" spans="1:20" x14ac:dyDescent="0.3">
      <c r="A328" s="284" t="s">
        <v>2465</v>
      </c>
      <c r="B328">
        <v>83</v>
      </c>
      <c r="C328" t="s">
        <v>728</v>
      </c>
      <c r="D328" t="s">
        <v>368</v>
      </c>
      <c r="E328">
        <v>469</v>
      </c>
      <c r="F328" t="s">
        <v>143</v>
      </c>
      <c r="G328" t="s">
        <v>1338</v>
      </c>
      <c r="H328">
        <v>11978</v>
      </c>
      <c r="I328">
        <v>8</v>
      </c>
      <c r="J328">
        <v>874</v>
      </c>
      <c r="K328">
        <v>3.9155117715812322E-2</v>
      </c>
      <c r="L328">
        <v>0.53661327231121281</v>
      </c>
      <c r="M328">
        <v>0.84755384872265815</v>
      </c>
      <c r="N328">
        <v>8</v>
      </c>
      <c r="O328">
        <v>0</v>
      </c>
      <c r="P328">
        <v>7</v>
      </c>
      <c r="Q328">
        <v>0</v>
      </c>
      <c r="R328">
        <v>0.80839873100684578</v>
      </c>
      <c r="S328">
        <v>2024</v>
      </c>
      <c r="T328">
        <v>36</v>
      </c>
    </row>
    <row r="329" spans="1:20" x14ac:dyDescent="0.3">
      <c r="A329" s="284" t="s">
        <v>2459</v>
      </c>
      <c r="B329">
        <v>83</v>
      </c>
      <c r="C329" t="s">
        <v>728</v>
      </c>
      <c r="D329" t="s">
        <v>527</v>
      </c>
      <c r="E329">
        <v>368</v>
      </c>
      <c r="F329" t="s">
        <v>1339</v>
      </c>
      <c r="G329" t="s">
        <v>1340</v>
      </c>
      <c r="H329">
        <v>11978</v>
      </c>
      <c r="I329">
        <v>9</v>
      </c>
      <c r="J329">
        <v>2059</v>
      </c>
      <c r="K329">
        <v>3.072299215227918E-2</v>
      </c>
      <c r="L329">
        <v>0.1787275376396309</v>
      </c>
      <c r="M329">
        <v>0.87827684087493729</v>
      </c>
      <c r="N329">
        <v>9</v>
      </c>
      <c r="O329">
        <v>0</v>
      </c>
      <c r="P329">
        <v>8</v>
      </c>
      <c r="Q329">
        <v>0</v>
      </c>
      <c r="R329">
        <v>0.84755384872265815</v>
      </c>
      <c r="S329">
        <v>2024</v>
      </c>
      <c r="T329">
        <v>36</v>
      </c>
    </row>
    <row r="330" spans="1:20" x14ac:dyDescent="0.3">
      <c r="A330" s="284" t="s">
        <v>2276</v>
      </c>
      <c r="B330">
        <v>83</v>
      </c>
      <c r="C330" t="s">
        <v>728</v>
      </c>
      <c r="D330" t="s">
        <v>338</v>
      </c>
      <c r="E330">
        <v>358</v>
      </c>
      <c r="F330" t="s">
        <v>143</v>
      </c>
      <c r="G330" t="s">
        <v>1338</v>
      </c>
      <c r="H330">
        <v>11978</v>
      </c>
      <c r="I330">
        <v>10</v>
      </c>
      <c r="J330">
        <v>1508</v>
      </c>
      <c r="K330">
        <v>2.9888128235097677E-2</v>
      </c>
      <c r="L330">
        <v>0.23740053050397877</v>
      </c>
      <c r="M330">
        <v>0.90816496911003497</v>
      </c>
      <c r="N330">
        <v>10</v>
      </c>
      <c r="O330">
        <v>0</v>
      </c>
      <c r="P330">
        <v>9</v>
      </c>
      <c r="Q330">
        <v>0</v>
      </c>
      <c r="R330">
        <v>0.87827684087493729</v>
      </c>
      <c r="S330">
        <v>2024</v>
      </c>
      <c r="T330">
        <v>36</v>
      </c>
    </row>
    <row r="331" spans="1:20" x14ac:dyDescent="0.3">
      <c r="A331" s="284" t="s">
        <v>2466</v>
      </c>
      <c r="B331">
        <v>83</v>
      </c>
      <c r="C331" t="s">
        <v>728</v>
      </c>
      <c r="D331" t="s">
        <v>1150</v>
      </c>
      <c r="E331">
        <v>78</v>
      </c>
      <c r="F331" t="s">
        <v>1339</v>
      </c>
      <c r="G331" t="s">
        <v>1340</v>
      </c>
      <c r="H331">
        <v>11978</v>
      </c>
      <c r="I331">
        <v>11</v>
      </c>
      <c r="J331">
        <v>405</v>
      </c>
      <c r="K331">
        <v>6.5119385540156954E-3</v>
      </c>
      <c r="L331">
        <v>0.19259259259259259</v>
      </c>
      <c r="M331">
        <v>0.91467690766405063</v>
      </c>
      <c r="N331">
        <v>11</v>
      </c>
      <c r="O331">
        <v>0</v>
      </c>
      <c r="P331">
        <v>10</v>
      </c>
      <c r="Q331">
        <v>0</v>
      </c>
      <c r="R331">
        <v>0.90816496911003497</v>
      </c>
      <c r="S331">
        <v>2024</v>
      </c>
      <c r="T331">
        <v>36</v>
      </c>
    </row>
    <row r="332" spans="1:20" x14ac:dyDescent="0.3">
      <c r="A332" s="284" t="s">
        <v>2464</v>
      </c>
      <c r="B332">
        <v>83</v>
      </c>
      <c r="C332" t="s">
        <v>728</v>
      </c>
      <c r="D332" t="s">
        <v>1148</v>
      </c>
      <c r="E332">
        <v>60</v>
      </c>
      <c r="F332" t="s">
        <v>1339</v>
      </c>
      <c r="G332" t="s">
        <v>1340</v>
      </c>
      <c r="H332">
        <v>11978</v>
      </c>
      <c r="I332">
        <v>12</v>
      </c>
      <c r="J332">
        <v>381</v>
      </c>
      <c r="K332">
        <v>5.0091835030889962E-3</v>
      </c>
      <c r="L332">
        <v>0.15748031496062992</v>
      </c>
      <c r="M332">
        <v>0.91968609116713962</v>
      </c>
      <c r="N332">
        <v>12</v>
      </c>
      <c r="O332">
        <v>0</v>
      </c>
      <c r="P332">
        <v>11</v>
      </c>
      <c r="Q332">
        <v>0</v>
      </c>
      <c r="R332">
        <v>0.91467690766405063</v>
      </c>
      <c r="S332">
        <v>2024</v>
      </c>
      <c r="T332">
        <v>36</v>
      </c>
    </row>
    <row r="333" spans="1:20" x14ac:dyDescent="0.3">
      <c r="A333" s="284" t="s">
        <v>2463</v>
      </c>
      <c r="B333">
        <v>83</v>
      </c>
      <c r="C333" t="s">
        <v>728</v>
      </c>
      <c r="D333" t="s">
        <v>381</v>
      </c>
      <c r="E333">
        <v>53</v>
      </c>
      <c r="F333" t="s">
        <v>143</v>
      </c>
      <c r="G333" t="s">
        <v>1350</v>
      </c>
      <c r="H333">
        <v>11978</v>
      </c>
      <c r="I333">
        <v>13</v>
      </c>
      <c r="J333">
        <v>4413</v>
      </c>
      <c r="K333">
        <v>4.4247787610619468E-3</v>
      </c>
      <c r="L333">
        <v>1.2009970541581691E-2</v>
      </c>
      <c r="M333">
        <v>0.92411086992820157</v>
      </c>
      <c r="N333">
        <v>13</v>
      </c>
      <c r="O333">
        <v>0</v>
      </c>
      <c r="P333">
        <v>12</v>
      </c>
      <c r="Q333">
        <v>0</v>
      </c>
      <c r="R333">
        <v>0.91968609116713962</v>
      </c>
      <c r="S333">
        <v>2024</v>
      </c>
      <c r="T333">
        <v>36</v>
      </c>
    </row>
    <row r="334" spans="1:20" x14ac:dyDescent="0.3">
      <c r="A334" s="284" t="s">
        <v>2265</v>
      </c>
      <c r="B334">
        <v>83</v>
      </c>
      <c r="C334" t="s">
        <v>728</v>
      </c>
      <c r="D334" t="s">
        <v>160</v>
      </c>
      <c r="E334">
        <v>49</v>
      </c>
      <c r="F334" t="s">
        <v>143</v>
      </c>
      <c r="G334" t="s">
        <v>1338</v>
      </c>
      <c r="H334">
        <v>11978</v>
      </c>
      <c r="I334">
        <v>14</v>
      </c>
      <c r="J334">
        <v>1805</v>
      </c>
      <c r="K334">
        <v>4.0908331941893472E-3</v>
      </c>
      <c r="L334">
        <v>2.7146814404432132E-2</v>
      </c>
      <c r="M334">
        <v>0.92820170312239092</v>
      </c>
      <c r="N334">
        <v>14</v>
      </c>
      <c r="O334">
        <v>0</v>
      </c>
      <c r="P334">
        <v>13</v>
      </c>
      <c r="Q334">
        <v>0</v>
      </c>
      <c r="R334">
        <v>0.92411086992820157</v>
      </c>
      <c r="S334">
        <v>2024</v>
      </c>
      <c r="T334">
        <v>36</v>
      </c>
    </row>
    <row r="335" spans="1:20" x14ac:dyDescent="0.3">
      <c r="A335" s="284" t="s">
        <v>2273</v>
      </c>
      <c r="B335">
        <v>83</v>
      </c>
      <c r="C335" t="s">
        <v>728</v>
      </c>
      <c r="D335" t="s">
        <v>324</v>
      </c>
      <c r="E335">
        <v>47</v>
      </c>
      <c r="F335" t="s">
        <v>143</v>
      </c>
      <c r="G335" t="s">
        <v>1338</v>
      </c>
      <c r="H335">
        <v>11978</v>
      </c>
      <c r="I335">
        <v>15</v>
      </c>
      <c r="J335">
        <v>702</v>
      </c>
      <c r="K335">
        <v>3.9238604107530474E-3</v>
      </c>
      <c r="L335">
        <v>6.6951566951566954E-2</v>
      </c>
      <c r="M335">
        <v>0.93212556353314402</v>
      </c>
      <c r="N335">
        <v>15</v>
      </c>
      <c r="O335">
        <v>0</v>
      </c>
      <c r="P335">
        <v>14</v>
      </c>
      <c r="Q335">
        <v>0</v>
      </c>
      <c r="R335">
        <v>0.92820170312239092</v>
      </c>
      <c r="S335">
        <v>2024</v>
      </c>
      <c r="T335">
        <v>36</v>
      </c>
    </row>
    <row r="336" spans="1:20" x14ac:dyDescent="0.3">
      <c r="A336" s="284" t="s">
        <v>2463</v>
      </c>
      <c r="B336">
        <v>85</v>
      </c>
      <c r="C336" t="s">
        <v>729</v>
      </c>
      <c r="D336" t="s">
        <v>381</v>
      </c>
      <c r="E336">
        <v>3011</v>
      </c>
      <c r="F336" t="s">
        <v>143</v>
      </c>
      <c r="G336" t="s">
        <v>1350</v>
      </c>
      <c r="H336">
        <v>19973</v>
      </c>
      <c r="I336">
        <v>1</v>
      </c>
      <c r="J336">
        <v>4413</v>
      </c>
      <c r="K336">
        <v>0.15075351724828517</v>
      </c>
      <c r="L336">
        <v>0.68230228869249943</v>
      </c>
      <c r="M336">
        <v>0.15075351724828517</v>
      </c>
      <c r="N336">
        <v>1</v>
      </c>
      <c r="O336">
        <v>1</v>
      </c>
      <c r="P336">
        <v>149.5</v>
      </c>
      <c r="Q336">
        <v>0</v>
      </c>
      <c r="R336">
        <v>0.99741192185673799</v>
      </c>
      <c r="S336">
        <v>2024</v>
      </c>
      <c r="T336">
        <v>36</v>
      </c>
    </row>
    <row r="337" spans="1:20" x14ac:dyDescent="0.3">
      <c r="A337" s="284" t="s">
        <v>2480</v>
      </c>
      <c r="B337">
        <v>85</v>
      </c>
      <c r="C337" t="s">
        <v>729</v>
      </c>
      <c r="D337" t="s">
        <v>381</v>
      </c>
      <c r="E337">
        <v>2331</v>
      </c>
      <c r="F337" t="s">
        <v>143</v>
      </c>
      <c r="G337" t="s">
        <v>1350</v>
      </c>
      <c r="H337">
        <v>19973</v>
      </c>
      <c r="I337">
        <v>2</v>
      </c>
      <c r="J337">
        <v>3170</v>
      </c>
      <c r="K337">
        <v>0.11670755519951935</v>
      </c>
      <c r="L337">
        <v>0.73533123028391167</v>
      </c>
      <c r="M337">
        <v>0.26746107244780454</v>
      </c>
      <c r="N337">
        <v>2</v>
      </c>
      <c r="O337">
        <v>1</v>
      </c>
      <c r="P337">
        <v>1</v>
      </c>
      <c r="Q337">
        <v>1</v>
      </c>
      <c r="R337">
        <v>0.15075351724828517</v>
      </c>
      <c r="S337">
        <v>2024</v>
      </c>
      <c r="T337">
        <v>36</v>
      </c>
    </row>
    <row r="338" spans="1:20" x14ac:dyDescent="0.3">
      <c r="A338" s="284" t="s">
        <v>2481</v>
      </c>
      <c r="B338">
        <v>85</v>
      </c>
      <c r="C338" t="s">
        <v>729</v>
      </c>
      <c r="D338" t="s">
        <v>381</v>
      </c>
      <c r="E338">
        <v>2274</v>
      </c>
      <c r="F338" t="s">
        <v>143</v>
      </c>
      <c r="G338" t="s">
        <v>1350</v>
      </c>
      <c r="H338">
        <v>19973</v>
      </c>
      <c r="I338">
        <v>3</v>
      </c>
      <c r="J338">
        <v>3175</v>
      </c>
      <c r="K338">
        <v>0.1138537024983728</v>
      </c>
      <c r="L338">
        <v>0.71622047244094489</v>
      </c>
      <c r="M338">
        <v>0.38131477494617733</v>
      </c>
      <c r="N338">
        <v>3</v>
      </c>
      <c r="O338">
        <v>1</v>
      </c>
      <c r="P338">
        <v>2</v>
      </c>
      <c r="Q338">
        <v>1</v>
      </c>
      <c r="R338">
        <v>0.26746107244780454</v>
      </c>
      <c r="S338">
        <v>2024</v>
      </c>
      <c r="T338">
        <v>36</v>
      </c>
    </row>
    <row r="339" spans="1:20" x14ac:dyDescent="0.3">
      <c r="A339" s="284" t="s">
        <v>2479</v>
      </c>
      <c r="B339">
        <v>85</v>
      </c>
      <c r="C339" t="s">
        <v>729</v>
      </c>
      <c r="D339" t="s">
        <v>268</v>
      </c>
      <c r="E339">
        <v>2236</v>
      </c>
      <c r="F339" t="s">
        <v>143</v>
      </c>
      <c r="G339" t="s">
        <v>1350</v>
      </c>
      <c r="H339">
        <v>19973</v>
      </c>
      <c r="I339">
        <v>4</v>
      </c>
      <c r="J339">
        <v>3255</v>
      </c>
      <c r="K339">
        <v>0.11195113403094177</v>
      </c>
      <c r="L339">
        <v>0.68694316436251923</v>
      </c>
      <c r="M339">
        <v>0.49326590897711908</v>
      </c>
      <c r="N339">
        <v>4</v>
      </c>
      <c r="O339">
        <v>1</v>
      </c>
      <c r="P339">
        <v>3</v>
      </c>
      <c r="Q339">
        <v>1</v>
      </c>
      <c r="R339">
        <v>0.38131477494617733</v>
      </c>
      <c r="S339">
        <v>2024</v>
      </c>
      <c r="T339">
        <v>36</v>
      </c>
    </row>
    <row r="340" spans="1:20" x14ac:dyDescent="0.3">
      <c r="A340" s="284" t="s">
        <v>2482</v>
      </c>
      <c r="B340">
        <v>85</v>
      </c>
      <c r="C340" t="s">
        <v>729</v>
      </c>
      <c r="D340" t="s">
        <v>587</v>
      </c>
      <c r="E340">
        <v>1364</v>
      </c>
      <c r="F340" t="s">
        <v>143</v>
      </c>
      <c r="G340" t="s">
        <v>1350</v>
      </c>
      <c r="H340">
        <v>19973</v>
      </c>
      <c r="I340">
        <v>5</v>
      </c>
      <c r="J340">
        <v>3439</v>
      </c>
      <c r="K340">
        <v>6.8292194462524408E-2</v>
      </c>
      <c r="L340">
        <v>0.39662692643210234</v>
      </c>
      <c r="M340">
        <v>0.56155810343964352</v>
      </c>
      <c r="N340">
        <v>5</v>
      </c>
      <c r="O340">
        <v>1</v>
      </c>
      <c r="P340">
        <v>4</v>
      </c>
      <c r="Q340">
        <v>1</v>
      </c>
      <c r="R340">
        <v>0.49326590897711908</v>
      </c>
      <c r="S340">
        <v>2024</v>
      </c>
      <c r="T340">
        <v>36</v>
      </c>
    </row>
    <row r="341" spans="1:20" x14ac:dyDescent="0.3">
      <c r="A341" s="284" t="s">
        <v>2467</v>
      </c>
      <c r="B341">
        <v>85</v>
      </c>
      <c r="C341" t="s">
        <v>729</v>
      </c>
      <c r="D341" t="s">
        <v>381</v>
      </c>
      <c r="E341">
        <v>1349</v>
      </c>
      <c r="F341" t="s">
        <v>143</v>
      </c>
      <c r="G341" t="s">
        <v>1350</v>
      </c>
      <c r="H341">
        <v>19973</v>
      </c>
      <c r="I341">
        <v>6</v>
      </c>
      <c r="J341">
        <v>1980</v>
      </c>
      <c r="K341">
        <v>6.7541180593801639E-2</v>
      </c>
      <c r="L341">
        <v>0.68131313131313131</v>
      </c>
      <c r="M341">
        <v>0.62909928403344517</v>
      </c>
      <c r="N341">
        <v>6</v>
      </c>
      <c r="O341">
        <v>1</v>
      </c>
      <c r="P341">
        <v>5</v>
      </c>
      <c r="Q341">
        <v>1</v>
      </c>
      <c r="R341">
        <v>0.56155810343964352</v>
      </c>
      <c r="S341">
        <v>2024</v>
      </c>
      <c r="T341">
        <v>36</v>
      </c>
    </row>
    <row r="342" spans="1:20" x14ac:dyDescent="0.3">
      <c r="A342" s="284" t="s">
        <v>2435</v>
      </c>
      <c r="B342">
        <v>85</v>
      </c>
      <c r="C342" t="s">
        <v>729</v>
      </c>
      <c r="D342" t="s">
        <v>237</v>
      </c>
      <c r="E342">
        <v>1256</v>
      </c>
      <c r="F342" t="s">
        <v>143</v>
      </c>
      <c r="G342" t="s">
        <v>1350</v>
      </c>
      <c r="H342">
        <v>19973</v>
      </c>
      <c r="I342">
        <v>7</v>
      </c>
      <c r="J342">
        <v>2503</v>
      </c>
      <c r="K342">
        <v>6.2884894607720426E-2</v>
      </c>
      <c r="L342">
        <v>0.50179784258889337</v>
      </c>
      <c r="M342">
        <v>0.69198417864116557</v>
      </c>
      <c r="N342">
        <v>7</v>
      </c>
      <c r="O342">
        <v>1</v>
      </c>
      <c r="P342">
        <v>6</v>
      </c>
      <c r="Q342">
        <v>1</v>
      </c>
      <c r="R342">
        <v>0.62909928403344517</v>
      </c>
      <c r="S342">
        <v>2024</v>
      </c>
      <c r="T342">
        <v>36</v>
      </c>
    </row>
    <row r="343" spans="1:20" x14ac:dyDescent="0.3">
      <c r="A343" s="284" t="s">
        <v>2483</v>
      </c>
      <c r="B343">
        <v>85</v>
      </c>
      <c r="C343" t="s">
        <v>729</v>
      </c>
      <c r="D343" t="s">
        <v>594</v>
      </c>
      <c r="E343">
        <v>647</v>
      </c>
      <c r="F343" t="s">
        <v>143</v>
      </c>
      <c r="G343" t="s">
        <v>1350</v>
      </c>
      <c r="H343">
        <v>19973</v>
      </c>
      <c r="I343">
        <v>8</v>
      </c>
      <c r="J343">
        <v>1063</v>
      </c>
      <c r="K343">
        <v>3.2393731537575729E-2</v>
      </c>
      <c r="L343">
        <v>0.60865475070555031</v>
      </c>
      <c r="M343">
        <v>0.72437791017874131</v>
      </c>
      <c r="N343">
        <v>8</v>
      </c>
      <c r="O343">
        <v>1</v>
      </c>
      <c r="P343">
        <v>7</v>
      </c>
      <c r="Q343">
        <v>1</v>
      </c>
      <c r="R343">
        <v>0.69198417864116557</v>
      </c>
      <c r="S343">
        <v>2024</v>
      </c>
      <c r="T343">
        <v>36</v>
      </c>
    </row>
    <row r="344" spans="1:20" x14ac:dyDescent="0.3">
      <c r="A344" s="284" t="s">
        <v>2484</v>
      </c>
      <c r="B344">
        <v>85</v>
      </c>
      <c r="C344" t="s">
        <v>729</v>
      </c>
      <c r="D344" t="s">
        <v>453</v>
      </c>
      <c r="E344">
        <v>637</v>
      </c>
      <c r="F344" t="s">
        <v>143</v>
      </c>
      <c r="G344" t="s">
        <v>1350</v>
      </c>
      <c r="H344">
        <v>19973</v>
      </c>
      <c r="I344">
        <v>9</v>
      </c>
      <c r="J344">
        <v>1064</v>
      </c>
      <c r="K344">
        <v>3.1893055625093876E-2</v>
      </c>
      <c r="L344">
        <v>0.59868421052631582</v>
      </c>
      <c r="M344">
        <v>0.75627096580383524</v>
      </c>
      <c r="N344">
        <v>9</v>
      </c>
      <c r="O344">
        <v>1</v>
      </c>
      <c r="P344">
        <v>8</v>
      </c>
      <c r="Q344">
        <v>1</v>
      </c>
      <c r="R344">
        <v>0.72437791017874131</v>
      </c>
      <c r="S344">
        <v>2024</v>
      </c>
      <c r="T344">
        <v>36</v>
      </c>
    </row>
    <row r="345" spans="1:20" x14ac:dyDescent="0.3">
      <c r="A345" s="284" t="s">
        <v>2430</v>
      </c>
      <c r="B345">
        <v>85</v>
      </c>
      <c r="C345" t="s">
        <v>729</v>
      </c>
      <c r="D345" t="s">
        <v>647</v>
      </c>
      <c r="E345">
        <v>566</v>
      </c>
      <c r="F345" t="s">
        <v>143</v>
      </c>
      <c r="G345" t="s">
        <v>1350</v>
      </c>
      <c r="H345">
        <v>19973</v>
      </c>
      <c r="I345">
        <v>10</v>
      </c>
      <c r="J345">
        <v>1725</v>
      </c>
      <c r="K345">
        <v>2.8338256646472739E-2</v>
      </c>
      <c r="L345">
        <v>0.32811594202898553</v>
      </c>
      <c r="M345">
        <v>0.78460922245030795</v>
      </c>
      <c r="N345">
        <v>10</v>
      </c>
      <c r="O345">
        <v>0</v>
      </c>
      <c r="P345">
        <v>9</v>
      </c>
      <c r="Q345">
        <v>0</v>
      </c>
      <c r="R345">
        <v>0.75627096580383524</v>
      </c>
      <c r="S345">
        <v>2024</v>
      </c>
      <c r="T345">
        <v>36</v>
      </c>
    </row>
    <row r="346" spans="1:20" x14ac:dyDescent="0.3">
      <c r="A346" s="284" t="s">
        <v>2486</v>
      </c>
      <c r="B346">
        <v>85</v>
      </c>
      <c r="C346" t="s">
        <v>729</v>
      </c>
      <c r="D346" t="s">
        <v>449</v>
      </c>
      <c r="E346">
        <v>406</v>
      </c>
      <c r="F346" t="s">
        <v>143</v>
      </c>
      <c r="G346" t="s">
        <v>1350</v>
      </c>
      <c r="H346">
        <v>19973</v>
      </c>
      <c r="I346">
        <v>11</v>
      </c>
      <c r="J346">
        <v>1277</v>
      </c>
      <c r="K346">
        <v>2.0327442046763129E-2</v>
      </c>
      <c r="L346">
        <v>0.31793265465935788</v>
      </c>
      <c r="M346">
        <v>0.80493666449707113</v>
      </c>
      <c r="N346">
        <v>11</v>
      </c>
      <c r="O346">
        <v>0</v>
      </c>
      <c r="P346">
        <v>10</v>
      </c>
      <c r="Q346">
        <v>0</v>
      </c>
      <c r="R346">
        <v>0.78460922245030795</v>
      </c>
      <c r="S346">
        <v>2024</v>
      </c>
      <c r="T346">
        <v>36</v>
      </c>
    </row>
    <row r="347" spans="1:20" x14ac:dyDescent="0.3">
      <c r="A347" s="284" t="s">
        <v>2487</v>
      </c>
      <c r="B347">
        <v>85</v>
      </c>
      <c r="C347" t="s">
        <v>729</v>
      </c>
      <c r="D347" t="s">
        <v>1153</v>
      </c>
      <c r="E347">
        <v>361</v>
      </c>
      <c r="F347" t="s">
        <v>1339</v>
      </c>
      <c r="G347" t="s">
        <v>1353</v>
      </c>
      <c r="H347">
        <v>19973</v>
      </c>
      <c r="I347">
        <v>12</v>
      </c>
      <c r="J347">
        <v>757</v>
      </c>
      <c r="K347">
        <v>1.8074400440594805E-2</v>
      </c>
      <c r="L347">
        <v>0.47688243064729197</v>
      </c>
      <c r="M347">
        <v>0.82301106493766596</v>
      </c>
      <c r="N347">
        <v>12</v>
      </c>
      <c r="O347">
        <v>0</v>
      </c>
      <c r="P347">
        <v>11</v>
      </c>
      <c r="Q347">
        <v>0</v>
      </c>
      <c r="R347">
        <v>0.80493666449707113</v>
      </c>
      <c r="S347">
        <v>2024</v>
      </c>
      <c r="T347">
        <v>36</v>
      </c>
    </row>
    <row r="348" spans="1:20" x14ac:dyDescent="0.3">
      <c r="A348" s="284" t="s">
        <v>2485</v>
      </c>
      <c r="B348">
        <v>85</v>
      </c>
      <c r="C348" t="s">
        <v>729</v>
      </c>
      <c r="D348" t="s">
        <v>200</v>
      </c>
      <c r="E348">
        <v>334</v>
      </c>
      <c r="F348" t="s">
        <v>143</v>
      </c>
      <c r="G348" t="s">
        <v>1350</v>
      </c>
      <c r="H348">
        <v>19973</v>
      </c>
      <c r="I348">
        <v>13</v>
      </c>
      <c r="J348">
        <v>3156</v>
      </c>
      <c r="K348">
        <v>1.6722575476893806E-2</v>
      </c>
      <c r="L348">
        <v>0.10583016476552598</v>
      </c>
      <c r="M348">
        <v>0.83973364041455978</v>
      </c>
      <c r="N348">
        <v>13</v>
      </c>
      <c r="O348">
        <v>0</v>
      </c>
      <c r="P348">
        <v>12</v>
      </c>
      <c r="Q348">
        <v>0</v>
      </c>
      <c r="R348">
        <v>0.82301106493766596</v>
      </c>
      <c r="S348">
        <v>2024</v>
      </c>
      <c r="T348">
        <v>36</v>
      </c>
    </row>
    <row r="349" spans="1:20" x14ac:dyDescent="0.3">
      <c r="A349" s="284" t="s">
        <v>2393</v>
      </c>
      <c r="B349">
        <v>85</v>
      </c>
      <c r="C349" t="s">
        <v>729</v>
      </c>
      <c r="D349" t="s">
        <v>408</v>
      </c>
      <c r="E349">
        <v>179</v>
      </c>
      <c r="F349" t="s">
        <v>143</v>
      </c>
      <c r="G349" t="s">
        <v>1338</v>
      </c>
      <c r="H349">
        <v>19973</v>
      </c>
      <c r="I349">
        <v>14</v>
      </c>
      <c r="J349">
        <v>5976</v>
      </c>
      <c r="K349">
        <v>8.962098833425124E-3</v>
      </c>
      <c r="L349">
        <v>2.995314591700134E-2</v>
      </c>
      <c r="M349">
        <v>0.84869573924798491</v>
      </c>
      <c r="N349">
        <v>14</v>
      </c>
      <c r="O349">
        <v>0</v>
      </c>
      <c r="P349">
        <v>13</v>
      </c>
      <c r="Q349">
        <v>0</v>
      </c>
      <c r="R349">
        <v>0.83973364041455978</v>
      </c>
      <c r="S349">
        <v>2024</v>
      </c>
      <c r="T349">
        <v>36</v>
      </c>
    </row>
    <row r="350" spans="1:20" x14ac:dyDescent="0.3">
      <c r="A350" s="284" t="s">
        <v>3187</v>
      </c>
      <c r="B350">
        <v>85</v>
      </c>
      <c r="C350" t="s">
        <v>729</v>
      </c>
      <c r="D350" t="s">
        <v>352</v>
      </c>
      <c r="E350">
        <v>152</v>
      </c>
      <c r="F350" t="s">
        <v>1339</v>
      </c>
      <c r="G350" t="s">
        <v>1353</v>
      </c>
      <c r="H350">
        <v>19973</v>
      </c>
      <c r="I350">
        <v>15</v>
      </c>
      <c r="J350">
        <v>533</v>
      </c>
      <c r="K350">
        <v>7.6102738697241277E-3</v>
      </c>
      <c r="L350">
        <v>0.28517823639774859</v>
      </c>
      <c r="M350">
        <v>0.85630601311770904</v>
      </c>
      <c r="N350">
        <v>15</v>
      </c>
      <c r="O350">
        <v>0</v>
      </c>
      <c r="P350">
        <v>14</v>
      </c>
      <c r="Q350">
        <v>0</v>
      </c>
      <c r="R350">
        <v>0.84869573924798491</v>
      </c>
      <c r="S350">
        <v>2024</v>
      </c>
      <c r="T350">
        <v>36</v>
      </c>
    </row>
    <row r="351" spans="1:20" x14ac:dyDescent="0.3">
      <c r="A351" s="284" t="s">
        <v>2489</v>
      </c>
      <c r="B351">
        <v>88</v>
      </c>
      <c r="C351" t="s">
        <v>731</v>
      </c>
      <c r="D351" t="s">
        <v>599</v>
      </c>
      <c r="E351">
        <v>507</v>
      </c>
      <c r="F351" t="s">
        <v>143</v>
      </c>
      <c r="G351" t="s">
        <v>1354</v>
      </c>
      <c r="H351">
        <v>1318</v>
      </c>
      <c r="I351">
        <v>1</v>
      </c>
      <c r="J351">
        <v>902</v>
      </c>
      <c r="K351">
        <v>0.38467374810318666</v>
      </c>
      <c r="L351">
        <v>0.56208425720620847</v>
      </c>
      <c r="M351">
        <v>0.38467374810318666</v>
      </c>
      <c r="N351">
        <v>1</v>
      </c>
      <c r="O351">
        <v>1</v>
      </c>
      <c r="P351">
        <v>259.5</v>
      </c>
      <c r="Q351">
        <v>0</v>
      </c>
      <c r="R351">
        <v>0.97992289590947479</v>
      </c>
      <c r="S351">
        <v>2024</v>
      </c>
      <c r="T351">
        <v>36</v>
      </c>
    </row>
    <row r="352" spans="1:20" x14ac:dyDescent="0.3">
      <c r="A352" s="284" t="s">
        <v>2490</v>
      </c>
      <c r="B352">
        <v>88</v>
      </c>
      <c r="C352" t="s">
        <v>731</v>
      </c>
      <c r="D352" t="s">
        <v>293</v>
      </c>
      <c r="E352">
        <v>298</v>
      </c>
      <c r="F352" t="s">
        <v>143</v>
      </c>
      <c r="G352" t="s">
        <v>1354</v>
      </c>
      <c r="H352">
        <v>1318</v>
      </c>
      <c r="I352">
        <v>2</v>
      </c>
      <c r="J352">
        <v>539</v>
      </c>
      <c r="K352">
        <v>0.22610015174506828</v>
      </c>
      <c r="L352">
        <v>0.55287569573283857</v>
      </c>
      <c r="M352">
        <v>0.61077389984825492</v>
      </c>
      <c r="N352">
        <v>2</v>
      </c>
      <c r="O352">
        <v>1</v>
      </c>
      <c r="P352">
        <v>1</v>
      </c>
      <c r="Q352">
        <v>1</v>
      </c>
      <c r="R352">
        <v>0.38467374810318666</v>
      </c>
      <c r="S352">
        <v>2024</v>
      </c>
      <c r="T352">
        <v>36</v>
      </c>
    </row>
    <row r="353" spans="1:20" x14ac:dyDescent="0.3">
      <c r="A353" s="284" t="s">
        <v>2491</v>
      </c>
      <c r="B353">
        <v>88</v>
      </c>
      <c r="C353" t="s">
        <v>731</v>
      </c>
      <c r="D353" t="s">
        <v>479</v>
      </c>
      <c r="E353">
        <v>174</v>
      </c>
      <c r="F353" t="s">
        <v>143</v>
      </c>
      <c r="G353" t="s">
        <v>1354</v>
      </c>
      <c r="H353">
        <v>1318</v>
      </c>
      <c r="I353">
        <v>3</v>
      </c>
      <c r="J353">
        <v>306</v>
      </c>
      <c r="K353">
        <v>0.13201820940819423</v>
      </c>
      <c r="L353">
        <v>0.56862745098039214</v>
      </c>
      <c r="M353">
        <v>0.74279210925644912</v>
      </c>
      <c r="N353">
        <v>3</v>
      </c>
      <c r="O353">
        <v>1</v>
      </c>
      <c r="P353">
        <v>2</v>
      </c>
      <c r="Q353">
        <v>1</v>
      </c>
      <c r="R353">
        <v>0.61077389984825492</v>
      </c>
      <c r="S353">
        <v>2024</v>
      </c>
      <c r="T353">
        <v>36</v>
      </c>
    </row>
    <row r="354" spans="1:20" x14ac:dyDescent="0.3">
      <c r="A354" s="284" t="s">
        <v>2492</v>
      </c>
      <c r="B354">
        <v>88</v>
      </c>
      <c r="C354" t="s">
        <v>731</v>
      </c>
      <c r="D354" t="s">
        <v>640</v>
      </c>
      <c r="E354">
        <v>134</v>
      </c>
      <c r="F354" t="s">
        <v>143</v>
      </c>
      <c r="G354" t="s">
        <v>1354</v>
      </c>
      <c r="H354">
        <v>1318</v>
      </c>
      <c r="I354">
        <v>4</v>
      </c>
      <c r="J354">
        <v>256</v>
      </c>
      <c r="K354">
        <v>0.10166919575113809</v>
      </c>
      <c r="L354">
        <v>0.5234375</v>
      </c>
      <c r="M354">
        <v>0.8444613050075872</v>
      </c>
      <c r="N354">
        <v>4</v>
      </c>
      <c r="O354">
        <v>1</v>
      </c>
      <c r="P354">
        <v>3</v>
      </c>
      <c r="Q354">
        <v>1</v>
      </c>
      <c r="R354">
        <v>0.74279210925644912</v>
      </c>
      <c r="S354">
        <v>2024</v>
      </c>
      <c r="T354">
        <v>36</v>
      </c>
    </row>
    <row r="355" spans="1:20" x14ac:dyDescent="0.3">
      <c r="A355" s="284" t="s">
        <v>2493</v>
      </c>
      <c r="B355">
        <v>88</v>
      </c>
      <c r="C355" t="s">
        <v>731</v>
      </c>
      <c r="D355" t="s">
        <v>245</v>
      </c>
      <c r="E355">
        <v>53</v>
      </c>
      <c r="F355" t="s">
        <v>143</v>
      </c>
      <c r="G355" t="s">
        <v>1354</v>
      </c>
      <c r="H355">
        <v>1318</v>
      </c>
      <c r="I355">
        <v>5</v>
      </c>
      <c r="J355">
        <v>99</v>
      </c>
      <c r="K355">
        <v>4.021244309559939E-2</v>
      </c>
      <c r="L355">
        <v>0.53535353535353536</v>
      </c>
      <c r="M355">
        <v>0.88467374810318655</v>
      </c>
      <c r="N355">
        <v>5</v>
      </c>
      <c r="O355">
        <v>0</v>
      </c>
      <c r="P355">
        <v>4</v>
      </c>
      <c r="Q355">
        <v>0</v>
      </c>
      <c r="R355">
        <v>0.8444613050075872</v>
      </c>
      <c r="S355">
        <v>2024</v>
      </c>
      <c r="T355">
        <v>36</v>
      </c>
    </row>
    <row r="356" spans="1:20" x14ac:dyDescent="0.3">
      <c r="A356" s="284" t="s">
        <v>2495</v>
      </c>
      <c r="B356">
        <v>88</v>
      </c>
      <c r="C356" t="s">
        <v>731</v>
      </c>
      <c r="D356" t="s">
        <v>406</v>
      </c>
      <c r="E356">
        <v>5</v>
      </c>
      <c r="F356" t="s">
        <v>143</v>
      </c>
      <c r="G356" t="s">
        <v>1354</v>
      </c>
      <c r="H356">
        <v>1318</v>
      </c>
      <c r="I356">
        <v>6</v>
      </c>
      <c r="J356">
        <v>11</v>
      </c>
      <c r="K356">
        <v>3.7936267071320183E-3</v>
      </c>
      <c r="L356">
        <v>0.45454545454545453</v>
      </c>
      <c r="M356">
        <v>0.88846737481031857</v>
      </c>
      <c r="N356">
        <v>6</v>
      </c>
      <c r="O356">
        <v>0</v>
      </c>
      <c r="P356">
        <v>5</v>
      </c>
      <c r="Q356">
        <v>0</v>
      </c>
      <c r="R356">
        <v>0.88467374810318655</v>
      </c>
      <c r="S356">
        <v>2024</v>
      </c>
      <c r="T356">
        <v>36</v>
      </c>
    </row>
    <row r="357" spans="1:20" x14ac:dyDescent="0.3">
      <c r="A357" s="284" t="s">
        <v>2401</v>
      </c>
      <c r="B357">
        <v>88</v>
      </c>
      <c r="C357" t="s">
        <v>731</v>
      </c>
      <c r="D357" t="s">
        <v>162</v>
      </c>
      <c r="E357">
        <v>4</v>
      </c>
      <c r="F357" t="s">
        <v>143</v>
      </c>
      <c r="G357" t="s">
        <v>1351</v>
      </c>
      <c r="H357">
        <v>1318</v>
      </c>
      <c r="I357">
        <v>7.5</v>
      </c>
      <c r="J357">
        <v>1490</v>
      </c>
      <c r="K357">
        <v>3.0349013657056147E-3</v>
      </c>
      <c r="L357">
        <v>2.6845637583892616E-3</v>
      </c>
      <c r="M357">
        <v>0.89150227617602418</v>
      </c>
      <c r="N357">
        <v>7</v>
      </c>
      <c r="O357">
        <v>0</v>
      </c>
      <c r="P357">
        <v>6</v>
      </c>
      <c r="Q357">
        <v>0</v>
      </c>
      <c r="R357">
        <v>0.88846737481031857</v>
      </c>
      <c r="S357">
        <v>2024</v>
      </c>
      <c r="T357">
        <v>36</v>
      </c>
    </row>
    <row r="358" spans="1:20" x14ac:dyDescent="0.3">
      <c r="A358" s="284" t="s">
        <v>2459</v>
      </c>
      <c r="B358">
        <v>88</v>
      </c>
      <c r="C358" t="s">
        <v>731</v>
      </c>
      <c r="D358" t="s">
        <v>527</v>
      </c>
      <c r="E358">
        <v>4</v>
      </c>
      <c r="F358" t="s">
        <v>1339</v>
      </c>
      <c r="G358" t="s">
        <v>1340</v>
      </c>
      <c r="H358">
        <v>1318</v>
      </c>
      <c r="I358">
        <v>7.5</v>
      </c>
      <c r="J358">
        <v>2059</v>
      </c>
      <c r="K358">
        <v>3.0349013657056147E-3</v>
      </c>
      <c r="L358">
        <v>1.942690626517727E-3</v>
      </c>
      <c r="M358">
        <v>0.89453717754172979</v>
      </c>
      <c r="N358">
        <v>8</v>
      </c>
      <c r="O358">
        <v>0</v>
      </c>
      <c r="P358">
        <v>7.5</v>
      </c>
      <c r="Q358">
        <v>0</v>
      </c>
      <c r="R358">
        <v>0.89150227617602418</v>
      </c>
      <c r="S358">
        <v>2024</v>
      </c>
      <c r="T358">
        <v>36</v>
      </c>
    </row>
    <row r="359" spans="1:20" x14ac:dyDescent="0.3">
      <c r="A359" s="284" t="s">
        <v>2400</v>
      </c>
      <c r="B359">
        <v>88</v>
      </c>
      <c r="C359" t="s">
        <v>731</v>
      </c>
      <c r="D359" t="s">
        <v>471</v>
      </c>
      <c r="E359">
        <v>3</v>
      </c>
      <c r="F359" t="s">
        <v>143</v>
      </c>
      <c r="G359" t="s">
        <v>1351</v>
      </c>
      <c r="H359">
        <v>1318</v>
      </c>
      <c r="I359">
        <v>10</v>
      </c>
      <c r="J359">
        <v>1404</v>
      </c>
      <c r="K359">
        <v>2.276176024279211E-3</v>
      </c>
      <c r="L359">
        <v>2.136752136752137E-3</v>
      </c>
      <c r="M359">
        <v>0.896813353566009</v>
      </c>
      <c r="N359">
        <v>9</v>
      </c>
      <c r="O359">
        <v>0</v>
      </c>
      <c r="P359">
        <v>7.5</v>
      </c>
      <c r="Q359">
        <v>0</v>
      </c>
      <c r="R359">
        <v>0.89453717754172979</v>
      </c>
      <c r="S359">
        <v>2024</v>
      </c>
      <c r="T359">
        <v>36</v>
      </c>
    </row>
    <row r="360" spans="1:20" x14ac:dyDescent="0.3">
      <c r="A360" s="284" t="s">
        <v>2535</v>
      </c>
      <c r="B360">
        <v>88</v>
      </c>
      <c r="C360" t="s">
        <v>731</v>
      </c>
      <c r="D360" t="s">
        <v>224</v>
      </c>
      <c r="E360">
        <v>3</v>
      </c>
      <c r="F360" t="s">
        <v>143</v>
      </c>
      <c r="G360" t="s">
        <v>1350</v>
      </c>
      <c r="H360">
        <v>1318</v>
      </c>
      <c r="I360">
        <v>10</v>
      </c>
      <c r="J360">
        <v>1982</v>
      </c>
      <c r="K360">
        <v>2.276176024279211E-3</v>
      </c>
      <c r="L360">
        <v>1.5136226034308778E-3</v>
      </c>
      <c r="M360">
        <v>0.89908952959028821</v>
      </c>
      <c r="N360">
        <v>10</v>
      </c>
      <c r="O360">
        <v>0</v>
      </c>
      <c r="P360">
        <v>10</v>
      </c>
      <c r="Q360">
        <v>0</v>
      </c>
      <c r="R360">
        <v>0.896813353566009</v>
      </c>
      <c r="S360">
        <v>2024</v>
      </c>
      <c r="T360">
        <v>36</v>
      </c>
    </row>
    <row r="361" spans="1:20" x14ac:dyDescent="0.3">
      <c r="A361" s="284" t="s">
        <v>2377</v>
      </c>
      <c r="B361">
        <v>88</v>
      </c>
      <c r="C361" t="s">
        <v>731</v>
      </c>
      <c r="D361" t="s">
        <v>299</v>
      </c>
      <c r="E361">
        <v>3</v>
      </c>
      <c r="F361" t="s">
        <v>143</v>
      </c>
      <c r="G361" t="s">
        <v>1349</v>
      </c>
      <c r="H361">
        <v>1318</v>
      </c>
      <c r="I361">
        <v>10</v>
      </c>
      <c r="J361">
        <v>1328</v>
      </c>
      <c r="K361">
        <v>2.276176024279211E-3</v>
      </c>
      <c r="L361">
        <v>2.2590361445783132E-3</v>
      </c>
      <c r="M361">
        <v>0.90136570561456741</v>
      </c>
      <c r="N361">
        <v>11</v>
      </c>
      <c r="O361">
        <v>0</v>
      </c>
      <c r="P361">
        <v>10</v>
      </c>
      <c r="Q361">
        <v>0</v>
      </c>
      <c r="R361">
        <v>0.89908952959028821</v>
      </c>
      <c r="S361">
        <v>2024</v>
      </c>
      <c r="T361">
        <v>36</v>
      </c>
    </row>
    <row r="362" spans="1:20" x14ac:dyDescent="0.3">
      <c r="A362" s="284" t="s">
        <v>2502</v>
      </c>
      <c r="B362">
        <v>89</v>
      </c>
      <c r="C362" t="s">
        <v>732</v>
      </c>
      <c r="D362" t="s">
        <v>238</v>
      </c>
      <c r="E362">
        <v>25</v>
      </c>
      <c r="F362" t="s">
        <v>143</v>
      </c>
      <c r="G362" t="s">
        <v>1345</v>
      </c>
      <c r="H362">
        <v>1571</v>
      </c>
      <c r="I362">
        <v>1</v>
      </c>
      <c r="J362">
        <v>4316</v>
      </c>
      <c r="K362">
        <v>1.5913430935709738E-2</v>
      </c>
      <c r="L362">
        <v>5.7924003707136235E-3</v>
      </c>
      <c r="M362">
        <v>1.5913430935709738E-2</v>
      </c>
      <c r="N362">
        <v>1</v>
      </c>
      <c r="O362">
        <v>1</v>
      </c>
      <c r="P362">
        <v>56</v>
      </c>
      <c r="Q362">
        <v>0</v>
      </c>
      <c r="R362">
        <v>0.96889226100151726</v>
      </c>
      <c r="S362">
        <v>2024</v>
      </c>
      <c r="T362">
        <v>36</v>
      </c>
    </row>
    <row r="363" spans="1:20" x14ac:dyDescent="0.3">
      <c r="A363" s="284" t="s">
        <v>2414</v>
      </c>
      <c r="B363">
        <v>89</v>
      </c>
      <c r="C363" t="s">
        <v>732</v>
      </c>
      <c r="D363" t="s">
        <v>490</v>
      </c>
      <c r="E363">
        <v>21</v>
      </c>
      <c r="F363" t="s">
        <v>143</v>
      </c>
      <c r="G363" t="s">
        <v>1338</v>
      </c>
      <c r="H363">
        <v>1571</v>
      </c>
      <c r="I363">
        <v>2</v>
      </c>
      <c r="J363">
        <v>7541</v>
      </c>
      <c r="K363">
        <v>1.336728198599618E-2</v>
      </c>
      <c r="L363">
        <v>2.7847765548335763E-3</v>
      </c>
      <c r="M363">
        <v>2.928071292170592E-2</v>
      </c>
      <c r="N363">
        <v>2</v>
      </c>
      <c r="O363">
        <v>1</v>
      </c>
      <c r="P363">
        <v>1</v>
      </c>
      <c r="Q363">
        <v>1</v>
      </c>
      <c r="R363">
        <v>1.5913430935709738E-2</v>
      </c>
      <c r="S363">
        <v>2024</v>
      </c>
      <c r="T363">
        <v>36</v>
      </c>
    </row>
    <row r="364" spans="1:20" x14ac:dyDescent="0.3">
      <c r="A364" s="284" t="s">
        <v>2398</v>
      </c>
      <c r="B364">
        <v>89</v>
      </c>
      <c r="C364" t="s">
        <v>732</v>
      </c>
      <c r="D364" t="s">
        <v>511</v>
      </c>
      <c r="E364">
        <v>19</v>
      </c>
      <c r="F364" t="s">
        <v>143</v>
      </c>
      <c r="G364" t="s">
        <v>1345</v>
      </c>
      <c r="H364">
        <v>1571</v>
      </c>
      <c r="I364">
        <v>3</v>
      </c>
      <c r="J364">
        <v>5935</v>
      </c>
      <c r="K364">
        <v>1.2094207511139401E-2</v>
      </c>
      <c r="L364">
        <v>3.2013479359730415E-3</v>
      </c>
      <c r="M364">
        <v>4.1374920432845325E-2</v>
      </c>
      <c r="N364">
        <v>3</v>
      </c>
      <c r="O364">
        <v>1</v>
      </c>
      <c r="P364">
        <v>2</v>
      </c>
      <c r="Q364">
        <v>1</v>
      </c>
      <c r="R364">
        <v>2.928071292170592E-2</v>
      </c>
      <c r="S364">
        <v>2024</v>
      </c>
      <c r="T364">
        <v>36</v>
      </c>
    </row>
    <row r="365" spans="1:20" x14ac:dyDescent="0.3">
      <c r="A365" s="284" t="s">
        <v>2508</v>
      </c>
      <c r="B365">
        <v>89</v>
      </c>
      <c r="C365" t="s">
        <v>732</v>
      </c>
      <c r="D365" t="s">
        <v>384</v>
      </c>
      <c r="E365">
        <v>17</v>
      </c>
      <c r="F365" t="s">
        <v>143</v>
      </c>
      <c r="G365" t="s">
        <v>1338</v>
      </c>
      <c r="H365">
        <v>1571</v>
      </c>
      <c r="I365">
        <v>5</v>
      </c>
      <c r="J365">
        <v>6795</v>
      </c>
      <c r="K365">
        <v>1.0821133036282623E-2</v>
      </c>
      <c r="L365">
        <v>2.5018395879323032E-3</v>
      </c>
      <c r="M365">
        <v>5.2196053469127951E-2</v>
      </c>
      <c r="N365">
        <v>4</v>
      </c>
      <c r="O365">
        <v>1</v>
      </c>
      <c r="P365">
        <v>3</v>
      </c>
      <c r="Q365">
        <v>1</v>
      </c>
      <c r="R365">
        <v>4.1374920432845325E-2</v>
      </c>
      <c r="S365">
        <v>2024</v>
      </c>
      <c r="T365">
        <v>36</v>
      </c>
    </row>
    <row r="366" spans="1:20" x14ac:dyDescent="0.3">
      <c r="A366" s="284" t="s">
        <v>2620</v>
      </c>
      <c r="B366">
        <v>89</v>
      </c>
      <c r="C366" t="s">
        <v>732</v>
      </c>
      <c r="D366" t="s">
        <v>256</v>
      </c>
      <c r="E366">
        <v>17</v>
      </c>
      <c r="F366" t="s">
        <v>143</v>
      </c>
      <c r="G366" t="s">
        <v>1338</v>
      </c>
      <c r="H366">
        <v>1571</v>
      </c>
      <c r="I366">
        <v>5</v>
      </c>
      <c r="J366">
        <v>3808</v>
      </c>
      <c r="K366">
        <v>1.0821133036282623E-2</v>
      </c>
      <c r="L366">
        <v>4.464285714285714E-3</v>
      </c>
      <c r="M366">
        <v>6.3017186505410577E-2</v>
      </c>
      <c r="N366">
        <v>5</v>
      </c>
      <c r="O366">
        <v>1</v>
      </c>
      <c r="P366">
        <v>5</v>
      </c>
      <c r="Q366">
        <v>1</v>
      </c>
      <c r="R366">
        <v>5.2196053469127951E-2</v>
      </c>
      <c r="S366">
        <v>2024</v>
      </c>
      <c r="T366">
        <v>36</v>
      </c>
    </row>
    <row r="367" spans="1:20" x14ac:dyDescent="0.3">
      <c r="A367" s="284" t="s">
        <v>2504</v>
      </c>
      <c r="B367">
        <v>89</v>
      </c>
      <c r="C367" t="s">
        <v>732</v>
      </c>
      <c r="D367" t="s">
        <v>402</v>
      </c>
      <c r="E367">
        <v>17</v>
      </c>
      <c r="F367" t="s">
        <v>143</v>
      </c>
      <c r="G367" t="s">
        <v>1350</v>
      </c>
      <c r="H367">
        <v>1571</v>
      </c>
      <c r="I367">
        <v>5</v>
      </c>
      <c r="J367">
        <v>5523</v>
      </c>
      <c r="K367">
        <v>1.0821133036282623E-2</v>
      </c>
      <c r="L367">
        <v>3.0780372985696179E-3</v>
      </c>
      <c r="M367">
        <v>7.3838319541693204E-2</v>
      </c>
      <c r="N367">
        <v>6</v>
      </c>
      <c r="O367">
        <v>1</v>
      </c>
      <c r="P367">
        <v>5</v>
      </c>
      <c r="Q367">
        <v>1</v>
      </c>
      <c r="R367">
        <v>6.3017186505410577E-2</v>
      </c>
      <c r="S367">
        <v>2024</v>
      </c>
      <c r="T367">
        <v>36</v>
      </c>
    </row>
    <row r="368" spans="1:20" x14ac:dyDescent="0.3">
      <c r="A368" s="284" t="s">
        <v>2496</v>
      </c>
      <c r="B368">
        <v>89</v>
      </c>
      <c r="C368" t="s">
        <v>732</v>
      </c>
      <c r="D368" t="s">
        <v>527</v>
      </c>
      <c r="E368">
        <v>15</v>
      </c>
      <c r="F368" t="s">
        <v>143</v>
      </c>
      <c r="G368" t="s">
        <v>1338</v>
      </c>
      <c r="H368">
        <v>1571</v>
      </c>
      <c r="I368">
        <v>8</v>
      </c>
      <c r="J368">
        <v>5195</v>
      </c>
      <c r="K368">
        <v>9.5480585614258432E-3</v>
      </c>
      <c r="L368">
        <v>2.8873917228103944E-3</v>
      </c>
      <c r="M368">
        <v>8.3386378103119052E-2</v>
      </c>
      <c r="N368">
        <v>7</v>
      </c>
      <c r="O368">
        <v>1</v>
      </c>
      <c r="P368">
        <v>5</v>
      </c>
      <c r="Q368">
        <v>1</v>
      </c>
      <c r="R368">
        <v>7.3838319541693204E-2</v>
      </c>
      <c r="S368">
        <v>2024</v>
      </c>
      <c r="T368">
        <v>36</v>
      </c>
    </row>
    <row r="369" spans="1:20" x14ac:dyDescent="0.3">
      <c r="A369" s="284" t="s">
        <v>2503</v>
      </c>
      <c r="B369">
        <v>89</v>
      </c>
      <c r="C369" t="s">
        <v>732</v>
      </c>
      <c r="D369" t="s">
        <v>205</v>
      </c>
      <c r="E369">
        <v>15</v>
      </c>
      <c r="F369" t="s">
        <v>143</v>
      </c>
      <c r="G369" t="s">
        <v>1345</v>
      </c>
      <c r="H369">
        <v>1571</v>
      </c>
      <c r="I369">
        <v>8</v>
      </c>
      <c r="J369">
        <v>3625</v>
      </c>
      <c r="K369">
        <v>9.5480585614258432E-3</v>
      </c>
      <c r="L369">
        <v>4.1379310344827587E-3</v>
      </c>
      <c r="M369">
        <v>9.29344366645449E-2</v>
      </c>
      <c r="N369">
        <v>8</v>
      </c>
      <c r="O369">
        <v>1</v>
      </c>
      <c r="P369">
        <v>8</v>
      </c>
      <c r="Q369">
        <v>1</v>
      </c>
      <c r="R369">
        <v>8.3386378103119052E-2</v>
      </c>
      <c r="S369">
        <v>2024</v>
      </c>
      <c r="T369">
        <v>36</v>
      </c>
    </row>
    <row r="370" spans="1:20" x14ac:dyDescent="0.3">
      <c r="A370" s="284" t="s">
        <v>2343</v>
      </c>
      <c r="B370">
        <v>89</v>
      </c>
      <c r="C370" t="s">
        <v>732</v>
      </c>
      <c r="D370" t="s">
        <v>504</v>
      </c>
      <c r="E370">
        <v>15</v>
      </c>
      <c r="F370" t="s">
        <v>143</v>
      </c>
      <c r="G370" t="s">
        <v>1346</v>
      </c>
      <c r="H370">
        <v>1571</v>
      </c>
      <c r="I370">
        <v>8</v>
      </c>
      <c r="J370">
        <v>6970</v>
      </c>
      <c r="K370">
        <v>9.5480585614258432E-3</v>
      </c>
      <c r="L370">
        <v>2.152080344332855E-3</v>
      </c>
      <c r="M370">
        <v>0.10248249522597075</v>
      </c>
      <c r="N370">
        <v>9</v>
      </c>
      <c r="O370">
        <v>1</v>
      </c>
      <c r="P370">
        <v>8</v>
      </c>
      <c r="Q370">
        <v>1</v>
      </c>
      <c r="R370">
        <v>9.29344366645449E-2</v>
      </c>
      <c r="S370">
        <v>2024</v>
      </c>
      <c r="T370">
        <v>36</v>
      </c>
    </row>
    <row r="371" spans="1:20" x14ac:dyDescent="0.3">
      <c r="A371" s="284" t="s">
        <v>2621</v>
      </c>
      <c r="B371">
        <v>89</v>
      </c>
      <c r="C371" t="s">
        <v>732</v>
      </c>
      <c r="D371" t="s">
        <v>198</v>
      </c>
      <c r="E371">
        <v>14</v>
      </c>
      <c r="F371" t="s">
        <v>143</v>
      </c>
      <c r="G371" t="s">
        <v>1338</v>
      </c>
      <c r="H371">
        <v>1571</v>
      </c>
      <c r="I371">
        <v>10.5</v>
      </c>
      <c r="J371">
        <v>5375</v>
      </c>
      <c r="K371">
        <v>8.9115213239974542E-3</v>
      </c>
      <c r="L371">
        <v>2.6046511627906975E-3</v>
      </c>
      <c r="M371">
        <v>0.11139401654996821</v>
      </c>
      <c r="N371">
        <v>10</v>
      </c>
      <c r="O371">
        <v>1</v>
      </c>
      <c r="P371">
        <v>8</v>
      </c>
      <c r="Q371">
        <v>1</v>
      </c>
      <c r="R371">
        <v>0.10248249522597075</v>
      </c>
      <c r="S371">
        <v>2024</v>
      </c>
      <c r="T371">
        <v>36</v>
      </c>
    </row>
    <row r="372" spans="1:20" x14ac:dyDescent="0.3">
      <c r="A372" s="284" t="s">
        <v>2494</v>
      </c>
      <c r="B372">
        <v>89</v>
      </c>
      <c r="C372" t="s">
        <v>732</v>
      </c>
      <c r="D372" t="s">
        <v>314</v>
      </c>
      <c r="E372">
        <v>14</v>
      </c>
      <c r="F372" t="s">
        <v>143</v>
      </c>
      <c r="G372" t="s">
        <v>1338</v>
      </c>
      <c r="H372">
        <v>1571</v>
      </c>
      <c r="I372">
        <v>10.5</v>
      </c>
      <c r="J372">
        <v>3904</v>
      </c>
      <c r="K372">
        <v>8.9115213239974542E-3</v>
      </c>
      <c r="L372">
        <v>3.5860655737704919E-3</v>
      </c>
      <c r="M372">
        <v>0.12030553787396567</v>
      </c>
      <c r="N372">
        <v>11</v>
      </c>
      <c r="O372">
        <v>1</v>
      </c>
      <c r="P372">
        <v>10.5</v>
      </c>
      <c r="Q372">
        <v>1</v>
      </c>
      <c r="R372">
        <v>0.11139401654996821</v>
      </c>
      <c r="S372">
        <v>2024</v>
      </c>
      <c r="T372">
        <v>36</v>
      </c>
    </row>
    <row r="373" spans="1:20" x14ac:dyDescent="0.3">
      <c r="A373" s="284" t="s">
        <v>2395</v>
      </c>
      <c r="B373">
        <v>89</v>
      </c>
      <c r="C373" t="s">
        <v>732</v>
      </c>
      <c r="D373" t="s">
        <v>386</v>
      </c>
      <c r="E373">
        <v>13</v>
      </c>
      <c r="F373" t="s">
        <v>143</v>
      </c>
      <c r="G373" t="s">
        <v>1350</v>
      </c>
      <c r="H373">
        <v>1571</v>
      </c>
      <c r="I373">
        <v>12</v>
      </c>
      <c r="J373">
        <v>6371</v>
      </c>
      <c r="K373">
        <v>8.2749840865690635E-3</v>
      </c>
      <c r="L373">
        <v>2.0404959974886202E-3</v>
      </c>
      <c r="M373">
        <v>0.12858052196053474</v>
      </c>
      <c r="N373">
        <v>12</v>
      </c>
      <c r="O373">
        <v>1</v>
      </c>
      <c r="P373">
        <v>10.5</v>
      </c>
      <c r="Q373">
        <v>1</v>
      </c>
      <c r="R373">
        <v>0.12030553787396567</v>
      </c>
      <c r="S373">
        <v>2024</v>
      </c>
      <c r="T373">
        <v>36</v>
      </c>
    </row>
    <row r="374" spans="1:20" x14ac:dyDescent="0.3">
      <c r="A374" s="284" t="s">
        <v>2393</v>
      </c>
      <c r="B374">
        <v>89</v>
      </c>
      <c r="C374" t="s">
        <v>732</v>
      </c>
      <c r="D374" t="s">
        <v>408</v>
      </c>
      <c r="E374">
        <v>12</v>
      </c>
      <c r="F374" t="s">
        <v>143</v>
      </c>
      <c r="G374" t="s">
        <v>1338</v>
      </c>
      <c r="H374">
        <v>1571</v>
      </c>
      <c r="I374">
        <v>14</v>
      </c>
      <c r="J374">
        <v>5976</v>
      </c>
      <c r="K374">
        <v>7.6384468491406746E-3</v>
      </c>
      <c r="L374">
        <v>2.008032128514056E-3</v>
      </c>
      <c r="M374">
        <v>0.13621896880967541</v>
      </c>
      <c r="N374">
        <v>13</v>
      </c>
      <c r="O374">
        <v>1</v>
      </c>
      <c r="P374">
        <v>12</v>
      </c>
      <c r="Q374">
        <v>1</v>
      </c>
      <c r="R374">
        <v>0.12858052196053474</v>
      </c>
      <c r="S374">
        <v>2024</v>
      </c>
      <c r="T374">
        <v>36</v>
      </c>
    </row>
    <row r="375" spans="1:20" x14ac:dyDescent="0.3">
      <c r="A375" s="284" t="s">
        <v>2506</v>
      </c>
      <c r="B375">
        <v>89</v>
      </c>
      <c r="C375" t="s">
        <v>732</v>
      </c>
      <c r="D375" t="s">
        <v>231</v>
      </c>
      <c r="E375">
        <v>12</v>
      </c>
      <c r="F375" t="s">
        <v>143</v>
      </c>
      <c r="G375" t="s">
        <v>1345</v>
      </c>
      <c r="H375">
        <v>1571</v>
      </c>
      <c r="I375">
        <v>14</v>
      </c>
      <c r="J375">
        <v>1711</v>
      </c>
      <c r="K375">
        <v>7.6384468491406746E-3</v>
      </c>
      <c r="L375">
        <v>7.0134424313267095E-3</v>
      </c>
      <c r="M375">
        <v>0.14385741565881607</v>
      </c>
      <c r="N375">
        <v>14</v>
      </c>
      <c r="O375">
        <v>1</v>
      </c>
      <c r="P375">
        <v>14</v>
      </c>
      <c r="Q375">
        <v>1</v>
      </c>
      <c r="R375">
        <v>0.13621896880967541</v>
      </c>
      <c r="S375">
        <v>2024</v>
      </c>
      <c r="T375">
        <v>36</v>
      </c>
    </row>
    <row r="376" spans="1:20" x14ac:dyDescent="0.3">
      <c r="A376" s="284" t="s">
        <v>3188</v>
      </c>
      <c r="B376">
        <v>89</v>
      </c>
      <c r="C376" t="s">
        <v>732</v>
      </c>
      <c r="D376" t="s">
        <v>3102</v>
      </c>
      <c r="E376">
        <v>12</v>
      </c>
      <c r="F376" t="s">
        <v>1339</v>
      </c>
      <c r="G376" t="s">
        <v>3189</v>
      </c>
      <c r="H376">
        <v>1571</v>
      </c>
      <c r="I376">
        <v>14</v>
      </c>
      <c r="J376">
        <v>146</v>
      </c>
      <c r="K376">
        <v>7.6384468491406746E-3</v>
      </c>
      <c r="L376">
        <v>8.2191780821917804E-2</v>
      </c>
      <c r="M376">
        <v>0.15149586250795674</v>
      </c>
      <c r="N376">
        <v>15</v>
      </c>
      <c r="O376">
        <v>1</v>
      </c>
      <c r="P376">
        <v>14</v>
      </c>
      <c r="Q376">
        <v>1</v>
      </c>
      <c r="R376">
        <v>0.14385741565881607</v>
      </c>
      <c r="S376">
        <v>2024</v>
      </c>
      <c r="T376">
        <v>36</v>
      </c>
    </row>
    <row r="377" spans="1:20" x14ac:dyDescent="0.3">
      <c r="A377" s="284" t="s">
        <v>2398</v>
      </c>
      <c r="B377">
        <v>91</v>
      </c>
      <c r="C377" t="s">
        <v>733</v>
      </c>
      <c r="D377" t="s">
        <v>511</v>
      </c>
      <c r="E377">
        <v>2119</v>
      </c>
      <c r="F377" t="s">
        <v>143</v>
      </c>
      <c r="G377" t="s">
        <v>1345</v>
      </c>
      <c r="H377">
        <v>50666</v>
      </c>
      <c r="I377">
        <v>1</v>
      </c>
      <c r="J377">
        <v>5935</v>
      </c>
      <c r="K377">
        <v>4.1822918722614774E-2</v>
      </c>
      <c r="L377">
        <v>0.35703454085930919</v>
      </c>
      <c r="M377">
        <v>4.1822918722614774E-2</v>
      </c>
      <c r="N377">
        <v>1</v>
      </c>
      <c r="O377">
        <v>1</v>
      </c>
      <c r="P377">
        <v>399</v>
      </c>
      <c r="Q377">
        <v>0</v>
      </c>
      <c r="R377">
        <v>0.96371737746659214</v>
      </c>
      <c r="S377">
        <v>2024</v>
      </c>
      <c r="T377">
        <v>36</v>
      </c>
    </row>
    <row r="378" spans="1:20" x14ac:dyDescent="0.3">
      <c r="A378" s="284" t="s">
        <v>2502</v>
      </c>
      <c r="B378">
        <v>91</v>
      </c>
      <c r="C378" t="s">
        <v>733</v>
      </c>
      <c r="D378" t="s">
        <v>238</v>
      </c>
      <c r="E378">
        <v>1684</v>
      </c>
      <c r="F378" t="s">
        <v>143</v>
      </c>
      <c r="G378" t="s">
        <v>1345</v>
      </c>
      <c r="H378">
        <v>50666</v>
      </c>
      <c r="I378">
        <v>2</v>
      </c>
      <c r="J378">
        <v>4316</v>
      </c>
      <c r="K378">
        <v>3.3237279437887339E-2</v>
      </c>
      <c r="L378">
        <v>0.39017608897126971</v>
      </c>
      <c r="M378">
        <v>7.5060198160502106E-2</v>
      </c>
      <c r="N378">
        <v>2</v>
      </c>
      <c r="O378">
        <v>1</v>
      </c>
      <c r="P378">
        <v>1</v>
      </c>
      <c r="Q378">
        <v>1</v>
      </c>
      <c r="R378">
        <v>4.1822918722614774E-2</v>
      </c>
      <c r="S378">
        <v>2024</v>
      </c>
      <c r="T378">
        <v>36</v>
      </c>
    </row>
    <row r="379" spans="1:20" x14ac:dyDescent="0.3">
      <c r="A379" s="284" t="s">
        <v>2503</v>
      </c>
      <c r="B379">
        <v>91</v>
      </c>
      <c r="C379" t="s">
        <v>733</v>
      </c>
      <c r="D379" t="s">
        <v>205</v>
      </c>
      <c r="E379">
        <v>1543</v>
      </c>
      <c r="F379" t="s">
        <v>143</v>
      </c>
      <c r="G379" t="s">
        <v>1345</v>
      </c>
      <c r="H379">
        <v>50666</v>
      </c>
      <c r="I379">
        <v>3</v>
      </c>
      <c r="J379">
        <v>3625</v>
      </c>
      <c r="K379">
        <v>3.0454348083527413E-2</v>
      </c>
      <c r="L379">
        <v>0.42565517241379308</v>
      </c>
      <c r="M379">
        <v>0.10551454624402952</v>
      </c>
      <c r="N379">
        <v>3</v>
      </c>
      <c r="O379">
        <v>1</v>
      </c>
      <c r="P379">
        <v>2</v>
      </c>
      <c r="Q379">
        <v>1</v>
      </c>
      <c r="R379">
        <v>7.5060198160502106E-2</v>
      </c>
      <c r="S379">
        <v>2024</v>
      </c>
      <c r="T379">
        <v>36</v>
      </c>
    </row>
    <row r="380" spans="1:20" x14ac:dyDescent="0.3">
      <c r="A380" s="284" t="s">
        <v>2504</v>
      </c>
      <c r="B380">
        <v>91</v>
      </c>
      <c r="C380" t="s">
        <v>733</v>
      </c>
      <c r="D380" t="s">
        <v>402</v>
      </c>
      <c r="E380">
        <v>1244</v>
      </c>
      <c r="F380" t="s">
        <v>143</v>
      </c>
      <c r="G380" t="s">
        <v>1350</v>
      </c>
      <c r="H380">
        <v>50666</v>
      </c>
      <c r="I380">
        <v>4</v>
      </c>
      <c r="J380">
        <v>5523</v>
      </c>
      <c r="K380">
        <v>2.4552954644140056E-2</v>
      </c>
      <c r="L380">
        <v>0.22523990584827086</v>
      </c>
      <c r="M380">
        <v>0.13006750088816957</v>
      </c>
      <c r="N380">
        <v>4</v>
      </c>
      <c r="O380">
        <v>1</v>
      </c>
      <c r="P380">
        <v>3</v>
      </c>
      <c r="Q380">
        <v>1</v>
      </c>
      <c r="R380">
        <v>0.10551454624402952</v>
      </c>
      <c r="S380">
        <v>2024</v>
      </c>
      <c r="T380">
        <v>36</v>
      </c>
    </row>
    <row r="381" spans="1:20" x14ac:dyDescent="0.3">
      <c r="A381" s="284" t="s">
        <v>2397</v>
      </c>
      <c r="B381">
        <v>91</v>
      </c>
      <c r="C381" t="s">
        <v>733</v>
      </c>
      <c r="D381" t="s">
        <v>297</v>
      </c>
      <c r="E381">
        <v>1092</v>
      </c>
      <c r="F381" t="s">
        <v>143</v>
      </c>
      <c r="G381" t="s">
        <v>1350</v>
      </c>
      <c r="H381">
        <v>50666</v>
      </c>
      <c r="I381">
        <v>5</v>
      </c>
      <c r="J381">
        <v>4738</v>
      </c>
      <c r="K381">
        <v>2.1552915169936446E-2</v>
      </c>
      <c r="L381">
        <v>0.23047699451245252</v>
      </c>
      <c r="M381">
        <v>0.151620416058106</v>
      </c>
      <c r="N381">
        <v>5</v>
      </c>
      <c r="O381">
        <v>1</v>
      </c>
      <c r="P381">
        <v>4</v>
      </c>
      <c r="Q381">
        <v>1</v>
      </c>
      <c r="R381">
        <v>0.13006750088816957</v>
      </c>
      <c r="S381">
        <v>2024</v>
      </c>
      <c r="T381">
        <v>36</v>
      </c>
    </row>
    <row r="382" spans="1:20" x14ac:dyDescent="0.3">
      <c r="A382" s="284" t="s">
        <v>2395</v>
      </c>
      <c r="B382">
        <v>91</v>
      </c>
      <c r="C382" t="s">
        <v>733</v>
      </c>
      <c r="D382" t="s">
        <v>386</v>
      </c>
      <c r="E382">
        <v>971</v>
      </c>
      <c r="F382" t="s">
        <v>143</v>
      </c>
      <c r="G382" t="s">
        <v>1350</v>
      </c>
      <c r="H382">
        <v>50666</v>
      </c>
      <c r="I382">
        <v>6</v>
      </c>
      <c r="J382">
        <v>6371</v>
      </c>
      <c r="K382">
        <v>1.9164725851655944E-2</v>
      </c>
      <c r="L382">
        <v>0.15240935488934232</v>
      </c>
      <c r="M382">
        <v>0.17078514190976193</v>
      </c>
      <c r="N382">
        <v>6</v>
      </c>
      <c r="O382">
        <v>1</v>
      </c>
      <c r="P382">
        <v>5</v>
      </c>
      <c r="Q382">
        <v>1</v>
      </c>
      <c r="R382">
        <v>0.151620416058106</v>
      </c>
      <c r="S382">
        <v>2024</v>
      </c>
      <c r="T382">
        <v>36</v>
      </c>
    </row>
    <row r="383" spans="1:20" x14ac:dyDescent="0.3">
      <c r="A383" s="284" t="s">
        <v>2505</v>
      </c>
      <c r="B383">
        <v>91</v>
      </c>
      <c r="C383" t="s">
        <v>733</v>
      </c>
      <c r="D383" t="s">
        <v>205</v>
      </c>
      <c r="E383">
        <v>936</v>
      </c>
      <c r="F383" t="s">
        <v>143</v>
      </c>
      <c r="G383" t="s">
        <v>1345</v>
      </c>
      <c r="H383">
        <v>50666</v>
      </c>
      <c r="I383">
        <v>7</v>
      </c>
      <c r="J383">
        <v>1426</v>
      </c>
      <c r="K383">
        <v>1.8473927288516954E-2</v>
      </c>
      <c r="L383">
        <v>0.65638148667601681</v>
      </c>
      <c r="M383">
        <v>0.1892590691982789</v>
      </c>
      <c r="N383">
        <v>7</v>
      </c>
      <c r="O383">
        <v>1</v>
      </c>
      <c r="P383">
        <v>6</v>
      </c>
      <c r="Q383">
        <v>1</v>
      </c>
      <c r="R383">
        <v>0.17078514190976193</v>
      </c>
      <c r="S383">
        <v>2024</v>
      </c>
      <c r="T383">
        <v>36</v>
      </c>
    </row>
    <row r="384" spans="1:20" x14ac:dyDescent="0.3">
      <c r="A384" s="284" t="s">
        <v>2507</v>
      </c>
      <c r="B384">
        <v>91</v>
      </c>
      <c r="C384" t="s">
        <v>733</v>
      </c>
      <c r="D384" t="s">
        <v>667</v>
      </c>
      <c r="E384">
        <v>906</v>
      </c>
      <c r="F384" t="s">
        <v>143</v>
      </c>
      <c r="G384" t="s">
        <v>1345</v>
      </c>
      <c r="H384">
        <v>50666</v>
      </c>
      <c r="I384">
        <v>8</v>
      </c>
      <c r="J384">
        <v>1816</v>
      </c>
      <c r="K384">
        <v>1.788181423439782E-2</v>
      </c>
      <c r="L384">
        <v>0.49889867841409691</v>
      </c>
      <c r="M384">
        <v>0.20714088343267673</v>
      </c>
      <c r="N384">
        <v>8</v>
      </c>
      <c r="O384">
        <v>1</v>
      </c>
      <c r="P384">
        <v>7</v>
      </c>
      <c r="Q384">
        <v>1</v>
      </c>
      <c r="R384">
        <v>0.1892590691982789</v>
      </c>
      <c r="S384">
        <v>2024</v>
      </c>
      <c r="T384">
        <v>36</v>
      </c>
    </row>
    <row r="385" spans="1:20" x14ac:dyDescent="0.3">
      <c r="A385" s="284" t="s">
        <v>2506</v>
      </c>
      <c r="B385">
        <v>91</v>
      </c>
      <c r="C385" t="s">
        <v>733</v>
      </c>
      <c r="D385" t="s">
        <v>231</v>
      </c>
      <c r="E385">
        <v>879</v>
      </c>
      <c r="F385" t="s">
        <v>143</v>
      </c>
      <c r="G385" t="s">
        <v>1345</v>
      </c>
      <c r="H385">
        <v>50666</v>
      </c>
      <c r="I385">
        <v>9</v>
      </c>
      <c r="J385">
        <v>1711</v>
      </c>
      <c r="K385">
        <v>1.73489124856906E-2</v>
      </c>
      <c r="L385">
        <v>0.51373465809468144</v>
      </c>
      <c r="M385">
        <v>0.22448979591836732</v>
      </c>
      <c r="N385">
        <v>9</v>
      </c>
      <c r="O385">
        <v>1</v>
      </c>
      <c r="P385">
        <v>8</v>
      </c>
      <c r="Q385">
        <v>1</v>
      </c>
      <c r="R385">
        <v>0.20714088343267673</v>
      </c>
      <c r="S385">
        <v>2024</v>
      </c>
      <c r="T385">
        <v>36</v>
      </c>
    </row>
    <row r="386" spans="1:20" x14ac:dyDescent="0.3">
      <c r="A386" s="284" t="s">
        <v>2508</v>
      </c>
      <c r="B386">
        <v>91</v>
      </c>
      <c r="C386" t="s">
        <v>733</v>
      </c>
      <c r="D386" t="s">
        <v>384</v>
      </c>
      <c r="E386">
        <v>732</v>
      </c>
      <c r="F386" t="s">
        <v>143</v>
      </c>
      <c r="G386" t="s">
        <v>1338</v>
      </c>
      <c r="H386">
        <v>50666</v>
      </c>
      <c r="I386">
        <v>10</v>
      </c>
      <c r="J386">
        <v>6795</v>
      </c>
      <c r="K386">
        <v>1.4447558520506849E-2</v>
      </c>
      <c r="L386">
        <v>0.10772626931567329</v>
      </c>
      <c r="M386">
        <v>0.23893735443887418</v>
      </c>
      <c r="N386">
        <v>10</v>
      </c>
      <c r="O386">
        <v>1</v>
      </c>
      <c r="P386">
        <v>9</v>
      </c>
      <c r="Q386">
        <v>1</v>
      </c>
      <c r="R386">
        <v>0.22448979591836732</v>
      </c>
      <c r="S386">
        <v>2024</v>
      </c>
      <c r="T386">
        <v>36</v>
      </c>
    </row>
    <row r="387" spans="1:20" x14ac:dyDescent="0.3">
      <c r="A387" s="284" t="s">
        <v>2509</v>
      </c>
      <c r="B387">
        <v>91</v>
      </c>
      <c r="C387" t="s">
        <v>733</v>
      </c>
      <c r="D387" t="s">
        <v>531</v>
      </c>
      <c r="E387">
        <v>543</v>
      </c>
      <c r="F387" t="s">
        <v>143</v>
      </c>
      <c r="G387" t="s">
        <v>1338</v>
      </c>
      <c r="H387">
        <v>50666</v>
      </c>
      <c r="I387">
        <v>11</v>
      </c>
      <c r="J387">
        <v>3403</v>
      </c>
      <c r="K387">
        <v>1.071724627955631E-2</v>
      </c>
      <c r="L387">
        <v>0.15956508962679988</v>
      </c>
      <c r="M387">
        <v>0.24965460071843049</v>
      </c>
      <c r="N387">
        <v>11</v>
      </c>
      <c r="O387">
        <v>1</v>
      </c>
      <c r="P387">
        <v>10</v>
      </c>
      <c r="Q387">
        <v>1</v>
      </c>
      <c r="R387">
        <v>0.23893735443887418</v>
      </c>
      <c r="S387">
        <v>2024</v>
      </c>
      <c r="T387">
        <v>36</v>
      </c>
    </row>
    <row r="388" spans="1:20" x14ac:dyDescent="0.3">
      <c r="A388" s="284" t="s">
        <v>2414</v>
      </c>
      <c r="B388">
        <v>91</v>
      </c>
      <c r="C388" t="s">
        <v>733</v>
      </c>
      <c r="D388" t="s">
        <v>490</v>
      </c>
      <c r="E388">
        <v>535</v>
      </c>
      <c r="F388" t="s">
        <v>143</v>
      </c>
      <c r="G388" t="s">
        <v>1338</v>
      </c>
      <c r="H388">
        <v>50666</v>
      </c>
      <c r="I388">
        <v>12</v>
      </c>
      <c r="J388">
        <v>7541</v>
      </c>
      <c r="K388">
        <v>1.055934946512454E-2</v>
      </c>
      <c r="L388">
        <v>7.0945497944569683E-2</v>
      </c>
      <c r="M388">
        <v>0.26021395018355503</v>
      </c>
      <c r="N388">
        <v>12</v>
      </c>
      <c r="O388">
        <v>1</v>
      </c>
      <c r="P388">
        <v>11</v>
      </c>
      <c r="Q388">
        <v>1</v>
      </c>
      <c r="R388">
        <v>0.24965460071843049</v>
      </c>
      <c r="S388">
        <v>2024</v>
      </c>
      <c r="T388">
        <v>36</v>
      </c>
    </row>
    <row r="389" spans="1:20" x14ac:dyDescent="0.3">
      <c r="A389" s="284" t="s">
        <v>2510</v>
      </c>
      <c r="B389">
        <v>91</v>
      </c>
      <c r="C389" t="s">
        <v>733</v>
      </c>
      <c r="D389" t="s">
        <v>224</v>
      </c>
      <c r="E389">
        <v>532</v>
      </c>
      <c r="F389" t="s">
        <v>143</v>
      </c>
      <c r="G389" t="s">
        <v>1350</v>
      </c>
      <c r="H389">
        <v>50666</v>
      </c>
      <c r="I389">
        <v>13</v>
      </c>
      <c r="J389">
        <v>2559</v>
      </c>
      <c r="K389">
        <v>1.0500138159712628E-2</v>
      </c>
      <c r="L389">
        <v>0.20789370847987496</v>
      </c>
      <c r="M389">
        <v>0.27071408834326766</v>
      </c>
      <c r="N389">
        <v>13</v>
      </c>
      <c r="O389">
        <v>1</v>
      </c>
      <c r="P389">
        <v>12</v>
      </c>
      <c r="Q389">
        <v>1</v>
      </c>
      <c r="R389">
        <v>0.26021395018355503</v>
      </c>
      <c r="S389">
        <v>2024</v>
      </c>
      <c r="T389">
        <v>36</v>
      </c>
    </row>
    <row r="390" spans="1:20" x14ac:dyDescent="0.3">
      <c r="A390" s="284" t="s">
        <v>2499</v>
      </c>
      <c r="B390">
        <v>91</v>
      </c>
      <c r="C390" t="s">
        <v>733</v>
      </c>
      <c r="D390" t="s">
        <v>546</v>
      </c>
      <c r="E390">
        <v>476</v>
      </c>
      <c r="F390" t="s">
        <v>143</v>
      </c>
      <c r="G390" t="s">
        <v>1350</v>
      </c>
      <c r="H390">
        <v>50666</v>
      </c>
      <c r="I390">
        <v>14</v>
      </c>
      <c r="J390">
        <v>2058</v>
      </c>
      <c r="K390">
        <v>9.3948604586902452E-3</v>
      </c>
      <c r="L390">
        <v>0.23129251700680273</v>
      </c>
      <c r="M390">
        <v>0.28010894880195791</v>
      </c>
      <c r="N390">
        <v>14</v>
      </c>
      <c r="O390">
        <v>1</v>
      </c>
      <c r="P390">
        <v>13</v>
      </c>
      <c r="Q390">
        <v>1</v>
      </c>
      <c r="R390">
        <v>0.27071408834326766</v>
      </c>
      <c r="S390">
        <v>2024</v>
      </c>
      <c r="T390">
        <v>36</v>
      </c>
    </row>
    <row r="391" spans="1:20" x14ac:dyDescent="0.3">
      <c r="A391" s="284" t="s">
        <v>2496</v>
      </c>
      <c r="B391">
        <v>91</v>
      </c>
      <c r="C391" t="s">
        <v>733</v>
      </c>
      <c r="D391" t="s">
        <v>527</v>
      </c>
      <c r="E391">
        <v>455</v>
      </c>
      <c r="F391" t="s">
        <v>143</v>
      </c>
      <c r="G391" t="s">
        <v>1338</v>
      </c>
      <c r="H391">
        <v>50666</v>
      </c>
      <c r="I391">
        <v>15</v>
      </c>
      <c r="J391">
        <v>5195</v>
      </c>
      <c r="K391">
        <v>8.9803813208068524E-3</v>
      </c>
      <c r="L391">
        <v>8.7584215591915301E-2</v>
      </c>
      <c r="M391">
        <v>0.28908933012276478</v>
      </c>
      <c r="N391">
        <v>15</v>
      </c>
      <c r="O391">
        <v>1</v>
      </c>
      <c r="P391">
        <v>14</v>
      </c>
      <c r="Q391">
        <v>1</v>
      </c>
      <c r="R391">
        <v>0.28010894880195791</v>
      </c>
      <c r="S391">
        <v>2024</v>
      </c>
      <c r="T391">
        <v>36</v>
      </c>
    </row>
    <row r="392" spans="1:20" x14ac:dyDescent="0.3">
      <c r="A392" s="284" t="s">
        <v>2512</v>
      </c>
      <c r="B392">
        <v>97</v>
      </c>
      <c r="C392" t="s">
        <v>737</v>
      </c>
      <c r="D392" t="s">
        <v>412</v>
      </c>
      <c r="E392">
        <v>2042</v>
      </c>
      <c r="F392" t="s">
        <v>143</v>
      </c>
      <c r="G392" t="s">
        <v>1341</v>
      </c>
      <c r="H392">
        <v>10591</v>
      </c>
      <c r="I392">
        <v>1</v>
      </c>
      <c r="J392">
        <v>3229</v>
      </c>
      <c r="K392">
        <v>0.19280521197242942</v>
      </c>
      <c r="L392">
        <v>0.63239393000929078</v>
      </c>
      <c r="M392">
        <v>0.19280521197242942</v>
      </c>
      <c r="N392">
        <v>1</v>
      </c>
      <c r="O392">
        <v>1</v>
      </c>
      <c r="P392">
        <v>1243.5</v>
      </c>
      <c r="Q392">
        <v>0</v>
      </c>
      <c r="R392">
        <v>0.97730233292540891</v>
      </c>
      <c r="S392">
        <v>2024</v>
      </c>
      <c r="T392">
        <v>36</v>
      </c>
    </row>
    <row r="393" spans="1:20" x14ac:dyDescent="0.3">
      <c r="A393" s="284" t="s">
        <v>2513</v>
      </c>
      <c r="B393">
        <v>97</v>
      </c>
      <c r="C393" t="s">
        <v>737</v>
      </c>
      <c r="D393" t="s">
        <v>308</v>
      </c>
      <c r="E393">
        <v>1252</v>
      </c>
      <c r="F393" t="s">
        <v>143</v>
      </c>
      <c r="G393" t="s">
        <v>1346</v>
      </c>
      <c r="H393">
        <v>10591</v>
      </c>
      <c r="I393">
        <v>2</v>
      </c>
      <c r="J393">
        <v>2599</v>
      </c>
      <c r="K393">
        <v>0.11821357756585781</v>
      </c>
      <c r="L393">
        <v>0.48172373989996153</v>
      </c>
      <c r="M393">
        <v>0.31101878953828721</v>
      </c>
      <c r="N393">
        <v>2</v>
      </c>
      <c r="O393">
        <v>1</v>
      </c>
      <c r="P393">
        <v>1</v>
      </c>
      <c r="Q393">
        <v>1</v>
      </c>
      <c r="R393">
        <v>0.19280521197242942</v>
      </c>
      <c r="S393">
        <v>2024</v>
      </c>
      <c r="T393">
        <v>36</v>
      </c>
    </row>
    <row r="394" spans="1:20" x14ac:dyDescent="0.3">
      <c r="A394" s="284" t="s">
        <v>2514</v>
      </c>
      <c r="B394">
        <v>97</v>
      </c>
      <c r="C394" t="s">
        <v>737</v>
      </c>
      <c r="D394" t="s">
        <v>192</v>
      </c>
      <c r="E394">
        <v>865</v>
      </c>
      <c r="F394" t="s">
        <v>143</v>
      </c>
      <c r="G394" t="s">
        <v>1346</v>
      </c>
      <c r="H394">
        <v>10591</v>
      </c>
      <c r="I394">
        <v>3</v>
      </c>
      <c r="J394">
        <v>1559</v>
      </c>
      <c r="K394">
        <v>8.1673118685676518E-2</v>
      </c>
      <c r="L394">
        <v>0.55484284797947403</v>
      </c>
      <c r="M394">
        <v>0.39269190822396371</v>
      </c>
      <c r="N394">
        <v>3</v>
      </c>
      <c r="O394">
        <v>1</v>
      </c>
      <c r="P394">
        <v>2</v>
      </c>
      <c r="Q394">
        <v>1</v>
      </c>
      <c r="R394">
        <v>0.31101878953828721</v>
      </c>
      <c r="S394">
        <v>2024</v>
      </c>
      <c r="T394">
        <v>36</v>
      </c>
    </row>
    <row r="395" spans="1:20" x14ac:dyDescent="0.3">
      <c r="A395" s="284" t="s">
        <v>2515</v>
      </c>
      <c r="B395">
        <v>97</v>
      </c>
      <c r="C395" t="s">
        <v>737</v>
      </c>
      <c r="D395" t="s">
        <v>597</v>
      </c>
      <c r="E395">
        <v>693</v>
      </c>
      <c r="F395" t="s">
        <v>143</v>
      </c>
      <c r="G395" t="s">
        <v>1341</v>
      </c>
      <c r="H395">
        <v>10591</v>
      </c>
      <c r="I395">
        <v>4</v>
      </c>
      <c r="J395">
        <v>1289</v>
      </c>
      <c r="K395">
        <v>6.5432914738929274E-2</v>
      </c>
      <c r="L395">
        <v>0.53762606671838631</v>
      </c>
      <c r="M395">
        <v>0.45812482296289297</v>
      </c>
      <c r="N395">
        <v>4</v>
      </c>
      <c r="O395">
        <v>1</v>
      </c>
      <c r="P395">
        <v>3</v>
      </c>
      <c r="Q395">
        <v>1</v>
      </c>
      <c r="R395">
        <v>0.39269190822396371</v>
      </c>
      <c r="S395">
        <v>2024</v>
      </c>
      <c r="T395">
        <v>36</v>
      </c>
    </row>
    <row r="396" spans="1:20" x14ac:dyDescent="0.3">
      <c r="A396" s="284" t="s">
        <v>2516</v>
      </c>
      <c r="B396">
        <v>97</v>
      </c>
      <c r="C396" t="s">
        <v>737</v>
      </c>
      <c r="D396" t="s">
        <v>403</v>
      </c>
      <c r="E396">
        <v>588</v>
      </c>
      <c r="F396" t="s">
        <v>143</v>
      </c>
      <c r="G396" t="s">
        <v>1346</v>
      </c>
      <c r="H396">
        <v>10591</v>
      </c>
      <c r="I396">
        <v>5</v>
      </c>
      <c r="J396">
        <v>1310</v>
      </c>
      <c r="K396">
        <v>5.5518836748182421E-2</v>
      </c>
      <c r="L396">
        <v>0.44885496183206108</v>
      </c>
      <c r="M396">
        <v>0.5136436597110754</v>
      </c>
      <c r="N396">
        <v>5</v>
      </c>
      <c r="O396">
        <v>1</v>
      </c>
      <c r="P396">
        <v>4</v>
      </c>
      <c r="Q396">
        <v>1</v>
      </c>
      <c r="R396">
        <v>0.45812482296289297</v>
      </c>
      <c r="S396">
        <v>2024</v>
      </c>
      <c r="T396">
        <v>36</v>
      </c>
    </row>
    <row r="397" spans="1:20" x14ac:dyDescent="0.3">
      <c r="A397" s="284" t="s">
        <v>2517</v>
      </c>
      <c r="B397">
        <v>97</v>
      </c>
      <c r="C397" t="s">
        <v>737</v>
      </c>
      <c r="D397" t="s">
        <v>657</v>
      </c>
      <c r="E397">
        <v>466</v>
      </c>
      <c r="F397" t="s">
        <v>143</v>
      </c>
      <c r="G397" t="s">
        <v>1341</v>
      </c>
      <c r="H397">
        <v>10591</v>
      </c>
      <c r="I397">
        <v>6</v>
      </c>
      <c r="J397">
        <v>1067</v>
      </c>
      <c r="K397">
        <v>4.3999622320838448E-2</v>
      </c>
      <c r="L397">
        <v>0.43673851921274603</v>
      </c>
      <c r="M397">
        <v>0.55764328203191382</v>
      </c>
      <c r="N397">
        <v>6</v>
      </c>
      <c r="O397">
        <v>1</v>
      </c>
      <c r="P397">
        <v>5</v>
      </c>
      <c r="Q397">
        <v>1</v>
      </c>
      <c r="R397">
        <v>0.5136436597110754</v>
      </c>
      <c r="S397">
        <v>2024</v>
      </c>
      <c r="T397">
        <v>36</v>
      </c>
    </row>
    <row r="398" spans="1:20" x14ac:dyDescent="0.3">
      <c r="A398" s="284" t="s">
        <v>2518</v>
      </c>
      <c r="B398">
        <v>97</v>
      </c>
      <c r="C398" t="s">
        <v>737</v>
      </c>
      <c r="D398" t="s">
        <v>201</v>
      </c>
      <c r="E398">
        <v>410</v>
      </c>
      <c r="F398" t="s">
        <v>143</v>
      </c>
      <c r="G398" t="s">
        <v>1341</v>
      </c>
      <c r="H398">
        <v>10591</v>
      </c>
      <c r="I398">
        <v>7</v>
      </c>
      <c r="J398">
        <v>701</v>
      </c>
      <c r="K398">
        <v>3.8712114059106788E-2</v>
      </c>
      <c r="L398">
        <v>0.58487874465049927</v>
      </c>
      <c r="M398">
        <v>0.59635539609102062</v>
      </c>
      <c r="N398">
        <v>7</v>
      </c>
      <c r="O398">
        <v>1</v>
      </c>
      <c r="P398">
        <v>6</v>
      </c>
      <c r="Q398">
        <v>1</v>
      </c>
      <c r="R398">
        <v>0.55764328203191382</v>
      </c>
      <c r="S398">
        <v>2024</v>
      </c>
      <c r="T398">
        <v>36</v>
      </c>
    </row>
    <row r="399" spans="1:20" x14ac:dyDescent="0.3">
      <c r="A399" s="284" t="s">
        <v>2519</v>
      </c>
      <c r="B399">
        <v>97</v>
      </c>
      <c r="C399" t="s">
        <v>737</v>
      </c>
      <c r="D399" t="s">
        <v>349</v>
      </c>
      <c r="E399">
        <v>388</v>
      </c>
      <c r="F399" t="s">
        <v>143</v>
      </c>
      <c r="G399" t="s">
        <v>1350</v>
      </c>
      <c r="H399">
        <v>10591</v>
      </c>
      <c r="I399">
        <v>8</v>
      </c>
      <c r="J399">
        <v>1266</v>
      </c>
      <c r="K399">
        <v>3.6634878670569353E-2</v>
      </c>
      <c r="L399">
        <v>0.30647709320695105</v>
      </c>
      <c r="M399">
        <v>0.63299027476158998</v>
      </c>
      <c r="N399">
        <v>8</v>
      </c>
      <c r="O399">
        <v>1</v>
      </c>
      <c r="P399">
        <v>7</v>
      </c>
      <c r="Q399">
        <v>1</v>
      </c>
      <c r="R399">
        <v>0.59635539609102062</v>
      </c>
      <c r="S399">
        <v>2024</v>
      </c>
      <c r="T399">
        <v>36</v>
      </c>
    </row>
    <row r="400" spans="1:20" x14ac:dyDescent="0.3">
      <c r="A400" s="284" t="s">
        <v>2520</v>
      </c>
      <c r="B400">
        <v>97</v>
      </c>
      <c r="C400" t="s">
        <v>737</v>
      </c>
      <c r="D400" t="s">
        <v>348</v>
      </c>
      <c r="E400">
        <v>354</v>
      </c>
      <c r="F400" t="s">
        <v>143</v>
      </c>
      <c r="G400" t="s">
        <v>1341</v>
      </c>
      <c r="H400">
        <v>10591</v>
      </c>
      <c r="I400">
        <v>9</v>
      </c>
      <c r="J400">
        <v>576</v>
      </c>
      <c r="K400">
        <v>3.3424605797375127E-2</v>
      </c>
      <c r="L400">
        <v>0.61458333333333337</v>
      </c>
      <c r="M400">
        <v>0.66641488055896514</v>
      </c>
      <c r="N400">
        <v>9</v>
      </c>
      <c r="O400">
        <v>1</v>
      </c>
      <c r="P400">
        <v>8</v>
      </c>
      <c r="Q400">
        <v>1</v>
      </c>
      <c r="R400">
        <v>0.63299027476158998</v>
      </c>
      <c r="S400">
        <v>2024</v>
      </c>
      <c r="T400">
        <v>36</v>
      </c>
    </row>
    <row r="401" spans="1:20" x14ac:dyDescent="0.3">
      <c r="A401" s="284" t="s">
        <v>2521</v>
      </c>
      <c r="B401">
        <v>97</v>
      </c>
      <c r="C401" t="s">
        <v>737</v>
      </c>
      <c r="D401" t="s">
        <v>473</v>
      </c>
      <c r="E401">
        <v>292</v>
      </c>
      <c r="F401" t="s">
        <v>143</v>
      </c>
      <c r="G401" t="s">
        <v>1341</v>
      </c>
      <c r="H401">
        <v>10591</v>
      </c>
      <c r="I401">
        <v>10</v>
      </c>
      <c r="J401">
        <v>638</v>
      </c>
      <c r="K401">
        <v>2.7570578793315079E-2</v>
      </c>
      <c r="L401">
        <v>0.45768025078369906</v>
      </c>
      <c r="M401">
        <v>0.69398545935228018</v>
      </c>
      <c r="N401">
        <v>10</v>
      </c>
      <c r="O401">
        <v>1</v>
      </c>
      <c r="P401">
        <v>9</v>
      </c>
      <c r="Q401">
        <v>1</v>
      </c>
      <c r="R401">
        <v>0.66641488055896514</v>
      </c>
      <c r="S401">
        <v>2024</v>
      </c>
      <c r="T401">
        <v>36</v>
      </c>
    </row>
    <row r="402" spans="1:20" x14ac:dyDescent="0.3">
      <c r="A402" s="284" t="s">
        <v>2522</v>
      </c>
      <c r="B402">
        <v>97</v>
      </c>
      <c r="C402" t="s">
        <v>737</v>
      </c>
      <c r="D402" t="s">
        <v>405</v>
      </c>
      <c r="E402">
        <v>272</v>
      </c>
      <c r="F402" t="s">
        <v>143</v>
      </c>
      <c r="G402" t="s">
        <v>1341</v>
      </c>
      <c r="H402">
        <v>10591</v>
      </c>
      <c r="I402">
        <v>11</v>
      </c>
      <c r="J402">
        <v>450</v>
      </c>
      <c r="K402">
        <v>2.5682182985553772E-2</v>
      </c>
      <c r="L402">
        <v>0.60444444444444445</v>
      </c>
      <c r="M402">
        <v>0.71966764233783398</v>
      </c>
      <c r="N402">
        <v>11</v>
      </c>
      <c r="O402">
        <v>1</v>
      </c>
      <c r="P402">
        <v>10</v>
      </c>
      <c r="Q402">
        <v>1</v>
      </c>
      <c r="R402">
        <v>0.69398545935228018</v>
      </c>
      <c r="S402">
        <v>2024</v>
      </c>
      <c r="T402">
        <v>36</v>
      </c>
    </row>
    <row r="403" spans="1:20" x14ac:dyDescent="0.3">
      <c r="A403" s="284" t="s">
        <v>2524</v>
      </c>
      <c r="B403">
        <v>97</v>
      </c>
      <c r="C403" t="s">
        <v>737</v>
      </c>
      <c r="D403" t="s">
        <v>596</v>
      </c>
      <c r="E403">
        <v>255</v>
      </c>
      <c r="F403" t="s">
        <v>143</v>
      </c>
      <c r="G403" t="s">
        <v>1341</v>
      </c>
      <c r="H403">
        <v>10591</v>
      </c>
      <c r="I403">
        <v>12</v>
      </c>
      <c r="J403">
        <v>590</v>
      </c>
      <c r="K403">
        <v>2.4077046548956663E-2</v>
      </c>
      <c r="L403">
        <v>0.43220338983050849</v>
      </c>
      <c r="M403">
        <v>0.74374468888679068</v>
      </c>
      <c r="N403">
        <v>12</v>
      </c>
      <c r="O403">
        <v>1</v>
      </c>
      <c r="P403">
        <v>11</v>
      </c>
      <c r="Q403">
        <v>1</v>
      </c>
      <c r="R403">
        <v>0.71966764233783398</v>
      </c>
      <c r="S403">
        <v>2024</v>
      </c>
      <c r="T403">
        <v>36</v>
      </c>
    </row>
    <row r="404" spans="1:20" x14ac:dyDescent="0.3">
      <c r="A404" s="284" t="s">
        <v>2411</v>
      </c>
      <c r="B404">
        <v>97</v>
      </c>
      <c r="C404" t="s">
        <v>737</v>
      </c>
      <c r="D404" t="s">
        <v>346</v>
      </c>
      <c r="E404">
        <v>238</v>
      </c>
      <c r="F404" t="s">
        <v>143</v>
      </c>
      <c r="G404" t="s">
        <v>1350</v>
      </c>
      <c r="H404">
        <v>10591</v>
      </c>
      <c r="I404">
        <v>13</v>
      </c>
      <c r="J404">
        <v>1168</v>
      </c>
      <c r="K404">
        <v>2.247191011235955E-2</v>
      </c>
      <c r="L404">
        <v>0.20376712328767124</v>
      </c>
      <c r="M404">
        <v>0.76621659899915029</v>
      </c>
      <c r="N404">
        <v>13</v>
      </c>
      <c r="O404">
        <v>1</v>
      </c>
      <c r="P404">
        <v>12</v>
      </c>
      <c r="Q404">
        <v>1</v>
      </c>
      <c r="R404">
        <v>0.74374468888679068</v>
      </c>
      <c r="S404">
        <v>2024</v>
      </c>
      <c r="T404">
        <v>36</v>
      </c>
    </row>
    <row r="405" spans="1:20" x14ac:dyDescent="0.3">
      <c r="A405" s="284" t="s">
        <v>2523</v>
      </c>
      <c r="B405">
        <v>97</v>
      </c>
      <c r="C405" t="s">
        <v>737</v>
      </c>
      <c r="D405" t="s">
        <v>674</v>
      </c>
      <c r="E405">
        <v>217</v>
      </c>
      <c r="F405" t="s">
        <v>143</v>
      </c>
      <c r="G405" t="s">
        <v>1346</v>
      </c>
      <c r="H405">
        <v>10591</v>
      </c>
      <c r="I405">
        <v>14</v>
      </c>
      <c r="J405">
        <v>1249</v>
      </c>
      <c r="K405">
        <v>2.0489094514210177E-2</v>
      </c>
      <c r="L405">
        <v>0.17373899119295436</v>
      </c>
      <c r="M405">
        <v>0.7867056935133605</v>
      </c>
      <c r="N405">
        <v>14</v>
      </c>
      <c r="O405">
        <v>0</v>
      </c>
      <c r="P405">
        <v>13</v>
      </c>
      <c r="Q405">
        <v>0</v>
      </c>
      <c r="R405">
        <v>0.76621659899915029</v>
      </c>
      <c r="S405">
        <v>2024</v>
      </c>
      <c r="T405">
        <v>36</v>
      </c>
    </row>
    <row r="406" spans="1:20" x14ac:dyDescent="0.3">
      <c r="A406" s="284" t="s">
        <v>2628</v>
      </c>
      <c r="B406">
        <v>97</v>
      </c>
      <c r="C406" t="s">
        <v>737</v>
      </c>
      <c r="D406" t="s">
        <v>416</v>
      </c>
      <c r="E406">
        <v>201</v>
      </c>
      <c r="F406" t="s">
        <v>143</v>
      </c>
      <c r="G406" t="s">
        <v>1346</v>
      </c>
      <c r="H406">
        <v>10591</v>
      </c>
      <c r="I406">
        <v>15</v>
      </c>
      <c r="J406">
        <v>886</v>
      </c>
      <c r="K406">
        <v>1.8978377868001134E-2</v>
      </c>
      <c r="L406">
        <v>0.22686230248306999</v>
      </c>
      <c r="M406">
        <v>0.80568407138136167</v>
      </c>
      <c r="N406">
        <v>15</v>
      </c>
      <c r="O406">
        <v>0</v>
      </c>
      <c r="P406">
        <v>14</v>
      </c>
      <c r="Q406">
        <v>0</v>
      </c>
      <c r="R406">
        <v>0.7867056935133605</v>
      </c>
      <c r="S406">
        <v>2024</v>
      </c>
      <c r="T406">
        <v>36</v>
      </c>
    </row>
    <row r="407" spans="1:20" x14ac:dyDescent="0.3">
      <c r="A407" s="284" t="s">
        <v>2343</v>
      </c>
      <c r="B407">
        <v>98</v>
      </c>
      <c r="C407" t="s">
        <v>708</v>
      </c>
      <c r="D407" t="s">
        <v>504</v>
      </c>
      <c r="E407">
        <v>863</v>
      </c>
      <c r="F407" t="s">
        <v>143</v>
      </c>
      <c r="G407" t="s">
        <v>1346</v>
      </c>
      <c r="H407">
        <v>6631</v>
      </c>
      <c r="I407">
        <v>1</v>
      </c>
      <c r="J407">
        <v>6970</v>
      </c>
      <c r="K407">
        <v>0.13014628261197406</v>
      </c>
      <c r="L407">
        <v>0.12381635581061692</v>
      </c>
      <c r="M407">
        <v>0.13014628261197406</v>
      </c>
      <c r="N407">
        <v>1</v>
      </c>
      <c r="O407">
        <v>1</v>
      </c>
      <c r="P407">
        <v>178.5</v>
      </c>
      <c r="Q407">
        <v>0</v>
      </c>
      <c r="R407">
        <v>0.99490133131904201</v>
      </c>
      <c r="S407">
        <v>2024</v>
      </c>
      <c r="T407">
        <v>36</v>
      </c>
    </row>
    <row r="408" spans="1:20" x14ac:dyDescent="0.3">
      <c r="A408" s="284" t="s">
        <v>2391</v>
      </c>
      <c r="B408">
        <v>98</v>
      </c>
      <c r="C408" t="s">
        <v>708</v>
      </c>
      <c r="D408" t="s">
        <v>418</v>
      </c>
      <c r="E408">
        <v>829</v>
      </c>
      <c r="F408" t="s">
        <v>143</v>
      </c>
      <c r="G408" t="s">
        <v>1346</v>
      </c>
      <c r="H408">
        <v>6631</v>
      </c>
      <c r="I408">
        <v>2</v>
      </c>
      <c r="J408">
        <v>2606</v>
      </c>
      <c r="K408">
        <v>0.12501885085205852</v>
      </c>
      <c r="L408">
        <v>0.31811204911742136</v>
      </c>
      <c r="M408">
        <v>0.25516513346403258</v>
      </c>
      <c r="N408">
        <v>2</v>
      </c>
      <c r="O408">
        <v>1</v>
      </c>
      <c r="P408">
        <v>1</v>
      </c>
      <c r="Q408">
        <v>1</v>
      </c>
      <c r="R408">
        <v>0.13014628261197406</v>
      </c>
      <c r="S408">
        <v>2024</v>
      </c>
      <c r="T408">
        <v>36</v>
      </c>
    </row>
    <row r="409" spans="1:20" x14ac:dyDescent="0.3">
      <c r="A409" s="284" t="s">
        <v>2357</v>
      </c>
      <c r="B409">
        <v>98</v>
      </c>
      <c r="C409" t="s">
        <v>708</v>
      </c>
      <c r="D409" t="s">
        <v>505</v>
      </c>
      <c r="E409">
        <v>795</v>
      </c>
      <c r="F409" t="s">
        <v>143</v>
      </c>
      <c r="G409" t="s">
        <v>1346</v>
      </c>
      <c r="H409">
        <v>6631</v>
      </c>
      <c r="I409">
        <v>3</v>
      </c>
      <c r="J409">
        <v>3953</v>
      </c>
      <c r="K409">
        <v>0.11989141909214296</v>
      </c>
      <c r="L409">
        <v>0.20111307867442449</v>
      </c>
      <c r="M409">
        <v>0.37505655255617554</v>
      </c>
      <c r="N409">
        <v>3</v>
      </c>
      <c r="O409">
        <v>1</v>
      </c>
      <c r="P409">
        <v>2</v>
      </c>
      <c r="Q409">
        <v>1</v>
      </c>
      <c r="R409">
        <v>0.25516513346403258</v>
      </c>
      <c r="S409">
        <v>2024</v>
      </c>
      <c r="T409">
        <v>36</v>
      </c>
    </row>
    <row r="410" spans="1:20" x14ac:dyDescent="0.3">
      <c r="A410" s="284" t="s">
        <v>2422</v>
      </c>
      <c r="B410">
        <v>98</v>
      </c>
      <c r="C410" t="s">
        <v>708</v>
      </c>
      <c r="D410" t="s">
        <v>225</v>
      </c>
      <c r="E410">
        <v>581</v>
      </c>
      <c r="F410" t="s">
        <v>143</v>
      </c>
      <c r="G410" t="s">
        <v>1346</v>
      </c>
      <c r="H410">
        <v>6631</v>
      </c>
      <c r="I410">
        <v>4</v>
      </c>
      <c r="J410">
        <v>2699</v>
      </c>
      <c r="K410">
        <v>8.7618760367968632E-2</v>
      </c>
      <c r="L410">
        <v>0.21526491293071509</v>
      </c>
      <c r="M410">
        <v>0.46267531292414416</v>
      </c>
      <c r="N410">
        <v>4</v>
      </c>
      <c r="O410">
        <v>1</v>
      </c>
      <c r="P410">
        <v>3</v>
      </c>
      <c r="Q410">
        <v>1</v>
      </c>
      <c r="R410">
        <v>0.37505655255617554</v>
      </c>
      <c r="S410">
        <v>2024</v>
      </c>
      <c r="T410">
        <v>36</v>
      </c>
    </row>
    <row r="411" spans="1:20" x14ac:dyDescent="0.3">
      <c r="A411" s="284" t="s">
        <v>2500</v>
      </c>
      <c r="B411">
        <v>98</v>
      </c>
      <c r="C411" t="s">
        <v>708</v>
      </c>
      <c r="D411" t="s">
        <v>209</v>
      </c>
      <c r="E411">
        <v>352</v>
      </c>
      <c r="F411" t="s">
        <v>143</v>
      </c>
      <c r="G411" t="s">
        <v>1346</v>
      </c>
      <c r="H411">
        <v>6631</v>
      </c>
      <c r="I411">
        <v>5</v>
      </c>
      <c r="J411">
        <v>4226</v>
      </c>
      <c r="K411">
        <v>5.3083999396772732E-2</v>
      </c>
      <c r="L411">
        <v>8.3293894936109794E-2</v>
      </c>
      <c r="M411">
        <v>0.51575931232091687</v>
      </c>
      <c r="N411">
        <v>5</v>
      </c>
      <c r="O411">
        <v>1</v>
      </c>
      <c r="P411">
        <v>4</v>
      </c>
      <c r="Q411">
        <v>1</v>
      </c>
      <c r="R411">
        <v>0.46267531292414416</v>
      </c>
      <c r="S411">
        <v>2024</v>
      </c>
      <c r="T411">
        <v>36</v>
      </c>
    </row>
    <row r="412" spans="1:20" x14ac:dyDescent="0.3">
      <c r="A412" s="284" t="s">
        <v>2389</v>
      </c>
      <c r="B412">
        <v>98</v>
      </c>
      <c r="C412" t="s">
        <v>708</v>
      </c>
      <c r="D412" t="s">
        <v>504</v>
      </c>
      <c r="E412">
        <v>305</v>
      </c>
      <c r="F412" t="s">
        <v>143</v>
      </c>
      <c r="G412" t="s">
        <v>1346</v>
      </c>
      <c r="H412">
        <v>6631</v>
      </c>
      <c r="I412">
        <v>6</v>
      </c>
      <c r="J412">
        <v>1933</v>
      </c>
      <c r="K412">
        <v>4.5996079022771828E-2</v>
      </c>
      <c r="L412">
        <v>0.15778582514226591</v>
      </c>
      <c r="M412">
        <v>0.56175539134368868</v>
      </c>
      <c r="N412">
        <v>6</v>
      </c>
      <c r="O412">
        <v>1</v>
      </c>
      <c r="P412">
        <v>5</v>
      </c>
      <c r="Q412">
        <v>1</v>
      </c>
      <c r="R412">
        <v>0.51575931232091687</v>
      </c>
      <c r="S412">
        <v>2024</v>
      </c>
      <c r="T412">
        <v>36</v>
      </c>
    </row>
    <row r="413" spans="1:20" x14ac:dyDescent="0.3">
      <c r="A413" s="284" t="s">
        <v>2334</v>
      </c>
      <c r="B413">
        <v>98</v>
      </c>
      <c r="C413" t="s">
        <v>708</v>
      </c>
      <c r="D413" t="s">
        <v>358</v>
      </c>
      <c r="E413">
        <v>282</v>
      </c>
      <c r="F413" t="s">
        <v>143</v>
      </c>
      <c r="G413" t="s">
        <v>1345</v>
      </c>
      <c r="H413">
        <v>6631</v>
      </c>
      <c r="I413">
        <v>7</v>
      </c>
      <c r="J413">
        <v>3945</v>
      </c>
      <c r="K413">
        <v>4.2527522244005432E-2</v>
      </c>
      <c r="L413">
        <v>7.1482889733840302E-2</v>
      </c>
      <c r="M413">
        <v>0.60428291358769415</v>
      </c>
      <c r="N413">
        <v>7</v>
      </c>
      <c r="O413">
        <v>1</v>
      </c>
      <c r="P413">
        <v>6</v>
      </c>
      <c r="Q413">
        <v>1</v>
      </c>
      <c r="R413">
        <v>0.56175539134368868</v>
      </c>
      <c r="S413">
        <v>2024</v>
      </c>
      <c r="T413">
        <v>36</v>
      </c>
    </row>
    <row r="414" spans="1:20" x14ac:dyDescent="0.3">
      <c r="A414" s="284" t="s">
        <v>2390</v>
      </c>
      <c r="B414">
        <v>98</v>
      </c>
      <c r="C414" t="s">
        <v>708</v>
      </c>
      <c r="D414" t="s">
        <v>504</v>
      </c>
      <c r="E414">
        <v>259</v>
      </c>
      <c r="F414" t="s">
        <v>143</v>
      </c>
      <c r="G414" t="s">
        <v>1346</v>
      </c>
      <c r="H414">
        <v>6631</v>
      </c>
      <c r="I414">
        <v>8</v>
      </c>
      <c r="J414">
        <v>1649</v>
      </c>
      <c r="K414">
        <v>3.9058965465239029E-2</v>
      </c>
      <c r="L414">
        <v>0.15706488781079442</v>
      </c>
      <c r="M414">
        <v>0.64334187905293316</v>
      </c>
      <c r="N414">
        <v>8</v>
      </c>
      <c r="O414">
        <v>1</v>
      </c>
      <c r="P414">
        <v>7</v>
      </c>
      <c r="Q414">
        <v>1</v>
      </c>
      <c r="R414">
        <v>0.60428291358769415</v>
      </c>
      <c r="S414">
        <v>2024</v>
      </c>
      <c r="T414">
        <v>36</v>
      </c>
    </row>
    <row r="415" spans="1:20" x14ac:dyDescent="0.3">
      <c r="A415" s="284" t="s">
        <v>2354</v>
      </c>
      <c r="B415">
        <v>98</v>
      </c>
      <c r="C415" t="s">
        <v>708</v>
      </c>
      <c r="D415" t="s">
        <v>577</v>
      </c>
      <c r="E415">
        <v>227</v>
      </c>
      <c r="F415" t="s">
        <v>143</v>
      </c>
      <c r="G415" t="s">
        <v>1346</v>
      </c>
      <c r="H415">
        <v>6631</v>
      </c>
      <c r="I415">
        <v>9</v>
      </c>
      <c r="J415">
        <v>3578</v>
      </c>
      <c r="K415">
        <v>3.423314733825969E-2</v>
      </c>
      <c r="L415">
        <v>6.3443264393515927E-2</v>
      </c>
      <c r="M415">
        <v>0.67757502639119283</v>
      </c>
      <c r="N415">
        <v>9</v>
      </c>
      <c r="O415">
        <v>1</v>
      </c>
      <c r="P415">
        <v>8</v>
      </c>
      <c r="Q415">
        <v>1</v>
      </c>
      <c r="R415">
        <v>0.64334187905293316</v>
      </c>
      <c r="S415">
        <v>2024</v>
      </c>
      <c r="T415">
        <v>36</v>
      </c>
    </row>
    <row r="416" spans="1:20" x14ac:dyDescent="0.3">
      <c r="A416" s="284" t="s">
        <v>2333</v>
      </c>
      <c r="B416">
        <v>98</v>
      </c>
      <c r="C416" t="s">
        <v>708</v>
      </c>
      <c r="D416" t="s">
        <v>265</v>
      </c>
      <c r="E416">
        <v>213</v>
      </c>
      <c r="F416" t="s">
        <v>143</v>
      </c>
      <c r="G416" t="s">
        <v>1345</v>
      </c>
      <c r="H416">
        <v>6631</v>
      </c>
      <c r="I416">
        <v>10</v>
      </c>
      <c r="J416">
        <v>6276</v>
      </c>
      <c r="K416">
        <v>3.212185190770623E-2</v>
      </c>
      <c r="L416">
        <v>3.3938814531548754E-2</v>
      </c>
      <c r="M416">
        <v>0.70969687829889905</v>
      </c>
      <c r="N416">
        <v>10</v>
      </c>
      <c r="O416">
        <v>1</v>
      </c>
      <c r="P416">
        <v>9</v>
      </c>
      <c r="Q416">
        <v>1</v>
      </c>
      <c r="R416">
        <v>0.67757502639119283</v>
      </c>
      <c r="S416">
        <v>2024</v>
      </c>
      <c r="T416">
        <v>36</v>
      </c>
    </row>
    <row r="417" spans="1:20" x14ac:dyDescent="0.3">
      <c r="A417" s="284" t="s">
        <v>2340</v>
      </c>
      <c r="B417">
        <v>98</v>
      </c>
      <c r="C417" t="s">
        <v>708</v>
      </c>
      <c r="D417" t="s">
        <v>398</v>
      </c>
      <c r="E417">
        <v>133</v>
      </c>
      <c r="F417" t="s">
        <v>143</v>
      </c>
      <c r="G417" t="s">
        <v>1345</v>
      </c>
      <c r="H417">
        <v>6631</v>
      </c>
      <c r="I417">
        <v>11</v>
      </c>
      <c r="J417">
        <v>3290</v>
      </c>
      <c r="K417">
        <v>2.0057306590257881E-2</v>
      </c>
      <c r="L417">
        <v>4.042553191489362E-2</v>
      </c>
      <c r="M417">
        <v>0.72975418488915689</v>
      </c>
      <c r="N417">
        <v>11</v>
      </c>
      <c r="O417">
        <v>1</v>
      </c>
      <c r="P417">
        <v>10</v>
      </c>
      <c r="Q417">
        <v>1</v>
      </c>
      <c r="R417">
        <v>0.70969687829889905</v>
      </c>
      <c r="S417">
        <v>2024</v>
      </c>
      <c r="T417">
        <v>36</v>
      </c>
    </row>
    <row r="418" spans="1:20" x14ac:dyDescent="0.3">
      <c r="A418" s="284" t="s">
        <v>2347</v>
      </c>
      <c r="B418">
        <v>98</v>
      </c>
      <c r="C418" t="s">
        <v>708</v>
      </c>
      <c r="D418" t="s">
        <v>215</v>
      </c>
      <c r="E418">
        <v>132</v>
      </c>
      <c r="F418" t="s">
        <v>143</v>
      </c>
      <c r="G418" t="s">
        <v>1347</v>
      </c>
      <c r="H418">
        <v>6631</v>
      </c>
      <c r="I418">
        <v>12</v>
      </c>
      <c r="J418">
        <v>10172</v>
      </c>
      <c r="K418">
        <v>1.9906499773789776E-2</v>
      </c>
      <c r="L418">
        <v>1.2976799056232795E-2</v>
      </c>
      <c r="M418">
        <v>0.74966068466294666</v>
      </c>
      <c r="N418">
        <v>12</v>
      </c>
      <c r="O418">
        <v>1</v>
      </c>
      <c r="P418">
        <v>11</v>
      </c>
      <c r="Q418">
        <v>1</v>
      </c>
      <c r="R418">
        <v>0.72975418488915689</v>
      </c>
      <c r="S418">
        <v>2024</v>
      </c>
      <c r="T418">
        <v>36</v>
      </c>
    </row>
    <row r="419" spans="1:20" x14ac:dyDescent="0.3">
      <c r="A419" s="284" t="s">
        <v>2360</v>
      </c>
      <c r="B419">
        <v>98</v>
      </c>
      <c r="C419" t="s">
        <v>708</v>
      </c>
      <c r="D419" t="s">
        <v>343</v>
      </c>
      <c r="E419">
        <v>78</v>
      </c>
      <c r="F419" t="s">
        <v>143</v>
      </c>
      <c r="G419" t="s">
        <v>1346</v>
      </c>
      <c r="H419">
        <v>6631</v>
      </c>
      <c r="I419">
        <v>13</v>
      </c>
      <c r="J419">
        <v>1467</v>
      </c>
      <c r="K419">
        <v>1.176293168451214E-2</v>
      </c>
      <c r="L419">
        <v>5.3169734151329244E-2</v>
      </c>
      <c r="M419">
        <v>0.76142361634745881</v>
      </c>
      <c r="N419">
        <v>13</v>
      </c>
      <c r="O419">
        <v>1</v>
      </c>
      <c r="P419">
        <v>12</v>
      </c>
      <c r="Q419">
        <v>1</v>
      </c>
      <c r="R419">
        <v>0.74966068466294666</v>
      </c>
      <c r="S419">
        <v>2024</v>
      </c>
      <c r="T419">
        <v>36</v>
      </c>
    </row>
    <row r="420" spans="1:20" x14ac:dyDescent="0.3">
      <c r="A420" s="284" t="s">
        <v>2388</v>
      </c>
      <c r="B420">
        <v>98</v>
      </c>
      <c r="C420" t="s">
        <v>708</v>
      </c>
      <c r="D420" t="s">
        <v>264</v>
      </c>
      <c r="E420">
        <v>77</v>
      </c>
      <c r="F420" t="s">
        <v>143</v>
      </c>
      <c r="G420" t="s">
        <v>1345</v>
      </c>
      <c r="H420">
        <v>6631</v>
      </c>
      <c r="I420">
        <v>14</v>
      </c>
      <c r="J420">
        <v>2561</v>
      </c>
      <c r="K420">
        <v>1.1612124868044036E-2</v>
      </c>
      <c r="L420">
        <v>3.0066380320187425E-2</v>
      </c>
      <c r="M420">
        <v>0.77303574121550289</v>
      </c>
      <c r="N420">
        <v>14</v>
      </c>
      <c r="O420">
        <v>0</v>
      </c>
      <c r="P420">
        <v>13</v>
      </c>
      <c r="Q420">
        <v>0</v>
      </c>
      <c r="R420">
        <v>0.76142361634745881</v>
      </c>
      <c r="S420">
        <v>2024</v>
      </c>
      <c r="T420">
        <v>36</v>
      </c>
    </row>
    <row r="421" spans="1:20" x14ac:dyDescent="0.3">
      <c r="A421" s="284" t="s">
        <v>2348</v>
      </c>
      <c r="B421">
        <v>98</v>
      </c>
      <c r="C421" t="s">
        <v>708</v>
      </c>
      <c r="D421" t="s">
        <v>215</v>
      </c>
      <c r="E421">
        <v>76</v>
      </c>
      <c r="F421" t="s">
        <v>143</v>
      </c>
      <c r="G421" t="s">
        <v>1347</v>
      </c>
      <c r="H421">
        <v>6631</v>
      </c>
      <c r="I421">
        <v>15</v>
      </c>
      <c r="J421">
        <v>4642</v>
      </c>
      <c r="K421">
        <v>1.1461318051575931E-2</v>
      </c>
      <c r="L421">
        <v>1.6372253339077984E-2</v>
      </c>
      <c r="M421">
        <v>0.7844970592670788</v>
      </c>
      <c r="N421">
        <v>15</v>
      </c>
      <c r="O421">
        <v>0</v>
      </c>
      <c r="P421">
        <v>14</v>
      </c>
      <c r="Q421">
        <v>0</v>
      </c>
      <c r="R421">
        <v>0.77303574121550289</v>
      </c>
      <c r="S421">
        <v>2024</v>
      </c>
      <c r="T421">
        <v>36</v>
      </c>
    </row>
    <row r="422" spans="1:20" x14ac:dyDescent="0.3">
      <c r="A422" s="284" t="s">
        <v>2353</v>
      </c>
      <c r="B422">
        <v>99</v>
      </c>
      <c r="C422" t="s">
        <v>959</v>
      </c>
      <c r="D422" t="s">
        <v>585</v>
      </c>
      <c r="E422">
        <v>3328</v>
      </c>
      <c r="F422" t="s">
        <v>143</v>
      </c>
      <c r="G422" t="s">
        <v>1348</v>
      </c>
      <c r="H422">
        <v>7489</v>
      </c>
      <c r="I422">
        <v>1</v>
      </c>
      <c r="J422">
        <v>7074</v>
      </c>
      <c r="K422">
        <v>0.44438509814394445</v>
      </c>
      <c r="L422">
        <v>0.47045518801243991</v>
      </c>
      <c r="M422">
        <v>0.44438509814394445</v>
      </c>
      <c r="N422">
        <v>1</v>
      </c>
      <c r="O422">
        <v>1</v>
      </c>
      <c r="P422">
        <v>216.5</v>
      </c>
      <c r="Q422">
        <v>0</v>
      </c>
      <c r="R422">
        <v>0.99517418187301532</v>
      </c>
      <c r="S422">
        <v>2024</v>
      </c>
      <c r="T422">
        <v>36</v>
      </c>
    </row>
    <row r="423" spans="1:20" x14ac:dyDescent="0.3">
      <c r="A423" s="284" t="s">
        <v>2361</v>
      </c>
      <c r="B423">
        <v>99</v>
      </c>
      <c r="C423" t="s">
        <v>959</v>
      </c>
      <c r="D423" t="s">
        <v>506</v>
      </c>
      <c r="E423">
        <v>867</v>
      </c>
      <c r="F423" t="s">
        <v>143</v>
      </c>
      <c r="G423" t="s">
        <v>1348</v>
      </c>
      <c r="H423">
        <v>7489</v>
      </c>
      <c r="I423">
        <v>2</v>
      </c>
      <c r="J423">
        <v>1940</v>
      </c>
      <c r="K423">
        <v>0.11576979570036053</v>
      </c>
      <c r="L423">
        <v>0.44690721649484538</v>
      </c>
      <c r="M423">
        <v>0.56015489384430495</v>
      </c>
      <c r="N423">
        <v>2</v>
      </c>
      <c r="O423">
        <v>1</v>
      </c>
      <c r="P423">
        <v>1</v>
      </c>
      <c r="Q423">
        <v>1</v>
      </c>
      <c r="R423">
        <v>0.44438509814394445</v>
      </c>
      <c r="S423">
        <v>2024</v>
      </c>
      <c r="T423">
        <v>36</v>
      </c>
    </row>
    <row r="424" spans="1:20" x14ac:dyDescent="0.3">
      <c r="A424" s="284" t="s">
        <v>2359</v>
      </c>
      <c r="B424">
        <v>99</v>
      </c>
      <c r="C424" t="s">
        <v>959</v>
      </c>
      <c r="D424" t="s">
        <v>409</v>
      </c>
      <c r="E424">
        <v>474</v>
      </c>
      <c r="F424" t="s">
        <v>143</v>
      </c>
      <c r="G424" t="s">
        <v>1347</v>
      </c>
      <c r="H424">
        <v>7489</v>
      </c>
      <c r="I424">
        <v>3</v>
      </c>
      <c r="J424">
        <v>2957</v>
      </c>
      <c r="K424">
        <v>6.3292829483242094E-2</v>
      </c>
      <c r="L424">
        <v>0.16029759891782211</v>
      </c>
      <c r="M424">
        <v>0.62344772332754705</v>
      </c>
      <c r="N424">
        <v>3</v>
      </c>
      <c r="O424">
        <v>1</v>
      </c>
      <c r="P424">
        <v>2</v>
      </c>
      <c r="Q424">
        <v>1</v>
      </c>
      <c r="R424">
        <v>0.56015489384430495</v>
      </c>
      <c r="S424">
        <v>2024</v>
      </c>
      <c r="T424">
        <v>36</v>
      </c>
    </row>
    <row r="425" spans="1:20" x14ac:dyDescent="0.3">
      <c r="A425" s="284" t="s">
        <v>2526</v>
      </c>
      <c r="B425">
        <v>99</v>
      </c>
      <c r="C425" t="s">
        <v>959</v>
      </c>
      <c r="D425" t="s">
        <v>285</v>
      </c>
      <c r="E425">
        <v>309</v>
      </c>
      <c r="F425" t="s">
        <v>143</v>
      </c>
      <c r="G425" t="s">
        <v>1348</v>
      </c>
      <c r="H425">
        <v>7489</v>
      </c>
      <c r="I425">
        <v>4</v>
      </c>
      <c r="J425">
        <v>757</v>
      </c>
      <c r="K425">
        <v>4.126051542261984E-2</v>
      </c>
      <c r="L425">
        <v>0.40819022457067372</v>
      </c>
      <c r="M425">
        <v>0.66470823875016694</v>
      </c>
      <c r="N425">
        <v>4</v>
      </c>
      <c r="O425">
        <v>1</v>
      </c>
      <c r="P425">
        <v>3</v>
      </c>
      <c r="Q425">
        <v>1</v>
      </c>
      <c r="R425">
        <v>0.62344772332754705</v>
      </c>
      <c r="S425">
        <v>2024</v>
      </c>
      <c r="T425">
        <v>36</v>
      </c>
    </row>
    <row r="426" spans="1:20" x14ac:dyDescent="0.3">
      <c r="A426" s="284" t="s">
        <v>2349</v>
      </c>
      <c r="B426">
        <v>99</v>
      </c>
      <c r="C426" t="s">
        <v>959</v>
      </c>
      <c r="D426" t="s">
        <v>212</v>
      </c>
      <c r="E426">
        <v>285</v>
      </c>
      <c r="F426" t="s">
        <v>143</v>
      </c>
      <c r="G426" t="s">
        <v>1347</v>
      </c>
      <c r="H426">
        <v>7489</v>
      </c>
      <c r="I426">
        <v>5</v>
      </c>
      <c r="J426">
        <v>2795</v>
      </c>
      <c r="K426">
        <v>3.8055815195620242E-2</v>
      </c>
      <c r="L426">
        <v>0.10196779964221825</v>
      </c>
      <c r="M426">
        <v>0.70276405394578723</v>
      </c>
      <c r="N426">
        <v>5</v>
      </c>
      <c r="O426">
        <v>1</v>
      </c>
      <c r="P426">
        <v>4</v>
      </c>
      <c r="Q426">
        <v>1</v>
      </c>
      <c r="R426">
        <v>0.66470823875016694</v>
      </c>
      <c r="S426">
        <v>2024</v>
      </c>
      <c r="T426">
        <v>36</v>
      </c>
    </row>
    <row r="427" spans="1:20" x14ac:dyDescent="0.3">
      <c r="A427" s="284" t="s">
        <v>2478</v>
      </c>
      <c r="B427">
        <v>99</v>
      </c>
      <c r="C427" t="s">
        <v>959</v>
      </c>
      <c r="D427" t="s">
        <v>365</v>
      </c>
      <c r="E427">
        <v>224</v>
      </c>
      <c r="F427" t="s">
        <v>143</v>
      </c>
      <c r="G427" t="s">
        <v>1347</v>
      </c>
      <c r="H427">
        <v>7489</v>
      </c>
      <c r="I427">
        <v>6</v>
      </c>
      <c r="J427">
        <v>1109</v>
      </c>
      <c r="K427">
        <v>2.9910535451996262E-2</v>
      </c>
      <c r="L427">
        <v>0.20198376916140667</v>
      </c>
      <c r="M427">
        <v>0.73267458939778352</v>
      </c>
      <c r="N427">
        <v>6</v>
      </c>
      <c r="O427">
        <v>1</v>
      </c>
      <c r="P427">
        <v>5</v>
      </c>
      <c r="Q427">
        <v>1</v>
      </c>
      <c r="R427">
        <v>0.70276405394578723</v>
      </c>
      <c r="S427">
        <v>2024</v>
      </c>
      <c r="T427">
        <v>36</v>
      </c>
    </row>
    <row r="428" spans="1:20" x14ac:dyDescent="0.3">
      <c r="A428" s="284" t="s">
        <v>2527</v>
      </c>
      <c r="B428">
        <v>99</v>
      </c>
      <c r="C428" t="s">
        <v>959</v>
      </c>
      <c r="D428" t="s">
        <v>194</v>
      </c>
      <c r="E428">
        <v>181</v>
      </c>
      <c r="F428" t="s">
        <v>143</v>
      </c>
      <c r="G428" t="s">
        <v>1348</v>
      </c>
      <c r="H428">
        <v>7489</v>
      </c>
      <c r="I428">
        <v>7</v>
      </c>
      <c r="J428">
        <v>601</v>
      </c>
      <c r="K428">
        <v>2.4168780878621978E-2</v>
      </c>
      <c r="L428">
        <v>0.30116472545757073</v>
      </c>
      <c r="M428">
        <v>0.75684337027640547</v>
      </c>
      <c r="N428">
        <v>7</v>
      </c>
      <c r="O428">
        <v>1</v>
      </c>
      <c r="P428">
        <v>6</v>
      </c>
      <c r="Q428">
        <v>1</v>
      </c>
      <c r="R428">
        <v>0.73267458939778352</v>
      </c>
      <c r="S428">
        <v>2024</v>
      </c>
      <c r="T428">
        <v>36</v>
      </c>
    </row>
    <row r="429" spans="1:20" x14ac:dyDescent="0.3">
      <c r="A429" s="284" t="s">
        <v>2528</v>
      </c>
      <c r="B429">
        <v>99</v>
      </c>
      <c r="C429" t="s">
        <v>959</v>
      </c>
      <c r="D429" t="s">
        <v>475</v>
      </c>
      <c r="E429">
        <v>133</v>
      </c>
      <c r="F429" t="s">
        <v>143</v>
      </c>
      <c r="G429" t="s">
        <v>1348</v>
      </c>
      <c r="H429">
        <v>7489</v>
      </c>
      <c r="I429">
        <v>8</v>
      </c>
      <c r="J429">
        <v>1733</v>
      </c>
      <c r="K429">
        <v>1.775938042462278E-2</v>
      </c>
      <c r="L429">
        <v>7.6745527986151182E-2</v>
      </c>
      <c r="M429">
        <v>0.77460275070102824</v>
      </c>
      <c r="N429">
        <v>8</v>
      </c>
      <c r="O429">
        <v>0</v>
      </c>
      <c r="P429">
        <v>7</v>
      </c>
      <c r="Q429">
        <v>0</v>
      </c>
      <c r="R429">
        <v>0.75684337027640547</v>
      </c>
      <c r="S429">
        <v>2024</v>
      </c>
      <c r="T429">
        <v>36</v>
      </c>
    </row>
    <row r="430" spans="1:20" x14ac:dyDescent="0.3">
      <c r="A430" s="284" t="s">
        <v>2529</v>
      </c>
      <c r="B430">
        <v>99</v>
      </c>
      <c r="C430" t="s">
        <v>959</v>
      </c>
      <c r="D430" t="s">
        <v>455</v>
      </c>
      <c r="E430">
        <v>112</v>
      </c>
      <c r="F430" t="s">
        <v>143</v>
      </c>
      <c r="G430" t="s">
        <v>1348</v>
      </c>
      <c r="H430">
        <v>7489</v>
      </c>
      <c r="I430">
        <v>9</v>
      </c>
      <c r="J430">
        <v>371</v>
      </c>
      <c r="K430">
        <v>1.4955267725998131E-2</v>
      </c>
      <c r="L430">
        <v>0.30188679245283018</v>
      </c>
      <c r="M430">
        <v>0.78955801842702633</v>
      </c>
      <c r="N430">
        <v>9</v>
      </c>
      <c r="O430">
        <v>0</v>
      </c>
      <c r="P430">
        <v>8</v>
      </c>
      <c r="Q430">
        <v>0</v>
      </c>
      <c r="R430">
        <v>0.77460275070102824</v>
      </c>
      <c r="S430">
        <v>2024</v>
      </c>
      <c r="T430">
        <v>36</v>
      </c>
    </row>
    <row r="431" spans="1:20" x14ac:dyDescent="0.3">
      <c r="A431" s="284" t="s">
        <v>2347</v>
      </c>
      <c r="B431">
        <v>99</v>
      </c>
      <c r="C431" t="s">
        <v>959</v>
      </c>
      <c r="D431" t="s">
        <v>215</v>
      </c>
      <c r="E431">
        <v>108</v>
      </c>
      <c r="F431" t="s">
        <v>143</v>
      </c>
      <c r="G431" t="s">
        <v>1347</v>
      </c>
      <c r="H431">
        <v>7489</v>
      </c>
      <c r="I431">
        <v>10</v>
      </c>
      <c r="J431">
        <v>10172</v>
      </c>
      <c r="K431">
        <v>1.4421151021498197E-2</v>
      </c>
      <c r="L431">
        <v>1.061738104600865E-2</v>
      </c>
      <c r="M431">
        <v>0.80397916944852454</v>
      </c>
      <c r="N431">
        <v>10</v>
      </c>
      <c r="O431">
        <v>0</v>
      </c>
      <c r="P431">
        <v>9</v>
      </c>
      <c r="Q431">
        <v>0</v>
      </c>
      <c r="R431">
        <v>0.78955801842702633</v>
      </c>
      <c r="S431">
        <v>2024</v>
      </c>
      <c r="T431">
        <v>36</v>
      </c>
    </row>
    <row r="432" spans="1:20" x14ac:dyDescent="0.3">
      <c r="A432" s="284" t="s">
        <v>2530</v>
      </c>
      <c r="B432">
        <v>99</v>
      </c>
      <c r="C432" t="s">
        <v>959</v>
      </c>
      <c r="D432" t="s">
        <v>177</v>
      </c>
      <c r="E432">
        <v>107</v>
      </c>
      <c r="F432" t="s">
        <v>143</v>
      </c>
      <c r="G432" t="s">
        <v>1348</v>
      </c>
      <c r="H432">
        <v>7489</v>
      </c>
      <c r="I432">
        <v>11</v>
      </c>
      <c r="J432">
        <v>4588</v>
      </c>
      <c r="K432">
        <v>1.4287621845373214E-2</v>
      </c>
      <c r="L432">
        <v>2.3321708805579773E-2</v>
      </c>
      <c r="M432">
        <v>0.81826679129389779</v>
      </c>
      <c r="N432">
        <v>11</v>
      </c>
      <c r="O432">
        <v>0</v>
      </c>
      <c r="P432">
        <v>10</v>
      </c>
      <c r="Q432">
        <v>0</v>
      </c>
      <c r="R432">
        <v>0.80397916944852454</v>
      </c>
      <c r="S432">
        <v>2024</v>
      </c>
      <c r="T432">
        <v>36</v>
      </c>
    </row>
    <row r="433" spans="1:20" x14ac:dyDescent="0.3">
      <c r="A433" s="284" t="s">
        <v>2646</v>
      </c>
      <c r="B433">
        <v>99</v>
      </c>
      <c r="C433" t="s">
        <v>959</v>
      </c>
      <c r="D433" t="s">
        <v>553</v>
      </c>
      <c r="E433">
        <v>85</v>
      </c>
      <c r="F433" t="s">
        <v>143</v>
      </c>
      <c r="G433" t="s">
        <v>1348</v>
      </c>
      <c r="H433">
        <v>7489</v>
      </c>
      <c r="I433">
        <v>12</v>
      </c>
      <c r="J433">
        <v>1104</v>
      </c>
      <c r="K433">
        <v>1.1349979970623581E-2</v>
      </c>
      <c r="L433">
        <v>7.6992753623188401E-2</v>
      </c>
      <c r="M433">
        <v>0.82961677126452138</v>
      </c>
      <c r="N433">
        <v>12</v>
      </c>
      <c r="O433">
        <v>0</v>
      </c>
      <c r="P433">
        <v>11</v>
      </c>
      <c r="Q433">
        <v>0</v>
      </c>
      <c r="R433">
        <v>0.81826679129389779</v>
      </c>
      <c r="S433">
        <v>2024</v>
      </c>
      <c r="T433">
        <v>36</v>
      </c>
    </row>
    <row r="434" spans="1:20" x14ac:dyDescent="0.3">
      <c r="A434" s="284" t="s">
        <v>2531</v>
      </c>
      <c r="B434">
        <v>99</v>
      </c>
      <c r="C434" t="s">
        <v>959</v>
      </c>
      <c r="D434" t="s">
        <v>390</v>
      </c>
      <c r="E434">
        <v>69</v>
      </c>
      <c r="F434" t="s">
        <v>143</v>
      </c>
      <c r="G434" t="s">
        <v>1348</v>
      </c>
      <c r="H434">
        <v>7489</v>
      </c>
      <c r="I434">
        <v>13</v>
      </c>
      <c r="J434">
        <v>1910</v>
      </c>
      <c r="K434">
        <v>9.2135131526238489E-3</v>
      </c>
      <c r="L434">
        <v>3.6125654450261779E-2</v>
      </c>
      <c r="M434">
        <v>0.83883028441714524</v>
      </c>
      <c r="N434">
        <v>13</v>
      </c>
      <c r="O434">
        <v>0</v>
      </c>
      <c r="P434">
        <v>12</v>
      </c>
      <c r="Q434">
        <v>0</v>
      </c>
      <c r="R434">
        <v>0.82961677126452138</v>
      </c>
      <c r="S434">
        <v>2024</v>
      </c>
      <c r="T434">
        <v>36</v>
      </c>
    </row>
    <row r="435" spans="1:20" x14ac:dyDescent="0.3">
      <c r="A435" s="284" t="s">
        <v>2532</v>
      </c>
      <c r="B435">
        <v>99</v>
      </c>
      <c r="C435" t="s">
        <v>959</v>
      </c>
      <c r="D435" t="s">
        <v>263</v>
      </c>
      <c r="E435">
        <v>66</v>
      </c>
      <c r="F435" t="s">
        <v>143</v>
      </c>
      <c r="G435" t="s">
        <v>1348</v>
      </c>
      <c r="H435">
        <v>7489</v>
      </c>
      <c r="I435">
        <v>14</v>
      </c>
      <c r="J435">
        <v>343</v>
      </c>
      <c r="K435">
        <v>8.8129256242488983E-3</v>
      </c>
      <c r="L435">
        <v>0.1924198250728863</v>
      </c>
      <c r="M435">
        <v>0.84764321004139409</v>
      </c>
      <c r="N435">
        <v>14</v>
      </c>
      <c r="O435">
        <v>0</v>
      </c>
      <c r="P435">
        <v>13</v>
      </c>
      <c r="Q435">
        <v>0</v>
      </c>
      <c r="R435">
        <v>0.83883028441714524</v>
      </c>
      <c r="S435">
        <v>2024</v>
      </c>
      <c r="T435">
        <v>36</v>
      </c>
    </row>
    <row r="436" spans="1:20" x14ac:dyDescent="0.3">
      <c r="A436" s="284" t="s">
        <v>2645</v>
      </c>
      <c r="B436">
        <v>99</v>
      </c>
      <c r="C436" t="s">
        <v>959</v>
      </c>
      <c r="D436" t="s">
        <v>457</v>
      </c>
      <c r="E436">
        <v>55</v>
      </c>
      <c r="F436" t="s">
        <v>143</v>
      </c>
      <c r="G436" t="s">
        <v>1348</v>
      </c>
      <c r="H436">
        <v>7489</v>
      </c>
      <c r="I436">
        <v>15</v>
      </c>
      <c r="J436">
        <v>1250</v>
      </c>
      <c r="K436">
        <v>7.3441046868740817E-3</v>
      </c>
      <c r="L436">
        <v>4.3999999999999997E-2</v>
      </c>
      <c r="M436">
        <v>0.85498731472826817</v>
      </c>
      <c r="N436">
        <v>15</v>
      </c>
      <c r="O436">
        <v>0</v>
      </c>
      <c r="P436">
        <v>14</v>
      </c>
      <c r="Q436">
        <v>0</v>
      </c>
      <c r="R436">
        <v>0.84764321004139409</v>
      </c>
      <c r="S436">
        <v>2024</v>
      </c>
      <c r="T436">
        <v>36</v>
      </c>
    </row>
    <row r="437" spans="1:20" x14ac:dyDescent="0.3">
      <c r="A437" s="284" t="s">
        <v>2413</v>
      </c>
      <c r="B437">
        <v>100</v>
      </c>
      <c r="C437" t="s">
        <v>739</v>
      </c>
      <c r="D437" t="s">
        <v>609</v>
      </c>
      <c r="E437">
        <v>1296</v>
      </c>
      <c r="F437" t="s">
        <v>143</v>
      </c>
      <c r="G437" t="s">
        <v>1350</v>
      </c>
      <c r="H437">
        <v>11382</v>
      </c>
      <c r="I437">
        <v>1</v>
      </c>
      <c r="J437">
        <v>3316</v>
      </c>
      <c r="K437">
        <v>0.11386399578281498</v>
      </c>
      <c r="L437">
        <v>0.39083232810615198</v>
      </c>
      <c r="M437">
        <v>0.11386399578281498</v>
      </c>
      <c r="N437">
        <v>1</v>
      </c>
      <c r="O437">
        <v>1</v>
      </c>
      <c r="P437">
        <v>181</v>
      </c>
      <c r="Q437">
        <v>0</v>
      </c>
      <c r="R437">
        <v>0.99719588730137354</v>
      </c>
      <c r="S437">
        <v>2024</v>
      </c>
      <c r="T437">
        <v>36</v>
      </c>
    </row>
    <row r="438" spans="1:20" x14ac:dyDescent="0.3">
      <c r="A438" s="284" t="s">
        <v>2535</v>
      </c>
      <c r="B438">
        <v>100</v>
      </c>
      <c r="C438" t="s">
        <v>739</v>
      </c>
      <c r="D438" t="s">
        <v>224</v>
      </c>
      <c r="E438">
        <v>824</v>
      </c>
      <c r="F438" t="s">
        <v>143</v>
      </c>
      <c r="G438" t="s">
        <v>1350</v>
      </c>
      <c r="H438">
        <v>11382</v>
      </c>
      <c r="I438">
        <v>2</v>
      </c>
      <c r="J438">
        <v>1982</v>
      </c>
      <c r="K438">
        <v>7.2395009664382365E-2</v>
      </c>
      <c r="L438">
        <v>0.41574167507568111</v>
      </c>
      <c r="M438">
        <v>0.18625900544719734</v>
      </c>
      <c r="N438">
        <v>2</v>
      </c>
      <c r="O438">
        <v>1</v>
      </c>
      <c r="P438">
        <v>1</v>
      </c>
      <c r="Q438">
        <v>1</v>
      </c>
      <c r="R438">
        <v>0.11386399578281498</v>
      </c>
      <c r="S438">
        <v>2024</v>
      </c>
      <c r="T438">
        <v>36</v>
      </c>
    </row>
    <row r="439" spans="1:20" x14ac:dyDescent="0.3">
      <c r="A439" s="284" t="s">
        <v>2536</v>
      </c>
      <c r="B439">
        <v>100</v>
      </c>
      <c r="C439" t="s">
        <v>739</v>
      </c>
      <c r="D439" t="s">
        <v>193</v>
      </c>
      <c r="E439">
        <v>774</v>
      </c>
      <c r="F439" t="s">
        <v>143</v>
      </c>
      <c r="G439" t="s">
        <v>1350</v>
      </c>
      <c r="H439">
        <v>11382</v>
      </c>
      <c r="I439">
        <v>3</v>
      </c>
      <c r="J439">
        <v>1866</v>
      </c>
      <c r="K439">
        <v>6.8002108592514501E-2</v>
      </c>
      <c r="L439">
        <v>0.41479099678456594</v>
      </c>
      <c r="M439">
        <v>0.25426111403971186</v>
      </c>
      <c r="N439">
        <v>3</v>
      </c>
      <c r="O439">
        <v>1</v>
      </c>
      <c r="P439">
        <v>2</v>
      </c>
      <c r="Q439">
        <v>1</v>
      </c>
      <c r="R439">
        <v>0.18625900544719734</v>
      </c>
      <c r="S439">
        <v>2024</v>
      </c>
      <c r="T439">
        <v>36</v>
      </c>
    </row>
    <row r="440" spans="1:20" x14ac:dyDescent="0.3">
      <c r="A440" s="284" t="s">
        <v>2537</v>
      </c>
      <c r="B440">
        <v>100</v>
      </c>
      <c r="C440" t="s">
        <v>739</v>
      </c>
      <c r="D440" t="s">
        <v>165</v>
      </c>
      <c r="E440">
        <v>739</v>
      </c>
      <c r="F440" t="s">
        <v>143</v>
      </c>
      <c r="G440" t="s">
        <v>1350</v>
      </c>
      <c r="H440">
        <v>11382</v>
      </c>
      <c r="I440">
        <v>4</v>
      </c>
      <c r="J440">
        <v>2209</v>
      </c>
      <c r="K440">
        <v>6.4927077842206998E-2</v>
      </c>
      <c r="L440">
        <v>0.33454051607062019</v>
      </c>
      <c r="M440">
        <v>0.31918819188191883</v>
      </c>
      <c r="N440">
        <v>4</v>
      </c>
      <c r="O440">
        <v>1</v>
      </c>
      <c r="P440">
        <v>3</v>
      </c>
      <c r="Q440">
        <v>1</v>
      </c>
      <c r="R440">
        <v>0.25426111403971186</v>
      </c>
      <c r="S440">
        <v>2024</v>
      </c>
      <c r="T440">
        <v>36</v>
      </c>
    </row>
    <row r="441" spans="1:20" x14ac:dyDescent="0.3">
      <c r="A441" s="284" t="s">
        <v>2538</v>
      </c>
      <c r="B441">
        <v>100</v>
      </c>
      <c r="C441" t="s">
        <v>739</v>
      </c>
      <c r="D441" t="s">
        <v>224</v>
      </c>
      <c r="E441">
        <v>495</v>
      </c>
      <c r="F441" t="s">
        <v>143</v>
      </c>
      <c r="G441" t="s">
        <v>1350</v>
      </c>
      <c r="H441">
        <v>11382</v>
      </c>
      <c r="I441">
        <v>5</v>
      </c>
      <c r="J441">
        <v>1476</v>
      </c>
      <c r="K441">
        <v>4.3489720611491832E-2</v>
      </c>
      <c r="L441">
        <v>0.33536585365853661</v>
      </c>
      <c r="M441">
        <v>0.36267791249341064</v>
      </c>
      <c r="N441">
        <v>5</v>
      </c>
      <c r="O441">
        <v>1</v>
      </c>
      <c r="P441">
        <v>4</v>
      </c>
      <c r="Q441">
        <v>1</v>
      </c>
      <c r="R441">
        <v>0.31918819188191883</v>
      </c>
      <c r="S441">
        <v>2024</v>
      </c>
      <c r="T441">
        <v>36</v>
      </c>
    </row>
    <row r="442" spans="1:20" x14ac:dyDescent="0.3">
      <c r="A442" s="284" t="s">
        <v>2498</v>
      </c>
      <c r="B442">
        <v>100</v>
      </c>
      <c r="C442" t="s">
        <v>739</v>
      </c>
      <c r="D442" t="s">
        <v>165</v>
      </c>
      <c r="E442">
        <v>477</v>
      </c>
      <c r="F442" t="s">
        <v>143</v>
      </c>
      <c r="G442" t="s">
        <v>1350</v>
      </c>
      <c r="H442">
        <v>11382</v>
      </c>
      <c r="I442">
        <v>6</v>
      </c>
      <c r="J442">
        <v>1471</v>
      </c>
      <c r="K442">
        <v>4.1908276225619399E-2</v>
      </c>
      <c r="L442">
        <v>0.32426920462270564</v>
      </c>
      <c r="M442">
        <v>0.40458618871903002</v>
      </c>
      <c r="N442">
        <v>6</v>
      </c>
      <c r="O442">
        <v>1</v>
      </c>
      <c r="P442">
        <v>5</v>
      </c>
      <c r="Q442">
        <v>1</v>
      </c>
      <c r="R442">
        <v>0.36267791249341064</v>
      </c>
      <c r="S442">
        <v>2024</v>
      </c>
      <c r="T442">
        <v>36</v>
      </c>
    </row>
    <row r="443" spans="1:20" x14ac:dyDescent="0.3">
      <c r="A443" s="284" t="s">
        <v>2510</v>
      </c>
      <c r="B443">
        <v>100</v>
      </c>
      <c r="C443" t="s">
        <v>739</v>
      </c>
      <c r="D443" t="s">
        <v>224</v>
      </c>
      <c r="E443">
        <v>466</v>
      </c>
      <c r="F443" t="s">
        <v>143</v>
      </c>
      <c r="G443" t="s">
        <v>1350</v>
      </c>
      <c r="H443">
        <v>11382</v>
      </c>
      <c r="I443">
        <v>7</v>
      </c>
      <c r="J443">
        <v>2559</v>
      </c>
      <c r="K443">
        <v>4.0941837989808466E-2</v>
      </c>
      <c r="L443">
        <v>0.18210238374364987</v>
      </c>
      <c r="M443">
        <v>0.44552802670883851</v>
      </c>
      <c r="N443">
        <v>7</v>
      </c>
      <c r="O443">
        <v>1</v>
      </c>
      <c r="P443">
        <v>6</v>
      </c>
      <c r="Q443">
        <v>1</v>
      </c>
      <c r="R443">
        <v>0.40458618871903002</v>
      </c>
      <c r="S443">
        <v>2024</v>
      </c>
      <c r="T443">
        <v>36</v>
      </c>
    </row>
    <row r="444" spans="1:20" x14ac:dyDescent="0.3">
      <c r="A444" s="284" t="s">
        <v>2539</v>
      </c>
      <c r="B444">
        <v>100</v>
      </c>
      <c r="C444" t="s">
        <v>739</v>
      </c>
      <c r="D444" t="s">
        <v>546</v>
      </c>
      <c r="E444">
        <v>440</v>
      </c>
      <c r="F444" t="s">
        <v>143</v>
      </c>
      <c r="G444" t="s">
        <v>1350</v>
      </c>
      <c r="H444">
        <v>11382</v>
      </c>
      <c r="I444">
        <v>8</v>
      </c>
      <c r="J444">
        <v>1569</v>
      </c>
      <c r="K444">
        <v>3.8657529432437179E-2</v>
      </c>
      <c r="L444">
        <v>0.28043339706819631</v>
      </c>
      <c r="M444">
        <v>0.48418555614127567</v>
      </c>
      <c r="N444">
        <v>8</v>
      </c>
      <c r="O444">
        <v>1</v>
      </c>
      <c r="P444">
        <v>7</v>
      </c>
      <c r="Q444">
        <v>1</v>
      </c>
      <c r="R444">
        <v>0.44552802670883851</v>
      </c>
      <c r="S444">
        <v>2024</v>
      </c>
      <c r="T444">
        <v>36</v>
      </c>
    </row>
    <row r="445" spans="1:20" x14ac:dyDescent="0.3">
      <c r="A445" s="284" t="s">
        <v>2540</v>
      </c>
      <c r="B445">
        <v>100</v>
      </c>
      <c r="C445" t="s">
        <v>739</v>
      </c>
      <c r="D445" t="s">
        <v>604</v>
      </c>
      <c r="E445">
        <v>423</v>
      </c>
      <c r="F445" t="s">
        <v>143</v>
      </c>
      <c r="G445" t="s">
        <v>1350</v>
      </c>
      <c r="H445">
        <v>11382</v>
      </c>
      <c r="I445">
        <v>9</v>
      </c>
      <c r="J445">
        <v>2667</v>
      </c>
      <c r="K445">
        <v>3.7163943068002109E-2</v>
      </c>
      <c r="L445">
        <v>0.15860517435320584</v>
      </c>
      <c r="M445">
        <v>0.52134949920927776</v>
      </c>
      <c r="N445">
        <v>9</v>
      </c>
      <c r="O445">
        <v>1</v>
      </c>
      <c r="P445">
        <v>8</v>
      </c>
      <c r="Q445">
        <v>1</v>
      </c>
      <c r="R445">
        <v>0.48418555614127567</v>
      </c>
      <c r="S445">
        <v>2024</v>
      </c>
      <c r="T445">
        <v>36</v>
      </c>
    </row>
    <row r="446" spans="1:20" x14ac:dyDescent="0.3">
      <c r="A446" s="284" t="s">
        <v>2504</v>
      </c>
      <c r="B446">
        <v>100</v>
      </c>
      <c r="C446" t="s">
        <v>739</v>
      </c>
      <c r="D446" t="s">
        <v>402</v>
      </c>
      <c r="E446">
        <v>402</v>
      </c>
      <c r="F446" t="s">
        <v>143</v>
      </c>
      <c r="G446" t="s">
        <v>1350</v>
      </c>
      <c r="H446">
        <v>11382</v>
      </c>
      <c r="I446">
        <v>10</v>
      </c>
      <c r="J446">
        <v>5523</v>
      </c>
      <c r="K446">
        <v>3.5318924617817604E-2</v>
      </c>
      <c r="L446">
        <v>7.2786529060293315E-2</v>
      </c>
      <c r="M446">
        <v>0.55666842382709536</v>
      </c>
      <c r="N446">
        <v>10</v>
      </c>
      <c r="O446">
        <v>1</v>
      </c>
      <c r="P446">
        <v>9</v>
      </c>
      <c r="Q446">
        <v>1</v>
      </c>
      <c r="R446">
        <v>0.52134949920927776</v>
      </c>
      <c r="S446">
        <v>2024</v>
      </c>
      <c r="T446">
        <v>36</v>
      </c>
    </row>
    <row r="447" spans="1:20" x14ac:dyDescent="0.3">
      <c r="A447" s="284" t="s">
        <v>2541</v>
      </c>
      <c r="B447">
        <v>100</v>
      </c>
      <c r="C447" t="s">
        <v>739</v>
      </c>
      <c r="D447" t="s">
        <v>546</v>
      </c>
      <c r="E447">
        <v>343</v>
      </c>
      <c r="F447" t="s">
        <v>143</v>
      </c>
      <c r="G447" t="s">
        <v>1350</v>
      </c>
      <c r="H447">
        <v>11382</v>
      </c>
      <c r="I447">
        <v>11</v>
      </c>
      <c r="J447">
        <v>1724</v>
      </c>
      <c r="K447">
        <v>3.0135301353013531E-2</v>
      </c>
      <c r="L447">
        <v>0.19895591647331787</v>
      </c>
      <c r="M447">
        <v>0.58680372518010893</v>
      </c>
      <c r="N447">
        <v>11</v>
      </c>
      <c r="O447">
        <v>1</v>
      </c>
      <c r="P447">
        <v>10</v>
      </c>
      <c r="Q447">
        <v>1</v>
      </c>
      <c r="R447">
        <v>0.55666842382709536</v>
      </c>
      <c r="S447">
        <v>2024</v>
      </c>
      <c r="T447">
        <v>36</v>
      </c>
    </row>
    <row r="448" spans="1:20" x14ac:dyDescent="0.3">
      <c r="A448" s="284" t="s">
        <v>2542</v>
      </c>
      <c r="B448">
        <v>100</v>
      </c>
      <c r="C448" t="s">
        <v>739</v>
      </c>
      <c r="D448" t="s">
        <v>604</v>
      </c>
      <c r="E448">
        <v>258</v>
      </c>
      <c r="F448" t="s">
        <v>143</v>
      </c>
      <c r="G448" t="s">
        <v>1350</v>
      </c>
      <c r="H448">
        <v>11382</v>
      </c>
      <c r="I448">
        <v>12</v>
      </c>
      <c r="J448">
        <v>1731</v>
      </c>
      <c r="K448">
        <v>2.2667369530838165E-2</v>
      </c>
      <c r="L448">
        <v>0.14904679376083188</v>
      </c>
      <c r="M448">
        <v>0.60947109471094707</v>
      </c>
      <c r="N448">
        <v>12</v>
      </c>
      <c r="O448">
        <v>1</v>
      </c>
      <c r="P448">
        <v>11</v>
      </c>
      <c r="Q448">
        <v>1</v>
      </c>
      <c r="R448">
        <v>0.58680372518010893</v>
      </c>
      <c r="S448">
        <v>2024</v>
      </c>
      <c r="T448">
        <v>36</v>
      </c>
    </row>
    <row r="449" spans="1:20" x14ac:dyDescent="0.3">
      <c r="A449" s="284" t="s">
        <v>2543</v>
      </c>
      <c r="B449">
        <v>100</v>
      </c>
      <c r="C449" t="s">
        <v>739</v>
      </c>
      <c r="D449" t="s">
        <v>604</v>
      </c>
      <c r="E449">
        <v>240</v>
      </c>
      <c r="F449" t="s">
        <v>143</v>
      </c>
      <c r="G449" t="s">
        <v>1350</v>
      </c>
      <c r="H449">
        <v>11382</v>
      </c>
      <c r="I449">
        <v>13</v>
      </c>
      <c r="J449">
        <v>1276</v>
      </c>
      <c r="K449">
        <v>2.1085925144965736E-2</v>
      </c>
      <c r="L449">
        <v>0.18808777429467086</v>
      </c>
      <c r="M449">
        <v>0.63055701985591284</v>
      </c>
      <c r="N449">
        <v>13</v>
      </c>
      <c r="O449">
        <v>1</v>
      </c>
      <c r="P449">
        <v>12</v>
      </c>
      <c r="Q449">
        <v>1</v>
      </c>
      <c r="R449">
        <v>0.60947109471094707</v>
      </c>
      <c r="S449">
        <v>2024</v>
      </c>
      <c r="T449">
        <v>36</v>
      </c>
    </row>
    <row r="450" spans="1:20" x14ac:dyDescent="0.3">
      <c r="A450" s="284" t="s">
        <v>2499</v>
      </c>
      <c r="B450">
        <v>100</v>
      </c>
      <c r="C450" t="s">
        <v>739</v>
      </c>
      <c r="D450" t="s">
        <v>546</v>
      </c>
      <c r="E450">
        <v>235</v>
      </c>
      <c r="F450" t="s">
        <v>143</v>
      </c>
      <c r="G450" t="s">
        <v>1350</v>
      </c>
      <c r="H450">
        <v>11382</v>
      </c>
      <c r="I450">
        <v>14</v>
      </c>
      <c r="J450">
        <v>2058</v>
      </c>
      <c r="K450">
        <v>2.064663503777895E-2</v>
      </c>
      <c r="L450">
        <v>0.11418853255587949</v>
      </c>
      <c r="M450">
        <v>0.65120365489369181</v>
      </c>
      <c r="N450">
        <v>14</v>
      </c>
      <c r="O450">
        <v>1</v>
      </c>
      <c r="P450">
        <v>13</v>
      </c>
      <c r="Q450">
        <v>1</v>
      </c>
      <c r="R450">
        <v>0.63055701985591284</v>
      </c>
      <c r="S450">
        <v>2024</v>
      </c>
      <c r="T450">
        <v>36</v>
      </c>
    </row>
    <row r="451" spans="1:20" x14ac:dyDescent="0.3">
      <c r="A451" s="284" t="s">
        <v>2626</v>
      </c>
      <c r="B451">
        <v>100</v>
      </c>
      <c r="C451" t="s">
        <v>739</v>
      </c>
      <c r="D451" t="s">
        <v>224</v>
      </c>
      <c r="E451">
        <v>177</v>
      </c>
      <c r="F451" t="s">
        <v>143</v>
      </c>
      <c r="G451" t="s">
        <v>1350</v>
      </c>
      <c r="H451">
        <v>11382</v>
      </c>
      <c r="I451">
        <v>15</v>
      </c>
      <c r="J451">
        <v>903</v>
      </c>
      <c r="K451">
        <v>1.5550869794412231E-2</v>
      </c>
      <c r="L451">
        <v>0.19601328903654486</v>
      </c>
      <c r="M451">
        <v>0.66675452468810403</v>
      </c>
      <c r="N451">
        <v>15</v>
      </c>
      <c r="O451">
        <v>1</v>
      </c>
      <c r="P451">
        <v>14</v>
      </c>
      <c r="Q451">
        <v>1</v>
      </c>
      <c r="R451">
        <v>0.65120365489369181</v>
      </c>
      <c r="S451">
        <v>2024</v>
      </c>
      <c r="T451">
        <v>36</v>
      </c>
    </row>
    <row r="452" spans="1:20" x14ac:dyDescent="0.3">
      <c r="A452" s="284" t="s">
        <v>2544</v>
      </c>
      <c r="B452">
        <v>101</v>
      </c>
      <c r="C452" t="s">
        <v>740</v>
      </c>
      <c r="D452" t="s">
        <v>428</v>
      </c>
      <c r="E452">
        <v>521</v>
      </c>
      <c r="F452" t="s">
        <v>143</v>
      </c>
      <c r="G452" t="s">
        <v>1355</v>
      </c>
      <c r="H452">
        <v>670</v>
      </c>
      <c r="I452">
        <v>1</v>
      </c>
      <c r="J452">
        <v>904</v>
      </c>
      <c r="K452">
        <v>0.77761194029850744</v>
      </c>
      <c r="L452">
        <v>0.57632743362831862</v>
      </c>
      <c r="M452">
        <v>0.77761194029850744</v>
      </c>
      <c r="N452">
        <v>1</v>
      </c>
      <c r="O452">
        <v>1</v>
      </c>
      <c r="P452">
        <v>324.5</v>
      </c>
      <c r="Q452">
        <v>0</v>
      </c>
      <c r="R452">
        <v>0.99674925320682106</v>
      </c>
      <c r="S452">
        <v>2024</v>
      </c>
      <c r="T452">
        <v>36</v>
      </c>
    </row>
    <row r="453" spans="1:20" x14ac:dyDescent="0.3">
      <c r="A453" s="284" t="s">
        <v>2545</v>
      </c>
      <c r="B453">
        <v>101</v>
      </c>
      <c r="C453" t="s">
        <v>740</v>
      </c>
      <c r="D453" t="s">
        <v>428</v>
      </c>
      <c r="E453">
        <v>46</v>
      </c>
      <c r="F453" t="s">
        <v>143</v>
      </c>
      <c r="G453" t="s">
        <v>1355</v>
      </c>
      <c r="H453">
        <v>670</v>
      </c>
      <c r="I453">
        <v>2</v>
      </c>
      <c r="J453">
        <v>100</v>
      </c>
      <c r="K453">
        <v>6.8656716417910449E-2</v>
      </c>
      <c r="L453">
        <v>0.46</v>
      </c>
      <c r="M453">
        <v>0.84626865671641793</v>
      </c>
      <c r="N453">
        <v>2</v>
      </c>
      <c r="O453">
        <v>0</v>
      </c>
      <c r="P453">
        <v>1</v>
      </c>
      <c r="Q453">
        <v>1</v>
      </c>
      <c r="R453">
        <v>0.77761194029850744</v>
      </c>
      <c r="S453">
        <v>2024</v>
      </c>
      <c r="T453">
        <v>36</v>
      </c>
    </row>
    <row r="454" spans="1:20" x14ac:dyDescent="0.3">
      <c r="A454" s="284" t="s">
        <v>2546</v>
      </c>
      <c r="B454">
        <v>101</v>
      </c>
      <c r="C454" t="s">
        <v>740</v>
      </c>
      <c r="D454" t="s">
        <v>543</v>
      </c>
      <c r="E454">
        <v>13</v>
      </c>
      <c r="F454" t="s">
        <v>143</v>
      </c>
      <c r="G454" t="s">
        <v>1355</v>
      </c>
      <c r="H454">
        <v>670</v>
      </c>
      <c r="I454">
        <v>3</v>
      </c>
      <c r="J454">
        <v>31</v>
      </c>
      <c r="K454">
        <v>1.9402985074626865E-2</v>
      </c>
      <c r="L454">
        <v>0.41935483870967744</v>
      </c>
      <c r="M454">
        <v>0.86567164179104483</v>
      </c>
      <c r="N454">
        <v>3</v>
      </c>
      <c r="O454">
        <v>0</v>
      </c>
      <c r="P454">
        <v>2</v>
      </c>
      <c r="Q454">
        <v>0</v>
      </c>
      <c r="R454">
        <v>0.84626865671641793</v>
      </c>
      <c r="S454">
        <v>2024</v>
      </c>
      <c r="T454">
        <v>36</v>
      </c>
    </row>
    <row r="455" spans="1:20" x14ac:dyDescent="0.3">
      <c r="A455" s="284" t="s">
        <v>3190</v>
      </c>
      <c r="B455">
        <v>101</v>
      </c>
      <c r="C455" t="s">
        <v>740</v>
      </c>
      <c r="D455" t="s">
        <v>502</v>
      </c>
      <c r="E455">
        <v>3</v>
      </c>
      <c r="F455" t="s">
        <v>2550</v>
      </c>
      <c r="G455" t="s">
        <v>3191</v>
      </c>
      <c r="H455">
        <v>670</v>
      </c>
      <c r="I455">
        <v>4</v>
      </c>
      <c r="J455">
        <v>6</v>
      </c>
      <c r="K455">
        <v>4.4776119402985077E-3</v>
      </c>
      <c r="L455">
        <v>0.5</v>
      </c>
      <c r="M455">
        <v>0.87014925373134333</v>
      </c>
      <c r="N455">
        <v>4</v>
      </c>
      <c r="O455">
        <v>0</v>
      </c>
      <c r="P455">
        <v>3</v>
      </c>
      <c r="Q455">
        <v>0</v>
      </c>
      <c r="R455">
        <v>0.86567164179104483</v>
      </c>
      <c r="S455">
        <v>2024</v>
      </c>
      <c r="T455">
        <v>36</v>
      </c>
    </row>
    <row r="456" spans="1:20" x14ac:dyDescent="0.3">
      <c r="A456" s="284" t="s">
        <v>2439</v>
      </c>
      <c r="B456">
        <v>101</v>
      </c>
      <c r="C456" t="s">
        <v>740</v>
      </c>
      <c r="D456" t="s">
        <v>377</v>
      </c>
      <c r="E456">
        <v>2</v>
      </c>
      <c r="F456" t="s">
        <v>143</v>
      </c>
      <c r="G456" t="s">
        <v>1350</v>
      </c>
      <c r="H456">
        <v>670</v>
      </c>
      <c r="I456">
        <v>7</v>
      </c>
      <c r="J456">
        <v>453</v>
      </c>
      <c r="K456">
        <v>2.9850746268656717E-3</v>
      </c>
      <c r="L456">
        <v>4.4150110375275938E-3</v>
      </c>
      <c r="M456">
        <v>0.87313432835820903</v>
      </c>
      <c r="N456">
        <v>5</v>
      </c>
      <c r="O456">
        <v>0</v>
      </c>
      <c r="P456">
        <v>4</v>
      </c>
      <c r="Q456">
        <v>0</v>
      </c>
      <c r="R456">
        <v>0.87014925373134333</v>
      </c>
      <c r="S456">
        <v>2024</v>
      </c>
      <c r="T456">
        <v>36</v>
      </c>
    </row>
    <row r="457" spans="1:20" x14ac:dyDescent="0.3">
      <c r="A457" s="284" t="s">
        <v>2643</v>
      </c>
      <c r="B457">
        <v>101</v>
      </c>
      <c r="C457" t="s">
        <v>740</v>
      </c>
      <c r="D457" t="s">
        <v>376</v>
      </c>
      <c r="E457">
        <v>2</v>
      </c>
      <c r="F457" t="s">
        <v>143</v>
      </c>
      <c r="G457" t="s">
        <v>1350</v>
      </c>
      <c r="H457">
        <v>670</v>
      </c>
      <c r="I457">
        <v>7</v>
      </c>
      <c r="J457">
        <v>1231</v>
      </c>
      <c r="K457">
        <v>2.9850746268656717E-3</v>
      </c>
      <c r="L457">
        <v>1.6246953696181965E-3</v>
      </c>
      <c r="M457">
        <v>0.87611940298507474</v>
      </c>
      <c r="N457">
        <v>6</v>
      </c>
      <c r="O457">
        <v>0</v>
      </c>
      <c r="P457">
        <v>7</v>
      </c>
      <c r="Q457">
        <v>0</v>
      </c>
      <c r="R457">
        <v>0.87313432835820903</v>
      </c>
      <c r="S457">
        <v>2024</v>
      </c>
      <c r="T457">
        <v>36</v>
      </c>
    </row>
    <row r="458" spans="1:20" x14ac:dyDescent="0.3">
      <c r="A458" s="284" t="s">
        <v>2366</v>
      </c>
      <c r="B458">
        <v>101</v>
      </c>
      <c r="C458" t="s">
        <v>740</v>
      </c>
      <c r="D458" t="s">
        <v>229</v>
      </c>
      <c r="E458">
        <v>2</v>
      </c>
      <c r="F458" t="s">
        <v>143</v>
      </c>
      <c r="G458" t="s">
        <v>1349</v>
      </c>
      <c r="H458">
        <v>670</v>
      </c>
      <c r="I458">
        <v>7</v>
      </c>
      <c r="J458">
        <v>1419</v>
      </c>
      <c r="K458">
        <v>2.9850746268656717E-3</v>
      </c>
      <c r="L458">
        <v>1.4094432699083862E-3</v>
      </c>
      <c r="M458">
        <v>0.87910447761194044</v>
      </c>
      <c r="N458">
        <v>7</v>
      </c>
      <c r="O458">
        <v>0</v>
      </c>
      <c r="P458">
        <v>7</v>
      </c>
      <c r="Q458">
        <v>0</v>
      </c>
      <c r="R458">
        <v>0.87611940298507474</v>
      </c>
      <c r="S458">
        <v>2024</v>
      </c>
      <c r="T458">
        <v>36</v>
      </c>
    </row>
    <row r="459" spans="1:20" x14ac:dyDescent="0.3">
      <c r="A459" s="284" t="s">
        <v>3192</v>
      </c>
      <c r="B459">
        <v>101</v>
      </c>
      <c r="C459" t="s">
        <v>740</v>
      </c>
      <c r="D459" t="s">
        <v>2980</v>
      </c>
      <c r="E459">
        <v>2</v>
      </c>
      <c r="F459" t="s">
        <v>3193</v>
      </c>
      <c r="G459" t="s">
        <v>3194</v>
      </c>
      <c r="H459">
        <v>670</v>
      </c>
      <c r="I459">
        <v>7</v>
      </c>
      <c r="J459">
        <v>104</v>
      </c>
      <c r="K459">
        <v>2.9850746268656717E-3</v>
      </c>
      <c r="L459">
        <v>1.9230769230769232E-2</v>
      </c>
      <c r="M459">
        <v>0.88208955223880614</v>
      </c>
      <c r="N459">
        <v>8</v>
      </c>
      <c r="O459">
        <v>0</v>
      </c>
      <c r="P459">
        <v>7</v>
      </c>
      <c r="Q459">
        <v>0</v>
      </c>
      <c r="R459">
        <v>0.87910447761194044</v>
      </c>
      <c r="S459">
        <v>2024</v>
      </c>
      <c r="T459">
        <v>36</v>
      </c>
    </row>
    <row r="460" spans="1:20" x14ac:dyDescent="0.3">
      <c r="A460" s="284" t="s">
        <v>3195</v>
      </c>
      <c r="B460">
        <v>101</v>
      </c>
      <c r="C460" t="s">
        <v>740</v>
      </c>
      <c r="D460" t="s">
        <v>3196</v>
      </c>
      <c r="E460">
        <v>2</v>
      </c>
      <c r="F460" t="s">
        <v>2550</v>
      </c>
      <c r="G460" t="s">
        <v>3191</v>
      </c>
      <c r="H460">
        <v>670</v>
      </c>
      <c r="I460">
        <v>7</v>
      </c>
      <c r="J460">
        <v>15</v>
      </c>
      <c r="K460">
        <v>2.9850746268656717E-3</v>
      </c>
      <c r="L460">
        <v>0.13333333333333333</v>
      </c>
      <c r="M460">
        <v>0.88507462686567184</v>
      </c>
      <c r="N460">
        <v>9</v>
      </c>
      <c r="O460">
        <v>0</v>
      </c>
      <c r="P460">
        <v>7</v>
      </c>
      <c r="Q460">
        <v>0</v>
      </c>
      <c r="R460">
        <v>0.88208955223880614</v>
      </c>
      <c r="S460">
        <v>2024</v>
      </c>
      <c r="T460">
        <v>36</v>
      </c>
    </row>
    <row r="461" spans="1:20" x14ac:dyDescent="0.3">
      <c r="A461" s="284" t="s">
        <v>2341</v>
      </c>
      <c r="B461">
        <v>103</v>
      </c>
      <c r="C461" t="s">
        <v>742</v>
      </c>
      <c r="D461" t="s">
        <v>258</v>
      </c>
      <c r="E461">
        <v>52</v>
      </c>
      <c r="F461" t="s">
        <v>143</v>
      </c>
      <c r="G461" t="s">
        <v>1346</v>
      </c>
      <c r="H461">
        <v>3255</v>
      </c>
      <c r="I461">
        <v>1</v>
      </c>
      <c r="J461">
        <v>3061</v>
      </c>
      <c r="K461">
        <v>1.597542242703533E-2</v>
      </c>
      <c r="L461">
        <v>1.6987912446912775E-2</v>
      </c>
      <c r="M461">
        <v>1.597542242703533E-2</v>
      </c>
      <c r="N461">
        <v>1</v>
      </c>
      <c r="O461">
        <v>1</v>
      </c>
      <c r="P461">
        <v>30</v>
      </c>
      <c r="Q461">
        <v>0</v>
      </c>
      <c r="R461">
        <v>0.94626865671641647</v>
      </c>
      <c r="S461">
        <v>2024</v>
      </c>
      <c r="T461">
        <v>36</v>
      </c>
    </row>
    <row r="462" spans="1:20" x14ac:dyDescent="0.3">
      <c r="A462" s="284" t="s">
        <v>2399</v>
      </c>
      <c r="B462">
        <v>103</v>
      </c>
      <c r="C462" t="s">
        <v>742</v>
      </c>
      <c r="D462" t="s">
        <v>498</v>
      </c>
      <c r="E462">
        <v>40</v>
      </c>
      <c r="F462" t="s">
        <v>143</v>
      </c>
      <c r="G462" t="s">
        <v>1347</v>
      </c>
      <c r="H462">
        <v>3255</v>
      </c>
      <c r="I462">
        <v>2</v>
      </c>
      <c r="J462">
        <v>8187</v>
      </c>
      <c r="K462">
        <v>1.2288786482334869E-2</v>
      </c>
      <c r="L462">
        <v>4.8857945523390744E-3</v>
      </c>
      <c r="M462">
        <v>2.82642089093702E-2</v>
      </c>
      <c r="N462">
        <v>2</v>
      </c>
      <c r="O462">
        <v>1</v>
      </c>
      <c r="P462">
        <v>1</v>
      </c>
      <c r="Q462">
        <v>1</v>
      </c>
      <c r="R462">
        <v>1.597542242703533E-2</v>
      </c>
      <c r="S462">
        <v>2024</v>
      </c>
      <c r="T462">
        <v>36</v>
      </c>
    </row>
    <row r="463" spans="1:20" x14ac:dyDescent="0.3">
      <c r="A463" s="284" t="s">
        <v>2343</v>
      </c>
      <c r="B463">
        <v>103</v>
      </c>
      <c r="C463" t="s">
        <v>742</v>
      </c>
      <c r="D463" t="s">
        <v>504</v>
      </c>
      <c r="E463">
        <v>36</v>
      </c>
      <c r="F463" t="s">
        <v>143</v>
      </c>
      <c r="G463" t="s">
        <v>1346</v>
      </c>
      <c r="H463">
        <v>3255</v>
      </c>
      <c r="I463">
        <v>3</v>
      </c>
      <c r="J463">
        <v>6970</v>
      </c>
      <c r="K463">
        <v>1.1059907834101382E-2</v>
      </c>
      <c r="L463">
        <v>5.1649928263988523E-3</v>
      </c>
      <c r="M463">
        <v>3.9324116743471582E-2</v>
      </c>
      <c r="N463">
        <v>3</v>
      </c>
      <c r="O463">
        <v>1</v>
      </c>
      <c r="P463">
        <v>2</v>
      </c>
      <c r="Q463">
        <v>1</v>
      </c>
      <c r="R463">
        <v>2.82642089093702E-2</v>
      </c>
      <c r="S463">
        <v>2024</v>
      </c>
      <c r="T463">
        <v>36</v>
      </c>
    </row>
    <row r="464" spans="1:20" x14ac:dyDescent="0.3">
      <c r="A464" s="284" t="s">
        <v>2422</v>
      </c>
      <c r="B464">
        <v>103</v>
      </c>
      <c r="C464" t="s">
        <v>742</v>
      </c>
      <c r="D464" t="s">
        <v>225</v>
      </c>
      <c r="E464">
        <v>31</v>
      </c>
      <c r="F464" t="s">
        <v>143</v>
      </c>
      <c r="G464" t="s">
        <v>1346</v>
      </c>
      <c r="H464">
        <v>3255</v>
      </c>
      <c r="I464">
        <v>4.5</v>
      </c>
      <c r="J464">
        <v>2699</v>
      </c>
      <c r="K464">
        <v>9.5238095238095247E-3</v>
      </c>
      <c r="L464">
        <v>1.148573545757688E-2</v>
      </c>
      <c r="M464">
        <v>4.8847926267281107E-2</v>
      </c>
      <c r="N464">
        <v>4</v>
      </c>
      <c r="O464">
        <v>1</v>
      </c>
      <c r="P464">
        <v>3</v>
      </c>
      <c r="Q464">
        <v>1</v>
      </c>
      <c r="R464">
        <v>3.9324116743471582E-2</v>
      </c>
      <c r="S464">
        <v>2024</v>
      </c>
      <c r="T464">
        <v>36</v>
      </c>
    </row>
    <row r="465" spans="1:20" x14ac:dyDescent="0.3">
      <c r="A465" s="284" t="s">
        <v>2391</v>
      </c>
      <c r="B465">
        <v>103</v>
      </c>
      <c r="C465" t="s">
        <v>742</v>
      </c>
      <c r="D465" t="s">
        <v>418</v>
      </c>
      <c r="E465">
        <v>31</v>
      </c>
      <c r="F465" t="s">
        <v>143</v>
      </c>
      <c r="G465" t="s">
        <v>1346</v>
      </c>
      <c r="H465">
        <v>3255</v>
      </c>
      <c r="I465">
        <v>4.5</v>
      </c>
      <c r="J465">
        <v>2606</v>
      </c>
      <c r="K465">
        <v>9.5238095238095247E-3</v>
      </c>
      <c r="L465">
        <v>1.1895625479662318E-2</v>
      </c>
      <c r="M465">
        <v>5.8371735791090631E-2</v>
      </c>
      <c r="N465">
        <v>5</v>
      </c>
      <c r="O465">
        <v>1</v>
      </c>
      <c r="P465">
        <v>4.5</v>
      </c>
      <c r="Q465">
        <v>1</v>
      </c>
      <c r="R465">
        <v>4.8847926267281107E-2</v>
      </c>
      <c r="S465">
        <v>2024</v>
      </c>
      <c r="T465">
        <v>36</v>
      </c>
    </row>
    <row r="466" spans="1:20" x14ac:dyDescent="0.3">
      <c r="A466" s="284" t="s">
        <v>2342</v>
      </c>
      <c r="B466">
        <v>103</v>
      </c>
      <c r="C466" t="s">
        <v>742</v>
      </c>
      <c r="D466" t="s">
        <v>477</v>
      </c>
      <c r="E466">
        <v>29</v>
      </c>
      <c r="F466" t="s">
        <v>143</v>
      </c>
      <c r="G466" t="s">
        <v>1346</v>
      </c>
      <c r="H466">
        <v>3255</v>
      </c>
      <c r="I466">
        <v>6.5</v>
      </c>
      <c r="J466">
        <v>3600</v>
      </c>
      <c r="K466">
        <v>8.9093701996927812E-3</v>
      </c>
      <c r="L466">
        <v>8.0555555555555554E-3</v>
      </c>
      <c r="M466">
        <v>6.7281105990783407E-2</v>
      </c>
      <c r="N466">
        <v>6</v>
      </c>
      <c r="O466">
        <v>1</v>
      </c>
      <c r="P466">
        <v>4.5</v>
      </c>
      <c r="Q466">
        <v>1</v>
      </c>
      <c r="R466">
        <v>5.8371735791090631E-2</v>
      </c>
      <c r="S466">
        <v>2024</v>
      </c>
      <c r="T466">
        <v>36</v>
      </c>
    </row>
    <row r="467" spans="1:20" x14ac:dyDescent="0.3">
      <c r="A467" s="284" t="s">
        <v>2336</v>
      </c>
      <c r="B467">
        <v>103</v>
      </c>
      <c r="C467" t="s">
        <v>742</v>
      </c>
      <c r="D467" t="s">
        <v>637</v>
      </c>
      <c r="E467">
        <v>29</v>
      </c>
      <c r="F467" t="s">
        <v>143</v>
      </c>
      <c r="G467" t="s">
        <v>1345</v>
      </c>
      <c r="H467">
        <v>3255</v>
      </c>
      <c r="I467">
        <v>6.5</v>
      </c>
      <c r="J467">
        <v>2966</v>
      </c>
      <c r="K467">
        <v>8.9093701996927812E-3</v>
      </c>
      <c r="L467">
        <v>9.7774780849629126E-3</v>
      </c>
      <c r="M467">
        <v>7.6190476190476183E-2</v>
      </c>
      <c r="N467">
        <v>7</v>
      </c>
      <c r="O467">
        <v>1</v>
      </c>
      <c r="P467">
        <v>6.5</v>
      </c>
      <c r="Q467">
        <v>1</v>
      </c>
      <c r="R467">
        <v>6.7281105990783407E-2</v>
      </c>
      <c r="S467">
        <v>2024</v>
      </c>
      <c r="T467">
        <v>36</v>
      </c>
    </row>
    <row r="468" spans="1:20" x14ac:dyDescent="0.3">
      <c r="A468" s="284" t="s">
        <v>2552</v>
      </c>
      <c r="B468">
        <v>103</v>
      </c>
      <c r="C468" t="s">
        <v>742</v>
      </c>
      <c r="D468" t="s">
        <v>307</v>
      </c>
      <c r="E468">
        <v>27</v>
      </c>
      <c r="F468" t="s">
        <v>143</v>
      </c>
      <c r="G468" t="s">
        <v>1350</v>
      </c>
      <c r="H468">
        <v>3255</v>
      </c>
      <c r="I468">
        <v>9</v>
      </c>
      <c r="J468">
        <v>3766</v>
      </c>
      <c r="K468">
        <v>8.2949308755760377E-3</v>
      </c>
      <c r="L468">
        <v>7.1694105151354224E-3</v>
      </c>
      <c r="M468">
        <v>8.4485407066052218E-2</v>
      </c>
      <c r="N468">
        <v>8</v>
      </c>
      <c r="O468">
        <v>1</v>
      </c>
      <c r="P468">
        <v>6.5</v>
      </c>
      <c r="Q468">
        <v>1</v>
      </c>
      <c r="R468">
        <v>7.6190476190476183E-2</v>
      </c>
      <c r="S468">
        <v>2024</v>
      </c>
      <c r="T468">
        <v>36</v>
      </c>
    </row>
    <row r="469" spans="1:20" x14ac:dyDescent="0.3">
      <c r="A469" s="284" t="s">
        <v>2500</v>
      </c>
      <c r="B469">
        <v>103</v>
      </c>
      <c r="C469" t="s">
        <v>742</v>
      </c>
      <c r="D469" t="s">
        <v>209</v>
      </c>
      <c r="E469">
        <v>27</v>
      </c>
      <c r="F469" t="s">
        <v>143</v>
      </c>
      <c r="G469" t="s">
        <v>1346</v>
      </c>
      <c r="H469">
        <v>3255</v>
      </c>
      <c r="I469">
        <v>9</v>
      </c>
      <c r="J469">
        <v>4226</v>
      </c>
      <c r="K469">
        <v>8.2949308755760377E-3</v>
      </c>
      <c r="L469">
        <v>6.3890203502129676E-3</v>
      </c>
      <c r="M469">
        <v>9.2780337941628252E-2</v>
      </c>
      <c r="N469">
        <v>9</v>
      </c>
      <c r="O469">
        <v>1</v>
      </c>
      <c r="P469">
        <v>9</v>
      </c>
      <c r="Q469">
        <v>1</v>
      </c>
      <c r="R469">
        <v>8.4485407066052218E-2</v>
      </c>
      <c r="S469">
        <v>2024</v>
      </c>
      <c r="T469">
        <v>36</v>
      </c>
    </row>
    <row r="470" spans="1:20" x14ac:dyDescent="0.3">
      <c r="A470" s="284" t="s">
        <v>2440</v>
      </c>
      <c r="B470">
        <v>103</v>
      </c>
      <c r="C470" t="s">
        <v>742</v>
      </c>
      <c r="D470" t="s">
        <v>243</v>
      </c>
      <c r="E470">
        <v>27</v>
      </c>
      <c r="F470" t="s">
        <v>143</v>
      </c>
      <c r="G470" t="s">
        <v>1346</v>
      </c>
      <c r="H470">
        <v>3255</v>
      </c>
      <c r="I470">
        <v>9</v>
      </c>
      <c r="J470">
        <v>1260</v>
      </c>
      <c r="K470">
        <v>8.2949308755760377E-3</v>
      </c>
      <c r="L470">
        <v>2.1428571428571429E-2</v>
      </c>
      <c r="M470">
        <v>0.10107526881720429</v>
      </c>
      <c r="N470">
        <v>10</v>
      </c>
      <c r="O470">
        <v>1</v>
      </c>
      <c r="P470">
        <v>9</v>
      </c>
      <c r="Q470">
        <v>1</v>
      </c>
      <c r="R470">
        <v>9.2780337941628252E-2</v>
      </c>
      <c r="S470">
        <v>2024</v>
      </c>
      <c r="T470">
        <v>36</v>
      </c>
    </row>
    <row r="471" spans="1:20" x14ac:dyDescent="0.3">
      <c r="A471" s="284" t="s">
        <v>2582</v>
      </c>
      <c r="B471">
        <v>103</v>
      </c>
      <c r="C471" t="s">
        <v>742</v>
      </c>
      <c r="D471" t="s">
        <v>533</v>
      </c>
      <c r="E471">
        <v>26</v>
      </c>
      <c r="F471" t="s">
        <v>143</v>
      </c>
      <c r="G471" t="s">
        <v>1347</v>
      </c>
      <c r="H471">
        <v>3255</v>
      </c>
      <c r="I471">
        <v>12</v>
      </c>
      <c r="J471">
        <v>1843</v>
      </c>
      <c r="K471">
        <v>7.9877112135176651E-3</v>
      </c>
      <c r="L471">
        <v>1.410743353228432E-2</v>
      </c>
      <c r="M471">
        <v>0.10906298003072196</v>
      </c>
      <c r="N471">
        <v>11</v>
      </c>
      <c r="O471">
        <v>1</v>
      </c>
      <c r="P471">
        <v>9</v>
      </c>
      <c r="Q471">
        <v>1</v>
      </c>
      <c r="R471">
        <v>0.10107526881720429</v>
      </c>
      <c r="S471">
        <v>2024</v>
      </c>
      <c r="T471">
        <v>36</v>
      </c>
    </row>
    <row r="472" spans="1:20" x14ac:dyDescent="0.3">
      <c r="A472" s="284" t="s">
        <v>2354</v>
      </c>
      <c r="B472">
        <v>103</v>
      </c>
      <c r="C472" t="s">
        <v>742</v>
      </c>
      <c r="D472" t="s">
        <v>577</v>
      </c>
      <c r="E472">
        <v>26</v>
      </c>
      <c r="F472" t="s">
        <v>143</v>
      </c>
      <c r="G472" t="s">
        <v>1346</v>
      </c>
      <c r="H472">
        <v>3255</v>
      </c>
      <c r="I472">
        <v>12</v>
      </c>
      <c r="J472">
        <v>3578</v>
      </c>
      <c r="K472">
        <v>7.9877112135176651E-3</v>
      </c>
      <c r="L472">
        <v>7.2666294019005035E-3</v>
      </c>
      <c r="M472">
        <v>0.11705069124423963</v>
      </c>
      <c r="N472">
        <v>12</v>
      </c>
      <c r="O472">
        <v>1</v>
      </c>
      <c r="P472">
        <v>12</v>
      </c>
      <c r="Q472">
        <v>1</v>
      </c>
      <c r="R472">
        <v>0.10906298003072196</v>
      </c>
      <c r="S472">
        <v>2024</v>
      </c>
      <c r="T472">
        <v>36</v>
      </c>
    </row>
    <row r="473" spans="1:20" x14ac:dyDescent="0.3">
      <c r="A473" s="284" t="s">
        <v>2415</v>
      </c>
      <c r="B473">
        <v>103</v>
      </c>
      <c r="C473" t="s">
        <v>742</v>
      </c>
      <c r="D473" t="s">
        <v>430</v>
      </c>
      <c r="E473">
        <v>26</v>
      </c>
      <c r="F473" t="s">
        <v>143</v>
      </c>
      <c r="G473" t="s">
        <v>1346</v>
      </c>
      <c r="H473">
        <v>3255</v>
      </c>
      <c r="I473">
        <v>12</v>
      </c>
      <c r="J473">
        <v>1716</v>
      </c>
      <c r="K473">
        <v>7.9877112135176651E-3</v>
      </c>
      <c r="L473">
        <v>1.5151515151515152E-2</v>
      </c>
      <c r="M473">
        <v>0.1250384024577573</v>
      </c>
      <c r="N473">
        <v>13</v>
      </c>
      <c r="O473">
        <v>1</v>
      </c>
      <c r="P473">
        <v>12</v>
      </c>
      <c r="Q473">
        <v>1</v>
      </c>
      <c r="R473">
        <v>0.11705069124423963</v>
      </c>
      <c r="S473">
        <v>2024</v>
      </c>
      <c r="T473">
        <v>36</v>
      </c>
    </row>
    <row r="474" spans="1:20" x14ac:dyDescent="0.3">
      <c r="A474" s="284" t="s">
        <v>2442</v>
      </c>
      <c r="B474">
        <v>103</v>
      </c>
      <c r="C474" t="s">
        <v>742</v>
      </c>
      <c r="D474" t="s">
        <v>217</v>
      </c>
      <c r="E474">
        <v>25</v>
      </c>
      <c r="F474" t="s">
        <v>143</v>
      </c>
      <c r="G474" t="s">
        <v>1346</v>
      </c>
      <c r="H474">
        <v>3255</v>
      </c>
      <c r="I474">
        <v>14</v>
      </c>
      <c r="J474">
        <v>1253</v>
      </c>
      <c r="K474">
        <v>7.6804915514592934E-3</v>
      </c>
      <c r="L474">
        <v>1.9952114924181964E-2</v>
      </c>
      <c r="M474">
        <v>0.1327188940092166</v>
      </c>
      <c r="N474">
        <v>14</v>
      </c>
      <c r="O474">
        <v>1</v>
      </c>
      <c r="P474">
        <v>12</v>
      </c>
      <c r="Q474">
        <v>1</v>
      </c>
      <c r="R474">
        <v>0.1250384024577573</v>
      </c>
      <c r="S474">
        <v>2024</v>
      </c>
      <c r="T474">
        <v>36</v>
      </c>
    </row>
    <row r="475" spans="1:20" x14ac:dyDescent="0.3">
      <c r="A475" s="284" t="s">
        <v>2549</v>
      </c>
      <c r="B475">
        <v>104</v>
      </c>
      <c r="C475" t="s">
        <v>759</v>
      </c>
      <c r="D475" t="s">
        <v>205</v>
      </c>
      <c r="E475">
        <v>701</v>
      </c>
      <c r="F475" t="s">
        <v>143</v>
      </c>
      <c r="G475" t="s">
        <v>1345</v>
      </c>
      <c r="H475">
        <v>18904</v>
      </c>
      <c r="I475">
        <v>1</v>
      </c>
      <c r="J475">
        <v>2908</v>
      </c>
      <c r="K475">
        <v>3.7082099026661021E-2</v>
      </c>
      <c r="L475">
        <v>0.24105914718019258</v>
      </c>
      <c r="M475">
        <v>3.7082099026661021E-2</v>
      </c>
      <c r="N475">
        <v>1</v>
      </c>
      <c r="O475">
        <v>1</v>
      </c>
      <c r="P475">
        <v>476</v>
      </c>
      <c r="Q475">
        <v>0</v>
      </c>
      <c r="R475">
        <v>0.98617511520738066</v>
      </c>
      <c r="S475">
        <v>2024</v>
      </c>
      <c r="T475">
        <v>36</v>
      </c>
    </row>
    <row r="476" spans="1:20" x14ac:dyDescent="0.3">
      <c r="A476" s="284" t="s">
        <v>2395</v>
      </c>
      <c r="B476">
        <v>104</v>
      </c>
      <c r="C476" t="s">
        <v>759</v>
      </c>
      <c r="D476" t="s">
        <v>386</v>
      </c>
      <c r="E476">
        <v>516</v>
      </c>
      <c r="F476" t="s">
        <v>143</v>
      </c>
      <c r="G476" t="s">
        <v>1350</v>
      </c>
      <c r="H476">
        <v>18904</v>
      </c>
      <c r="I476">
        <v>2</v>
      </c>
      <c r="J476">
        <v>6371</v>
      </c>
      <c r="K476">
        <v>2.7295810410495135E-2</v>
      </c>
      <c r="L476">
        <v>8.0991994977240619E-2</v>
      </c>
      <c r="M476">
        <v>6.4377909437156156E-2</v>
      </c>
      <c r="N476">
        <v>2</v>
      </c>
      <c r="O476">
        <v>1</v>
      </c>
      <c r="P476">
        <v>1</v>
      </c>
      <c r="Q476">
        <v>1</v>
      </c>
      <c r="R476">
        <v>3.7082099026661021E-2</v>
      </c>
      <c r="S476">
        <v>2024</v>
      </c>
      <c r="T476">
        <v>36</v>
      </c>
    </row>
    <row r="477" spans="1:20" x14ac:dyDescent="0.3">
      <c r="A477" s="284" t="s">
        <v>2343</v>
      </c>
      <c r="B477">
        <v>104</v>
      </c>
      <c r="C477" t="s">
        <v>759</v>
      </c>
      <c r="D477" t="s">
        <v>504</v>
      </c>
      <c r="E477">
        <v>439</v>
      </c>
      <c r="F477" t="s">
        <v>143</v>
      </c>
      <c r="G477" t="s">
        <v>1346</v>
      </c>
      <c r="H477">
        <v>18904</v>
      </c>
      <c r="I477">
        <v>3</v>
      </c>
      <c r="J477">
        <v>6970</v>
      </c>
      <c r="K477">
        <v>2.3222598391874735E-2</v>
      </c>
      <c r="L477">
        <v>6.2984218077474896E-2</v>
      </c>
      <c r="M477">
        <v>8.7600507829030894E-2</v>
      </c>
      <c r="N477">
        <v>3</v>
      </c>
      <c r="O477">
        <v>1</v>
      </c>
      <c r="P477">
        <v>2</v>
      </c>
      <c r="Q477">
        <v>1</v>
      </c>
      <c r="R477">
        <v>6.4377909437156156E-2</v>
      </c>
      <c r="S477">
        <v>2024</v>
      </c>
      <c r="T477">
        <v>36</v>
      </c>
    </row>
    <row r="478" spans="1:20" x14ac:dyDescent="0.3">
      <c r="A478" s="284" t="s">
        <v>2344</v>
      </c>
      <c r="B478">
        <v>104</v>
      </c>
      <c r="C478" t="s">
        <v>759</v>
      </c>
      <c r="D478" t="s">
        <v>205</v>
      </c>
      <c r="E478">
        <v>410</v>
      </c>
      <c r="F478" t="s">
        <v>143</v>
      </c>
      <c r="G478" t="s">
        <v>1345</v>
      </c>
      <c r="H478">
        <v>18904</v>
      </c>
      <c r="I478">
        <v>4</v>
      </c>
      <c r="J478">
        <v>4160</v>
      </c>
      <c r="K478">
        <v>2.1688531527719001E-2</v>
      </c>
      <c r="L478">
        <v>9.8557692307692304E-2</v>
      </c>
      <c r="M478">
        <v>0.1092890393567499</v>
      </c>
      <c r="N478">
        <v>4</v>
      </c>
      <c r="O478">
        <v>1</v>
      </c>
      <c r="P478">
        <v>3</v>
      </c>
      <c r="Q478">
        <v>1</v>
      </c>
      <c r="R478">
        <v>8.7600507829030894E-2</v>
      </c>
      <c r="S478">
        <v>2024</v>
      </c>
      <c r="T478">
        <v>36</v>
      </c>
    </row>
    <row r="479" spans="1:20" x14ac:dyDescent="0.3">
      <c r="A479" s="284" t="s">
        <v>2554</v>
      </c>
      <c r="B479">
        <v>104</v>
      </c>
      <c r="C479" t="s">
        <v>759</v>
      </c>
      <c r="D479" t="s">
        <v>205</v>
      </c>
      <c r="E479">
        <v>402</v>
      </c>
      <c r="F479" t="s">
        <v>143</v>
      </c>
      <c r="G479" t="s">
        <v>1345</v>
      </c>
      <c r="H479">
        <v>18904</v>
      </c>
      <c r="I479">
        <v>5</v>
      </c>
      <c r="J479">
        <v>762</v>
      </c>
      <c r="K479">
        <v>2.1265340668641556E-2</v>
      </c>
      <c r="L479">
        <v>0.52755905511811019</v>
      </c>
      <c r="M479">
        <v>0.13055438002539146</v>
      </c>
      <c r="N479">
        <v>5</v>
      </c>
      <c r="O479">
        <v>1</v>
      </c>
      <c r="P479">
        <v>4</v>
      </c>
      <c r="Q479">
        <v>1</v>
      </c>
      <c r="R479">
        <v>0.1092890393567499</v>
      </c>
      <c r="S479">
        <v>2024</v>
      </c>
      <c r="T479">
        <v>36</v>
      </c>
    </row>
    <row r="480" spans="1:20" x14ac:dyDescent="0.3">
      <c r="A480" s="284" t="s">
        <v>2555</v>
      </c>
      <c r="B480">
        <v>104</v>
      </c>
      <c r="C480" t="s">
        <v>759</v>
      </c>
      <c r="D480" t="s">
        <v>205</v>
      </c>
      <c r="E480">
        <v>384</v>
      </c>
      <c r="F480" t="s">
        <v>143</v>
      </c>
      <c r="G480" t="s">
        <v>1345</v>
      </c>
      <c r="H480">
        <v>18904</v>
      </c>
      <c r="I480">
        <v>6</v>
      </c>
      <c r="J480">
        <v>1786</v>
      </c>
      <c r="K480">
        <v>2.031316123571731E-2</v>
      </c>
      <c r="L480">
        <v>0.21500559910414332</v>
      </c>
      <c r="M480">
        <v>0.15086754126110877</v>
      </c>
      <c r="N480">
        <v>6</v>
      </c>
      <c r="O480">
        <v>1</v>
      </c>
      <c r="P480">
        <v>5</v>
      </c>
      <c r="Q480">
        <v>1</v>
      </c>
      <c r="R480">
        <v>0.13055438002539146</v>
      </c>
      <c r="S480">
        <v>2024</v>
      </c>
      <c r="T480">
        <v>36</v>
      </c>
    </row>
    <row r="481" spans="1:20" x14ac:dyDescent="0.3">
      <c r="A481" s="284" t="s">
        <v>2463</v>
      </c>
      <c r="B481">
        <v>104</v>
      </c>
      <c r="C481" t="s">
        <v>759</v>
      </c>
      <c r="D481" t="s">
        <v>381</v>
      </c>
      <c r="E481">
        <v>347</v>
      </c>
      <c r="F481" t="s">
        <v>143</v>
      </c>
      <c r="G481" t="s">
        <v>1350</v>
      </c>
      <c r="H481">
        <v>18904</v>
      </c>
      <c r="I481">
        <v>7</v>
      </c>
      <c r="J481">
        <v>4413</v>
      </c>
      <c r="K481">
        <v>1.8355903512484131E-2</v>
      </c>
      <c r="L481">
        <v>7.8631316564695214E-2</v>
      </c>
      <c r="M481">
        <v>0.16922344477359291</v>
      </c>
      <c r="N481">
        <v>7</v>
      </c>
      <c r="O481">
        <v>1</v>
      </c>
      <c r="P481">
        <v>6</v>
      </c>
      <c r="Q481">
        <v>1</v>
      </c>
      <c r="R481">
        <v>0.15086754126110877</v>
      </c>
      <c r="S481">
        <v>2024</v>
      </c>
      <c r="T481">
        <v>36</v>
      </c>
    </row>
    <row r="482" spans="1:20" x14ac:dyDescent="0.3">
      <c r="A482" s="284" t="s">
        <v>2347</v>
      </c>
      <c r="B482">
        <v>104</v>
      </c>
      <c r="C482" t="s">
        <v>759</v>
      </c>
      <c r="D482" t="s">
        <v>215</v>
      </c>
      <c r="E482">
        <v>346</v>
      </c>
      <c r="F482" t="s">
        <v>143</v>
      </c>
      <c r="G482" t="s">
        <v>1347</v>
      </c>
      <c r="H482">
        <v>18904</v>
      </c>
      <c r="I482">
        <v>8</v>
      </c>
      <c r="J482">
        <v>10172</v>
      </c>
      <c r="K482">
        <v>1.8303004655099452E-2</v>
      </c>
      <c r="L482">
        <v>3.4014942980731419E-2</v>
      </c>
      <c r="M482">
        <v>0.18752644942869237</v>
      </c>
      <c r="N482">
        <v>8</v>
      </c>
      <c r="O482">
        <v>1</v>
      </c>
      <c r="P482">
        <v>7</v>
      </c>
      <c r="Q482">
        <v>1</v>
      </c>
      <c r="R482">
        <v>0.16922344477359291</v>
      </c>
      <c r="S482">
        <v>2024</v>
      </c>
      <c r="T482">
        <v>36</v>
      </c>
    </row>
    <row r="483" spans="1:20" x14ac:dyDescent="0.3">
      <c r="A483" s="284" t="s">
        <v>2333</v>
      </c>
      <c r="B483">
        <v>104</v>
      </c>
      <c r="C483" t="s">
        <v>759</v>
      </c>
      <c r="D483" t="s">
        <v>265</v>
      </c>
      <c r="E483">
        <v>340</v>
      </c>
      <c r="F483" t="s">
        <v>143</v>
      </c>
      <c r="G483" t="s">
        <v>1345</v>
      </c>
      <c r="H483">
        <v>18904</v>
      </c>
      <c r="I483">
        <v>9</v>
      </c>
      <c r="J483">
        <v>6276</v>
      </c>
      <c r="K483">
        <v>1.7985611510791366E-2</v>
      </c>
      <c r="L483">
        <v>5.417463352453792E-2</v>
      </c>
      <c r="M483">
        <v>0.20551206093948374</v>
      </c>
      <c r="N483">
        <v>9</v>
      </c>
      <c r="O483">
        <v>1</v>
      </c>
      <c r="P483">
        <v>8</v>
      </c>
      <c r="Q483">
        <v>1</v>
      </c>
      <c r="R483">
        <v>0.18752644942869237</v>
      </c>
      <c r="S483">
        <v>2024</v>
      </c>
      <c r="T483">
        <v>36</v>
      </c>
    </row>
    <row r="484" spans="1:20" x14ac:dyDescent="0.3">
      <c r="A484" s="284" t="s">
        <v>2345</v>
      </c>
      <c r="B484">
        <v>104</v>
      </c>
      <c r="C484" t="s">
        <v>759</v>
      </c>
      <c r="D484" t="s">
        <v>264</v>
      </c>
      <c r="E484">
        <v>306</v>
      </c>
      <c r="F484" t="s">
        <v>143</v>
      </c>
      <c r="G484" t="s">
        <v>1345</v>
      </c>
      <c r="H484">
        <v>18904</v>
      </c>
      <c r="I484">
        <v>10</v>
      </c>
      <c r="J484">
        <v>3478</v>
      </c>
      <c r="K484">
        <v>1.618705035971223E-2</v>
      </c>
      <c r="L484">
        <v>8.7981598619896489E-2</v>
      </c>
      <c r="M484">
        <v>0.22169911129919598</v>
      </c>
      <c r="N484">
        <v>10</v>
      </c>
      <c r="O484">
        <v>1</v>
      </c>
      <c r="P484">
        <v>9</v>
      </c>
      <c r="Q484">
        <v>1</v>
      </c>
      <c r="R484">
        <v>0.20551206093948374</v>
      </c>
      <c r="S484">
        <v>2024</v>
      </c>
      <c r="T484">
        <v>36</v>
      </c>
    </row>
    <row r="485" spans="1:20" x14ac:dyDescent="0.3">
      <c r="A485" s="284" t="s">
        <v>2480</v>
      </c>
      <c r="B485">
        <v>104</v>
      </c>
      <c r="C485" t="s">
        <v>759</v>
      </c>
      <c r="D485" t="s">
        <v>381</v>
      </c>
      <c r="E485">
        <v>273</v>
      </c>
      <c r="F485" t="s">
        <v>143</v>
      </c>
      <c r="G485" t="s">
        <v>1350</v>
      </c>
      <c r="H485">
        <v>18904</v>
      </c>
      <c r="I485">
        <v>11</v>
      </c>
      <c r="J485">
        <v>3170</v>
      </c>
      <c r="K485">
        <v>1.4441388066017774E-2</v>
      </c>
      <c r="L485">
        <v>8.6119873817034703E-2</v>
      </c>
      <c r="M485">
        <v>0.23614049936521375</v>
      </c>
      <c r="N485">
        <v>11</v>
      </c>
      <c r="O485">
        <v>1</v>
      </c>
      <c r="P485">
        <v>10</v>
      </c>
      <c r="Q485">
        <v>1</v>
      </c>
      <c r="R485">
        <v>0.22169911129919598</v>
      </c>
      <c r="S485">
        <v>2024</v>
      </c>
      <c r="T485">
        <v>36</v>
      </c>
    </row>
    <row r="486" spans="1:20" x14ac:dyDescent="0.3">
      <c r="A486" s="284" t="s">
        <v>2481</v>
      </c>
      <c r="B486">
        <v>104</v>
      </c>
      <c r="C486" t="s">
        <v>759</v>
      </c>
      <c r="D486" t="s">
        <v>381</v>
      </c>
      <c r="E486">
        <v>240</v>
      </c>
      <c r="F486" t="s">
        <v>143</v>
      </c>
      <c r="G486" t="s">
        <v>1350</v>
      </c>
      <c r="H486">
        <v>18904</v>
      </c>
      <c r="I486">
        <v>12</v>
      </c>
      <c r="J486">
        <v>3175</v>
      </c>
      <c r="K486">
        <v>1.2695725772323318E-2</v>
      </c>
      <c r="L486">
        <v>7.5590551181102361E-2</v>
      </c>
      <c r="M486">
        <v>0.24883622513753706</v>
      </c>
      <c r="N486">
        <v>12</v>
      </c>
      <c r="O486">
        <v>1</v>
      </c>
      <c r="P486">
        <v>11</v>
      </c>
      <c r="Q486">
        <v>1</v>
      </c>
      <c r="R486">
        <v>0.23614049936521375</v>
      </c>
      <c r="S486">
        <v>2024</v>
      </c>
      <c r="T486">
        <v>36</v>
      </c>
    </row>
    <row r="487" spans="1:20" x14ac:dyDescent="0.3">
      <c r="A487" s="284" t="s">
        <v>2479</v>
      </c>
      <c r="B487">
        <v>104</v>
      </c>
      <c r="C487" t="s">
        <v>759</v>
      </c>
      <c r="D487" t="s">
        <v>268</v>
      </c>
      <c r="E487">
        <v>230</v>
      </c>
      <c r="F487" t="s">
        <v>143</v>
      </c>
      <c r="G487" t="s">
        <v>1350</v>
      </c>
      <c r="H487">
        <v>18904</v>
      </c>
      <c r="I487">
        <v>13</v>
      </c>
      <c r="J487">
        <v>3255</v>
      </c>
      <c r="K487">
        <v>1.2166737198476513E-2</v>
      </c>
      <c r="L487">
        <v>7.0660522273425494E-2</v>
      </c>
      <c r="M487">
        <v>0.26100296233601356</v>
      </c>
      <c r="N487">
        <v>13</v>
      </c>
      <c r="O487">
        <v>1</v>
      </c>
      <c r="P487">
        <v>12</v>
      </c>
      <c r="Q487">
        <v>1</v>
      </c>
      <c r="R487">
        <v>0.24883622513753706</v>
      </c>
      <c r="S487">
        <v>2024</v>
      </c>
      <c r="T487">
        <v>36</v>
      </c>
    </row>
    <row r="488" spans="1:20" x14ac:dyDescent="0.3">
      <c r="A488" s="284" t="s">
        <v>2504</v>
      </c>
      <c r="B488">
        <v>104</v>
      </c>
      <c r="C488" t="s">
        <v>759</v>
      </c>
      <c r="D488" t="s">
        <v>402</v>
      </c>
      <c r="E488">
        <v>226</v>
      </c>
      <c r="F488" t="s">
        <v>143</v>
      </c>
      <c r="G488" t="s">
        <v>1350</v>
      </c>
      <c r="H488">
        <v>18904</v>
      </c>
      <c r="I488">
        <v>14</v>
      </c>
      <c r="J488">
        <v>5523</v>
      </c>
      <c r="K488">
        <v>1.1955141768937791E-2</v>
      </c>
      <c r="L488">
        <v>4.0919789969219626E-2</v>
      </c>
      <c r="M488">
        <v>0.27295810410495136</v>
      </c>
      <c r="N488">
        <v>14</v>
      </c>
      <c r="O488">
        <v>1</v>
      </c>
      <c r="P488">
        <v>13</v>
      </c>
      <c r="Q488">
        <v>1</v>
      </c>
      <c r="R488">
        <v>0.26100296233601356</v>
      </c>
      <c r="S488">
        <v>2024</v>
      </c>
      <c r="T488">
        <v>36</v>
      </c>
    </row>
    <row r="489" spans="1:20" x14ac:dyDescent="0.3">
      <c r="A489" s="284" t="s">
        <v>2398</v>
      </c>
      <c r="B489">
        <v>104</v>
      </c>
      <c r="C489" t="s">
        <v>759</v>
      </c>
      <c r="D489" t="s">
        <v>511</v>
      </c>
      <c r="E489">
        <v>222</v>
      </c>
      <c r="F489" t="s">
        <v>143</v>
      </c>
      <c r="G489" t="s">
        <v>1345</v>
      </c>
      <c r="H489">
        <v>18904</v>
      </c>
      <c r="I489">
        <v>15</v>
      </c>
      <c r="J489">
        <v>5935</v>
      </c>
      <c r="K489">
        <v>1.1743546339399068E-2</v>
      </c>
      <c r="L489">
        <v>3.7405223251895534E-2</v>
      </c>
      <c r="M489">
        <v>0.28470165044435042</v>
      </c>
      <c r="N489">
        <v>15</v>
      </c>
      <c r="O489">
        <v>1</v>
      </c>
      <c r="P489">
        <v>14</v>
      </c>
      <c r="Q489">
        <v>1</v>
      </c>
      <c r="R489">
        <v>0.27295810410495136</v>
      </c>
      <c r="S489">
        <v>2024</v>
      </c>
      <c r="T489">
        <v>36</v>
      </c>
    </row>
    <row r="490" spans="1:20" x14ac:dyDescent="0.3">
      <c r="A490" s="284" t="s">
        <v>2421</v>
      </c>
      <c r="B490">
        <v>105</v>
      </c>
      <c r="C490" t="s">
        <v>743</v>
      </c>
      <c r="D490" t="s">
        <v>429</v>
      </c>
      <c r="E490">
        <v>1263</v>
      </c>
      <c r="F490" t="s">
        <v>143</v>
      </c>
      <c r="G490" t="s">
        <v>1350</v>
      </c>
      <c r="H490">
        <v>22588</v>
      </c>
      <c r="I490">
        <v>1</v>
      </c>
      <c r="J490">
        <v>3283</v>
      </c>
      <c r="K490">
        <v>5.5914644944218168E-2</v>
      </c>
      <c r="L490">
        <v>0.38470910752360643</v>
      </c>
      <c r="M490">
        <v>5.5914644944218168E-2</v>
      </c>
      <c r="N490">
        <v>1</v>
      </c>
      <c r="O490">
        <v>1</v>
      </c>
      <c r="P490">
        <v>684.5</v>
      </c>
      <c r="Q490">
        <v>0</v>
      </c>
      <c r="R490">
        <v>0.96593313584427176</v>
      </c>
      <c r="S490">
        <v>2024</v>
      </c>
      <c r="T490">
        <v>36</v>
      </c>
    </row>
    <row r="491" spans="1:20" x14ac:dyDescent="0.3">
      <c r="A491" s="284" t="s">
        <v>2540</v>
      </c>
      <c r="B491">
        <v>105</v>
      </c>
      <c r="C491" t="s">
        <v>743</v>
      </c>
      <c r="D491" t="s">
        <v>604</v>
      </c>
      <c r="E491">
        <v>1181</v>
      </c>
      <c r="F491" t="s">
        <v>143</v>
      </c>
      <c r="G491" t="s">
        <v>1350</v>
      </c>
      <c r="H491">
        <v>22588</v>
      </c>
      <c r="I491">
        <v>2</v>
      </c>
      <c r="J491">
        <v>2667</v>
      </c>
      <c r="K491">
        <v>5.2284398795820787E-2</v>
      </c>
      <c r="L491">
        <v>0.442819647544057</v>
      </c>
      <c r="M491">
        <v>0.10819904374003896</v>
      </c>
      <c r="N491">
        <v>2</v>
      </c>
      <c r="O491">
        <v>1</v>
      </c>
      <c r="P491">
        <v>1</v>
      </c>
      <c r="Q491">
        <v>1</v>
      </c>
      <c r="R491">
        <v>5.5914644944218168E-2</v>
      </c>
      <c r="S491">
        <v>2024</v>
      </c>
      <c r="T491">
        <v>36</v>
      </c>
    </row>
    <row r="492" spans="1:20" x14ac:dyDescent="0.3">
      <c r="A492" s="284" t="s">
        <v>2552</v>
      </c>
      <c r="B492">
        <v>105</v>
      </c>
      <c r="C492" t="s">
        <v>743</v>
      </c>
      <c r="D492" t="s">
        <v>307</v>
      </c>
      <c r="E492">
        <v>765</v>
      </c>
      <c r="F492" t="s">
        <v>143</v>
      </c>
      <c r="G492" t="s">
        <v>1350</v>
      </c>
      <c r="H492">
        <v>22588</v>
      </c>
      <c r="I492">
        <v>3</v>
      </c>
      <c r="J492">
        <v>3766</v>
      </c>
      <c r="K492">
        <v>3.3867540286877988E-2</v>
      </c>
      <c r="L492">
        <v>0.20313329792883697</v>
      </c>
      <c r="M492">
        <v>0.14206658402691694</v>
      </c>
      <c r="N492">
        <v>3</v>
      </c>
      <c r="O492">
        <v>1</v>
      </c>
      <c r="P492">
        <v>2</v>
      </c>
      <c r="Q492">
        <v>1</v>
      </c>
      <c r="R492">
        <v>0.10819904374003896</v>
      </c>
      <c r="S492">
        <v>2024</v>
      </c>
      <c r="T492">
        <v>36</v>
      </c>
    </row>
    <row r="493" spans="1:20" x14ac:dyDescent="0.3">
      <c r="A493" s="284" t="s">
        <v>2542</v>
      </c>
      <c r="B493">
        <v>105</v>
      </c>
      <c r="C493" t="s">
        <v>743</v>
      </c>
      <c r="D493" t="s">
        <v>604</v>
      </c>
      <c r="E493">
        <v>645</v>
      </c>
      <c r="F493" t="s">
        <v>143</v>
      </c>
      <c r="G493" t="s">
        <v>1350</v>
      </c>
      <c r="H493">
        <v>22588</v>
      </c>
      <c r="I493">
        <v>4</v>
      </c>
      <c r="J493">
        <v>1731</v>
      </c>
      <c r="K493">
        <v>2.8554984947759873E-2</v>
      </c>
      <c r="L493">
        <v>0.37261698440207974</v>
      </c>
      <c r="M493">
        <v>0.17062156897467681</v>
      </c>
      <c r="N493">
        <v>4</v>
      </c>
      <c r="O493">
        <v>1</v>
      </c>
      <c r="P493">
        <v>3</v>
      </c>
      <c r="Q493">
        <v>1</v>
      </c>
      <c r="R493">
        <v>0.14206658402691694</v>
      </c>
      <c r="S493">
        <v>2024</v>
      </c>
      <c r="T493">
        <v>36</v>
      </c>
    </row>
    <row r="494" spans="1:20" x14ac:dyDescent="0.3">
      <c r="A494" s="284" t="s">
        <v>2556</v>
      </c>
      <c r="B494">
        <v>105</v>
      </c>
      <c r="C494" t="s">
        <v>743</v>
      </c>
      <c r="D494" t="s">
        <v>614</v>
      </c>
      <c r="E494">
        <v>529</v>
      </c>
      <c r="F494" t="s">
        <v>143</v>
      </c>
      <c r="G494" t="s">
        <v>1346</v>
      </c>
      <c r="H494">
        <v>22588</v>
      </c>
      <c r="I494">
        <v>5</v>
      </c>
      <c r="J494">
        <v>977</v>
      </c>
      <c r="K494">
        <v>2.3419514786612361E-2</v>
      </c>
      <c r="L494">
        <v>0.54145342886386894</v>
      </c>
      <c r="M494">
        <v>0.19404108376128917</v>
      </c>
      <c r="N494">
        <v>5</v>
      </c>
      <c r="O494">
        <v>1</v>
      </c>
      <c r="P494">
        <v>4</v>
      </c>
      <c r="Q494">
        <v>1</v>
      </c>
      <c r="R494">
        <v>0.17062156897467681</v>
      </c>
      <c r="S494">
        <v>2024</v>
      </c>
      <c r="T494">
        <v>36</v>
      </c>
    </row>
    <row r="495" spans="1:20" x14ac:dyDescent="0.3">
      <c r="A495" s="284" t="s">
        <v>2342</v>
      </c>
      <c r="B495">
        <v>105</v>
      </c>
      <c r="C495" t="s">
        <v>743</v>
      </c>
      <c r="D495" t="s">
        <v>477</v>
      </c>
      <c r="E495">
        <v>487</v>
      </c>
      <c r="F495" t="s">
        <v>143</v>
      </c>
      <c r="G495" t="s">
        <v>1346</v>
      </c>
      <c r="H495">
        <v>22588</v>
      </c>
      <c r="I495">
        <v>6</v>
      </c>
      <c r="J495">
        <v>3600</v>
      </c>
      <c r="K495">
        <v>2.1560120417921019E-2</v>
      </c>
      <c r="L495">
        <v>0.13527777777777777</v>
      </c>
      <c r="M495">
        <v>0.21560120417921019</v>
      </c>
      <c r="N495">
        <v>6</v>
      </c>
      <c r="O495">
        <v>1</v>
      </c>
      <c r="P495">
        <v>5</v>
      </c>
      <c r="Q495">
        <v>1</v>
      </c>
      <c r="R495">
        <v>0.19404108376128917</v>
      </c>
      <c r="S495">
        <v>2024</v>
      </c>
      <c r="T495">
        <v>36</v>
      </c>
    </row>
    <row r="496" spans="1:20" x14ac:dyDescent="0.3">
      <c r="A496" s="284" t="s">
        <v>2394</v>
      </c>
      <c r="B496">
        <v>105</v>
      </c>
      <c r="C496" t="s">
        <v>743</v>
      </c>
      <c r="D496" t="s">
        <v>307</v>
      </c>
      <c r="E496">
        <v>472</v>
      </c>
      <c r="F496" t="s">
        <v>143</v>
      </c>
      <c r="G496" t="s">
        <v>1350</v>
      </c>
      <c r="H496">
        <v>22588</v>
      </c>
      <c r="I496">
        <v>7</v>
      </c>
      <c r="J496">
        <v>4401</v>
      </c>
      <c r="K496">
        <v>2.0896051000531254E-2</v>
      </c>
      <c r="L496">
        <v>0.10724835264712565</v>
      </c>
      <c r="M496">
        <v>0.23649725517974146</v>
      </c>
      <c r="N496">
        <v>7</v>
      </c>
      <c r="O496">
        <v>1</v>
      </c>
      <c r="P496">
        <v>6</v>
      </c>
      <c r="Q496">
        <v>1</v>
      </c>
      <c r="R496">
        <v>0.21560120417921019</v>
      </c>
      <c r="S496">
        <v>2024</v>
      </c>
      <c r="T496">
        <v>36</v>
      </c>
    </row>
    <row r="497" spans="1:20" x14ac:dyDescent="0.3">
      <c r="A497" s="284" t="s">
        <v>2557</v>
      </c>
      <c r="B497">
        <v>105</v>
      </c>
      <c r="C497" t="s">
        <v>743</v>
      </c>
      <c r="D497" t="s">
        <v>636</v>
      </c>
      <c r="E497">
        <v>462</v>
      </c>
      <c r="F497" t="s">
        <v>143</v>
      </c>
      <c r="G497" t="s">
        <v>1350</v>
      </c>
      <c r="H497">
        <v>22588</v>
      </c>
      <c r="I497">
        <v>8</v>
      </c>
      <c r="J497">
        <v>856</v>
      </c>
      <c r="K497">
        <v>2.0453338055604744E-2</v>
      </c>
      <c r="L497">
        <v>0.53971962616822433</v>
      </c>
      <c r="M497">
        <v>0.25695059323534619</v>
      </c>
      <c r="N497">
        <v>8</v>
      </c>
      <c r="O497">
        <v>1</v>
      </c>
      <c r="P497">
        <v>7</v>
      </c>
      <c r="Q497">
        <v>1</v>
      </c>
      <c r="R497">
        <v>0.23649725517974146</v>
      </c>
      <c r="S497">
        <v>2024</v>
      </c>
      <c r="T497">
        <v>36</v>
      </c>
    </row>
    <row r="498" spans="1:20" x14ac:dyDescent="0.3">
      <c r="A498" s="284" t="s">
        <v>2558</v>
      </c>
      <c r="B498">
        <v>105</v>
      </c>
      <c r="C498" t="s">
        <v>743</v>
      </c>
      <c r="D498" t="s">
        <v>437</v>
      </c>
      <c r="E498">
        <v>445</v>
      </c>
      <c r="F498" t="s">
        <v>143</v>
      </c>
      <c r="G498" t="s">
        <v>1350</v>
      </c>
      <c r="H498">
        <v>22588</v>
      </c>
      <c r="I498">
        <v>9</v>
      </c>
      <c r="J498">
        <v>1074</v>
      </c>
      <c r="K498">
        <v>1.9700726049229681E-2</v>
      </c>
      <c r="L498">
        <v>0.41433891992551208</v>
      </c>
      <c r="M498">
        <v>0.27665131928457587</v>
      </c>
      <c r="N498">
        <v>9</v>
      </c>
      <c r="O498">
        <v>1</v>
      </c>
      <c r="P498">
        <v>8</v>
      </c>
      <c r="Q498">
        <v>1</v>
      </c>
      <c r="R498">
        <v>0.25695059323534619</v>
      </c>
      <c r="S498">
        <v>2024</v>
      </c>
      <c r="T498">
        <v>36</v>
      </c>
    </row>
    <row r="499" spans="1:20" x14ac:dyDescent="0.3">
      <c r="A499" s="284" t="s">
        <v>2548</v>
      </c>
      <c r="B499">
        <v>105</v>
      </c>
      <c r="C499" t="s">
        <v>743</v>
      </c>
      <c r="D499" t="s">
        <v>611</v>
      </c>
      <c r="E499">
        <v>434</v>
      </c>
      <c r="F499" t="s">
        <v>143</v>
      </c>
      <c r="G499" t="s">
        <v>1350</v>
      </c>
      <c r="H499">
        <v>22588</v>
      </c>
      <c r="I499">
        <v>10</v>
      </c>
      <c r="J499">
        <v>1050</v>
      </c>
      <c r="K499">
        <v>1.921374180981052E-2</v>
      </c>
      <c r="L499">
        <v>0.41333333333333333</v>
      </c>
      <c r="M499">
        <v>0.29586506109438637</v>
      </c>
      <c r="N499">
        <v>10</v>
      </c>
      <c r="O499">
        <v>1</v>
      </c>
      <c r="P499">
        <v>9</v>
      </c>
      <c r="Q499">
        <v>1</v>
      </c>
      <c r="R499">
        <v>0.27665131928457587</v>
      </c>
      <c r="S499">
        <v>2024</v>
      </c>
      <c r="T499">
        <v>36</v>
      </c>
    </row>
    <row r="500" spans="1:20" x14ac:dyDescent="0.3">
      <c r="A500" s="284" t="s">
        <v>2543</v>
      </c>
      <c r="B500">
        <v>105</v>
      </c>
      <c r="C500" t="s">
        <v>743</v>
      </c>
      <c r="D500" t="s">
        <v>604</v>
      </c>
      <c r="E500">
        <v>432</v>
      </c>
      <c r="F500" t="s">
        <v>143</v>
      </c>
      <c r="G500" t="s">
        <v>1350</v>
      </c>
      <c r="H500">
        <v>22588</v>
      </c>
      <c r="I500">
        <v>11</v>
      </c>
      <c r="J500">
        <v>1276</v>
      </c>
      <c r="K500">
        <v>1.9125199220825218E-2</v>
      </c>
      <c r="L500">
        <v>0.33855799373040751</v>
      </c>
      <c r="M500">
        <v>0.3149902603152116</v>
      </c>
      <c r="N500">
        <v>11</v>
      </c>
      <c r="O500">
        <v>1</v>
      </c>
      <c r="P500">
        <v>10</v>
      </c>
      <c r="Q500">
        <v>1</v>
      </c>
      <c r="R500">
        <v>0.29586506109438637</v>
      </c>
      <c r="S500">
        <v>2024</v>
      </c>
      <c r="T500">
        <v>36</v>
      </c>
    </row>
    <row r="501" spans="1:20" x14ac:dyDescent="0.3">
      <c r="A501" s="284" t="s">
        <v>2415</v>
      </c>
      <c r="B501">
        <v>105</v>
      </c>
      <c r="C501" t="s">
        <v>743</v>
      </c>
      <c r="D501" t="s">
        <v>430</v>
      </c>
      <c r="E501">
        <v>428</v>
      </c>
      <c r="F501" t="s">
        <v>143</v>
      </c>
      <c r="G501" t="s">
        <v>1346</v>
      </c>
      <c r="H501">
        <v>22588</v>
      </c>
      <c r="I501">
        <v>12</v>
      </c>
      <c r="J501">
        <v>1716</v>
      </c>
      <c r="K501">
        <v>1.8948114042854614E-2</v>
      </c>
      <c r="L501">
        <v>0.24941724941724941</v>
      </c>
      <c r="M501">
        <v>0.33393837435806623</v>
      </c>
      <c r="N501">
        <v>12</v>
      </c>
      <c r="O501">
        <v>1</v>
      </c>
      <c r="P501">
        <v>11</v>
      </c>
      <c r="Q501">
        <v>1</v>
      </c>
      <c r="R501">
        <v>0.3149902603152116</v>
      </c>
      <c r="S501">
        <v>2024</v>
      </c>
      <c r="T501">
        <v>36</v>
      </c>
    </row>
    <row r="502" spans="1:20" x14ac:dyDescent="0.3">
      <c r="A502" s="284" t="s">
        <v>2413</v>
      </c>
      <c r="B502">
        <v>105</v>
      </c>
      <c r="C502" t="s">
        <v>743</v>
      </c>
      <c r="D502" t="s">
        <v>609</v>
      </c>
      <c r="E502">
        <v>424</v>
      </c>
      <c r="F502" t="s">
        <v>143</v>
      </c>
      <c r="G502" t="s">
        <v>1350</v>
      </c>
      <c r="H502">
        <v>22588</v>
      </c>
      <c r="I502">
        <v>13</v>
      </c>
      <c r="J502">
        <v>3316</v>
      </c>
      <c r="K502">
        <v>1.877102886488401E-2</v>
      </c>
      <c r="L502">
        <v>0.1278648974668275</v>
      </c>
      <c r="M502">
        <v>0.35270940322295025</v>
      </c>
      <c r="N502">
        <v>13</v>
      </c>
      <c r="O502">
        <v>1</v>
      </c>
      <c r="P502">
        <v>12</v>
      </c>
      <c r="Q502">
        <v>1</v>
      </c>
      <c r="R502">
        <v>0.33393837435806623</v>
      </c>
      <c r="S502">
        <v>2024</v>
      </c>
      <c r="T502">
        <v>36</v>
      </c>
    </row>
    <row r="503" spans="1:20" x14ac:dyDescent="0.3">
      <c r="A503" s="284" t="s">
        <v>3197</v>
      </c>
      <c r="B503">
        <v>105</v>
      </c>
      <c r="C503" t="s">
        <v>743</v>
      </c>
      <c r="D503" t="s">
        <v>649</v>
      </c>
      <c r="E503">
        <v>419</v>
      </c>
      <c r="F503" t="s">
        <v>143</v>
      </c>
      <c r="G503" t="s">
        <v>1350</v>
      </c>
      <c r="H503">
        <v>22588</v>
      </c>
      <c r="I503">
        <v>14</v>
      </c>
      <c r="J503">
        <v>819</v>
      </c>
      <c r="K503">
        <v>1.8549672392420755E-2</v>
      </c>
      <c r="L503">
        <v>0.51159951159951156</v>
      </c>
      <c r="M503">
        <v>0.37125907561537103</v>
      </c>
      <c r="N503">
        <v>14</v>
      </c>
      <c r="O503">
        <v>1</v>
      </c>
      <c r="P503">
        <v>13</v>
      </c>
      <c r="Q503">
        <v>1</v>
      </c>
      <c r="R503">
        <v>0.35270940322295025</v>
      </c>
      <c r="S503">
        <v>2024</v>
      </c>
      <c r="T503">
        <v>36</v>
      </c>
    </row>
    <row r="504" spans="1:20" x14ac:dyDescent="0.3">
      <c r="A504" s="284" t="s">
        <v>2341</v>
      </c>
      <c r="B504">
        <v>105</v>
      </c>
      <c r="C504" t="s">
        <v>743</v>
      </c>
      <c r="D504" t="s">
        <v>258</v>
      </c>
      <c r="E504">
        <v>400</v>
      </c>
      <c r="F504" t="s">
        <v>143</v>
      </c>
      <c r="G504" t="s">
        <v>1346</v>
      </c>
      <c r="H504">
        <v>22588</v>
      </c>
      <c r="I504">
        <v>15</v>
      </c>
      <c r="J504">
        <v>3061</v>
      </c>
      <c r="K504">
        <v>1.7708517797060386E-2</v>
      </c>
      <c r="L504">
        <v>0.13067624959163671</v>
      </c>
      <c r="M504">
        <v>0.38896759341243142</v>
      </c>
      <c r="N504">
        <v>15</v>
      </c>
      <c r="O504">
        <v>1</v>
      </c>
      <c r="P504">
        <v>14</v>
      </c>
      <c r="Q504">
        <v>1</v>
      </c>
      <c r="R504">
        <v>0.37125907561537103</v>
      </c>
      <c r="S504">
        <v>2024</v>
      </c>
      <c r="T504">
        <v>36</v>
      </c>
    </row>
    <row r="505" spans="1:20" x14ac:dyDescent="0.3">
      <c r="A505" s="284" t="s">
        <v>2293</v>
      </c>
      <c r="B505">
        <v>106</v>
      </c>
      <c r="C505" t="s">
        <v>705</v>
      </c>
      <c r="D505" t="s">
        <v>646</v>
      </c>
      <c r="E505">
        <v>1541</v>
      </c>
      <c r="F505" t="s">
        <v>143</v>
      </c>
      <c r="G505" t="s">
        <v>1343</v>
      </c>
      <c r="H505">
        <v>3301</v>
      </c>
      <c r="I505">
        <v>1</v>
      </c>
      <c r="J505">
        <v>4693</v>
      </c>
      <c r="K505">
        <v>0.46682823386852468</v>
      </c>
      <c r="L505">
        <v>0.32836138930321757</v>
      </c>
      <c r="M505">
        <v>0.46682823386852468</v>
      </c>
      <c r="N505">
        <v>1</v>
      </c>
      <c r="O505">
        <v>1</v>
      </c>
      <c r="P505">
        <v>562</v>
      </c>
      <c r="Q505">
        <v>0</v>
      </c>
      <c r="R505">
        <v>0.99366920488755561</v>
      </c>
      <c r="S505">
        <v>2024</v>
      </c>
      <c r="T505">
        <v>36</v>
      </c>
    </row>
    <row r="506" spans="1:20" x14ac:dyDescent="0.3">
      <c r="A506" s="284" t="s">
        <v>2560</v>
      </c>
      <c r="B506">
        <v>106</v>
      </c>
      <c r="C506" t="s">
        <v>705</v>
      </c>
      <c r="D506" t="s">
        <v>570</v>
      </c>
      <c r="E506">
        <v>349</v>
      </c>
      <c r="F506" t="s">
        <v>143</v>
      </c>
      <c r="G506" t="s">
        <v>1343</v>
      </c>
      <c r="H506">
        <v>3301</v>
      </c>
      <c r="I506">
        <v>2</v>
      </c>
      <c r="J506">
        <v>956</v>
      </c>
      <c r="K506">
        <v>0.10572553771584368</v>
      </c>
      <c r="L506">
        <v>0.36506276150627615</v>
      </c>
      <c r="M506">
        <v>0.57255377158436838</v>
      </c>
      <c r="N506">
        <v>2</v>
      </c>
      <c r="O506">
        <v>1</v>
      </c>
      <c r="P506">
        <v>1</v>
      </c>
      <c r="Q506">
        <v>1</v>
      </c>
      <c r="R506">
        <v>0.46682823386852468</v>
      </c>
      <c r="S506">
        <v>2024</v>
      </c>
      <c r="T506">
        <v>36</v>
      </c>
    </row>
    <row r="507" spans="1:20" x14ac:dyDescent="0.3">
      <c r="A507" s="284" t="s">
        <v>2296</v>
      </c>
      <c r="B507">
        <v>106</v>
      </c>
      <c r="C507" t="s">
        <v>705</v>
      </c>
      <c r="D507" t="s">
        <v>638</v>
      </c>
      <c r="E507">
        <v>225</v>
      </c>
      <c r="F507" t="s">
        <v>143</v>
      </c>
      <c r="G507" t="s">
        <v>1343</v>
      </c>
      <c r="H507">
        <v>3301</v>
      </c>
      <c r="I507">
        <v>3</v>
      </c>
      <c r="J507">
        <v>3376</v>
      </c>
      <c r="K507">
        <v>6.8161163283853382E-2</v>
      </c>
      <c r="L507">
        <v>6.6646919431279622E-2</v>
      </c>
      <c r="M507">
        <v>0.64071493486822173</v>
      </c>
      <c r="N507">
        <v>3</v>
      </c>
      <c r="O507">
        <v>1</v>
      </c>
      <c r="P507">
        <v>2</v>
      </c>
      <c r="Q507">
        <v>1</v>
      </c>
      <c r="R507">
        <v>0.57255377158436838</v>
      </c>
      <c r="S507">
        <v>2024</v>
      </c>
      <c r="T507">
        <v>36</v>
      </c>
    </row>
    <row r="508" spans="1:20" x14ac:dyDescent="0.3">
      <c r="A508" s="284" t="s">
        <v>2561</v>
      </c>
      <c r="B508">
        <v>106</v>
      </c>
      <c r="C508" t="s">
        <v>705</v>
      </c>
      <c r="D508" t="s">
        <v>301</v>
      </c>
      <c r="E508">
        <v>214</v>
      </c>
      <c r="F508" t="s">
        <v>143</v>
      </c>
      <c r="G508" t="s">
        <v>1343</v>
      </c>
      <c r="H508">
        <v>3301</v>
      </c>
      <c r="I508">
        <v>4</v>
      </c>
      <c r="J508">
        <v>1318</v>
      </c>
      <c r="K508">
        <v>6.4828839745531663E-2</v>
      </c>
      <c r="L508">
        <v>0.16236722306525037</v>
      </c>
      <c r="M508">
        <v>0.70554377461375339</v>
      </c>
      <c r="N508">
        <v>4</v>
      </c>
      <c r="O508">
        <v>1</v>
      </c>
      <c r="P508">
        <v>3</v>
      </c>
      <c r="Q508">
        <v>1</v>
      </c>
      <c r="R508">
        <v>0.64071493486822173</v>
      </c>
      <c r="S508">
        <v>2024</v>
      </c>
      <c r="T508">
        <v>36</v>
      </c>
    </row>
    <row r="509" spans="1:20" x14ac:dyDescent="0.3">
      <c r="A509" s="284" t="s">
        <v>2299</v>
      </c>
      <c r="B509">
        <v>106</v>
      </c>
      <c r="C509" t="s">
        <v>705</v>
      </c>
      <c r="D509" t="s">
        <v>156</v>
      </c>
      <c r="E509">
        <v>164</v>
      </c>
      <c r="F509" t="s">
        <v>143</v>
      </c>
      <c r="G509" t="s">
        <v>1343</v>
      </c>
      <c r="H509">
        <v>3301</v>
      </c>
      <c r="I509">
        <v>5</v>
      </c>
      <c r="J509">
        <v>2398</v>
      </c>
      <c r="K509">
        <v>4.9681914571342016E-2</v>
      </c>
      <c r="L509">
        <v>6.8390325271059219E-2</v>
      </c>
      <c r="M509">
        <v>0.75522568918509536</v>
      </c>
      <c r="N509">
        <v>5</v>
      </c>
      <c r="O509">
        <v>1</v>
      </c>
      <c r="P509">
        <v>4</v>
      </c>
      <c r="Q509">
        <v>1</v>
      </c>
      <c r="R509">
        <v>0.70554377461375339</v>
      </c>
      <c r="S509">
        <v>2024</v>
      </c>
      <c r="T509">
        <v>36</v>
      </c>
    </row>
    <row r="510" spans="1:20" x14ac:dyDescent="0.3">
      <c r="A510" s="284" t="s">
        <v>2562</v>
      </c>
      <c r="B510">
        <v>106</v>
      </c>
      <c r="C510" t="s">
        <v>705</v>
      </c>
      <c r="D510" t="s">
        <v>523</v>
      </c>
      <c r="E510">
        <v>49</v>
      </c>
      <c r="F510" t="s">
        <v>143</v>
      </c>
      <c r="G510" t="s">
        <v>1343</v>
      </c>
      <c r="H510">
        <v>3301</v>
      </c>
      <c r="I510">
        <v>6</v>
      </c>
      <c r="J510">
        <v>151</v>
      </c>
      <c r="K510">
        <v>1.4843986670705847E-2</v>
      </c>
      <c r="L510">
        <v>0.32450331125827814</v>
      </c>
      <c r="M510">
        <v>0.77006967585580122</v>
      </c>
      <c r="N510">
        <v>6</v>
      </c>
      <c r="O510">
        <v>0</v>
      </c>
      <c r="P510">
        <v>5</v>
      </c>
      <c r="Q510">
        <v>0</v>
      </c>
      <c r="R510">
        <v>0.75522568918509536</v>
      </c>
      <c r="S510">
        <v>2024</v>
      </c>
      <c r="T510">
        <v>36</v>
      </c>
    </row>
    <row r="511" spans="1:20" x14ac:dyDescent="0.3">
      <c r="A511" s="284" t="s">
        <v>2563</v>
      </c>
      <c r="B511">
        <v>106</v>
      </c>
      <c r="C511" t="s">
        <v>705</v>
      </c>
      <c r="D511" t="s">
        <v>241</v>
      </c>
      <c r="E511">
        <v>47</v>
      </c>
      <c r="F511" t="s">
        <v>143</v>
      </c>
      <c r="G511" t="s">
        <v>1343</v>
      </c>
      <c r="H511">
        <v>3301</v>
      </c>
      <c r="I511">
        <v>7</v>
      </c>
      <c r="J511">
        <v>142</v>
      </c>
      <c r="K511">
        <v>1.4238109663738261E-2</v>
      </c>
      <c r="L511">
        <v>0.33098591549295775</v>
      </c>
      <c r="M511">
        <v>0.7843077855195395</v>
      </c>
      <c r="N511">
        <v>7</v>
      </c>
      <c r="O511">
        <v>0</v>
      </c>
      <c r="P511">
        <v>6</v>
      </c>
      <c r="Q511">
        <v>0</v>
      </c>
      <c r="R511">
        <v>0.77006967585580122</v>
      </c>
      <c r="S511">
        <v>2024</v>
      </c>
      <c r="T511">
        <v>36</v>
      </c>
    </row>
    <row r="512" spans="1:20" x14ac:dyDescent="0.3">
      <c r="A512" s="284" t="s">
        <v>2295</v>
      </c>
      <c r="B512">
        <v>106</v>
      </c>
      <c r="C512" t="s">
        <v>705</v>
      </c>
      <c r="D512" t="s">
        <v>347</v>
      </c>
      <c r="E512">
        <v>43</v>
      </c>
      <c r="F512" t="s">
        <v>143</v>
      </c>
      <c r="G512" t="s">
        <v>1343</v>
      </c>
      <c r="H512">
        <v>3301</v>
      </c>
      <c r="I512">
        <v>8</v>
      </c>
      <c r="J512">
        <v>5580</v>
      </c>
      <c r="K512">
        <v>1.302635564980309E-2</v>
      </c>
      <c r="L512">
        <v>7.7060931899641579E-3</v>
      </c>
      <c r="M512">
        <v>0.79733414116934265</v>
      </c>
      <c r="N512">
        <v>8</v>
      </c>
      <c r="O512">
        <v>0</v>
      </c>
      <c r="P512">
        <v>7</v>
      </c>
      <c r="Q512">
        <v>0</v>
      </c>
      <c r="R512">
        <v>0.7843077855195395</v>
      </c>
      <c r="S512">
        <v>2024</v>
      </c>
      <c r="T512">
        <v>36</v>
      </c>
    </row>
    <row r="513" spans="1:20" x14ac:dyDescent="0.3">
      <c r="A513" s="284" t="s">
        <v>2294</v>
      </c>
      <c r="B513">
        <v>106</v>
      </c>
      <c r="C513" t="s">
        <v>705</v>
      </c>
      <c r="D513" t="s">
        <v>244</v>
      </c>
      <c r="E513">
        <v>41</v>
      </c>
      <c r="F513" t="s">
        <v>143</v>
      </c>
      <c r="G513" t="s">
        <v>1343</v>
      </c>
      <c r="H513">
        <v>3301</v>
      </c>
      <c r="I513">
        <v>9.5</v>
      </c>
      <c r="J513">
        <v>3920</v>
      </c>
      <c r="K513">
        <v>1.2420478642835504E-2</v>
      </c>
      <c r="L513">
        <v>1.0459183673469388E-2</v>
      </c>
      <c r="M513">
        <v>0.80975461981217811</v>
      </c>
      <c r="N513">
        <v>9</v>
      </c>
      <c r="O513">
        <v>0</v>
      </c>
      <c r="P513">
        <v>8</v>
      </c>
      <c r="Q513">
        <v>0</v>
      </c>
      <c r="R513">
        <v>0.79733414116934265</v>
      </c>
      <c r="S513">
        <v>2024</v>
      </c>
      <c r="T513">
        <v>36</v>
      </c>
    </row>
    <row r="514" spans="1:20" x14ac:dyDescent="0.3">
      <c r="A514" s="284" t="s">
        <v>2407</v>
      </c>
      <c r="B514">
        <v>106</v>
      </c>
      <c r="C514" t="s">
        <v>705</v>
      </c>
      <c r="D514" t="s">
        <v>566</v>
      </c>
      <c r="E514">
        <v>41</v>
      </c>
      <c r="F514" t="s">
        <v>143</v>
      </c>
      <c r="G514" t="s">
        <v>1351</v>
      </c>
      <c r="H514">
        <v>3301</v>
      </c>
      <c r="I514">
        <v>9.5</v>
      </c>
      <c r="J514">
        <v>570</v>
      </c>
      <c r="K514">
        <v>1.2420478642835504E-2</v>
      </c>
      <c r="L514">
        <v>7.192982456140351E-2</v>
      </c>
      <c r="M514">
        <v>0.82217509845501358</v>
      </c>
      <c r="N514">
        <v>10</v>
      </c>
      <c r="O514">
        <v>0</v>
      </c>
      <c r="P514">
        <v>9.5</v>
      </c>
      <c r="Q514">
        <v>0</v>
      </c>
      <c r="R514">
        <v>0.80975461981217811</v>
      </c>
      <c r="S514">
        <v>2024</v>
      </c>
      <c r="T514">
        <v>36</v>
      </c>
    </row>
    <row r="515" spans="1:20" x14ac:dyDescent="0.3">
      <c r="A515" s="284" t="s">
        <v>2298</v>
      </c>
      <c r="B515">
        <v>106</v>
      </c>
      <c r="C515" t="s">
        <v>705</v>
      </c>
      <c r="D515" t="s">
        <v>244</v>
      </c>
      <c r="E515">
        <v>36</v>
      </c>
      <c r="F515" t="s">
        <v>143</v>
      </c>
      <c r="G515" t="s">
        <v>1343</v>
      </c>
      <c r="H515">
        <v>3301</v>
      </c>
      <c r="I515">
        <v>11</v>
      </c>
      <c r="J515">
        <v>2832</v>
      </c>
      <c r="K515">
        <v>1.0905786125416541E-2</v>
      </c>
      <c r="L515">
        <v>1.2711864406779662E-2</v>
      </c>
      <c r="M515">
        <v>0.83308088458043017</v>
      </c>
      <c r="N515">
        <v>11</v>
      </c>
      <c r="O515">
        <v>0</v>
      </c>
      <c r="P515">
        <v>9.5</v>
      </c>
      <c r="Q515">
        <v>0</v>
      </c>
      <c r="R515">
        <v>0.82217509845501358</v>
      </c>
      <c r="S515">
        <v>2024</v>
      </c>
      <c r="T515">
        <v>36</v>
      </c>
    </row>
    <row r="516" spans="1:20" x14ac:dyDescent="0.3">
      <c r="A516" s="284" t="s">
        <v>3198</v>
      </c>
      <c r="B516">
        <v>106</v>
      </c>
      <c r="C516" t="s">
        <v>705</v>
      </c>
      <c r="D516" t="s">
        <v>202</v>
      </c>
      <c r="E516">
        <v>34</v>
      </c>
      <c r="F516" t="s">
        <v>143</v>
      </c>
      <c r="G516" t="s">
        <v>1343</v>
      </c>
      <c r="H516">
        <v>3301</v>
      </c>
      <c r="I516">
        <v>12</v>
      </c>
      <c r="J516">
        <v>123</v>
      </c>
      <c r="K516">
        <v>1.0299909118448955E-2</v>
      </c>
      <c r="L516">
        <v>0.27642276422764228</v>
      </c>
      <c r="M516">
        <v>0.84338079369887908</v>
      </c>
      <c r="N516">
        <v>12</v>
      </c>
      <c r="O516">
        <v>0</v>
      </c>
      <c r="P516">
        <v>11</v>
      </c>
      <c r="Q516">
        <v>0</v>
      </c>
      <c r="R516">
        <v>0.83308088458043017</v>
      </c>
      <c r="S516">
        <v>2024</v>
      </c>
      <c r="T516">
        <v>36</v>
      </c>
    </row>
    <row r="517" spans="1:20" x14ac:dyDescent="0.3">
      <c r="A517" s="284" t="s">
        <v>2564</v>
      </c>
      <c r="B517">
        <v>106</v>
      </c>
      <c r="C517" t="s">
        <v>705</v>
      </c>
      <c r="D517" t="s">
        <v>355</v>
      </c>
      <c r="E517">
        <v>33</v>
      </c>
      <c r="F517" t="s">
        <v>143</v>
      </c>
      <c r="G517" t="s">
        <v>1351</v>
      </c>
      <c r="H517">
        <v>3301</v>
      </c>
      <c r="I517">
        <v>13</v>
      </c>
      <c r="J517">
        <v>228</v>
      </c>
      <c r="K517">
        <v>9.9969706149651612E-3</v>
      </c>
      <c r="L517">
        <v>0.14473684210526316</v>
      </c>
      <c r="M517">
        <v>0.85337776431384427</v>
      </c>
      <c r="N517">
        <v>13</v>
      </c>
      <c r="O517">
        <v>0</v>
      </c>
      <c r="P517">
        <v>12</v>
      </c>
      <c r="Q517">
        <v>0</v>
      </c>
      <c r="R517">
        <v>0.84338079369887908</v>
      </c>
      <c r="S517">
        <v>2024</v>
      </c>
      <c r="T517">
        <v>36</v>
      </c>
    </row>
    <row r="518" spans="1:20" x14ac:dyDescent="0.3">
      <c r="A518" s="284" t="s">
        <v>2291</v>
      </c>
      <c r="B518">
        <v>106</v>
      </c>
      <c r="C518" t="s">
        <v>705</v>
      </c>
      <c r="D518" t="s">
        <v>572</v>
      </c>
      <c r="E518">
        <v>31</v>
      </c>
      <c r="F518" t="s">
        <v>143</v>
      </c>
      <c r="G518" t="s">
        <v>1343</v>
      </c>
      <c r="H518">
        <v>3301</v>
      </c>
      <c r="I518">
        <v>14</v>
      </c>
      <c r="J518">
        <v>3857</v>
      </c>
      <c r="K518">
        <v>9.3910936079975773E-3</v>
      </c>
      <c r="L518">
        <v>8.0373347161005956E-3</v>
      </c>
      <c r="M518">
        <v>0.86276885792184188</v>
      </c>
      <c r="N518">
        <v>14</v>
      </c>
      <c r="O518">
        <v>0</v>
      </c>
      <c r="P518">
        <v>13</v>
      </c>
      <c r="Q518">
        <v>0</v>
      </c>
      <c r="R518">
        <v>0.85337776431384427</v>
      </c>
      <c r="S518">
        <v>2024</v>
      </c>
      <c r="T518">
        <v>36</v>
      </c>
    </row>
    <row r="519" spans="1:20" x14ac:dyDescent="0.3">
      <c r="A519" s="284" t="s">
        <v>2566</v>
      </c>
      <c r="B519">
        <v>106</v>
      </c>
      <c r="C519" t="s">
        <v>705</v>
      </c>
      <c r="D519" t="s">
        <v>318</v>
      </c>
      <c r="E519">
        <v>28</v>
      </c>
      <c r="F519" t="s">
        <v>143</v>
      </c>
      <c r="G519" t="s">
        <v>1343</v>
      </c>
      <c r="H519">
        <v>3301</v>
      </c>
      <c r="I519">
        <v>15</v>
      </c>
      <c r="J519">
        <v>125</v>
      </c>
      <c r="K519">
        <v>8.4822780975461979E-3</v>
      </c>
      <c r="L519">
        <v>0.224</v>
      </c>
      <c r="M519">
        <v>0.87125113601938808</v>
      </c>
      <c r="N519">
        <v>15</v>
      </c>
      <c r="O519">
        <v>0</v>
      </c>
      <c r="P519">
        <v>14</v>
      </c>
      <c r="Q519">
        <v>0</v>
      </c>
      <c r="R519">
        <v>0.86276885792184188</v>
      </c>
      <c r="S519">
        <v>2024</v>
      </c>
      <c r="T519">
        <v>36</v>
      </c>
    </row>
    <row r="520" spans="1:20" x14ac:dyDescent="0.3">
      <c r="A520" s="284" t="s">
        <v>2567</v>
      </c>
      <c r="B520">
        <v>114</v>
      </c>
      <c r="C520" t="s">
        <v>851</v>
      </c>
      <c r="D520" t="s">
        <v>175</v>
      </c>
      <c r="E520">
        <v>1906</v>
      </c>
      <c r="F520" t="s">
        <v>143</v>
      </c>
      <c r="G520" t="s">
        <v>1348</v>
      </c>
      <c r="H520">
        <v>9132</v>
      </c>
      <c r="I520">
        <v>1</v>
      </c>
      <c r="J520">
        <v>4267</v>
      </c>
      <c r="K520">
        <v>0.20871660096364433</v>
      </c>
      <c r="L520">
        <v>0.44668385282399814</v>
      </c>
      <c r="M520">
        <v>0.20871660096364433</v>
      </c>
      <c r="N520">
        <v>1</v>
      </c>
      <c r="O520">
        <v>1</v>
      </c>
      <c r="P520">
        <v>90</v>
      </c>
      <c r="Q520">
        <v>0</v>
      </c>
      <c r="R520">
        <v>0.99606179945471229</v>
      </c>
      <c r="S520">
        <v>2024</v>
      </c>
      <c r="T520">
        <v>36</v>
      </c>
    </row>
    <row r="521" spans="1:20" x14ac:dyDescent="0.3">
      <c r="A521" s="284" t="s">
        <v>2569</v>
      </c>
      <c r="B521">
        <v>114</v>
      </c>
      <c r="C521" t="s">
        <v>851</v>
      </c>
      <c r="D521" t="s">
        <v>175</v>
      </c>
      <c r="E521">
        <v>1155</v>
      </c>
      <c r="F521" t="s">
        <v>143</v>
      </c>
      <c r="G521" t="s">
        <v>1348</v>
      </c>
      <c r="H521">
        <v>9132</v>
      </c>
      <c r="I521">
        <v>2</v>
      </c>
      <c r="J521">
        <v>4209</v>
      </c>
      <c r="K521">
        <v>0.12647831800262813</v>
      </c>
      <c r="L521">
        <v>0.27441197434069853</v>
      </c>
      <c r="M521">
        <v>0.33519491896627246</v>
      </c>
      <c r="N521">
        <v>2</v>
      </c>
      <c r="O521">
        <v>1</v>
      </c>
      <c r="P521">
        <v>1</v>
      </c>
      <c r="Q521">
        <v>1</v>
      </c>
      <c r="R521">
        <v>0.20871660096364433</v>
      </c>
      <c r="S521">
        <v>2024</v>
      </c>
      <c r="T521">
        <v>36</v>
      </c>
    </row>
    <row r="522" spans="1:20" x14ac:dyDescent="0.3">
      <c r="A522" s="284" t="s">
        <v>2568</v>
      </c>
      <c r="B522">
        <v>114</v>
      </c>
      <c r="C522" t="s">
        <v>851</v>
      </c>
      <c r="D522" t="s">
        <v>175</v>
      </c>
      <c r="E522">
        <v>1035</v>
      </c>
      <c r="F522" t="s">
        <v>143</v>
      </c>
      <c r="G522" t="s">
        <v>1348</v>
      </c>
      <c r="H522">
        <v>9132</v>
      </c>
      <c r="I522">
        <v>3</v>
      </c>
      <c r="J522">
        <v>2330</v>
      </c>
      <c r="K522">
        <v>0.1133377135348226</v>
      </c>
      <c r="L522">
        <v>0.44420600858369097</v>
      </c>
      <c r="M522">
        <v>0.44853263250109504</v>
      </c>
      <c r="N522">
        <v>3</v>
      </c>
      <c r="O522">
        <v>1</v>
      </c>
      <c r="P522">
        <v>2</v>
      </c>
      <c r="Q522">
        <v>1</v>
      </c>
      <c r="R522">
        <v>0.33519491896627246</v>
      </c>
      <c r="S522">
        <v>2024</v>
      </c>
      <c r="T522">
        <v>36</v>
      </c>
    </row>
    <row r="523" spans="1:20" x14ac:dyDescent="0.3">
      <c r="A523" s="284" t="s">
        <v>2570</v>
      </c>
      <c r="B523">
        <v>114</v>
      </c>
      <c r="C523" t="s">
        <v>851</v>
      </c>
      <c r="D523" t="s">
        <v>175</v>
      </c>
      <c r="E523">
        <v>747</v>
      </c>
      <c r="F523" t="s">
        <v>143</v>
      </c>
      <c r="G523" t="s">
        <v>1348</v>
      </c>
      <c r="H523">
        <v>9132</v>
      </c>
      <c r="I523">
        <v>4</v>
      </c>
      <c r="J523">
        <v>2166</v>
      </c>
      <c r="K523">
        <v>8.1800262812089353E-2</v>
      </c>
      <c r="L523">
        <v>0.34487534626038779</v>
      </c>
      <c r="M523">
        <v>0.53033289531318439</v>
      </c>
      <c r="N523">
        <v>4</v>
      </c>
      <c r="O523">
        <v>1</v>
      </c>
      <c r="P523">
        <v>3</v>
      </c>
      <c r="Q523">
        <v>1</v>
      </c>
      <c r="R523">
        <v>0.44853263250109504</v>
      </c>
      <c r="S523">
        <v>2024</v>
      </c>
      <c r="T523">
        <v>36</v>
      </c>
    </row>
    <row r="524" spans="1:20" x14ac:dyDescent="0.3">
      <c r="A524" s="284" t="s">
        <v>2572</v>
      </c>
      <c r="B524">
        <v>114</v>
      </c>
      <c r="C524" t="s">
        <v>851</v>
      </c>
      <c r="D524" t="s">
        <v>650</v>
      </c>
      <c r="E524">
        <v>454</v>
      </c>
      <c r="F524" t="s">
        <v>143</v>
      </c>
      <c r="G524" t="s">
        <v>1348</v>
      </c>
      <c r="H524">
        <v>9132</v>
      </c>
      <c r="I524">
        <v>5</v>
      </c>
      <c r="J524">
        <v>1805</v>
      </c>
      <c r="K524">
        <v>4.9715286903197549E-2</v>
      </c>
      <c r="L524">
        <v>0.2515235457063712</v>
      </c>
      <c r="M524">
        <v>0.58004818221638199</v>
      </c>
      <c r="N524">
        <v>5</v>
      </c>
      <c r="O524">
        <v>1</v>
      </c>
      <c r="P524">
        <v>4</v>
      </c>
      <c r="Q524">
        <v>1</v>
      </c>
      <c r="R524">
        <v>0.53033289531318439</v>
      </c>
      <c r="S524">
        <v>2024</v>
      </c>
      <c r="T524">
        <v>36</v>
      </c>
    </row>
    <row r="525" spans="1:20" x14ac:dyDescent="0.3">
      <c r="A525" s="284" t="s">
        <v>2571</v>
      </c>
      <c r="B525">
        <v>114</v>
      </c>
      <c r="C525" t="s">
        <v>851</v>
      </c>
      <c r="D525" t="s">
        <v>1241</v>
      </c>
      <c r="E525">
        <v>444</v>
      </c>
      <c r="F525" t="s">
        <v>1356</v>
      </c>
      <c r="G525" t="s">
        <v>1357</v>
      </c>
      <c r="H525">
        <v>9132</v>
      </c>
      <c r="I525">
        <v>6</v>
      </c>
      <c r="J525">
        <v>1294</v>
      </c>
      <c r="K525">
        <v>4.862023653088042E-2</v>
      </c>
      <c r="L525">
        <v>0.34312210200927357</v>
      </c>
      <c r="M525">
        <v>0.62866841874726243</v>
      </c>
      <c r="N525">
        <v>6</v>
      </c>
      <c r="O525">
        <v>1</v>
      </c>
      <c r="P525">
        <v>5</v>
      </c>
      <c r="Q525">
        <v>1</v>
      </c>
      <c r="R525">
        <v>0.58004818221638199</v>
      </c>
      <c r="S525">
        <v>2024</v>
      </c>
      <c r="T525">
        <v>36</v>
      </c>
    </row>
    <row r="526" spans="1:20" x14ac:dyDescent="0.3">
      <c r="A526" s="284" t="s">
        <v>2574</v>
      </c>
      <c r="B526">
        <v>114</v>
      </c>
      <c r="C526" t="s">
        <v>851</v>
      </c>
      <c r="D526" t="s">
        <v>584</v>
      </c>
      <c r="E526">
        <v>419</v>
      </c>
      <c r="F526" t="s">
        <v>143</v>
      </c>
      <c r="G526" t="s">
        <v>1348</v>
      </c>
      <c r="H526">
        <v>9132</v>
      </c>
      <c r="I526">
        <v>7</v>
      </c>
      <c r="J526">
        <v>1673</v>
      </c>
      <c r="K526">
        <v>4.5882610600087602E-2</v>
      </c>
      <c r="L526">
        <v>0.25044829647340106</v>
      </c>
      <c r="M526">
        <v>0.67455102934735001</v>
      </c>
      <c r="N526">
        <v>7</v>
      </c>
      <c r="O526">
        <v>1</v>
      </c>
      <c r="P526">
        <v>6</v>
      </c>
      <c r="Q526">
        <v>1</v>
      </c>
      <c r="R526">
        <v>0.62866841874726243</v>
      </c>
      <c r="S526">
        <v>2024</v>
      </c>
      <c r="T526">
        <v>36</v>
      </c>
    </row>
    <row r="527" spans="1:20" x14ac:dyDescent="0.3">
      <c r="A527" s="284" t="s">
        <v>2573</v>
      </c>
      <c r="B527">
        <v>114</v>
      </c>
      <c r="C527" t="s">
        <v>851</v>
      </c>
      <c r="D527" t="s">
        <v>545</v>
      </c>
      <c r="E527">
        <v>406</v>
      </c>
      <c r="F527" t="s">
        <v>143</v>
      </c>
      <c r="G527" t="s">
        <v>1348</v>
      </c>
      <c r="H527">
        <v>9132</v>
      </c>
      <c r="I527">
        <v>8</v>
      </c>
      <c r="J527">
        <v>1644</v>
      </c>
      <c r="K527">
        <v>4.4459045116075339E-2</v>
      </c>
      <c r="L527">
        <v>0.24695863746958638</v>
      </c>
      <c r="M527">
        <v>0.71901007446342535</v>
      </c>
      <c r="N527">
        <v>8</v>
      </c>
      <c r="O527">
        <v>1</v>
      </c>
      <c r="P527">
        <v>7</v>
      </c>
      <c r="Q527">
        <v>1</v>
      </c>
      <c r="R527">
        <v>0.67455102934735001</v>
      </c>
      <c r="S527">
        <v>2024</v>
      </c>
      <c r="T527">
        <v>36</v>
      </c>
    </row>
    <row r="528" spans="1:20" x14ac:dyDescent="0.3">
      <c r="A528" s="284" t="s">
        <v>2396</v>
      </c>
      <c r="B528">
        <v>114</v>
      </c>
      <c r="C528" t="s">
        <v>851</v>
      </c>
      <c r="D528" t="s">
        <v>151</v>
      </c>
      <c r="E528">
        <v>317</v>
      </c>
      <c r="F528" t="s">
        <v>143</v>
      </c>
      <c r="G528" t="s">
        <v>1348</v>
      </c>
      <c r="H528">
        <v>9132</v>
      </c>
      <c r="I528">
        <v>9</v>
      </c>
      <c r="J528">
        <v>5968</v>
      </c>
      <c r="K528">
        <v>3.4713096802452915E-2</v>
      </c>
      <c r="L528">
        <v>5.311662198391421E-2</v>
      </c>
      <c r="M528">
        <v>0.75372317126587829</v>
      </c>
      <c r="N528">
        <v>9</v>
      </c>
      <c r="O528">
        <v>1</v>
      </c>
      <c r="P528">
        <v>8</v>
      </c>
      <c r="Q528">
        <v>1</v>
      </c>
      <c r="R528">
        <v>0.71901007446342535</v>
      </c>
      <c r="S528">
        <v>2024</v>
      </c>
      <c r="T528">
        <v>36</v>
      </c>
    </row>
    <row r="529" spans="1:20" x14ac:dyDescent="0.3">
      <c r="A529" s="284" t="s">
        <v>2575</v>
      </c>
      <c r="B529">
        <v>114</v>
      </c>
      <c r="C529" t="s">
        <v>851</v>
      </c>
      <c r="D529" t="s">
        <v>454</v>
      </c>
      <c r="E529">
        <v>293</v>
      </c>
      <c r="F529" t="s">
        <v>143</v>
      </c>
      <c r="G529" t="s">
        <v>1348</v>
      </c>
      <c r="H529">
        <v>9132</v>
      </c>
      <c r="I529">
        <v>10</v>
      </c>
      <c r="J529">
        <v>2047</v>
      </c>
      <c r="K529">
        <v>3.2084975908891811E-2</v>
      </c>
      <c r="L529">
        <v>0.14313629702002931</v>
      </c>
      <c r="M529">
        <v>0.7858081471747701</v>
      </c>
      <c r="N529">
        <v>10</v>
      </c>
      <c r="O529">
        <v>0</v>
      </c>
      <c r="P529">
        <v>9</v>
      </c>
      <c r="Q529">
        <v>0</v>
      </c>
      <c r="R529">
        <v>0.75372317126587829</v>
      </c>
      <c r="S529">
        <v>2024</v>
      </c>
      <c r="T529">
        <v>36</v>
      </c>
    </row>
    <row r="530" spans="1:20" x14ac:dyDescent="0.3">
      <c r="A530" s="284" t="s">
        <v>2501</v>
      </c>
      <c r="B530">
        <v>114</v>
      </c>
      <c r="C530" t="s">
        <v>851</v>
      </c>
      <c r="D530" t="s">
        <v>151</v>
      </c>
      <c r="E530">
        <v>210</v>
      </c>
      <c r="F530" t="s">
        <v>143</v>
      </c>
      <c r="G530" t="s">
        <v>1348</v>
      </c>
      <c r="H530">
        <v>9132</v>
      </c>
      <c r="I530">
        <v>11</v>
      </c>
      <c r="J530">
        <v>2912</v>
      </c>
      <c r="K530">
        <v>2.2996057818659658E-2</v>
      </c>
      <c r="L530">
        <v>7.2115384615384609E-2</v>
      </c>
      <c r="M530">
        <v>0.80880420499342975</v>
      </c>
      <c r="N530">
        <v>11</v>
      </c>
      <c r="O530">
        <v>0</v>
      </c>
      <c r="P530">
        <v>10</v>
      </c>
      <c r="Q530">
        <v>0</v>
      </c>
      <c r="R530">
        <v>0.7858081471747701</v>
      </c>
      <c r="S530">
        <v>2024</v>
      </c>
      <c r="T530">
        <v>36</v>
      </c>
    </row>
    <row r="531" spans="1:20" x14ac:dyDescent="0.3">
      <c r="A531" s="284" t="s">
        <v>2578</v>
      </c>
      <c r="B531">
        <v>114</v>
      </c>
      <c r="C531" t="s">
        <v>851</v>
      </c>
      <c r="D531" t="s">
        <v>298</v>
      </c>
      <c r="E531">
        <v>143</v>
      </c>
      <c r="F531" t="s">
        <v>143</v>
      </c>
      <c r="G531" t="s">
        <v>1348</v>
      </c>
      <c r="H531">
        <v>9132</v>
      </c>
      <c r="I531">
        <v>12</v>
      </c>
      <c r="J531">
        <v>1942</v>
      </c>
      <c r="K531">
        <v>1.5659220324134911E-2</v>
      </c>
      <c r="L531">
        <v>7.3635427394438721E-2</v>
      </c>
      <c r="M531">
        <v>0.82446342531756467</v>
      </c>
      <c r="N531">
        <v>12</v>
      </c>
      <c r="O531">
        <v>0</v>
      </c>
      <c r="P531">
        <v>11</v>
      </c>
      <c r="Q531">
        <v>0</v>
      </c>
      <c r="R531">
        <v>0.80880420499342975</v>
      </c>
      <c r="S531">
        <v>2024</v>
      </c>
      <c r="T531">
        <v>36</v>
      </c>
    </row>
    <row r="532" spans="1:20" x14ac:dyDescent="0.3">
      <c r="A532" s="284" t="s">
        <v>2577</v>
      </c>
      <c r="B532">
        <v>114</v>
      </c>
      <c r="C532" t="s">
        <v>851</v>
      </c>
      <c r="D532" t="s">
        <v>545</v>
      </c>
      <c r="E532">
        <v>129</v>
      </c>
      <c r="F532" t="s">
        <v>143</v>
      </c>
      <c r="G532" t="s">
        <v>1348</v>
      </c>
      <c r="H532">
        <v>9132</v>
      </c>
      <c r="I532">
        <v>13</v>
      </c>
      <c r="J532">
        <v>406</v>
      </c>
      <c r="K532">
        <v>1.4126149802890934E-2</v>
      </c>
      <c r="L532">
        <v>0.31773399014778325</v>
      </c>
      <c r="M532">
        <v>0.83858957512045562</v>
      </c>
      <c r="N532">
        <v>13</v>
      </c>
      <c r="O532">
        <v>0</v>
      </c>
      <c r="P532">
        <v>12</v>
      </c>
      <c r="Q532">
        <v>0</v>
      </c>
      <c r="R532">
        <v>0.82446342531756467</v>
      </c>
      <c r="S532">
        <v>2024</v>
      </c>
      <c r="T532">
        <v>36</v>
      </c>
    </row>
    <row r="533" spans="1:20" x14ac:dyDescent="0.3">
      <c r="A533" s="284" t="s">
        <v>2576</v>
      </c>
      <c r="B533">
        <v>114</v>
      </c>
      <c r="C533" t="s">
        <v>851</v>
      </c>
      <c r="D533" t="s">
        <v>550</v>
      </c>
      <c r="E533">
        <v>120</v>
      </c>
      <c r="F533" t="s">
        <v>143</v>
      </c>
      <c r="G533" t="s">
        <v>1348</v>
      </c>
      <c r="H533">
        <v>9132</v>
      </c>
      <c r="I533">
        <v>14</v>
      </c>
      <c r="J533">
        <v>1337</v>
      </c>
      <c r="K533">
        <v>1.3140604467805518E-2</v>
      </c>
      <c r="L533">
        <v>8.9753178758414362E-2</v>
      </c>
      <c r="M533">
        <v>0.85173017958826114</v>
      </c>
      <c r="N533">
        <v>14</v>
      </c>
      <c r="O533">
        <v>0</v>
      </c>
      <c r="P533">
        <v>13</v>
      </c>
      <c r="Q533">
        <v>0</v>
      </c>
      <c r="R533">
        <v>0.83858957512045562</v>
      </c>
      <c r="S533">
        <v>2024</v>
      </c>
      <c r="T533">
        <v>36</v>
      </c>
    </row>
    <row r="534" spans="1:20" x14ac:dyDescent="0.3">
      <c r="A534" s="284" t="s">
        <v>2579</v>
      </c>
      <c r="B534">
        <v>114</v>
      </c>
      <c r="C534" t="s">
        <v>851</v>
      </c>
      <c r="D534" t="s">
        <v>151</v>
      </c>
      <c r="E534">
        <v>110</v>
      </c>
      <c r="F534" t="s">
        <v>143</v>
      </c>
      <c r="G534" t="s">
        <v>1348</v>
      </c>
      <c r="H534">
        <v>9132</v>
      </c>
      <c r="I534">
        <v>15</v>
      </c>
      <c r="J534">
        <v>2112</v>
      </c>
      <c r="K534">
        <v>1.2045554095488393E-2</v>
      </c>
      <c r="L534">
        <v>5.2083333333333336E-2</v>
      </c>
      <c r="M534">
        <v>0.86377573368374949</v>
      </c>
      <c r="N534">
        <v>15</v>
      </c>
      <c r="O534">
        <v>0</v>
      </c>
      <c r="P534">
        <v>14</v>
      </c>
      <c r="Q534">
        <v>0</v>
      </c>
      <c r="R534">
        <v>0.85173017958826114</v>
      </c>
      <c r="S534">
        <v>2024</v>
      </c>
      <c r="T534">
        <v>36</v>
      </c>
    </row>
    <row r="535" spans="1:20" x14ac:dyDescent="0.3">
      <c r="A535" s="284" t="s">
        <v>2343</v>
      </c>
      <c r="B535">
        <v>122</v>
      </c>
      <c r="C535" t="s">
        <v>750</v>
      </c>
      <c r="D535" t="s">
        <v>504</v>
      </c>
      <c r="E535">
        <v>2694</v>
      </c>
      <c r="F535" t="s">
        <v>143</v>
      </c>
      <c r="G535" t="s">
        <v>1346</v>
      </c>
      <c r="H535">
        <v>36299</v>
      </c>
      <c r="I535">
        <v>1</v>
      </c>
      <c r="J535">
        <v>6970</v>
      </c>
      <c r="K535">
        <v>7.4216920576324411E-2</v>
      </c>
      <c r="L535">
        <v>0.38651362984218079</v>
      </c>
      <c r="M535">
        <v>7.4216920576324411E-2</v>
      </c>
      <c r="N535">
        <v>1</v>
      </c>
      <c r="O535">
        <v>1</v>
      </c>
      <c r="P535">
        <v>123.5</v>
      </c>
      <c r="Q535">
        <v>0</v>
      </c>
      <c r="R535">
        <v>0.99824791940429392</v>
      </c>
      <c r="S535">
        <v>2024</v>
      </c>
      <c r="T535">
        <v>36</v>
      </c>
    </row>
    <row r="536" spans="1:20" x14ac:dyDescent="0.3">
      <c r="A536" s="284" t="s">
        <v>2500</v>
      </c>
      <c r="B536">
        <v>122</v>
      </c>
      <c r="C536" t="s">
        <v>750</v>
      </c>
      <c r="D536" t="s">
        <v>209</v>
      </c>
      <c r="E536">
        <v>2306</v>
      </c>
      <c r="F536" t="s">
        <v>143</v>
      </c>
      <c r="G536" t="s">
        <v>1346</v>
      </c>
      <c r="H536">
        <v>36299</v>
      </c>
      <c r="I536">
        <v>2</v>
      </c>
      <c r="J536">
        <v>4226</v>
      </c>
      <c r="K536">
        <v>6.352792087936307E-2</v>
      </c>
      <c r="L536">
        <v>0.54566966398485561</v>
      </c>
      <c r="M536">
        <v>0.13774484145568749</v>
      </c>
      <c r="N536">
        <v>2</v>
      </c>
      <c r="O536">
        <v>1</v>
      </c>
      <c r="P536">
        <v>1</v>
      </c>
      <c r="Q536">
        <v>1</v>
      </c>
      <c r="R536">
        <v>7.4216920576324411E-2</v>
      </c>
      <c r="S536">
        <v>2024</v>
      </c>
      <c r="T536">
        <v>36</v>
      </c>
    </row>
    <row r="537" spans="1:20" x14ac:dyDescent="0.3">
      <c r="A537" s="284" t="s">
        <v>2581</v>
      </c>
      <c r="B537">
        <v>122</v>
      </c>
      <c r="C537" t="s">
        <v>750</v>
      </c>
      <c r="D537" t="s">
        <v>564</v>
      </c>
      <c r="E537">
        <v>1946</v>
      </c>
      <c r="F537" t="s">
        <v>143</v>
      </c>
      <c r="G537" t="s">
        <v>1346</v>
      </c>
      <c r="H537">
        <v>36299</v>
      </c>
      <c r="I537">
        <v>3</v>
      </c>
      <c r="J537">
        <v>2688</v>
      </c>
      <c r="K537">
        <v>5.3610292294553566E-2</v>
      </c>
      <c r="L537">
        <v>0.72395833333333337</v>
      </c>
      <c r="M537">
        <v>0.19135513375024105</v>
      </c>
      <c r="N537">
        <v>3</v>
      </c>
      <c r="O537">
        <v>1</v>
      </c>
      <c r="P537">
        <v>2</v>
      </c>
      <c r="Q537">
        <v>1</v>
      </c>
      <c r="R537">
        <v>0.13774484145568749</v>
      </c>
      <c r="S537">
        <v>2024</v>
      </c>
      <c r="T537">
        <v>36</v>
      </c>
    </row>
    <row r="538" spans="1:20" x14ac:dyDescent="0.3">
      <c r="A538" s="284" t="s">
        <v>2356</v>
      </c>
      <c r="B538">
        <v>122</v>
      </c>
      <c r="C538" t="s">
        <v>750</v>
      </c>
      <c r="D538" t="s">
        <v>515</v>
      </c>
      <c r="E538">
        <v>1702</v>
      </c>
      <c r="F538" t="s">
        <v>143</v>
      </c>
      <c r="G538" t="s">
        <v>1347</v>
      </c>
      <c r="H538">
        <v>36299</v>
      </c>
      <c r="I538">
        <v>4</v>
      </c>
      <c r="J538">
        <v>2386</v>
      </c>
      <c r="K538">
        <v>4.6888344031516017E-2</v>
      </c>
      <c r="L538">
        <v>0.71332774518021791</v>
      </c>
      <c r="M538">
        <v>0.23824347778175706</v>
      </c>
      <c r="N538">
        <v>4</v>
      </c>
      <c r="O538">
        <v>1</v>
      </c>
      <c r="P538">
        <v>3</v>
      </c>
      <c r="Q538">
        <v>1</v>
      </c>
      <c r="R538">
        <v>0.19135513375024105</v>
      </c>
      <c r="S538">
        <v>2024</v>
      </c>
      <c r="T538">
        <v>36</v>
      </c>
    </row>
    <row r="539" spans="1:20" x14ac:dyDescent="0.3">
      <c r="A539" s="284" t="s">
        <v>2580</v>
      </c>
      <c r="B539">
        <v>122</v>
      </c>
      <c r="C539" t="s">
        <v>750</v>
      </c>
      <c r="D539" t="s">
        <v>341</v>
      </c>
      <c r="E539">
        <v>1695</v>
      </c>
      <c r="F539" t="s">
        <v>143</v>
      </c>
      <c r="G539" t="s">
        <v>1347</v>
      </c>
      <c r="H539">
        <v>36299</v>
      </c>
      <c r="I539">
        <v>5</v>
      </c>
      <c r="J539">
        <v>2539</v>
      </c>
      <c r="K539">
        <v>4.6695501253478058E-2</v>
      </c>
      <c r="L539">
        <v>0.66758566364710514</v>
      </c>
      <c r="M539">
        <v>0.28493897903523513</v>
      </c>
      <c r="N539">
        <v>5</v>
      </c>
      <c r="O539">
        <v>1</v>
      </c>
      <c r="P539">
        <v>4</v>
      </c>
      <c r="Q539">
        <v>1</v>
      </c>
      <c r="R539">
        <v>0.23824347778175706</v>
      </c>
      <c r="S539">
        <v>2024</v>
      </c>
      <c r="T539">
        <v>36</v>
      </c>
    </row>
    <row r="540" spans="1:20" x14ac:dyDescent="0.3">
      <c r="A540" s="284" t="s">
        <v>2412</v>
      </c>
      <c r="B540">
        <v>122</v>
      </c>
      <c r="C540" t="s">
        <v>750</v>
      </c>
      <c r="D540" t="s">
        <v>394</v>
      </c>
      <c r="E540">
        <v>1527</v>
      </c>
      <c r="F540" t="s">
        <v>143</v>
      </c>
      <c r="G540" t="s">
        <v>1347</v>
      </c>
      <c r="H540">
        <v>36299</v>
      </c>
      <c r="I540">
        <v>6</v>
      </c>
      <c r="J540">
        <v>2748</v>
      </c>
      <c r="K540">
        <v>4.2067274580566957E-2</v>
      </c>
      <c r="L540">
        <v>0.55567685589519655</v>
      </c>
      <c r="M540">
        <v>0.3270062536158021</v>
      </c>
      <c r="N540">
        <v>6</v>
      </c>
      <c r="O540">
        <v>1</v>
      </c>
      <c r="P540">
        <v>5</v>
      </c>
      <c r="Q540">
        <v>1</v>
      </c>
      <c r="R540">
        <v>0.28493897903523513</v>
      </c>
      <c r="S540">
        <v>2024</v>
      </c>
      <c r="T540">
        <v>36</v>
      </c>
    </row>
    <row r="541" spans="1:20" x14ac:dyDescent="0.3">
      <c r="A541" s="284" t="s">
        <v>2525</v>
      </c>
      <c r="B541">
        <v>122</v>
      </c>
      <c r="C541" t="s">
        <v>750</v>
      </c>
      <c r="D541" t="s">
        <v>653</v>
      </c>
      <c r="E541">
        <v>1487</v>
      </c>
      <c r="F541" t="s">
        <v>143</v>
      </c>
      <c r="G541" t="s">
        <v>1346</v>
      </c>
      <c r="H541">
        <v>36299</v>
      </c>
      <c r="I541">
        <v>7</v>
      </c>
      <c r="J541">
        <v>2182</v>
      </c>
      <c r="K541">
        <v>4.0965315848921456E-2</v>
      </c>
      <c r="L541">
        <v>0.68148487626031162</v>
      </c>
      <c r="M541">
        <v>0.36797156946472354</v>
      </c>
      <c r="N541">
        <v>7</v>
      </c>
      <c r="O541">
        <v>1</v>
      </c>
      <c r="P541">
        <v>6</v>
      </c>
      <c r="Q541">
        <v>1</v>
      </c>
      <c r="R541">
        <v>0.3270062536158021</v>
      </c>
      <c r="S541">
        <v>2024</v>
      </c>
      <c r="T541">
        <v>36</v>
      </c>
    </row>
    <row r="542" spans="1:20" x14ac:dyDescent="0.3">
      <c r="A542" s="284" t="s">
        <v>2352</v>
      </c>
      <c r="B542">
        <v>122</v>
      </c>
      <c r="C542" t="s">
        <v>750</v>
      </c>
      <c r="D542" t="s">
        <v>142</v>
      </c>
      <c r="E542">
        <v>1310</v>
      </c>
      <c r="F542" t="s">
        <v>143</v>
      </c>
      <c r="G542" t="s">
        <v>1347</v>
      </c>
      <c r="H542">
        <v>36299</v>
      </c>
      <c r="I542">
        <v>8</v>
      </c>
      <c r="J542">
        <v>1953</v>
      </c>
      <c r="K542">
        <v>3.6089148461390122E-2</v>
      </c>
      <c r="L542">
        <v>0.67076292882744493</v>
      </c>
      <c r="M542">
        <v>0.40406071792611364</v>
      </c>
      <c r="N542">
        <v>8</v>
      </c>
      <c r="O542">
        <v>1</v>
      </c>
      <c r="P542">
        <v>7</v>
      </c>
      <c r="Q542">
        <v>1</v>
      </c>
      <c r="R542">
        <v>0.36797156946472354</v>
      </c>
      <c r="S542">
        <v>2024</v>
      </c>
      <c r="T542">
        <v>36</v>
      </c>
    </row>
    <row r="543" spans="1:20" x14ac:dyDescent="0.3">
      <c r="A543" s="284" t="s">
        <v>2583</v>
      </c>
      <c r="B543">
        <v>122</v>
      </c>
      <c r="C543" t="s">
        <v>750</v>
      </c>
      <c r="D543" t="s">
        <v>289</v>
      </c>
      <c r="E543">
        <v>1233</v>
      </c>
      <c r="F543" t="s">
        <v>143</v>
      </c>
      <c r="G543" t="s">
        <v>1346</v>
      </c>
      <c r="H543">
        <v>36299</v>
      </c>
      <c r="I543">
        <v>9</v>
      </c>
      <c r="J543">
        <v>1842</v>
      </c>
      <c r="K543">
        <v>3.3967877902972531E-2</v>
      </c>
      <c r="L543">
        <v>0.66938110749185664</v>
      </c>
      <c r="M543">
        <v>0.43802859582908615</v>
      </c>
      <c r="N543">
        <v>9</v>
      </c>
      <c r="O543">
        <v>1</v>
      </c>
      <c r="P543">
        <v>8</v>
      </c>
      <c r="Q543">
        <v>1</v>
      </c>
      <c r="R543">
        <v>0.40406071792611364</v>
      </c>
      <c r="S543">
        <v>2024</v>
      </c>
      <c r="T543">
        <v>36</v>
      </c>
    </row>
    <row r="544" spans="1:20" x14ac:dyDescent="0.3">
      <c r="A544" s="284" t="s">
        <v>2582</v>
      </c>
      <c r="B544">
        <v>122</v>
      </c>
      <c r="C544" t="s">
        <v>750</v>
      </c>
      <c r="D544" t="s">
        <v>533</v>
      </c>
      <c r="E544">
        <v>1230</v>
      </c>
      <c r="F544" t="s">
        <v>143</v>
      </c>
      <c r="G544" t="s">
        <v>1347</v>
      </c>
      <c r="H544">
        <v>36299</v>
      </c>
      <c r="I544">
        <v>10</v>
      </c>
      <c r="J544">
        <v>1843</v>
      </c>
      <c r="K544">
        <v>3.388523099809912E-2</v>
      </c>
      <c r="L544">
        <v>0.66739012479652737</v>
      </c>
      <c r="M544">
        <v>0.4719138268271853</v>
      </c>
      <c r="N544">
        <v>10</v>
      </c>
      <c r="O544">
        <v>1</v>
      </c>
      <c r="P544">
        <v>9</v>
      </c>
      <c r="Q544">
        <v>1</v>
      </c>
      <c r="R544">
        <v>0.43802859582908615</v>
      </c>
      <c r="S544">
        <v>2024</v>
      </c>
      <c r="T544">
        <v>36</v>
      </c>
    </row>
    <row r="545" spans="1:20" x14ac:dyDescent="0.3">
      <c r="A545" s="284" t="s">
        <v>2347</v>
      </c>
      <c r="B545">
        <v>122</v>
      </c>
      <c r="C545" t="s">
        <v>750</v>
      </c>
      <c r="D545" t="s">
        <v>215</v>
      </c>
      <c r="E545">
        <v>1211</v>
      </c>
      <c r="F545" t="s">
        <v>143</v>
      </c>
      <c r="G545" t="s">
        <v>1347</v>
      </c>
      <c r="H545">
        <v>36299</v>
      </c>
      <c r="I545">
        <v>11</v>
      </c>
      <c r="J545">
        <v>10172</v>
      </c>
      <c r="K545">
        <v>3.3361800600567509E-2</v>
      </c>
      <c r="L545">
        <v>0.11905230043255997</v>
      </c>
      <c r="M545">
        <v>0.50527562742775278</v>
      </c>
      <c r="N545">
        <v>11</v>
      </c>
      <c r="O545">
        <v>1</v>
      </c>
      <c r="P545">
        <v>10</v>
      </c>
      <c r="Q545">
        <v>1</v>
      </c>
      <c r="R545">
        <v>0.4719138268271853</v>
      </c>
      <c r="S545">
        <v>2024</v>
      </c>
      <c r="T545">
        <v>36</v>
      </c>
    </row>
    <row r="546" spans="1:20" x14ac:dyDescent="0.3">
      <c r="A546" s="284" t="s">
        <v>2348</v>
      </c>
      <c r="B546">
        <v>122</v>
      </c>
      <c r="C546" t="s">
        <v>750</v>
      </c>
      <c r="D546" t="s">
        <v>215</v>
      </c>
      <c r="E546">
        <v>1199</v>
      </c>
      <c r="F546" t="s">
        <v>143</v>
      </c>
      <c r="G546" t="s">
        <v>1347</v>
      </c>
      <c r="H546">
        <v>36299</v>
      </c>
      <c r="I546">
        <v>12</v>
      </c>
      <c r="J546">
        <v>4642</v>
      </c>
      <c r="K546">
        <v>3.3031212981073858E-2</v>
      </c>
      <c r="L546">
        <v>0.25829383886255924</v>
      </c>
      <c r="M546">
        <v>0.53830684040882659</v>
      </c>
      <c r="N546">
        <v>12</v>
      </c>
      <c r="O546">
        <v>1</v>
      </c>
      <c r="P546">
        <v>11</v>
      </c>
      <c r="Q546">
        <v>1</v>
      </c>
      <c r="R546">
        <v>0.50527562742775278</v>
      </c>
      <c r="S546">
        <v>2024</v>
      </c>
      <c r="T546">
        <v>36</v>
      </c>
    </row>
    <row r="547" spans="1:20" x14ac:dyDescent="0.3">
      <c r="A547" s="284" t="s">
        <v>2473</v>
      </c>
      <c r="B547">
        <v>122</v>
      </c>
      <c r="C547" t="s">
        <v>750</v>
      </c>
      <c r="D547" t="s">
        <v>491</v>
      </c>
      <c r="E547">
        <v>1157</v>
      </c>
      <c r="F547" t="s">
        <v>143</v>
      </c>
      <c r="G547" t="s">
        <v>1347</v>
      </c>
      <c r="H547">
        <v>36299</v>
      </c>
      <c r="I547">
        <v>13</v>
      </c>
      <c r="J547">
        <v>2086</v>
      </c>
      <c r="K547">
        <v>3.1874156312846083E-2</v>
      </c>
      <c r="L547">
        <v>0.55465004793863859</v>
      </c>
      <c r="M547">
        <v>0.57018099672167266</v>
      </c>
      <c r="N547">
        <v>13</v>
      </c>
      <c r="O547">
        <v>1</v>
      </c>
      <c r="P547">
        <v>12</v>
      </c>
      <c r="Q547">
        <v>1</v>
      </c>
      <c r="R547">
        <v>0.53830684040882659</v>
      </c>
      <c r="S547">
        <v>2024</v>
      </c>
      <c r="T547">
        <v>36</v>
      </c>
    </row>
    <row r="548" spans="1:20" x14ac:dyDescent="0.3">
      <c r="A548" s="284" t="s">
        <v>2351</v>
      </c>
      <c r="B548">
        <v>122</v>
      </c>
      <c r="C548" t="s">
        <v>750</v>
      </c>
      <c r="D548" t="s">
        <v>658</v>
      </c>
      <c r="E548">
        <v>1124</v>
      </c>
      <c r="F548" t="s">
        <v>143</v>
      </c>
      <c r="G548" t="s">
        <v>1347</v>
      </c>
      <c r="H548">
        <v>36299</v>
      </c>
      <c r="I548">
        <v>14</v>
      </c>
      <c r="J548">
        <v>1877</v>
      </c>
      <c r="K548">
        <v>3.0965040359238548E-2</v>
      </c>
      <c r="L548">
        <v>0.59882791688865211</v>
      </c>
      <c r="M548">
        <v>0.60114603708091119</v>
      </c>
      <c r="N548">
        <v>14</v>
      </c>
      <c r="O548">
        <v>1</v>
      </c>
      <c r="P548">
        <v>13</v>
      </c>
      <c r="Q548">
        <v>1</v>
      </c>
      <c r="R548">
        <v>0.57018099672167266</v>
      </c>
      <c r="S548">
        <v>2024</v>
      </c>
      <c r="T548">
        <v>36</v>
      </c>
    </row>
    <row r="549" spans="1:20" x14ac:dyDescent="0.3">
      <c r="A549" s="284" t="s">
        <v>2584</v>
      </c>
      <c r="B549">
        <v>122</v>
      </c>
      <c r="C549" t="s">
        <v>750</v>
      </c>
      <c r="D549" t="s">
        <v>329</v>
      </c>
      <c r="E549">
        <v>1041</v>
      </c>
      <c r="F549" t="s">
        <v>143</v>
      </c>
      <c r="G549" t="s">
        <v>1347</v>
      </c>
      <c r="H549">
        <v>36299</v>
      </c>
      <c r="I549">
        <v>15</v>
      </c>
      <c r="J549">
        <v>1580</v>
      </c>
      <c r="K549">
        <v>2.8678475991074134E-2</v>
      </c>
      <c r="L549">
        <v>0.65886075949367084</v>
      </c>
      <c r="M549">
        <v>0.62982451307198528</v>
      </c>
      <c r="N549">
        <v>15</v>
      </c>
      <c r="O549">
        <v>1</v>
      </c>
      <c r="P549">
        <v>14</v>
      </c>
      <c r="Q549">
        <v>1</v>
      </c>
      <c r="R549">
        <v>0.60114603708091119</v>
      </c>
      <c r="S549">
        <v>2024</v>
      </c>
      <c r="T549">
        <v>36</v>
      </c>
    </row>
    <row r="550" spans="1:20" x14ac:dyDescent="0.3">
      <c r="A550" s="284" t="s">
        <v>2346</v>
      </c>
      <c r="B550">
        <v>126</v>
      </c>
      <c r="C550" t="s">
        <v>852</v>
      </c>
      <c r="D550" t="s">
        <v>213</v>
      </c>
      <c r="E550">
        <v>1316</v>
      </c>
      <c r="F550" t="s">
        <v>143</v>
      </c>
      <c r="G550" t="s">
        <v>1345</v>
      </c>
      <c r="H550">
        <v>10212</v>
      </c>
      <c r="I550">
        <v>1</v>
      </c>
      <c r="J550">
        <v>3376</v>
      </c>
      <c r="K550">
        <v>0.12886799843321584</v>
      </c>
      <c r="L550">
        <v>0.38981042654028436</v>
      </c>
      <c r="M550">
        <v>0.12886799843321584</v>
      </c>
      <c r="N550">
        <v>1</v>
      </c>
      <c r="O550">
        <v>1</v>
      </c>
      <c r="P550">
        <v>360.5</v>
      </c>
      <c r="Q550">
        <v>0</v>
      </c>
      <c r="R550">
        <v>0.99641863412215714</v>
      </c>
      <c r="S550">
        <v>2024</v>
      </c>
      <c r="T550">
        <v>36</v>
      </c>
    </row>
    <row r="551" spans="1:20" x14ac:dyDescent="0.3">
      <c r="A551" s="284" t="s">
        <v>2347</v>
      </c>
      <c r="B551">
        <v>126</v>
      </c>
      <c r="C551" t="s">
        <v>852</v>
      </c>
      <c r="D551" t="s">
        <v>215</v>
      </c>
      <c r="E551">
        <v>536</v>
      </c>
      <c r="F551" t="s">
        <v>143</v>
      </c>
      <c r="G551" t="s">
        <v>1347</v>
      </c>
      <c r="H551">
        <v>10212</v>
      </c>
      <c r="I551">
        <v>2</v>
      </c>
      <c r="J551">
        <v>10172</v>
      </c>
      <c r="K551">
        <v>5.2487269878574223E-2</v>
      </c>
      <c r="L551">
        <v>5.2693668895005902E-2</v>
      </c>
      <c r="M551">
        <v>0.18135526831179005</v>
      </c>
      <c r="N551">
        <v>2</v>
      </c>
      <c r="O551">
        <v>1</v>
      </c>
      <c r="P551">
        <v>1</v>
      </c>
      <c r="Q551">
        <v>1</v>
      </c>
      <c r="R551">
        <v>0.12886799843321584</v>
      </c>
      <c r="S551">
        <v>2024</v>
      </c>
      <c r="T551">
        <v>36</v>
      </c>
    </row>
    <row r="552" spans="1:20" x14ac:dyDescent="0.3">
      <c r="A552" s="284" t="s">
        <v>2353</v>
      </c>
      <c r="B552">
        <v>126</v>
      </c>
      <c r="C552" t="s">
        <v>852</v>
      </c>
      <c r="D552" t="s">
        <v>585</v>
      </c>
      <c r="E552">
        <v>430</v>
      </c>
      <c r="F552" t="s">
        <v>143</v>
      </c>
      <c r="G552" t="s">
        <v>1348</v>
      </c>
      <c r="H552">
        <v>10212</v>
      </c>
      <c r="I552">
        <v>3</v>
      </c>
      <c r="J552">
        <v>7074</v>
      </c>
      <c r="K552">
        <v>4.210732471602037E-2</v>
      </c>
      <c r="L552">
        <v>6.078597681651117E-2</v>
      </c>
      <c r="M552">
        <v>0.22346259302781041</v>
      </c>
      <c r="N552">
        <v>3</v>
      </c>
      <c r="O552">
        <v>1</v>
      </c>
      <c r="P552">
        <v>2</v>
      </c>
      <c r="Q552">
        <v>1</v>
      </c>
      <c r="R552">
        <v>0.18135526831179005</v>
      </c>
      <c r="S552">
        <v>2024</v>
      </c>
      <c r="T552">
        <v>36</v>
      </c>
    </row>
    <row r="553" spans="1:20" x14ac:dyDescent="0.3">
      <c r="A553" s="284" t="s">
        <v>2413</v>
      </c>
      <c r="B553">
        <v>126</v>
      </c>
      <c r="C553" t="s">
        <v>852</v>
      </c>
      <c r="D553" t="s">
        <v>609</v>
      </c>
      <c r="E553">
        <v>301</v>
      </c>
      <c r="F553" t="s">
        <v>143</v>
      </c>
      <c r="G553" t="s">
        <v>1350</v>
      </c>
      <c r="H553">
        <v>10212</v>
      </c>
      <c r="I553">
        <v>4</v>
      </c>
      <c r="J553">
        <v>3316</v>
      </c>
      <c r="K553">
        <v>2.9475127301214259E-2</v>
      </c>
      <c r="L553">
        <v>9.0772014475271418E-2</v>
      </c>
      <c r="M553">
        <v>0.25293772032902467</v>
      </c>
      <c r="N553">
        <v>4</v>
      </c>
      <c r="O553">
        <v>1</v>
      </c>
      <c r="P553">
        <v>3</v>
      </c>
      <c r="Q553">
        <v>1</v>
      </c>
      <c r="R553">
        <v>0.22346259302781041</v>
      </c>
      <c r="S553">
        <v>2024</v>
      </c>
      <c r="T553">
        <v>36</v>
      </c>
    </row>
    <row r="554" spans="1:20" x14ac:dyDescent="0.3">
      <c r="A554" s="284" t="s">
        <v>2585</v>
      </c>
      <c r="B554">
        <v>126</v>
      </c>
      <c r="C554" t="s">
        <v>852</v>
      </c>
      <c r="D554" t="s">
        <v>158</v>
      </c>
      <c r="E554">
        <v>285</v>
      </c>
      <c r="F554" t="s">
        <v>143</v>
      </c>
      <c r="G554" t="s">
        <v>1345</v>
      </c>
      <c r="H554">
        <v>10212</v>
      </c>
      <c r="I554">
        <v>5</v>
      </c>
      <c r="J554">
        <v>1001</v>
      </c>
      <c r="K554">
        <v>2.7908343125734428E-2</v>
      </c>
      <c r="L554">
        <v>0.28471528471528473</v>
      </c>
      <c r="M554">
        <v>0.2808460634547591</v>
      </c>
      <c r="N554">
        <v>5</v>
      </c>
      <c r="O554">
        <v>1</v>
      </c>
      <c r="P554">
        <v>4</v>
      </c>
      <c r="Q554">
        <v>1</v>
      </c>
      <c r="R554">
        <v>0.25293772032902467</v>
      </c>
      <c r="S554">
        <v>2024</v>
      </c>
      <c r="T554">
        <v>36</v>
      </c>
    </row>
    <row r="555" spans="1:20" x14ac:dyDescent="0.3">
      <c r="A555" s="284" t="s">
        <v>2333</v>
      </c>
      <c r="B555">
        <v>126</v>
      </c>
      <c r="C555" t="s">
        <v>852</v>
      </c>
      <c r="D555" t="s">
        <v>265</v>
      </c>
      <c r="E555">
        <v>242</v>
      </c>
      <c r="F555" t="s">
        <v>143</v>
      </c>
      <c r="G555" t="s">
        <v>1345</v>
      </c>
      <c r="H555">
        <v>10212</v>
      </c>
      <c r="I555">
        <v>6</v>
      </c>
      <c r="J555">
        <v>6276</v>
      </c>
      <c r="K555">
        <v>2.3697610654132395E-2</v>
      </c>
      <c r="L555">
        <v>3.8559592096876989E-2</v>
      </c>
      <c r="M555">
        <v>0.30454367410889149</v>
      </c>
      <c r="N555">
        <v>6</v>
      </c>
      <c r="O555">
        <v>1</v>
      </c>
      <c r="P555">
        <v>5</v>
      </c>
      <c r="Q555">
        <v>1</v>
      </c>
      <c r="R555">
        <v>0.2808460634547591</v>
      </c>
      <c r="S555">
        <v>2024</v>
      </c>
      <c r="T555">
        <v>36</v>
      </c>
    </row>
    <row r="556" spans="1:20" x14ac:dyDescent="0.3">
      <c r="A556" s="284" t="s">
        <v>2393</v>
      </c>
      <c r="B556">
        <v>126</v>
      </c>
      <c r="C556" t="s">
        <v>852</v>
      </c>
      <c r="D556" t="s">
        <v>408</v>
      </c>
      <c r="E556">
        <v>184</v>
      </c>
      <c r="F556" t="s">
        <v>143</v>
      </c>
      <c r="G556" t="s">
        <v>1338</v>
      </c>
      <c r="H556">
        <v>10212</v>
      </c>
      <c r="I556">
        <v>7</v>
      </c>
      <c r="J556">
        <v>5976</v>
      </c>
      <c r="K556">
        <v>1.8018018018018018E-2</v>
      </c>
      <c r="L556">
        <v>3.0789825970548863E-2</v>
      </c>
      <c r="M556">
        <v>0.32256169212690949</v>
      </c>
      <c r="N556">
        <v>7</v>
      </c>
      <c r="O556">
        <v>1</v>
      </c>
      <c r="P556">
        <v>6</v>
      </c>
      <c r="Q556">
        <v>1</v>
      </c>
      <c r="R556">
        <v>0.30454367410889149</v>
      </c>
      <c r="S556">
        <v>2024</v>
      </c>
      <c r="T556">
        <v>36</v>
      </c>
    </row>
    <row r="557" spans="1:20" x14ac:dyDescent="0.3">
      <c r="A557" s="284" t="s">
        <v>2348</v>
      </c>
      <c r="B557">
        <v>126</v>
      </c>
      <c r="C557" t="s">
        <v>852</v>
      </c>
      <c r="D557" t="s">
        <v>215</v>
      </c>
      <c r="E557">
        <v>153</v>
      </c>
      <c r="F557" t="s">
        <v>143</v>
      </c>
      <c r="G557" t="s">
        <v>1347</v>
      </c>
      <c r="H557">
        <v>10212</v>
      </c>
      <c r="I557">
        <v>8</v>
      </c>
      <c r="J557">
        <v>4642</v>
      </c>
      <c r="K557">
        <v>1.4982373678025853E-2</v>
      </c>
      <c r="L557">
        <v>3.2959931064196465E-2</v>
      </c>
      <c r="M557">
        <v>0.33754406580493534</v>
      </c>
      <c r="N557">
        <v>8</v>
      </c>
      <c r="O557">
        <v>1</v>
      </c>
      <c r="P557">
        <v>7</v>
      </c>
      <c r="Q557">
        <v>1</v>
      </c>
      <c r="R557">
        <v>0.32256169212690949</v>
      </c>
      <c r="S557">
        <v>2024</v>
      </c>
      <c r="T557">
        <v>36</v>
      </c>
    </row>
    <row r="558" spans="1:20" x14ac:dyDescent="0.3">
      <c r="A558" s="284" t="s">
        <v>2540</v>
      </c>
      <c r="B558">
        <v>126</v>
      </c>
      <c r="C558" t="s">
        <v>852</v>
      </c>
      <c r="D558" t="s">
        <v>604</v>
      </c>
      <c r="E558">
        <v>150</v>
      </c>
      <c r="F558" t="s">
        <v>143</v>
      </c>
      <c r="G558" t="s">
        <v>1350</v>
      </c>
      <c r="H558">
        <v>10212</v>
      </c>
      <c r="I558">
        <v>9</v>
      </c>
      <c r="J558">
        <v>2667</v>
      </c>
      <c r="K558">
        <v>1.4688601645123384E-2</v>
      </c>
      <c r="L558">
        <v>5.6242969628796401E-2</v>
      </c>
      <c r="M558">
        <v>0.35223266745005871</v>
      </c>
      <c r="N558">
        <v>9</v>
      </c>
      <c r="O558">
        <v>1</v>
      </c>
      <c r="P558">
        <v>8</v>
      </c>
      <c r="Q558">
        <v>1</v>
      </c>
      <c r="R558">
        <v>0.33754406580493534</v>
      </c>
      <c r="S558">
        <v>2024</v>
      </c>
      <c r="T558">
        <v>36</v>
      </c>
    </row>
    <row r="559" spans="1:20" x14ac:dyDescent="0.3">
      <c r="A559" s="284" t="s">
        <v>2267</v>
      </c>
      <c r="B559">
        <v>126</v>
      </c>
      <c r="C559" t="s">
        <v>852</v>
      </c>
      <c r="D559" t="s">
        <v>338</v>
      </c>
      <c r="E559">
        <v>142</v>
      </c>
      <c r="F559" t="s">
        <v>143</v>
      </c>
      <c r="G559" t="s">
        <v>1338</v>
      </c>
      <c r="H559">
        <v>10212</v>
      </c>
      <c r="I559">
        <v>10</v>
      </c>
      <c r="J559">
        <v>3789</v>
      </c>
      <c r="K559">
        <v>1.3905209557383471E-2</v>
      </c>
      <c r="L559">
        <v>3.7476906835576668E-2</v>
      </c>
      <c r="M559">
        <v>0.36613787700744216</v>
      </c>
      <c r="N559">
        <v>10</v>
      </c>
      <c r="O559">
        <v>1</v>
      </c>
      <c r="P559">
        <v>9</v>
      </c>
      <c r="Q559">
        <v>1</v>
      </c>
      <c r="R559">
        <v>0.35223266745005871</v>
      </c>
      <c r="S559">
        <v>2024</v>
      </c>
      <c r="T559">
        <v>36</v>
      </c>
    </row>
    <row r="560" spans="1:20" x14ac:dyDescent="0.3">
      <c r="A560" s="284" t="s">
        <v>2354</v>
      </c>
      <c r="B560">
        <v>126</v>
      </c>
      <c r="C560" t="s">
        <v>852</v>
      </c>
      <c r="D560" t="s">
        <v>577</v>
      </c>
      <c r="E560">
        <v>124</v>
      </c>
      <c r="F560" t="s">
        <v>143</v>
      </c>
      <c r="G560" t="s">
        <v>1346</v>
      </c>
      <c r="H560">
        <v>10212</v>
      </c>
      <c r="I560">
        <v>11</v>
      </c>
      <c r="J560">
        <v>3578</v>
      </c>
      <c r="K560">
        <v>1.2142577359968664E-2</v>
      </c>
      <c r="L560">
        <v>3.4656232532140861E-2</v>
      </c>
      <c r="M560">
        <v>0.37828045436741081</v>
      </c>
      <c r="N560">
        <v>11</v>
      </c>
      <c r="O560">
        <v>1</v>
      </c>
      <c r="P560">
        <v>10</v>
      </c>
      <c r="Q560">
        <v>1</v>
      </c>
      <c r="R560">
        <v>0.36613787700744216</v>
      </c>
      <c r="S560">
        <v>2024</v>
      </c>
      <c r="T560">
        <v>36</v>
      </c>
    </row>
    <row r="561" spans="1:20" x14ac:dyDescent="0.3">
      <c r="A561" s="284" t="s">
        <v>2343</v>
      </c>
      <c r="B561">
        <v>126</v>
      </c>
      <c r="C561" t="s">
        <v>852</v>
      </c>
      <c r="D561" t="s">
        <v>504</v>
      </c>
      <c r="E561">
        <v>123</v>
      </c>
      <c r="F561" t="s">
        <v>143</v>
      </c>
      <c r="G561" t="s">
        <v>1346</v>
      </c>
      <c r="H561">
        <v>10212</v>
      </c>
      <c r="I561">
        <v>12</v>
      </c>
      <c r="J561">
        <v>6970</v>
      </c>
      <c r="K561">
        <v>1.2044653349001176E-2</v>
      </c>
      <c r="L561">
        <v>1.7647058823529412E-2</v>
      </c>
      <c r="M561">
        <v>0.39032510771641199</v>
      </c>
      <c r="N561">
        <v>12</v>
      </c>
      <c r="O561">
        <v>1</v>
      </c>
      <c r="P561">
        <v>11</v>
      </c>
      <c r="Q561">
        <v>1</v>
      </c>
      <c r="R561">
        <v>0.37828045436741081</v>
      </c>
      <c r="S561">
        <v>2024</v>
      </c>
      <c r="T561">
        <v>36</v>
      </c>
    </row>
    <row r="562" spans="1:20" x14ac:dyDescent="0.3">
      <c r="A562" s="284" t="s">
        <v>2392</v>
      </c>
      <c r="B562">
        <v>126</v>
      </c>
      <c r="C562" t="s">
        <v>852</v>
      </c>
      <c r="D562" t="s">
        <v>368</v>
      </c>
      <c r="E562">
        <v>115</v>
      </c>
      <c r="F562" t="s">
        <v>143</v>
      </c>
      <c r="G562" t="s">
        <v>1338</v>
      </c>
      <c r="H562">
        <v>10212</v>
      </c>
      <c r="I562">
        <v>13</v>
      </c>
      <c r="J562">
        <v>6104</v>
      </c>
      <c r="K562">
        <v>1.1261261261261261E-2</v>
      </c>
      <c r="L562">
        <v>1.8840104849279161E-2</v>
      </c>
      <c r="M562">
        <v>0.40158636897767325</v>
      </c>
      <c r="N562">
        <v>13</v>
      </c>
      <c r="O562">
        <v>1</v>
      </c>
      <c r="P562">
        <v>12</v>
      </c>
      <c r="Q562">
        <v>1</v>
      </c>
      <c r="R562">
        <v>0.39032510771641199</v>
      </c>
      <c r="S562">
        <v>2024</v>
      </c>
      <c r="T562">
        <v>36</v>
      </c>
    </row>
    <row r="563" spans="1:20" x14ac:dyDescent="0.3">
      <c r="A563" s="284" t="s">
        <v>2567</v>
      </c>
      <c r="B563">
        <v>126</v>
      </c>
      <c r="C563" t="s">
        <v>852</v>
      </c>
      <c r="D563" t="s">
        <v>175</v>
      </c>
      <c r="E563">
        <v>114</v>
      </c>
      <c r="F563" t="s">
        <v>143</v>
      </c>
      <c r="G563" t="s">
        <v>1348</v>
      </c>
      <c r="H563">
        <v>10212</v>
      </c>
      <c r="I563">
        <v>14</v>
      </c>
      <c r="J563">
        <v>4267</v>
      </c>
      <c r="K563">
        <v>1.1163337250293772E-2</v>
      </c>
      <c r="L563">
        <v>2.6716662760721818E-2</v>
      </c>
      <c r="M563">
        <v>0.41274970622796703</v>
      </c>
      <c r="N563">
        <v>14</v>
      </c>
      <c r="O563">
        <v>1</v>
      </c>
      <c r="P563">
        <v>13</v>
      </c>
      <c r="Q563">
        <v>1</v>
      </c>
      <c r="R563">
        <v>0.40158636897767325</v>
      </c>
      <c r="S563">
        <v>2024</v>
      </c>
      <c r="T563">
        <v>36</v>
      </c>
    </row>
    <row r="564" spans="1:20" x14ac:dyDescent="0.3">
      <c r="A564" s="284" t="s">
        <v>2349</v>
      </c>
      <c r="B564">
        <v>126</v>
      </c>
      <c r="C564" t="s">
        <v>852</v>
      </c>
      <c r="D564" t="s">
        <v>212</v>
      </c>
      <c r="E564">
        <v>110</v>
      </c>
      <c r="F564" t="s">
        <v>143</v>
      </c>
      <c r="G564" t="s">
        <v>1347</v>
      </c>
      <c r="H564">
        <v>10212</v>
      </c>
      <c r="I564">
        <v>15</v>
      </c>
      <c r="J564">
        <v>2795</v>
      </c>
      <c r="K564">
        <v>1.0771641206423816E-2</v>
      </c>
      <c r="L564">
        <v>3.9355992844364938E-2</v>
      </c>
      <c r="M564">
        <v>0.42352134743439085</v>
      </c>
      <c r="N564">
        <v>15</v>
      </c>
      <c r="O564">
        <v>1</v>
      </c>
      <c r="P564">
        <v>14</v>
      </c>
      <c r="Q564">
        <v>1</v>
      </c>
      <c r="R564">
        <v>0.41274970622796703</v>
      </c>
      <c r="S564">
        <v>2024</v>
      </c>
      <c r="T564">
        <v>36</v>
      </c>
    </row>
    <row r="565" spans="1:20" x14ac:dyDescent="0.3">
      <c r="A565" s="284" t="s">
        <v>2586</v>
      </c>
      <c r="B565">
        <v>127</v>
      </c>
      <c r="C565" t="s">
        <v>746</v>
      </c>
      <c r="D565" t="s">
        <v>671</v>
      </c>
      <c r="E565">
        <v>961</v>
      </c>
      <c r="F565" t="s">
        <v>143</v>
      </c>
      <c r="G565" t="s">
        <v>1341</v>
      </c>
      <c r="H565">
        <v>14890</v>
      </c>
      <c r="I565">
        <v>1</v>
      </c>
      <c r="J565">
        <v>4306</v>
      </c>
      <c r="K565">
        <v>6.4539959704499661E-2</v>
      </c>
      <c r="L565">
        <v>0.2231769623780771</v>
      </c>
      <c r="M565">
        <v>6.4539959704499661E-2</v>
      </c>
      <c r="N565">
        <v>1</v>
      </c>
      <c r="O565">
        <v>1</v>
      </c>
      <c r="P565">
        <v>423</v>
      </c>
      <c r="Q565">
        <v>0</v>
      </c>
      <c r="R565">
        <v>0.99569134351743471</v>
      </c>
      <c r="S565">
        <v>2024</v>
      </c>
      <c r="T565">
        <v>36</v>
      </c>
    </row>
    <row r="566" spans="1:20" x14ac:dyDescent="0.3">
      <c r="A566" s="284" t="s">
        <v>2588</v>
      </c>
      <c r="B566">
        <v>127</v>
      </c>
      <c r="C566" t="s">
        <v>746</v>
      </c>
      <c r="D566" t="s">
        <v>671</v>
      </c>
      <c r="E566">
        <v>810</v>
      </c>
      <c r="F566" t="s">
        <v>143</v>
      </c>
      <c r="G566" t="s">
        <v>1341</v>
      </c>
      <c r="H566">
        <v>14890</v>
      </c>
      <c r="I566">
        <v>2</v>
      </c>
      <c r="J566">
        <v>2892</v>
      </c>
      <c r="K566">
        <v>5.4398925453324379E-2</v>
      </c>
      <c r="L566">
        <v>0.28008298755186722</v>
      </c>
      <c r="M566">
        <v>0.11893888515782404</v>
      </c>
      <c r="N566">
        <v>2</v>
      </c>
      <c r="O566">
        <v>1</v>
      </c>
      <c r="P566">
        <v>1</v>
      </c>
      <c r="Q566">
        <v>1</v>
      </c>
      <c r="R566">
        <v>6.4539959704499661E-2</v>
      </c>
      <c r="S566">
        <v>2024</v>
      </c>
      <c r="T566">
        <v>36</v>
      </c>
    </row>
    <row r="567" spans="1:20" x14ac:dyDescent="0.3">
      <c r="A567" s="284" t="s">
        <v>2589</v>
      </c>
      <c r="B567">
        <v>127</v>
      </c>
      <c r="C567" t="s">
        <v>746</v>
      </c>
      <c r="D567" t="s">
        <v>671</v>
      </c>
      <c r="E567">
        <v>731</v>
      </c>
      <c r="F567" t="s">
        <v>143</v>
      </c>
      <c r="G567" t="s">
        <v>1341</v>
      </c>
      <c r="H567">
        <v>14890</v>
      </c>
      <c r="I567">
        <v>3</v>
      </c>
      <c r="J567">
        <v>3441</v>
      </c>
      <c r="K567">
        <v>4.9093351242444593E-2</v>
      </c>
      <c r="L567">
        <v>0.2124382446963092</v>
      </c>
      <c r="M567">
        <v>0.16803223640026863</v>
      </c>
      <c r="N567">
        <v>3</v>
      </c>
      <c r="O567">
        <v>1</v>
      </c>
      <c r="P567">
        <v>2</v>
      </c>
      <c r="Q567">
        <v>1</v>
      </c>
      <c r="R567">
        <v>0.11893888515782404</v>
      </c>
      <c r="S567">
        <v>2024</v>
      </c>
      <c r="T567">
        <v>36</v>
      </c>
    </row>
    <row r="568" spans="1:20" x14ac:dyDescent="0.3">
      <c r="A568" s="284" t="s">
        <v>2587</v>
      </c>
      <c r="B568">
        <v>127</v>
      </c>
      <c r="C568" t="s">
        <v>746</v>
      </c>
      <c r="D568" t="s">
        <v>671</v>
      </c>
      <c r="E568">
        <v>680</v>
      </c>
      <c r="F568" t="s">
        <v>143</v>
      </c>
      <c r="G568" t="s">
        <v>1341</v>
      </c>
      <c r="H568">
        <v>14890</v>
      </c>
      <c r="I568">
        <v>4</v>
      </c>
      <c r="J568">
        <v>2372</v>
      </c>
      <c r="K568">
        <v>4.5668233713901947E-2</v>
      </c>
      <c r="L568">
        <v>0.28667790893760542</v>
      </c>
      <c r="M568">
        <v>0.21370047011417057</v>
      </c>
      <c r="N568">
        <v>4</v>
      </c>
      <c r="O568">
        <v>1</v>
      </c>
      <c r="P568">
        <v>3</v>
      </c>
      <c r="Q568">
        <v>1</v>
      </c>
      <c r="R568">
        <v>0.16803223640026863</v>
      </c>
      <c r="S568">
        <v>2024</v>
      </c>
      <c r="T568">
        <v>36</v>
      </c>
    </row>
    <row r="569" spans="1:20" x14ac:dyDescent="0.3">
      <c r="A569" s="284" t="s">
        <v>2590</v>
      </c>
      <c r="B569">
        <v>127</v>
      </c>
      <c r="C569" t="s">
        <v>746</v>
      </c>
      <c r="D569" t="s">
        <v>180</v>
      </c>
      <c r="E569">
        <v>605</v>
      </c>
      <c r="F569" t="s">
        <v>143</v>
      </c>
      <c r="G569" t="s">
        <v>1341</v>
      </c>
      <c r="H569">
        <v>14890</v>
      </c>
      <c r="I569">
        <v>5</v>
      </c>
      <c r="J569">
        <v>1881</v>
      </c>
      <c r="K569">
        <v>4.063129617192747E-2</v>
      </c>
      <c r="L569">
        <v>0.32163742690058478</v>
      </c>
      <c r="M569">
        <v>0.25433176628609805</v>
      </c>
      <c r="N569">
        <v>5</v>
      </c>
      <c r="O569">
        <v>1</v>
      </c>
      <c r="P569">
        <v>4</v>
      </c>
      <c r="Q569">
        <v>1</v>
      </c>
      <c r="R569">
        <v>0.21370047011417057</v>
      </c>
      <c r="S569">
        <v>2024</v>
      </c>
      <c r="T569">
        <v>36</v>
      </c>
    </row>
    <row r="570" spans="1:20" x14ac:dyDescent="0.3">
      <c r="A570" s="284" t="s">
        <v>2591</v>
      </c>
      <c r="B570">
        <v>127</v>
      </c>
      <c r="C570" t="s">
        <v>746</v>
      </c>
      <c r="D570" t="s">
        <v>671</v>
      </c>
      <c r="E570">
        <v>578</v>
      </c>
      <c r="F570" t="s">
        <v>143</v>
      </c>
      <c r="G570" t="s">
        <v>1341</v>
      </c>
      <c r="H570">
        <v>14890</v>
      </c>
      <c r="I570">
        <v>6</v>
      </c>
      <c r="J570">
        <v>2287</v>
      </c>
      <c r="K570">
        <v>3.8817998656816656E-2</v>
      </c>
      <c r="L570">
        <v>0.25273283777874944</v>
      </c>
      <c r="M570">
        <v>0.29314976494291473</v>
      </c>
      <c r="N570">
        <v>6</v>
      </c>
      <c r="O570">
        <v>1</v>
      </c>
      <c r="P570">
        <v>5</v>
      </c>
      <c r="Q570">
        <v>1</v>
      </c>
      <c r="R570">
        <v>0.25433176628609805</v>
      </c>
      <c r="S570">
        <v>2024</v>
      </c>
      <c r="T570">
        <v>36</v>
      </c>
    </row>
    <row r="571" spans="1:20" x14ac:dyDescent="0.3">
      <c r="A571" s="284" t="s">
        <v>2592</v>
      </c>
      <c r="B571">
        <v>127</v>
      </c>
      <c r="C571" t="s">
        <v>746</v>
      </c>
      <c r="D571" t="s">
        <v>671</v>
      </c>
      <c r="E571">
        <v>545</v>
      </c>
      <c r="F571" t="s">
        <v>143</v>
      </c>
      <c r="G571" t="s">
        <v>1341</v>
      </c>
      <c r="H571">
        <v>14890</v>
      </c>
      <c r="I571">
        <v>7</v>
      </c>
      <c r="J571">
        <v>2529</v>
      </c>
      <c r="K571">
        <v>3.6601746138347886E-2</v>
      </c>
      <c r="L571">
        <v>0.21550019770660339</v>
      </c>
      <c r="M571">
        <v>0.3297515110812626</v>
      </c>
      <c r="N571">
        <v>7</v>
      </c>
      <c r="O571">
        <v>1</v>
      </c>
      <c r="P571">
        <v>6</v>
      </c>
      <c r="Q571">
        <v>1</v>
      </c>
      <c r="R571">
        <v>0.29314976494291473</v>
      </c>
      <c r="S571">
        <v>2024</v>
      </c>
      <c r="T571">
        <v>36</v>
      </c>
    </row>
    <row r="572" spans="1:20" x14ac:dyDescent="0.3">
      <c r="A572" s="284" t="s">
        <v>2593</v>
      </c>
      <c r="B572">
        <v>127</v>
      </c>
      <c r="C572" t="s">
        <v>746</v>
      </c>
      <c r="D572" t="s">
        <v>671</v>
      </c>
      <c r="E572">
        <v>515</v>
      </c>
      <c r="F572" t="s">
        <v>143</v>
      </c>
      <c r="G572" t="s">
        <v>1341</v>
      </c>
      <c r="H572">
        <v>14890</v>
      </c>
      <c r="I572">
        <v>8</v>
      </c>
      <c r="J572">
        <v>2017</v>
      </c>
      <c r="K572">
        <v>3.4586971121558091E-2</v>
      </c>
      <c r="L572">
        <v>0.25532969757064949</v>
      </c>
      <c r="M572">
        <v>0.36433848220282072</v>
      </c>
      <c r="N572">
        <v>8</v>
      </c>
      <c r="O572">
        <v>1</v>
      </c>
      <c r="P572">
        <v>7</v>
      </c>
      <c r="Q572">
        <v>1</v>
      </c>
      <c r="R572">
        <v>0.3297515110812626</v>
      </c>
      <c r="S572">
        <v>2024</v>
      </c>
      <c r="T572">
        <v>36</v>
      </c>
    </row>
    <row r="573" spans="1:20" x14ac:dyDescent="0.3">
      <c r="A573" s="284" t="s">
        <v>2594</v>
      </c>
      <c r="B573">
        <v>127</v>
      </c>
      <c r="C573" t="s">
        <v>746</v>
      </c>
      <c r="D573" t="s">
        <v>414</v>
      </c>
      <c r="E573">
        <v>443</v>
      </c>
      <c r="F573" t="s">
        <v>143</v>
      </c>
      <c r="G573" t="s">
        <v>1341</v>
      </c>
      <c r="H573">
        <v>14890</v>
      </c>
      <c r="I573">
        <v>9</v>
      </c>
      <c r="J573">
        <v>1474</v>
      </c>
      <c r="K573">
        <v>2.9751511081262592E-2</v>
      </c>
      <c r="L573">
        <v>0.30054274084124832</v>
      </c>
      <c r="M573">
        <v>0.39408999328408334</v>
      </c>
      <c r="N573">
        <v>9</v>
      </c>
      <c r="O573">
        <v>1</v>
      </c>
      <c r="P573">
        <v>8</v>
      </c>
      <c r="Q573">
        <v>1</v>
      </c>
      <c r="R573">
        <v>0.36433848220282072</v>
      </c>
      <c r="S573">
        <v>2024</v>
      </c>
      <c r="T573">
        <v>36</v>
      </c>
    </row>
    <row r="574" spans="1:20" x14ac:dyDescent="0.3">
      <c r="A574" s="284" t="s">
        <v>2444</v>
      </c>
      <c r="B574">
        <v>127</v>
      </c>
      <c r="C574" t="s">
        <v>746</v>
      </c>
      <c r="D574" t="s">
        <v>612</v>
      </c>
      <c r="E574">
        <v>440</v>
      </c>
      <c r="F574" t="s">
        <v>143</v>
      </c>
      <c r="G574" t="s">
        <v>1341</v>
      </c>
      <c r="H574">
        <v>14890</v>
      </c>
      <c r="I574">
        <v>10</v>
      </c>
      <c r="J574">
        <v>2260</v>
      </c>
      <c r="K574">
        <v>2.9550033579583614E-2</v>
      </c>
      <c r="L574">
        <v>0.19469026548672566</v>
      </c>
      <c r="M574">
        <v>0.42364002686366697</v>
      </c>
      <c r="N574">
        <v>10</v>
      </c>
      <c r="O574">
        <v>1</v>
      </c>
      <c r="P574">
        <v>9</v>
      </c>
      <c r="Q574">
        <v>1</v>
      </c>
      <c r="R574">
        <v>0.39408999328408334</v>
      </c>
      <c r="S574">
        <v>2024</v>
      </c>
      <c r="T574">
        <v>36</v>
      </c>
    </row>
    <row r="575" spans="1:20" x14ac:dyDescent="0.3">
      <c r="A575" s="284" t="s">
        <v>2551</v>
      </c>
      <c r="B575">
        <v>127</v>
      </c>
      <c r="C575" t="s">
        <v>746</v>
      </c>
      <c r="D575" t="s">
        <v>541</v>
      </c>
      <c r="E575">
        <v>417</v>
      </c>
      <c r="F575" t="s">
        <v>143</v>
      </c>
      <c r="G575" t="s">
        <v>1341</v>
      </c>
      <c r="H575">
        <v>14890</v>
      </c>
      <c r="I575">
        <v>11</v>
      </c>
      <c r="J575">
        <v>3057</v>
      </c>
      <c r="K575">
        <v>2.8005372733378105E-2</v>
      </c>
      <c r="L575">
        <v>0.13640824337585869</v>
      </c>
      <c r="M575">
        <v>0.45164539959704508</v>
      </c>
      <c r="N575">
        <v>11</v>
      </c>
      <c r="O575">
        <v>1</v>
      </c>
      <c r="P575">
        <v>10</v>
      </c>
      <c r="Q575">
        <v>1</v>
      </c>
      <c r="R575">
        <v>0.42364002686366697</v>
      </c>
      <c r="S575">
        <v>2024</v>
      </c>
      <c r="T575">
        <v>36</v>
      </c>
    </row>
    <row r="576" spans="1:20" x14ac:dyDescent="0.3">
      <c r="A576" s="284" t="s">
        <v>2448</v>
      </c>
      <c r="B576">
        <v>127</v>
      </c>
      <c r="C576" t="s">
        <v>746</v>
      </c>
      <c r="D576" t="s">
        <v>571</v>
      </c>
      <c r="E576">
        <v>398</v>
      </c>
      <c r="F576" t="s">
        <v>143</v>
      </c>
      <c r="G576" t="s">
        <v>1341</v>
      </c>
      <c r="H576">
        <v>14890</v>
      </c>
      <c r="I576">
        <v>12</v>
      </c>
      <c r="J576">
        <v>1369</v>
      </c>
      <c r="K576">
        <v>2.6729348556077906E-2</v>
      </c>
      <c r="L576">
        <v>0.29072315558802048</v>
      </c>
      <c r="M576">
        <v>0.47837474815312298</v>
      </c>
      <c r="N576">
        <v>12</v>
      </c>
      <c r="O576">
        <v>1</v>
      </c>
      <c r="P576">
        <v>11</v>
      </c>
      <c r="Q576">
        <v>1</v>
      </c>
      <c r="R576">
        <v>0.45164539959704508</v>
      </c>
      <c r="S576">
        <v>2024</v>
      </c>
      <c r="T576">
        <v>36</v>
      </c>
    </row>
    <row r="577" spans="1:20" x14ac:dyDescent="0.3">
      <c r="A577" s="284" t="s">
        <v>2595</v>
      </c>
      <c r="B577">
        <v>127</v>
      </c>
      <c r="C577" t="s">
        <v>746</v>
      </c>
      <c r="D577" t="s">
        <v>344</v>
      </c>
      <c r="E577">
        <v>362</v>
      </c>
      <c r="F577" t="s">
        <v>143</v>
      </c>
      <c r="G577" t="s">
        <v>1341</v>
      </c>
      <c r="H577">
        <v>14890</v>
      </c>
      <c r="I577">
        <v>13</v>
      </c>
      <c r="J577">
        <v>1395</v>
      </c>
      <c r="K577">
        <v>2.4311618535930155E-2</v>
      </c>
      <c r="L577">
        <v>0.25949820788530464</v>
      </c>
      <c r="M577">
        <v>0.50268636668905309</v>
      </c>
      <c r="N577">
        <v>13</v>
      </c>
      <c r="O577">
        <v>1</v>
      </c>
      <c r="P577">
        <v>12</v>
      </c>
      <c r="Q577">
        <v>1</v>
      </c>
      <c r="R577">
        <v>0.47837474815312298</v>
      </c>
      <c r="S577">
        <v>2024</v>
      </c>
      <c r="T577">
        <v>36</v>
      </c>
    </row>
    <row r="578" spans="1:20" x14ac:dyDescent="0.3">
      <c r="A578" s="284" t="s">
        <v>2432</v>
      </c>
      <c r="B578">
        <v>127</v>
      </c>
      <c r="C578" t="s">
        <v>746</v>
      </c>
      <c r="D578" t="s">
        <v>374</v>
      </c>
      <c r="E578">
        <v>348</v>
      </c>
      <c r="F578" t="s">
        <v>143</v>
      </c>
      <c r="G578" t="s">
        <v>1341</v>
      </c>
      <c r="H578">
        <v>14890</v>
      </c>
      <c r="I578">
        <v>14</v>
      </c>
      <c r="J578">
        <v>4832</v>
      </c>
      <c r="K578">
        <v>2.3371390194761584E-2</v>
      </c>
      <c r="L578">
        <v>7.2019867549668867E-2</v>
      </c>
      <c r="M578">
        <v>0.52605775688381462</v>
      </c>
      <c r="N578">
        <v>14</v>
      </c>
      <c r="O578">
        <v>1</v>
      </c>
      <c r="P578">
        <v>13</v>
      </c>
      <c r="Q578">
        <v>1</v>
      </c>
      <c r="R578">
        <v>0.50268636668905309</v>
      </c>
      <c r="S578">
        <v>2024</v>
      </c>
      <c r="T578">
        <v>36</v>
      </c>
    </row>
    <row r="579" spans="1:20" x14ac:dyDescent="0.3">
      <c r="A579" s="284" t="s">
        <v>2596</v>
      </c>
      <c r="B579">
        <v>127</v>
      </c>
      <c r="C579" t="s">
        <v>746</v>
      </c>
      <c r="D579" t="s">
        <v>671</v>
      </c>
      <c r="E579">
        <v>345</v>
      </c>
      <c r="F579" t="s">
        <v>143</v>
      </c>
      <c r="G579" t="s">
        <v>1341</v>
      </c>
      <c r="H579">
        <v>14890</v>
      </c>
      <c r="I579">
        <v>15</v>
      </c>
      <c r="J579">
        <v>720</v>
      </c>
      <c r="K579">
        <v>2.3169912693082606E-2</v>
      </c>
      <c r="L579">
        <v>0.47916666666666669</v>
      </c>
      <c r="M579">
        <v>0.54922766957689717</v>
      </c>
      <c r="N579">
        <v>15</v>
      </c>
      <c r="O579">
        <v>1</v>
      </c>
      <c r="P579">
        <v>14</v>
      </c>
      <c r="Q579">
        <v>1</v>
      </c>
      <c r="R579">
        <v>0.52605775688381462</v>
      </c>
      <c r="S579">
        <v>2024</v>
      </c>
      <c r="T579">
        <v>36</v>
      </c>
    </row>
    <row r="580" spans="1:20" x14ac:dyDescent="0.3">
      <c r="A580" s="284" t="s">
        <v>2530</v>
      </c>
      <c r="B580">
        <v>129</v>
      </c>
      <c r="C580" t="s">
        <v>758</v>
      </c>
      <c r="D580" t="s">
        <v>177</v>
      </c>
      <c r="E580">
        <v>2962</v>
      </c>
      <c r="F580" t="s">
        <v>143</v>
      </c>
      <c r="G580" t="s">
        <v>1348</v>
      </c>
      <c r="H580">
        <v>8522</v>
      </c>
      <c r="I580">
        <v>1</v>
      </c>
      <c r="J580">
        <v>4588</v>
      </c>
      <c r="K580">
        <v>0.34757099272471254</v>
      </c>
      <c r="L580">
        <v>0.64559721011333915</v>
      </c>
      <c r="M580">
        <v>0.34757099272471254</v>
      </c>
      <c r="N580">
        <v>1</v>
      </c>
      <c r="O580">
        <v>1</v>
      </c>
      <c r="P580">
        <v>255</v>
      </c>
      <c r="Q580">
        <v>0</v>
      </c>
      <c r="R580">
        <v>0.99670920080591097</v>
      </c>
      <c r="S580">
        <v>2024</v>
      </c>
      <c r="T580">
        <v>36</v>
      </c>
    </row>
    <row r="581" spans="1:20" x14ac:dyDescent="0.3">
      <c r="A581" s="284" t="s">
        <v>2534</v>
      </c>
      <c r="B581">
        <v>129</v>
      </c>
      <c r="C581" t="s">
        <v>758</v>
      </c>
      <c r="D581" t="s">
        <v>448</v>
      </c>
      <c r="E581">
        <v>1258</v>
      </c>
      <c r="F581" t="s">
        <v>143</v>
      </c>
      <c r="G581" t="s">
        <v>1348</v>
      </c>
      <c r="H581">
        <v>8522</v>
      </c>
      <c r="I581">
        <v>2</v>
      </c>
      <c r="J581">
        <v>2346</v>
      </c>
      <c r="K581">
        <v>0.1476179300633654</v>
      </c>
      <c r="L581">
        <v>0.53623188405797106</v>
      </c>
      <c r="M581">
        <v>0.49518892278807791</v>
      </c>
      <c r="N581">
        <v>2</v>
      </c>
      <c r="O581">
        <v>1</v>
      </c>
      <c r="P581">
        <v>1</v>
      </c>
      <c r="Q581">
        <v>1</v>
      </c>
      <c r="R581">
        <v>0.34757099272471254</v>
      </c>
      <c r="S581">
        <v>2024</v>
      </c>
      <c r="T581">
        <v>36</v>
      </c>
    </row>
    <row r="582" spans="1:20" x14ac:dyDescent="0.3">
      <c r="A582" s="284" t="s">
        <v>2528</v>
      </c>
      <c r="B582">
        <v>129</v>
      </c>
      <c r="C582" t="s">
        <v>758</v>
      </c>
      <c r="D582" t="s">
        <v>475</v>
      </c>
      <c r="E582">
        <v>617</v>
      </c>
      <c r="F582" t="s">
        <v>143</v>
      </c>
      <c r="G582" t="s">
        <v>1348</v>
      </c>
      <c r="H582">
        <v>8522</v>
      </c>
      <c r="I582">
        <v>3</v>
      </c>
      <c r="J582">
        <v>1733</v>
      </c>
      <c r="K582">
        <v>7.2400844872095749E-2</v>
      </c>
      <c r="L582">
        <v>0.35603000577034044</v>
      </c>
      <c r="M582">
        <v>0.56758976766017366</v>
      </c>
      <c r="N582">
        <v>3</v>
      </c>
      <c r="O582">
        <v>1</v>
      </c>
      <c r="P582">
        <v>2</v>
      </c>
      <c r="Q582">
        <v>1</v>
      </c>
      <c r="R582">
        <v>0.49518892278807791</v>
      </c>
      <c r="S582">
        <v>2024</v>
      </c>
      <c r="T582">
        <v>36</v>
      </c>
    </row>
    <row r="583" spans="1:20" x14ac:dyDescent="0.3">
      <c r="A583" s="284" t="s">
        <v>2531</v>
      </c>
      <c r="B583">
        <v>129</v>
      </c>
      <c r="C583" t="s">
        <v>758</v>
      </c>
      <c r="D583" t="s">
        <v>390</v>
      </c>
      <c r="E583">
        <v>559</v>
      </c>
      <c r="F583" t="s">
        <v>143</v>
      </c>
      <c r="G583" t="s">
        <v>1348</v>
      </c>
      <c r="H583">
        <v>8522</v>
      </c>
      <c r="I583">
        <v>4</v>
      </c>
      <c r="J583">
        <v>1910</v>
      </c>
      <c r="K583">
        <v>6.5594930767425494E-2</v>
      </c>
      <c r="L583">
        <v>0.29267015706806282</v>
      </c>
      <c r="M583">
        <v>0.63318469842759917</v>
      </c>
      <c r="N583">
        <v>4</v>
      </c>
      <c r="O583">
        <v>1</v>
      </c>
      <c r="P583">
        <v>3</v>
      </c>
      <c r="Q583">
        <v>1</v>
      </c>
      <c r="R583">
        <v>0.56758976766017366</v>
      </c>
      <c r="S583">
        <v>2024</v>
      </c>
      <c r="T583">
        <v>36</v>
      </c>
    </row>
    <row r="584" spans="1:20" x14ac:dyDescent="0.3">
      <c r="A584" s="284" t="s">
        <v>2597</v>
      </c>
      <c r="B584">
        <v>129</v>
      </c>
      <c r="C584" t="s">
        <v>758</v>
      </c>
      <c r="D584" t="s">
        <v>497</v>
      </c>
      <c r="E584">
        <v>461</v>
      </c>
      <c r="F584" t="s">
        <v>143</v>
      </c>
      <c r="G584" t="s">
        <v>1346</v>
      </c>
      <c r="H584">
        <v>8522</v>
      </c>
      <c r="I584">
        <v>5</v>
      </c>
      <c r="J584">
        <v>1017</v>
      </c>
      <c r="K584">
        <v>5.4095282797465387E-2</v>
      </c>
      <c r="L584">
        <v>0.45329400196656833</v>
      </c>
      <c r="M584">
        <v>0.68727998122506451</v>
      </c>
      <c r="N584">
        <v>5</v>
      </c>
      <c r="O584">
        <v>1</v>
      </c>
      <c r="P584">
        <v>4</v>
      </c>
      <c r="Q584">
        <v>1</v>
      </c>
      <c r="R584">
        <v>0.63318469842759917</v>
      </c>
      <c r="S584">
        <v>2024</v>
      </c>
      <c r="T584">
        <v>36</v>
      </c>
    </row>
    <row r="585" spans="1:20" x14ac:dyDescent="0.3">
      <c r="A585" s="284" t="s">
        <v>2441</v>
      </c>
      <c r="B585">
        <v>129</v>
      </c>
      <c r="C585" t="s">
        <v>758</v>
      </c>
      <c r="D585" t="s">
        <v>306</v>
      </c>
      <c r="E585">
        <v>406</v>
      </c>
      <c r="F585" t="s">
        <v>143</v>
      </c>
      <c r="G585" t="s">
        <v>1346</v>
      </c>
      <c r="H585">
        <v>8522</v>
      </c>
      <c r="I585">
        <v>6</v>
      </c>
      <c r="J585">
        <v>1780</v>
      </c>
      <c r="K585">
        <v>4.7641398732691853E-2</v>
      </c>
      <c r="L585">
        <v>0.22808988764044943</v>
      </c>
      <c r="M585">
        <v>0.7349213799577563</v>
      </c>
      <c r="N585">
        <v>6</v>
      </c>
      <c r="O585">
        <v>1</v>
      </c>
      <c r="P585">
        <v>5</v>
      </c>
      <c r="Q585">
        <v>1</v>
      </c>
      <c r="R585">
        <v>0.68727998122506451</v>
      </c>
      <c r="S585">
        <v>2024</v>
      </c>
      <c r="T585">
        <v>36</v>
      </c>
    </row>
    <row r="586" spans="1:20" x14ac:dyDescent="0.3">
      <c r="A586" s="284" t="s">
        <v>2523</v>
      </c>
      <c r="B586">
        <v>129</v>
      </c>
      <c r="C586" t="s">
        <v>758</v>
      </c>
      <c r="D586" t="s">
        <v>674</v>
      </c>
      <c r="E586">
        <v>375</v>
      </c>
      <c r="F586" t="s">
        <v>143</v>
      </c>
      <c r="G586" t="s">
        <v>1346</v>
      </c>
      <c r="H586">
        <v>8522</v>
      </c>
      <c r="I586">
        <v>7</v>
      </c>
      <c r="J586">
        <v>1249</v>
      </c>
      <c r="K586">
        <v>4.4003754987092233E-2</v>
      </c>
      <c r="L586">
        <v>0.300240192153723</v>
      </c>
      <c r="M586">
        <v>0.7789251349448485</v>
      </c>
      <c r="N586">
        <v>7</v>
      </c>
      <c r="O586">
        <v>1</v>
      </c>
      <c r="P586">
        <v>6</v>
      </c>
      <c r="Q586">
        <v>1</v>
      </c>
      <c r="R586">
        <v>0.7349213799577563</v>
      </c>
      <c r="S586">
        <v>2024</v>
      </c>
      <c r="T586">
        <v>36</v>
      </c>
    </row>
    <row r="587" spans="1:20" x14ac:dyDescent="0.3">
      <c r="A587" s="284" t="s">
        <v>2533</v>
      </c>
      <c r="B587">
        <v>129</v>
      </c>
      <c r="C587" t="s">
        <v>758</v>
      </c>
      <c r="D587" t="s">
        <v>510</v>
      </c>
      <c r="E587">
        <v>256</v>
      </c>
      <c r="F587" t="s">
        <v>143</v>
      </c>
      <c r="G587" t="s">
        <v>1348</v>
      </c>
      <c r="H587">
        <v>8522</v>
      </c>
      <c r="I587">
        <v>8</v>
      </c>
      <c r="J587">
        <v>730</v>
      </c>
      <c r="K587">
        <v>3.0039896737854965E-2</v>
      </c>
      <c r="L587">
        <v>0.35068493150684932</v>
      </c>
      <c r="M587">
        <v>0.80896503168270351</v>
      </c>
      <c r="N587">
        <v>8</v>
      </c>
      <c r="O587">
        <v>0</v>
      </c>
      <c r="P587">
        <v>7</v>
      </c>
      <c r="Q587">
        <v>0</v>
      </c>
      <c r="R587">
        <v>0.7789251349448485</v>
      </c>
      <c r="S587">
        <v>2024</v>
      </c>
      <c r="T587">
        <v>36</v>
      </c>
    </row>
    <row r="588" spans="1:20" x14ac:dyDescent="0.3">
      <c r="A588" s="284" t="s">
        <v>2598</v>
      </c>
      <c r="B588">
        <v>129</v>
      </c>
      <c r="C588" t="s">
        <v>758</v>
      </c>
      <c r="D588" t="s">
        <v>534</v>
      </c>
      <c r="E588">
        <v>253</v>
      </c>
      <c r="F588" t="s">
        <v>143</v>
      </c>
      <c r="G588" t="s">
        <v>1348</v>
      </c>
      <c r="H588">
        <v>8522</v>
      </c>
      <c r="I588">
        <v>9</v>
      </c>
      <c r="J588">
        <v>545</v>
      </c>
      <c r="K588">
        <v>2.9687866697958226E-2</v>
      </c>
      <c r="L588">
        <v>0.46422018348623856</v>
      </c>
      <c r="M588">
        <v>0.8386528983806617</v>
      </c>
      <c r="N588">
        <v>9</v>
      </c>
      <c r="O588">
        <v>0</v>
      </c>
      <c r="P588">
        <v>8</v>
      </c>
      <c r="Q588">
        <v>0</v>
      </c>
      <c r="R588">
        <v>0.80896503168270351</v>
      </c>
      <c r="S588">
        <v>2024</v>
      </c>
      <c r="T588">
        <v>36</v>
      </c>
    </row>
    <row r="589" spans="1:20" x14ac:dyDescent="0.3">
      <c r="A589" s="284" t="s">
        <v>2353</v>
      </c>
      <c r="B589">
        <v>129</v>
      </c>
      <c r="C589" t="s">
        <v>758</v>
      </c>
      <c r="D589" t="s">
        <v>585</v>
      </c>
      <c r="E589">
        <v>193</v>
      </c>
      <c r="F589" t="s">
        <v>143</v>
      </c>
      <c r="G589" t="s">
        <v>1348</v>
      </c>
      <c r="H589">
        <v>8522</v>
      </c>
      <c r="I589">
        <v>10</v>
      </c>
      <c r="J589">
        <v>7074</v>
      </c>
      <c r="K589">
        <v>2.2647265900023469E-2</v>
      </c>
      <c r="L589">
        <v>2.7283008199038734E-2</v>
      </c>
      <c r="M589">
        <v>0.86130016428068512</v>
      </c>
      <c r="N589">
        <v>10</v>
      </c>
      <c r="O589">
        <v>0</v>
      </c>
      <c r="P589">
        <v>9</v>
      </c>
      <c r="Q589">
        <v>0</v>
      </c>
      <c r="R589">
        <v>0.8386528983806617</v>
      </c>
      <c r="S589">
        <v>2024</v>
      </c>
      <c r="T589">
        <v>36</v>
      </c>
    </row>
    <row r="590" spans="1:20" x14ac:dyDescent="0.3">
      <c r="A590" s="284" t="s">
        <v>2601</v>
      </c>
      <c r="B590">
        <v>129</v>
      </c>
      <c r="C590" t="s">
        <v>758</v>
      </c>
      <c r="D590" t="s">
        <v>1274</v>
      </c>
      <c r="E590">
        <v>111</v>
      </c>
      <c r="F590" t="s">
        <v>1356</v>
      </c>
      <c r="G590" t="s">
        <v>1358</v>
      </c>
      <c r="H590">
        <v>8522</v>
      </c>
      <c r="I590">
        <v>11</v>
      </c>
      <c r="J590">
        <v>263</v>
      </c>
      <c r="K590">
        <v>1.30251114761793E-2</v>
      </c>
      <c r="L590">
        <v>0.4220532319391635</v>
      </c>
      <c r="M590">
        <v>0.87432527575686447</v>
      </c>
      <c r="N590">
        <v>11</v>
      </c>
      <c r="O590">
        <v>0</v>
      </c>
      <c r="P590">
        <v>10</v>
      </c>
      <c r="Q590">
        <v>0</v>
      </c>
      <c r="R590">
        <v>0.86130016428068512</v>
      </c>
      <c r="S590">
        <v>2024</v>
      </c>
      <c r="T590">
        <v>36</v>
      </c>
    </row>
    <row r="591" spans="1:20" x14ac:dyDescent="0.3">
      <c r="A591" s="284" t="s">
        <v>2599</v>
      </c>
      <c r="B591">
        <v>129</v>
      </c>
      <c r="C591" t="s">
        <v>758</v>
      </c>
      <c r="D591" t="s">
        <v>179</v>
      </c>
      <c r="E591">
        <v>101</v>
      </c>
      <c r="F591" t="s">
        <v>143</v>
      </c>
      <c r="G591" t="s">
        <v>1348</v>
      </c>
      <c r="H591">
        <v>8522</v>
      </c>
      <c r="I591">
        <v>12</v>
      </c>
      <c r="J591">
        <v>171</v>
      </c>
      <c r="K591">
        <v>1.1851678009856842E-2</v>
      </c>
      <c r="L591">
        <v>0.59064327485380119</v>
      </c>
      <c r="M591">
        <v>0.88617695376672134</v>
      </c>
      <c r="N591">
        <v>12</v>
      </c>
      <c r="O591">
        <v>0</v>
      </c>
      <c r="P591">
        <v>11</v>
      </c>
      <c r="Q591">
        <v>0</v>
      </c>
      <c r="R591">
        <v>0.87432527575686447</v>
      </c>
      <c r="S591">
        <v>2024</v>
      </c>
      <c r="T591">
        <v>36</v>
      </c>
    </row>
    <row r="592" spans="1:20" x14ac:dyDescent="0.3">
      <c r="A592" s="284" t="s">
        <v>2600</v>
      </c>
      <c r="B592">
        <v>129</v>
      </c>
      <c r="C592" t="s">
        <v>758</v>
      </c>
      <c r="D592" t="s">
        <v>1276</v>
      </c>
      <c r="E592">
        <v>99</v>
      </c>
      <c r="F592" t="s">
        <v>1356</v>
      </c>
      <c r="G592" t="s">
        <v>1358</v>
      </c>
      <c r="H592">
        <v>8522</v>
      </c>
      <c r="I592">
        <v>13</v>
      </c>
      <c r="J592">
        <v>382</v>
      </c>
      <c r="K592">
        <v>1.161699131659235E-2</v>
      </c>
      <c r="L592">
        <v>0.25916230366492149</v>
      </c>
      <c r="M592">
        <v>0.89779394508331367</v>
      </c>
      <c r="N592">
        <v>13</v>
      </c>
      <c r="O592">
        <v>0</v>
      </c>
      <c r="P592">
        <v>12</v>
      </c>
      <c r="Q592">
        <v>0</v>
      </c>
      <c r="R592">
        <v>0.88617695376672134</v>
      </c>
      <c r="S592">
        <v>2024</v>
      </c>
      <c r="T592">
        <v>36</v>
      </c>
    </row>
    <row r="593" spans="1:20" x14ac:dyDescent="0.3">
      <c r="A593" s="284" t="s">
        <v>2513</v>
      </c>
      <c r="B593">
        <v>129</v>
      </c>
      <c r="C593" t="s">
        <v>758</v>
      </c>
      <c r="D593" t="s">
        <v>308</v>
      </c>
      <c r="E593">
        <v>51</v>
      </c>
      <c r="F593" t="s">
        <v>143</v>
      </c>
      <c r="G593" t="s">
        <v>1346</v>
      </c>
      <c r="H593">
        <v>8522</v>
      </c>
      <c r="I593">
        <v>14</v>
      </c>
      <c r="J593">
        <v>2599</v>
      </c>
      <c r="K593">
        <v>5.9845106782445432E-3</v>
      </c>
      <c r="L593">
        <v>1.9622931896883418E-2</v>
      </c>
      <c r="M593">
        <v>0.90377845576155824</v>
      </c>
      <c r="N593">
        <v>14</v>
      </c>
      <c r="O593">
        <v>0</v>
      </c>
      <c r="P593">
        <v>13</v>
      </c>
      <c r="Q593">
        <v>0</v>
      </c>
      <c r="R593">
        <v>0.89779394508331367</v>
      </c>
      <c r="S593">
        <v>2024</v>
      </c>
      <c r="T593">
        <v>36</v>
      </c>
    </row>
    <row r="594" spans="1:20" x14ac:dyDescent="0.3">
      <c r="A594" s="284" t="s">
        <v>2602</v>
      </c>
      <c r="B594">
        <v>129</v>
      </c>
      <c r="C594" t="s">
        <v>758</v>
      </c>
      <c r="D594" t="s">
        <v>1274</v>
      </c>
      <c r="E594">
        <v>42</v>
      </c>
      <c r="F594" t="s">
        <v>1356</v>
      </c>
      <c r="G594" t="s">
        <v>1358</v>
      </c>
      <c r="H594">
        <v>8522</v>
      </c>
      <c r="I594">
        <v>15</v>
      </c>
      <c r="J594">
        <v>238</v>
      </c>
      <c r="K594">
        <v>4.9284205585543297E-3</v>
      </c>
      <c r="L594">
        <v>0.17647058823529413</v>
      </c>
      <c r="M594">
        <v>0.9087068763201126</v>
      </c>
      <c r="N594">
        <v>15</v>
      </c>
      <c r="O594">
        <v>0</v>
      </c>
      <c r="P594">
        <v>14</v>
      </c>
      <c r="Q594">
        <v>0</v>
      </c>
      <c r="R594">
        <v>0.90377845576155824</v>
      </c>
      <c r="S594">
        <v>2024</v>
      </c>
      <c r="T594">
        <v>36</v>
      </c>
    </row>
    <row r="595" spans="1:20" x14ac:dyDescent="0.3">
      <c r="A595" s="284" t="s">
        <v>2603</v>
      </c>
      <c r="B595">
        <v>133</v>
      </c>
      <c r="C595" t="s">
        <v>730</v>
      </c>
      <c r="D595" t="s">
        <v>393</v>
      </c>
      <c r="E595">
        <v>1478</v>
      </c>
      <c r="F595" t="s">
        <v>143</v>
      </c>
      <c r="G595" t="s">
        <v>1350</v>
      </c>
      <c r="H595">
        <v>3354</v>
      </c>
      <c r="I595">
        <v>1</v>
      </c>
      <c r="J595">
        <v>4446</v>
      </c>
      <c r="K595">
        <v>0.44066785927251045</v>
      </c>
      <c r="L595">
        <v>0.33243364822312188</v>
      </c>
      <c r="M595">
        <v>0.44066785927251045</v>
      </c>
      <c r="N595">
        <v>1</v>
      </c>
      <c r="O595">
        <v>1</v>
      </c>
      <c r="P595">
        <v>164.5</v>
      </c>
      <c r="Q595">
        <v>0</v>
      </c>
      <c r="R595">
        <v>0.99471954940155183</v>
      </c>
      <c r="S595">
        <v>2024</v>
      </c>
      <c r="T595">
        <v>36</v>
      </c>
    </row>
    <row r="596" spans="1:20" x14ac:dyDescent="0.3">
      <c r="A596" s="284" t="s">
        <v>2438</v>
      </c>
      <c r="B596">
        <v>133</v>
      </c>
      <c r="C596" t="s">
        <v>730</v>
      </c>
      <c r="D596" t="s">
        <v>352</v>
      </c>
      <c r="E596">
        <v>603</v>
      </c>
      <c r="F596" t="s">
        <v>143</v>
      </c>
      <c r="G596" t="s">
        <v>1350</v>
      </c>
      <c r="H596">
        <v>3354</v>
      </c>
      <c r="I596">
        <v>2</v>
      </c>
      <c r="J596">
        <v>1992</v>
      </c>
      <c r="K596">
        <v>0.17978533094812166</v>
      </c>
      <c r="L596">
        <v>0.30271084337349397</v>
      </c>
      <c r="M596">
        <v>0.62045319022063206</v>
      </c>
      <c r="N596">
        <v>2</v>
      </c>
      <c r="O596">
        <v>1</v>
      </c>
      <c r="P596">
        <v>1</v>
      </c>
      <c r="Q596">
        <v>1</v>
      </c>
      <c r="R596">
        <v>0.44066785927251045</v>
      </c>
      <c r="S596">
        <v>2024</v>
      </c>
      <c r="T596">
        <v>36</v>
      </c>
    </row>
    <row r="597" spans="1:20" x14ac:dyDescent="0.3">
      <c r="A597" s="284" t="s">
        <v>2604</v>
      </c>
      <c r="B597">
        <v>133</v>
      </c>
      <c r="C597" t="s">
        <v>730</v>
      </c>
      <c r="D597" t="s">
        <v>472</v>
      </c>
      <c r="E597">
        <v>169</v>
      </c>
      <c r="F597" t="s">
        <v>143</v>
      </c>
      <c r="G597" t="s">
        <v>1341</v>
      </c>
      <c r="H597">
        <v>3354</v>
      </c>
      <c r="I597">
        <v>3</v>
      </c>
      <c r="J597">
        <v>1153</v>
      </c>
      <c r="K597">
        <v>5.0387596899224806E-2</v>
      </c>
      <c r="L597">
        <v>0.14657415437987859</v>
      </c>
      <c r="M597">
        <v>0.67084078711985684</v>
      </c>
      <c r="N597">
        <v>3</v>
      </c>
      <c r="O597">
        <v>1</v>
      </c>
      <c r="P597">
        <v>2</v>
      </c>
      <c r="Q597">
        <v>1</v>
      </c>
      <c r="R597">
        <v>0.62045319022063206</v>
      </c>
      <c r="S597">
        <v>2024</v>
      </c>
      <c r="T597">
        <v>36</v>
      </c>
    </row>
    <row r="598" spans="1:20" x14ac:dyDescent="0.3">
      <c r="A598" s="284" t="s">
        <v>2605</v>
      </c>
      <c r="B598">
        <v>133</v>
      </c>
      <c r="C598" t="s">
        <v>730</v>
      </c>
      <c r="D598" t="s">
        <v>645</v>
      </c>
      <c r="E598">
        <v>139</v>
      </c>
      <c r="F598" t="s">
        <v>143</v>
      </c>
      <c r="G598" t="s">
        <v>1341</v>
      </c>
      <c r="H598">
        <v>3354</v>
      </c>
      <c r="I598">
        <v>4</v>
      </c>
      <c r="J598">
        <v>1737</v>
      </c>
      <c r="K598">
        <v>4.1443053070960051E-2</v>
      </c>
      <c r="L598">
        <v>8.0023028209556701E-2</v>
      </c>
      <c r="M598">
        <v>0.71228384019081692</v>
      </c>
      <c r="N598">
        <v>4</v>
      </c>
      <c r="O598">
        <v>1</v>
      </c>
      <c r="P598">
        <v>3</v>
      </c>
      <c r="Q598">
        <v>1</v>
      </c>
      <c r="R598">
        <v>0.67084078711985684</v>
      </c>
      <c r="S598">
        <v>2024</v>
      </c>
      <c r="T598">
        <v>36</v>
      </c>
    </row>
    <row r="599" spans="1:20" x14ac:dyDescent="0.3">
      <c r="A599" s="284" t="s">
        <v>2606</v>
      </c>
      <c r="B599">
        <v>133</v>
      </c>
      <c r="C599" t="s">
        <v>730</v>
      </c>
      <c r="D599" t="s">
        <v>567</v>
      </c>
      <c r="E599">
        <v>78</v>
      </c>
      <c r="F599" t="s">
        <v>143</v>
      </c>
      <c r="G599" t="s">
        <v>1341</v>
      </c>
      <c r="H599">
        <v>3354</v>
      </c>
      <c r="I599">
        <v>5</v>
      </c>
      <c r="J599">
        <v>691</v>
      </c>
      <c r="K599">
        <v>2.3255813953488372E-2</v>
      </c>
      <c r="L599">
        <v>0.11287988422575977</v>
      </c>
      <c r="M599">
        <v>0.73553965414430533</v>
      </c>
      <c r="N599">
        <v>5</v>
      </c>
      <c r="O599">
        <v>1</v>
      </c>
      <c r="P599">
        <v>4</v>
      </c>
      <c r="Q599">
        <v>1</v>
      </c>
      <c r="R599">
        <v>0.71228384019081692</v>
      </c>
      <c r="S599">
        <v>2024</v>
      </c>
      <c r="T599">
        <v>36</v>
      </c>
    </row>
    <row r="600" spans="1:20" x14ac:dyDescent="0.3">
      <c r="A600" s="284" t="s">
        <v>2607</v>
      </c>
      <c r="B600">
        <v>133</v>
      </c>
      <c r="C600" t="s">
        <v>730</v>
      </c>
      <c r="D600" t="s">
        <v>196</v>
      </c>
      <c r="E600">
        <v>64</v>
      </c>
      <c r="F600" t="s">
        <v>143</v>
      </c>
      <c r="G600" t="s">
        <v>1341</v>
      </c>
      <c r="H600">
        <v>3354</v>
      </c>
      <c r="I600">
        <v>6</v>
      </c>
      <c r="J600">
        <v>337</v>
      </c>
      <c r="K600">
        <v>1.908169350029815E-2</v>
      </c>
      <c r="L600">
        <v>0.18991097922848665</v>
      </c>
      <c r="M600">
        <v>0.75462134764460354</v>
      </c>
      <c r="N600">
        <v>6</v>
      </c>
      <c r="O600">
        <v>1</v>
      </c>
      <c r="P600">
        <v>5</v>
      </c>
      <c r="Q600">
        <v>1</v>
      </c>
      <c r="R600">
        <v>0.73553965414430533</v>
      </c>
      <c r="S600">
        <v>2024</v>
      </c>
      <c r="T600">
        <v>36</v>
      </c>
    </row>
    <row r="601" spans="1:20" x14ac:dyDescent="0.3">
      <c r="A601" s="284" t="s">
        <v>2551</v>
      </c>
      <c r="B601">
        <v>133</v>
      </c>
      <c r="C601" t="s">
        <v>730</v>
      </c>
      <c r="D601" t="s">
        <v>541</v>
      </c>
      <c r="E601">
        <v>55</v>
      </c>
      <c r="F601" t="s">
        <v>143</v>
      </c>
      <c r="G601" t="s">
        <v>1341</v>
      </c>
      <c r="H601">
        <v>3354</v>
      </c>
      <c r="I601">
        <v>7</v>
      </c>
      <c r="J601">
        <v>3057</v>
      </c>
      <c r="K601">
        <v>1.6398330351818723E-2</v>
      </c>
      <c r="L601">
        <v>1.7991494929669612E-2</v>
      </c>
      <c r="M601">
        <v>0.77101967799642224</v>
      </c>
      <c r="N601">
        <v>7</v>
      </c>
      <c r="O601">
        <v>0</v>
      </c>
      <c r="P601">
        <v>6</v>
      </c>
      <c r="Q601">
        <v>0</v>
      </c>
      <c r="R601">
        <v>0.75462134764460354</v>
      </c>
      <c r="S601">
        <v>2024</v>
      </c>
      <c r="T601">
        <v>36</v>
      </c>
    </row>
    <row r="602" spans="1:20" x14ac:dyDescent="0.3">
      <c r="A602" s="284" t="s">
        <v>2394</v>
      </c>
      <c r="B602">
        <v>133</v>
      </c>
      <c r="C602" t="s">
        <v>730</v>
      </c>
      <c r="D602" t="s">
        <v>307</v>
      </c>
      <c r="E602">
        <v>36</v>
      </c>
      <c r="F602" t="s">
        <v>143</v>
      </c>
      <c r="G602" t="s">
        <v>1350</v>
      </c>
      <c r="H602">
        <v>3354</v>
      </c>
      <c r="I602">
        <v>8</v>
      </c>
      <c r="J602">
        <v>4401</v>
      </c>
      <c r="K602">
        <v>1.0733452593917709E-2</v>
      </c>
      <c r="L602">
        <v>8.1799591002044997E-3</v>
      </c>
      <c r="M602">
        <v>0.78175313059033991</v>
      </c>
      <c r="N602">
        <v>8</v>
      </c>
      <c r="O602">
        <v>0</v>
      </c>
      <c r="P602">
        <v>7</v>
      </c>
      <c r="Q602">
        <v>0</v>
      </c>
      <c r="R602">
        <v>0.77101967799642224</v>
      </c>
      <c r="S602">
        <v>2024</v>
      </c>
      <c r="T602">
        <v>36</v>
      </c>
    </row>
    <row r="603" spans="1:20" x14ac:dyDescent="0.3">
      <c r="A603" s="284" t="s">
        <v>2608</v>
      </c>
      <c r="B603">
        <v>133</v>
      </c>
      <c r="C603" t="s">
        <v>730</v>
      </c>
      <c r="D603" t="s">
        <v>246</v>
      </c>
      <c r="E603">
        <v>33</v>
      </c>
      <c r="F603" t="s">
        <v>143</v>
      </c>
      <c r="G603" t="s">
        <v>1341</v>
      </c>
      <c r="H603">
        <v>3354</v>
      </c>
      <c r="I603">
        <v>9</v>
      </c>
      <c r="J603">
        <v>1539</v>
      </c>
      <c r="K603">
        <v>9.8389982110912346E-3</v>
      </c>
      <c r="L603">
        <v>2.1442495126705652E-2</v>
      </c>
      <c r="M603">
        <v>0.79159212880143115</v>
      </c>
      <c r="N603">
        <v>9</v>
      </c>
      <c r="O603">
        <v>0</v>
      </c>
      <c r="P603">
        <v>8</v>
      </c>
      <c r="Q603">
        <v>0</v>
      </c>
      <c r="R603">
        <v>0.78175313059033991</v>
      </c>
      <c r="S603">
        <v>2024</v>
      </c>
      <c r="T603">
        <v>36</v>
      </c>
    </row>
    <row r="604" spans="1:20" x14ac:dyDescent="0.3">
      <c r="A604" s="284" t="s">
        <v>2552</v>
      </c>
      <c r="B604">
        <v>133</v>
      </c>
      <c r="C604" t="s">
        <v>730</v>
      </c>
      <c r="D604" t="s">
        <v>307</v>
      </c>
      <c r="E604">
        <v>29</v>
      </c>
      <c r="F604" t="s">
        <v>143</v>
      </c>
      <c r="G604" t="s">
        <v>1350</v>
      </c>
      <c r="H604">
        <v>3354</v>
      </c>
      <c r="I604">
        <v>10</v>
      </c>
      <c r="J604">
        <v>3766</v>
      </c>
      <c r="K604">
        <v>8.6463923673226004E-3</v>
      </c>
      <c r="L604">
        <v>7.700477960701009E-3</v>
      </c>
      <c r="M604">
        <v>0.80023852116875371</v>
      </c>
      <c r="N604">
        <v>10</v>
      </c>
      <c r="O604">
        <v>0</v>
      </c>
      <c r="P604">
        <v>9</v>
      </c>
      <c r="Q604">
        <v>0</v>
      </c>
      <c r="R604">
        <v>0.79159212880143115</v>
      </c>
      <c r="S604">
        <v>2024</v>
      </c>
      <c r="T604">
        <v>36</v>
      </c>
    </row>
    <row r="605" spans="1:20" x14ac:dyDescent="0.3">
      <c r="A605" s="284" t="s">
        <v>2609</v>
      </c>
      <c r="B605">
        <v>133</v>
      </c>
      <c r="C605" t="s">
        <v>730</v>
      </c>
      <c r="D605" t="s">
        <v>203</v>
      </c>
      <c r="E605">
        <v>28</v>
      </c>
      <c r="F605" t="s">
        <v>143</v>
      </c>
      <c r="G605" t="s">
        <v>1341</v>
      </c>
      <c r="H605">
        <v>3354</v>
      </c>
      <c r="I605">
        <v>11</v>
      </c>
      <c r="J605">
        <v>365</v>
      </c>
      <c r="K605">
        <v>8.348240906380441E-3</v>
      </c>
      <c r="L605">
        <v>7.6712328767123292E-2</v>
      </c>
      <c r="M605">
        <v>0.80858676207513414</v>
      </c>
      <c r="N605">
        <v>11</v>
      </c>
      <c r="O605">
        <v>0</v>
      </c>
      <c r="P605">
        <v>10</v>
      </c>
      <c r="Q605">
        <v>0</v>
      </c>
      <c r="R605">
        <v>0.80023852116875371</v>
      </c>
      <c r="S605">
        <v>2024</v>
      </c>
      <c r="T605">
        <v>36</v>
      </c>
    </row>
    <row r="606" spans="1:20" x14ac:dyDescent="0.3">
      <c r="A606" s="284" t="s">
        <v>2586</v>
      </c>
      <c r="B606">
        <v>133</v>
      </c>
      <c r="C606" t="s">
        <v>730</v>
      </c>
      <c r="D606" t="s">
        <v>671</v>
      </c>
      <c r="E606">
        <v>27</v>
      </c>
      <c r="F606" t="s">
        <v>143</v>
      </c>
      <c r="G606" t="s">
        <v>1341</v>
      </c>
      <c r="H606">
        <v>3354</v>
      </c>
      <c r="I606">
        <v>12.5</v>
      </c>
      <c r="J606">
        <v>4306</v>
      </c>
      <c r="K606">
        <v>8.0500894454382833E-3</v>
      </c>
      <c r="L606">
        <v>6.2703204830469109E-3</v>
      </c>
      <c r="M606">
        <v>0.81663685152057242</v>
      </c>
      <c r="N606">
        <v>12</v>
      </c>
      <c r="O606">
        <v>0</v>
      </c>
      <c r="P606">
        <v>11</v>
      </c>
      <c r="Q606">
        <v>0</v>
      </c>
      <c r="R606">
        <v>0.80858676207513414</v>
      </c>
      <c r="S606">
        <v>2024</v>
      </c>
      <c r="T606">
        <v>36</v>
      </c>
    </row>
    <row r="607" spans="1:20" x14ac:dyDescent="0.3">
      <c r="A607" s="284" t="s">
        <v>2433</v>
      </c>
      <c r="B607">
        <v>133</v>
      </c>
      <c r="C607" t="s">
        <v>730</v>
      </c>
      <c r="D607" t="s">
        <v>578</v>
      </c>
      <c r="E607">
        <v>27</v>
      </c>
      <c r="F607" t="s">
        <v>143</v>
      </c>
      <c r="G607" t="s">
        <v>1350</v>
      </c>
      <c r="H607">
        <v>3354</v>
      </c>
      <c r="I607">
        <v>12.5</v>
      </c>
      <c r="J607">
        <v>529</v>
      </c>
      <c r="K607">
        <v>8.0500894454382833E-3</v>
      </c>
      <c r="L607">
        <v>5.1039697542533083E-2</v>
      </c>
      <c r="M607">
        <v>0.8246869409660107</v>
      </c>
      <c r="N607">
        <v>13</v>
      </c>
      <c r="O607">
        <v>0</v>
      </c>
      <c r="P607">
        <v>12.5</v>
      </c>
      <c r="Q607">
        <v>0</v>
      </c>
      <c r="R607">
        <v>0.81663685152057242</v>
      </c>
      <c r="S607">
        <v>2024</v>
      </c>
      <c r="T607">
        <v>36</v>
      </c>
    </row>
    <row r="608" spans="1:20" x14ac:dyDescent="0.3">
      <c r="A608" s="284" t="s">
        <v>2431</v>
      </c>
      <c r="B608">
        <v>133</v>
      </c>
      <c r="C608" t="s">
        <v>730</v>
      </c>
      <c r="D608" t="s">
        <v>580</v>
      </c>
      <c r="E608">
        <v>26</v>
      </c>
      <c r="F608" t="s">
        <v>143</v>
      </c>
      <c r="G608" t="s">
        <v>1350</v>
      </c>
      <c r="H608">
        <v>3354</v>
      </c>
      <c r="I608">
        <v>14</v>
      </c>
      <c r="J608">
        <v>1400</v>
      </c>
      <c r="K608">
        <v>7.7519379844961239E-3</v>
      </c>
      <c r="L608">
        <v>1.8571428571428572E-2</v>
      </c>
      <c r="M608">
        <v>0.83243887895050683</v>
      </c>
      <c r="N608">
        <v>14</v>
      </c>
      <c r="O608">
        <v>0</v>
      </c>
      <c r="P608">
        <v>12.5</v>
      </c>
      <c r="Q608">
        <v>0</v>
      </c>
      <c r="R608">
        <v>0.8246869409660107</v>
      </c>
      <c r="S608">
        <v>2024</v>
      </c>
      <c r="T608">
        <v>36</v>
      </c>
    </row>
    <row r="609" spans="1:20" x14ac:dyDescent="0.3">
      <c r="A609" s="284" t="s">
        <v>2432</v>
      </c>
      <c r="B609">
        <v>133</v>
      </c>
      <c r="C609" t="s">
        <v>730</v>
      </c>
      <c r="D609" t="s">
        <v>374</v>
      </c>
      <c r="E609">
        <v>22</v>
      </c>
      <c r="F609" t="s">
        <v>143</v>
      </c>
      <c r="G609" t="s">
        <v>1341</v>
      </c>
      <c r="H609">
        <v>3354</v>
      </c>
      <c r="I609">
        <v>15.5</v>
      </c>
      <c r="J609">
        <v>4832</v>
      </c>
      <c r="K609">
        <v>6.5593321407274897E-3</v>
      </c>
      <c r="L609">
        <v>4.552980132450331E-3</v>
      </c>
      <c r="M609">
        <v>0.83899821109123429</v>
      </c>
      <c r="N609">
        <v>15</v>
      </c>
      <c r="O609">
        <v>0</v>
      </c>
      <c r="P609">
        <v>14</v>
      </c>
      <c r="Q609">
        <v>0</v>
      </c>
      <c r="R609">
        <v>0.83243887895050683</v>
      </c>
      <c r="S609">
        <v>2024</v>
      </c>
      <c r="T609">
        <v>36</v>
      </c>
    </row>
    <row r="610" spans="1:20" x14ac:dyDescent="0.3">
      <c r="A610" s="284" t="s">
        <v>2589</v>
      </c>
      <c r="B610">
        <v>133</v>
      </c>
      <c r="C610" t="s">
        <v>730</v>
      </c>
      <c r="D610" t="s">
        <v>671</v>
      </c>
      <c r="E610">
        <v>22</v>
      </c>
      <c r="F610" t="s">
        <v>143</v>
      </c>
      <c r="G610" t="s">
        <v>1341</v>
      </c>
      <c r="H610">
        <v>3354</v>
      </c>
      <c r="I610">
        <v>15.5</v>
      </c>
      <c r="J610">
        <v>3441</v>
      </c>
      <c r="K610">
        <v>6.5593321407274897E-3</v>
      </c>
      <c r="L610">
        <v>6.3934902644580066E-3</v>
      </c>
      <c r="M610">
        <v>0.84555754323196175</v>
      </c>
      <c r="N610">
        <v>16</v>
      </c>
      <c r="O610">
        <v>0</v>
      </c>
      <c r="P610">
        <v>15.5</v>
      </c>
      <c r="Q610">
        <v>0</v>
      </c>
      <c r="R610">
        <v>0.83899821109123429</v>
      </c>
      <c r="S610">
        <v>2024</v>
      </c>
      <c r="T610">
        <v>36</v>
      </c>
    </row>
    <row r="611" spans="1:20" x14ac:dyDescent="0.3">
      <c r="A611" s="284" t="s">
        <v>2610</v>
      </c>
      <c r="B611">
        <v>138</v>
      </c>
      <c r="C611" t="s">
        <v>861</v>
      </c>
      <c r="D611" t="s">
        <v>668</v>
      </c>
      <c r="E611">
        <v>2001</v>
      </c>
      <c r="F611" t="s">
        <v>143</v>
      </c>
      <c r="G611" t="s">
        <v>1350</v>
      </c>
      <c r="H611">
        <v>15480</v>
      </c>
      <c r="I611">
        <v>1</v>
      </c>
      <c r="J611">
        <v>5119</v>
      </c>
      <c r="K611">
        <v>0.12926356589147286</v>
      </c>
      <c r="L611">
        <v>0.39089665950380936</v>
      </c>
      <c r="M611">
        <v>0.12926356589147286</v>
      </c>
      <c r="N611">
        <v>1</v>
      </c>
      <c r="O611">
        <v>1</v>
      </c>
      <c r="P611">
        <v>152</v>
      </c>
      <c r="Q611">
        <v>0</v>
      </c>
      <c r="R611">
        <v>0.99493142516398025</v>
      </c>
      <c r="S611">
        <v>2024</v>
      </c>
      <c r="T611">
        <v>36</v>
      </c>
    </row>
    <row r="612" spans="1:20" x14ac:dyDescent="0.3">
      <c r="A612" s="284" t="s">
        <v>2504</v>
      </c>
      <c r="B612">
        <v>138</v>
      </c>
      <c r="C612" t="s">
        <v>861</v>
      </c>
      <c r="D612" t="s">
        <v>402</v>
      </c>
      <c r="E612">
        <v>1161</v>
      </c>
      <c r="F612" t="s">
        <v>143</v>
      </c>
      <c r="G612" t="s">
        <v>1350</v>
      </c>
      <c r="H612">
        <v>15480</v>
      </c>
      <c r="I612">
        <v>2</v>
      </c>
      <c r="J612">
        <v>5523</v>
      </c>
      <c r="K612">
        <v>7.4999999999999997E-2</v>
      </c>
      <c r="L612">
        <v>0.2102118413905486</v>
      </c>
      <c r="M612">
        <v>0.20426356589147288</v>
      </c>
      <c r="N612">
        <v>2</v>
      </c>
      <c r="O612">
        <v>1</v>
      </c>
      <c r="P612">
        <v>1</v>
      </c>
      <c r="Q612">
        <v>1</v>
      </c>
      <c r="R612">
        <v>0.12926356589147286</v>
      </c>
      <c r="S612">
        <v>2024</v>
      </c>
      <c r="T612">
        <v>36</v>
      </c>
    </row>
    <row r="613" spans="1:20" x14ac:dyDescent="0.3">
      <c r="A613" s="284" t="s">
        <v>2611</v>
      </c>
      <c r="B613">
        <v>138</v>
      </c>
      <c r="C613" t="s">
        <v>861</v>
      </c>
      <c r="D613" t="s">
        <v>576</v>
      </c>
      <c r="E613">
        <v>1062</v>
      </c>
      <c r="F613" t="s">
        <v>143</v>
      </c>
      <c r="G613" t="s">
        <v>1350</v>
      </c>
      <c r="H613">
        <v>15480</v>
      </c>
      <c r="I613">
        <v>3</v>
      </c>
      <c r="J613">
        <v>2709</v>
      </c>
      <c r="K613">
        <v>6.86046511627907E-2</v>
      </c>
      <c r="L613">
        <v>0.39202657807308972</v>
      </c>
      <c r="M613">
        <v>0.27286821705426356</v>
      </c>
      <c r="N613">
        <v>3</v>
      </c>
      <c r="O613">
        <v>1</v>
      </c>
      <c r="P613">
        <v>2</v>
      </c>
      <c r="Q613">
        <v>1</v>
      </c>
      <c r="R613">
        <v>0.20426356589147288</v>
      </c>
      <c r="S613">
        <v>2024</v>
      </c>
      <c r="T613">
        <v>36</v>
      </c>
    </row>
    <row r="614" spans="1:20" x14ac:dyDescent="0.3">
      <c r="A614" s="284" t="s">
        <v>2612</v>
      </c>
      <c r="B614">
        <v>138</v>
      </c>
      <c r="C614" t="s">
        <v>861</v>
      </c>
      <c r="D614" t="s">
        <v>508</v>
      </c>
      <c r="E614">
        <v>954</v>
      </c>
      <c r="F614" t="s">
        <v>143</v>
      </c>
      <c r="G614" t="s">
        <v>1350</v>
      </c>
      <c r="H614">
        <v>15480</v>
      </c>
      <c r="I614">
        <v>4</v>
      </c>
      <c r="J614">
        <v>2340</v>
      </c>
      <c r="K614">
        <v>6.1627906976744189E-2</v>
      </c>
      <c r="L614">
        <v>0.40769230769230769</v>
      </c>
      <c r="M614">
        <v>0.33449612403100776</v>
      </c>
      <c r="N614">
        <v>4</v>
      </c>
      <c r="O614">
        <v>1</v>
      </c>
      <c r="P614">
        <v>3</v>
      </c>
      <c r="Q614">
        <v>1</v>
      </c>
      <c r="R614">
        <v>0.27286821705426356</v>
      </c>
      <c r="S614">
        <v>2024</v>
      </c>
      <c r="T614">
        <v>36</v>
      </c>
    </row>
    <row r="615" spans="1:20" x14ac:dyDescent="0.3">
      <c r="A615" s="284" t="s">
        <v>2613</v>
      </c>
      <c r="B615">
        <v>138</v>
      </c>
      <c r="C615" t="s">
        <v>861</v>
      </c>
      <c r="D615" t="s">
        <v>662</v>
      </c>
      <c r="E615">
        <v>922</v>
      </c>
      <c r="F615" t="s">
        <v>143</v>
      </c>
      <c r="G615" t="s">
        <v>1350</v>
      </c>
      <c r="H615">
        <v>15480</v>
      </c>
      <c r="I615">
        <v>5</v>
      </c>
      <c r="J615">
        <v>2375</v>
      </c>
      <c r="K615">
        <v>5.9560723514211884E-2</v>
      </c>
      <c r="L615">
        <v>0.38821052631578945</v>
      </c>
      <c r="M615">
        <v>0.39405684754521964</v>
      </c>
      <c r="N615">
        <v>5</v>
      </c>
      <c r="O615">
        <v>1</v>
      </c>
      <c r="P615">
        <v>4</v>
      </c>
      <c r="Q615">
        <v>1</v>
      </c>
      <c r="R615">
        <v>0.33449612403100776</v>
      </c>
      <c r="S615">
        <v>2024</v>
      </c>
      <c r="T615">
        <v>36</v>
      </c>
    </row>
    <row r="616" spans="1:20" x14ac:dyDescent="0.3">
      <c r="A616" s="284" t="s">
        <v>2614</v>
      </c>
      <c r="B616">
        <v>138</v>
      </c>
      <c r="C616" t="s">
        <v>861</v>
      </c>
      <c r="D616" t="s">
        <v>665</v>
      </c>
      <c r="E616">
        <v>875</v>
      </c>
      <c r="F616" t="s">
        <v>143</v>
      </c>
      <c r="G616" t="s">
        <v>1350</v>
      </c>
      <c r="H616">
        <v>15480</v>
      </c>
      <c r="I616">
        <v>6</v>
      </c>
      <c r="J616">
        <v>1821</v>
      </c>
      <c r="K616">
        <v>5.652454780361757E-2</v>
      </c>
      <c r="L616">
        <v>0.48050521691378362</v>
      </c>
      <c r="M616">
        <v>0.45058139534883723</v>
      </c>
      <c r="N616">
        <v>6</v>
      </c>
      <c r="O616">
        <v>1</v>
      </c>
      <c r="P616">
        <v>5</v>
      </c>
      <c r="Q616">
        <v>1</v>
      </c>
      <c r="R616">
        <v>0.39405684754521964</v>
      </c>
      <c r="S616">
        <v>2024</v>
      </c>
      <c r="T616">
        <v>36</v>
      </c>
    </row>
    <row r="617" spans="1:20" x14ac:dyDescent="0.3">
      <c r="A617" s="284" t="s">
        <v>2615</v>
      </c>
      <c r="B617">
        <v>138</v>
      </c>
      <c r="C617" t="s">
        <v>861</v>
      </c>
      <c r="D617" t="s">
        <v>601</v>
      </c>
      <c r="E617">
        <v>682</v>
      </c>
      <c r="F617" t="s">
        <v>143</v>
      </c>
      <c r="G617" t="s">
        <v>1350</v>
      </c>
      <c r="H617">
        <v>15480</v>
      </c>
      <c r="I617">
        <v>7</v>
      </c>
      <c r="J617">
        <v>2857</v>
      </c>
      <c r="K617">
        <v>4.4056847545219636E-2</v>
      </c>
      <c r="L617">
        <v>0.23871193559677983</v>
      </c>
      <c r="M617">
        <v>0.49463824289405689</v>
      </c>
      <c r="N617">
        <v>7</v>
      </c>
      <c r="O617">
        <v>1</v>
      </c>
      <c r="P617">
        <v>6</v>
      </c>
      <c r="Q617">
        <v>1</v>
      </c>
      <c r="R617">
        <v>0.45058139534883723</v>
      </c>
      <c r="S617">
        <v>2024</v>
      </c>
      <c r="T617">
        <v>36</v>
      </c>
    </row>
    <row r="618" spans="1:20" x14ac:dyDescent="0.3">
      <c r="A618" s="284" t="s">
        <v>2482</v>
      </c>
      <c r="B618">
        <v>138</v>
      </c>
      <c r="C618" t="s">
        <v>861</v>
      </c>
      <c r="D618" t="s">
        <v>587</v>
      </c>
      <c r="E618">
        <v>598</v>
      </c>
      <c r="F618" t="s">
        <v>143</v>
      </c>
      <c r="G618" t="s">
        <v>1350</v>
      </c>
      <c r="H618">
        <v>15480</v>
      </c>
      <c r="I618">
        <v>8</v>
      </c>
      <c r="J618">
        <v>3439</v>
      </c>
      <c r="K618">
        <v>3.863049095607235E-2</v>
      </c>
      <c r="L618">
        <v>0.17388775806920617</v>
      </c>
      <c r="M618">
        <v>0.53326873385012918</v>
      </c>
      <c r="N618">
        <v>8</v>
      </c>
      <c r="O618">
        <v>1</v>
      </c>
      <c r="P618">
        <v>7</v>
      </c>
      <c r="Q618">
        <v>1</v>
      </c>
      <c r="R618">
        <v>0.49463824289405689</v>
      </c>
      <c r="S618">
        <v>2024</v>
      </c>
      <c r="T618">
        <v>36</v>
      </c>
    </row>
    <row r="619" spans="1:20" x14ac:dyDescent="0.3">
      <c r="A619" s="284" t="s">
        <v>2616</v>
      </c>
      <c r="B619">
        <v>138</v>
      </c>
      <c r="C619" t="s">
        <v>861</v>
      </c>
      <c r="D619" t="s">
        <v>465</v>
      </c>
      <c r="E619">
        <v>596</v>
      </c>
      <c r="F619" t="s">
        <v>143</v>
      </c>
      <c r="G619" t="s">
        <v>1350</v>
      </c>
      <c r="H619">
        <v>15480</v>
      </c>
      <c r="I619">
        <v>9</v>
      </c>
      <c r="J619">
        <v>1535</v>
      </c>
      <c r="K619">
        <v>3.850129198966408E-2</v>
      </c>
      <c r="L619">
        <v>0.38827361563517915</v>
      </c>
      <c r="M619">
        <v>0.57177002583979331</v>
      </c>
      <c r="N619">
        <v>9</v>
      </c>
      <c r="O619">
        <v>1</v>
      </c>
      <c r="P619">
        <v>8</v>
      </c>
      <c r="Q619">
        <v>1</v>
      </c>
      <c r="R619">
        <v>0.53326873385012918</v>
      </c>
      <c r="S619">
        <v>2024</v>
      </c>
      <c r="T619">
        <v>36</v>
      </c>
    </row>
    <row r="620" spans="1:20" x14ac:dyDescent="0.3">
      <c r="A620" s="284" t="s">
        <v>2485</v>
      </c>
      <c r="B620">
        <v>138</v>
      </c>
      <c r="C620" t="s">
        <v>861</v>
      </c>
      <c r="D620" t="s">
        <v>200</v>
      </c>
      <c r="E620">
        <v>568</v>
      </c>
      <c r="F620" t="s">
        <v>143</v>
      </c>
      <c r="G620" t="s">
        <v>1350</v>
      </c>
      <c r="H620">
        <v>15480</v>
      </c>
      <c r="I620">
        <v>10</v>
      </c>
      <c r="J620">
        <v>3156</v>
      </c>
      <c r="K620">
        <v>3.6692506459948322E-2</v>
      </c>
      <c r="L620">
        <v>0.17997465145754118</v>
      </c>
      <c r="M620">
        <v>0.60846253229974168</v>
      </c>
      <c r="N620">
        <v>10</v>
      </c>
      <c r="O620">
        <v>1</v>
      </c>
      <c r="P620">
        <v>9</v>
      </c>
      <c r="Q620">
        <v>1</v>
      </c>
      <c r="R620">
        <v>0.57177002583979331</v>
      </c>
      <c r="S620">
        <v>2024</v>
      </c>
      <c r="T620">
        <v>36</v>
      </c>
    </row>
    <row r="621" spans="1:20" x14ac:dyDescent="0.3">
      <c r="A621" s="284" t="s">
        <v>2617</v>
      </c>
      <c r="B621">
        <v>138</v>
      </c>
      <c r="C621" t="s">
        <v>861</v>
      </c>
      <c r="D621" t="s">
        <v>221</v>
      </c>
      <c r="E621">
        <v>496</v>
      </c>
      <c r="F621" t="s">
        <v>143</v>
      </c>
      <c r="G621" t="s">
        <v>1350</v>
      </c>
      <c r="H621">
        <v>15480</v>
      </c>
      <c r="I621">
        <v>11</v>
      </c>
      <c r="J621">
        <v>2587</v>
      </c>
      <c r="K621">
        <v>3.2041343669250648E-2</v>
      </c>
      <c r="L621">
        <v>0.19172787011982992</v>
      </c>
      <c r="M621">
        <v>0.64050387596899228</v>
      </c>
      <c r="N621">
        <v>11</v>
      </c>
      <c r="O621">
        <v>1</v>
      </c>
      <c r="P621">
        <v>10</v>
      </c>
      <c r="Q621">
        <v>1</v>
      </c>
      <c r="R621">
        <v>0.60846253229974168</v>
      </c>
      <c r="S621">
        <v>2024</v>
      </c>
      <c r="T621">
        <v>36</v>
      </c>
    </row>
    <row r="622" spans="1:20" x14ac:dyDescent="0.3">
      <c r="A622" s="284" t="s">
        <v>2462</v>
      </c>
      <c r="B622">
        <v>138</v>
      </c>
      <c r="C622" t="s">
        <v>861</v>
      </c>
      <c r="D622" t="s">
        <v>163</v>
      </c>
      <c r="E622">
        <v>408</v>
      </c>
      <c r="F622" t="s">
        <v>143</v>
      </c>
      <c r="G622" t="s">
        <v>1338</v>
      </c>
      <c r="H622">
        <v>15480</v>
      </c>
      <c r="I622">
        <v>12</v>
      </c>
      <c r="J622">
        <v>2966</v>
      </c>
      <c r="K622">
        <v>2.6356589147286821E-2</v>
      </c>
      <c r="L622">
        <v>0.13755900202292651</v>
      </c>
      <c r="M622">
        <v>0.66686046511627906</v>
      </c>
      <c r="N622">
        <v>12</v>
      </c>
      <c r="O622">
        <v>1</v>
      </c>
      <c r="P622">
        <v>11</v>
      </c>
      <c r="Q622">
        <v>1</v>
      </c>
      <c r="R622">
        <v>0.64050387596899228</v>
      </c>
      <c r="S622">
        <v>2024</v>
      </c>
      <c r="T622">
        <v>36</v>
      </c>
    </row>
    <row r="623" spans="1:20" x14ac:dyDescent="0.3">
      <c r="A623" s="284" t="s">
        <v>2395</v>
      </c>
      <c r="B623">
        <v>138</v>
      </c>
      <c r="C623" t="s">
        <v>861</v>
      </c>
      <c r="D623" t="s">
        <v>386</v>
      </c>
      <c r="E623">
        <v>362</v>
      </c>
      <c r="F623" t="s">
        <v>143</v>
      </c>
      <c r="G623" t="s">
        <v>1350</v>
      </c>
      <c r="H623">
        <v>15480</v>
      </c>
      <c r="I623">
        <v>13</v>
      </c>
      <c r="J623">
        <v>6371</v>
      </c>
      <c r="K623">
        <v>2.3385012919896642E-2</v>
      </c>
      <c r="L623">
        <v>5.6819965468529271E-2</v>
      </c>
      <c r="M623">
        <v>0.69024547803617575</v>
      </c>
      <c r="N623">
        <v>13</v>
      </c>
      <c r="O623">
        <v>1</v>
      </c>
      <c r="P623">
        <v>12</v>
      </c>
      <c r="Q623">
        <v>1</v>
      </c>
      <c r="R623">
        <v>0.66686046511627906</v>
      </c>
      <c r="S623">
        <v>2024</v>
      </c>
      <c r="T623">
        <v>36</v>
      </c>
    </row>
    <row r="624" spans="1:20" x14ac:dyDescent="0.3">
      <c r="A624" s="284" t="s">
        <v>2553</v>
      </c>
      <c r="B624">
        <v>138</v>
      </c>
      <c r="C624" t="s">
        <v>861</v>
      </c>
      <c r="D624" t="s">
        <v>404</v>
      </c>
      <c r="E624">
        <v>323</v>
      </c>
      <c r="F624" t="s">
        <v>143</v>
      </c>
      <c r="G624" t="s">
        <v>1350</v>
      </c>
      <c r="H624">
        <v>15480</v>
      </c>
      <c r="I624">
        <v>14</v>
      </c>
      <c r="J624">
        <v>2756</v>
      </c>
      <c r="K624">
        <v>2.08656330749354E-2</v>
      </c>
      <c r="L624">
        <v>0.11719883889695211</v>
      </c>
      <c r="M624">
        <v>0.71111111111111114</v>
      </c>
      <c r="N624">
        <v>14</v>
      </c>
      <c r="O624">
        <v>1</v>
      </c>
      <c r="P624">
        <v>13</v>
      </c>
      <c r="Q624">
        <v>1</v>
      </c>
      <c r="R624">
        <v>0.69024547803617575</v>
      </c>
      <c r="S624">
        <v>2024</v>
      </c>
      <c r="T624">
        <v>36</v>
      </c>
    </row>
    <row r="625" spans="1:20" x14ac:dyDescent="0.3">
      <c r="A625" s="284" t="s">
        <v>2461</v>
      </c>
      <c r="B625">
        <v>138</v>
      </c>
      <c r="C625" t="s">
        <v>861</v>
      </c>
      <c r="D625" t="s">
        <v>447</v>
      </c>
      <c r="E625">
        <v>267</v>
      </c>
      <c r="F625" t="s">
        <v>143</v>
      </c>
      <c r="G625" t="s">
        <v>1338</v>
      </c>
      <c r="H625">
        <v>15480</v>
      </c>
      <c r="I625">
        <v>15.5</v>
      </c>
      <c r="J625">
        <v>2679</v>
      </c>
      <c r="K625">
        <v>1.7248062015503877E-2</v>
      </c>
      <c r="L625">
        <v>9.9664053751399778E-2</v>
      </c>
      <c r="M625">
        <v>0.72835917312661502</v>
      </c>
      <c r="N625">
        <v>15</v>
      </c>
      <c r="O625">
        <v>1</v>
      </c>
      <c r="P625">
        <v>14</v>
      </c>
      <c r="Q625">
        <v>1</v>
      </c>
      <c r="R625">
        <v>0.71111111111111114</v>
      </c>
      <c r="S625">
        <v>2024</v>
      </c>
      <c r="T625">
        <v>36</v>
      </c>
    </row>
    <row r="626" spans="1:20" x14ac:dyDescent="0.3">
      <c r="A626" s="284" t="s">
        <v>2537</v>
      </c>
      <c r="B626">
        <v>138</v>
      </c>
      <c r="C626" t="s">
        <v>861</v>
      </c>
      <c r="D626" t="s">
        <v>165</v>
      </c>
      <c r="E626">
        <v>267</v>
      </c>
      <c r="F626" t="s">
        <v>143</v>
      </c>
      <c r="G626" t="s">
        <v>1350</v>
      </c>
      <c r="H626">
        <v>15480</v>
      </c>
      <c r="I626">
        <v>15.5</v>
      </c>
      <c r="J626">
        <v>2209</v>
      </c>
      <c r="K626">
        <v>1.7248062015503877E-2</v>
      </c>
      <c r="L626">
        <v>0.12086917157084653</v>
      </c>
      <c r="M626">
        <v>0.74560723514211891</v>
      </c>
      <c r="N626">
        <v>16</v>
      </c>
      <c r="O626">
        <v>1</v>
      </c>
      <c r="P626">
        <v>15.5</v>
      </c>
      <c r="Q626">
        <v>1</v>
      </c>
      <c r="R626">
        <v>0.72835917312661502</v>
      </c>
      <c r="S626">
        <v>2024</v>
      </c>
      <c r="T626">
        <v>36</v>
      </c>
    </row>
    <row r="627" spans="1:20" x14ac:dyDescent="0.3">
      <c r="A627" s="284" t="s">
        <v>2508</v>
      </c>
      <c r="B627">
        <v>345</v>
      </c>
      <c r="C627" t="s">
        <v>744</v>
      </c>
      <c r="D627" t="s">
        <v>384</v>
      </c>
      <c r="E627">
        <v>4117</v>
      </c>
      <c r="F627" t="s">
        <v>143</v>
      </c>
      <c r="G627" t="s">
        <v>1338</v>
      </c>
      <c r="H627">
        <v>20923</v>
      </c>
      <c r="I627">
        <v>1</v>
      </c>
      <c r="J627">
        <v>6795</v>
      </c>
      <c r="K627">
        <v>0.19676910576877121</v>
      </c>
      <c r="L627">
        <v>0.6058866813833701</v>
      </c>
      <c r="M627">
        <v>0.19676910576877121</v>
      </c>
      <c r="N627">
        <v>1</v>
      </c>
      <c r="O627">
        <v>1</v>
      </c>
      <c r="P627">
        <v>267</v>
      </c>
      <c r="Q627">
        <v>0</v>
      </c>
      <c r="R627">
        <v>0.99567183462532616</v>
      </c>
      <c r="S627">
        <v>2024</v>
      </c>
      <c r="T627">
        <v>36</v>
      </c>
    </row>
    <row r="628" spans="1:20" x14ac:dyDescent="0.3">
      <c r="A628" s="284" t="s">
        <v>2496</v>
      </c>
      <c r="B628">
        <v>345</v>
      </c>
      <c r="C628" t="s">
        <v>744</v>
      </c>
      <c r="D628" t="s">
        <v>527</v>
      </c>
      <c r="E628">
        <v>3084</v>
      </c>
      <c r="F628" t="s">
        <v>143</v>
      </c>
      <c r="G628" t="s">
        <v>1338</v>
      </c>
      <c r="H628">
        <v>20923</v>
      </c>
      <c r="I628">
        <v>2</v>
      </c>
      <c r="J628">
        <v>5195</v>
      </c>
      <c r="K628">
        <v>0.14739760072647326</v>
      </c>
      <c r="L628">
        <v>0.59364773820981709</v>
      </c>
      <c r="M628">
        <v>0.3441667064952445</v>
      </c>
      <c r="N628">
        <v>2</v>
      </c>
      <c r="O628">
        <v>1</v>
      </c>
      <c r="P628">
        <v>1</v>
      </c>
      <c r="Q628">
        <v>1</v>
      </c>
      <c r="R628">
        <v>0.19676910576877121</v>
      </c>
      <c r="S628">
        <v>2024</v>
      </c>
      <c r="T628">
        <v>36</v>
      </c>
    </row>
    <row r="629" spans="1:20" x14ac:dyDescent="0.3">
      <c r="A629" s="284" t="s">
        <v>2414</v>
      </c>
      <c r="B629">
        <v>345</v>
      </c>
      <c r="C629" t="s">
        <v>744</v>
      </c>
      <c r="D629" t="s">
        <v>490</v>
      </c>
      <c r="E629">
        <v>2626</v>
      </c>
      <c r="F629" t="s">
        <v>143</v>
      </c>
      <c r="G629" t="s">
        <v>1338</v>
      </c>
      <c r="H629">
        <v>20923</v>
      </c>
      <c r="I629">
        <v>3</v>
      </c>
      <c r="J629">
        <v>7541</v>
      </c>
      <c r="K629">
        <v>0.12550781436696459</v>
      </c>
      <c r="L629">
        <v>0.3482296777615701</v>
      </c>
      <c r="M629">
        <v>0.46967452086220907</v>
      </c>
      <c r="N629">
        <v>3</v>
      </c>
      <c r="O629">
        <v>1</v>
      </c>
      <c r="P629">
        <v>2</v>
      </c>
      <c r="Q629">
        <v>1</v>
      </c>
      <c r="R629">
        <v>0.3441667064952445</v>
      </c>
      <c r="S629">
        <v>2024</v>
      </c>
      <c r="T629">
        <v>36</v>
      </c>
    </row>
    <row r="630" spans="1:20" x14ac:dyDescent="0.3">
      <c r="A630" s="284" t="s">
        <v>2511</v>
      </c>
      <c r="B630">
        <v>345</v>
      </c>
      <c r="C630" t="s">
        <v>744</v>
      </c>
      <c r="D630" t="s">
        <v>384</v>
      </c>
      <c r="E630">
        <v>1763</v>
      </c>
      <c r="F630" t="s">
        <v>143</v>
      </c>
      <c r="G630" t="s">
        <v>1338</v>
      </c>
      <c r="H630">
        <v>20923</v>
      </c>
      <c r="I630">
        <v>4</v>
      </c>
      <c r="J630">
        <v>3361</v>
      </c>
      <c r="K630">
        <v>8.4261339196099988E-2</v>
      </c>
      <c r="L630">
        <v>0.52454626599226417</v>
      </c>
      <c r="M630">
        <v>0.55393586005830908</v>
      </c>
      <c r="N630">
        <v>4</v>
      </c>
      <c r="O630">
        <v>1</v>
      </c>
      <c r="P630">
        <v>3</v>
      </c>
      <c r="Q630">
        <v>1</v>
      </c>
      <c r="R630">
        <v>0.46967452086220907</v>
      </c>
      <c r="S630">
        <v>2024</v>
      </c>
      <c r="T630">
        <v>36</v>
      </c>
    </row>
    <row r="631" spans="1:20" x14ac:dyDescent="0.3">
      <c r="A631" s="284" t="s">
        <v>2618</v>
      </c>
      <c r="B631">
        <v>345</v>
      </c>
      <c r="C631" t="s">
        <v>744</v>
      </c>
      <c r="D631" t="s">
        <v>384</v>
      </c>
      <c r="E631">
        <v>1328</v>
      </c>
      <c r="F631" t="s">
        <v>143</v>
      </c>
      <c r="G631" t="s">
        <v>1338</v>
      </c>
      <c r="H631">
        <v>20923</v>
      </c>
      <c r="I631">
        <v>5</v>
      </c>
      <c r="J631">
        <v>2458</v>
      </c>
      <c r="K631">
        <v>6.3470821583902881E-2</v>
      </c>
      <c r="L631">
        <v>0.54027664768104144</v>
      </c>
      <c r="M631">
        <v>0.61740668164221191</v>
      </c>
      <c r="N631">
        <v>5</v>
      </c>
      <c r="O631">
        <v>1</v>
      </c>
      <c r="P631">
        <v>4</v>
      </c>
      <c r="Q631">
        <v>1</v>
      </c>
      <c r="R631">
        <v>0.55393586005830908</v>
      </c>
      <c r="S631">
        <v>2024</v>
      </c>
      <c r="T631">
        <v>36</v>
      </c>
    </row>
    <row r="632" spans="1:20" x14ac:dyDescent="0.3">
      <c r="A632" s="284" t="s">
        <v>2497</v>
      </c>
      <c r="B632">
        <v>345</v>
      </c>
      <c r="C632" t="s">
        <v>744</v>
      </c>
      <c r="D632" t="s">
        <v>391</v>
      </c>
      <c r="E632">
        <v>1124</v>
      </c>
      <c r="F632" t="s">
        <v>143</v>
      </c>
      <c r="G632" t="s">
        <v>1338</v>
      </c>
      <c r="H632">
        <v>20923</v>
      </c>
      <c r="I632">
        <v>6</v>
      </c>
      <c r="J632">
        <v>1936</v>
      </c>
      <c r="K632">
        <v>5.3720785738182862E-2</v>
      </c>
      <c r="L632">
        <v>0.58057851239669422</v>
      </c>
      <c r="M632">
        <v>0.67112746738039475</v>
      </c>
      <c r="N632">
        <v>6</v>
      </c>
      <c r="O632">
        <v>1</v>
      </c>
      <c r="P632">
        <v>5</v>
      </c>
      <c r="Q632">
        <v>1</v>
      </c>
      <c r="R632">
        <v>0.61740668164221191</v>
      </c>
      <c r="S632">
        <v>2024</v>
      </c>
      <c r="T632">
        <v>36</v>
      </c>
    </row>
    <row r="633" spans="1:20" x14ac:dyDescent="0.3">
      <c r="A633" s="284" t="s">
        <v>2619</v>
      </c>
      <c r="B633">
        <v>345</v>
      </c>
      <c r="C633" t="s">
        <v>744</v>
      </c>
      <c r="D633" t="s">
        <v>583</v>
      </c>
      <c r="E633">
        <v>925</v>
      </c>
      <c r="F633" t="s">
        <v>143</v>
      </c>
      <c r="G633" t="s">
        <v>1338</v>
      </c>
      <c r="H633">
        <v>20923</v>
      </c>
      <c r="I633">
        <v>7</v>
      </c>
      <c r="J633">
        <v>1620</v>
      </c>
      <c r="K633">
        <v>4.4209721359269705E-2</v>
      </c>
      <c r="L633">
        <v>0.57098765432098764</v>
      </c>
      <c r="M633">
        <v>0.71533718873966445</v>
      </c>
      <c r="N633">
        <v>7</v>
      </c>
      <c r="O633">
        <v>1</v>
      </c>
      <c r="P633">
        <v>6</v>
      </c>
      <c r="Q633">
        <v>1</v>
      </c>
      <c r="R633">
        <v>0.67112746738039475</v>
      </c>
      <c r="S633">
        <v>2024</v>
      </c>
      <c r="T633">
        <v>36</v>
      </c>
    </row>
    <row r="634" spans="1:20" x14ac:dyDescent="0.3">
      <c r="A634" s="284" t="s">
        <v>2620</v>
      </c>
      <c r="B634">
        <v>345</v>
      </c>
      <c r="C634" t="s">
        <v>744</v>
      </c>
      <c r="D634" t="s">
        <v>256</v>
      </c>
      <c r="E634">
        <v>677</v>
      </c>
      <c r="F634" t="s">
        <v>143</v>
      </c>
      <c r="G634" t="s">
        <v>1338</v>
      </c>
      <c r="H634">
        <v>20923</v>
      </c>
      <c r="I634">
        <v>8</v>
      </c>
      <c r="J634">
        <v>3808</v>
      </c>
      <c r="K634">
        <v>3.2356736605649285E-2</v>
      </c>
      <c r="L634">
        <v>0.17778361344537816</v>
      </c>
      <c r="M634">
        <v>0.74769392534531376</v>
      </c>
      <c r="N634">
        <v>8</v>
      </c>
      <c r="O634">
        <v>1</v>
      </c>
      <c r="P634">
        <v>7</v>
      </c>
      <c r="Q634">
        <v>1</v>
      </c>
      <c r="R634">
        <v>0.71533718873966445</v>
      </c>
      <c r="S634">
        <v>2024</v>
      </c>
      <c r="T634">
        <v>36</v>
      </c>
    </row>
    <row r="635" spans="1:20" x14ac:dyDescent="0.3">
      <c r="A635" s="284" t="s">
        <v>2621</v>
      </c>
      <c r="B635">
        <v>345</v>
      </c>
      <c r="C635" t="s">
        <v>744</v>
      </c>
      <c r="D635" t="s">
        <v>198</v>
      </c>
      <c r="E635">
        <v>570</v>
      </c>
      <c r="F635" t="s">
        <v>143</v>
      </c>
      <c r="G635" t="s">
        <v>1338</v>
      </c>
      <c r="H635">
        <v>20923</v>
      </c>
      <c r="I635">
        <v>9</v>
      </c>
      <c r="J635">
        <v>5375</v>
      </c>
      <c r="K635">
        <v>2.724274721598241E-2</v>
      </c>
      <c r="L635">
        <v>0.10604651162790697</v>
      </c>
      <c r="M635">
        <v>0.77493667256129617</v>
      </c>
      <c r="N635">
        <v>9</v>
      </c>
      <c r="O635">
        <v>1</v>
      </c>
      <c r="P635">
        <v>8</v>
      </c>
      <c r="Q635">
        <v>1</v>
      </c>
      <c r="R635">
        <v>0.74769392534531376</v>
      </c>
      <c r="S635">
        <v>2024</v>
      </c>
      <c r="T635">
        <v>36</v>
      </c>
    </row>
    <row r="636" spans="1:20" x14ac:dyDescent="0.3">
      <c r="A636" s="284" t="s">
        <v>2509</v>
      </c>
      <c r="B636">
        <v>345</v>
      </c>
      <c r="C636" t="s">
        <v>744</v>
      </c>
      <c r="D636" t="s">
        <v>531</v>
      </c>
      <c r="E636">
        <v>460</v>
      </c>
      <c r="F636" t="s">
        <v>143</v>
      </c>
      <c r="G636" t="s">
        <v>1338</v>
      </c>
      <c r="H636">
        <v>20923</v>
      </c>
      <c r="I636">
        <v>10</v>
      </c>
      <c r="J636">
        <v>3403</v>
      </c>
      <c r="K636">
        <v>2.1985374946231422E-2</v>
      </c>
      <c r="L636">
        <v>0.13517484572436086</v>
      </c>
      <c r="M636">
        <v>0.7969220475075276</v>
      </c>
      <c r="N636">
        <v>10</v>
      </c>
      <c r="O636">
        <v>0</v>
      </c>
      <c r="P636">
        <v>9</v>
      </c>
      <c r="Q636">
        <v>0</v>
      </c>
      <c r="R636">
        <v>0.77493667256129617</v>
      </c>
      <c r="S636">
        <v>2024</v>
      </c>
      <c r="T636">
        <v>36</v>
      </c>
    </row>
    <row r="637" spans="1:20" x14ac:dyDescent="0.3">
      <c r="A637" s="284" t="s">
        <v>2622</v>
      </c>
      <c r="B637">
        <v>345</v>
      </c>
      <c r="C637" t="s">
        <v>744</v>
      </c>
      <c r="D637" t="s">
        <v>384</v>
      </c>
      <c r="E637">
        <v>388</v>
      </c>
      <c r="F637" t="s">
        <v>143</v>
      </c>
      <c r="G637" t="s">
        <v>1338</v>
      </c>
      <c r="H637">
        <v>20923</v>
      </c>
      <c r="I637">
        <v>11</v>
      </c>
      <c r="J637">
        <v>642</v>
      </c>
      <c r="K637">
        <v>1.8544185824212588E-2</v>
      </c>
      <c r="L637">
        <v>0.60436137071651086</v>
      </c>
      <c r="M637">
        <v>0.81546623333174018</v>
      </c>
      <c r="N637">
        <v>11</v>
      </c>
      <c r="O637">
        <v>0</v>
      </c>
      <c r="P637">
        <v>10</v>
      </c>
      <c r="Q637">
        <v>0</v>
      </c>
      <c r="R637">
        <v>0.7969220475075276</v>
      </c>
      <c r="S637">
        <v>2024</v>
      </c>
      <c r="T637">
        <v>36</v>
      </c>
    </row>
    <row r="638" spans="1:20" x14ac:dyDescent="0.3">
      <c r="A638" s="284" t="s">
        <v>2623</v>
      </c>
      <c r="B638">
        <v>345</v>
      </c>
      <c r="C638" t="s">
        <v>744</v>
      </c>
      <c r="D638" t="s">
        <v>427</v>
      </c>
      <c r="E638">
        <v>251</v>
      </c>
      <c r="F638" t="s">
        <v>143</v>
      </c>
      <c r="G638" t="s">
        <v>1338</v>
      </c>
      <c r="H638">
        <v>20923</v>
      </c>
      <c r="I638">
        <v>12</v>
      </c>
      <c r="J638">
        <v>460</v>
      </c>
      <c r="K638">
        <v>1.1996367633704536E-2</v>
      </c>
      <c r="L638">
        <v>0.54565217391304344</v>
      </c>
      <c r="M638">
        <v>0.82746260096544466</v>
      </c>
      <c r="N638">
        <v>12</v>
      </c>
      <c r="O638">
        <v>0</v>
      </c>
      <c r="P638">
        <v>11</v>
      </c>
      <c r="Q638">
        <v>0</v>
      </c>
      <c r="R638">
        <v>0.81546623333174018</v>
      </c>
      <c r="S638">
        <v>2024</v>
      </c>
      <c r="T638">
        <v>36</v>
      </c>
    </row>
    <row r="639" spans="1:20" x14ac:dyDescent="0.3">
      <c r="A639" s="284" t="s">
        <v>2398</v>
      </c>
      <c r="B639">
        <v>345</v>
      </c>
      <c r="C639" t="s">
        <v>744</v>
      </c>
      <c r="D639" t="s">
        <v>511</v>
      </c>
      <c r="E639">
        <v>223</v>
      </c>
      <c r="F639" t="s">
        <v>143</v>
      </c>
      <c r="G639" t="s">
        <v>1345</v>
      </c>
      <c r="H639">
        <v>20923</v>
      </c>
      <c r="I639">
        <v>13</v>
      </c>
      <c r="J639">
        <v>5935</v>
      </c>
      <c r="K639">
        <v>1.0658127419586102E-2</v>
      </c>
      <c r="L639">
        <v>3.7573715248525694E-2</v>
      </c>
      <c r="M639">
        <v>0.83812072838503071</v>
      </c>
      <c r="N639">
        <v>13</v>
      </c>
      <c r="O639">
        <v>0</v>
      </c>
      <c r="P639">
        <v>12</v>
      </c>
      <c r="Q639">
        <v>0</v>
      </c>
      <c r="R639">
        <v>0.82746260096544466</v>
      </c>
      <c r="S639">
        <v>2024</v>
      </c>
      <c r="T639">
        <v>36</v>
      </c>
    </row>
    <row r="640" spans="1:20" x14ac:dyDescent="0.3">
      <c r="A640" s="284" t="s">
        <v>2624</v>
      </c>
      <c r="B640">
        <v>345</v>
      </c>
      <c r="C640" t="s">
        <v>744</v>
      </c>
      <c r="D640" t="s">
        <v>385</v>
      </c>
      <c r="E640">
        <v>222</v>
      </c>
      <c r="F640" t="s">
        <v>143</v>
      </c>
      <c r="G640" t="s">
        <v>1338</v>
      </c>
      <c r="H640">
        <v>20923</v>
      </c>
      <c r="I640">
        <v>14</v>
      </c>
      <c r="J640">
        <v>1261</v>
      </c>
      <c r="K640">
        <v>1.0610333126224728E-2</v>
      </c>
      <c r="L640">
        <v>0.17605075337034101</v>
      </c>
      <c r="M640">
        <v>0.84873106151125544</v>
      </c>
      <c r="N640">
        <v>14</v>
      </c>
      <c r="O640">
        <v>0</v>
      </c>
      <c r="P640">
        <v>13</v>
      </c>
      <c r="Q640">
        <v>0</v>
      </c>
      <c r="R640">
        <v>0.83812072838503071</v>
      </c>
      <c r="S640">
        <v>2024</v>
      </c>
      <c r="T640">
        <v>36</v>
      </c>
    </row>
    <row r="641" spans="1:20" x14ac:dyDescent="0.3">
      <c r="A641" s="284" t="s">
        <v>2625</v>
      </c>
      <c r="B641">
        <v>345</v>
      </c>
      <c r="C641" t="s">
        <v>744</v>
      </c>
      <c r="D641" t="s">
        <v>411</v>
      </c>
      <c r="E641">
        <v>150</v>
      </c>
      <c r="F641" t="s">
        <v>143</v>
      </c>
      <c r="G641" t="s">
        <v>1338</v>
      </c>
      <c r="H641">
        <v>20923</v>
      </c>
      <c r="I641">
        <v>15</v>
      </c>
      <c r="J641">
        <v>955</v>
      </c>
      <c r="K641">
        <v>7.1691440042058975E-3</v>
      </c>
      <c r="L641">
        <v>0.15706806282722513</v>
      </c>
      <c r="M641">
        <v>0.85590020551546131</v>
      </c>
      <c r="N641">
        <v>15</v>
      </c>
      <c r="O641">
        <v>0</v>
      </c>
      <c r="P641">
        <v>14</v>
      </c>
      <c r="Q641">
        <v>0</v>
      </c>
      <c r="R641">
        <v>0.84873106151125544</v>
      </c>
      <c r="S641">
        <v>2024</v>
      </c>
      <c r="T641">
        <v>36</v>
      </c>
    </row>
    <row r="642" spans="1:20" x14ac:dyDescent="0.3">
      <c r="A642" s="284" t="s">
        <v>2344</v>
      </c>
      <c r="B642">
        <v>3107</v>
      </c>
      <c r="C642" t="s">
        <v>713</v>
      </c>
      <c r="D642" t="s">
        <v>205</v>
      </c>
      <c r="E642">
        <v>2167</v>
      </c>
      <c r="F642" t="s">
        <v>143</v>
      </c>
      <c r="G642" t="s">
        <v>1345</v>
      </c>
      <c r="H642">
        <v>27148</v>
      </c>
      <c r="I642">
        <v>1</v>
      </c>
      <c r="J642">
        <v>4160</v>
      </c>
      <c r="K642">
        <v>7.9821717990275529E-2</v>
      </c>
      <c r="L642">
        <v>0.52091346153846152</v>
      </c>
      <c r="M642">
        <v>7.9821717990275529E-2</v>
      </c>
      <c r="N642">
        <v>1</v>
      </c>
      <c r="O642">
        <v>1</v>
      </c>
      <c r="P642">
        <v>332.5</v>
      </c>
      <c r="Q642">
        <v>0</v>
      </c>
      <c r="R642">
        <v>0.99445586197007341</v>
      </c>
      <c r="S642">
        <v>2024</v>
      </c>
      <c r="T642">
        <v>36</v>
      </c>
    </row>
    <row r="643" spans="1:20" x14ac:dyDescent="0.3">
      <c r="A643" s="284" t="s">
        <v>2333</v>
      </c>
      <c r="B643">
        <v>3107</v>
      </c>
      <c r="C643" t="s">
        <v>713</v>
      </c>
      <c r="D643" t="s">
        <v>265</v>
      </c>
      <c r="E643">
        <v>1858</v>
      </c>
      <c r="F643" t="s">
        <v>143</v>
      </c>
      <c r="G643" t="s">
        <v>1345</v>
      </c>
      <c r="H643">
        <v>27148</v>
      </c>
      <c r="I643">
        <v>2</v>
      </c>
      <c r="J643">
        <v>6276</v>
      </c>
      <c r="K643">
        <v>6.8439664063651096E-2</v>
      </c>
      <c r="L643">
        <v>0.29604843849585721</v>
      </c>
      <c r="M643">
        <v>0.14826138205392664</v>
      </c>
      <c r="N643">
        <v>2</v>
      </c>
      <c r="O643">
        <v>1</v>
      </c>
      <c r="P643">
        <v>1</v>
      </c>
      <c r="Q643">
        <v>1</v>
      </c>
      <c r="R643">
        <v>7.9821717990275529E-2</v>
      </c>
      <c r="S643">
        <v>2024</v>
      </c>
      <c r="T643">
        <v>36</v>
      </c>
    </row>
    <row r="644" spans="1:20" x14ac:dyDescent="0.3">
      <c r="A644" s="284" t="s">
        <v>2338</v>
      </c>
      <c r="B644">
        <v>3107</v>
      </c>
      <c r="C644" t="s">
        <v>713</v>
      </c>
      <c r="D644" t="s">
        <v>264</v>
      </c>
      <c r="E644">
        <v>1466</v>
      </c>
      <c r="F644" t="s">
        <v>143</v>
      </c>
      <c r="G644" t="s">
        <v>1345</v>
      </c>
      <c r="H644">
        <v>27148</v>
      </c>
      <c r="I644">
        <v>3</v>
      </c>
      <c r="J644">
        <v>3655</v>
      </c>
      <c r="K644">
        <v>5.400029468100781E-2</v>
      </c>
      <c r="L644">
        <v>0.40109439124487006</v>
      </c>
      <c r="M644">
        <v>0.20226167673493445</v>
      </c>
      <c r="N644">
        <v>3</v>
      </c>
      <c r="O644">
        <v>1</v>
      </c>
      <c r="P644">
        <v>2</v>
      </c>
      <c r="Q644">
        <v>1</v>
      </c>
      <c r="R644">
        <v>0.14826138205392664</v>
      </c>
      <c r="S644">
        <v>2024</v>
      </c>
      <c r="T644">
        <v>36</v>
      </c>
    </row>
    <row r="645" spans="1:20" x14ac:dyDescent="0.3">
      <c r="A645" s="284" t="s">
        <v>2337</v>
      </c>
      <c r="B645">
        <v>3107</v>
      </c>
      <c r="C645" t="s">
        <v>713</v>
      </c>
      <c r="D645" t="s">
        <v>520</v>
      </c>
      <c r="E645">
        <v>1445</v>
      </c>
      <c r="F645" t="s">
        <v>143</v>
      </c>
      <c r="G645" t="s">
        <v>1345</v>
      </c>
      <c r="H645">
        <v>27148</v>
      </c>
      <c r="I645">
        <v>4</v>
      </c>
      <c r="J645">
        <v>3995</v>
      </c>
      <c r="K645">
        <v>5.3226757035509061E-2</v>
      </c>
      <c r="L645">
        <v>0.36170212765957449</v>
      </c>
      <c r="M645">
        <v>0.2554884337704435</v>
      </c>
      <c r="N645">
        <v>4</v>
      </c>
      <c r="O645">
        <v>1</v>
      </c>
      <c r="P645">
        <v>3</v>
      </c>
      <c r="Q645">
        <v>1</v>
      </c>
      <c r="R645">
        <v>0.20226167673493445</v>
      </c>
      <c r="S645">
        <v>2024</v>
      </c>
      <c r="T645">
        <v>36</v>
      </c>
    </row>
    <row r="646" spans="1:20" x14ac:dyDescent="0.3">
      <c r="A646" s="284" t="s">
        <v>2345</v>
      </c>
      <c r="B646">
        <v>3107</v>
      </c>
      <c r="C646" t="s">
        <v>713</v>
      </c>
      <c r="D646" t="s">
        <v>264</v>
      </c>
      <c r="E646">
        <v>1316</v>
      </c>
      <c r="F646" t="s">
        <v>143</v>
      </c>
      <c r="G646" t="s">
        <v>1345</v>
      </c>
      <c r="H646">
        <v>27148</v>
      </c>
      <c r="I646">
        <v>5</v>
      </c>
      <c r="J646">
        <v>3478</v>
      </c>
      <c r="K646">
        <v>4.8475025784588184E-2</v>
      </c>
      <c r="L646">
        <v>0.3783783783783784</v>
      </c>
      <c r="M646">
        <v>0.30396345955503168</v>
      </c>
      <c r="N646">
        <v>5</v>
      </c>
      <c r="O646">
        <v>1</v>
      </c>
      <c r="P646">
        <v>4</v>
      </c>
      <c r="Q646">
        <v>1</v>
      </c>
      <c r="R646">
        <v>0.2554884337704435</v>
      </c>
      <c r="S646">
        <v>2024</v>
      </c>
      <c r="T646">
        <v>36</v>
      </c>
    </row>
    <row r="647" spans="1:20" x14ac:dyDescent="0.3">
      <c r="A647" s="284" t="s">
        <v>2340</v>
      </c>
      <c r="B647">
        <v>3107</v>
      </c>
      <c r="C647" t="s">
        <v>713</v>
      </c>
      <c r="D647" t="s">
        <v>398</v>
      </c>
      <c r="E647">
        <v>1106</v>
      </c>
      <c r="F647" t="s">
        <v>143</v>
      </c>
      <c r="G647" t="s">
        <v>1345</v>
      </c>
      <c r="H647">
        <v>27148</v>
      </c>
      <c r="I647">
        <v>6</v>
      </c>
      <c r="J647">
        <v>3290</v>
      </c>
      <c r="K647">
        <v>4.0739649329600711E-2</v>
      </c>
      <c r="L647">
        <v>0.33617021276595743</v>
      </c>
      <c r="M647">
        <v>0.3447031088846324</v>
      </c>
      <c r="N647">
        <v>6</v>
      </c>
      <c r="O647">
        <v>1</v>
      </c>
      <c r="P647">
        <v>5</v>
      </c>
      <c r="Q647">
        <v>1</v>
      </c>
      <c r="R647">
        <v>0.30396345955503168</v>
      </c>
      <c r="S647">
        <v>2024</v>
      </c>
      <c r="T647">
        <v>36</v>
      </c>
    </row>
    <row r="648" spans="1:20" x14ac:dyDescent="0.3">
      <c r="A648" s="284" t="s">
        <v>2503</v>
      </c>
      <c r="B648">
        <v>3107</v>
      </c>
      <c r="C648" t="s">
        <v>713</v>
      </c>
      <c r="D648" t="s">
        <v>205</v>
      </c>
      <c r="E648">
        <v>979</v>
      </c>
      <c r="F648" t="s">
        <v>143</v>
      </c>
      <c r="G648" t="s">
        <v>1345</v>
      </c>
      <c r="H648">
        <v>27148</v>
      </c>
      <c r="I648">
        <v>7</v>
      </c>
      <c r="J648">
        <v>3625</v>
      </c>
      <c r="K648">
        <v>3.606158833063209E-2</v>
      </c>
      <c r="L648">
        <v>0.27006896551724136</v>
      </c>
      <c r="M648">
        <v>0.38076469721526451</v>
      </c>
      <c r="N648">
        <v>7</v>
      </c>
      <c r="O648">
        <v>1</v>
      </c>
      <c r="P648">
        <v>6</v>
      </c>
      <c r="Q648">
        <v>1</v>
      </c>
      <c r="R648">
        <v>0.3447031088846324</v>
      </c>
      <c r="S648">
        <v>2024</v>
      </c>
      <c r="T648">
        <v>36</v>
      </c>
    </row>
    <row r="649" spans="1:20" x14ac:dyDescent="0.3">
      <c r="A649" s="284" t="s">
        <v>2388</v>
      </c>
      <c r="B649">
        <v>3107</v>
      </c>
      <c r="C649" t="s">
        <v>713</v>
      </c>
      <c r="D649" t="s">
        <v>264</v>
      </c>
      <c r="E649">
        <v>875</v>
      </c>
      <c r="F649" t="s">
        <v>143</v>
      </c>
      <c r="G649" t="s">
        <v>1345</v>
      </c>
      <c r="H649">
        <v>27148</v>
      </c>
      <c r="I649">
        <v>8</v>
      </c>
      <c r="J649">
        <v>2561</v>
      </c>
      <c r="K649">
        <v>3.2230735229114481E-2</v>
      </c>
      <c r="L649">
        <v>0.34166341272940259</v>
      </c>
      <c r="M649">
        <v>0.41299543244437897</v>
      </c>
      <c r="N649">
        <v>8</v>
      </c>
      <c r="O649">
        <v>1</v>
      </c>
      <c r="P649">
        <v>7</v>
      </c>
      <c r="Q649">
        <v>1</v>
      </c>
      <c r="R649">
        <v>0.38076469721526451</v>
      </c>
      <c r="S649">
        <v>2024</v>
      </c>
      <c r="T649">
        <v>36</v>
      </c>
    </row>
    <row r="650" spans="1:20" x14ac:dyDescent="0.3">
      <c r="A650" s="284" t="s">
        <v>2398</v>
      </c>
      <c r="B650">
        <v>3107</v>
      </c>
      <c r="C650" t="s">
        <v>713</v>
      </c>
      <c r="D650" t="s">
        <v>511</v>
      </c>
      <c r="E650">
        <v>765</v>
      </c>
      <c r="F650" t="s">
        <v>143</v>
      </c>
      <c r="G650" t="s">
        <v>1345</v>
      </c>
      <c r="H650">
        <v>27148</v>
      </c>
      <c r="I650">
        <v>9</v>
      </c>
      <c r="J650">
        <v>5935</v>
      </c>
      <c r="K650">
        <v>2.8178871371740091E-2</v>
      </c>
      <c r="L650">
        <v>0.12889637742207244</v>
      </c>
      <c r="M650">
        <v>0.44117430381611905</v>
      </c>
      <c r="N650">
        <v>9</v>
      </c>
      <c r="O650">
        <v>1</v>
      </c>
      <c r="P650">
        <v>8</v>
      </c>
      <c r="Q650">
        <v>1</v>
      </c>
      <c r="R650">
        <v>0.41299543244437897</v>
      </c>
      <c r="S650">
        <v>2024</v>
      </c>
      <c r="T650">
        <v>36</v>
      </c>
    </row>
    <row r="651" spans="1:20" x14ac:dyDescent="0.3">
      <c r="A651" s="284" t="s">
        <v>2347</v>
      </c>
      <c r="B651">
        <v>3107</v>
      </c>
      <c r="C651" t="s">
        <v>713</v>
      </c>
      <c r="D651" t="s">
        <v>215</v>
      </c>
      <c r="E651">
        <v>751</v>
      </c>
      <c r="F651" t="s">
        <v>143</v>
      </c>
      <c r="G651" t="s">
        <v>1347</v>
      </c>
      <c r="H651">
        <v>27148</v>
      </c>
      <c r="I651">
        <v>10</v>
      </c>
      <c r="J651">
        <v>10172</v>
      </c>
      <c r="K651">
        <v>2.7663179608074261E-2</v>
      </c>
      <c r="L651">
        <v>7.3830121903263865E-2</v>
      </c>
      <c r="M651">
        <v>0.46883748342419329</v>
      </c>
      <c r="N651">
        <v>10</v>
      </c>
      <c r="O651">
        <v>1</v>
      </c>
      <c r="P651">
        <v>9</v>
      </c>
      <c r="Q651">
        <v>1</v>
      </c>
      <c r="R651">
        <v>0.44117430381611905</v>
      </c>
      <c r="S651">
        <v>2024</v>
      </c>
      <c r="T651">
        <v>36</v>
      </c>
    </row>
    <row r="652" spans="1:20" x14ac:dyDescent="0.3">
      <c r="A652" s="284" t="s">
        <v>2502</v>
      </c>
      <c r="B652">
        <v>3107</v>
      </c>
      <c r="C652" t="s">
        <v>713</v>
      </c>
      <c r="D652" t="s">
        <v>238</v>
      </c>
      <c r="E652">
        <v>697</v>
      </c>
      <c r="F652" t="s">
        <v>143</v>
      </c>
      <c r="G652" t="s">
        <v>1345</v>
      </c>
      <c r="H652">
        <v>27148</v>
      </c>
      <c r="I652">
        <v>11</v>
      </c>
      <c r="J652">
        <v>4316</v>
      </c>
      <c r="K652">
        <v>2.5674082805363194E-2</v>
      </c>
      <c r="L652">
        <v>0.16149212233549584</v>
      </c>
      <c r="M652">
        <v>0.4945115662295565</v>
      </c>
      <c r="N652">
        <v>11</v>
      </c>
      <c r="O652">
        <v>1</v>
      </c>
      <c r="P652">
        <v>10</v>
      </c>
      <c r="Q652">
        <v>1</v>
      </c>
      <c r="R652">
        <v>0.46883748342419329</v>
      </c>
      <c r="S652">
        <v>2024</v>
      </c>
      <c r="T652">
        <v>36</v>
      </c>
    </row>
    <row r="653" spans="1:20" x14ac:dyDescent="0.3">
      <c r="A653" s="284" t="s">
        <v>2549</v>
      </c>
      <c r="B653">
        <v>3107</v>
      </c>
      <c r="C653" t="s">
        <v>713</v>
      </c>
      <c r="D653" t="s">
        <v>205</v>
      </c>
      <c r="E653">
        <v>675</v>
      </c>
      <c r="F653" t="s">
        <v>143</v>
      </c>
      <c r="G653" t="s">
        <v>1345</v>
      </c>
      <c r="H653">
        <v>27148</v>
      </c>
      <c r="I653">
        <v>12</v>
      </c>
      <c r="J653">
        <v>2908</v>
      </c>
      <c r="K653">
        <v>2.4863710033888316E-2</v>
      </c>
      <c r="L653">
        <v>0.23211829436038514</v>
      </c>
      <c r="M653">
        <v>0.51937527626344482</v>
      </c>
      <c r="N653">
        <v>12</v>
      </c>
      <c r="O653">
        <v>1</v>
      </c>
      <c r="P653">
        <v>11</v>
      </c>
      <c r="Q653">
        <v>1</v>
      </c>
      <c r="R653">
        <v>0.4945115662295565</v>
      </c>
      <c r="S653">
        <v>2024</v>
      </c>
      <c r="T653">
        <v>36</v>
      </c>
    </row>
    <row r="654" spans="1:20" x14ac:dyDescent="0.3">
      <c r="A654" s="284" t="s">
        <v>2334</v>
      </c>
      <c r="B654">
        <v>3107</v>
      </c>
      <c r="C654" t="s">
        <v>713</v>
      </c>
      <c r="D654" t="s">
        <v>358</v>
      </c>
      <c r="E654">
        <v>662</v>
      </c>
      <c r="F654" t="s">
        <v>143</v>
      </c>
      <c r="G654" t="s">
        <v>1345</v>
      </c>
      <c r="H654">
        <v>27148</v>
      </c>
      <c r="I654">
        <v>13</v>
      </c>
      <c r="J654">
        <v>3945</v>
      </c>
      <c r="K654">
        <v>2.4384853396198614E-2</v>
      </c>
      <c r="L654">
        <v>0.16780735107731307</v>
      </c>
      <c r="M654">
        <v>0.54376012965964349</v>
      </c>
      <c r="N654">
        <v>13</v>
      </c>
      <c r="O654">
        <v>1</v>
      </c>
      <c r="P654">
        <v>12</v>
      </c>
      <c r="Q654">
        <v>1</v>
      </c>
      <c r="R654">
        <v>0.51937527626344482</v>
      </c>
      <c r="S654">
        <v>2024</v>
      </c>
      <c r="T654">
        <v>36</v>
      </c>
    </row>
    <row r="655" spans="1:20" x14ac:dyDescent="0.3">
      <c r="A655" s="284" t="s">
        <v>2332</v>
      </c>
      <c r="B655">
        <v>3107</v>
      </c>
      <c r="C655" t="s">
        <v>713</v>
      </c>
      <c r="D655" t="s">
        <v>361</v>
      </c>
      <c r="E655">
        <v>478</v>
      </c>
      <c r="F655" t="s">
        <v>143</v>
      </c>
      <c r="G655" t="s">
        <v>1345</v>
      </c>
      <c r="H655">
        <v>27148</v>
      </c>
      <c r="I655">
        <v>14</v>
      </c>
      <c r="J655">
        <v>3560</v>
      </c>
      <c r="K655">
        <v>1.7607190216590542E-2</v>
      </c>
      <c r="L655">
        <v>0.13426966292134832</v>
      </c>
      <c r="M655">
        <v>0.56136731987623401</v>
      </c>
      <c r="N655">
        <v>14</v>
      </c>
      <c r="O655">
        <v>1</v>
      </c>
      <c r="P655">
        <v>13</v>
      </c>
      <c r="Q655">
        <v>1</v>
      </c>
      <c r="R655">
        <v>0.54376012965964349</v>
      </c>
      <c r="S655">
        <v>2024</v>
      </c>
      <c r="T655">
        <v>36</v>
      </c>
    </row>
    <row r="656" spans="1:20" x14ac:dyDescent="0.3">
      <c r="A656" s="284" t="s">
        <v>2343</v>
      </c>
      <c r="B656">
        <v>3107</v>
      </c>
      <c r="C656" t="s">
        <v>713</v>
      </c>
      <c r="D656" t="s">
        <v>504</v>
      </c>
      <c r="E656">
        <v>475</v>
      </c>
      <c r="F656" t="s">
        <v>143</v>
      </c>
      <c r="G656" t="s">
        <v>1346</v>
      </c>
      <c r="H656">
        <v>27148</v>
      </c>
      <c r="I656">
        <v>15</v>
      </c>
      <c r="J656">
        <v>6970</v>
      </c>
      <c r="K656">
        <v>1.7496684838662149E-2</v>
      </c>
      <c r="L656">
        <v>6.8149210903873741E-2</v>
      </c>
      <c r="M656">
        <v>0.57886400471489619</v>
      </c>
      <c r="N656">
        <v>15</v>
      </c>
      <c r="O656">
        <v>1</v>
      </c>
      <c r="P656">
        <v>14</v>
      </c>
      <c r="Q656">
        <v>1</v>
      </c>
      <c r="R656">
        <v>0.56136731987623401</v>
      </c>
      <c r="S656">
        <v>2024</v>
      </c>
      <c r="T656">
        <v>36</v>
      </c>
    </row>
    <row r="657" spans="1:20" x14ac:dyDescent="0.3">
      <c r="A657" s="284" t="s">
        <v>2397</v>
      </c>
      <c r="B657">
        <v>3108</v>
      </c>
      <c r="C657" t="s">
        <v>716</v>
      </c>
      <c r="D657" t="s">
        <v>297</v>
      </c>
      <c r="E657">
        <v>1644</v>
      </c>
      <c r="F657" t="s">
        <v>143</v>
      </c>
      <c r="G657" t="s">
        <v>1350</v>
      </c>
      <c r="H657">
        <v>11234</v>
      </c>
      <c r="I657">
        <v>1</v>
      </c>
      <c r="J657">
        <v>4738</v>
      </c>
      <c r="K657">
        <v>0.14634146341463414</v>
      </c>
      <c r="L657">
        <v>0.34698184888138456</v>
      </c>
      <c r="M657">
        <v>0.14634146341463414</v>
      </c>
      <c r="N657">
        <v>1</v>
      </c>
      <c r="O657">
        <v>1</v>
      </c>
      <c r="P657">
        <v>550.5</v>
      </c>
      <c r="Q657">
        <v>0</v>
      </c>
      <c r="R657">
        <v>0.99642699278029778</v>
      </c>
      <c r="S657">
        <v>2024</v>
      </c>
      <c r="T657">
        <v>36</v>
      </c>
    </row>
    <row r="658" spans="1:20" x14ac:dyDescent="0.3">
      <c r="A658" s="284" t="s">
        <v>2395</v>
      </c>
      <c r="B658">
        <v>3108</v>
      </c>
      <c r="C658" t="s">
        <v>716</v>
      </c>
      <c r="D658" t="s">
        <v>386</v>
      </c>
      <c r="E658">
        <v>1174</v>
      </c>
      <c r="F658" t="s">
        <v>143</v>
      </c>
      <c r="G658" t="s">
        <v>1350</v>
      </c>
      <c r="H658">
        <v>11234</v>
      </c>
      <c r="I658">
        <v>2</v>
      </c>
      <c r="J658">
        <v>6371</v>
      </c>
      <c r="K658">
        <v>0.10450418372796867</v>
      </c>
      <c r="L658">
        <v>0.18427248469628002</v>
      </c>
      <c r="M658">
        <v>0.25084564714260282</v>
      </c>
      <c r="N658">
        <v>2</v>
      </c>
      <c r="O658">
        <v>1</v>
      </c>
      <c r="P658">
        <v>1</v>
      </c>
      <c r="Q658">
        <v>1</v>
      </c>
      <c r="R658">
        <v>0.14634146341463414</v>
      </c>
      <c r="S658">
        <v>2024</v>
      </c>
      <c r="T658">
        <v>36</v>
      </c>
    </row>
    <row r="659" spans="1:20" x14ac:dyDescent="0.3">
      <c r="A659" s="284" t="s">
        <v>2398</v>
      </c>
      <c r="B659">
        <v>3108</v>
      </c>
      <c r="C659" t="s">
        <v>716</v>
      </c>
      <c r="D659" t="s">
        <v>511</v>
      </c>
      <c r="E659">
        <v>963</v>
      </c>
      <c r="F659" t="s">
        <v>143</v>
      </c>
      <c r="G659" t="s">
        <v>1345</v>
      </c>
      <c r="H659">
        <v>11234</v>
      </c>
      <c r="I659">
        <v>3</v>
      </c>
      <c r="J659">
        <v>5935</v>
      </c>
      <c r="K659">
        <v>8.5721915613316713E-2</v>
      </c>
      <c r="L659">
        <v>0.16225779275484414</v>
      </c>
      <c r="M659">
        <v>0.33656756275591954</v>
      </c>
      <c r="N659">
        <v>3</v>
      </c>
      <c r="O659">
        <v>1</v>
      </c>
      <c r="P659">
        <v>2</v>
      </c>
      <c r="Q659">
        <v>1</v>
      </c>
      <c r="R659">
        <v>0.25084564714260282</v>
      </c>
      <c r="S659">
        <v>2024</v>
      </c>
      <c r="T659">
        <v>36</v>
      </c>
    </row>
    <row r="660" spans="1:20" x14ac:dyDescent="0.3">
      <c r="A660" s="284" t="s">
        <v>2502</v>
      </c>
      <c r="B660">
        <v>3108</v>
      </c>
      <c r="C660" t="s">
        <v>716</v>
      </c>
      <c r="D660" t="s">
        <v>238</v>
      </c>
      <c r="E660">
        <v>811</v>
      </c>
      <c r="F660" t="s">
        <v>143</v>
      </c>
      <c r="G660" t="s">
        <v>1345</v>
      </c>
      <c r="H660">
        <v>11234</v>
      </c>
      <c r="I660">
        <v>4</v>
      </c>
      <c r="J660">
        <v>4316</v>
      </c>
      <c r="K660">
        <v>7.2191561331671705E-2</v>
      </c>
      <c r="L660">
        <v>0.18790546802594996</v>
      </c>
      <c r="M660">
        <v>0.40875912408759124</v>
      </c>
      <c r="N660">
        <v>4</v>
      </c>
      <c r="O660">
        <v>1</v>
      </c>
      <c r="P660">
        <v>3</v>
      </c>
      <c r="Q660">
        <v>1</v>
      </c>
      <c r="R660">
        <v>0.33656756275591954</v>
      </c>
      <c r="S660">
        <v>2024</v>
      </c>
      <c r="T660">
        <v>36</v>
      </c>
    </row>
    <row r="661" spans="1:20" x14ac:dyDescent="0.3">
      <c r="A661" s="284" t="s">
        <v>2510</v>
      </c>
      <c r="B661">
        <v>3108</v>
      </c>
      <c r="C661" t="s">
        <v>716</v>
      </c>
      <c r="D661" t="s">
        <v>224</v>
      </c>
      <c r="E661">
        <v>653</v>
      </c>
      <c r="F661" t="s">
        <v>143</v>
      </c>
      <c r="G661" t="s">
        <v>1350</v>
      </c>
      <c r="H661">
        <v>11234</v>
      </c>
      <c r="I661">
        <v>5</v>
      </c>
      <c r="J661">
        <v>2559</v>
      </c>
      <c r="K661">
        <v>5.812711411785651E-2</v>
      </c>
      <c r="L661">
        <v>0.25517780382962096</v>
      </c>
      <c r="M661">
        <v>0.46688623820544772</v>
      </c>
      <c r="N661">
        <v>5</v>
      </c>
      <c r="O661">
        <v>1</v>
      </c>
      <c r="P661">
        <v>4</v>
      </c>
      <c r="Q661">
        <v>1</v>
      </c>
      <c r="R661">
        <v>0.40875912408759124</v>
      </c>
      <c r="S661">
        <v>2024</v>
      </c>
      <c r="T661">
        <v>36</v>
      </c>
    </row>
    <row r="662" spans="1:20" x14ac:dyDescent="0.3">
      <c r="A662" s="284" t="s">
        <v>2499</v>
      </c>
      <c r="B662">
        <v>3108</v>
      </c>
      <c r="C662" t="s">
        <v>716</v>
      </c>
      <c r="D662" t="s">
        <v>546</v>
      </c>
      <c r="E662">
        <v>603</v>
      </c>
      <c r="F662" t="s">
        <v>143</v>
      </c>
      <c r="G662" t="s">
        <v>1350</v>
      </c>
      <c r="H662">
        <v>11234</v>
      </c>
      <c r="I662">
        <v>6</v>
      </c>
      <c r="J662">
        <v>2058</v>
      </c>
      <c r="K662">
        <v>5.3676339683104861E-2</v>
      </c>
      <c r="L662">
        <v>0.29300291545189505</v>
      </c>
      <c r="M662">
        <v>0.52056257788855254</v>
      </c>
      <c r="N662">
        <v>6</v>
      </c>
      <c r="O662">
        <v>1</v>
      </c>
      <c r="P662">
        <v>5</v>
      </c>
      <c r="Q662">
        <v>1</v>
      </c>
      <c r="R662">
        <v>0.46688623820544772</v>
      </c>
      <c r="S662">
        <v>2024</v>
      </c>
      <c r="T662">
        <v>36</v>
      </c>
    </row>
    <row r="663" spans="1:20" x14ac:dyDescent="0.3">
      <c r="A663" s="284" t="s">
        <v>2541</v>
      </c>
      <c r="B663">
        <v>3108</v>
      </c>
      <c r="C663" t="s">
        <v>716</v>
      </c>
      <c r="D663" t="s">
        <v>546</v>
      </c>
      <c r="E663">
        <v>445</v>
      </c>
      <c r="F663" t="s">
        <v>143</v>
      </c>
      <c r="G663" t="s">
        <v>1350</v>
      </c>
      <c r="H663">
        <v>11234</v>
      </c>
      <c r="I663">
        <v>7</v>
      </c>
      <c r="J663">
        <v>1724</v>
      </c>
      <c r="K663">
        <v>3.9611892469289658E-2</v>
      </c>
      <c r="L663">
        <v>0.25812064965197218</v>
      </c>
      <c r="M663">
        <v>0.56017447035784218</v>
      </c>
      <c r="N663">
        <v>7</v>
      </c>
      <c r="O663">
        <v>1</v>
      </c>
      <c r="P663">
        <v>6</v>
      </c>
      <c r="Q663">
        <v>1</v>
      </c>
      <c r="R663">
        <v>0.52056257788855254</v>
      </c>
      <c r="S663">
        <v>2024</v>
      </c>
      <c r="T663">
        <v>36</v>
      </c>
    </row>
    <row r="664" spans="1:20" x14ac:dyDescent="0.3">
      <c r="A664" s="284" t="s">
        <v>2504</v>
      </c>
      <c r="B664">
        <v>3108</v>
      </c>
      <c r="C664" t="s">
        <v>716</v>
      </c>
      <c r="D664" t="s">
        <v>402</v>
      </c>
      <c r="E664">
        <v>430</v>
      </c>
      <c r="F664" t="s">
        <v>143</v>
      </c>
      <c r="G664" t="s">
        <v>1350</v>
      </c>
      <c r="H664">
        <v>11234</v>
      </c>
      <c r="I664">
        <v>8</v>
      </c>
      <c r="J664">
        <v>5523</v>
      </c>
      <c r="K664">
        <v>3.827666013886416E-2</v>
      </c>
      <c r="L664">
        <v>7.7856237552055049E-2</v>
      </c>
      <c r="M664">
        <v>0.5984511304967064</v>
      </c>
      <c r="N664">
        <v>8</v>
      </c>
      <c r="O664">
        <v>1</v>
      </c>
      <c r="P664">
        <v>7</v>
      </c>
      <c r="Q664">
        <v>1</v>
      </c>
      <c r="R664">
        <v>0.56017447035784218</v>
      </c>
      <c r="S664">
        <v>2024</v>
      </c>
      <c r="T664">
        <v>36</v>
      </c>
    </row>
    <row r="665" spans="1:20" x14ac:dyDescent="0.3">
      <c r="A665" s="284" t="s">
        <v>2539</v>
      </c>
      <c r="B665">
        <v>3108</v>
      </c>
      <c r="C665" t="s">
        <v>716</v>
      </c>
      <c r="D665" t="s">
        <v>546</v>
      </c>
      <c r="E665">
        <v>281</v>
      </c>
      <c r="F665" t="s">
        <v>143</v>
      </c>
      <c r="G665" t="s">
        <v>1350</v>
      </c>
      <c r="H665">
        <v>11234</v>
      </c>
      <c r="I665">
        <v>9</v>
      </c>
      <c r="J665">
        <v>1569</v>
      </c>
      <c r="K665">
        <v>2.5013352323304254E-2</v>
      </c>
      <c r="L665">
        <v>0.17909496494582536</v>
      </c>
      <c r="M665">
        <v>0.62346448282001066</v>
      </c>
      <c r="N665">
        <v>9</v>
      </c>
      <c r="O665">
        <v>1</v>
      </c>
      <c r="P665">
        <v>8</v>
      </c>
      <c r="Q665">
        <v>1</v>
      </c>
      <c r="R665">
        <v>0.5984511304967064</v>
      </c>
      <c r="S665">
        <v>2024</v>
      </c>
      <c r="T665">
        <v>36</v>
      </c>
    </row>
    <row r="666" spans="1:20" x14ac:dyDescent="0.3">
      <c r="A666" s="284" t="s">
        <v>2535</v>
      </c>
      <c r="B666">
        <v>3108</v>
      </c>
      <c r="C666" t="s">
        <v>716</v>
      </c>
      <c r="D666" t="s">
        <v>224</v>
      </c>
      <c r="E666">
        <v>240</v>
      </c>
      <c r="F666" t="s">
        <v>143</v>
      </c>
      <c r="G666" t="s">
        <v>1350</v>
      </c>
      <c r="H666">
        <v>11234</v>
      </c>
      <c r="I666">
        <v>10</v>
      </c>
      <c r="J666">
        <v>1982</v>
      </c>
      <c r="K666">
        <v>2.1363717286807905E-2</v>
      </c>
      <c r="L666">
        <v>0.12108980827447023</v>
      </c>
      <c r="M666">
        <v>0.64482820010681852</v>
      </c>
      <c r="N666">
        <v>10</v>
      </c>
      <c r="O666">
        <v>1</v>
      </c>
      <c r="P666">
        <v>9</v>
      </c>
      <c r="Q666">
        <v>1</v>
      </c>
      <c r="R666">
        <v>0.62346448282001066</v>
      </c>
      <c r="S666">
        <v>2024</v>
      </c>
      <c r="T666">
        <v>36</v>
      </c>
    </row>
    <row r="667" spans="1:20" x14ac:dyDescent="0.3">
      <c r="A667" s="284" t="s">
        <v>2538</v>
      </c>
      <c r="B667">
        <v>3108</v>
      </c>
      <c r="C667" t="s">
        <v>716</v>
      </c>
      <c r="D667" t="s">
        <v>224</v>
      </c>
      <c r="E667">
        <v>202</v>
      </c>
      <c r="F667" t="s">
        <v>143</v>
      </c>
      <c r="G667" t="s">
        <v>1350</v>
      </c>
      <c r="H667">
        <v>11234</v>
      </c>
      <c r="I667">
        <v>11</v>
      </c>
      <c r="J667">
        <v>1476</v>
      </c>
      <c r="K667">
        <v>1.7981128716396653E-2</v>
      </c>
      <c r="L667">
        <v>0.13685636856368563</v>
      </c>
      <c r="M667">
        <v>0.66280932882321519</v>
      </c>
      <c r="N667">
        <v>11</v>
      </c>
      <c r="O667">
        <v>1</v>
      </c>
      <c r="P667">
        <v>10</v>
      </c>
      <c r="Q667">
        <v>1</v>
      </c>
      <c r="R667">
        <v>0.64482820010681852</v>
      </c>
      <c r="S667">
        <v>2024</v>
      </c>
      <c r="T667">
        <v>36</v>
      </c>
    </row>
    <row r="668" spans="1:20" x14ac:dyDescent="0.3">
      <c r="A668" s="284" t="s">
        <v>2626</v>
      </c>
      <c r="B668">
        <v>3108</v>
      </c>
      <c r="C668" t="s">
        <v>716</v>
      </c>
      <c r="D668" t="s">
        <v>224</v>
      </c>
      <c r="E668">
        <v>183</v>
      </c>
      <c r="F668" t="s">
        <v>143</v>
      </c>
      <c r="G668" t="s">
        <v>1350</v>
      </c>
      <c r="H668">
        <v>11234</v>
      </c>
      <c r="I668">
        <v>12</v>
      </c>
      <c r="J668">
        <v>903</v>
      </c>
      <c r="K668">
        <v>1.6289834431191027E-2</v>
      </c>
      <c r="L668">
        <v>0.20265780730897009</v>
      </c>
      <c r="M668">
        <v>0.67909916325440622</v>
      </c>
      <c r="N668">
        <v>12</v>
      </c>
      <c r="O668">
        <v>1</v>
      </c>
      <c r="P668">
        <v>11</v>
      </c>
      <c r="Q668">
        <v>1</v>
      </c>
      <c r="R668">
        <v>0.66280932882321519</v>
      </c>
      <c r="S668">
        <v>2024</v>
      </c>
      <c r="T668">
        <v>36</v>
      </c>
    </row>
    <row r="669" spans="1:20" x14ac:dyDescent="0.3">
      <c r="A669" s="284" t="s">
        <v>2610</v>
      </c>
      <c r="B669">
        <v>3108</v>
      </c>
      <c r="C669" t="s">
        <v>716</v>
      </c>
      <c r="D669" t="s">
        <v>668</v>
      </c>
      <c r="E669">
        <v>152</v>
      </c>
      <c r="F669" t="s">
        <v>143</v>
      </c>
      <c r="G669" t="s">
        <v>1350</v>
      </c>
      <c r="H669">
        <v>11234</v>
      </c>
      <c r="I669">
        <v>13</v>
      </c>
      <c r="J669">
        <v>5119</v>
      </c>
      <c r="K669">
        <v>1.3530354281645006E-2</v>
      </c>
      <c r="L669">
        <v>2.9693299472553232E-2</v>
      </c>
      <c r="M669">
        <v>0.69262951753605118</v>
      </c>
      <c r="N669">
        <v>13</v>
      </c>
      <c r="O669">
        <v>1</v>
      </c>
      <c r="P669">
        <v>12</v>
      </c>
      <c r="Q669">
        <v>1</v>
      </c>
      <c r="R669">
        <v>0.67909916325440622</v>
      </c>
      <c r="S669">
        <v>2024</v>
      </c>
      <c r="T669">
        <v>36</v>
      </c>
    </row>
    <row r="670" spans="1:20" x14ac:dyDescent="0.3">
      <c r="A670" s="284" t="s">
        <v>2503</v>
      </c>
      <c r="B670">
        <v>3108</v>
      </c>
      <c r="C670" t="s">
        <v>716</v>
      </c>
      <c r="D670" t="s">
        <v>205</v>
      </c>
      <c r="E670">
        <v>144</v>
      </c>
      <c r="F670" t="s">
        <v>143</v>
      </c>
      <c r="G670" t="s">
        <v>1345</v>
      </c>
      <c r="H670">
        <v>11234</v>
      </c>
      <c r="I670">
        <v>14</v>
      </c>
      <c r="J670">
        <v>3625</v>
      </c>
      <c r="K670">
        <v>1.2818230372084743E-2</v>
      </c>
      <c r="L670">
        <v>3.9724137931034485E-2</v>
      </c>
      <c r="M670">
        <v>0.70544774790813591</v>
      </c>
      <c r="N670">
        <v>14</v>
      </c>
      <c r="O670">
        <v>1</v>
      </c>
      <c r="P670">
        <v>13</v>
      </c>
      <c r="Q670">
        <v>1</v>
      </c>
      <c r="R670">
        <v>0.69262951753605118</v>
      </c>
      <c r="S670">
        <v>2024</v>
      </c>
      <c r="T670">
        <v>36</v>
      </c>
    </row>
    <row r="671" spans="1:20" x14ac:dyDescent="0.3">
      <c r="A671" s="284" t="s">
        <v>2507</v>
      </c>
      <c r="B671">
        <v>3108</v>
      </c>
      <c r="C671" t="s">
        <v>716</v>
      </c>
      <c r="D671" t="s">
        <v>667</v>
      </c>
      <c r="E671">
        <v>137</v>
      </c>
      <c r="F671" t="s">
        <v>143</v>
      </c>
      <c r="G671" t="s">
        <v>1345</v>
      </c>
      <c r="H671">
        <v>11234</v>
      </c>
      <c r="I671">
        <v>15</v>
      </c>
      <c r="J671">
        <v>1816</v>
      </c>
      <c r="K671">
        <v>1.2195121951219513E-2</v>
      </c>
      <c r="L671">
        <v>7.5440528634361237E-2</v>
      </c>
      <c r="M671">
        <v>0.71764286985935544</v>
      </c>
      <c r="N671">
        <v>15</v>
      </c>
      <c r="O671">
        <v>1</v>
      </c>
      <c r="P671">
        <v>14</v>
      </c>
      <c r="Q671">
        <v>1</v>
      </c>
      <c r="R671">
        <v>0.70544774790813591</v>
      </c>
      <c r="S671">
        <v>2024</v>
      </c>
      <c r="T671">
        <v>36</v>
      </c>
    </row>
    <row r="672" spans="1:20" x14ac:dyDescent="0.3">
      <c r="A672" s="284" t="s">
        <v>2394</v>
      </c>
      <c r="B672">
        <v>3110</v>
      </c>
      <c r="C672" t="s">
        <v>736</v>
      </c>
      <c r="D672" t="s">
        <v>307</v>
      </c>
      <c r="E672">
        <v>2540</v>
      </c>
      <c r="F672" t="s">
        <v>143</v>
      </c>
      <c r="G672" t="s">
        <v>1350</v>
      </c>
      <c r="H672">
        <v>7932</v>
      </c>
      <c r="I672">
        <v>1</v>
      </c>
      <c r="J672">
        <v>4401</v>
      </c>
      <c r="K672">
        <v>0.32022188603126578</v>
      </c>
      <c r="L672">
        <v>0.57714155873665074</v>
      </c>
      <c r="M672">
        <v>0.32022188603126578</v>
      </c>
      <c r="N672">
        <v>1</v>
      </c>
      <c r="O672">
        <v>1</v>
      </c>
      <c r="P672">
        <v>346.5</v>
      </c>
      <c r="Q672">
        <v>0</v>
      </c>
      <c r="R672">
        <v>0.99608331849741594</v>
      </c>
      <c r="S672">
        <v>2024</v>
      </c>
      <c r="T672">
        <v>36</v>
      </c>
    </row>
    <row r="673" spans="1:20" x14ac:dyDescent="0.3">
      <c r="A673" s="284" t="s">
        <v>2552</v>
      </c>
      <c r="B673">
        <v>3110</v>
      </c>
      <c r="C673" t="s">
        <v>736</v>
      </c>
      <c r="D673" t="s">
        <v>307</v>
      </c>
      <c r="E673">
        <v>1626</v>
      </c>
      <c r="F673" t="s">
        <v>143</v>
      </c>
      <c r="G673" t="s">
        <v>1350</v>
      </c>
      <c r="H673">
        <v>7932</v>
      </c>
      <c r="I673">
        <v>2</v>
      </c>
      <c r="J673">
        <v>3766</v>
      </c>
      <c r="K673">
        <v>0.20499243570347958</v>
      </c>
      <c r="L673">
        <v>0.43175783324482209</v>
      </c>
      <c r="M673">
        <v>0.52521432173474536</v>
      </c>
      <c r="N673">
        <v>2</v>
      </c>
      <c r="O673">
        <v>1</v>
      </c>
      <c r="P673">
        <v>1</v>
      </c>
      <c r="Q673">
        <v>1</v>
      </c>
      <c r="R673">
        <v>0.32022188603126578</v>
      </c>
      <c r="S673">
        <v>2024</v>
      </c>
      <c r="T673">
        <v>36</v>
      </c>
    </row>
    <row r="674" spans="1:20" x14ac:dyDescent="0.3">
      <c r="A674" s="284" t="s">
        <v>2421</v>
      </c>
      <c r="B674">
        <v>3110</v>
      </c>
      <c r="C674" t="s">
        <v>736</v>
      </c>
      <c r="D674" t="s">
        <v>429</v>
      </c>
      <c r="E674">
        <v>740</v>
      </c>
      <c r="F674" t="s">
        <v>143</v>
      </c>
      <c r="G674" t="s">
        <v>1350</v>
      </c>
      <c r="H674">
        <v>7932</v>
      </c>
      <c r="I674">
        <v>3</v>
      </c>
      <c r="J674">
        <v>3283</v>
      </c>
      <c r="K674">
        <v>9.3292990418557736E-2</v>
      </c>
      <c r="L674">
        <v>0.22540359427353029</v>
      </c>
      <c r="M674">
        <v>0.61850731215330312</v>
      </c>
      <c r="N674">
        <v>3</v>
      </c>
      <c r="O674">
        <v>1</v>
      </c>
      <c r="P674">
        <v>2</v>
      </c>
      <c r="Q674">
        <v>1</v>
      </c>
      <c r="R674">
        <v>0.52521432173474536</v>
      </c>
      <c r="S674">
        <v>2024</v>
      </c>
      <c r="T674">
        <v>36</v>
      </c>
    </row>
    <row r="675" spans="1:20" x14ac:dyDescent="0.3">
      <c r="A675" s="284" t="s">
        <v>2627</v>
      </c>
      <c r="B675">
        <v>3110</v>
      </c>
      <c r="C675" t="s">
        <v>736</v>
      </c>
      <c r="D675" t="s">
        <v>171</v>
      </c>
      <c r="E675">
        <v>610</v>
      </c>
      <c r="F675" t="s">
        <v>143</v>
      </c>
      <c r="G675" t="s">
        <v>1350</v>
      </c>
      <c r="H675">
        <v>7932</v>
      </c>
      <c r="I675">
        <v>4</v>
      </c>
      <c r="J675">
        <v>1653</v>
      </c>
      <c r="K675">
        <v>7.6903681290973275E-2</v>
      </c>
      <c r="L675">
        <v>0.36902601330913493</v>
      </c>
      <c r="M675">
        <v>0.69541099344427637</v>
      </c>
      <c r="N675">
        <v>4</v>
      </c>
      <c r="O675">
        <v>1</v>
      </c>
      <c r="P675">
        <v>3</v>
      </c>
      <c r="Q675">
        <v>1</v>
      </c>
      <c r="R675">
        <v>0.61850731215330312</v>
      </c>
      <c r="S675">
        <v>2024</v>
      </c>
      <c r="T675">
        <v>36</v>
      </c>
    </row>
    <row r="676" spans="1:20" x14ac:dyDescent="0.3">
      <c r="A676" s="284" t="s">
        <v>2603</v>
      </c>
      <c r="B676">
        <v>3110</v>
      </c>
      <c r="C676" t="s">
        <v>736</v>
      </c>
      <c r="D676" t="s">
        <v>393</v>
      </c>
      <c r="E676">
        <v>284</v>
      </c>
      <c r="F676" t="s">
        <v>143</v>
      </c>
      <c r="G676" t="s">
        <v>1350</v>
      </c>
      <c r="H676">
        <v>7932</v>
      </c>
      <c r="I676">
        <v>5</v>
      </c>
      <c r="J676">
        <v>4446</v>
      </c>
      <c r="K676">
        <v>3.5804336863338379E-2</v>
      </c>
      <c r="L676">
        <v>6.3877642825011252E-2</v>
      </c>
      <c r="M676">
        <v>0.73121533030761476</v>
      </c>
      <c r="N676">
        <v>5</v>
      </c>
      <c r="O676">
        <v>1</v>
      </c>
      <c r="P676">
        <v>4</v>
      </c>
      <c r="Q676">
        <v>1</v>
      </c>
      <c r="R676">
        <v>0.69541099344427637</v>
      </c>
      <c r="S676">
        <v>2024</v>
      </c>
      <c r="T676">
        <v>36</v>
      </c>
    </row>
    <row r="677" spans="1:20" x14ac:dyDescent="0.3">
      <c r="A677" s="284" t="s">
        <v>2431</v>
      </c>
      <c r="B677">
        <v>3110</v>
      </c>
      <c r="C677" t="s">
        <v>736</v>
      </c>
      <c r="D677" t="s">
        <v>580</v>
      </c>
      <c r="E677">
        <v>217</v>
      </c>
      <c r="F677" t="s">
        <v>143</v>
      </c>
      <c r="G677" t="s">
        <v>1350</v>
      </c>
      <c r="H677">
        <v>7932</v>
      </c>
      <c r="I677">
        <v>6</v>
      </c>
      <c r="J677">
        <v>1400</v>
      </c>
      <c r="K677">
        <v>2.7357539082198689E-2</v>
      </c>
      <c r="L677">
        <v>0.155</v>
      </c>
      <c r="M677">
        <v>0.7585728693898135</v>
      </c>
      <c r="N677">
        <v>6</v>
      </c>
      <c r="O677">
        <v>1</v>
      </c>
      <c r="P677">
        <v>5</v>
      </c>
      <c r="Q677">
        <v>1</v>
      </c>
      <c r="R677">
        <v>0.73121533030761476</v>
      </c>
      <c r="S677">
        <v>2024</v>
      </c>
      <c r="T677">
        <v>36</v>
      </c>
    </row>
    <row r="678" spans="1:20" x14ac:dyDescent="0.3">
      <c r="A678" s="284" t="s">
        <v>2411</v>
      </c>
      <c r="B678">
        <v>3110</v>
      </c>
      <c r="C678" t="s">
        <v>736</v>
      </c>
      <c r="D678" t="s">
        <v>346</v>
      </c>
      <c r="E678">
        <v>205</v>
      </c>
      <c r="F678" t="s">
        <v>143</v>
      </c>
      <c r="G678" t="s">
        <v>1350</v>
      </c>
      <c r="H678">
        <v>7932</v>
      </c>
      <c r="I678">
        <v>7</v>
      </c>
      <c r="J678">
        <v>1168</v>
      </c>
      <c r="K678">
        <v>2.5844679778113968E-2</v>
      </c>
      <c r="L678">
        <v>0.17551369863013699</v>
      </c>
      <c r="M678">
        <v>0.7844175491679275</v>
      </c>
      <c r="N678">
        <v>7</v>
      </c>
      <c r="O678">
        <v>0</v>
      </c>
      <c r="P678">
        <v>6</v>
      </c>
      <c r="Q678">
        <v>0</v>
      </c>
      <c r="R678">
        <v>0.7585728693898135</v>
      </c>
      <c r="S678">
        <v>2024</v>
      </c>
      <c r="T678">
        <v>36</v>
      </c>
    </row>
    <row r="679" spans="1:20" x14ac:dyDescent="0.3">
      <c r="A679" s="284" t="s">
        <v>2519</v>
      </c>
      <c r="B679">
        <v>3110</v>
      </c>
      <c r="C679" t="s">
        <v>736</v>
      </c>
      <c r="D679" t="s">
        <v>349</v>
      </c>
      <c r="E679">
        <v>129</v>
      </c>
      <c r="F679" t="s">
        <v>143</v>
      </c>
      <c r="G679" t="s">
        <v>1350</v>
      </c>
      <c r="H679">
        <v>7932</v>
      </c>
      <c r="I679">
        <v>8</v>
      </c>
      <c r="J679">
        <v>1266</v>
      </c>
      <c r="K679">
        <v>1.6263237518910741E-2</v>
      </c>
      <c r="L679">
        <v>0.1018957345971564</v>
      </c>
      <c r="M679">
        <v>0.80068078668683829</v>
      </c>
      <c r="N679">
        <v>8</v>
      </c>
      <c r="O679">
        <v>0</v>
      </c>
      <c r="P679">
        <v>7</v>
      </c>
      <c r="Q679">
        <v>0</v>
      </c>
      <c r="R679">
        <v>0.7844175491679275</v>
      </c>
      <c r="S679">
        <v>2024</v>
      </c>
      <c r="T679">
        <v>36</v>
      </c>
    </row>
    <row r="680" spans="1:20" x14ac:dyDescent="0.3">
      <c r="A680" s="284" t="s">
        <v>2548</v>
      </c>
      <c r="B680">
        <v>3110</v>
      </c>
      <c r="C680" t="s">
        <v>736</v>
      </c>
      <c r="D680" t="s">
        <v>611</v>
      </c>
      <c r="E680">
        <v>91</v>
      </c>
      <c r="F680" t="s">
        <v>143</v>
      </c>
      <c r="G680" t="s">
        <v>1350</v>
      </c>
      <c r="H680">
        <v>7932</v>
      </c>
      <c r="I680">
        <v>9</v>
      </c>
      <c r="J680">
        <v>1050</v>
      </c>
      <c r="K680">
        <v>1.1472516389309127E-2</v>
      </c>
      <c r="L680">
        <v>8.666666666666667E-2</v>
      </c>
      <c r="M680">
        <v>0.81215330307614741</v>
      </c>
      <c r="N680">
        <v>9</v>
      </c>
      <c r="O680">
        <v>0</v>
      </c>
      <c r="P680">
        <v>8</v>
      </c>
      <c r="Q680">
        <v>0</v>
      </c>
      <c r="R680">
        <v>0.80068078668683829</v>
      </c>
      <c r="S680">
        <v>2024</v>
      </c>
      <c r="T680">
        <v>36</v>
      </c>
    </row>
    <row r="681" spans="1:20" x14ac:dyDescent="0.3">
      <c r="A681" s="284" t="s">
        <v>2438</v>
      </c>
      <c r="B681">
        <v>3110</v>
      </c>
      <c r="C681" t="s">
        <v>736</v>
      </c>
      <c r="D681" t="s">
        <v>352</v>
      </c>
      <c r="E681">
        <v>87</v>
      </c>
      <c r="F681" t="s">
        <v>143</v>
      </c>
      <c r="G681" t="s">
        <v>1350</v>
      </c>
      <c r="H681">
        <v>7932</v>
      </c>
      <c r="I681">
        <v>10</v>
      </c>
      <c r="J681">
        <v>1992</v>
      </c>
      <c r="K681">
        <v>1.096822995461422E-2</v>
      </c>
      <c r="L681">
        <v>4.3674698795180725E-2</v>
      </c>
      <c r="M681">
        <v>0.82312153303076163</v>
      </c>
      <c r="N681">
        <v>10</v>
      </c>
      <c r="O681">
        <v>0</v>
      </c>
      <c r="P681">
        <v>9</v>
      </c>
      <c r="Q681">
        <v>0</v>
      </c>
      <c r="R681">
        <v>0.81215330307614741</v>
      </c>
      <c r="S681">
        <v>2024</v>
      </c>
      <c r="T681">
        <v>36</v>
      </c>
    </row>
    <row r="682" spans="1:20" x14ac:dyDescent="0.3">
      <c r="A682" s="284" t="s">
        <v>2606</v>
      </c>
      <c r="B682">
        <v>3110</v>
      </c>
      <c r="C682" t="s">
        <v>736</v>
      </c>
      <c r="D682" t="s">
        <v>567</v>
      </c>
      <c r="E682">
        <v>80</v>
      </c>
      <c r="F682" t="s">
        <v>143</v>
      </c>
      <c r="G682" t="s">
        <v>1341</v>
      </c>
      <c r="H682">
        <v>7932</v>
      </c>
      <c r="I682">
        <v>11</v>
      </c>
      <c r="J682">
        <v>691</v>
      </c>
      <c r="K682">
        <v>1.0085728693898134E-2</v>
      </c>
      <c r="L682">
        <v>0.11577424023154848</v>
      </c>
      <c r="M682">
        <v>0.83320726172465975</v>
      </c>
      <c r="N682">
        <v>11</v>
      </c>
      <c r="O682">
        <v>0</v>
      </c>
      <c r="P682">
        <v>10</v>
      </c>
      <c r="Q682">
        <v>0</v>
      </c>
      <c r="R682">
        <v>0.82312153303076163</v>
      </c>
      <c r="S682">
        <v>2024</v>
      </c>
      <c r="T682">
        <v>36</v>
      </c>
    </row>
    <row r="683" spans="1:20" x14ac:dyDescent="0.3">
      <c r="A683" s="284" t="s">
        <v>2512</v>
      </c>
      <c r="B683">
        <v>3110</v>
      </c>
      <c r="C683" t="s">
        <v>736</v>
      </c>
      <c r="D683" t="s">
        <v>412</v>
      </c>
      <c r="E683">
        <v>79</v>
      </c>
      <c r="F683" t="s">
        <v>143</v>
      </c>
      <c r="G683" t="s">
        <v>1341</v>
      </c>
      <c r="H683">
        <v>7932</v>
      </c>
      <c r="I683">
        <v>12</v>
      </c>
      <c r="J683">
        <v>3229</v>
      </c>
      <c r="K683">
        <v>9.9596570852244076E-3</v>
      </c>
      <c r="L683">
        <v>2.4465778878909879E-2</v>
      </c>
      <c r="M683">
        <v>0.84316691880988415</v>
      </c>
      <c r="N683">
        <v>12</v>
      </c>
      <c r="O683">
        <v>0</v>
      </c>
      <c r="P683">
        <v>11</v>
      </c>
      <c r="Q683">
        <v>0</v>
      </c>
      <c r="R683">
        <v>0.83320726172465975</v>
      </c>
      <c r="S683">
        <v>2024</v>
      </c>
      <c r="T683">
        <v>36</v>
      </c>
    </row>
    <row r="684" spans="1:20" x14ac:dyDescent="0.3">
      <c r="A684" s="284" t="s">
        <v>2516</v>
      </c>
      <c r="B684">
        <v>3110</v>
      </c>
      <c r="C684" t="s">
        <v>736</v>
      </c>
      <c r="D684" t="s">
        <v>403</v>
      </c>
      <c r="E684">
        <v>69</v>
      </c>
      <c r="F684" t="s">
        <v>143</v>
      </c>
      <c r="G684" t="s">
        <v>1346</v>
      </c>
      <c r="H684">
        <v>7932</v>
      </c>
      <c r="I684">
        <v>13</v>
      </c>
      <c r="J684">
        <v>1310</v>
      </c>
      <c r="K684">
        <v>8.6989409984871407E-3</v>
      </c>
      <c r="L684">
        <v>5.2671755725190839E-2</v>
      </c>
      <c r="M684">
        <v>0.85186585980837126</v>
      </c>
      <c r="N684">
        <v>13</v>
      </c>
      <c r="O684">
        <v>0</v>
      </c>
      <c r="P684">
        <v>12</v>
      </c>
      <c r="Q684">
        <v>0</v>
      </c>
      <c r="R684">
        <v>0.84316691880988415</v>
      </c>
      <c r="S684">
        <v>2024</v>
      </c>
      <c r="T684">
        <v>36</v>
      </c>
    </row>
    <row r="685" spans="1:20" x14ac:dyDescent="0.3">
      <c r="A685" s="284" t="s">
        <v>2605</v>
      </c>
      <c r="B685">
        <v>3110</v>
      </c>
      <c r="C685" t="s">
        <v>736</v>
      </c>
      <c r="D685" t="s">
        <v>645</v>
      </c>
      <c r="E685">
        <v>67</v>
      </c>
      <c r="F685" t="s">
        <v>143</v>
      </c>
      <c r="G685" t="s">
        <v>1341</v>
      </c>
      <c r="H685">
        <v>7932</v>
      </c>
      <c r="I685">
        <v>14</v>
      </c>
      <c r="J685">
        <v>1737</v>
      </c>
      <c r="K685">
        <v>8.4467977811396866E-3</v>
      </c>
      <c r="L685">
        <v>3.8572251007484168E-2</v>
      </c>
      <c r="M685">
        <v>0.86031265758951092</v>
      </c>
      <c r="N685">
        <v>14</v>
      </c>
      <c r="O685">
        <v>0</v>
      </c>
      <c r="P685">
        <v>13</v>
      </c>
      <c r="Q685">
        <v>0</v>
      </c>
      <c r="R685">
        <v>0.85186585980837126</v>
      </c>
      <c r="S685">
        <v>2024</v>
      </c>
      <c r="T685">
        <v>36</v>
      </c>
    </row>
    <row r="686" spans="1:20" x14ac:dyDescent="0.3">
      <c r="A686" s="284" t="s">
        <v>2628</v>
      </c>
      <c r="B686">
        <v>3110</v>
      </c>
      <c r="C686" t="s">
        <v>736</v>
      </c>
      <c r="D686" t="s">
        <v>416</v>
      </c>
      <c r="E686">
        <v>55</v>
      </c>
      <c r="F686" t="s">
        <v>143</v>
      </c>
      <c r="G686" t="s">
        <v>1346</v>
      </c>
      <c r="H686">
        <v>7932</v>
      </c>
      <c r="I686">
        <v>15</v>
      </c>
      <c r="J686">
        <v>886</v>
      </c>
      <c r="K686">
        <v>6.9339384770549673E-3</v>
      </c>
      <c r="L686">
        <v>6.2076749435665914E-2</v>
      </c>
      <c r="M686">
        <v>0.86724659606656584</v>
      </c>
      <c r="N686">
        <v>15</v>
      </c>
      <c r="O686">
        <v>0</v>
      </c>
      <c r="P686">
        <v>14</v>
      </c>
      <c r="Q686">
        <v>0</v>
      </c>
      <c r="R686">
        <v>0.86031265758951092</v>
      </c>
      <c r="S686">
        <v>2024</v>
      </c>
      <c r="T686">
        <v>36</v>
      </c>
    </row>
    <row r="687" spans="1:20" x14ac:dyDescent="0.3">
      <c r="A687" s="284" t="s">
        <v>2395</v>
      </c>
      <c r="B687">
        <v>3111</v>
      </c>
      <c r="C687" t="s">
        <v>2201</v>
      </c>
      <c r="D687" t="s">
        <v>386</v>
      </c>
      <c r="E687">
        <v>1619</v>
      </c>
      <c r="F687" t="s">
        <v>143</v>
      </c>
      <c r="G687" t="s">
        <v>1350</v>
      </c>
      <c r="H687">
        <v>9318</v>
      </c>
      <c r="I687">
        <v>1</v>
      </c>
      <c r="J687">
        <v>6371</v>
      </c>
      <c r="K687">
        <v>0.17374973170208199</v>
      </c>
      <c r="L687">
        <v>0.25412023230262126</v>
      </c>
      <c r="M687">
        <v>0.17374973170208199</v>
      </c>
      <c r="N687">
        <v>1</v>
      </c>
      <c r="O687">
        <v>1</v>
      </c>
      <c r="P687">
        <v>237</v>
      </c>
      <c r="Q687">
        <v>0</v>
      </c>
      <c r="R687">
        <v>0.99659606656581068</v>
      </c>
      <c r="S687">
        <v>2024</v>
      </c>
      <c r="T687">
        <v>36</v>
      </c>
    </row>
    <row r="688" spans="1:20" x14ac:dyDescent="0.3">
      <c r="A688" s="284" t="s">
        <v>2553</v>
      </c>
      <c r="B688">
        <v>3111</v>
      </c>
      <c r="C688" t="s">
        <v>2201</v>
      </c>
      <c r="D688" t="s">
        <v>404</v>
      </c>
      <c r="E688">
        <v>1189</v>
      </c>
      <c r="F688" t="s">
        <v>143</v>
      </c>
      <c r="G688" t="s">
        <v>1350</v>
      </c>
      <c r="H688">
        <v>9318</v>
      </c>
      <c r="I688">
        <v>2</v>
      </c>
      <c r="J688">
        <v>2756</v>
      </c>
      <c r="K688">
        <v>0.12760248980467911</v>
      </c>
      <c r="L688">
        <v>0.43142235123367201</v>
      </c>
      <c r="M688">
        <v>0.30135222150676111</v>
      </c>
      <c r="N688">
        <v>2</v>
      </c>
      <c r="O688">
        <v>1</v>
      </c>
      <c r="P688">
        <v>1</v>
      </c>
      <c r="Q688">
        <v>1</v>
      </c>
      <c r="R688">
        <v>0.17374973170208199</v>
      </c>
      <c r="S688">
        <v>2024</v>
      </c>
      <c r="T688">
        <v>36</v>
      </c>
    </row>
    <row r="689" spans="1:20" x14ac:dyDescent="0.3">
      <c r="A689" s="284" t="s">
        <v>2509</v>
      </c>
      <c r="B689">
        <v>3111</v>
      </c>
      <c r="C689" t="s">
        <v>2201</v>
      </c>
      <c r="D689" t="s">
        <v>531</v>
      </c>
      <c r="E689">
        <v>1089</v>
      </c>
      <c r="F689" t="s">
        <v>143</v>
      </c>
      <c r="G689" t="s">
        <v>1338</v>
      </c>
      <c r="H689">
        <v>9318</v>
      </c>
      <c r="I689">
        <v>3</v>
      </c>
      <c r="J689">
        <v>3403</v>
      </c>
      <c r="K689">
        <v>0.11687057308435286</v>
      </c>
      <c r="L689">
        <v>0.32001175433441081</v>
      </c>
      <c r="M689">
        <v>0.418222794591114</v>
      </c>
      <c r="N689">
        <v>3</v>
      </c>
      <c r="O689">
        <v>1</v>
      </c>
      <c r="P689">
        <v>2</v>
      </c>
      <c r="Q689">
        <v>1</v>
      </c>
      <c r="R689">
        <v>0.30135222150676111</v>
      </c>
      <c r="S689">
        <v>2024</v>
      </c>
      <c r="T689">
        <v>36</v>
      </c>
    </row>
    <row r="690" spans="1:20" x14ac:dyDescent="0.3">
      <c r="A690" s="284" t="s">
        <v>2615</v>
      </c>
      <c r="B690">
        <v>3111</v>
      </c>
      <c r="C690" t="s">
        <v>2201</v>
      </c>
      <c r="D690" t="s">
        <v>601</v>
      </c>
      <c r="E690">
        <v>842</v>
      </c>
      <c r="F690" t="s">
        <v>143</v>
      </c>
      <c r="G690" t="s">
        <v>1350</v>
      </c>
      <c r="H690">
        <v>9318</v>
      </c>
      <c r="I690">
        <v>4</v>
      </c>
      <c r="J690">
        <v>2857</v>
      </c>
      <c r="K690">
        <v>9.0362738785147029E-2</v>
      </c>
      <c r="L690">
        <v>0.29471473573678686</v>
      </c>
      <c r="M690">
        <v>0.508585533376261</v>
      </c>
      <c r="N690">
        <v>4</v>
      </c>
      <c r="O690">
        <v>1</v>
      </c>
      <c r="P690">
        <v>3</v>
      </c>
      <c r="Q690">
        <v>1</v>
      </c>
      <c r="R690">
        <v>0.418222794591114</v>
      </c>
      <c r="S690">
        <v>2024</v>
      </c>
      <c r="T690">
        <v>36</v>
      </c>
    </row>
    <row r="691" spans="1:20" x14ac:dyDescent="0.3">
      <c r="A691" s="284" t="s">
        <v>2504</v>
      </c>
      <c r="B691">
        <v>3111</v>
      </c>
      <c r="C691" t="s">
        <v>2201</v>
      </c>
      <c r="D691" t="s">
        <v>402</v>
      </c>
      <c r="E691">
        <v>629</v>
      </c>
      <c r="F691" t="s">
        <v>143</v>
      </c>
      <c r="G691" t="s">
        <v>1350</v>
      </c>
      <c r="H691">
        <v>9318</v>
      </c>
      <c r="I691">
        <v>5</v>
      </c>
      <c r="J691">
        <v>5523</v>
      </c>
      <c r="K691">
        <v>6.7503756170852108E-2</v>
      </c>
      <c r="L691">
        <v>0.11388738004707587</v>
      </c>
      <c r="M691">
        <v>0.57608928954711314</v>
      </c>
      <c r="N691">
        <v>5</v>
      </c>
      <c r="O691">
        <v>1</v>
      </c>
      <c r="P691">
        <v>4</v>
      </c>
      <c r="Q691">
        <v>1</v>
      </c>
      <c r="R691">
        <v>0.508585533376261</v>
      </c>
      <c r="S691">
        <v>2024</v>
      </c>
      <c r="T691">
        <v>36</v>
      </c>
    </row>
    <row r="692" spans="1:20" x14ac:dyDescent="0.3">
      <c r="A692" s="284" t="s">
        <v>2611</v>
      </c>
      <c r="B692">
        <v>3111</v>
      </c>
      <c r="C692" t="s">
        <v>2201</v>
      </c>
      <c r="D692" t="s">
        <v>576</v>
      </c>
      <c r="E692">
        <v>448</v>
      </c>
      <c r="F692" t="s">
        <v>143</v>
      </c>
      <c r="G692" t="s">
        <v>1350</v>
      </c>
      <c r="H692">
        <v>9318</v>
      </c>
      <c r="I692">
        <v>6</v>
      </c>
      <c r="J692">
        <v>2709</v>
      </c>
      <c r="K692">
        <v>4.8078986907061604E-2</v>
      </c>
      <c r="L692">
        <v>0.16537467700258399</v>
      </c>
      <c r="M692">
        <v>0.62416827645417472</v>
      </c>
      <c r="N692">
        <v>6</v>
      </c>
      <c r="O692">
        <v>1</v>
      </c>
      <c r="P692">
        <v>5</v>
      </c>
      <c r="Q692">
        <v>1</v>
      </c>
      <c r="R692">
        <v>0.57608928954711314</v>
      </c>
      <c r="S692">
        <v>2024</v>
      </c>
      <c r="T692">
        <v>36</v>
      </c>
    </row>
    <row r="693" spans="1:20" x14ac:dyDescent="0.3">
      <c r="A693" s="284" t="s">
        <v>2398</v>
      </c>
      <c r="B693">
        <v>3111</v>
      </c>
      <c r="C693" t="s">
        <v>2201</v>
      </c>
      <c r="D693" t="s">
        <v>511</v>
      </c>
      <c r="E693">
        <v>426</v>
      </c>
      <c r="F693" t="s">
        <v>143</v>
      </c>
      <c r="G693" t="s">
        <v>1345</v>
      </c>
      <c r="H693">
        <v>9318</v>
      </c>
      <c r="I693">
        <v>7</v>
      </c>
      <c r="J693">
        <v>5935</v>
      </c>
      <c r="K693">
        <v>4.5717965228589827E-2</v>
      </c>
      <c r="L693">
        <v>7.1777590564448185E-2</v>
      </c>
      <c r="M693">
        <v>0.66988624168276456</v>
      </c>
      <c r="N693">
        <v>7</v>
      </c>
      <c r="O693">
        <v>1</v>
      </c>
      <c r="P693">
        <v>6</v>
      </c>
      <c r="Q693">
        <v>1</v>
      </c>
      <c r="R693">
        <v>0.62416827645417472</v>
      </c>
      <c r="S693">
        <v>2024</v>
      </c>
      <c r="T693">
        <v>36</v>
      </c>
    </row>
    <row r="694" spans="1:20" x14ac:dyDescent="0.3">
      <c r="A694" s="284" t="s">
        <v>2397</v>
      </c>
      <c r="B694">
        <v>3111</v>
      </c>
      <c r="C694" t="s">
        <v>2201</v>
      </c>
      <c r="D694" t="s">
        <v>297</v>
      </c>
      <c r="E694">
        <v>354</v>
      </c>
      <c r="F694" t="s">
        <v>143</v>
      </c>
      <c r="G694" t="s">
        <v>1350</v>
      </c>
      <c r="H694">
        <v>9318</v>
      </c>
      <c r="I694">
        <v>8</v>
      </c>
      <c r="J694">
        <v>4738</v>
      </c>
      <c r="K694">
        <v>3.7990985189954925E-2</v>
      </c>
      <c r="L694">
        <v>7.4715069649641197E-2</v>
      </c>
      <c r="M694">
        <v>0.70787722687271948</v>
      </c>
      <c r="N694">
        <v>8</v>
      </c>
      <c r="O694">
        <v>1</v>
      </c>
      <c r="P694">
        <v>7</v>
      </c>
      <c r="Q694">
        <v>1</v>
      </c>
      <c r="R694">
        <v>0.66988624168276456</v>
      </c>
      <c r="S694">
        <v>2024</v>
      </c>
      <c r="T694">
        <v>36</v>
      </c>
    </row>
    <row r="695" spans="1:20" x14ac:dyDescent="0.3">
      <c r="A695" s="284" t="s">
        <v>2612</v>
      </c>
      <c r="B695">
        <v>3111</v>
      </c>
      <c r="C695" t="s">
        <v>2201</v>
      </c>
      <c r="D695" t="s">
        <v>508</v>
      </c>
      <c r="E695">
        <v>172</v>
      </c>
      <c r="F695" t="s">
        <v>143</v>
      </c>
      <c r="G695" t="s">
        <v>1350</v>
      </c>
      <c r="H695">
        <v>9318</v>
      </c>
      <c r="I695">
        <v>9</v>
      </c>
      <c r="J695">
        <v>2340</v>
      </c>
      <c r="K695">
        <v>1.845889675896115E-2</v>
      </c>
      <c r="L695">
        <v>7.3504273504273507E-2</v>
      </c>
      <c r="M695">
        <v>0.72633612363168065</v>
      </c>
      <c r="N695">
        <v>9</v>
      </c>
      <c r="O695">
        <v>1</v>
      </c>
      <c r="P695">
        <v>8</v>
      </c>
      <c r="Q695">
        <v>1</v>
      </c>
      <c r="R695">
        <v>0.70787722687271948</v>
      </c>
      <c r="S695">
        <v>2024</v>
      </c>
      <c r="T695">
        <v>36</v>
      </c>
    </row>
    <row r="696" spans="1:20" x14ac:dyDescent="0.3">
      <c r="A696" s="284" t="s">
        <v>2414</v>
      </c>
      <c r="B696">
        <v>3111</v>
      </c>
      <c r="C696" t="s">
        <v>2201</v>
      </c>
      <c r="D696" t="s">
        <v>490</v>
      </c>
      <c r="E696">
        <v>155</v>
      </c>
      <c r="F696" t="s">
        <v>143</v>
      </c>
      <c r="G696" t="s">
        <v>1338</v>
      </c>
      <c r="H696">
        <v>9318</v>
      </c>
      <c r="I696">
        <v>10</v>
      </c>
      <c r="J696">
        <v>7541</v>
      </c>
      <c r="K696">
        <v>1.6634470916505689E-2</v>
      </c>
      <c r="L696">
        <v>2.0554303142819256E-2</v>
      </c>
      <c r="M696">
        <v>0.74297059454818637</v>
      </c>
      <c r="N696">
        <v>10</v>
      </c>
      <c r="O696">
        <v>1</v>
      </c>
      <c r="P696">
        <v>9</v>
      </c>
      <c r="Q696">
        <v>1</v>
      </c>
      <c r="R696">
        <v>0.72633612363168065</v>
      </c>
      <c r="S696">
        <v>2024</v>
      </c>
      <c r="T696">
        <v>36</v>
      </c>
    </row>
    <row r="697" spans="1:20" x14ac:dyDescent="0.3">
      <c r="A697" s="284" t="s">
        <v>2624</v>
      </c>
      <c r="B697">
        <v>3111</v>
      </c>
      <c r="C697" t="s">
        <v>2201</v>
      </c>
      <c r="D697" t="s">
        <v>385</v>
      </c>
      <c r="E697">
        <v>131</v>
      </c>
      <c r="F697" t="s">
        <v>143</v>
      </c>
      <c r="G697" t="s">
        <v>1338</v>
      </c>
      <c r="H697">
        <v>9318</v>
      </c>
      <c r="I697">
        <v>11</v>
      </c>
      <c r="J697">
        <v>1261</v>
      </c>
      <c r="K697">
        <v>1.4058810903627388E-2</v>
      </c>
      <c r="L697">
        <v>0.10388580491673276</v>
      </c>
      <c r="M697">
        <v>0.75702940545181374</v>
      </c>
      <c r="N697">
        <v>11</v>
      </c>
      <c r="O697">
        <v>1</v>
      </c>
      <c r="P697">
        <v>10</v>
      </c>
      <c r="Q697">
        <v>1</v>
      </c>
      <c r="R697">
        <v>0.74297059454818637</v>
      </c>
      <c r="S697">
        <v>2024</v>
      </c>
      <c r="T697">
        <v>36</v>
      </c>
    </row>
    <row r="698" spans="1:20" x14ac:dyDescent="0.3">
      <c r="A698" s="284" t="s">
        <v>2511</v>
      </c>
      <c r="B698">
        <v>3111</v>
      </c>
      <c r="C698" t="s">
        <v>2201</v>
      </c>
      <c r="D698" t="s">
        <v>384</v>
      </c>
      <c r="E698">
        <v>124</v>
      </c>
      <c r="F698" t="s">
        <v>143</v>
      </c>
      <c r="G698" t="s">
        <v>1338</v>
      </c>
      <c r="H698">
        <v>9318</v>
      </c>
      <c r="I698">
        <v>12</v>
      </c>
      <c r="J698">
        <v>3361</v>
      </c>
      <c r="K698">
        <v>1.3307576733204551E-2</v>
      </c>
      <c r="L698">
        <v>3.6893781612615292E-2</v>
      </c>
      <c r="M698">
        <v>0.77033698218501834</v>
      </c>
      <c r="N698">
        <v>12</v>
      </c>
      <c r="O698">
        <v>0</v>
      </c>
      <c r="P698">
        <v>11</v>
      </c>
      <c r="Q698">
        <v>0</v>
      </c>
      <c r="R698">
        <v>0.75702940545181374</v>
      </c>
      <c r="S698">
        <v>2024</v>
      </c>
      <c r="T698">
        <v>36</v>
      </c>
    </row>
    <row r="699" spans="1:20" x14ac:dyDescent="0.3">
      <c r="A699" s="284" t="s">
        <v>2610</v>
      </c>
      <c r="B699">
        <v>3111</v>
      </c>
      <c r="C699" t="s">
        <v>2201</v>
      </c>
      <c r="D699" t="s">
        <v>668</v>
      </c>
      <c r="E699">
        <v>110</v>
      </c>
      <c r="F699" t="s">
        <v>143</v>
      </c>
      <c r="G699" t="s">
        <v>1350</v>
      </c>
      <c r="H699">
        <v>9318</v>
      </c>
      <c r="I699">
        <v>13</v>
      </c>
      <c r="J699">
        <v>5119</v>
      </c>
      <c r="K699">
        <v>1.1805108392358874E-2</v>
      </c>
      <c r="L699">
        <v>2.1488571986716155E-2</v>
      </c>
      <c r="M699">
        <v>0.78214209057737716</v>
      </c>
      <c r="N699">
        <v>13</v>
      </c>
      <c r="O699">
        <v>0</v>
      </c>
      <c r="P699">
        <v>12</v>
      </c>
      <c r="Q699">
        <v>0</v>
      </c>
      <c r="R699">
        <v>0.77033698218501834</v>
      </c>
      <c r="S699">
        <v>2024</v>
      </c>
      <c r="T699">
        <v>36</v>
      </c>
    </row>
    <row r="700" spans="1:20" x14ac:dyDescent="0.3">
      <c r="A700" s="284" t="s">
        <v>2507</v>
      </c>
      <c r="B700">
        <v>3111</v>
      </c>
      <c r="C700" t="s">
        <v>2201</v>
      </c>
      <c r="D700" t="s">
        <v>667</v>
      </c>
      <c r="E700">
        <v>106</v>
      </c>
      <c r="F700" t="s">
        <v>143</v>
      </c>
      <c r="G700" t="s">
        <v>1345</v>
      </c>
      <c r="H700">
        <v>9318</v>
      </c>
      <c r="I700">
        <v>14</v>
      </c>
      <c r="J700">
        <v>1816</v>
      </c>
      <c r="K700">
        <v>1.1375831723545825E-2</v>
      </c>
      <c r="L700">
        <v>5.8370044052863439E-2</v>
      </c>
      <c r="M700">
        <v>0.793517922300923</v>
      </c>
      <c r="N700">
        <v>14</v>
      </c>
      <c r="O700">
        <v>0</v>
      </c>
      <c r="P700">
        <v>13</v>
      </c>
      <c r="Q700">
        <v>0</v>
      </c>
      <c r="R700">
        <v>0.78214209057737716</v>
      </c>
      <c r="S700">
        <v>2024</v>
      </c>
      <c r="T700">
        <v>36</v>
      </c>
    </row>
    <row r="701" spans="1:20" x14ac:dyDescent="0.3">
      <c r="A701" s="284" t="s">
        <v>2482</v>
      </c>
      <c r="B701">
        <v>3111</v>
      </c>
      <c r="C701" t="s">
        <v>2201</v>
      </c>
      <c r="D701" t="s">
        <v>587</v>
      </c>
      <c r="E701">
        <v>84</v>
      </c>
      <c r="F701" t="s">
        <v>143</v>
      </c>
      <c r="G701" t="s">
        <v>1350</v>
      </c>
      <c r="H701">
        <v>9318</v>
      </c>
      <c r="I701">
        <v>15</v>
      </c>
      <c r="J701">
        <v>3439</v>
      </c>
      <c r="K701">
        <v>9.0148100450740502E-3</v>
      </c>
      <c r="L701">
        <v>2.4425705146845014E-2</v>
      </c>
      <c r="M701">
        <v>0.80253273234599709</v>
      </c>
      <c r="N701">
        <v>15</v>
      </c>
      <c r="O701">
        <v>0</v>
      </c>
      <c r="P701">
        <v>14</v>
      </c>
      <c r="Q701">
        <v>0</v>
      </c>
      <c r="R701">
        <v>0.793517922300923</v>
      </c>
      <c r="S701">
        <v>2024</v>
      </c>
      <c r="T701">
        <v>36</v>
      </c>
    </row>
    <row r="702" spans="1:20" x14ac:dyDescent="0.3">
      <c r="A702" s="284" t="s">
        <v>2621</v>
      </c>
      <c r="B702">
        <v>3112</v>
      </c>
      <c r="C702" t="s">
        <v>745</v>
      </c>
      <c r="D702" t="s">
        <v>198</v>
      </c>
      <c r="E702">
        <v>3561</v>
      </c>
      <c r="F702" t="s">
        <v>143</v>
      </c>
      <c r="G702" t="s">
        <v>1338</v>
      </c>
      <c r="H702">
        <v>20043</v>
      </c>
      <c r="I702">
        <v>1</v>
      </c>
      <c r="J702">
        <v>5375</v>
      </c>
      <c r="K702">
        <v>0.17766801377039365</v>
      </c>
      <c r="L702">
        <v>0.66251162790697671</v>
      </c>
      <c r="M702">
        <v>0.17766801377039365</v>
      </c>
      <c r="N702">
        <v>1</v>
      </c>
      <c r="O702">
        <v>1</v>
      </c>
      <c r="P702">
        <v>251.5</v>
      </c>
      <c r="Q702">
        <v>0</v>
      </c>
      <c r="R702">
        <v>0.9885168491092543</v>
      </c>
      <c r="S702">
        <v>2024</v>
      </c>
      <c r="T702">
        <v>36</v>
      </c>
    </row>
    <row r="703" spans="1:20" x14ac:dyDescent="0.3">
      <c r="A703" s="284" t="s">
        <v>2494</v>
      </c>
      <c r="B703">
        <v>3112</v>
      </c>
      <c r="C703" t="s">
        <v>745</v>
      </c>
      <c r="D703" t="s">
        <v>314</v>
      </c>
      <c r="E703">
        <v>2732</v>
      </c>
      <c r="F703" t="s">
        <v>143</v>
      </c>
      <c r="G703" t="s">
        <v>1338</v>
      </c>
      <c r="H703">
        <v>20043</v>
      </c>
      <c r="I703">
        <v>2</v>
      </c>
      <c r="J703">
        <v>3904</v>
      </c>
      <c r="K703">
        <v>0.13630694007883051</v>
      </c>
      <c r="L703">
        <v>0.69979508196721307</v>
      </c>
      <c r="M703">
        <v>0.31397495384922414</v>
      </c>
      <c r="N703">
        <v>2</v>
      </c>
      <c r="O703">
        <v>1</v>
      </c>
      <c r="P703">
        <v>1</v>
      </c>
      <c r="Q703">
        <v>1</v>
      </c>
      <c r="R703">
        <v>0.17766801377039365</v>
      </c>
      <c r="S703">
        <v>2024</v>
      </c>
      <c r="T703">
        <v>36</v>
      </c>
    </row>
    <row r="704" spans="1:20" x14ac:dyDescent="0.3">
      <c r="A704" s="284" t="s">
        <v>2414</v>
      </c>
      <c r="B704">
        <v>3112</v>
      </c>
      <c r="C704" t="s">
        <v>745</v>
      </c>
      <c r="D704" t="s">
        <v>490</v>
      </c>
      <c r="E704">
        <v>2307</v>
      </c>
      <c r="F704" t="s">
        <v>143</v>
      </c>
      <c r="G704" t="s">
        <v>1338</v>
      </c>
      <c r="H704">
        <v>20043</v>
      </c>
      <c r="I704">
        <v>3</v>
      </c>
      <c r="J704">
        <v>7541</v>
      </c>
      <c r="K704">
        <v>0.1151025295614429</v>
      </c>
      <c r="L704">
        <v>0.30592759580957435</v>
      </c>
      <c r="M704">
        <v>0.42907748341066704</v>
      </c>
      <c r="N704">
        <v>3</v>
      </c>
      <c r="O704">
        <v>1</v>
      </c>
      <c r="P704">
        <v>2</v>
      </c>
      <c r="Q704">
        <v>1</v>
      </c>
      <c r="R704">
        <v>0.31397495384922414</v>
      </c>
      <c r="S704">
        <v>2024</v>
      </c>
      <c r="T704">
        <v>36</v>
      </c>
    </row>
    <row r="705" spans="1:20" x14ac:dyDescent="0.3">
      <c r="A705" s="284" t="s">
        <v>2620</v>
      </c>
      <c r="B705">
        <v>3112</v>
      </c>
      <c r="C705" t="s">
        <v>745</v>
      </c>
      <c r="D705" t="s">
        <v>256</v>
      </c>
      <c r="E705">
        <v>1914</v>
      </c>
      <c r="F705" t="s">
        <v>143</v>
      </c>
      <c r="G705" t="s">
        <v>1338</v>
      </c>
      <c r="H705">
        <v>20043</v>
      </c>
      <c r="I705">
        <v>4</v>
      </c>
      <c r="J705">
        <v>3808</v>
      </c>
      <c r="K705">
        <v>9.5494686424187999E-2</v>
      </c>
      <c r="L705">
        <v>0.50262605042016806</v>
      </c>
      <c r="M705">
        <v>0.524572169834855</v>
      </c>
      <c r="N705">
        <v>4</v>
      </c>
      <c r="O705">
        <v>1</v>
      </c>
      <c r="P705">
        <v>3</v>
      </c>
      <c r="Q705">
        <v>1</v>
      </c>
      <c r="R705">
        <v>0.42907748341066704</v>
      </c>
      <c r="S705">
        <v>2024</v>
      </c>
      <c r="T705">
        <v>36</v>
      </c>
    </row>
    <row r="706" spans="1:20" x14ac:dyDescent="0.3">
      <c r="A706" s="284" t="s">
        <v>2496</v>
      </c>
      <c r="B706">
        <v>3112</v>
      </c>
      <c r="C706" t="s">
        <v>745</v>
      </c>
      <c r="D706" t="s">
        <v>527</v>
      </c>
      <c r="E706">
        <v>858</v>
      </c>
      <c r="F706" t="s">
        <v>143</v>
      </c>
      <c r="G706" t="s">
        <v>1338</v>
      </c>
      <c r="H706">
        <v>20043</v>
      </c>
      <c r="I706">
        <v>5</v>
      </c>
      <c r="J706">
        <v>5195</v>
      </c>
      <c r="K706">
        <v>4.2807962879808412E-2</v>
      </c>
      <c r="L706">
        <v>0.16515880654475457</v>
      </c>
      <c r="M706">
        <v>0.56738013271466337</v>
      </c>
      <c r="N706">
        <v>5</v>
      </c>
      <c r="O706">
        <v>1</v>
      </c>
      <c r="P706">
        <v>4</v>
      </c>
      <c r="Q706">
        <v>1</v>
      </c>
      <c r="R706">
        <v>0.524572169834855</v>
      </c>
      <c r="S706">
        <v>2024</v>
      </c>
      <c r="T706">
        <v>36</v>
      </c>
    </row>
    <row r="707" spans="1:20" x14ac:dyDescent="0.3">
      <c r="A707" s="284" t="s">
        <v>2629</v>
      </c>
      <c r="B707">
        <v>3112</v>
      </c>
      <c r="C707" t="s">
        <v>745</v>
      </c>
      <c r="D707" t="s">
        <v>360</v>
      </c>
      <c r="E707">
        <v>849</v>
      </c>
      <c r="F707" t="s">
        <v>143</v>
      </c>
      <c r="G707" t="s">
        <v>1338</v>
      </c>
      <c r="H707">
        <v>20043</v>
      </c>
      <c r="I707">
        <v>6</v>
      </c>
      <c r="J707">
        <v>1595</v>
      </c>
      <c r="K707">
        <v>4.2358928304146087E-2</v>
      </c>
      <c r="L707">
        <v>0.53228840125391852</v>
      </c>
      <c r="M707">
        <v>0.60973906101880948</v>
      </c>
      <c r="N707">
        <v>6</v>
      </c>
      <c r="O707">
        <v>1</v>
      </c>
      <c r="P707">
        <v>5</v>
      </c>
      <c r="Q707">
        <v>1</v>
      </c>
      <c r="R707">
        <v>0.56738013271466337</v>
      </c>
      <c r="S707">
        <v>2024</v>
      </c>
      <c r="T707">
        <v>36</v>
      </c>
    </row>
    <row r="708" spans="1:20" x14ac:dyDescent="0.3">
      <c r="A708" s="284" t="s">
        <v>2508</v>
      </c>
      <c r="B708">
        <v>3112</v>
      </c>
      <c r="C708" t="s">
        <v>745</v>
      </c>
      <c r="D708" t="s">
        <v>384</v>
      </c>
      <c r="E708">
        <v>767</v>
      </c>
      <c r="F708" t="s">
        <v>143</v>
      </c>
      <c r="G708" t="s">
        <v>1338</v>
      </c>
      <c r="H708">
        <v>20043</v>
      </c>
      <c r="I708">
        <v>7</v>
      </c>
      <c r="J708">
        <v>6795</v>
      </c>
      <c r="K708">
        <v>3.8267724392556005E-2</v>
      </c>
      <c r="L708">
        <v>0.11287711552612215</v>
      </c>
      <c r="M708">
        <v>0.64800678541136547</v>
      </c>
      <c r="N708">
        <v>7</v>
      </c>
      <c r="O708">
        <v>1</v>
      </c>
      <c r="P708">
        <v>6</v>
      </c>
      <c r="Q708">
        <v>1</v>
      </c>
      <c r="R708">
        <v>0.60973906101880948</v>
      </c>
      <c r="S708">
        <v>2024</v>
      </c>
      <c r="T708">
        <v>36</v>
      </c>
    </row>
    <row r="709" spans="1:20" x14ac:dyDescent="0.3">
      <c r="A709" s="284" t="s">
        <v>2630</v>
      </c>
      <c r="B709">
        <v>3112</v>
      </c>
      <c r="C709" t="s">
        <v>745</v>
      </c>
      <c r="D709" t="s">
        <v>516</v>
      </c>
      <c r="E709">
        <v>604</v>
      </c>
      <c r="F709" t="s">
        <v>143</v>
      </c>
      <c r="G709" t="s">
        <v>1338</v>
      </c>
      <c r="H709">
        <v>20043</v>
      </c>
      <c r="I709">
        <v>8</v>
      </c>
      <c r="J709">
        <v>888</v>
      </c>
      <c r="K709">
        <v>3.0135209300004989E-2</v>
      </c>
      <c r="L709">
        <v>0.68018018018018023</v>
      </c>
      <c r="M709">
        <v>0.67814199471137049</v>
      </c>
      <c r="N709">
        <v>8</v>
      </c>
      <c r="O709">
        <v>1</v>
      </c>
      <c r="P709">
        <v>7</v>
      </c>
      <c r="Q709">
        <v>1</v>
      </c>
      <c r="R709">
        <v>0.64800678541136547</v>
      </c>
      <c r="S709">
        <v>2024</v>
      </c>
      <c r="T709">
        <v>36</v>
      </c>
    </row>
    <row r="710" spans="1:20" x14ac:dyDescent="0.3">
      <c r="A710" s="284" t="s">
        <v>2625</v>
      </c>
      <c r="B710">
        <v>3112</v>
      </c>
      <c r="C710" t="s">
        <v>745</v>
      </c>
      <c r="D710" t="s">
        <v>411</v>
      </c>
      <c r="E710">
        <v>378</v>
      </c>
      <c r="F710" t="s">
        <v>143</v>
      </c>
      <c r="G710" t="s">
        <v>1338</v>
      </c>
      <c r="H710">
        <v>20043</v>
      </c>
      <c r="I710">
        <v>9</v>
      </c>
      <c r="J710">
        <v>955</v>
      </c>
      <c r="K710">
        <v>1.8859452177817693E-2</v>
      </c>
      <c r="L710">
        <v>0.39581151832460731</v>
      </c>
      <c r="M710">
        <v>0.69700144688918819</v>
      </c>
      <c r="N710">
        <v>9</v>
      </c>
      <c r="O710">
        <v>1</v>
      </c>
      <c r="P710">
        <v>8</v>
      </c>
      <c r="Q710">
        <v>1</v>
      </c>
      <c r="R710">
        <v>0.67814199471137049</v>
      </c>
      <c r="S710">
        <v>2024</v>
      </c>
      <c r="T710">
        <v>36</v>
      </c>
    </row>
    <row r="711" spans="1:20" x14ac:dyDescent="0.3">
      <c r="A711" s="284" t="s">
        <v>2631</v>
      </c>
      <c r="B711">
        <v>3112</v>
      </c>
      <c r="C711" t="s">
        <v>745</v>
      </c>
      <c r="D711" t="s">
        <v>557</v>
      </c>
      <c r="E711">
        <v>371</v>
      </c>
      <c r="F711" t="s">
        <v>143</v>
      </c>
      <c r="G711" t="s">
        <v>1338</v>
      </c>
      <c r="H711">
        <v>20043</v>
      </c>
      <c r="I711">
        <v>10</v>
      </c>
      <c r="J711">
        <v>599</v>
      </c>
      <c r="K711">
        <v>1.8510203063413659E-2</v>
      </c>
      <c r="L711">
        <v>0.61936560934891483</v>
      </c>
      <c r="M711">
        <v>0.71551164995260186</v>
      </c>
      <c r="N711">
        <v>10</v>
      </c>
      <c r="O711">
        <v>1</v>
      </c>
      <c r="P711">
        <v>9</v>
      </c>
      <c r="Q711">
        <v>1</v>
      </c>
      <c r="R711">
        <v>0.69700144688918819</v>
      </c>
      <c r="S711">
        <v>2024</v>
      </c>
      <c r="T711">
        <v>36</v>
      </c>
    </row>
    <row r="712" spans="1:20" x14ac:dyDescent="0.3">
      <c r="A712" s="284" t="s">
        <v>2511</v>
      </c>
      <c r="B712">
        <v>3112</v>
      </c>
      <c r="C712" t="s">
        <v>745</v>
      </c>
      <c r="D712" t="s">
        <v>384</v>
      </c>
      <c r="E712">
        <v>369</v>
      </c>
      <c r="F712" t="s">
        <v>143</v>
      </c>
      <c r="G712" t="s">
        <v>1338</v>
      </c>
      <c r="H712">
        <v>20043</v>
      </c>
      <c r="I712">
        <v>11</v>
      </c>
      <c r="J712">
        <v>3361</v>
      </c>
      <c r="K712">
        <v>1.8410417602155366E-2</v>
      </c>
      <c r="L712">
        <v>0.10978875334721809</v>
      </c>
      <c r="M712">
        <v>0.7339220675547572</v>
      </c>
      <c r="N712">
        <v>11</v>
      </c>
      <c r="O712">
        <v>1</v>
      </c>
      <c r="P712">
        <v>10</v>
      </c>
      <c r="Q712">
        <v>1</v>
      </c>
      <c r="R712">
        <v>0.71551164995260186</v>
      </c>
      <c r="S712">
        <v>2024</v>
      </c>
      <c r="T712">
        <v>36</v>
      </c>
    </row>
    <row r="713" spans="1:20" x14ac:dyDescent="0.3">
      <c r="A713" s="284" t="s">
        <v>2632</v>
      </c>
      <c r="B713">
        <v>3112</v>
      </c>
      <c r="C713" t="s">
        <v>745</v>
      </c>
      <c r="D713" t="s">
        <v>590</v>
      </c>
      <c r="E713">
        <v>326</v>
      </c>
      <c r="F713" t="s">
        <v>143</v>
      </c>
      <c r="G713" t="s">
        <v>1338</v>
      </c>
      <c r="H713">
        <v>20043</v>
      </c>
      <c r="I713">
        <v>12</v>
      </c>
      <c r="J713">
        <v>670</v>
      </c>
      <c r="K713">
        <v>1.6265030185102031E-2</v>
      </c>
      <c r="L713">
        <v>0.48656716417910445</v>
      </c>
      <c r="M713">
        <v>0.75018709773985925</v>
      </c>
      <c r="N713">
        <v>12</v>
      </c>
      <c r="O713">
        <v>1</v>
      </c>
      <c r="P713">
        <v>11</v>
      </c>
      <c r="Q713">
        <v>1</v>
      </c>
      <c r="R713">
        <v>0.7339220675547572</v>
      </c>
      <c r="S713">
        <v>2024</v>
      </c>
      <c r="T713">
        <v>36</v>
      </c>
    </row>
    <row r="714" spans="1:20" x14ac:dyDescent="0.3">
      <c r="A714" s="284" t="s">
        <v>2618</v>
      </c>
      <c r="B714">
        <v>3112</v>
      </c>
      <c r="C714" t="s">
        <v>745</v>
      </c>
      <c r="D714" t="s">
        <v>384</v>
      </c>
      <c r="E714">
        <v>320</v>
      </c>
      <c r="F714" t="s">
        <v>143</v>
      </c>
      <c r="G714" t="s">
        <v>1338</v>
      </c>
      <c r="H714">
        <v>20043</v>
      </c>
      <c r="I714">
        <v>13</v>
      </c>
      <c r="J714">
        <v>2458</v>
      </c>
      <c r="K714">
        <v>1.5965673801327147E-2</v>
      </c>
      <c r="L714">
        <v>0.13018714401952808</v>
      </c>
      <c r="M714">
        <v>0.76615277154118644</v>
      </c>
      <c r="N714">
        <v>13</v>
      </c>
      <c r="O714">
        <v>0</v>
      </c>
      <c r="P714">
        <v>12</v>
      </c>
      <c r="Q714">
        <v>0</v>
      </c>
      <c r="R714">
        <v>0.75018709773985925</v>
      </c>
      <c r="S714">
        <v>2024</v>
      </c>
      <c r="T714">
        <v>36</v>
      </c>
    </row>
    <row r="715" spans="1:20" x14ac:dyDescent="0.3">
      <c r="A715" s="284" t="s">
        <v>2633</v>
      </c>
      <c r="B715">
        <v>3112</v>
      </c>
      <c r="C715" t="s">
        <v>745</v>
      </c>
      <c r="D715" t="s">
        <v>388</v>
      </c>
      <c r="E715">
        <v>262</v>
      </c>
      <c r="F715" t="s">
        <v>143</v>
      </c>
      <c r="G715" t="s">
        <v>1338</v>
      </c>
      <c r="H715">
        <v>20043</v>
      </c>
      <c r="I715">
        <v>14</v>
      </c>
      <c r="J715">
        <v>456</v>
      </c>
      <c r="K715">
        <v>1.3071895424836602E-2</v>
      </c>
      <c r="L715">
        <v>0.57456140350877194</v>
      </c>
      <c r="M715">
        <v>0.77922466696602299</v>
      </c>
      <c r="N715">
        <v>14</v>
      </c>
      <c r="O715">
        <v>0</v>
      </c>
      <c r="P715">
        <v>13</v>
      </c>
      <c r="Q715">
        <v>0</v>
      </c>
      <c r="R715">
        <v>0.76615277154118644</v>
      </c>
      <c r="S715">
        <v>2024</v>
      </c>
      <c r="T715">
        <v>36</v>
      </c>
    </row>
    <row r="716" spans="1:20" x14ac:dyDescent="0.3">
      <c r="A716" s="284" t="s">
        <v>3199</v>
      </c>
      <c r="B716">
        <v>3112</v>
      </c>
      <c r="C716" t="s">
        <v>745</v>
      </c>
      <c r="D716" t="s">
        <v>618</v>
      </c>
      <c r="E716">
        <v>231</v>
      </c>
      <c r="F716" t="s">
        <v>143</v>
      </c>
      <c r="G716" t="s">
        <v>1338</v>
      </c>
      <c r="H716">
        <v>20043</v>
      </c>
      <c r="I716">
        <v>15</v>
      </c>
      <c r="J716">
        <v>395</v>
      </c>
      <c r="K716">
        <v>1.1525220775333035E-2</v>
      </c>
      <c r="L716">
        <v>0.58481012658227849</v>
      </c>
      <c r="M716">
        <v>0.79074988774135602</v>
      </c>
      <c r="N716">
        <v>15</v>
      </c>
      <c r="O716">
        <v>0</v>
      </c>
      <c r="P716">
        <v>14</v>
      </c>
      <c r="Q716">
        <v>0</v>
      </c>
      <c r="R716">
        <v>0.77922466696602299</v>
      </c>
      <c r="S716">
        <v>2024</v>
      </c>
      <c r="T716">
        <v>36</v>
      </c>
    </row>
    <row r="717" spans="1:20" x14ac:dyDescent="0.3">
      <c r="A717" s="284" t="s">
        <v>2396</v>
      </c>
      <c r="B717">
        <v>3113</v>
      </c>
      <c r="C717" t="s">
        <v>751</v>
      </c>
      <c r="D717" t="s">
        <v>151</v>
      </c>
      <c r="E717">
        <v>4913</v>
      </c>
      <c r="F717" t="s">
        <v>143</v>
      </c>
      <c r="G717" t="s">
        <v>1348</v>
      </c>
      <c r="H717">
        <v>34049</v>
      </c>
      <c r="I717">
        <v>1</v>
      </c>
      <c r="J717">
        <v>5968</v>
      </c>
      <c r="K717">
        <v>0.14429204969308937</v>
      </c>
      <c r="L717">
        <v>0.82322386058981234</v>
      </c>
      <c r="M717">
        <v>0.14429204969308937</v>
      </c>
      <c r="N717">
        <v>1</v>
      </c>
      <c r="O717">
        <v>1</v>
      </c>
      <c r="P717">
        <v>314</v>
      </c>
      <c r="Q717">
        <v>0</v>
      </c>
      <c r="R717">
        <v>0.99555954697401161</v>
      </c>
      <c r="S717">
        <v>2024</v>
      </c>
      <c r="T717">
        <v>36</v>
      </c>
    </row>
    <row r="718" spans="1:20" x14ac:dyDescent="0.3">
      <c r="A718" s="284" t="s">
        <v>2569</v>
      </c>
      <c r="B718">
        <v>3113</v>
      </c>
      <c r="C718" t="s">
        <v>751</v>
      </c>
      <c r="D718" t="s">
        <v>175</v>
      </c>
      <c r="E718">
        <v>2439</v>
      </c>
      <c r="F718" t="s">
        <v>143</v>
      </c>
      <c r="G718" t="s">
        <v>1348</v>
      </c>
      <c r="H718">
        <v>34049</v>
      </c>
      <c r="I718">
        <v>2</v>
      </c>
      <c r="J718">
        <v>4209</v>
      </c>
      <c r="K718">
        <v>7.1632059678698345E-2</v>
      </c>
      <c r="L718">
        <v>0.57947255880256598</v>
      </c>
      <c r="M718">
        <v>0.21592410937178771</v>
      </c>
      <c r="N718">
        <v>2</v>
      </c>
      <c r="O718">
        <v>1</v>
      </c>
      <c r="P718">
        <v>1</v>
      </c>
      <c r="Q718">
        <v>1</v>
      </c>
      <c r="R718">
        <v>0.14429204969308937</v>
      </c>
      <c r="S718">
        <v>2024</v>
      </c>
      <c r="T718">
        <v>36</v>
      </c>
    </row>
    <row r="719" spans="1:20" x14ac:dyDescent="0.3">
      <c r="A719" s="284" t="s">
        <v>2501</v>
      </c>
      <c r="B719">
        <v>3113</v>
      </c>
      <c r="C719" t="s">
        <v>751</v>
      </c>
      <c r="D719" t="s">
        <v>151</v>
      </c>
      <c r="E719">
        <v>2322</v>
      </c>
      <c r="F719" t="s">
        <v>143</v>
      </c>
      <c r="G719" t="s">
        <v>1348</v>
      </c>
      <c r="H719">
        <v>34049</v>
      </c>
      <c r="I719">
        <v>3</v>
      </c>
      <c r="J719">
        <v>2912</v>
      </c>
      <c r="K719">
        <v>6.819583541366854E-2</v>
      </c>
      <c r="L719">
        <v>0.79739010989010994</v>
      </c>
      <c r="M719">
        <v>0.28411994478545627</v>
      </c>
      <c r="N719">
        <v>3</v>
      </c>
      <c r="O719">
        <v>1</v>
      </c>
      <c r="P719">
        <v>2</v>
      </c>
      <c r="Q719">
        <v>1</v>
      </c>
      <c r="R719">
        <v>0.21592410937178771</v>
      </c>
      <c r="S719">
        <v>2024</v>
      </c>
      <c r="T719">
        <v>36</v>
      </c>
    </row>
    <row r="720" spans="1:20" x14ac:dyDescent="0.3">
      <c r="A720" s="284" t="s">
        <v>2567</v>
      </c>
      <c r="B720">
        <v>3113</v>
      </c>
      <c r="C720" t="s">
        <v>751</v>
      </c>
      <c r="D720" t="s">
        <v>175</v>
      </c>
      <c r="E720">
        <v>1782</v>
      </c>
      <c r="F720" t="s">
        <v>143</v>
      </c>
      <c r="G720" t="s">
        <v>1348</v>
      </c>
      <c r="H720">
        <v>34049</v>
      </c>
      <c r="I720">
        <v>4</v>
      </c>
      <c r="J720">
        <v>4267</v>
      </c>
      <c r="K720">
        <v>5.2336338805838642E-2</v>
      </c>
      <c r="L720">
        <v>0.41762362315444107</v>
      </c>
      <c r="M720">
        <v>0.33645628359129492</v>
      </c>
      <c r="N720">
        <v>4</v>
      </c>
      <c r="O720">
        <v>1</v>
      </c>
      <c r="P720">
        <v>3</v>
      </c>
      <c r="Q720">
        <v>1</v>
      </c>
      <c r="R720">
        <v>0.28411994478545627</v>
      </c>
      <c r="S720">
        <v>2024</v>
      </c>
      <c r="T720">
        <v>36</v>
      </c>
    </row>
    <row r="721" spans="1:20" x14ac:dyDescent="0.3">
      <c r="A721" s="284" t="s">
        <v>2579</v>
      </c>
      <c r="B721">
        <v>3113</v>
      </c>
      <c r="C721" t="s">
        <v>751</v>
      </c>
      <c r="D721" t="s">
        <v>151</v>
      </c>
      <c r="E721">
        <v>1779</v>
      </c>
      <c r="F721" t="s">
        <v>143</v>
      </c>
      <c r="G721" t="s">
        <v>1348</v>
      </c>
      <c r="H721">
        <v>34049</v>
      </c>
      <c r="I721">
        <v>5</v>
      </c>
      <c r="J721">
        <v>2112</v>
      </c>
      <c r="K721">
        <v>5.2248230491350703E-2</v>
      </c>
      <c r="L721">
        <v>0.84232954545454541</v>
      </c>
      <c r="M721">
        <v>0.38870451408264561</v>
      </c>
      <c r="N721">
        <v>5</v>
      </c>
      <c r="O721">
        <v>1</v>
      </c>
      <c r="P721">
        <v>4</v>
      </c>
      <c r="Q721">
        <v>1</v>
      </c>
      <c r="R721">
        <v>0.33645628359129492</v>
      </c>
      <c r="S721">
        <v>2024</v>
      </c>
      <c r="T721">
        <v>36</v>
      </c>
    </row>
    <row r="722" spans="1:20" x14ac:dyDescent="0.3">
      <c r="A722" s="284" t="s">
        <v>2578</v>
      </c>
      <c r="B722">
        <v>3113</v>
      </c>
      <c r="C722" t="s">
        <v>751</v>
      </c>
      <c r="D722" t="s">
        <v>298</v>
      </c>
      <c r="E722">
        <v>1549</v>
      </c>
      <c r="F722" t="s">
        <v>143</v>
      </c>
      <c r="G722" t="s">
        <v>1348</v>
      </c>
      <c r="H722">
        <v>34049</v>
      </c>
      <c r="I722">
        <v>6</v>
      </c>
      <c r="J722">
        <v>1942</v>
      </c>
      <c r="K722">
        <v>4.5493259713941671E-2</v>
      </c>
      <c r="L722">
        <v>0.79763130792996906</v>
      </c>
      <c r="M722">
        <v>0.43419777379658731</v>
      </c>
      <c r="N722">
        <v>6</v>
      </c>
      <c r="O722">
        <v>1</v>
      </c>
      <c r="P722">
        <v>5</v>
      </c>
      <c r="Q722">
        <v>1</v>
      </c>
      <c r="R722">
        <v>0.38870451408264561</v>
      </c>
      <c r="S722">
        <v>2024</v>
      </c>
      <c r="T722">
        <v>36</v>
      </c>
    </row>
    <row r="723" spans="1:20" x14ac:dyDescent="0.3">
      <c r="A723" s="284" t="s">
        <v>2575</v>
      </c>
      <c r="B723">
        <v>3113</v>
      </c>
      <c r="C723" t="s">
        <v>751</v>
      </c>
      <c r="D723" t="s">
        <v>454</v>
      </c>
      <c r="E723">
        <v>1507</v>
      </c>
      <c r="F723" t="s">
        <v>143</v>
      </c>
      <c r="G723" t="s">
        <v>1348</v>
      </c>
      <c r="H723">
        <v>34049</v>
      </c>
      <c r="I723">
        <v>7</v>
      </c>
      <c r="J723">
        <v>2047</v>
      </c>
      <c r="K723">
        <v>4.4259743311110461E-2</v>
      </c>
      <c r="L723">
        <v>0.73619931607230094</v>
      </c>
      <c r="M723">
        <v>0.47845751710769779</v>
      </c>
      <c r="N723">
        <v>7</v>
      </c>
      <c r="O723">
        <v>1</v>
      </c>
      <c r="P723">
        <v>6</v>
      </c>
      <c r="Q723">
        <v>1</v>
      </c>
      <c r="R723">
        <v>0.43419777379658731</v>
      </c>
      <c r="S723">
        <v>2024</v>
      </c>
      <c r="T723">
        <v>36</v>
      </c>
    </row>
    <row r="724" spans="1:20" x14ac:dyDescent="0.3">
      <c r="A724" s="284" t="s">
        <v>2634</v>
      </c>
      <c r="B724">
        <v>3113</v>
      </c>
      <c r="C724" t="s">
        <v>751</v>
      </c>
      <c r="D724" t="s">
        <v>151</v>
      </c>
      <c r="E724">
        <v>1301</v>
      </c>
      <c r="F724" t="s">
        <v>143</v>
      </c>
      <c r="G724" t="s">
        <v>1348</v>
      </c>
      <c r="H724">
        <v>34049</v>
      </c>
      <c r="I724">
        <v>8</v>
      </c>
      <c r="J724">
        <v>1559</v>
      </c>
      <c r="K724">
        <v>3.8209639049604983E-2</v>
      </c>
      <c r="L724">
        <v>0.83450930083386787</v>
      </c>
      <c r="M724">
        <v>0.51666715615730274</v>
      </c>
      <c r="N724">
        <v>8</v>
      </c>
      <c r="O724">
        <v>1</v>
      </c>
      <c r="P724">
        <v>7</v>
      </c>
      <c r="Q724">
        <v>1</v>
      </c>
      <c r="R724">
        <v>0.47845751710769779</v>
      </c>
      <c r="S724">
        <v>2024</v>
      </c>
      <c r="T724">
        <v>36</v>
      </c>
    </row>
    <row r="725" spans="1:20" x14ac:dyDescent="0.3">
      <c r="A725" s="284" t="s">
        <v>2570</v>
      </c>
      <c r="B725">
        <v>3113</v>
      </c>
      <c r="C725" t="s">
        <v>751</v>
      </c>
      <c r="D725" t="s">
        <v>175</v>
      </c>
      <c r="E725">
        <v>1163</v>
      </c>
      <c r="F725" t="s">
        <v>143</v>
      </c>
      <c r="G725" t="s">
        <v>1348</v>
      </c>
      <c r="H725">
        <v>34049</v>
      </c>
      <c r="I725">
        <v>9</v>
      </c>
      <c r="J725">
        <v>2166</v>
      </c>
      <c r="K725">
        <v>3.4156656583159563E-2</v>
      </c>
      <c r="L725">
        <v>0.53693444136657431</v>
      </c>
      <c r="M725">
        <v>0.55082381274046233</v>
      </c>
      <c r="N725">
        <v>9</v>
      </c>
      <c r="O725">
        <v>1</v>
      </c>
      <c r="P725">
        <v>8</v>
      </c>
      <c r="Q725">
        <v>1</v>
      </c>
      <c r="R725">
        <v>0.51666715615730274</v>
      </c>
      <c r="S725">
        <v>2024</v>
      </c>
      <c r="T725">
        <v>36</v>
      </c>
    </row>
    <row r="726" spans="1:20" x14ac:dyDescent="0.3">
      <c r="A726" s="284" t="s">
        <v>2572</v>
      </c>
      <c r="B726">
        <v>3113</v>
      </c>
      <c r="C726" t="s">
        <v>751</v>
      </c>
      <c r="D726" t="s">
        <v>650</v>
      </c>
      <c r="E726">
        <v>1120</v>
      </c>
      <c r="F726" t="s">
        <v>143</v>
      </c>
      <c r="G726" t="s">
        <v>1348</v>
      </c>
      <c r="H726">
        <v>34049</v>
      </c>
      <c r="I726">
        <v>10</v>
      </c>
      <c r="J726">
        <v>1805</v>
      </c>
      <c r="K726">
        <v>3.28937707421657E-2</v>
      </c>
      <c r="L726">
        <v>0.62049861495844871</v>
      </c>
      <c r="M726">
        <v>0.58371758348262803</v>
      </c>
      <c r="N726">
        <v>10</v>
      </c>
      <c r="O726">
        <v>1</v>
      </c>
      <c r="P726">
        <v>9</v>
      </c>
      <c r="Q726">
        <v>1</v>
      </c>
      <c r="R726">
        <v>0.55082381274046233</v>
      </c>
      <c r="S726">
        <v>2024</v>
      </c>
      <c r="T726">
        <v>36</v>
      </c>
    </row>
    <row r="727" spans="1:20" x14ac:dyDescent="0.3">
      <c r="A727" s="284" t="s">
        <v>2477</v>
      </c>
      <c r="B727">
        <v>3113</v>
      </c>
      <c r="C727" t="s">
        <v>751</v>
      </c>
      <c r="D727" t="s">
        <v>606</v>
      </c>
      <c r="E727">
        <v>1047</v>
      </c>
      <c r="F727" t="s">
        <v>143</v>
      </c>
      <c r="G727" t="s">
        <v>1347</v>
      </c>
      <c r="H727">
        <v>34049</v>
      </c>
      <c r="I727">
        <v>11</v>
      </c>
      <c r="J727">
        <v>1530</v>
      </c>
      <c r="K727">
        <v>3.07498017562924E-2</v>
      </c>
      <c r="L727">
        <v>0.68431372549019609</v>
      </c>
      <c r="M727">
        <v>0.61446738523892042</v>
      </c>
      <c r="N727">
        <v>11</v>
      </c>
      <c r="O727">
        <v>1</v>
      </c>
      <c r="P727">
        <v>10</v>
      </c>
      <c r="Q727">
        <v>1</v>
      </c>
      <c r="R727">
        <v>0.58371758348262803</v>
      </c>
      <c r="S727">
        <v>2024</v>
      </c>
      <c r="T727">
        <v>36</v>
      </c>
    </row>
    <row r="728" spans="1:20" x14ac:dyDescent="0.3">
      <c r="A728" s="284" t="s">
        <v>2574</v>
      </c>
      <c r="B728">
        <v>3113</v>
      </c>
      <c r="C728" t="s">
        <v>751</v>
      </c>
      <c r="D728" t="s">
        <v>584</v>
      </c>
      <c r="E728">
        <v>1023</v>
      </c>
      <c r="F728" t="s">
        <v>143</v>
      </c>
      <c r="G728" t="s">
        <v>1348</v>
      </c>
      <c r="H728">
        <v>34049</v>
      </c>
      <c r="I728">
        <v>12</v>
      </c>
      <c r="J728">
        <v>1673</v>
      </c>
      <c r="K728">
        <v>3.0044935240388853E-2</v>
      </c>
      <c r="L728">
        <v>0.61147638971906759</v>
      </c>
      <c r="M728">
        <v>0.64451232047930929</v>
      </c>
      <c r="N728">
        <v>12</v>
      </c>
      <c r="O728">
        <v>1</v>
      </c>
      <c r="P728">
        <v>11</v>
      </c>
      <c r="Q728">
        <v>1</v>
      </c>
      <c r="R728">
        <v>0.61446738523892042</v>
      </c>
      <c r="S728">
        <v>2024</v>
      </c>
      <c r="T728">
        <v>36</v>
      </c>
    </row>
    <row r="729" spans="1:20" x14ac:dyDescent="0.3">
      <c r="A729" s="284" t="s">
        <v>2576</v>
      </c>
      <c r="B729">
        <v>3113</v>
      </c>
      <c r="C729" t="s">
        <v>751</v>
      </c>
      <c r="D729" t="s">
        <v>550</v>
      </c>
      <c r="E729">
        <v>1020</v>
      </c>
      <c r="F729" t="s">
        <v>143</v>
      </c>
      <c r="G729" t="s">
        <v>1348</v>
      </c>
      <c r="H729">
        <v>34049</v>
      </c>
      <c r="I729">
        <v>13</v>
      </c>
      <c r="J729">
        <v>1337</v>
      </c>
      <c r="K729">
        <v>2.9956826925900907E-2</v>
      </c>
      <c r="L729">
        <v>0.76290201944652203</v>
      </c>
      <c r="M729">
        <v>0.67446914740521025</v>
      </c>
      <c r="N729">
        <v>13</v>
      </c>
      <c r="O729">
        <v>1</v>
      </c>
      <c r="P729">
        <v>12</v>
      </c>
      <c r="Q729">
        <v>1</v>
      </c>
      <c r="R729">
        <v>0.64451232047930929</v>
      </c>
      <c r="S729">
        <v>2024</v>
      </c>
      <c r="T729">
        <v>36</v>
      </c>
    </row>
    <row r="730" spans="1:20" x14ac:dyDescent="0.3">
      <c r="A730" s="284" t="s">
        <v>2573</v>
      </c>
      <c r="B730">
        <v>3113</v>
      </c>
      <c r="C730" t="s">
        <v>751</v>
      </c>
      <c r="D730" t="s">
        <v>545</v>
      </c>
      <c r="E730">
        <v>997</v>
      </c>
      <c r="F730" t="s">
        <v>143</v>
      </c>
      <c r="G730" t="s">
        <v>1348</v>
      </c>
      <c r="H730">
        <v>34049</v>
      </c>
      <c r="I730">
        <v>14</v>
      </c>
      <c r="J730">
        <v>1644</v>
      </c>
      <c r="K730">
        <v>2.9281329848160006E-2</v>
      </c>
      <c r="L730">
        <v>0.60644768856447684</v>
      </c>
      <c r="M730">
        <v>0.70375047725337025</v>
      </c>
      <c r="N730">
        <v>14</v>
      </c>
      <c r="O730">
        <v>1</v>
      </c>
      <c r="P730">
        <v>13</v>
      </c>
      <c r="Q730">
        <v>1</v>
      </c>
      <c r="R730">
        <v>0.67446914740521025</v>
      </c>
      <c r="S730">
        <v>2024</v>
      </c>
      <c r="T730">
        <v>36</v>
      </c>
    </row>
    <row r="731" spans="1:20" x14ac:dyDescent="0.3">
      <c r="A731" s="284" t="s">
        <v>2568</v>
      </c>
      <c r="B731">
        <v>3113</v>
      </c>
      <c r="C731" t="s">
        <v>751</v>
      </c>
      <c r="D731" t="s">
        <v>175</v>
      </c>
      <c r="E731">
        <v>970</v>
      </c>
      <c r="F731" t="s">
        <v>143</v>
      </c>
      <c r="G731" t="s">
        <v>1348</v>
      </c>
      <c r="H731">
        <v>34049</v>
      </c>
      <c r="I731">
        <v>15</v>
      </c>
      <c r="J731">
        <v>2330</v>
      </c>
      <c r="K731">
        <v>2.8488355017768509E-2</v>
      </c>
      <c r="L731">
        <v>0.41630901287553645</v>
      </c>
      <c r="M731">
        <v>0.73223883227113873</v>
      </c>
      <c r="N731">
        <v>15</v>
      </c>
      <c r="O731">
        <v>1</v>
      </c>
      <c r="P731">
        <v>14</v>
      </c>
      <c r="Q731">
        <v>1</v>
      </c>
      <c r="R731">
        <v>0.70375047725337025</v>
      </c>
      <c r="S731">
        <v>2024</v>
      </c>
      <c r="T731">
        <v>36</v>
      </c>
    </row>
    <row r="732" spans="1:20" x14ac:dyDescent="0.3">
      <c r="A732" s="284" t="s">
        <v>2586</v>
      </c>
      <c r="B732">
        <v>3115</v>
      </c>
      <c r="C732" t="s">
        <v>760</v>
      </c>
      <c r="D732" t="s">
        <v>671</v>
      </c>
      <c r="E732">
        <v>2971</v>
      </c>
      <c r="F732" t="s">
        <v>143</v>
      </c>
      <c r="G732" t="s">
        <v>1341</v>
      </c>
      <c r="H732">
        <v>44025</v>
      </c>
      <c r="I732">
        <v>1</v>
      </c>
      <c r="J732">
        <v>4306</v>
      </c>
      <c r="K732">
        <v>6.748438387279955E-2</v>
      </c>
      <c r="L732">
        <v>0.68996748722712498</v>
      </c>
      <c r="M732">
        <v>6.748438387279955E-2</v>
      </c>
      <c r="N732">
        <v>1</v>
      </c>
      <c r="O732">
        <v>1</v>
      </c>
      <c r="P732">
        <v>285</v>
      </c>
      <c r="Q732">
        <v>0</v>
      </c>
      <c r="R732">
        <v>0.99653440629681345</v>
      </c>
      <c r="S732">
        <v>2024</v>
      </c>
      <c r="T732">
        <v>36</v>
      </c>
    </row>
    <row r="733" spans="1:20" x14ac:dyDescent="0.3">
      <c r="A733" s="284" t="s">
        <v>2589</v>
      </c>
      <c r="B733">
        <v>3115</v>
      </c>
      <c r="C733" t="s">
        <v>760</v>
      </c>
      <c r="D733" t="s">
        <v>671</v>
      </c>
      <c r="E733">
        <v>2410</v>
      </c>
      <c r="F733" t="s">
        <v>143</v>
      </c>
      <c r="G733" t="s">
        <v>1341</v>
      </c>
      <c r="H733">
        <v>44025</v>
      </c>
      <c r="I733">
        <v>2</v>
      </c>
      <c r="J733">
        <v>3441</v>
      </c>
      <c r="K733">
        <v>5.4741624077228844E-2</v>
      </c>
      <c r="L733">
        <v>0.70037779715199067</v>
      </c>
      <c r="M733">
        <v>0.12222600795002839</v>
      </c>
      <c r="N733">
        <v>2</v>
      </c>
      <c r="O733">
        <v>1</v>
      </c>
      <c r="P733">
        <v>1</v>
      </c>
      <c r="Q733">
        <v>1</v>
      </c>
      <c r="R733">
        <v>6.748438387279955E-2</v>
      </c>
      <c r="S733">
        <v>2024</v>
      </c>
      <c r="T733">
        <v>36</v>
      </c>
    </row>
    <row r="734" spans="1:20" x14ac:dyDescent="0.3">
      <c r="A734" s="284" t="s">
        <v>2551</v>
      </c>
      <c r="B734">
        <v>3115</v>
      </c>
      <c r="C734" t="s">
        <v>760</v>
      </c>
      <c r="D734" t="s">
        <v>541</v>
      </c>
      <c r="E734">
        <v>1957</v>
      </c>
      <c r="F734" t="s">
        <v>143</v>
      </c>
      <c r="G734" t="s">
        <v>1341</v>
      </c>
      <c r="H734">
        <v>44025</v>
      </c>
      <c r="I734">
        <v>3</v>
      </c>
      <c r="J734">
        <v>3057</v>
      </c>
      <c r="K734">
        <v>4.4452015900056784E-2</v>
      </c>
      <c r="L734">
        <v>0.64017010140660779</v>
      </c>
      <c r="M734">
        <v>0.16667802385008518</v>
      </c>
      <c r="N734">
        <v>3</v>
      </c>
      <c r="O734">
        <v>1</v>
      </c>
      <c r="P734">
        <v>2</v>
      </c>
      <c r="Q734">
        <v>1</v>
      </c>
      <c r="R734">
        <v>0.12222600795002839</v>
      </c>
      <c r="S734">
        <v>2024</v>
      </c>
      <c r="T734">
        <v>36</v>
      </c>
    </row>
    <row r="735" spans="1:20" x14ac:dyDescent="0.3">
      <c r="A735" s="284" t="s">
        <v>2588</v>
      </c>
      <c r="B735">
        <v>3115</v>
      </c>
      <c r="C735" t="s">
        <v>760</v>
      </c>
      <c r="D735" t="s">
        <v>671</v>
      </c>
      <c r="E735">
        <v>1812</v>
      </c>
      <c r="F735" t="s">
        <v>143</v>
      </c>
      <c r="G735" t="s">
        <v>1341</v>
      </c>
      <c r="H735">
        <v>44025</v>
      </c>
      <c r="I735">
        <v>4</v>
      </c>
      <c r="J735">
        <v>2892</v>
      </c>
      <c r="K735">
        <v>4.1158432708688249E-2</v>
      </c>
      <c r="L735">
        <v>0.62655601659751037</v>
      </c>
      <c r="M735">
        <v>0.20783645655877342</v>
      </c>
      <c r="N735">
        <v>4</v>
      </c>
      <c r="O735">
        <v>1</v>
      </c>
      <c r="P735">
        <v>3</v>
      </c>
      <c r="Q735">
        <v>1</v>
      </c>
      <c r="R735">
        <v>0.16667802385008518</v>
      </c>
      <c r="S735">
        <v>2024</v>
      </c>
      <c r="T735">
        <v>36</v>
      </c>
    </row>
    <row r="736" spans="1:20" x14ac:dyDescent="0.3">
      <c r="A736" s="284" t="s">
        <v>2592</v>
      </c>
      <c r="B736">
        <v>3115</v>
      </c>
      <c r="C736" t="s">
        <v>760</v>
      </c>
      <c r="D736" t="s">
        <v>671</v>
      </c>
      <c r="E736">
        <v>1704</v>
      </c>
      <c r="F736" t="s">
        <v>143</v>
      </c>
      <c r="G736" t="s">
        <v>1341</v>
      </c>
      <c r="H736">
        <v>44025</v>
      </c>
      <c r="I736">
        <v>5</v>
      </c>
      <c r="J736">
        <v>2529</v>
      </c>
      <c r="K736">
        <v>3.870528109028961E-2</v>
      </c>
      <c r="L736">
        <v>0.67378410438908665</v>
      </c>
      <c r="M736">
        <v>0.24654173764906304</v>
      </c>
      <c r="N736">
        <v>5</v>
      </c>
      <c r="O736">
        <v>1</v>
      </c>
      <c r="P736">
        <v>4</v>
      </c>
      <c r="Q736">
        <v>1</v>
      </c>
      <c r="R736">
        <v>0.20783645655877342</v>
      </c>
      <c r="S736">
        <v>2024</v>
      </c>
      <c r="T736">
        <v>36</v>
      </c>
    </row>
    <row r="737" spans="1:20" x14ac:dyDescent="0.3">
      <c r="A737" s="284" t="s">
        <v>2591</v>
      </c>
      <c r="B737">
        <v>3115</v>
      </c>
      <c r="C737" t="s">
        <v>760</v>
      </c>
      <c r="D737" t="s">
        <v>671</v>
      </c>
      <c r="E737">
        <v>1523</v>
      </c>
      <c r="F737" t="s">
        <v>143</v>
      </c>
      <c r="G737" t="s">
        <v>1341</v>
      </c>
      <c r="H737">
        <v>44025</v>
      </c>
      <c r="I737">
        <v>6</v>
      </c>
      <c r="J737">
        <v>2287</v>
      </c>
      <c r="K737">
        <v>3.4593980692788191E-2</v>
      </c>
      <c r="L737">
        <v>0.66593790992566682</v>
      </c>
      <c r="M737">
        <v>0.28113571834185125</v>
      </c>
      <c r="N737">
        <v>6</v>
      </c>
      <c r="O737">
        <v>1</v>
      </c>
      <c r="P737">
        <v>5</v>
      </c>
      <c r="Q737">
        <v>1</v>
      </c>
      <c r="R737">
        <v>0.24654173764906304</v>
      </c>
      <c r="S737">
        <v>2024</v>
      </c>
      <c r="T737">
        <v>36</v>
      </c>
    </row>
    <row r="738" spans="1:20" x14ac:dyDescent="0.3">
      <c r="A738" s="284" t="s">
        <v>2587</v>
      </c>
      <c r="B738">
        <v>3115</v>
      </c>
      <c r="C738" t="s">
        <v>760</v>
      </c>
      <c r="D738" t="s">
        <v>671</v>
      </c>
      <c r="E738">
        <v>1512</v>
      </c>
      <c r="F738" t="s">
        <v>143</v>
      </c>
      <c r="G738" t="s">
        <v>1341</v>
      </c>
      <c r="H738">
        <v>44025</v>
      </c>
      <c r="I738">
        <v>7</v>
      </c>
      <c r="J738">
        <v>2372</v>
      </c>
      <c r="K738">
        <v>3.4344122657580918E-2</v>
      </c>
      <c r="L738">
        <v>0.63743676222596968</v>
      </c>
      <c r="M738">
        <v>0.31547984099943216</v>
      </c>
      <c r="N738">
        <v>7</v>
      </c>
      <c r="O738">
        <v>1</v>
      </c>
      <c r="P738">
        <v>6</v>
      </c>
      <c r="Q738">
        <v>1</v>
      </c>
      <c r="R738">
        <v>0.28113571834185125</v>
      </c>
      <c r="S738">
        <v>2024</v>
      </c>
      <c r="T738">
        <v>36</v>
      </c>
    </row>
    <row r="739" spans="1:20" x14ac:dyDescent="0.3">
      <c r="A739" s="284" t="s">
        <v>2284</v>
      </c>
      <c r="B739">
        <v>3115</v>
      </c>
      <c r="C739" t="s">
        <v>760</v>
      </c>
      <c r="D739" t="s">
        <v>303</v>
      </c>
      <c r="E739">
        <v>1379</v>
      </c>
      <c r="F739" t="s">
        <v>143</v>
      </c>
      <c r="G739" t="s">
        <v>1341</v>
      </c>
      <c r="H739">
        <v>44025</v>
      </c>
      <c r="I739">
        <v>8</v>
      </c>
      <c r="J739">
        <v>5171</v>
      </c>
      <c r="K739">
        <v>3.1323111868256676E-2</v>
      </c>
      <c r="L739">
        <v>0.26667955907948171</v>
      </c>
      <c r="M739">
        <v>0.34680295286768881</v>
      </c>
      <c r="N739">
        <v>8</v>
      </c>
      <c r="O739">
        <v>1</v>
      </c>
      <c r="P739">
        <v>7</v>
      </c>
      <c r="Q739">
        <v>1</v>
      </c>
      <c r="R739">
        <v>0.31547984099943216</v>
      </c>
      <c r="S739">
        <v>2024</v>
      </c>
      <c r="T739">
        <v>36</v>
      </c>
    </row>
    <row r="740" spans="1:20" x14ac:dyDescent="0.3">
      <c r="A740" s="284" t="s">
        <v>2593</v>
      </c>
      <c r="B740">
        <v>3115</v>
      </c>
      <c r="C740" t="s">
        <v>760</v>
      </c>
      <c r="D740" t="s">
        <v>671</v>
      </c>
      <c r="E740">
        <v>1309</v>
      </c>
      <c r="F740" t="s">
        <v>143</v>
      </c>
      <c r="G740" t="s">
        <v>1341</v>
      </c>
      <c r="H740">
        <v>44025</v>
      </c>
      <c r="I740">
        <v>9</v>
      </c>
      <c r="J740">
        <v>2017</v>
      </c>
      <c r="K740">
        <v>2.9733106189664963E-2</v>
      </c>
      <c r="L740">
        <v>0.64898363906792267</v>
      </c>
      <c r="M740">
        <v>0.37653605905735377</v>
      </c>
      <c r="N740">
        <v>9</v>
      </c>
      <c r="O740">
        <v>1</v>
      </c>
      <c r="P740">
        <v>8</v>
      </c>
      <c r="Q740">
        <v>1</v>
      </c>
      <c r="R740">
        <v>0.34680295286768881</v>
      </c>
      <c r="S740">
        <v>2024</v>
      </c>
      <c r="T740">
        <v>36</v>
      </c>
    </row>
    <row r="741" spans="1:20" x14ac:dyDescent="0.3">
      <c r="A741" s="284" t="s">
        <v>2432</v>
      </c>
      <c r="B741">
        <v>3115</v>
      </c>
      <c r="C741" t="s">
        <v>760</v>
      </c>
      <c r="D741" t="s">
        <v>374</v>
      </c>
      <c r="E741">
        <v>1267</v>
      </c>
      <c r="F741" t="s">
        <v>143</v>
      </c>
      <c r="G741" t="s">
        <v>1341</v>
      </c>
      <c r="H741">
        <v>44025</v>
      </c>
      <c r="I741">
        <v>10</v>
      </c>
      <c r="J741">
        <v>4832</v>
      </c>
      <c r="K741">
        <v>2.8779102782509936E-2</v>
      </c>
      <c r="L741">
        <v>0.26221026490066224</v>
      </c>
      <c r="M741">
        <v>0.40531516183986371</v>
      </c>
      <c r="N741">
        <v>10</v>
      </c>
      <c r="O741">
        <v>1</v>
      </c>
      <c r="P741">
        <v>9</v>
      </c>
      <c r="Q741">
        <v>1</v>
      </c>
      <c r="R741">
        <v>0.37653605905735377</v>
      </c>
      <c r="S741">
        <v>2024</v>
      </c>
      <c r="T741">
        <v>36</v>
      </c>
    </row>
    <row r="742" spans="1:20" x14ac:dyDescent="0.3">
      <c r="A742" s="284" t="s">
        <v>2603</v>
      </c>
      <c r="B742">
        <v>3115</v>
      </c>
      <c r="C742" t="s">
        <v>760</v>
      </c>
      <c r="D742" t="s">
        <v>393</v>
      </c>
      <c r="E742">
        <v>1258</v>
      </c>
      <c r="F742" t="s">
        <v>143</v>
      </c>
      <c r="G742" t="s">
        <v>1350</v>
      </c>
      <c r="H742">
        <v>44025</v>
      </c>
      <c r="I742">
        <v>11</v>
      </c>
      <c r="J742">
        <v>4446</v>
      </c>
      <c r="K742">
        <v>2.8574673480976719E-2</v>
      </c>
      <c r="L742">
        <v>0.28295096716149348</v>
      </c>
      <c r="M742">
        <v>0.43388983532084041</v>
      </c>
      <c r="N742">
        <v>11</v>
      </c>
      <c r="O742">
        <v>1</v>
      </c>
      <c r="P742">
        <v>10</v>
      </c>
      <c r="Q742">
        <v>1</v>
      </c>
      <c r="R742">
        <v>0.40531516183986371</v>
      </c>
      <c r="S742">
        <v>2024</v>
      </c>
      <c r="T742">
        <v>36</v>
      </c>
    </row>
    <row r="743" spans="1:20" x14ac:dyDescent="0.3">
      <c r="A743" s="284" t="s">
        <v>2590</v>
      </c>
      <c r="B743">
        <v>3115</v>
      </c>
      <c r="C743" t="s">
        <v>760</v>
      </c>
      <c r="D743" t="s">
        <v>180</v>
      </c>
      <c r="E743">
        <v>1086</v>
      </c>
      <c r="F743" t="s">
        <v>143</v>
      </c>
      <c r="G743" t="s">
        <v>1341</v>
      </c>
      <c r="H743">
        <v>44025</v>
      </c>
      <c r="I743">
        <v>12</v>
      </c>
      <c r="J743">
        <v>1881</v>
      </c>
      <c r="K743">
        <v>2.4667802385008517E-2</v>
      </c>
      <c r="L743">
        <v>0.57735247208931417</v>
      </c>
      <c r="M743">
        <v>0.45855763770584895</v>
      </c>
      <c r="N743">
        <v>12</v>
      </c>
      <c r="O743">
        <v>1</v>
      </c>
      <c r="P743">
        <v>11</v>
      </c>
      <c r="Q743">
        <v>1</v>
      </c>
      <c r="R743">
        <v>0.43388983532084041</v>
      </c>
      <c r="S743">
        <v>2024</v>
      </c>
      <c r="T743">
        <v>36</v>
      </c>
    </row>
    <row r="744" spans="1:20" x14ac:dyDescent="0.3">
      <c r="A744" s="284" t="s">
        <v>2605</v>
      </c>
      <c r="B744">
        <v>3115</v>
      </c>
      <c r="C744" t="s">
        <v>760</v>
      </c>
      <c r="D744" t="s">
        <v>645</v>
      </c>
      <c r="E744">
        <v>945</v>
      </c>
      <c r="F744" t="s">
        <v>143</v>
      </c>
      <c r="G744" t="s">
        <v>1341</v>
      </c>
      <c r="H744">
        <v>44025</v>
      </c>
      <c r="I744">
        <v>13</v>
      </c>
      <c r="J744">
        <v>1737</v>
      </c>
      <c r="K744">
        <v>2.1465076660988076E-2</v>
      </c>
      <c r="L744">
        <v>0.54404145077720212</v>
      </c>
      <c r="M744">
        <v>0.48002271436683702</v>
      </c>
      <c r="N744">
        <v>13</v>
      </c>
      <c r="O744">
        <v>1</v>
      </c>
      <c r="P744">
        <v>12</v>
      </c>
      <c r="Q744">
        <v>1</v>
      </c>
      <c r="R744">
        <v>0.45855763770584895</v>
      </c>
      <c r="S744">
        <v>2024</v>
      </c>
      <c r="T744">
        <v>36</v>
      </c>
    </row>
    <row r="745" spans="1:20" x14ac:dyDescent="0.3">
      <c r="A745" s="284" t="s">
        <v>2595</v>
      </c>
      <c r="B745">
        <v>3115</v>
      </c>
      <c r="C745" t="s">
        <v>760</v>
      </c>
      <c r="D745" t="s">
        <v>344</v>
      </c>
      <c r="E745">
        <v>855</v>
      </c>
      <c r="F745" t="s">
        <v>143</v>
      </c>
      <c r="G745" t="s">
        <v>1341</v>
      </c>
      <c r="H745">
        <v>44025</v>
      </c>
      <c r="I745">
        <v>14</v>
      </c>
      <c r="J745">
        <v>1395</v>
      </c>
      <c r="K745">
        <v>1.9420783645655876E-2</v>
      </c>
      <c r="L745">
        <v>0.61290322580645162</v>
      </c>
      <c r="M745">
        <v>0.49944349801249288</v>
      </c>
      <c r="N745">
        <v>14</v>
      </c>
      <c r="O745">
        <v>1</v>
      </c>
      <c r="P745">
        <v>13</v>
      </c>
      <c r="Q745">
        <v>1</v>
      </c>
      <c r="R745">
        <v>0.48002271436683702</v>
      </c>
      <c r="S745">
        <v>2024</v>
      </c>
      <c r="T745">
        <v>36</v>
      </c>
    </row>
    <row r="746" spans="1:20" x14ac:dyDescent="0.3">
      <c r="A746" s="284" t="s">
        <v>2594</v>
      </c>
      <c r="B746">
        <v>3115</v>
      </c>
      <c r="C746" t="s">
        <v>760</v>
      </c>
      <c r="D746" t="s">
        <v>414</v>
      </c>
      <c r="E746">
        <v>837</v>
      </c>
      <c r="F746" t="s">
        <v>143</v>
      </c>
      <c r="G746" t="s">
        <v>1341</v>
      </c>
      <c r="H746">
        <v>44025</v>
      </c>
      <c r="I746">
        <v>15</v>
      </c>
      <c r="J746">
        <v>1474</v>
      </c>
      <c r="K746">
        <v>1.9011925042589438E-2</v>
      </c>
      <c r="L746">
        <v>0.56784260515603802</v>
      </c>
      <c r="M746">
        <v>0.5184554230550823</v>
      </c>
      <c r="N746">
        <v>15</v>
      </c>
      <c r="O746">
        <v>1</v>
      </c>
      <c r="P746">
        <v>14</v>
      </c>
      <c r="Q746">
        <v>1</v>
      </c>
      <c r="R746">
        <v>0.49944349801249288</v>
      </c>
      <c r="S746">
        <v>2024</v>
      </c>
      <c r="T746">
        <v>36</v>
      </c>
    </row>
    <row r="747" spans="1:20" x14ac:dyDescent="0.3">
      <c r="A747" s="284" t="s">
        <v>2320</v>
      </c>
      <c r="B747">
        <v>6309</v>
      </c>
      <c r="C747" t="s">
        <v>707</v>
      </c>
      <c r="D747" t="s">
        <v>495</v>
      </c>
      <c r="E747">
        <v>4696</v>
      </c>
      <c r="F747" t="s">
        <v>143</v>
      </c>
      <c r="G747" t="s">
        <v>1344</v>
      </c>
      <c r="H747">
        <v>10982</v>
      </c>
      <c r="I747">
        <v>1</v>
      </c>
      <c r="J747">
        <v>5717</v>
      </c>
      <c r="K747">
        <v>0.42760881442360227</v>
      </c>
      <c r="L747">
        <v>0.821409830330593</v>
      </c>
      <c r="M747">
        <v>0.42760881442360227</v>
      </c>
      <c r="N747">
        <v>1</v>
      </c>
      <c r="O747">
        <v>1</v>
      </c>
      <c r="P747">
        <v>624.5</v>
      </c>
      <c r="Q747">
        <v>0</v>
      </c>
      <c r="R747">
        <v>0.99527541169789191</v>
      </c>
      <c r="S747">
        <v>2024</v>
      </c>
      <c r="T747">
        <v>36</v>
      </c>
    </row>
    <row r="748" spans="1:20" x14ac:dyDescent="0.3">
      <c r="A748" s="284" t="s">
        <v>2635</v>
      </c>
      <c r="B748">
        <v>6309</v>
      </c>
      <c r="C748" t="s">
        <v>707</v>
      </c>
      <c r="D748" t="s">
        <v>445</v>
      </c>
      <c r="E748">
        <v>1310</v>
      </c>
      <c r="F748" t="s">
        <v>143</v>
      </c>
      <c r="G748" t="s">
        <v>1344</v>
      </c>
      <c r="H748">
        <v>10982</v>
      </c>
      <c r="I748">
        <v>2</v>
      </c>
      <c r="J748">
        <v>1750</v>
      </c>
      <c r="K748">
        <v>0.11928610453469314</v>
      </c>
      <c r="L748">
        <v>0.74857142857142855</v>
      </c>
      <c r="M748">
        <v>0.54689491895829545</v>
      </c>
      <c r="N748">
        <v>2</v>
      </c>
      <c r="O748">
        <v>1</v>
      </c>
      <c r="P748">
        <v>1</v>
      </c>
      <c r="Q748">
        <v>1</v>
      </c>
      <c r="R748">
        <v>0.42760881442360227</v>
      </c>
      <c r="S748">
        <v>2024</v>
      </c>
      <c r="T748">
        <v>36</v>
      </c>
    </row>
    <row r="749" spans="1:20" x14ac:dyDescent="0.3">
      <c r="A749" s="284" t="s">
        <v>2636</v>
      </c>
      <c r="B749">
        <v>6309</v>
      </c>
      <c r="C749" t="s">
        <v>707</v>
      </c>
      <c r="D749" t="s">
        <v>153</v>
      </c>
      <c r="E749">
        <v>657</v>
      </c>
      <c r="F749" t="s">
        <v>143</v>
      </c>
      <c r="G749" t="s">
        <v>1344</v>
      </c>
      <c r="H749">
        <v>10982</v>
      </c>
      <c r="I749">
        <v>3</v>
      </c>
      <c r="J749">
        <v>890</v>
      </c>
      <c r="K749">
        <v>5.9825168457475868E-2</v>
      </c>
      <c r="L749">
        <v>0.73820224719101124</v>
      </c>
      <c r="M749">
        <v>0.60672008741577133</v>
      </c>
      <c r="N749">
        <v>3</v>
      </c>
      <c r="O749">
        <v>1</v>
      </c>
      <c r="P749">
        <v>2</v>
      </c>
      <c r="Q749">
        <v>1</v>
      </c>
      <c r="R749">
        <v>0.54689491895829545</v>
      </c>
      <c r="S749">
        <v>2024</v>
      </c>
      <c r="T749">
        <v>36</v>
      </c>
    </row>
    <row r="750" spans="1:20" x14ac:dyDescent="0.3">
      <c r="A750" s="284" t="s">
        <v>2323</v>
      </c>
      <c r="B750">
        <v>6309</v>
      </c>
      <c r="C750" t="s">
        <v>707</v>
      </c>
      <c r="D750" t="s">
        <v>372</v>
      </c>
      <c r="E750">
        <v>548</v>
      </c>
      <c r="F750" t="s">
        <v>143</v>
      </c>
      <c r="G750" t="s">
        <v>1344</v>
      </c>
      <c r="H750">
        <v>10982</v>
      </c>
      <c r="I750">
        <v>4</v>
      </c>
      <c r="J750">
        <v>678</v>
      </c>
      <c r="K750">
        <v>4.9899836095428883E-2</v>
      </c>
      <c r="L750">
        <v>0.80825958702064893</v>
      </c>
      <c r="M750">
        <v>0.65661992351120024</v>
      </c>
      <c r="N750">
        <v>4</v>
      </c>
      <c r="O750">
        <v>1</v>
      </c>
      <c r="P750">
        <v>3</v>
      </c>
      <c r="Q750">
        <v>1</v>
      </c>
      <c r="R750">
        <v>0.60672008741577133</v>
      </c>
      <c r="S750">
        <v>2024</v>
      </c>
      <c r="T750">
        <v>36</v>
      </c>
    </row>
    <row r="751" spans="1:20" x14ac:dyDescent="0.3">
      <c r="A751" s="284" t="s">
        <v>2637</v>
      </c>
      <c r="B751">
        <v>6309</v>
      </c>
      <c r="C751" t="s">
        <v>707</v>
      </c>
      <c r="D751" t="s">
        <v>255</v>
      </c>
      <c r="E751">
        <v>519</v>
      </c>
      <c r="F751" t="s">
        <v>143</v>
      </c>
      <c r="G751" t="s">
        <v>1344</v>
      </c>
      <c r="H751">
        <v>10982</v>
      </c>
      <c r="I751">
        <v>5</v>
      </c>
      <c r="J751">
        <v>665</v>
      </c>
      <c r="K751">
        <v>4.7259151338553997E-2</v>
      </c>
      <c r="L751">
        <v>0.78045112781954884</v>
      </c>
      <c r="M751">
        <v>0.7038790748497542</v>
      </c>
      <c r="N751">
        <v>5</v>
      </c>
      <c r="O751">
        <v>1</v>
      </c>
      <c r="P751">
        <v>4</v>
      </c>
      <c r="Q751">
        <v>1</v>
      </c>
      <c r="R751">
        <v>0.65661992351120024</v>
      </c>
      <c r="S751">
        <v>2024</v>
      </c>
      <c r="T751">
        <v>36</v>
      </c>
    </row>
    <row r="752" spans="1:20" x14ac:dyDescent="0.3">
      <c r="A752" s="284" t="s">
        <v>2638</v>
      </c>
      <c r="B752">
        <v>6309</v>
      </c>
      <c r="C752" t="s">
        <v>707</v>
      </c>
      <c r="D752" t="s">
        <v>661</v>
      </c>
      <c r="E752">
        <v>425</v>
      </c>
      <c r="F752" t="s">
        <v>143</v>
      </c>
      <c r="G752" t="s">
        <v>1344</v>
      </c>
      <c r="H752">
        <v>10982</v>
      </c>
      <c r="I752">
        <v>6</v>
      </c>
      <c r="J752">
        <v>523</v>
      </c>
      <c r="K752">
        <v>3.8699690402476783E-2</v>
      </c>
      <c r="L752">
        <v>0.81261950286806883</v>
      </c>
      <c r="M752">
        <v>0.74257876525223099</v>
      </c>
      <c r="N752">
        <v>6</v>
      </c>
      <c r="O752">
        <v>1</v>
      </c>
      <c r="P752">
        <v>5</v>
      </c>
      <c r="Q752">
        <v>1</v>
      </c>
      <c r="R752">
        <v>0.7038790748497542</v>
      </c>
      <c r="S752">
        <v>2024</v>
      </c>
      <c r="T752">
        <v>36</v>
      </c>
    </row>
    <row r="753" spans="1:20" x14ac:dyDescent="0.3">
      <c r="A753" s="284" t="s">
        <v>2319</v>
      </c>
      <c r="B753">
        <v>6309</v>
      </c>
      <c r="C753" t="s">
        <v>707</v>
      </c>
      <c r="D753" t="s">
        <v>369</v>
      </c>
      <c r="E753">
        <v>414</v>
      </c>
      <c r="F753" t="s">
        <v>143</v>
      </c>
      <c r="G753" t="s">
        <v>1344</v>
      </c>
      <c r="H753">
        <v>10982</v>
      </c>
      <c r="I753">
        <v>7</v>
      </c>
      <c r="J753">
        <v>628</v>
      </c>
      <c r="K753">
        <v>3.7698051356765613E-2</v>
      </c>
      <c r="L753">
        <v>0.65923566878980888</v>
      </c>
      <c r="M753">
        <v>0.78027681660899662</v>
      </c>
      <c r="N753">
        <v>7</v>
      </c>
      <c r="O753">
        <v>1</v>
      </c>
      <c r="P753">
        <v>6</v>
      </c>
      <c r="Q753">
        <v>1</v>
      </c>
      <c r="R753">
        <v>0.74257876525223099</v>
      </c>
      <c r="S753">
        <v>2024</v>
      </c>
      <c r="T753">
        <v>36</v>
      </c>
    </row>
    <row r="754" spans="1:20" x14ac:dyDescent="0.3">
      <c r="A754" s="284" t="s">
        <v>2318</v>
      </c>
      <c r="B754">
        <v>6309</v>
      </c>
      <c r="C754" t="s">
        <v>707</v>
      </c>
      <c r="D754" t="s">
        <v>319</v>
      </c>
      <c r="E754">
        <v>278</v>
      </c>
      <c r="F754" t="s">
        <v>143</v>
      </c>
      <c r="G754" t="s">
        <v>1344</v>
      </c>
      <c r="H754">
        <v>10982</v>
      </c>
      <c r="I754">
        <v>8</v>
      </c>
      <c r="J754">
        <v>739</v>
      </c>
      <c r="K754">
        <v>2.5314150427973046E-2</v>
      </c>
      <c r="L754">
        <v>0.37618403247631937</v>
      </c>
      <c r="M754">
        <v>0.80559096703696964</v>
      </c>
      <c r="N754">
        <v>8</v>
      </c>
      <c r="O754">
        <v>0</v>
      </c>
      <c r="P754">
        <v>7</v>
      </c>
      <c r="Q754">
        <v>0</v>
      </c>
      <c r="R754">
        <v>0.78027681660899662</v>
      </c>
      <c r="S754">
        <v>2024</v>
      </c>
      <c r="T754">
        <v>36</v>
      </c>
    </row>
    <row r="755" spans="1:20" x14ac:dyDescent="0.3">
      <c r="A755" s="284" t="s">
        <v>2640</v>
      </c>
      <c r="B755">
        <v>6309</v>
      </c>
      <c r="C755" t="s">
        <v>707</v>
      </c>
      <c r="D755" t="s">
        <v>367</v>
      </c>
      <c r="E755">
        <v>232</v>
      </c>
      <c r="F755" t="s">
        <v>143</v>
      </c>
      <c r="G755" t="s">
        <v>1344</v>
      </c>
      <c r="H755">
        <v>10982</v>
      </c>
      <c r="I755">
        <v>9</v>
      </c>
      <c r="J755">
        <v>299</v>
      </c>
      <c r="K755">
        <v>2.1125478054999088E-2</v>
      </c>
      <c r="L755">
        <v>0.77591973244147161</v>
      </c>
      <c r="M755">
        <v>0.82671644509196873</v>
      </c>
      <c r="N755">
        <v>9</v>
      </c>
      <c r="O755">
        <v>0</v>
      </c>
      <c r="P755">
        <v>8</v>
      </c>
      <c r="Q755">
        <v>0</v>
      </c>
      <c r="R755">
        <v>0.80559096703696964</v>
      </c>
      <c r="S755">
        <v>2024</v>
      </c>
      <c r="T755">
        <v>36</v>
      </c>
    </row>
    <row r="756" spans="1:20" x14ac:dyDescent="0.3">
      <c r="A756" s="284" t="s">
        <v>2639</v>
      </c>
      <c r="B756">
        <v>6309</v>
      </c>
      <c r="C756" t="s">
        <v>707</v>
      </c>
      <c r="D756" t="s">
        <v>240</v>
      </c>
      <c r="E756">
        <v>182</v>
      </c>
      <c r="F756" t="s">
        <v>143</v>
      </c>
      <c r="G756" t="s">
        <v>1344</v>
      </c>
      <c r="H756">
        <v>10982</v>
      </c>
      <c r="I756">
        <v>10</v>
      </c>
      <c r="J756">
        <v>246</v>
      </c>
      <c r="K756">
        <v>1.6572573301766529E-2</v>
      </c>
      <c r="L756">
        <v>0.73983739837398377</v>
      </c>
      <c r="M756">
        <v>0.84328901839373527</v>
      </c>
      <c r="N756">
        <v>10</v>
      </c>
      <c r="O756">
        <v>0</v>
      </c>
      <c r="P756">
        <v>9</v>
      </c>
      <c r="Q756">
        <v>0</v>
      </c>
      <c r="R756">
        <v>0.82671644509196873</v>
      </c>
      <c r="S756">
        <v>2024</v>
      </c>
      <c r="T756">
        <v>36</v>
      </c>
    </row>
    <row r="757" spans="1:20" x14ac:dyDescent="0.3">
      <c r="A757" s="284" t="s">
        <v>2641</v>
      </c>
      <c r="B757">
        <v>6309</v>
      </c>
      <c r="C757" t="s">
        <v>707</v>
      </c>
      <c r="D757" t="s">
        <v>342</v>
      </c>
      <c r="E757">
        <v>174</v>
      </c>
      <c r="F757" t="s">
        <v>143</v>
      </c>
      <c r="G757" t="s">
        <v>1344</v>
      </c>
      <c r="H757">
        <v>10982</v>
      </c>
      <c r="I757">
        <v>11</v>
      </c>
      <c r="J757">
        <v>232</v>
      </c>
      <c r="K757">
        <v>1.5844108541249319E-2</v>
      </c>
      <c r="L757">
        <v>0.75</v>
      </c>
      <c r="M757">
        <v>0.85913312693498456</v>
      </c>
      <c r="N757">
        <v>11</v>
      </c>
      <c r="O757">
        <v>0</v>
      </c>
      <c r="P757">
        <v>10</v>
      </c>
      <c r="Q757">
        <v>0</v>
      </c>
      <c r="R757">
        <v>0.84328901839373527</v>
      </c>
      <c r="S757">
        <v>2024</v>
      </c>
      <c r="T757">
        <v>36</v>
      </c>
    </row>
    <row r="758" spans="1:20" x14ac:dyDescent="0.3">
      <c r="A758" s="284" t="s">
        <v>2331</v>
      </c>
      <c r="B758">
        <v>6309</v>
      </c>
      <c r="C758" t="s">
        <v>707</v>
      </c>
      <c r="D758" t="s">
        <v>189</v>
      </c>
      <c r="E758">
        <v>99</v>
      </c>
      <c r="F758" t="s">
        <v>143</v>
      </c>
      <c r="G758" t="s">
        <v>1344</v>
      </c>
      <c r="H758">
        <v>10982</v>
      </c>
      <c r="I758">
        <v>12</v>
      </c>
      <c r="J758">
        <v>171</v>
      </c>
      <c r="K758">
        <v>9.0147514114004741E-3</v>
      </c>
      <c r="L758">
        <v>0.57894736842105265</v>
      </c>
      <c r="M758">
        <v>0.86814787834638507</v>
      </c>
      <c r="N758">
        <v>12</v>
      </c>
      <c r="O758">
        <v>0</v>
      </c>
      <c r="P758">
        <v>11</v>
      </c>
      <c r="Q758">
        <v>0</v>
      </c>
      <c r="R758">
        <v>0.85913312693498456</v>
      </c>
      <c r="S758">
        <v>2024</v>
      </c>
      <c r="T758">
        <v>36</v>
      </c>
    </row>
    <row r="759" spans="1:20" x14ac:dyDescent="0.3">
      <c r="A759" s="284" t="s">
        <v>2642</v>
      </c>
      <c r="B759">
        <v>6309</v>
      </c>
      <c r="C759" t="s">
        <v>707</v>
      </c>
      <c r="D759" t="s">
        <v>495</v>
      </c>
      <c r="E759">
        <v>98</v>
      </c>
      <c r="F759" t="s">
        <v>143</v>
      </c>
      <c r="G759" t="s">
        <v>1344</v>
      </c>
      <c r="H759">
        <v>10982</v>
      </c>
      <c r="I759">
        <v>13</v>
      </c>
      <c r="J759">
        <v>154</v>
      </c>
      <c r="K759">
        <v>8.923693316335822E-3</v>
      </c>
      <c r="L759">
        <v>0.63636363636363635</v>
      </c>
      <c r="M759">
        <v>0.87707157166272087</v>
      </c>
      <c r="N759">
        <v>13</v>
      </c>
      <c r="O759">
        <v>0</v>
      </c>
      <c r="P759">
        <v>12</v>
      </c>
      <c r="Q759">
        <v>0</v>
      </c>
      <c r="R759">
        <v>0.86814787834638507</v>
      </c>
      <c r="S759">
        <v>2024</v>
      </c>
      <c r="T759">
        <v>36</v>
      </c>
    </row>
    <row r="760" spans="1:20" x14ac:dyDescent="0.3">
      <c r="A760" s="284" t="s">
        <v>2327</v>
      </c>
      <c r="B760">
        <v>6309</v>
      </c>
      <c r="C760" t="s">
        <v>707</v>
      </c>
      <c r="D760" t="s">
        <v>639</v>
      </c>
      <c r="E760">
        <v>72</v>
      </c>
      <c r="F760" t="s">
        <v>143</v>
      </c>
      <c r="G760" t="s">
        <v>1344</v>
      </c>
      <c r="H760">
        <v>10982</v>
      </c>
      <c r="I760">
        <v>14</v>
      </c>
      <c r="J760">
        <v>115</v>
      </c>
      <c r="K760">
        <v>6.5561828446548901E-3</v>
      </c>
      <c r="L760">
        <v>0.62608695652173918</v>
      </c>
      <c r="M760">
        <v>0.88362775450737574</v>
      </c>
      <c r="N760">
        <v>14</v>
      </c>
      <c r="O760">
        <v>0</v>
      </c>
      <c r="P760">
        <v>13</v>
      </c>
      <c r="Q760">
        <v>0</v>
      </c>
      <c r="R760">
        <v>0.87707157166272087</v>
      </c>
      <c r="S760">
        <v>2024</v>
      </c>
      <c r="T760">
        <v>36</v>
      </c>
    </row>
    <row r="761" spans="1:20" x14ac:dyDescent="0.3">
      <c r="A761" s="284" t="s">
        <v>2325</v>
      </c>
      <c r="B761">
        <v>6309</v>
      </c>
      <c r="C761" t="s">
        <v>707</v>
      </c>
      <c r="D761" t="s">
        <v>575</v>
      </c>
      <c r="E761">
        <v>71</v>
      </c>
      <c r="F761" t="s">
        <v>143</v>
      </c>
      <c r="G761" t="s">
        <v>1344</v>
      </c>
      <c r="H761">
        <v>10982</v>
      </c>
      <c r="I761">
        <v>15</v>
      </c>
      <c r="J761">
        <v>127</v>
      </c>
      <c r="K761">
        <v>6.4651247495902389E-3</v>
      </c>
      <c r="L761">
        <v>0.55905511811023623</v>
      </c>
      <c r="M761">
        <v>0.89009287925696601</v>
      </c>
      <c r="N761">
        <v>15</v>
      </c>
      <c r="O761">
        <v>0</v>
      </c>
      <c r="P761">
        <v>14</v>
      </c>
      <c r="Q761">
        <v>0</v>
      </c>
      <c r="R761">
        <v>0.88362775450737574</v>
      </c>
      <c r="S761">
        <v>2024</v>
      </c>
      <c r="T761">
        <v>36</v>
      </c>
    </row>
    <row r="762" spans="1:20" x14ac:dyDescent="0.3">
      <c r="A762" s="284" t="s">
        <v>2610</v>
      </c>
      <c r="B762">
        <v>6546</v>
      </c>
      <c r="C762" t="s">
        <v>949</v>
      </c>
      <c r="D762" t="s">
        <v>668</v>
      </c>
      <c r="E762">
        <v>1421</v>
      </c>
      <c r="F762" t="s">
        <v>143</v>
      </c>
      <c r="G762" t="s">
        <v>1350</v>
      </c>
      <c r="H762">
        <v>22188</v>
      </c>
      <c r="I762">
        <v>1</v>
      </c>
      <c r="J762">
        <v>5119</v>
      </c>
      <c r="K762">
        <v>6.4043627185866231E-2</v>
      </c>
      <c r="L762">
        <v>0.27759327993748778</v>
      </c>
      <c r="M762">
        <v>6.4043627185866231E-2</v>
      </c>
      <c r="N762">
        <v>1</v>
      </c>
      <c r="O762">
        <v>1</v>
      </c>
      <c r="P762">
        <v>146</v>
      </c>
      <c r="Q762">
        <v>0</v>
      </c>
      <c r="R762">
        <v>0.97914769623018982</v>
      </c>
      <c r="S762">
        <v>2024</v>
      </c>
      <c r="T762">
        <v>36</v>
      </c>
    </row>
    <row r="763" spans="1:20" x14ac:dyDescent="0.3">
      <c r="A763" s="284" t="s">
        <v>2485</v>
      </c>
      <c r="B763">
        <v>6546</v>
      </c>
      <c r="C763" t="s">
        <v>949</v>
      </c>
      <c r="D763" t="s">
        <v>200</v>
      </c>
      <c r="E763">
        <v>1366</v>
      </c>
      <c r="F763" t="s">
        <v>143</v>
      </c>
      <c r="G763" t="s">
        <v>1350</v>
      </c>
      <c r="H763">
        <v>22188</v>
      </c>
      <c r="I763">
        <v>2</v>
      </c>
      <c r="J763">
        <v>3156</v>
      </c>
      <c r="K763">
        <v>6.1564809807102938E-2</v>
      </c>
      <c r="L763">
        <v>0.43282636248415718</v>
      </c>
      <c r="M763">
        <v>0.12560843699296917</v>
      </c>
      <c r="N763">
        <v>2</v>
      </c>
      <c r="O763">
        <v>1</v>
      </c>
      <c r="P763">
        <v>1</v>
      </c>
      <c r="Q763">
        <v>1</v>
      </c>
      <c r="R763">
        <v>6.4043627185866231E-2</v>
      </c>
      <c r="S763">
        <v>2024</v>
      </c>
      <c r="T763">
        <v>36</v>
      </c>
    </row>
    <row r="764" spans="1:20" x14ac:dyDescent="0.3">
      <c r="A764" s="284" t="s">
        <v>2617</v>
      </c>
      <c r="B764">
        <v>6546</v>
      </c>
      <c r="C764" t="s">
        <v>949</v>
      </c>
      <c r="D764" t="s">
        <v>221</v>
      </c>
      <c r="E764">
        <v>1304</v>
      </c>
      <c r="F764" t="s">
        <v>143</v>
      </c>
      <c r="G764" t="s">
        <v>1350</v>
      </c>
      <c r="H764">
        <v>22188</v>
      </c>
      <c r="I764">
        <v>3</v>
      </c>
      <c r="J764">
        <v>2587</v>
      </c>
      <c r="K764">
        <v>5.8770506580133407E-2</v>
      </c>
      <c r="L764">
        <v>0.50405875531503674</v>
      </c>
      <c r="M764">
        <v>0.18437894357310258</v>
      </c>
      <c r="N764">
        <v>3</v>
      </c>
      <c r="O764">
        <v>1</v>
      </c>
      <c r="P764">
        <v>2</v>
      </c>
      <c r="Q764">
        <v>1</v>
      </c>
      <c r="R764">
        <v>0.12560843699296917</v>
      </c>
      <c r="S764">
        <v>2024</v>
      </c>
      <c r="T764">
        <v>36</v>
      </c>
    </row>
    <row r="765" spans="1:20" x14ac:dyDescent="0.3">
      <c r="A765" s="284" t="s">
        <v>2414</v>
      </c>
      <c r="B765">
        <v>6546</v>
      </c>
      <c r="C765" t="s">
        <v>949</v>
      </c>
      <c r="D765" t="s">
        <v>490</v>
      </c>
      <c r="E765">
        <v>960</v>
      </c>
      <c r="F765" t="s">
        <v>143</v>
      </c>
      <c r="G765" t="s">
        <v>1338</v>
      </c>
      <c r="H765">
        <v>22188</v>
      </c>
      <c r="I765">
        <v>4</v>
      </c>
      <c r="J765">
        <v>7541</v>
      </c>
      <c r="K765">
        <v>4.3266630611141159E-2</v>
      </c>
      <c r="L765">
        <v>0.12730407107810635</v>
      </c>
      <c r="M765">
        <v>0.22764557418424375</v>
      </c>
      <c r="N765">
        <v>4</v>
      </c>
      <c r="O765">
        <v>1</v>
      </c>
      <c r="P765">
        <v>3</v>
      </c>
      <c r="Q765">
        <v>1</v>
      </c>
      <c r="R765">
        <v>0.18437894357310258</v>
      </c>
      <c r="S765">
        <v>2024</v>
      </c>
      <c r="T765">
        <v>36</v>
      </c>
    </row>
    <row r="766" spans="1:20" x14ac:dyDescent="0.3">
      <c r="A766" s="284" t="s">
        <v>2613</v>
      </c>
      <c r="B766">
        <v>6546</v>
      </c>
      <c r="C766" t="s">
        <v>949</v>
      </c>
      <c r="D766" t="s">
        <v>662</v>
      </c>
      <c r="E766">
        <v>713</v>
      </c>
      <c r="F766" t="s">
        <v>143</v>
      </c>
      <c r="G766" t="s">
        <v>1350</v>
      </c>
      <c r="H766">
        <v>22188</v>
      </c>
      <c r="I766">
        <v>5</v>
      </c>
      <c r="J766">
        <v>2375</v>
      </c>
      <c r="K766">
        <v>3.2134487110149629E-2</v>
      </c>
      <c r="L766">
        <v>0.30021052631578948</v>
      </c>
      <c r="M766">
        <v>0.25978006129439335</v>
      </c>
      <c r="N766">
        <v>5</v>
      </c>
      <c r="O766">
        <v>1</v>
      </c>
      <c r="P766">
        <v>4</v>
      </c>
      <c r="Q766">
        <v>1</v>
      </c>
      <c r="R766">
        <v>0.22764557418424375</v>
      </c>
      <c r="S766">
        <v>2024</v>
      </c>
      <c r="T766">
        <v>36</v>
      </c>
    </row>
    <row r="767" spans="1:20" x14ac:dyDescent="0.3">
      <c r="A767" s="284" t="s">
        <v>2482</v>
      </c>
      <c r="B767">
        <v>6546</v>
      </c>
      <c r="C767" t="s">
        <v>949</v>
      </c>
      <c r="D767" t="s">
        <v>587</v>
      </c>
      <c r="E767">
        <v>510</v>
      </c>
      <c r="F767" t="s">
        <v>143</v>
      </c>
      <c r="G767" t="s">
        <v>1350</v>
      </c>
      <c r="H767">
        <v>22188</v>
      </c>
      <c r="I767">
        <v>6</v>
      </c>
      <c r="J767">
        <v>3439</v>
      </c>
      <c r="K767">
        <v>2.2985397512168739E-2</v>
      </c>
      <c r="L767">
        <v>0.14829892410584472</v>
      </c>
      <c r="M767">
        <v>0.28276545880656206</v>
      </c>
      <c r="N767">
        <v>6</v>
      </c>
      <c r="O767">
        <v>1</v>
      </c>
      <c r="P767">
        <v>5</v>
      </c>
      <c r="Q767">
        <v>1</v>
      </c>
      <c r="R767">
        <v>0.25978006129439335</v>
      </c>
      <c r="S767">
        <v>2024</v>
      </c>
      <c r="T767">
        <v>36</v>
      </c>
    </row>
    <row r="768" spans="1:20" x14ac:dyDescent="0.3">
      <c r="A768" s="284" t="s">
        <v>2643</v>
      </c>
      <c r="B768">
        <v>6546</v>
      </c>
      <c r="C768" t="s">
        <v>949</v>
      </c>
      <c r="D768" t="s">
        <v>376</v>
      </c>
      <c r="E768">
        <v>487</v>
      </c>
      <c r="F768" t="s">
        <v>143</v>
      </c>
      <c r="G768" t="s">
        <v>1350</v>
      </c>
      <c r="H768">
        <v>22188</v>
      </c>
      <c r="I768">
        <v>7</v>
      </c>
      <c r="J768">
        <v>1231</v>
      </c>
      <c r="K768">
        <v>2.1948801153776815E-2</v>
      </c>
      <c r="L768">
        <v>0.39561332250203085</v>
      </c>
      <c r="M768">
        <v>0.30471425996033885</v>
      </c>
      <c r="N768">
        <v>7</v>
      </c>
      <c r="O768">
        <v>1</v>
      </c>
      <c r="P768">
        <v>6</v>
      </c>
      <c r="Q768">
        <v>1</v>
      </c>
      <c r="R768">
        <v>0.28276545880656206</v>
      </c>
      <c r="S768">
        <v>2024</v>
      </c>
      <c r="T768">
        <v>36</v>
      </c>
    </row>
    <row r="769" spans="1:20" x14ac:dyDescent="0.3">
      <c r="A769" s="284" t="s">
        <v>2547</v>
      </c>
      <c r="B769">
        <v>6546</v>
      </c>
      <c r="C769" t="s">
        <v>949</v>
      </c>
      <c r="D769" t="s">
        <v>190</v>
      </c>
      <c r="E769">
        <v>478</v>
      </c>
      <c r="F769" t="s">
        <v>143</v>
      </c>
      <c r="G769" t="s">
        <v>1350</v>
      </c>
      <c r="H769">
        <v>22188</v>
      </c>
      <c r="I769">
        <v>8</v>
      </c>
      <c r="J769">
        <v>1130</v>
      </c>
      <c r="K769">
        <v>2.1543176491797367E-2</v>
      </c>
      <c r="L769">
        <v>0.4230088495575221</v>
      </c>
      <c r="M769">
        <v>0.32625743645213623</v>
      </c>
      <c r="N769">
        <v>8</v>
      </c>
      <c r="O769">
        <v>1</v>
      </c>
      <c r="P769">
        <v>7</v>
      </c>
      <c r="Q769">
        <v>1</v>
      </c>
      <c r="R769">
        <v>0.30471425996033885</v>
      </c>
      <c r="S769">
        <v>2024</v>
      </c>
      <c r="T769">
        <v>36</v>
      </c>
    </row>
    <row r="770" spans="1:20" x14ac:dyDescent="0.3">
      <c r="A770" s="284" t="s">
        <v>2612</v>
      </c>
      <c r="B770">
        <v>6546</v>
      </c>
      <c r="C770" t="s">
        <v>949</v>
      </c>
      <c r="D770" t="s">
        <v>508</v>
      </c>
      <c r="E770">
        <v>469</v>
      </c>
      <c r="F770" t="s">
        <v>143</v>
      </c>
      <c r="G770" t="s">
        <v>1350</v>
      </c>
      <c r="H770">
        <v>22188</v>
      </c>
      <c r="I770">
        <v>9</v>
      </c>
      <c r="J770">
        <v>2340</v>
      </c>
      <c r="K770">
        <v>2.113755182981792E-2</v>
      </c>
      <c r="L770">
        <v>0.20042735042735044</v>
      </c>
      <c r="M770">
        <v>0.34739498828195414</v>
      </c>
      <c r="N770">
        <v>9</v>
      </c>
      <c r="O770">
        <v>1</v>
      </c>
      <c r="P770">
        <v>8</v>
      </c>
      <c r="Q770">
        <v>1</v>
      </c>
      <c r="R770">
        <v>0.32625743645213623</v>
      </c>
      <c r="S770">
        <v>2024</v>
      </c>
      <c r="T770">
        <v>36</v>
      </c>
    </row>
    <row r="771" spans="1:20" x14ac:dyDescent="0.3">
      <c r="A771" s="284" t="s">
        <v>2621</v>
      </c>
      <c r="B771">
        <v>6546</v>
      </c>
      <c r="C771" t="s">
        <v>949</v>
      </c>
      <c r="D771" t="s">
        <v>198</v>
      </c>
      <c r="E771">
        <v>449</v>
      </c>
      <c r="F771" t="s">
        <v>143</v>
      </c>
      <c r="G771" t="s">
        <v>1338</v>
      </c>
      <c r="H771">
        <v>22188</v>
      </c>
      <c r="I771">
        <v>10</v>
      </c>
      <c r="J771">
        <v>5375</v>
      </c>
      <c r="K771">
        <v>2.0236163692085814E-2</v>
      </c>
      <c r="L771">
        <v>8.3534883720930236E-2</v>
      </c>
      <c r="M771">
        <v>0.36763115197403995</v>
      </c>
      <c r="N771">
        <v>10</v>
      </c>
      <c r="O771">
        <v>1</v>
      </c>
      <c r="P771">
        <v>9</v>
      </c>
      <c r="Q771">
        <v>1</v>
      </c>
      <c r="R771">
        <v>0.34739498828195414</v>
      </c>
      <c r="S771">
        <v>2024</v>
      </c>
      <c r="T771">
        <v>36</v>
      </c>
    </row>
    <row r="772" spans="1:20" x14ac:dyDescent="0.3">
      <c r="A772" s="284" t="s">
        <v>2620</v>
      </c>
      <c r="B772">
        <v>6546</v>
      </c>
      <c r="C772" t="s">
        <v>949</v>
      </c>
      <c r="D772" t="s">
        <v>256</v>
      </c>
      <c r="E772">
        <v>448</v>
      </c>
      <c r="F772" t="s">
        <v>143</v>
      </c>
      <c r="G772" t="s">
        <v>1338</v>
      </c>
      <c r="H772">
        <v>22188</v>
      </c>
      <c r="I772">
        <v>11</v>
      </c>
      <c r="J772">
        <v>3808</v>
      </c>
      <c r="K772">
        <v>2.0191094285199208E-2</v>
      </c>
      <c r="L772">
        <v>0.11764705882352941</v>
      </c>
      <c r="M772">
        <v>0.38782224625923917</v>
      </c>
      <c r="N772">
        <v>11</v>
      </c>
      <c r="O772">
        <v>1</v>
      </c>
      <c r="P772">
        <v>10</v>
      </c>
      <c r="Q772">
        <v>1</v>
      </c>
      <c r="R772">
        <v>0.36763115197403995</v>
      </c>
      <c r="S772">
        <v>2024</v>
      </c>
      <c r="T772">
        <v>36</v>
      </c>
    </row>
    <row r="773" spans="1:20" x14ac:dyDescent="0.3">
      <c r="A773" s="284" t="s">
        <v>2494</v>
      </c>
      <c r="B773">
        <v>6546</v>
      </c>
      <c r="C773" t="s">
        <v>949</v>
      </c>
      <c r="D773" t="s">
        <v>314</v>
      </c>
      <c r="E773">
        <v>439</v>
      </c>
      <c r="F773" t="s">
        <v>143</v>
      </c>
      <c r="G773" t="s">
        <v>1338</v>
      </c>
      <c r="H773">
        <v>22188</v>
      </c>
      <c r="I773">
        <v>12</v>
      </c>
      <c r="J773">
        <v>3904</v>
      </c>
      <c r="K773">
        <v>1.9785469623219757E-2</v>
      </c>
      <c r="L773">
        <v>0.11244877049180328</v>
      </c>
      <c r="M773">
        <v>0.40760771588245892</v>
      </c>
      <c r="N773">
        <v>12</v>
      </c>
      <c r="O773">
        <v>1</v>
      </c>
      <c r="P773">
        <v>11</v>
      </c>
      <c r="Q773">
        <v>1</v>
      </c>
      <c r="R773">
        <v>0.38782224625923917</v>
      </c>
      <c r="S773">
        <v>2024</v>
      </c>
      <c r="T773">
        <v>36</v>
      </c>
    </row>
    <row r="774" spans="1:20" x14ac:dyDescent="0.3">
      <c r="A774" s="284" t="s">
        <v>2644</v>
      </c>
      <c r="B774">
        <v>6546</v>
      </c>
      <c r="C774" t="s">
        <v>949</v>
      </c>
      <c r="D774" t="s">
        <v>376</v>
      </c>
      <c r="E774">
        <v>384</v>
      </c>
      <c r="F774" t="s">
        <v>143</v>
      </c>
      <c r="G774" t="s">
        <v>1350</v>
      </c>
      <c r="H774">
        <v>22188</v>
      </c>
      <c r="I774">
        <v>13</v>
      </c>
      <c r="J774">
        <v>923</v>
      </c>
      <c r="K774">
        <v>1.7306652244456464E-2</v>
      </c>
      <c r="L774">
        <v>0.41603466955579632</v>
      </c>
      <c r="M774">
        <v>0.42491436812691541</v>
      </c>
      <c r="N774">
        <v>13</v>
      </c>
      <c r="O774">
        <v>1</v>
      </c>
      <c r="P774">
        <v>12</v>
      </c>
      <c r="Q774">
        <v>1</v>
      </c>
      <c r="R774">
        <v>0.40760771588245892</v>
      </c>
      <c r="S774">
        <v>2024</v>
      </c>
      <c r="T774">
        <v>36</v>
      </c>
    </row>
    <row r="775" spans="1:20" x14ac:dyDescent="0.3">
      <c r="A775" s="284" t="s">
        <v>2616</v>
      </c>
      <c r="B775">
        <v>6546</v>
      </c>
      <c r="C775" t="s">
        <v>949</v>
      </c>
      <c r="D775" t="s">
        <v>465</v>
      </c>
      <c r="E775">
        <v>358</v>
      </c>
      <c r="F775" t="s">
        <v>143</v>
      </c>
      <c r="G775" t="s">
        <v>1350</v>
      </c>
      <c r="H775">
        <v>22188</v>
      </c>
      <c r="I775">
        <v>14</v>
      </c>
      <c r="J775">
        <v>1535</v>
      </c>
      <c r="K775">
        <v>1.6134847665404722E-2</v>
      </c>
      <c r="L775">
        <v>0.23322475570032572</v>
      </c>
      <c r="M775">
        <v>0.44104921579232015</v>
      </c>
      <c r="N775">
        <v>14</v>
      </c>
      <c r="O775">
        <v>1</v>
      </c>
      <c r="P775">
        <v>13</v>
      </c>
      <c r="Q775">
        <v>1</v>
      </c>
      <c r="R775">
        <v>0.42491436812691541</v>
      </c>
      <c r="S775">
        <v>2024</v>
      </c>
      <c r="T775">
        <v>36</v>
      </c>
    </row>
    <row r="776" spans="1:20" x14ac:dyDescent="0.3">
      <c r="A776" s="284" t="s">
        <v>2611</v>
      </c>
      <c r="B776">
        <v>6546</v>
      </c>
      <c r="C776" t="s">
        <v>949</v>
      </c>
      <c r="D776" t="s">
        <v>576</v>
      </c>
      <c r="E776">
        <v>355</v>
      </c>
      <c r="F776" t="s">
        <v>143</v>
      </c>
      <c r="G776" t="s">
        <v>1350</v>
      </c>
      <c r="H776">
        <v>22188</v>
      </c>
      <c r="I776">
        <v>15</v>
      </c>
      <c r="J776">
        <v>2709</v>
      </c>
      <c r="K776">
        <v>1.5999639444744907E-2</v>
      </c>
      <c r="L776">
        <v>0.13104466592838687</v>
      </c>
      <c r="M776">
        <v>0.45704885523706507</v>
      </c>
      <c r="N776">
        <v>15</v>
      </c>
      <c r="O776">
        <v>1</v>
      </c>
      <c r="P776">
        <v>14</v>
      </c>
      <c r="Q776">
        <v>1</v>
      </c>
      <c r="R776">
        <v>0.44104921579232015</v>
      </c>
      <c r="S776">
        <v>2024</v>
      </c>
      <c r="T776">
        <v>36</v>
      </c>
    </row>
    <row r="777" spans="1:20" x14ac:dyDescent="0.3">
      <c r="A777" s="284" t="s">
        <v>2291</v>
      </c>
      <c r="B777">
        <v>6547</v>
      </c>
      <c r="C777" t="s">
        <v>735</v>
      </c>
      <c r="D777" t="s">
        <v>572</v>
      </c>
      <c r="E777">
        <v>778</v>
      </c>
      <c r="F777" t="s">
        <v>143</v>
      </c>
      <c r="G777" t="s">
        <v>1343</v>
      </c>
      <c r="H777">
        <v>8269</v>
      </c>
      <c r="I777">
        <v>1</v>
      </c>
      <c r="J777">
        <v>3857</v>
      </c>
      <c r="K777">
        <v>9.4086346595718948E-2</v>
      </c>
      <c r="L777">
        <v>0.20171117448794401</v>
      </c>
      <c r="M777">
        <v>9.4086346595718948E-2</v>
      </c>
      <c r="N777">
        <v>1</v>
      </c>
      <c r="O777">
        <v>1</v>
      </c>
      <c r="P777">
        <v>690.5</v>
      </c>
      <c r="Q777">
        <v>0</v>
      </c>
      <c r="R777">
        <v>0.98093564088697471</v>
      </c>
      <c r="S777">
        <v>2024</v>
      </c>
      <c r="T777">
        <v>36</v>
      </c>
    </row>
    <row r="778" spans="1:20" x14ac:dyDescent="0.3">
      <c r="A778" s="284" t="s">
        <v>2297</v>
      </c>
      <c r="B778">
        <v>6547</v>
      </c>
      <c r="C778" t="s">
        <v>735</v>
      </c>
      <c r="D778" t="s">
        <v>572</v>
      </c>
      <c r="E778">
        <v>758</v>
      </c>
      <c r="F778" t="s">
        <v>143</v>
      </c>
      <c r="G778" t="s">
        <v>1343</v>
      </c>
      <c r="H778">
        <v>8269</v>
      </c>
      <c r="I778">
        <v>2</v>
      </c>
      <c r="J778">
        <v>3141</v>
      </c>
      <c r="K778">
        <v>9.1667674446728742E-2</v>
      </c>
      <c r="L778">
        <v>0.24132441897484877</v>
      </c>
      <c r="M778">
        <v>0.1857540210424477</v>
      </c>
      <c r="N778">
        <v>2</v>
      </c>
      <c r="O778">
        <v>1</v>
      </c>
      <c r="P778">
        <v>1</v>
      </c>
      <c r="Q778">
        <v>1</v>
      </c>
      <c r="R778">
        <v>9.4086346595718948E-2</v>
      </c>
      <c r="S778">
        <v>2024</v>
      </c>
      <c r="T778">
        <v>36</v>
      </c>
    </row>
    <row r="779" spans="1:20" x14ac:dyDescent="0.3">
      <c r="A779" s="284" t="s">
        <v>2294</v>
      </c>
      <c r="B779">
        <v>6547</v>
      </c>
      <c r="C779" t="s">
        <v>735</v>
      </c>
      <c r="D779" t="s">
        <v>244</v>
      </c>
      <c r="E779">
        <v>638</v>
      </c>
      <c r="F779" t="s">
        <v>143</v>
      </c>
      <c r="G779" t="s">
        <v>1343</v>
      </c>
      <c r="H779">
        <v>8269</v>
      </c>
      <c r="I779">
        <v>3</v>
      </c>
      <c r="J779">
        <v>3920</v>
      </c>
      <c r="K779">
        <v>7.7155641552787521E-2</v>
      </c>
      <c r="L779">
        <v>0.16275510204081634</v>
      </c>
      <c r="M779">
        <v>0.26290966259523524</v>
      </c>
      <c r="N779">
        <v>3</v>
      </c>
      <c r="O779">
        <v>1</v>
      </c>
      <c r="P779">
        <v>2</v>
      </c>
      <c r="Q779">
        <v>1</v>
      </c>
      <c r="R779">
        <v>0.1857540210424477</v>
      </c>
      <c r="S779">
        <v>2024</v>
      </c>
      <c r="T779">
        <v>36</v>
      </c>
    </row>
    <row r="780" spans="1:20" x14ac:dyDescent="0.3">
      <c r="A780" s="284" t="s">
        <v>2292</v>
      </c>
      <c r="B780">
        <v>6547</v>
      </c>
      <c r="C780" t="s">
        <v>735</v>
      </c>
      <c r="D780" t="s">
        <v>572</v>
      </c>
      <c r="E780">
        <v>584</v>
      </c>
      <c r="F780" t="s">
        <v>143</v>
      </c>
      <c r="G780" t="s">
        <v>1343</v>
      </c>
      <c r="H780">
        <v>8269</v>
      </c>
      <c r="I780">
        <v>4</v>
      </c>
      <c r="J780">
        <v>3388</v>
      </c>
      <c r="K780">
        <v>7.062522675051397E-2</v>
      </c>
      <c r="L780">
        <v>0.17237308146399055</v>
      </c>
      <c r="M780">
        <v>0.33353488934574921</v>
      </c>
      <c r="N780">
        <v>4</v>
      </c>
      <c r="O780">
        <v>1</v>
      </c>
      <c r="P780">
        <v>3</v>
      </c>
      <c r="Q780">
        <v>1</v>
      </c>
      <c r="R780">
        <v>0.26290966259523524</v>
      </c>
      <c r="S780">
        <v>2024</v>
      </c>
      <c r="T780">
        <v>36</v>
      </c>
    </row>
    <row r="781" spans="1:20" x14ac:dyDescent="0.3">
      <c r="A781" s="284" t="s">
        <v>2296</v>
      </c>
      <c r="B781">
        <v>6547</v>
      </c>
      <c r="C781" t="s">
        <v>735</v>
      </c>
      <c r="D781" t="s">
        <v>638</v>
      </c>
      <c r="E781">
        <v>534</v>
      </c>
      <c r="F781" t="s">
        <v>143</v>
      </c>
      <c r="G781" t="s">
        <v>1343</v>
      </c>
      <c r="H781">
        <v>8269</v>
      </c>
      <c r="I781">
        <v>5</v>
      </c>
      <c r="J781">
        <v>3376</v>
      </c>
      <c r="K781">
        <v>6.4578546378038462E-2</v>
      </c>
      <c r="L781">
        <v>0.15817535545023698</v>
      </c>
      <c r="M781">
        <v>0.39811343572378766</v>
      </c>
      <c r="N781">
        <v>5</v>
      </c>
      <c r="O781">
        <v>1</v>
      </c>
      <c r="P781">
        <v>4</v>
      </c>
      <c r="Q781">
        <v>1</v>
      </c>
      <c r="R781">
        <v>0.33353488934574921</v>
      </c>
      <c r="S781">
        <v>2024</v>
      </c>
      <c r="T781">
        <v>36</v>
      </c>
    </row>
    <row r="782" spans="1:20" x14ac:dyDescent="0.3">
      <c r="A782" s="284" t="s">
        <v>2298</v>
      </c>
      <c r="B782">
        <v>6547</v>
      </c>
      <c r="C782" t="s">
        <v>735</v>
      </c>
      <c r="D782" t="s">
        <v>244</v>
      </c>
      <c r="E782">
        <v>434</v>
      </c>
      <c r="F782" t="s">
        <v>143</v>
      </c>
      <c r="G782" t="s">
        <v>1343</v>
      </c>
      <c r="H782">
        <v>8269</v>
      </c>
      <c r="I782">
        <v>6</v>
      </c>
      <c r="J782">
        <v>2832</v>
      </c>
      <c r="K782">
        <v>5.2485185633087433E-2</v>
      </c>
      <c r="L782">
        <v>0.15324858757062146</v>
      </c>
      <c r="M782">
        <v>0.45059862135687512</v>
      </c>
      <c r="N782">
        <v>6</v>
      </c>
      <c r="O782">
        <v>1</v>
      </c>
      <c r="P782">
        <v>5</v>
      </c>
      <c r="Q782">
        <v>1</v>
      </c>
      <c r="R782">
        <v>0.39811343572378766</v>
      </c>
      <c r="S782">
        <v>2024</v>
      </c>
      <c r="T782">
        <v>36</v>
      </c>
    </row>
    <row r="783" spans="1:20" x14ac:dyDescent="0.3">
      <c r="A783" s="284" t="s">
        <v>2299</v>
      </c>
      <c r="B783">
        <v>6547</v>
      </c>
      <c r="C783" t="s">
        <v>735</v>
      </c>
      <c r="D783" t="s">
        <v>156</v>
      </c>
      <c r="E783">
        <v>390</v>
      </c>
      <c r="F783" t="s">
        <v>143</v>
      </c>
      <c r="G783" t="s">
        <v>1343</v>
      </c>
      <c r="H783">
        <v>8269</v>
      </c>
      <c r="I783">
        <v>7</v>
      </c>
      <c r="J783">
        <v>2398</v>
      </c>
      <c r="K783">
        <v>4.7164106905308985E-2</v>
      </c>
      <c r="L783">
        <v>0.16263552960800667</v>
      </c>
      <c r="M783">
        <v>0.4977627282621841</v>
      </c>
      <c r="N783">
        <v>7</v>
      </c>
      <c r="O783">
        <v>1</v>
      </c>
      <c r="P783">
        <v>6</v>
      </c>
      <c r="Q783">
        <v>1</v>
      </c>
      <c r="R783">
        <v>0.45059862135687512</v>
      </c>
      <c r="S783">
        <v>2024</v>
      </c>
      <c r="T783">
        <v>36</v>
      </c>
    </row>
    <row r="784" spans="1:20" x14ac:dyDescent="0.3">
      <c r="A784" s="284" t="s">
        <v>2302</v>
      </c>
      <c r="B784">
        <v>6547</v>
      </c>
      <c r="C784" t="s">
        <v>735</v>
      </c>
      <c r="D784" t="s">
        <v>572</v>
      </c>
      <c r="E784">
        <v>371</v>
      </c>
      <c r="F784" t="s">
        <v>143</v>
      </c>
      <c r="G784" t="s">
        <v>1343</v>
      </c>
      <c r="H784">
        <v>8269</v>
      </c>
      <c r="I784">
        <v>8</v>
      </c>
      <c r="J784">
        <v>1965</v>
      </c>
      <c r="K784">
        <v>4.486636836376829E-2</v>
      </c>
      <c r="L784">
        <v>0.18880407124681933</v>
      </c>
      <c r="M784">
        <v>0.54262909662595238</v>
      </c>
      <c r="N784">
        <v>8</v>
      </c>
      <c r="O784">
        <v>1</v>
      </c>
      <c r="P784">
        <v>7</v>
      </c>
      <c r="Q784">
        <v>1</v>
      </c>
      <c r="R784">
        <v>0.4977627282621841</v>
      </c>
      <c r="S784">
        <v>2024</v>
      </c>
      <c r="T784">
        <v>36</v>
      </c>
    </row>
    <row r="785" spans="1:20" x14ac:dyDescent="0.3">
      <c r="A785" s="284" t="s">
        <v>2293</v>
      </c>
      <c r="B785">
        <v>6547</v>
      </c>
      <c r="C785" t="s">
        <v>735</v>
      </c>
      <c r="D785" t="s">
        <v>646</v>
      </c>
      <c r="E785">
        <v>337</v>
      </c>
      <c r="F785" t="s">
        <v>143</v>
      </c>
      <c r="G785" t="s">
        <v>1343</v>
      </c>
      <c r="H785">
        <v>8269</v>
      </c>
      <c r="I785">
        <v>9</v>
      </c>
      <c r="J785">
        <v>4693</v>
      </c>
      <c r="K785">
        <v>4.0754625710484944E-2</v>
      </c>
      <c r="L785">
        <v>7.180907734924355E-2</v>
      </c>
      <c r="M785">
        <v>0.58338372233643732</v>
      </c>
      <c r="N785">
        <v>9</v>
      </c>
      <c r="O785">
        <v>1</v>
      </c>
      <c r="P785">
        <v>8</v>
      </c>
      <c r="Q785">
        <v>1</v>
      </c>
      <c r="R785">
        <v>0.54262909662595238</v>
      </c>
      <c r="S785">
        <v>2024</v>
      </c>
      <c r="T785">
        <v>36</v>
      </c>
    </row>
    <row r="786" spans="1:20" x14ac:dyDescent="0.3">
      <c r="A786" s="284" t="s">
        <v>2304</v>
      </c>
      <c r="B786">
        <v>6547</v>
      </c>
      <c r="C786" t="s">
        <v>735</v>
      </c>
      <c r="D786" t="s">
        <v>572</v>
      </c>
      <c r="E786">
        <v>297</v>
      </c>
      <c r="F786" t="s">
        <v>143</v>
      </c>
      <c r="G786" t="s">
        <v>1343</v>
      </c>
      <c r="H786">
        <v>8269</v>
      </c>
      <c r="I786">
        <v>10</v>
      </c>
      <c r="J786">
        <v>1506</v>
      </c>
      <c r="K786">
        <v>3.5917281412504533E-2</v>
      </c>
      <c r="L786">
        <v>0.19721115537848605</v>
      </c>
      <c r="M786">
        <v>0.61930100374894181</v>
      </c>
      <c r="N786">
        <v>10</v>
      </c>
      <c r="O786">
        <v>1</v>
      </c>
      <c r="P786">
        <v>9</v>
      </c>
      <c r="Q786">
        <v>1</v>
      </c>
      <c r="R786">
        <v>0.58338372233643732</v>
      </c>
      <c r="S786">
        <v>2024</v>
      </c>
      <c r="T786">
        <v>36</v>
      </c>
    </row>
    <row r="787" spans="1:20" x14ac:dyDescent="0.3">
      <c r="A787" s="284" t="s">
        <v>2295</v>
      </c>
      <c r="B787">
        <v>6547</v>
      </c>
      <c r="C787" t="s">
        <v>735</v>
      </c>
      <c r="D787" t="s">
        <v>347</v>
      </c>
      <c r="E787">
        <v>290</v>
      </c>
      <c r="F787" t="s">
        <v>143</v>
      </c>
      <c r="G787" t="s">
        <v>1343</v>
      </c>
      <c r="H787">
        <v>8269</v>
      </c>
      <c r="I787">
        <v>11</v>
      </c>
      <c r="J787">
        <v>5580</v>
      </c>
      <c r="K787">
        <v>3.5070746160357963E-2</v>
      </c>
      <c r="L787">
        <v>5.197132616487455E-2</v>
      </c>
      <c r="M787">
        <v>0.6543717499092998</v>
      </c>
      <c r="N787">
        <v>11</v>
      </c>
      <c r="O787">
        <v>1</v>
      </c>
      <c r="P787">
        <v>10</v>
      </c>
      <c r="Q787">
        <v>1</v>
      </c>
      <c r="R787">
        <v>0.61930100374894181</v>
      </c>
      <c r="S787">
        <v>2024</v>
      </c>
      <c r="T787">
        <v>36</v>
      </c>
    </row>
    <row r="788" spans="1:20" x14ac:dyDescent="0.3">
      <c r="A788" s="284" t="s">
        <v>2301</v>
      </c>
      <c r="B788">
        <v>6547</v>
      </c>
      <c r="C788" t="s">
        <v>735</v>
      </c>
      <c r="D788" t="s">
        <v>382</v>
      </c>
      <c r="E788">
        <v>281</v>
      </c>
      <c r="F788" t="s">
        <v>143</v>
      </c>
      <c r="G788" t="s">
        <v>1343</v>
      </c>
      <c r="H788">
        <v>8269</v>
      </c>
      <c r="I788">
        <v>12.5</v>
      </c>
      <c r="J788">
        <v>2260</v>
      </c>
      <c r="K788">
        <v>3.3982343693312371E-2</v>
      </c>
      <c r="L788">
        <v>0.12433628318584071</v>
      </c>
      <c r="M788">
        <v>0.68835409360261213</v>
      </c>
      <c r="N788">
        <v>12</v>
      </c>
      <c r="O788">
        <v>1</v>
      </c>
      <c r="P788">
        <v>11</v>
      </c>
      <c r="Q788">
        <v>1</v>
      </c>
      <c r="R788">
        <v>0.6543717499092998</v>
      </c>
      <c r="S788">
        <v>2024</v>
      </c>
      <c r="T788">
        <v>36</v>
      </c>
    </row>
    <row r="789" spans="1:20" x14ac:dyDescent="0.3">
      <c r="A789" s="284" t="s">
        <v>2303</v>
      </c>
      <c r="B789">
        <v>6547</v>
      </c>
      <c r="C789" t="s">
        <v>735</v>
      </c>
      <c r="D789" t="s">
        <v>572</v>
      </c>
      <c r="E789">
        <v>281</v>
      </c>
      <c r="F789" t="s">
        <v>143</v>
      </c>
      <c r="G789" t="s">
        <v>1343</v>
      </c>
      <c r="H789">
        <v>8269</v>
      </c>
      <c r="I789">
        <v>12.5</v>
      </c>
      <c r="J789">
        <v>1525</v>
      </c>
      <c r="K789">
        <v>3.3982343693312371E-2</v>
      </c>
      <c r="L789">
        <v>0.1842622950819672</v>
      </c>
      <c r="M789">
        <v>0.72233643729592445</v>
      </c>
      <c r="N789">
        <v>13</v>
      </c>
      <c r="O789">
        <v>1</v>
      </c>
      <c r="P789">
        <v>12.5</v>
      </c>
      <c r="Q789">
        <v>1</v>
      </c>
      <c r="R789">
        <v>0.68835409360261213</v>
      </c>
      <c r="S789">
        <v>2024</v>
      </c>
      <c r="T789">
        <v>36</v>
      </c>
    </row>
    <row r="790" spans="1:20" x14ac:dyDescent="0.3">
      <c r="A790" s="284" t="s">
        <v>2300</v>
      </c>
      <c r="B790">
        <v>6547</v>
      </c>
      <c r="C790" t="s">
        <v>735</v>
      </c>
      <c r="D790" t="s">
        <v>279</v>
      </c>
      <c r="E790">
        <v>275</v>
      </c>
      <c r="F790" t="s">
        <v>143</v>
      </c>
      <c r="G790" t="s">
        <v>1343</v>
      </c>
      <c r="H790">
        <v>8269</v>
      </c>
      <c r="I790">
        <v>14</v>
      </c>
      <c r="J790">
        <v>2164</v>
      </c>
      <c r="K790">
        <v>3.3256742048615312E-2</v>
      </c>
      <c r="L790">
        <v>0.12707948243992606</v>
      </c>
      <c r="M790">
        <v>0.75559317934453973</v>
      </c>
      <c r="N790">
        <v>14</v>
      </c>
      <c r="O790">
        <v>1</v>
      </c>
      <c r="P790">
        <v>12.5</v>
      </c>
      <c r="Q790">
        <v>1</v>
      </c>
      <c r="R790">
        <v>0.72233643729592445</v>
      </c>
      <c r="S790">
        <v>2024</v>
      </c>
      <c r="T790">
        <v>36</v>
      </c>
    </row>
    <row r="791" spans="1:20" x14ac:dyDescent="0.3">
      <c r="A791" s="284" t="s">
        <v>3200</v>
      </c>
      <c r="B791">
        <v>6547</v>
      </c>
      <c r="C791" t="s">
        <v>735</v>
      </c>
      <c r="D791" t="s">
        <v>359</v>
      </c>
      <c r="E791">
        <v>246</v>
      </c>
      <c r="F791" t="s">
        <v>143</v>
      </c>
      <c r="G791" t="s">
        <v>1343</v>
      </c>
      <c r="H791">
        <v>8269</v>
      </c>
      <c r="I791">
        <v>15</v>
      </c>
      <c r="J791">
        <v>1154</v>
      </c>
      <c r="K791">
        <v>2.9749667432579514E-2</v>
      </c>
      <c r="L791">
        <v>0.21317157712305027</v>
      </c>
      <c r="M791">
        <v>0.7853428467771193</v>
      </c>
      <c r="N791">
        <v>15</v>
      </c>
      <c r="O791">
        <v>0</v>
      </c>
      <c r="P791">
        <v>14</v>
      </c>
      <c r="Q791">
        <v>0</v>
      </c>
      <c r="R791">
        <v>0.75559317934453973</v>
      </c>
      <c r="S791">
        <v>2024</v>
      </c>
      <c r="T791">
        <v>36</v>
      </c>
    </row>
    <row r="792" spans="1:20" x14ac:dyDescent="0.3">
      <c r="A792" s="284" t="s">
        <v>2347</v>
      </c>
      <c r="B792">
        <v>8701</v>
      </c>
      <c r="C792" t="s">
        <v>753</v>
      </c>
      <c r="D792" t="s">
        <v>215</v>
      </c>
      <c r="E792">
        <v>4987</v>
      </c>
      <c r="F792" t="s">
        <v>143</v>
      </c>
      <c r="G792" t="s">
        <v>1347</v>
      </c>
      <c r="H792">
        <v>14598</v>
      </c>
      <c r="I792">
        <v>1</v>
      </c>
      <c r="J792">
        <v>10172</v>
      </c>
      <c r="K792">
        <v>0.34162214001918073</v>
      </c>
      <c r="L792">
        <v>0.49026740070782543</v>
      </c>
      <c r="M792">
        <v>0.34162214001918073</v>
      </c>
      <c r="N792">
        <v>1</v>
      </c>
      <c r="O792">
        <v>1</v>
      </c>
      <c r="P792">
        <v>111.5</v>
      </c>
      <c r="Q792">
        <v>0</v>
      </c>
      <c r="R792">
        <v>0.99891159753295267</v>
      </c>
      <c r="S792">
        <v>2024</v>
      </c>
      <c r="T792">
        <v>36</v>
      </c>
    </row>
    <row r="793" spans="1:20" x14ac:dyDescent="0.3">
      <c r="A793" s="284" t="s">
        <v>2348</v>
      </c>
      <c r="B793">
        <v>8701</v>
      </c>
      <c r="C793" t="s">
        <v>753</v>
      </c>
      <c r="D793" t="s">
        <v>215</v>
      </c>
      <c r="E793">
        <v>1579</v>
      </c>
      <c r="F793" t="s">
        <v>143</v>
      </c>
      <c r="G793" t="s">
        <v>1347</v>
      </c>
      <c r="H793">
        <v>14598</v>
      </c>
      <c r="I793">
        <v>2</v>
      </c>
      <c r="J793">
        <v>4642</v>
      </c>
      <c r="K793">
        <v>0.10816550212357857</v>
      </c>
      <c r="L793">
        <v>0.34015510555794914</v>
      </c>
      <c r="M793">
        <v>0.44978764214275929</v>
      </c>
      <c r="N793">
        <v>2</v>
      </c>
      <c r="O793">
        <v>1</v>
      </c>
      <c r="P793">
        <v>1</v>
      </c>
      <c r="Q793">
        <v>1</v>
      </c>
      <c r="R793">
        <v>0.34162214001918073</v>
      </c>
      <c r="S793">
        <v>2024</v>
      </c>
      <c r="T793">
        <v>36</v>
      </c>
    </row>
    <row r="794" spans="1:20" x14ac:dyDescent="0.3">
      <c r="A794" s="284" t="s">
        <v>2354</v>
      </c>
      <c r="B794">
        <v>8701</v>
      </c>
      <c r="C794" t="s">
        <v>753</v>
      </c>
      <c r="D794" t="s">
        <v>577</v>
      </c>
      <c r="E794">
        <v>1244</v>
      </c>
      <c r="F794" t="s">
        <v>143</v>
      </c>
      <c r="G794" t="s">
        <v>1346</v>
      </c>
      <c r="H794">
        <v>14598</v>
      </c>
      <c r="I794">
        <v>3</v>
      </c>
      <c r="J794">
        <v>3578</v>
      </c>
      <c r="K794">
        <v>8.5217153034662277E-2</v>
      </c>
      <c r="L794">
        <v>0.34768026830631638</v>
      </c>
      <c r="M794">
        <v>0.53500479517742161</v>
      </c>
      <c r="N794">
        <v>3</v>
      </c>
      <c r="O794">
        <v>1</v>
      </c>
      <c r="P794">
        <v>2</v>
      </c>
      <c r="Q794">
        <v>1</v>
      </c>
      <c r="R794">
        <v>0.44978764214275929</v>
      </c>
      <c r="S794">
        <v>2024</v>
      </c>
      <c r="T794">
        <v>36</v>
      </c>
    </row>
    <row r="795" spans="1:20" x14ac:dyDescent="0.3">
      <c r="A795" s="284" t="s">
        <v>2353</v>
      </c>
      <c r="B795">
        <v>8701</v>
      </c>
      <c r="C795" t="s">
        <v>753</v>
      </c>
      <c r="D795" t="s">
        <v>585</v>
      </c>
      <c r="E795">
        <v>681</v>
      </c>
      <c r="F795" t="s">
        <v>143</v>
      </c>
      <c r="G795" t="s">
        <v>1348</v>
      </c>
      <c r="H795">
        <v>14598</v>
      </c>
      <c r="I795">
        <v>4</v>
      </c>
      <c r="J795">
        <v>7074</v>
      </c>
      <c r="K795">
        <v>4.6650226058364157E-2</v>
      </c>
      <c r="L795">
        <v>9.6268023748939779E-2</v>
      </c>
      <c r="M795">
        <v>0.58165502123578572</v>
      </c>
      <c r="N795">
        <v>4</v>
      </c>
      <c r="O795">
        <v>1</v>
      </c>
      <c r="P795">
        <v>3</v>
      </c>
      <c r="Q795">
        <v>1</v>
      </c>
      <c r="R795">
        <v>0.53500479517742161</v>
      </c>
      <c r="S795">
        <v>2024</v>
      </c>
      <c r="T795">
        <v>36</v>
      </c>
    </row>
    <row r="796" spans="1:20" x14ac:dyDescent="0.3">
      <c r="A796" s="284" t="s">
        <v>2349</v>
      </c>
      <c r="B796">
        <v>8701</v>
      </c>
      <c r="C796" t="s">
        <v>753</v>
      </c>
      <c r="D796" t="s">
        <v>212</v>
      </c>
      <c r="E796">
        <v>608</v>
      </c>
      <c r="F796" t="s">
        <v>143</v>
      </c>
      <c r="G796" t="s">
        <v>1347</v>
      </c>
      <c r="H796">
        <v>14598</v>
      </c>
      <c r="I796">
        <v>5</v>
      </c>
      <c r="J796">
        <v>2795</v>
      </c>
      <c r="K796">
        <v>4.1649541033018218E-2</v>
      </c>
      <c r="L796">
        <v>0.21753130590339892</v>
      </c>
      <c r="M796">
        <v>0.62330456226880393</v>
      </c>
      <c r="N796">
        <v>5</v>
      </c>
      <c r="O796">
        <v>1</v>
      </c>
      <c r="P796">
        <v>4</v>
      </c>
      <c r="Q796">
        <v>1</v>
      </c>
      <c r="R796">
        <v>0.58165502123578572</v>
      </c>
      <c r="S796">
        <v>2024</v>
      </c>
      <c r="T796">
        <v>36</v>
      </c>
    </row>
    <row r="797" spans="1:20" x14ac:dyDescent="0.3">
      <c r="A797" s="284" t="s">
        <v>2357</v>
      </c>
      <c r="B797">
        <v>8701</v>
      </c>
      <c r="C797" t="s">
        <v>753</v>
      </c>
      <c r="D797" t="s">
        <v>505</v>
      </c>
      <c r="E797">
        <v>484</v>
      </c>
      <c r="F797" t="s">
        <v>143</v>
      </c>
      <c r="G797" t="s">
        <v>1346</v>
      </c>
      <c r="H797">
        <v>14598</v>
      </c>
      <c r="I797">
        <v>6</v>
      </c>
      <c r="J797">
        <v>3953</v>
      </c>
      <c r="K797">
        <v>3.3155226743389506E-2</v>
      </c>
      <c r="L797">
        <v>0.12243865418669365</v>
      </c>
      <c r="M797">
        <v>0.65645978901219348</v>
      </c>
      <c r="N797">
        <v>6</v>
      </c>
      <c r="O797">
        <v>1</v>
      </c>
      <c r="P797">
        <v>5</v>
      </c>
      <c r="Q797">
        <v>1</v>
      </c>
      <c r="R797">
        <v>0.62330456226880393</v>
      </c>
      <c r="S797">
        <v>2024</v>
      </c>
      <c r="T797">
        <v>36</v>
      </c>
    </row>
    <row r="798" spans="1:20" x14ac:dyDescent="0.3">
      <c r="A798" s="284" t="s">
        <v>2645</v>
      </c>
      <c r="B798">
        <v>8701</v>
      </c>
      <c r="C798" t="s">
        <v>753</v>
      </c>
      <c r="D798" t="s">
        <v>457</v>
      </c>
      <c r="E798">
        <v>478</v>
      </c>
      <c r="F798" t="s">
        <v>143</v>
      </c>
      <c r="G798" t="s">
        <v>1348</v>
      </c>
      <c r="H798">
        <v>14598</v>
      </c>
      <c r="I798">
        <v>7</v>
      </c>
      <c r="J798">
        <v>1250</v>
      </c>
      <c r="K798">
        <v>3.2744211535826823E-2</v>
      </c>
      <c r="L798">
        <v>0.38240000000000002</v>
      </c>
      <c r="M798">
        <v>0.68920400054802033</v>
      </c>
      <c r="N798">
        <v>7</v>
      </c>
      <c r="O798">
        <v>1</v>
      </c>
      <c r="P798">
        <v>6</v>
      </c>
      <c r="Q798">
        <v>1</v>
      </c>
      <c r="R798">
        <v>0.65645978901219348</v>
      </c>
      <c r="S798">
        <v>2024</v>
      </c>
      <c r="T798">
        <v>36</v>
      </c>
    </row>
    <row r="799" spans="1:20" x14ac:dyDescent="0.3">
      <c r="A799" s="284" t="s">
        <v>2355</v>
      </c>
      <c r="B799">
        <v>8701</v>
      </c>
      <c r="C799" t="s">
        <v>753</v>
      </c>
      <c r="D799" t="s">
        <v>622</v>
      </c>
      <c r="E799">
        <v>385</v>
      </c>
      <c r="F799" t="s">
        <v>143</v>
      </c>
      <c r="G799" t="s">
        <v>1347</v>
      </c>
      <c r="H799">
        <v>14598</v>
      </c>
      <c r="I799">
        <v>8</v>
      </c>
      <c r="J799">
        <v>962</v>
      </c>
      <c r="K799">
        <v>2.6373475818605288E-2</v>
      </c>
      <c r="L799">
        <v>0.4002079002079002</v>
      </c>
      <c r="M799">
        <v>0.71557747636662561</v>
      </c>
      <c r="N799">
        <v>8</v>
      </c>
      <c r="O799">
        <v>1</v>
      </c>
      <c r="P799">
        <v>7</v>
      </c>
      <c r="Q799">
        <v>1</v>
      </c>
      <c r="R799">
        <v>0.68920400054802033</v>
      </c>
      <c r="S799">
        <v>2024</v>
      </c>
      <c r="T799">
        <v>36</v>
      </c>
    </row>
    <row r="800" spans="1:20" x14ac:dyDescent="0.3">
      <c r="A800" s="284" t="s">
        <v>2646</v>
      </c>
      <c r="B800">
        <v>8701</v>
      </c>
      <c r="C800" t="s">
        <v>753</v>
      </c>
      <c r="D800" t="s">
        <v>553</v>
      </c>
      <c r="E800">
        <v>324</v>
      </c>
      <c r="F800" t="s">
        <v>143</v>
      </c>
      <c r="G800" t="s">
        <v>1348</v>
      </c>
      <c r="H800">
        <v>14598</v>
      </c>
      <c r="I800">
        <v>9</v>
      </c>
      <c r="J800">
        <v>1104</v>
      </c>
      <c r="K800">
        <v>2.2194821208384709E-2</v>
      </c>
      <c r="L800">
        <v>0.29347826086956524</v>
      </c>
      <c r="M800">
        <v>0.73777229757501028</v>
      </c>
      <c r="N800">
        <v>9</v>
      </c>
      <c r="O800">
        <v>1</v>
      </c>
      <c r="P800">
        <v>8</v>
      </c>
      <c r="Q800">
        <v>1</v>
      </c>
      <c r="R800">
        <v>0.71557747636662561</v>
      </c>
      <c r="S800">
        <v>2024</v>
      </c>
      <c r="T800">
        <v>36</v>
      </c>
    </row>
    <row r="801" spans="1:20" x14ac:dyDescent="0.3">
      <c r="A801" s="284" t="s">
        <v>2422</v>
      </c>
      <c r="B801">
        <v>8701</v>
      </c>
      <c r="C801" t="s">
        <v>753</v>
      </c>
      <c r="D801" t="s">
        <v>225</v>
      </c>
      <c r="E801">
        <v>306</v>
      </c>
      <c r="F801" t="s">
        <v>143</v>
      </c>
      <c r="G801" t="s">
        <v>1346</v>
      </c>
      <c r="H801">
        <v>14598</v>
      </c>
      <c r="I801">
        <v>10</v>
      </c>
      <c r="J801">
        <v>2699</v>
      </c>
      <c r="K801">
        <v>2.096177558569667E-2</v>
      </c>
      <c r="L801">
        <v>0.11337532419414598</v>
      </c>
      <c r="M801">
        <v>0.75873407316070696</v>
      </c>
      <c r="N801">
        <v>10</v>
      </c>
      <c r="O801">
        <v>1</v>
      </c>
      <c r="P801">
        <v>9</v>
      </c>
      <c r="Q801">
        <v>1</v>
      </c>
      <c r="R801">
        <v>0.73777229757501028</v>
      </c>
      <c r="S801">
        <v>2024</v>
      </c>
      <c r="T801">
        <v>36</v>
      </c>
    </row>
    <row r="802" spans="1:20" x14ac:dyDescent="0.3">
      <c r="A802" s="284" t="s">
        <v>2419</v>
      </c>
      <c r="B802">
        <v>8701</v>
      </c>
      <c r="C802" t="s">
        <v>753</v>
      </c>
      <c r="D802" t="s">
        <v>535</v>
      </c>
      <c r="E802">
        <v>288</v>
      </c>
      <c r="F802" t="s">
        <v>143</v>
      </c>
      <c r="G802" t="s">
        <v>1346</v>
      </c>
      <c r="H802">
        <v>14598</v>
      </c>
      <c r="I802">
        <v>11</v>
      </c>
      <c r="J802">
        <v>1438</v>
      </c>
      <c r="K802">
        <v>1.9728729963008632E-2</v>
      </c>
      <c r="L802">
        <v>0.20027816411682892</v>
      </c>
      <c r="M802">
        <v>0.77846280312371563</v>
      </c>
      <c r="N802">
        <v>11</v>
      </c>
      <c r="O802">
        <v>0</v>
      </c>
      <c r="P802">
        <v>10</v>
      </c>
      <c r="Q802">
        <v>0</v>
      </c>
      <c r="R802">
        <v>0.75873407316070696</v>
      </c>
      <c r="S802">
        <v>2024</v>
      </c>
      <c r="T802">
        <v>36</v>
      </c>
    </row>
    <row r="803" spans="1:20" x14ac:dyDescent="0.3">
      <c r="A803" s="284" t="s">
        <v>2350</v>
      </c>
      <c r="B803">
        <v>8701</v>
      </c>
      <c r="C803" t="s">
        <v>753</v>
      </c>
      <c r="D803" t="s">
        <v>274</v>
      </c>
      <c r="E803">
        <v>287</v>
      </c>
      <c r="F803" t="s">
        <v>143</v>
      </c>
      <c r="G803" t="s">
        <v>1347</v>
      </c>
      <c r="H803">
        <v>14598</v>
      </c>
      <c r="I803">
        <v>12</v>
      </c>
      <c r="J803">
        <v>1546</v>
      </c>
      <c r="K803">
        <v>1.9660227428414851E-2</v>
      </c>
      <c r="L803">
        <v>0.18564036222509703</v>
      </c>
      <c r="M803">
        <v>0.79812303055213052</v>
      </c>
      <c r="N803">
        <v>12</v>
      </c>
      <c r="O803">
        <v>0</v>
      </c>
      <c r="P803">
        <v>11</v>
      </c>
      <c r="Q803">
        <v>0</v>
      </c>
      <c r="R803">
        <v>0.77846280312371563</v>
      </c>
      <c r="S803">
        <v>2024</v>
      </c>
      <c r="T803">
        <v>36</v>
      </c>
    </row>
    <row r="804" spans="1:20" x14ac:dyDescent="0.3">
      <c r="A804" s="284" t="s">
        <v>2361</v>
      </c>
      <c r="B804">
        <v>8701</v>
      </c>
      <c r="C804" t="s">
        <v>753</v>
      </c>
      <c r="D804" t="s">
        <v>506</v>
      </c>
      <c r="E804">
        <v>239</v>
      </c>
      <c r="F804" t="s">
        <v>143</v>
      </c>
      <c r="G804" t="s">
        <v>1348</v>
      </c>
      <c r="H804">
        <v>14598</v>
      </c>
      <c r="I804">
        <v>13</v>
      </c>
      <c r="J804">
        <v>1940</v>
      </c>
      <c r="K804">
        <v>1.6372105767913411E-2</v>
      </c>
      <c r="L804">
        <v>0.1231958762886598</v>
      </c>
      <c r="M804">
        <v>0.81449513632004389</v>
      </c>
      <c r="N804">
        <v>13</v>
      </c>
      <c r="O804">
        <v>0</v>
      </c>
      <c r="P804">
        <v>12</v>
      </c>
      <c r="Q804">
        <v>0</v>
      </c>
      <c r="R804">
        <v>0.79812303055213052</v>
      </c>
      <c r="S804">
        <v>2024</v>
      </c>
      <c r="T804">
        <v>36</v>
      </c>
    </row>
    <row r="805" spans="1:20" x14ac:dyDescent="0.3">
      <c r="A805" s="284" t="s">
        <v>2359</v>
      </c>
      <c r="B805">
        <v>8701</v>
      </c>
      <c r="C805" t="s">
        <v>753</v>
      </c>
      <c r="D805" t="s">
        <v>409</v>
      </c>
      <c r="E805">
        <v>172</v>
      </c>
      <c r="F805" t="s">
        <v>143</v>
      </c>
      <c r="G805" t="s">
        <v>1347</v>
      </c>
      <c r="H805">
        <v>14598</v>
      </c>
      <c r="I805">
        <v>14</v>
      </c>
      <c r="J805">
        <v>2957</v>
      </c>
      <c r="K805">
        <v>1.1782435950130154E-2</v>
      </c>
      <c r="L805">
        <v>5.8167061210686509E-2</v>
      </c>
      <c r="M805">
        <v>0.82627757227017407</v>
      </c>
      <c r="N805">
        <v>14</v>
      </c>
      <c r="O805">
        <v>0</v>
      </c>
      <c r="P805">
        <v>13</v>
      </c>
      <c r="Q805">
        <v>0</v>
      </c>
      <c r="R805">
        <v>0.81449513632004389</v>
      </c>
      <c r="S805">
        <v>2024</v>
      </c>
      <c r="T805">
        <v>36</v>
      </c>
    </row>
    <row r="806" spans="1:20" x14ac:dyDescent="0.3">
      <c r="A806" s="284" t="s">
        <v>2531</v>
      </c>
      <c r="B806">
        <v>8701</v>
      </c>
      <c r="C806" t="s">
        <v>753</v>
      </c>
      <c r="D806" t="s">
        <v>390</v>
      </c>
      <c r="E806">
        <v>167</v>
      </c>
      <c r="F806" t="s">
        <v>143</v>
      </c>
      <c r="G806" t="s">
        <v>1348</v>
      </c>
      <c r="H806">
        <v>14598</v>
      </c>
      <c r="I806">
        <v>15</v>
      </c>
      <c r="J806">
        <v>1910</v>
      </c>
      <c r="K806">
        <v>1.1439923277161255E-2</v>
      </c>
      <c r="L806">
        <v>8.7434554973821993E-2</v>
      </c>
      <c r="M806">
        <v>0.83771749554733532</v>
      </c>
      <c r="N806">
        <v>15</v>
      </c>
      <c r="O806">
        <v>0</v>
      </c>
      <c r="P806">
        <v>14</v>
      </c>
      <c r="Q806">
        <v>0</v>
      </c>
      <c r="R806">
        <v>0.82627757227017407</v>
      </c>
      <c r="S806">
        <v>2024</v>
      </c>
      <c r="T806">
        <v>36</v>
      </c>
    </row>
    <row r="807" spans="1:20" x14ac:dyDescent="0.3">
      <c r="A807" s="284" t="s">
        <v>2333</v>
      </c>
      <c r="B807">
        <v>8702</v>
      </c>
      <c r="C807" t="s">
        <v>711</v>
      </c>
      <c r="D807" t="s">
        <v>265</v>
      </c>
      <c r="E807">
        <v>817</v>
      </c>
      <c r="F807" t="s">
        <v>143</v>
      </c>
      <c r="G807" t="s">
        <v>1345</v>
      </c>
      <c r="H807">
        <v>38240</v>
      </c>
      <c r="I807">
        <v>1</v>
      </c>
      <c r="J807">
        <v>6276</v>
      </c>
      <c r="K807">
        <v>2.1365062761506275E-2</v>
      </c>
      <c r="L807">
        <v>0.13017845761631613</v>
      </c>
      <c r="M807">
        <v>2.1365062761506275E-2</v>
      </c>
      <c r="N807">
        <v>1</v>
      </c>
      <c r="O807">
        <v>1</v>
      </c>
      <c r="P807">
        <v>213.5</v>
      </c>
      <c r="Q807">
        <v>0</v>
      </c>
      <c r="R807">
        <v>0.99739690368543832</v>
      </c>
      <c r="S807">
        <v>2024</v>
      </c>
      <c r="T807">
        <v>36</v>
      </c>
    </row>
    <row r="808" spans="1:20" x14ac:dyDescent="0.3">
      <c r="A808" s="284" t="s">
        <v>2343</v>
      </c>
      <c r="B808">
        <v>8702</v>
      </c>
      <c r="C808" t="s">
        <v>711</v>
      </c>
      <c r="D808" t="s">
        <v>504</v>
      </c>
      <c r="E808">
        <v>789</v>
      </c>
      <c r="F808" t="s">
        <v>143</v>
      </c>
      <c r="G808" t="s">
        <v>1346</v>
      </c>
      <c r="H808">
        <v>38240</v>
      </c>
      <c r="I808">
        <v>2</v>
      </c>
      <c r="J808">
        <v>6970</v>
      </c>
      <c r="K808">
        <v>2.063284518828452E-2</v>
      </c>
      <c r="L808">
        <v>0.11319942611190818</v>
      </c>
      <c r="M808">
        <v>4.1997907949790796E-2</v>
      </c>
      <c r="N808">
        <v>2</v>
      </c>
      <c r="O808">
        <v>1</v>
      </c>
      <c r="P808">
        <v>1</v>
      </c>
      <c r="Q808">
        <v>1</v>
      </c>
      <c r="R808">
        <v>2.1365062761506275E-2</v>
      </c>
      <c r="S808">
        <v>2024</v>
      </c>
      <c r="T808">
        <v>36</v>
      </c>
    </row>
    <row r="809" spans="1:20" x14ac:dyDescent="0.3">
      <c r="A809" s="284" t="s">
        <v>2399</v>
      </c>
      <c r="B809">
        <v>8702</v>
      </c>
      <c r="C809" t="s">
        <v>711</v>
      </c>
      <c r="D809" t="s">
        <v>498</v>
      </c>
      <c r="E809">
        <v>783</v>
      </c>
      <c r="F809" t="s">
        <v>143</v>
      </c>
      <c r="G809" t="s">
        <v>1347</v>
      </c>
      <c r="H809">
        <v>38240</v>
      </c>
      <c r="I809">
        <v>3</v>
      </c>
      <c r="J809">
        <v>8187</v>
      </c>
      <c r="K809">
        <v>2.0475941422594141E-2</v>
      </c>
      <c r="L809">
        <v>9.5639428362037371E-2</v>
      </c>
      <c r="M809">
        <v>6.247384937238494E-2</v>
      </c>
      <c r="N809">
        <v>3</v>
      </c>
      <c r="O809">
        <v>1</v>
      </c>
      <c r="P809">
        <v>2</v>
      </c>
      <c r="Q809">
        <v>1</v>
      </c>
      <c r="R809">
        <v>4.1997907949790796E-2</v>
      </c>
      <c r="S809">
        <v>2024</v>
      </c>
      <c r="T809">
        <v>36</v>
      </c>
    </row>
    <row r="810" spans="1:20" x14ac:dyDescent="0.3">
      <c r="A810" s="284" t="s">
        <v>2332</v>
      </c>
      <c r="B810">
        <v>8702</v>
      </c>
      <c r="C810" t="s">
        <v>711</v>
      </c>
      <c r="D810" t="s">
        <v>361</v>
      </c>
      <c r="E810">
        <v>782</v>
      </c>
      <c r="F810" t="s">
        <v>143</v>
      </c>
      <c r="G810" t="s">
        <v>1345</v>
      </c>
      <c r="H810">
        <v>38240</v>
      </c>
      <c r="I810">
        <v>4</v>
      </c>
      <c r="J810">
        <v>3560</v>
      </c>
      <c r="K810">
        <v>2.0449790794979078E-2</v>
      </c>
      <c r="L810">
        <v>0.21966292134831461</v>
      </c>
      <c r="M810">
        <v>8.2923640167364018E-2</v>
      </c>
      <c r="N810">
        <v>4</v>
      </c>
      <c r="O810">
        <v>1</v>
      </c>
      <c r="P810">
        <v>3</v>
      </c>
      <c r="Q810">
        <v>1</v>
      </c>
      <c r="R810">
        <v>6.247384937238494E-2</v>
      </c>
      <c r="S810">
        <v>2024</v>
      </c>
      <c r="T810">
        <v>36</v>
      </c>
    </row>
    <row r="811" spans="1:20" x14ac:dyDescent="0.3">
      <c r="A811" s="284" t="s">
        <v>2339</v>
      </c>
      <c r="B811">
        <v>8702</v>
      </c>
      <c r="C811" t="s">
        <v>711</v>
      </c>
      <c r="D811" t="s">
        <v>217</v>
      </c>
      <c r="E811">
        <v>754</v>
      </c>
      <c r="F811" t="s">
        <v>143</v>
      </c>
      <c r="G811" t="s">
        <v>1346</v>
      </c>
      <c r="H811">
        <v>38240</v>
      </c>
      <c r="I811">
        <v>5</v>
      </c>
      <c r="J811">
        <v>1947</v>
      </c>
      <c r="K811">
        <v>1.9717573221757323E-2</v>
      </c>
      <c r="L811">
        <v>0.3872624550590652</v>
      </c>
      <c r="M811">
        <v>0.10264121338912134</v>
      </c>
      <c r="N811">
        <v>5</v>
      </c>
      <c r="O811">
        <v>1</v>
      </c>
      <c r="P811">
        <v>4</v>
      </c>
      <c r="Q811">
        <v>1</v>
      </c>
      <c r="R811">
        <v>8.2923640167364018E-2</v>
      </c>
      <c r="S811">
        <v>2024</v>
      </c>
      <c r="T811">
        <v>36</v>
      </c>
    </row>
    <row r="812" spans="1:20" x14ac:dyDescent="0.3">
      <c r="A812" s="284" t="s">
        <v>2337</v>
      </c>
      <c r="B812">
        <v>8702</v>
      </c>
      <c r="C812" t="s">
        <v>711</v>
      </c>
      <c r="D812" t="s">
        <v>520</v>
      </c>
      <c r="E812">
        <v>702</v>
      </c>
      <c r="F812" t="s">
        <v>143</v>
      </c>
      <c r="G812" t="s">
        <v>1345</v>
      </c>
      <c r="H812">
        <v>38240</v>
      </c>
      <c r="I812">
        <v>6</v>
      </c>
      <c r="J812">
        <v>3995</v>
      </c>
      <c r="K812">
        <v>1.8357740585774059E-2</v>
      </c>
      <c r="L812">
        <v>0.17571964956195243</v>
      </c>
      <c r="M812">
        <v>0.12099895397489541</v>
      </c>
      <c r="N812">
        <v>6</v>
      </c>
      <c r="O812">
        <v>1</v>
      </c>
      <c r="P812">
        <v>5</v>
      </c>
      <c r="Q812">
        <v>1</v>
      </c>
      <c r="R812">
        <v>0.10264121338912134</v>
      </c>
      <c r="S812">
        <v>2024</v>
      </c>
      <c r="T812">
        <v>36</v>
      </c>
    </row>
    <row r="813" spans="1:20" x14ac:dyDescent="0.3">
      <c r="A813" s="284" t="s">
        <v>2342</v>
      </c>
      <c r="B813">
        <v>8702</v>
      </c>
      <c r="C813" t="s">
        <v>711</v>
      </c>
      <c r="D813" t="s">
        <v>477</v>
      </c>
      <c r="E813">
        <v>622</v>
      </c>
      <c r="F813" t="s">
        <v>143</v>
      </c>
      <c r="G813" t="s">
        <v>1346</v>
      </c>
      <c r="H813">
        <v>38240</v>
      </c>
      <c r="I813">
        <v>7</v>
      </c>
      <c r="J813">
        <v>3600</v>
      </c>
      <c r="K813">
        <v>1.6265690376569039E-2</v>
      </c>
      <c r="L813">
        <v>0.17277777777777778</v>
      </c>
      <c r="M813">
        <v>0.13726464435146446</v>
      </c>
      <c r="N813">
        <v>7</v>
      </c>
      <c r="O813">
        <v>1</v>
      </c>
      <c r="P813">
        <v>6</v>
      </c>
      <c r="Q813">
        <v>1</v>
      </c>
      <c r="R813">
        <v>0.12099895397489541</v>
      </c>
      <c r="S813">
        <v>2024</v>
      </c>
      <c r="T813">
        <v>36</v>
      </c>
    </row>
    <row r="814" spans="1:20" x14ac:dyDescent="0.3">
      <c r="A814" s="284" t="s">
        <v>2346</v>
      </c>
      <c r="B814">
        <v>8702</v>
      </c>
      <c r="C814" t="s">
        <v>711</v>
      </c>
      <c r="D814" t="s">
        <v>213</v>
      </c>
      <c r="E814">
        <v>562</v>
      </c>
      <c r="F814" t="s">
        <v>143</v>
      </c>
      <c r="G814" t="s">
        <v>1345</v>
      </c>
      <c r="H814">
        <v>38240</v>
      </c>
      <c r="I814">
        <v>8</v>
      </c>
      <c r="J814">
        <v>3376</v>
      </c>
      <c r="K814">
        <v>1.4696652719665271E-2</v>
      </c>
      <c r="L814">
        <v>0.16646919431279622</v>
      </c>
      <c r="M814">
        <v>0.15196129707112974</v>
      </c>
      <c r="N814">
        <v>8</v>
      </c>
      <c r="O814">
        <v>1</v>
      </c>
      <c r="P814">
        <v>7</v>
      </c>
      <c r="Q814">
        <v>1</v>
      </c>
      <c r="R814">
        <v>0.13726464435146446</v>
      </c>
      <c r="S814">
        <v>2024</v>
      </c>
      <c r="T814">
        <v>36</v>
      </c>
    </row>
    <row r="815" spans="1:20" x14ac:dyDescent="0.3">
      <c r="A815" s="284" t="s">
        <v>2334</v>
      </c>
      <c r="B815">
        <v>8702</v>
      </c>
      <c r="C815" t="s">
        <v>711</v>
      </c>
      <c r="D815" t="s">
        <v>358</v>
      </c>
      <c r="E815">
        <v>550</v>
      </c>
      <c r="F815" t="s">
        <v>143</v>
      </c>
      <c r="G815" t="s">
        <v>1345</v>
      </c>
      <c r="H815">
        <v>38240</v>
      </c>
      <c r="I815">
        <v>9.5</v>
      </c>
      <c r="J815">
        <v>3945</v>
      </c>
      <c r="K815">
        <v>1.4382845188284518E-2</v>
      </c>
      <c r="L815">
        <v>0.13941698352344739</v>
      </c>
      <c r="M815">
        <v>0.16634414225941424</v>
      </c>
      <c r="N815">
        <v>9</v>
      </c>
      <c r="O815">
        <v>1</v>
      </c>
      <c r="P815">
        <v>8</v>
      </c>
      <c r="Q815">
        <v>1</v>
      </c>
      <c r="R815">
        <v>0.15196129707112974</v>
      </c>
      <c r="S815">
        <v>2024</v>
      </c>
      <c r="T815">
        <v>36</v>
      </c>
    </row>
    <row r="816" spans="1:20" x14ac:dyDescent="0.3">
      <c r="A816" s="284" t="s">
        <v>2357</v>
      </c>
      <c r="B816">
        <v>8702</v>
      </c>
      <c r="C816" t="s">
        <v>711</v>
      </c>
      <c r="D816" t="s">
        <v>505</v>
      </c>
      <c r="E816">
        <v>550</v>
      </c>
      <c r="F816" t="s">
        <v>143</v>
      </c>
      <c r="G816" t="s">
        <v>1346</v>
      </c>
      <c r="H816">
        <v>38240</v>
      </c>
      <c r="I816">
        <v>9.5</v>
      </c>
      <c r="J816">
        <v>3953</v>
      </c>
      <c r="K816">
        <v>1.4382845188284518E-2</v>
      </c>
      <c r="L816">
        <v>0.13913483430306098</v>
      </c>
      <c r="M816">
        <v>0.18072698744769877</v>
      </c>
      <c r="N816">
        <v>10</v>
      </c>
      <c r="O816">
        <v>1</v>
      </c>
      <c r="P816">
        <v>9.5</v>
      </c>
      <c r="Q816">
        <v>1</v>
      </c>
      <c r="R816">
        <v>0.16634414225941424</v>
      </c>
      <c r="S816">
        <v>2024</v>
      </c>
      <c r="T816">
        <v>36</v>
      </c>
    </row>
    <row r="817" spans="1:20" x14ac:dyDescent="0.3">
      <c r="A817" s="284" t="s">
        <v>2398</v>
      </c>
      <c r="B817">
        <v>8702</v>
      </c>
      <c r="C817" t="s">
        <v>711</v>
      </c>
      <c r="D817" t="s">
        <v>511</v>
      </c>
      <c r="E817">
        <v>536</v>
      </c>
      <c r="F817" t="s">
        <v>143</v>
      </c>
      <c r="G817" t="s">
        <v>1345</v>
      </c>
      <c r="H817">
        <v>38240</v>
      </c>
      <c r="I817">
        <v>11</v>
      </c>
      <c r="J817">
        <v>5935</v>
      </c>
      <c r="K817">
        <v>1.4016736401673641E-2</v>
      </c>
      <c r="L817">
        <v>9.0311710193765798E-2</v>
      </c>
      <c r="M817">
        <v>0.19474372384937241</v>
      </c>
      <c r="N817">
        <v>11</v>
      </c>
      <c r="O817">
        <v>1</v>
      </c>
      <c r="P817">
        <v>9.5</v>
      </c>
      <c r="Q817">
        <v>1</v>
      </c>
      <c r="R817">
        <v>0.18072698744769877</v>
      </c>
      <c r="S817">
        <v>2024</v>
      </c>
      <c r="T817">
        <v>36</v>
      </c>
    </row>
    <row r="818" spans="1:20" x14ac:dyDescent="0.3">
      <c r="A818" s="284" t="s">
        <v>2347</v>
      </c>
      <c r="B818">
        <v>8702</v>
      </c>
      <c r="C818" t="s">
        <v>711</v>
      </c>
      <c r="D818" t="s">
        <v>215</v>
      </c>
      <c r="E818">
        <v>518</v>
      </c>
      <c r="F818" t="s">
        <v>143</v>
      </c>
      <c r="G818" t="s">
        <v>1347</v>
      </c>
      <c r="H818">
        <v>38240</v>
      </c>
      <c r="I818">
        <v>12</v>
      </c>
      <c r="J818">
        <v>10172</v>
      </c>
      <c r="K818">
        <v>1.354602510460251E-2</v>
      </c>
      <c r="L818">
        <v>5.0924105387337791E-2</v>
      </c>
      <c r="M818">
        <v>0.20828974895397492</v>
      </c>
      <c r="N818">
        <v>12</v>
      </c>
      <c r="O818">
        <v>1</v>
      </c>
      <c r="P818">
        <v>11</v>
      </c>
      <c r="Q818">
        <v>1</v>
      </c>
      <c r="R818">
        <v>0.19474372384937241</v>
      </c>
      <c r="S818">
        <v>2024</v>
      </c>
      <c r="T818">
        <v>36</v>
      </c>
    </row>
    <row r="819" spans="1:20" x14ac:dyDescent="0.3">
      <c r="A819" s="284" t="s">
        <v>2338</v>
      </c>
      <c r="B819">
        <v>8702</v>
      </c>
      <c r="C819" t="s">
        <v>711</v>
      </c>
      <c r="D819" t="s">
        <v>264</v>
      </c>
      <c r="E819">
        <v>511</v>
      </c>
      <c r="F819" t="s">
        <v>143</v>
      </c>
      <c r="G819" t="s">
        <v>1345</v>
      </c>
      <c r="H819">
        <v>38240</v>
      </c>
      <c r="I819">
        <v>13</v>
      </c>
      <c r="J819">
        <v>3655</v>
      </c>
      <c r="K819">
        <v>1.3362970711297072E-2</v>
      </c>
      <c r="L819">
        <v>0.13980848153214775</v>
      </c>
      <c r="M819">
        <v>0.221652719665272</v>
      </c>
      <c r="N819">
        <v>13</v>
      </c>
      <c r="O819">
        <v>1</v>
      </c>
      <c r="P819">
        <v>12</v>
      </c>
      <c r="Q819">
        <v>1</v>
      </c>
      <c r="R819">
        <v>0.20828974895397492</v>
      </c>
      <c r="S819">
        <v>2024</v>
      </c>
      <c r="T819">
        <v>36</v>
      </c>
    </row>
    <row r="820" spans="1:20" x14ac:dyDescent="0.3">
      <c r="A820" s="284" t="s">
        <v>2391</v>
      </c>
      <c r="B820">
        <v>8702</v>
      </c>
      <c r="C820" t="s">
        <v>711</v>
      </c>
      <c r="D820" t="s">
        <v>418</v>
      </c>
      <c r="E820">
        <v>496</v>
      </c>
      <c r="F820" t="s">
        <v>143</v>
      </c>
      <c r="G820" t="s">
        <v>1346</v>
      </c>
      <c r="H820">
        <v>38240</v>
      </c>
      <c r="I820">
        <v>14</v>
      </c>
      <c r="J820">
        <v>2606</v>
      </c>
      <c r="K820">
        <v>1.2970711297071129E-2</v>
      </c>
      <c r="L820">
        <v>0.1903300076745971</v>
      </c>
      <c r="M820">
        <v>0.23462343096234314</v>
      </c>
      <c r="N820">
        <v>14</v>
      </c>
      <c r="O820">
        <v>1</v>
      </c>
      <c r="P820">
        <v>13</v>
      </c>
      <c r="Q820">
        <v>1</v>
      </c>
      <c r="R820">
        <v>0.221652719665272</v>
      </c>
      <c r="S820">
        <v>2024</v>
      </c>
      <c r="T820">
        <v>36</v>
      </c>
    </row>
    <row r="821" spans="1:20" x14ac:dyDescent="0.3">
      <c r="A821" s="284" t="s">
        <v>2395</v>
      </c>
      <c r="B821">
        <v>8702</v>
      </c>
      <c r="C821" t="s">
        <v>711</v>
      </c>
      <c r="D821" t="s">
        <v>386</v>
      </c>
      <c r="E821">
        <v>493</v>
      </c>
      <c r="F821" t="s">
        <v>143</v>
      </c>
      <c r="G821" t="s">
        <v>1350</v>
      </c>
      <c r="H821">
        <v>38240</v>
      </c>
      <c r="I821">
        <v>15</v>
      </c>
      <c r="J821">
        <v>6371</v>
      </c>
      <c r="K821">
        <v>1.2892259414225941E-2</v>
      </c>
      <c r="L821">
        <v>7.7381886673991526E-2</v>
      </c>
      <c r="M821">
        <v>0.24751569037656909</v>
      </c>
      <c r="N821">
        <v>15</v>
      </c>
      <c r="O821">
        <v>1</v>
      </c>
      <c r="P821">
        <v>14</v>
      </c>
      <c r="Q821">
        <v>1</v>
      </c>
      <c r="R821">
        <v>0.23462343096234314</v>
      </c>
      <c r="S821">
        <v>2024</v>
      </c>
      <c r="T821">
        <v>36</v>
      </c>
    </row>
    <row r="822" spans="1:20" x14ac:dyDescent="0.3">
      <c r="A822" s="284" t="s">
        <v>2436</v>
      </c>
      <c r="B822">
        <v>11467</v>
      </c>
      <c r="C822" t="s">
        <v>1490</v>
      </c>
      <c r="D822" t="s">
        <v>183</v>
      </c>
      <c r="E822">
        <v>249</v>
      </c>
      <c r="F822" t="s">
        <v>143</v>
      </c>
      <c r="G822" t="s">
        <v>1350</v>
      </c>
      <c r="H822">
        <v>1596</v>
      </c>
      <c r="I822">
        <v>1</v>
      </c>
      <c r="J822">
        <v>971</v>
      </c>
      <c r="K822">
        <v>0.15601503759398497</v>
      </c>
      <c r="L822">
        <v>0.25643666323377962</v>
      </c>
      <c r="M822">
        <v>0.15601503759398497</v>
      </c>
      <c r="N822">
        <v>1</v>
      </c>
      <c r="O822">
        <v>1</v>
      </c>
      <c r="P822">
        <v>831</v>
      </c>
      <c r="Q822">
        <v>0</v>
      </c>
      <c r="R822">
        <v>0.98802301255229097</v>
      </c>
      <c r="S822">
        <v>2024</v>
      </c>
      <c r="T822">
        <v>36</v>
      </c>
    </row>
    <row r="823" spans="1:20" x14ac:dyDescent="0.3">
      <c r="A823" s="284" t="s">
        <v>2488</v>
      </c>
      <c r="B823">
        <v>11467</v>
      </c>
      <c r="C823" t="s">
        <v>1490</v>
      </c>
      <c r="D823" t="s">
        <v>492</v>
      </c>
      <c r="E823">
        <v>171</v>
      </c>
      <c r="F823" t="s">
        <v>143</v>
      </c>
      <c r="G823" t="s">
        <v>1350</v>
      </c>
      <c r="H823">
        <v>1596</v>
      </c>
      <c r="I823">
        <v>2</v>
      </c>
      <c r="J823">
        <v>819</v>
      </c>
      <c r="K823">
        <v>0.10714285714285714</v>
      </c>
      <c r="L823">
        <v>0.2087912087912088</v>
      </c>
      <c r="M823">
        <v>0.26315789473684209</v>
      </c>
      <c r="N823">
        <v>2</v>
      </c>
      <c r="O823">
        <v>1</v>
      </c>
      <c r="P823">
        <v>1</v>
      </c>
      <c r="Q823">
        <v>1</v>
      </c>
      <c r="R823">
        <v>0.15601503759398497</v>
      </c>
      <c r="S823">
        <v>2024</v>
      </c>
      <c r="T823">
        <v>36</v>
      </c>
    </row>
    <row r="824" spans="1:20" x14ac:dyDescent="0.3">
      <c r="A824" s="284" t="s">
        <v>2648</v>
      </c>
      <c r="B824">
        <v>11467</v>
      </c>
      <c r="C824" t="s">
        <v>1490</v>
      </c>
      <c r="D824" t="s">
        <v>540</v>
      </c>
      <c r="E824">
        <v>157</v>
      </c>
      <c r="F824" t="s">
        <v>143</v>
      </c>
      <c r="G824" t="s">
        <v>1350</v>
      </c>
      <c r="H824">
        <v>1596</v>
      </c>
      <c r="I824">
        <v>3</v>
      </c>
      <c r="J824">
        <v>657</v>
      </c>
      <c r="K824">
        <v>9.8370927318295734E-2</v>
      </c>
      <c r="L824">
        <v>0.23896499238964991</v>
      </c>
      <c r="M824">
        <v>0.36152882205513781</v>
      </c>
      <c r="N824">
        <v>3</v>
      </c>
      <c r="O824">
        <v>1</v>
      </c>
      <c r="P824">
        <v>2</v>
      </c>
      <c r="Q824">
        <v>1</v>
      </c>
      <c r="R824">
        <v>0.26315789473684209</v>
      </c>
      <c r="S824">
        <v>2024</v>
      </c>
      <c r="T824">
        <v>36</v>
      </c>
    </row>
    <row r="825" spans="1:20" x14ac:dyDescent="0.3">
      <c r="A825" s="284" t="s">
        <v>2434</v>
      </c>
      <c r="B825">
        <v>11467</v>
      </c>
      <c r="C825" t="s">
        <v>1490</v>
      </c>
      <c r="D825" t="s">
        <v>323</v>
      </c>
      <c r="E825">
        <v>145</v>
      </c>
      <c r="F825" t="s">
        <v>143</v>
      </c>
      <c r="G825" t="s">
        <v>1350</v>
      </c>
      <c r="H825">
        <v>1596</v>
      </c>
      <c r="I825">
        <v>4</v>
      </c>
      <c r="J825">
        <v>845</v>
      </c>
      <c r="K825">
        <v>9.0852130325814531E-2</v>
      </c>
      <c r="L825">
        <v>0.17159763313609466</v>
      </c>
      <c r="M825">
        <v>0.45238095238095233</v>
      </c>
      <c r="N825">
        <v>4</v>
      </c>
      <c r="O825">
        <v>1</v>
      </c>
      <c r="P825">
        <v>3</v>
      </c>
      <c r="Q825">
        <v>1</v>
      </c>
      <c r="R825">
        <v>0.36152882205513781</v>
      </c>
      <c r="S825">
        <v>2024</v>
      </c>
      <c r="T825">
        <v>36</v>
      </c>
    </row>
    <row r="826" spans="1:20" x14ac:dyDescent="0.3">
      <c r="A826" s="284" t="s">
        <v>2647</v>
      </c>
      <c r="B826">
        <v>11467</v>
      </c>
      <c r="C826" t="s">
        <v>1490</v>
      </c>
      <c r="D826" t="s">
        <v>591</v>
      </c>
      <c r="E826">
        <v>111</v>
      </c>
      <c r="F826" t="s">
        <v>143</v>
      </c>
      <c r="G826" t="s">
        <v>1350</v>
      </c>
      <c r="H826">
        <v>1596</v>
      </c>
      <c r="I826">
        <v>5</v>
      </c>
      <c r="J826">
        <v>635</v>
      </c>
      <c r="K826">
        <v>6.9548872180451124E-2</v>
      </c>
      <c r="L826">
        <v>0.17480314960629922</v>
      </c>
      <c r="M826">
        <v>0.52192982456140347</v>
      </c>
      <c r="N826">
        <v>5</v>
      </c>
      <c r="O826">
        <v>1</v>
      </c>
      <c r="P826">
        <v>4</v>
      </c>
      <c r="Q826">
        <v>1</v>
      </c>
      <c r="R826">
        <v>0.45238095238095233</v>
      </c>
      <c r="S826">
        <v>2024</v>
      </c>
      <c r="T826">
        <v>36</v>
      </c>
    </row>
    <row r="827" spans="1:20" x14ac:dyDescent="0.3">
      <c r="A827" s="284" t="s">
        <v>2649</v>
      </c>
      <c r="B827">
        <v>11467</v>
      </c>
      <c r="C827" t="s">
        <v>1490</v>
      </c>
      <c r="D827" t="s">
        <v>383</v>
      </c>
      <c r="E827">
        <v>97</v>
      </c>
      <c r="F827" t="s">
        <v>143</v>
      </c>
      <c r="G827" t="s">
        <v>1341</v>
      </c>
      <c r="H827">
        <v>1596</v>
      </c>
      <c r="I827">
        <v>6</v>
      </c>
      <c r="J827">
        <v>1160</v>
      </c>
      <c r="K827">
        <v>6.0776942355889721E-2</v>
      </c>
      <c r="L827">
        <v>8.3620689655172414E-2</v>
      </c>
      <c r="M827">
        <v>0.58270676691729317</v>
      </c>
      <c r="N827">
        <v>6</v>
      </c>
      <c r="O827">
        <v>1</v>
      </c>
      <c r="P827">
        <v>5</v>
      </c>
      <c r="Q827">
        <v>1</v>
      </c>
      <c r="R827">
        <v>0.52192982456140347</v>
      </c>
      <c r="S827">
        <v>2024</v>
      </c>
      <c r="T827">
        <v>36</v>
      </c>
    </row>
    <row r="828" spans="1:20" x14ac:dyDescent="0.3">
      <c r="A828" s="284" t="s">
        <v>2551</v>
      </c>
      <c r="B828">
        <v>11467</v>
      </c>
      <c r="C828" t="s">
        <v>1490</v>
      </c>
      <c r="D828" t="s">
        <v>541</v>
      </c>
      <c r="E828">
        <v>80</v>
      </c>
      <c r="F828" t="s">
        <v>143</v>
      </c>
      <c r="G828" t="s">
        <v>1341</v>
      </c>
      <c r="H828">
        <v>1596</v>
      </c>
      <c r="I828">
        <v>7</v>
      </c>
      <c r="J828">
        <v>3057</v>
      </c>
      <c r="K828">
        <v>5.0125313283208017E-2</v>
      </c>
      <c r="L828">
        <v>2.6169447170428524E-2</v>
      </c>
      <c r="M828">
        <v>0.63283208020050119</v>
      </c>
      <c r="N828">
        <v>7</v>
      </c>
      <c r="O828">
        <v>1</v>
      </c>
      <c r="P828">
        <v>6</v>
      </c>
      <c r="Q828">
        <v>1</v>
      </c>
      <c r="R828">
        <v>0.58270676691729317</v>
      </c>
      <c r="S828">
        <v>2024</v>
      </c>
      <c r="T828">
        <v>36</v>
      </c>
    </row>
    <row r="829" spans="1:20" x14ac:dyDescent="0.3">
      <c r="A829" s="284" t="s">
        <v>2429</v>
      </c>
      <c r="B829">
        <v>11467</v>
      </c>
      <c r="C829" t="s">
        <v>1490</v>
      </c>
      <c r="D829" t="s">
        <v>379</v>
      </c>
      <c r="E829">
        <v>64</v>
      </c>
      <c r="F829" t="s">
        <v>143</v>
      </c>
      <c r="G829" t="s">
        <v>1350</v>
      </c>
      <c r="H829">
        <v>1596</v>
      </c>
      <c r="I829">
        <v>8</v>
      </c>
      <c r="J829">
        <v>886</v>
      </c>
      <c r="K829">
        <v>4.0100250626566414E-2</v>
      </c>
      <c r="L829">
        <v>7.2234762979683967E-2</v>
      </c>
      <c r="M829">
        <v>0.6729323308270676</v>
      </c>
      <c r="N829">
        <v>8</v>
      </c>
      <c r="O829">
        <v>1</v>
      </c>
      <c r="P829">
        <v>7</v>
      </c>
      <c r="Q829">
        <v>1</v>
      </c>
      <c r="R829">
        <v>0.63283208020050119</v>
      </c>
      <c r="S829">
        <v>2024</v>
      </c>
      <c r="T829">
        <v>36</v>
      </c>
    </row>
    <row r="830" spans="1:20" x14ac:dyDescent="0.3">
      <c r="A830" s="284" t="s">
        <v>2284</v>
      </c>
      <c r="B830">
        <v>11467</v>
      </c>
      <c r="C830" t="s">
        <v>1490</v>
      </c>
      <c r="D830" t="s">
        <v>303</v>
      </c>
      <c r="E830">
        <v>57</v>
      </c>
      <c r="F830" t="s">
        <v>143</v>
      </c>
      <c r="G830" t="s">
        <v>1341</v>
      </c>
      <c r="H830">
        <v>1596</v>
      </c>
      <c r="I830">
        <v>9</v>
      </c>
      <c r="J830">
        <v>5171</v>
      </c>
      <c r="K830">
        <v>3.5714285714285712E-2</v>
      </c>
      <c r="L830">
        <v>1.1023012956874878E-2</v>
      </c>
      <c r="M830">
        <v>0.7086466165413533</v>
      </c>
      <c r="N830">
        <v>9</v>
      </c>
      <c r="O830">
        <v>1</v>
      </c>
      <c r="P830">
        <v>8</v>
      </c>
      <c r="Q830">
        <v>1</v>
      </c>
      <c r="R830">
        <v>0.6729323308270676</v>
      </c>
      <c r="S830">
        <v>2024</v>
      </c>
      <c r="T830">
        <v>36</v>
      </c>
    </row>
    <row r="831" spans="1:20" x14ac:dyDescent="0.3">
      <c r="A831" s="284" t="s">
        <v>2432</v>
      </c>
      <c r="B831">
        <v>11467</v>
      </c>
      <c r="C831" t="s">
        <v>1490</v>
      </c>
      <c r="D831" t="s">
        <v>374</v>
      </c>
      <c r="E831">
        <v>41</v>
      </c>
      <c r="F831" t="s">
        <v>143</v>
      </c>
      <c r="G831" t="s">
        <v>1341</v>
      </c>
      <c r="H831">
        <v>1596</v>
      </c>
      <c r="I831">
        <v>10</v>
      </c>
      <c r="J831">
        <v>4832</v>
      </c>
      <c r="K831">
        <v>2.5689223057644109E-2</v>
      </c>
      <c r="L831">
        <v>8.4850993377483443E-3</v>
      </c>
      <c r="M831">
        <v>0.7343358395989974</v>
      </c>
      <c r="N831">
        <v>10</v>
      </c>
      <c r="O831">
        <v>1</v>
      </c>
      <c r="P831">
        <v>9</v>
      </c>
      <c r="Q831">
        <v>1</v>
      </c>
      <c r="R831">
        <v>0.7086466165413533</v>
      </c>
      <c r="S831">
        <v>2024</v>
      </c>
      <c r="T831">
        <v>36</v>
      </c>
    </row>
    <row r="832" spans="1:20" x14ac:dyDescent="0.3">
      <c r="A832" s="284" t="s">
        <v>2267</v>
      </c>
      <c r="B832">
        <v>11467</v>
      </c>
      <c r="C832" t="s">
        <v>1490</v>
      </c>
      <c r="D832" t="s">
        <v>338</v>
      </c>
      <c r="E832">
        <v>32</v>
      </c>
      <c r="F832" t="s">
        <v>143</v>
      </c>
      <c r="G832" t="s">
        <v>1338</v>
      </c>
      <c r="H832">
        <v>1596</v>
      </c>
      <c r="I832">
        <v>11</v>
      </c>
      <c r="J832">
        <v>3789</v>
      </c>
      <c r="K832">
        <v>2.0050125313283207E-2</v>
      </c>
      <c r="L832">
        <v>8.4455001319609403E-3</v>
      </c>
      <c r="M832">
        <v>0.7543859649122806</v>
      </c>
      <c r="N832">
        <v>11</v>
      </c>
      <c r="O832">
        <v>1</v>
      </c>
      <c r="P832">
        <v>10</v>
      </c>
      <c r="Q832">
        <v>1</v>
      </c>
      <c r="R832">
        <v>0.7343358395989974</v>
      </c>
      <c r="S832">
        <v>2024</v>
      </c>
      <c r="T832">
        <v>36</v>
      </c>
    </row>
    <row r="833" spans="1:20" x14ac:dyDescent="0.3">
      <c r="A833" s="284" t="s">
        <v>2430</v>
      </c>
      <c r="B833">
        <v>11467</v>
      </c>
      <c r="C833" t="s">
        <v>1490</v>
      </c>
      <c r="D833" t="s">
        <v>647</v>
      </c>
      <c r="E833">
        <v>30</v>
      </c>
      <c r="F833" t="s">
        <v>143</v>
      </c>
      <c r="G833" t="s">
        <v>1350</v>
      </c>
      <c r="H833">
        <v>1596</v>
      </c>
      <c r="I833">
        <v>12.5</v>
      </c>
      <c r="J833">
        <v>1725</v>
      </c>
      <c r="K833">
        <v>1.8796992481203006E-2</v>
      </c>
      <c r="L833">
        <v>1.7391304347826087E-2</v>
      </c>
      <c r="M833">
        <v>0.77318295739348364</v>
      </c>
      <c r="N833">
        <v>12</v>
      </c>
      <c r="O833">
        <v>0</v>
      </c>
      <c r="P833">
        <v>11</v>
      </c>
      <c r="Q833">
        <v>0</v>
      </c>
      <c r="R833">
        <v>0.7543859649122806</v>
      </c>
      <c r="S833">
        <v>2024</v>
      </c>
      <c r="T833">
        <v>36</v>
      </c>
    </row>
    <row r="834" spans="1:20" x14ac:dyDescent="0.3">
      <c r="A834" s="284" t="s">
        <v>2347</v>
      </c>
      <c r="B834">
        <v>11467</v>
      </c>
      <c r="C834" t="s">
        <v>1490</v>
      </c>
      <c r="D834" t="s">
        <v>215</v>
      </c>
      <c r="E834">
        <v>30</v>
      </c>
      <c r="F834" t="s">
        <v>143</v>
      </c>
      <c r="G834" t="s">
        <v>1347</v>
      </c>
      <c r="H834">
        <v>1596</v>
      </c>
      <c r="I834">
        <v>12.5</v>
      </c>
      <c r="J834">
        <v>10172</v>
      </c>
      <c r="K834">
        <v>1.8796992481203006E-2</v>
      </c>
      <c r="L834">
        <v>2.9492725127801809E-3</v>
      </c>
      <c r="M834">
        <v>0.79197994987468667</v>
      </c>
      <c r="N834">
        <v>13</v>
      </c>
      <c r="O834">
        <v>0</v>
      </c>
      <c r="P834">
        <v>12.5</v>
      </c>
      <c r="Q834">
        <v>0</v>
      </c>
      <c r="R834">
        <v>0.77318295739348364</v>
      </c>
      <c r="S834">
        <v>2024</v>
      </c>
      <c r="T834">
        <v>36</v>
      </c>
    </row>
    <row r="835" spans="1:20" x14ac:dyDescent="0.3">
      <c r="A835" s="284" t="s">
        <v>2650</v>
      </c>
      <c r="B835">
        <v>11467</v>
      </c>
      <c r="C835" t="s">
        <v>1490</v>
      </c>
      <c r="D835" t="s">
        <v>333</v>
      </c>
      <c r="E835">
        <v>22</v>
      </c>
      <c r="F835" t="s">
        <v>143</v>
      </c>
      <c r="G835" t="s">
        <v>1341</v>
      </c>
      <c r="H835">
        <v>1596</v>
      </c>
      <c r="I835">
        <v>14.5</v>
      </c>
      <c r="J835">
        <v>308</v>
      </c>
      <c r="K835">
        <v>1.3784461152882205E-2</v>
      </c>
      <c r="L835">
        <v>7.1428571428571425E-2</v>
      </c>
      <c r="M835">
        <v>0.80576441102756891</v>
      </c>
      <c r="N835">
        <v>14</v>
      </c>
      <c r="O835">
        <v>0</v>
      </c>
      <c r="P835">
        <v>12.5</v>
      </c>
      <c r="Q835">
        <v>0</v>
      </c>
      <c r="R835">
        <v>0.79197994987468667</v>
      </c>
      <c r="S835">
        <v>2024</v>
      </c>
      <c r="T835">
        <v>36</v>
      </c>
    </row>
    <row r="836" spans="1:20" x14ac:dyDescent="0.3">
      <c r="A836" s="284" t="s">
        <v>2651</v>
      </c>
      <c r="B836">
        <v>11467</v>
      </c>
      <c r="C836" t="s">
        <v>1490</v>
      </c>
      <c r="D836" t="s">
        <v>641</v>
      </c>
      <c r="E836">
        <v>22</v>
      </c>
      <c r="F836" t="s">
        <v>143</v>
      </c>
      <c r="G836" t="s">
        <v>1350</v>
      </c>
      <c r="H836">
        <v>1596</v>
      </c>
      <c r="I836">
        <v>14.5</v>
      </c>
      <c r="J836">
        <v>144</v>
      </c>
      <c r="K836">
        <v>1.3784461152882205E-2</v>
      </c>
      <c r="L836">
        <v>0.15277777777777779</v>
      </c>
      <c r="M836">
        <v>0.81954887218045114</v>
      </c>
      <c r="N836">
        <v>15</v>
      </c>
      <c r="O836">
        <v>0</v>
      </c>
      <c r="P836">
        <v>14.5</v>
      </c>
      <c r="Q836">
        <v>0</v>
      </c>
      <c r="R836">
        <v>0.80576441102756891</v>
      </c>
      <c r="S836">
        <v>2024</v>
      </c>
      <c r="T836">
        <v>36</v>
      </c>
    </row>
    <row r="837" spans="1:20" x14ac:dyDescent="0.3">
      <c r="A837" s="284" t="s">
        <v>2652</v>
      </c>
      <c r="B837">
        <v>14495</v>
      </c>
      <c r="C837" t="s">
        <v>706</v>
      </c>
      <c r="D837" t="s">
        <v>605</v>
      </c>
      <c r="E837">
        <v>512</v>
      </c>
      <c r="F837" t="s">
        <v>143</v>
      </c>
      <c r="G837" t="s">
        <v>1351</v>
      </c>
      <c r="H837">
        <v>3618</v>
      </c>
      <c r="I837">
        <v>1</v>
      </c>
      <c r="J837">
        <v>1285</v>
      </c>
      <c r="K837">
        <v>0.14151464897733554</v>
      </c>
      <c r="L837">
        <v>0.39844357976653699</v>
      </c>
      <c r="M837">
        <v>0.14151464897733554</v>
      </c>
      <c r="N837">
        <v>1</v>
      </c>
      <c r="O837">
        <v>1</v>
      </c>
      <c r="P837">
        <v>96.5</v>
      </c>
      <c r="Q837">
        <v>0</v>
      </c>
      <c r="R837">
        <v>0.99624060150375748</v>
      </c>
      <c r="S837">
        <v>2024</v>
      </c>
      <c r="T837">
        <v>36</v>
      </c>
    </row>
    <row r="838" spans="1:20" x14ac:dyDescent="0.3">
      <c r="A838" s="284" t="s">
        <v>2653</v>
      </c>
      <c r="B838">
        <v>14495</v>
      </c>
      <c r="C838" t="s">
        <v>706</v>
      </c>
      <c r="D838" t="s">
        <v>488</v>
      </c>
      <c r="E838">
        <v>387</v>
      </c>
      <c r="F838" t="s">
        <v>143</v>
      </c>
      <c r="G838" t="s">
        <v>1343</v>
      </c>
      <c r="H838">
        <v>3618</v>
      </c>
      <c r="I838">
        <v>2</v>
      </c>
      <c r="J838">
        <v>962</v>
      </c>
      <c r="K838">
        <v>0.10696517412935323</v>
      </c>
      <c r="L838">
        <v>0.40228690228690228</v>
      </c>
      <c r="M838">
        <v>0.24847982310668876</v>
      </c>
      <c r="N838">
        <v>2</v>
      </c>
      <c r="O838">
        <v>1</v>
      </c>
      <c r="P838">
        <v>1</v>
      </c>
      <c r="Q838">
        <v>1</v>
      </c>
      <c r="R838">
        <v>0.14151464897733554</v>
      </c>
      <c r="S838">
        <v>2024</v>
      </c>
      <c r="T838">
        <v>36</v>
      </c>
    </row>
    <row r="839" spans="1:20" x14ac:dyDescent="0.3">
      <c r="A839" s="284" t="s">
        <v>2654</v>
      </c>
      <c r="B839">
        <v>14495</v>
      </c>
      <c r="C839" t="s">
        <v>706</v>
      </c>
      <c r="D839" t="s">
        <v>659</v>
      </c>
      <c r="E839">
        <v>372</v>
      </c>
      <c r="F839" t="s">
        <v>143</v>
      </c>
      <c r="G839" t="s">
        <v>1343</v>
      </c>
      <c r="H839">
        <v>3618</v>
      </c>
      <c r="I839">
        <v>3</v>
      </c>
      <c r="J839">
        <v>1520</v>
      </c>
      <c r="K839">
        <v>0.10281923714759536</v>
      </c>
      <c r="L839">
        <v>0.24473684210526317</v>
      </c>
      <c r="M839">
        <v>0.35129906025428415</v>
      </c>
      <c r="N839">
        <v>3</v>
      </c>
      <c r="O839">
        <v>1</v>
      </c>
      <c r="P839">
        <v>2</v>
      </c>
      <c r="Q839">
        <v>1</v>
      </c>
      <c r="R839">
        <v>0.24847982310668876</v>
      </c>
      <c r="S839">
        <v>2024</v>
      </c>
      <c r="T839">
        <v>36</v>
      </c>
    </row>
    <row r="840" spans="1:20" x14ac:dyDescent="0.3">
      <c r="A840" s="284" t="s">
        <v>2406</v>
      </c>
      <c r="B840">
        <v>14495</v>
      </c>
      <c r="C840" t="s">
        <v>706</v>
      </c>
      <c r="D840" t="s">
        <v>191</v>
      </c>
      <c r="E840">
        <v>365</v>
      </c>
      <c r="F840" t="s">
        <v>143</v>
      </c>
      <c r="G840" t="s">
        <v>1351</v>
      </c>
      <c r="H840">
        <v>3618</v>
      </c>
      <c r="I840">
        <v>4</v>
      </c>
      <c r="J840">
        <v>1382</v>
      </c>
      <c r="K840">
        <v>0.10088446655610835</v>
      </c>
      <c r="L840">
        <v>0.26410998552821996</v>
      </c>
      <c r="M840">
        <v>0.45218352681039248</v>
      </c>
      <c r="N840">
        <v>4</v>
      </c>
      <c r="O840">
        <v>1</v>
      </c>
      <c r="P840">
        <v>3</v>
      </c>
      <c r="Q840">
        <v>1</v>
      </c>
      <c r="R840">
        <v>0.35129906025428415</v>
      </c>
      <c r="S840">
        <v>2024</v>
      </c>
      <c r="T840">
        <v>36</v>
      </c>
    </row>
    <row r="841" spans="1:20" x14ac:dyDescent="0.3">
      <c r="A841" s="284" t="s">
        <v>2301</v>
      </c>
      <c r="B841">
        <v>14495</v>
      </c>
      <c r="C841" t="s">
        <v>706</v>
      </c>
      <c r="D841" t="s">
        <v>382</v>
      </c>
      <c r="E841">
        <v>351</v>
      </c>
      <c r="F841" t="s">
        <v>143</v>
      </c>
      <c r="G841" t="s">
        <v>1343</v>
      </c>
      <c r="H841">
        <v>3618</v>
      </c>
      <c r="I841">
        <v>5</v>
      </c>
      <c r="J841">
        <v>2260</v>
      </c>
      <c r="K841">
        <v>9.7014925373134331E-2</v>
      </c>
      <c r="L841">
        <v>0.15530973451327434</v>
      </c>
      <c r="M841">
        <v>0.54919845218352681</v>
      </c>
      <c r="N841">
        <v>5</v>
      </c>
      <c r="O841">
        <v>1</v>
      </c>
      <c r="P841">
        <v>4</v>
      </c>
      <c r="Q841">
        <v>1</v>
      </c>
      <c r="R841">
        <v>0.45218352681039248</v>
      </c>
      <c r="S841">
        <v>2024</v>
      </c>
      <c r="T841">
        <v>36</v>
      </c>
    </row>
    <row r="842" spans="1:20" x14ac:dyDescent="0.3">
      <c r="A842" s="284" t="s">
        <v>2655</v>
      </c>
      <c r="B842">
        <v>14495</v>
      </c>
      <c r="C842" t="s">
        <v>706</v>
      </c>
      <c r="D842" t="s">
        <v>423</v>
      </c>
      <c r="E842">
        <v>256</v>
      </c>
      <c r="F842" t="s">
        <v>143</v>
      </c>
      <c r="G842" t="s">
        <v>1343</v>
      </c>
      <c r="H842">
        <v>3618</v>
      </c>
      <c r="I842">
        <v>6</v>
      </c>
      <c r="J842">
        <v>785</v>
      </c>
      <c r="K842">
        <v>7.0757324488667769E-2</v>
      </c>
      <c r="L842">
        <v>0.32611464968152865</v>
      </c>
      <c r="M842">
        <v>0.61995577667219459</v>
      </c>
      <c r="N842">
        <v>6</v>
      </c>
      <c r="O842">
        <v>1</v>
      </c>
      <c r="P842">
        <v>5</v>
      </c>
      <c r="Q842">
        <v>1</v>
      </c>
      <c r="R842">
        <v>0.54919845218352681</v>
      </c>
      <c r="S842">
        <v>2024</v>
      </c>
      <c r="T842">
        <v>36</v>
      </c>
    </row>
    <row r="843" spans="1:20" x14ac:dyDescent="0.3">
      <c r="A843" s="284" t="s">
        <v>2453</v>
      </c>
      <c r="B843">
        <v>14495</v>
      </c>
      <c r="C843" t="s">
        <v>706</v>
      </c>
      <c r="D843" t="s">
        <v>623</v>
      </c>
      <c r="E843">
        <v>115</v>
      </c>
      <c r="F843" t="s">
        <v>143</v>
      </c>
      <c r="G843" t="s">
        <v>1341</v>
      </c>
      <c r="H843">
        <v>3618</v>
      </c>
      <c r="I843">
        <v>7</v>
      </c>
      <c r="J843">
        <v>551</v>
      </c>
      <c r="K843">
        <v>3.1785516860143727E-2</v>
      </c>
      <c r="L843">
        <v>0.20871143375680581</v>
      </c>
      <c r="M843">
        <v>0.65174129353233834</v>
      </c>
      <c r="N843">
        <v>7</v>
      </c>
      <c r="O843">
        <v>1</v>
      </c>
      <c r="P843">
        <v>6</v>
      </c>
      <c r="Q843">
        <v>1</v>
      </c>
      <c r="R843">
        <v>0.61995577667219459</v>
      </c>
      <c r="S843">
        <v>2024</v>
      </c>
      <c r="T843">
        <v>36</v>
      </c>
    </row>
    <row r="844" spans="1:20" x14ac:dyDescent="0.3">
      <c r="A844" s="284" t="s">
        <v>2456</v>
      </c>
      <c r="B844">
        <v>14495</v>
      </c>
      <c r="C844" t="s">
        <v>706</v>
      </c>
      <c r="D844" t="s">
        <v>607</v>
      </c>
      <c r="E844">
        <v>108</v>
      </c>
      <c r="F844" t="s">
        <v>143</v>
      </c>
      <c r="G844" t="s">
        <v>1341</v>
      </c>
      <c r="H844">
        <v>3618</v>
      </c>
      <c r="I844">
        <v>8</v>
      </c>
      <c r="J844">
        <v>343</v>
      </c>
      <c r="K844">
        <v>2.9850746268656716E-2</v>
      </c>
      <c r="L844">
        <v>0.31486880466472306</v>
      </c>
      <c r="M844">
        <v>0.68159203980099503</v>
      </c>
      <c r="N844">
        <v>8</v>
      </c>
      <c r="O844">
        <v>1</v>
      </c>
      <c r="P844">
        <v>7</v>
      </c>
      <c r="Q844">
        <v>1</v>
      </c>
      <c r="R844">
        <v>0.65174129353233834</v>
      </c>
      <c r="S844">
        <v>2024</v>
      </c>
      <c r="T844">
        <v>36</v>
      </c>
    </row>
    <row r="845" spans="1:20" x14ac:dyDescent="0.3">
      <c r="A845" s="284" t="s">
        <v>2656</v>
      </c>
      <c r="B845">
        <v>14495</v>
      </c>
      <c r="C845" t="s">
        <v>706</v>
      </c>
      <c r="D845" t="s">
        <v>328</v>
      </c>
      <c r="E845">
        <v>98</v>
      </c>
      <c r="F845" t="s">
        <v>143</v>
      </c>
      <c r="G845" t="s">
        <v>1343</v>
      </c>
      <c r="H845">
        <v>3618</v>
      </c>
      <c r="I845">
        <v>9</v>
      </c>
      <c r="J845">
        <v>477</v>
      </c>
      <c r="K845">
        <v>2.7086788280818133E-2</v>
      </c>
      <c r="L845">
        <v>0.20545073375262055</v>
      </c>
      <c r="M845">
        <v>0.70867882808181315</v>
      </c>
      <c r="N845">
        <v>9</v>
      </c>
      <c r="O845">
        <v>1</v>
      </c>
      <c r="P845">
        <v>8</v>
      </c>
      <c r="Q845">
        <v>1</v>
      </c>
      <c r="R845">
        <v>0.68159203980099503</v>
      </c>
      <c r="S845">
        <v>2024</v>
      </c>
      <c r="T845">
        <v>36</v>
      </c>
    </row>
    <row r="846" spans="1:20" x14ac:dyDescent="0.3">
      <c r="A846" s="284" t="s">
        <v>2657</v>
      </c>
      <c r="B846">
        <v>14495</v>
      </c>
      <c r="C846" t="s">
        <v>706</v>
      </c>
      <c r="D846" t="s">
        <v>589</v>
      </c>
      <c r="E846">
        <v>80</v>
      </c>
      <c r="F846" t="s">
        <v>143</v>
      </c>
      <c r="G846" t="s">
        <v>1343</v>
      </c>
      <c r="H846">
        <v>3618</v>
      </c>
      <c r="I846">
        <v>10</v>
      </c>
      <c r="J846">
        <v>256</v>
      </c>
      <c r="K846">
        <v>2.2111663902708679E-2</v>
      </c>
      <c r="L846">
        <v>0.3125</v>
      </c>
      <c r="M846">
        <v>0.73079049198452184</v>
      </c>
      <c r="N846">
        <v>10</v>
      </c>
      <c r="O846">
        <v>1</v>
      </c>
      <c r="P846">
        <v>9</v>
      </c>
      <c r="Q846">
        <v>1</v>
      </c>
      <c r="R846">
        <v>0.70867882808181315</v>
      </c>
      <c r="S846">
        <v>2024</v>
      </c>
      <c r="T846">
        <v>36</v>
      </c>
    </row>
    <row r="847" spans="1:20" x14ac:dyDescent="0.3">
      <c r="A847" s="284" t="s">
        <v>2300</v>
      </c>
      <c r="B847">
        <v>14495</v>
      </c>
      <c r="C847" t="s">
        <v>706</v>
      </c>
      <c r="D847" t="s">
        <v>279</v>
      </c>
      <c r="E847">
        <v>71</v>
      </c>
      <c r="F847" t="s">
        <v>143</v>
      </c>
      <c r="G847" t="s">
        <v>1343</v>
      </c>
      <c r="H847">
        <v>3618</v>
      </c>
      <c r="I847">
        <v>11</v>
      </c>
      <c r="J847">
        <v>2164</v>
      </c>
      <c r="K847">
        <v>1.9624101713653953E-2</v>
      </c>
      <c r="L847">
        <v>3.2809611829944546E-2</v>
      </c>
      <c r="M847">
        <v>0.75041459369817576</v>
      </c>
      <c r="N847">
        <v>11</v>
      </c>
      <c r="O847">
        <v>1</v>
      </c>
      <c r="P847">
        <v>10</v>
      </c>
      <c r="Q847">
        <v>1</v>
      </c>
      <c r="R847">
        <v>0.73079049198452184</v>
      </c>
      <c r="S847">
        <v>2024</v>
      </c>
      <c r="T847">
        <v>36</v>
      </c>
    </row>
    <row r="848" spans="1:20" x14ac:dyDescent="0.3">
      <c r="A848" s="284" t="s">
        <v>3201</v>
      </c>
      <c r="B848">
        <v>14495</v>
      </c>
      <c r="C848" t="s">
        <v>706</v>
      </c>
      <c r="D848" t="s">
        <v>643</v>
      </c>
      <c r="E848">
        <v>68</v>
      </c>
      <c r="F848" t="s">
        <v>143</v>
      </c>
      <c r="G848" t="s">
        <v>1341</v>
      </c>
      <c r="H848">
        <v>3618</v>
      </c>
      <c r="I848">
        <v>12</v>
      </c>
      <c r="J848">
        <v>167</v>
      </c>
      <c r="K848">
        <v>1.8794914317302378E-2</v>
      </c>
      <c r="L848">
        <v>0.40718562874251496</v>
      </c>
      <c r="M848">
        <v>0.76920950801547816</v>
      </c>
      <c r="N848">
        <v>12</v>
      </c>
      <c r="O848">
        <v>0</v>
      </c>
      <c r="P848">
        <v>11</v>
      </c>
      <c r="Q848">
        <v>0</v>
      </c>
      <c r="R848">
        <v>0.75041459369817576</v>
      </c>
      <c r="S848">
        <v>2024</v>
      </c>
      <c r="T848">
        <v>36</v>
      </c>
    </row>
    <row r="849" spans="1:20" x14ac:dyDescent="0.3">
      <c r="A849" s="284" t="s">
        <v>2454</v>
      </c>
      <c r="B849">
        <v>14495</v>
      </c>
      <c r="C849" t="s">
        <v>706</v>
      </c>
      <c r="D849" t="s">
        <v>214</v>
      </c>
      <c r="E849">
        <v>58</v>
      </c>
      <c r="F849" t="s">
        <v>143</v>
      </c>
      <c r="G849" t="s">
        <v>1343</v>
      </c>
      <c r="H849">
        <v>3618</v>
      </c>
      <c r="I849">
        <v>13.5</v>
      </c>
      <c r="J849">
        <v>322</v>
      </c>
      <c r="K849">
        <v>1.6030956329463792E-2</v>
      </c>
      <c r="L849">
        <v>0.18012422360248448</v>
      </c>
      <c r="M849">
        <v>0.78524046434494199</v>
      </c>
      <c r="N849">
        <v>13</v>
      </c>
      <c r="O849">
        <v>0</v>
      </c>
      <c r="P849">
        <v>12</v>
      </c>
      <c r="Q849">
        <v>0</v>
      </c>
      <c r="R849">
        <v>0.76920950801547816</v>
      </c>
      <c r="S849">
        <v>2024</v>
      </c>
      <c r="T849">
        <v>36</v>
      </c>
    </row>
    <row r="850" spans="1:20" x14ac:dyDescent="0.3">
      <c r="A850" s="284" t="s">
        <v>2303</v>
      </c>
      <c r="B850">
        <v>14495</v>
      </c>
      <c r="C850" t="s">
        <v>706</v>
      </c>
      <c r="D850" t="s">
        <v>572</v>
      </c>
      <c r="E850">
        <v>58</v>
      </c>
      <c r="F850" t="s">
        <v>143</v>
      </c>
      <c r="G850" t="s">
        <v>1343</v>
      </c>
      <c r="H850">
        <v>3618</v>
      </c>
      <c r="I850">
        <v>13.5</v>
      </c>
      <c r="J850">
        <v>1525</v>
      </c>
      <c r="K850">
        <v>1.6030956329463792E-2</v>
      </c>
      <c r="L850">
        <v>3.8032786885245903E-2</v>
      </c>
      <c r="M850">
        <v>0.80127142067440582</v>
      </c>
      <c r="N850">
        <v>14</v>
      </c>
      <c r="O850">
        <v>0</v>
      </c>
      <c r="P850">
        <v>13.5</v>
      </c>
      <c r="Q850">
        <v>0</v>
      </c>
      <c r="R850">
        <v>0.78524046434494199</v>
      </c>
      <c r="S850">
        <v>2024</v>
      </c>
      <c r="T850">
        <v>36</v>
      </c>
    </row>
    <row r="851" spans="1:20" x14ac:dyDescent="0.3">
      <c r="A851" s="284" t="s">
        <v>2294</v>
      </c>
      <c r="B851">
        <v>14495</v>
      </c>
      <c r="C851" t="s">
        <v>706</v>
      </c>
      <c r="D851" t="s">
        <v>244</v>
      </c>
      <c r="E851">
        <v>57</v>
      </c>
      <c r="F851" t="s">
        <v>143</v>
      </c>
      <c r="G851" t="s">
        <v>1343</v>
      </c>
      <c r="H851">
        <v>3618</v>
      </c>
      <c r="I851">
        <v>15</v>
      </c>
      <c r="J851">
        <v>3920</v>
      </c>
      <c r="K851">
        <v>1.5754560530679935E-2</v>
      </c>
      <c r="L851">
        <v>1.4540816326530611E-2</v>
      </c>
      <c r="M851">
        <v>0.81702598120508574</v>
      </c>
      <c r="N851">
        <v>15</v>
      </c>
      <c r="O851">
        <v>0</v>
      </c>
      <c r="P851">
        <v>13.5</v>
      </c>
      <c r="Q851">
        <v>0</v>
      </c>
      <c r="R851">
        <v>0.80127142067440582</v>
      </c>
      <c r="S851">
        <v>2024</v>
      </c>
      <c r="T851">
        <v>36</v>
      </c>
    </row>
    <row r="852" spans="1:20" x14ac:dyDescent="0.3">
      <c r="A852" s="284" t="s">
        <v>2284</v>
      </c>
      <c r="B852">
        <v>14496</v>
      </c>
      <c r="C852" t="s">
        <v>857</v>
      </c>
      <c r="D852" t="s">
        <v>303</v>
      </c>
      <c r="E852">
        <v>2186</v>
      </c>
      <c r="F852" t="s">
        <v>143</v>
      </c>
      <c r="G852" t="s">
        <v>1341</v>
      </c>
      <c r="H852">
        <v>7323</v>
      </c>
      <c r="I852">
        <v>1</v>
      </c>
      <c r="J852">
        <v>5171</v>
      </c>
      <c r="K852">
        <v>0.29851153898675409</v>
      </c>
      <c r="L852">
        <v>0.42274221620576291</v>
      </c>
      <c r="M852">
        <v>0.29851153898675409</v>
      </c>
      <c r="N852">
        <v>1</v>
      </c>
      <c r="O852">
        <v>1</v>
      </c>
      <c r="P852">
        <v>73</v>
      </c>
      <c r="Q852">
        <v>0</v>
      </c>
      <c r="R852">
        <v>0.9977888336097307</v>
      </c>
      <c r="S852">
        <v>2024</v>
      </c>
      <c r="T852">
        <v>36</v>
      </c>
    </row>
    <row r="853" spans="1:20" x14ac:dyDescent="0.3">
      <c r="A853" s="284" t="s">
        <v>2432</v>
      </c>
      <c r="B853">
        <v>14496</v>
      </c>
      <c r="C853" t="s">
        <v>857</v>
      </c>
      <c r="D853" t="s">
        <v>374</v>
      </c>
      <c r="E853">
        <v>2060</v>
      </c>
      <c r="F853" t="s">
        <v>143</v>
      </c>
      <c r="G853" t="s">
        <v>1341</v>
      </c>
      <c r="H853">
        <v>7323</v>
      </c>
      <c r="I853">
        <v>2</v>
      </c>
      <c r="J853">
        <v>4832</v>
      </c>
      <c r="K853">
        <v>0.28130547589785609</v>
      </c>
      <c r="L853">
        <v>0.42632450331125826</v>
      </c>
      <c r="M853">
        <v>0.57981701488461024</v>
      </c>
      <c r="N853">
        <v>2</v>
      </c>
      <c r="O853">
        <v>1</v>
      </c>
      <c r="P853">
        <v>1</v>
      </c>
      <c r="Q853">
        <v>1</v>
      </c>
      <c r="R853">
        <v>0.29851153898675409</v>
      </c>
      <c r="S853">
        <v>2024</v>
      </c>
      <c r="T853">
        <v>36</v>
      </c>
    </row>
    <row r="854" spans="1:20" x14ac:dyDescent="0.3">
      <c r="A854" s="284" t="s">
        <v>2608</v>
      </c>
      <c r="B854">
        <v>14496</v>
      </c>
      <c r="C854" t="s">
        <v>857</v>
      </c>
      <c r="D854" t="s">
        <v>246</v>
      </c>
      <c r="E854">
        <v>530</v>
      </c>
      <c r="F854" t="s">
        <v>143</v>
      </c>
      <c r="G854" t="s">
        <v>1341</v>
      </c>
      <c r="H854">
        <v>7323</v>
      </c>
      <c r="I854">
        <v>3</v>
      </c>
      <c r="J854">
        <v>1539</v>
      </c>
      <c r="K854">
        <v>7.2374709818380442E-2</v>
      </c>
      <c r="L854">
        <v>0.34437946718648471</v>
      </c>
      <c r="M854">
        <v>0.65219172470299069</v>
      </c>
      <c r="N854">
        <v>3</v>
      </c>
      <c r="O854">
        <v>1</v>
      </c>
      <c r="P854">
        <v>2</v>
      </c>
      <c r="Q854">
        <v>1</v>
      </c>
      <c r="R854">
        <v>0.57981701488461024</v>
      </c>
      <c r="S854">
        <v>2024</v>
      </c>
      <c r="T854">
        <v>36</v>
      </c>
    </row>
    <row r="855" spans="1:20" x14ac:dyDescent="0.3">
      <c r="A855" s="284" t="s">
        <v>2649</v>
      </c>
      <c r="B855">
        <v>14496</v>
      </c>
      <c r="C855" t="s">
        <v>857</v>
      </c>
      <c r="D855" t="s">
        <v>383</v>
      </c>
      <c r="E855">
        <v>339</v>
      </c>
      <c r="F855" t="s">
        <v>143</v>
      </c>
      <c r="G855" t="s">
        <v>1341</v>
      </c>
      <c r="H855">
        <v>7323</v>
      </c>
      <c r="I855">
        <v>4</v>
      </c>
      <c r="J855">
        <v>1160</v>
      </c>
      <c r="K855">
        <v>4.6292503072511267E-2</v>
      </c>
      <c r="L855">
        <v>0.29224137931034483</v>
      </c>
      <c r="M855">
        <v>0.69848422777550201</v>
      </c>
      <c r="N855">
        <v>4</v>
      </c>
      <c r="O855">
        <v>1</v>
      </c>
      <c r="P855">
        <v>3</v>
      </c>
      <c r="Q855">
        <v>1</v>
      </c>
      <c r="R855">
        <v>0.65219172470299069</v>
      </c>
      <c r="S855">
        <v>2024</v>
      </c>
      <c r="T855">
        <v>36</v>
      </c>
    </row>
    <row r="856" spans="1:20" x14ac:dyDescent="0.3">
      <c r="A856" s="284" t="s">
        <v>2658</v>
      </c>
      <c r="B856">
        <v>14496</v>
      </c>
      <c r="C856" t="s">
        <v>857</v>
      </c>
      <c r="D856" t="s">
        <v>573</v>
      </c>
      <c r="E856">
        <v>258</v>
      </c>
      <c r="F856" t="s">
        <v>143</v>
      </c>
      <c r="G856" t="s">
        <v>1341</v>
      </c>
      <c r="H856">
        <v>7323</v>
      </c>
      <c r="I856">
        <v>5</v>
      </c>
      <c r="J856">
        <v>731</v>
      </c>
      <c r="K856">
        <v>3.5231462515362556E-2</v>
      </c>
      <c r="L856">
        <v>0.35294117647058826</v>
      </c>
      <c r="M856">
        <v>0.73371569029086459</v>
      </c>
      <c r="N856">
        <v>5</v>
      </c>
      <c r="O856">
        <v>1</v>
      </c>
      <c r="P856">
        <v>4</v>
      </c>
      <c r="Q856">
        <v>1</v>
      </c>
      <c r="R856">
        <v>0.69848422777550201</v>
      </c>
      <c r="S856">
        <v>2024</v>
      </c>
      <c r="T856">
        <v>36</v>
      </c>
    </row>
    <row r="857" spans="1:20" x14ac:dyDescent="0.3">
      <c r="A857" s="284" t="s">
        <v>2659</v>
      </c>
      <c r="B857">
        <v>14496</v>
      </c>
      <c r="C857" t="s">
        <v>857</v>
      </c>
      <c r="D857" t="s">
        <v>366</v>
      </c>
      <c r="E857">
        <v>184</v>
      </c>
      <c r="F857" t="s">
        <v>143</v>
      </c>
      <c r="G857" t="s">
        <v>1341</v>
      </c>
      <c r="H857">
        <v>7323</v>
      </c>
      <c r="I857">
        <v>6</v>
      </c>
      <c r="J857">
        <v>612</v>
      </c>
      <c r="K857">
        <v>2.5126314352041514E-2</v>
      </c>
      <c r="L857">
        <v>0.30065359477124182</v>
      </c>
      <c r="M857">
        <v>0.75884200464290608</v>
      </c>
      <c r="N857">
        <v>6</v>
      </c>
      <c r="O857">
        <v>1</v>
      </c>
      <c r="P857">
        <v>5</v>
      </c>
      <c r="Q857">
        <v>1</v>
      </c>
      <c r="R857">
        <v>0.73371569029086459</v>
      </c>
      <c r="S857">
        <v>2024</v>
      </c>
      <c r="T857">
        <v>36</v>
      </c>
    </row>
    <row r="858" spans="1:20" x14ac:dyDescent="0.3">
      <c r="A858" s="284" t="s">
        <v>2457</v>
      </c>
      <c r="B858">
        <v>14496</v>
      </c>
      <c r="C858" t="s">
        <v>857</v>
      </c>
      <c r="D858" t="s">
        <v>648</v>
      </c>
      <c r="E858">
        <v>156</v>
      </c>
      <c r="F858" t="s">
        <v>143</v>
      </c>
      <c r="G858" t="s">
        <v>1341</v>
      </c>
      <c r="H858">
        <v>7323</v>
      </c>
      <c r="I858">
        <v>7</v>
      </c>
      <c r="J858">
        <v>761</v>
      </c>
      <c r="K858">
        <v>2.1302744776730848E-2</v>
      </c>
      <c r="L858">
        <v>0.2049934296977661</v>
      </c>
      <c r="M858">
        <v>0.78014474941963696</v>
      </c>
      <c r="N858">
        <v>7</v>
      </c>
      <c r="O858">
        <v>0</v>
      </c>
      <c r="P858">
        <v>6</v>
      </c>
      <c r="Q858">
        <v>0</v>
      </c>
      <c r="R858">
        <v>0.75884200464290608</v>
      </c>
      <c r="S858">
        <v>2024</v>
      </c>
      <c r="T858">
        <v>36</v>
      </c>
    </row>
    <row r="859" spans="1:20" x14ac:dyDescent="0.3">
      <c r="A859" s="284" t="s">
        <v>2280</v>
      </c>
      <c r="B859">
        <v>14496</v>
      </c>
      <c r="C859" t="s">
        <v>857</v>
      </c>
      <c r="D859" t="s">
        <v>309</v>
      </c>
      <c r="E859">
        <v>141</v>
      </c>
      <c r="F859" t="s">
        <v>143</v>
      </c>
      <c r="G859" t="s">
        <v>1341</v>
      </c>
      <c r="H859">
        <v>7323</v>
      </c>
      <c r="I859">
        <v>8</v>
      </c>
      <c r="J859">
        <v>2458</v>
      </c>
      <c r="K859">
        <v>1.9254403932814419E-2</v>
      </c>
      <c r="L859">
        <v>5.7363710333604559E-2</v>
      </c>
      <c r="M859">
        <v>0.79939915335245137</v>
      </c>
      <c r="N859">
        <v>8</v>
      </c>
      <c r="O859">
        <v>0</v>
      </c>
      <c r="P859">
        <v>7</v>
      </c>
      <c r="Q859">
        <v>0</v>
      </c>
      <c r="R859">
        <v>0.78014474941963696</v>
      </c>
      <c r="S859">
        <v>2024</v>
      </c>
      <c r="T859">
        <v>36</v>
      </c>
    </row>
    <row r="860" spans="1:20" x14ac:dyDescent="0.3">
      <c r="A860" s="284" t="s">
        <v>2647</v>
      </c>
      <c r="B860">
        <v>14496</v>
      </c>
      <c r="C860" t="s">
        <v>857</v>
      </c>
      <c r="D860" t="s">
        <v>591</v>
      </c>
      <c r="E860">
        <v>96</v>
      </c>
      <c r="F860" t="s">
        <v>143</v>
      </c>
      <c r="G860" t="s">
        <v>1350</v>
      </c>
      <c r="H860">
        <v>7323</v>
      </c>
      <c r="I860">
        <v>9</v>
      </c>
      <c r="J860">
        <v>635</v>
      </c>
      <c r="K860">
        <v>1.3109381401065138E-2</v>
      </c>
      <c r="L860">
        <v>0.15118110236220472</v>
      </c>
      <c r="M860">
        <v>0.81250853475351648</v>
      </c>
      <c r="N860">
        <v>9</v>
      </c>
      <c r="O860">
        <v>0</v>
      </c>
      <c r="P860">
        <v>8</v>
      </c>
      <c r="Q860">
        <v>0</v>
      </c>
      <c r="R860">
        <v>0.79939915335245137</v>
      </c>
      <c r="S860">
        <v>2024</v>
      </c>
      <c r="T860">
        <v>36</v>
      </c>
    </row>
    <row r="861" spans="1:20" x14ac:dyDescent="0.3">
      <c r="A861" s="284" t="s">
        <v>2660</v>
      </c>
      <c r="B861">
        <v>14496</v>
      </c>
      <c r="C861" t="s">
        <v>857</v>
      </c>
      <c r="D861" t="s">
        <v>169</v>
      </c>
      <c r="E861">
        <v>72</v>
      </c>
      <c r="F861" t="s">
        <v>143</v>
      </c>
      <c r="G861" t="s">
        <v>1350</v>
      </c>
      <c r="H861">
        <v>7323</v>
      </c>
      <c r="I861">
        <v>10</v>
      </c>
      <c r="J861">
        <v>279</v>
      </c>
      <c r="K861">
        <v>9.8320360507988536E-3</v>
      </c>
      <c r="L861">
        <v>0.25806451612903225</v>
      </c>
      <c r="M861">
        <v>0.82234057080431533</v>
      </c>
      <c r="N861">
        <v>10</v>
      </c>
      <c r="O861">
        <v>0</v>
      </c>
      <c r="P861">
        <v>9</v>
      </c>
      <c r="Q861">
        <v>0</v>
      </c>
      <c r="R861">
        <v>0.81250853475351648</v>
      </c>
      <c r="S861">
        <v>2024</v>
      </c>
      <c r="T861">
        <v>36</v>
      </c>
    </row>
    <row r="862" spans="1:20" x14ac:dyDescent="0.3">
      <c r="A862" s="284" t="s">
        <v>2648</v>
      </c>
      <c r="B862">
        <v>14496</v>
      </c>
      <c r="C862" t="s">
        <v>857</v>
      </c>
      <c r="D862" t="s">
        <v>540</v>
      </c>
      <c r="E862">
        <v>71</v>
      </c>
      <c r="F862" t="s">
        <v>143</v>
      </c>
      <c r="G862" t="s">
        <v>1350</v>
      </c>
      <c r="H862">
        <v>7323</v>
      </c>
      <c r="I862">
        <v>11</v>
      </c>
      <c r="J862">
        <v>657</v>
      </c>
      <c r="K862">
        <v>9.6954799945377576E-3</v>
      </c>
      <c r="L862">
        <v>0.1080669710806697</v>
      </c>
      <c r="M862">
        <v>0.83203605079885312</v>
      </c>
      <c r="N862">
        <v>11</v>
      </c>
      <c r="O862">
        <v>0</v>
      </c>
      <c r="P862">
        <v>10</v>
      </c>
      <c r="Q862">
        <v>0</v>
      </c>
      <c r="R862">
        <v>0.82234057080431533</v>
      </c>
      <c r="S862">
        <v>2024</v>
      </c>
      <c r="T862">
        <v>36</v>
      </c>
    </row>
    <row r="863" spans="1:20" x14ac:dyDescent="0.3">
      <c r="A863" s="284" t="s">
        <v>2290</v>
      </c>
      <c r="B863">
        <v>14496</v>
      </c>
      <c r="C863" t="s">
        <v>857</v>
      </c>
      <c r="D863" t="s">
        <v>167</v>
      </c>
      <c r="E863">
        <v>69</v>
      </c>
      <c r="F863" t="s">
        <v>143</v>
      </c>
      <c r="G863" t="s">
        <v>1341</v>
      </c>
      <c r="H863">
        <v>7323</v>
      </c>
      <c r="I863">
        <v>12</v>
      </c>
      <c r="J863">
        <v>483</v>
      </c>
      <c r="K863">
        <v>9.4223678820155674E-3</v>
      </c>
      <c r="L863">
        <v>0.14285714285714285</v>
      </c>
      <c r="M863">
        <v>0.84145841868086868</v>
      </c>
      <c r="N863">
        <v>12</v>
      </c>
      <c r="O863">
        <v>0</v>
      </c>
      <c r="P863">
        <v>11</v>
      </c>
      <c r="Q863">
        <v>0</v>
      </c>
      <c r="R863">
        <v>0.83203605079885312</v>
      </c>
      <c r="S863">
        <v>2024</v>
      </c>
      <c r="T863">
        <v>36</v>
      </c>
    </row>
    <row r="864" spans="1:20" x14ac:dyDescent="0.3">
      <c r="A864" s="284" t="s">
        <v>2281</v>
      </c>
      <c r="B864">
        <v>14496</v>
      </c>
      <c r="C864" t="s">
        <v>857</v>
      </c>
      <c r="D864" t="s">
        <v>663</v>
      </c>
      <c r="E864">
        <v>58</v>
      </c>
      <c r="F864" t="s">
        <v>143</v>
      </c>
      <c r="G864" t="s">
        <v>1341</v>
      </c>
      <c r="H864">
        <v>7323</v>
      </c>
      <c r="I864">
        <v>13</v>
      </c>
      <c r="J864">
        <v>1026</v>
      </c>
      <c r="K864">
        <v>7.9202512631435205E-3</v>
      </c>
      <c r="L864">
        <v>5.6530214424951264E-2</v>
      </c>
      <c r="M864">
        <v>0.84937866994401223</v>
      </c>
      <c r="N864">
        <v>13</v>
      </c>
      <c r="O864">
        <v>0</v>
      </c>
      <c r="P864">
        <v>12</v>
      </c>
      <c r="Q864">
        <v>0</v>
      </c>
      <c r="R864">
        <v>0.84145841868086868</v>
      </c>
      <c r="S864">
        <v>2024</v>
      </c>
      <c r="T864">
        <v>36</v>
      </c>
    </row>
    <row r="865" spans="1:20" x14ac:dyDescent="0.3">
      <c r="A865" s="284" t="s">
        <v>3202</v>
      </c>
      <c r="B865">
        <v>14496</v>
      </c>
      <c r="C865" t="s">
        <v>857</v>
      </c>
      <c r="D865" t="s">
        <v>621</v>
      </c>
      <c r="E865">
        <v>51</v>
      </c>
      <c r="F865" t="s">
        <v>143</v>
      </c>
      <c r="G865" t="s">
        <v>1341</v>
      </c>
      <c r="H865">
        <v>7323</v>
      </c>
      <c r="I865">
        <v>14</v>
      </c>
      <c r="J865">
        <v>796</v>
      </c>
      <c r="K865">
        <v>6.964358869315854E-3</v>
      </c>
      <c r="L865">
        <v>6.407035175879397E-2</v>
      </c>
      <c r="M865">
        <v>0.85634302881332813</v>
      </c>
      <c r="N865">
        <v>14</v>
      </c>
      <c r="O865">
        <v>0</v>
      </c>
      <c r="P865">
        <v>13</v>
      </c>
      <c r="Q865">
        <v>0</v>
      </c>
      <c r="R865">
        <v>0.84937866994401223</v>
      </c>
      <c r="S865">
        <v>2024</v>
      </c>
      <c r="T865">
        <v>36</v>
      </c>
    </row>
    <row r="866" spans="1:20" x14ac:dyDescent="0.3">
      <c r="A866" s="284" t="s">
        <v>2278</v>
      </c>
      <c r="B866">
        <v>14496</v>
      </c>
      <c r="C866" t="s">
        <v>857</v>
      </c>
      <c r="D866" t="s">
        <v>176</v>
      </c>
      <c r="E866">
        <v>44</v>
      </c>
      <c r="F866" t="s">
        <v>143</v>
      </c>
      <c r="G866" t="s">
        <v>1341</v>
      </c>
      <c r="H866">
        <v>7323</v>
      </c>
      <c r="I866">
        <v>15.5</v>
      </c>
      <c r="J866">
        <v>1553</v>
      </c>
      <c r="K866">
        <v>6.0084664754881875E-3</v>
      </c>
      <c r="L866">
        <v>2.8332260141661302E-2</v>
      </c>
      <c r="M866">
        <v>0.86235149528881627</v>
      </c>
      <c r="N866">
        <v>15</v>
      </c>
      <c r="O866">
        <v>0</v>
      </c>
      <c r="P866">
        <v>14</v>
      </c>
      <c r="Q866">
        <v>0</v>
      </c>
      <c r="R866">
        <v>0.85634302881332813</v>
      </c>
      <c r="S866">
        <v>2024</v>
      </c>
      <c r="T866">
        <v>36</v>
      </c>
    </row>
    <row r="867" spans="1:20" x14ac:dyDescent="0.3">
      <c r="A867" s="284" t="s">
        <v>2661</v>
      </c>
      <c r="B867">
        <v>14496</v>
      </c>
      <c r="C867" t="s">
        <v>857</v>
      </c>
      <c r="D867" t="s">
        <v>502</v>
      </c>
      <c r="E867">
        <v>44</v>
      </c>
      <c r="F867" t="s">
        <v>143</v>
      </c>
      <c r="G867" t="s">
        <v>1341</v>
      </c>
      <c r="H867">
        <v>7323</v>
      </c>
      <c r="I867">
        <v>15.5</v>
      </c>
      <c r="J867">
        <v>295</v>
      </c>
      <c r="K867">
        <v>6.0084664754881875E-3</v>
      </c>
      <c r="L867">
        <v>0.14915254237288136</v>
      </c>
      <c r="M867">
        <v>0.86835996176430441</v>
      </c>
      <c r="N867">
        <v>16</v>
      </c>
      <c r="O867">
        <v>0</v>
      </c>
      <c r="P867">
        <v>15.5</v>
      </c>
      <c r="Q867">
        <v>0</v>
      </c>
      <c r="R867">
        <v>0.86235149528881627</v>
      </c>
      <c r="S867">
        <v>2024</v>
      </c>
      <c r="T867">
        <v>36</v>
      </c>
    </row>
    <row r="868" spans="1:20" x14ac:dyDescent="0.3">
      <c r="A868" s="284" t="s">
        <v>2635</v>
      </c>
      <c r="B868">
        <v>21965</v>
      </c>
      <c r="C868" t="s">
        <v>2906</v>
      </c>
      <c r="D868" t="s">
        <v>445</v>
      </c>
      <c r="E868">
        <v>128</v>
      </c>
      <c r="F868" t="s">
        <v>143</v>
      </c>
      <c r="G868" t="s">
        <v>1344</v>
      </c>
      <c r="H868">
        <v>196</v>
      </c>
      <c r="I868">
        <v>1</v>
      </c>
      <c r="J868">
        <v>1750</v>
      </c>
      <c r="K868">
        <v>0.65306122448979587</v>
      </c>
      <c r="L868">
        <v>7.3142857142857148E-2</v>
      </c>
      <c r="M868">
        <v>0.65306122448979587</v>
      </c>
      <c r="N868">
        <v>1</v>
      </c>
      <c r="O868">
        <v>1</v>
      </c>
      <c r="P868">
        <v>177.5</v>
      </c>
      <c r="Q868">
        <v>0</v>
      </c>
      <c r="R868">
        <v>0.99399153352450986</v>
      </c>
      <c r="S868">
        <v>2024</v>
      </c>
      <c r="T868">
        <v>36</v>
      </c>
    </row>
    <row r="869" spans="1:20" x14ac:dyDescent="0.3">
      <c r="A869" s="284" t="s">
        <v>2636</v>
      </c>
      <c r="B869">
        <v>21965</v>
      </c>
      <c r="C869" t="s">
        <v>2906</v>
      </c>
      <c r="D869" t="s">
        <v>153</v>
      </c>
      <c r="E869">
        <v>31</v>
      </c>
      <c r="F869" t="s">
        <v>143</v>
      </c>
      <c r="G869" t="s">
        <v>1344</v>
      </c>
      <c r="H869">
        <v>196</v>
      </c>
      <c r="I869">
        <v>2</v>
      </c>
      <c r="J869">
        <v>890</v>
      </c>
      <c r="K869">
        <v>0.15816326530612246</v>
      </c>
      <c r="L869">
        <v>3.4831460674157301E-2</v>
      </c>
      <c r="M869">
        <v>0.81122448979591832</v>
      </c>
      <c r="N869">
        <v>2</v>
      </c>
      <c r="O869">
        <v>1</v>
      </c>
      <c r="P869">
        <v>1</v>
      </c>
      <c r="Q869">
        <v>1</v>
      </c>
      <c r="R869">
        <v>0.65306122448979587</v>
      </c>
      <c r="S869">
        <v>2024</v>
      </c>
      <c r="T869">
        <v>36</v>
      </c>
    </row>
    <row r="870" spans="1:20" x14ac:dyDescent="0.3">
      <c r="A870" s="284" t="s">
        <v>2638</v>
      </c>
      <c r="B870">
        <v>21965</v>
      </c>
      <c r="C870" t="s">
        <v>2906</v>
      </c>
      <c r="D870" t="s">
        <v>661</v>
      </c>
      <c r="E870">
        <v>18</v>
      </c>
      <c r="F870" t="s">
        <v>143</v>
      </c>
      <c r="G870" t="s">
        <v>1344</v>
      </c>
      <c r="H870">
        <v>196</v>
      </c>
      <c r="I870">
        <v>3</v>
      </c>
      <c r="J870">
        <v>523</v>
      </c>
      <c r="K870">
        <v>9.1836734693877556E-2</v>
      </c>
      <c r="L870">
        <v>3.4416826003824091E-2</v>
      </c>
      <c r="M870">
        <v>0.90306122448979587</v>
      </c>
      <c r="N870">
        <v>3</v>
      </c>
      <c r="O870">
        <v>0</v>
      </c>
      <c r="P870">
        <v>2</v>
      </c>
      <c r="Q870">
        <v>0</v>
      </c>
      <c r="R870">
        <v>0.81122448979591832</v>
      </c>
      <c r="S870">
        <v>2024</v>
      </c>
      <c r="T870">
        <v>36</v>
      </c>
    </row>
    <row r="871" spans="1:20" x14ac:dyDescent="0.3">
      <c r="A871" s="284" t="s">
        <v>2320</v>
      </c>
      <c r="B871">
        <v>21965</v>
      </c>
      <c r="C871" t="s">
        <v>2906</v>
      </c>
      <c r="D871" t="s">
        <v>495</v>
      </c>
      <c r="E871">
        <v>6</v>
      </c>
      <c r="F871" t="s">
        <v>143</v>
      </c>
      <c r="G871" t="s">
        <v>1344</v>
      </c>
      <c r="H871">
        <v>196</v>
      </c>
      <c r="I871">
        <v>4</v>
      </c>
      <c r="J871">
        <v>5717</v>
      </c>
      <c r="K871">
        <v>3.0612244897959183E-2</v>
      </c>
      <c r="L871">
        <v>1.049501486793773E-3</v>
      </c>
      <c r="M871">
        <v>0.93367346938775508</v>
      </c>
      <c r="N871">
        <v>4</v>
      </c>
      <c r="O871">
        <v>0</v>
      </c>
      <c r="P871">
        <v>3</v>
      </c>
      <c r="Q871">
        <v>0</v>
      </c>
      <c r="R871">
        <v>0.90306122448979587</v>
      </c>
      <c r="S871">
        <v>2024</v>
      </c>
      <c r="T871">
        <v>36</v>
      </c>
    </row>
    <row r="872" spans="1:20" x14ac:dyDescent="0.3">
      <c r="A872" s="284" t="s">
        <v>2639</v>
      </c>
      <c r="B872">
        <v>21965</v>
      </c>
      <c r="C872" t="s">
        <v>2906</v>
      </c>
      <c r="D872" t="s">
        <v>240</v>
      </c>
      <c r="E872">
        <v>2</v>
      </c>
      <c r="F872" t="s">
        <v>143</v>
      </c>
      <c r="G872" t="s">
        <v>1344</v>
      </c>
      <c r="H872">
        <v>196</v>
      </c>
      <c r="I872">
        <v>5.5</v>
      </c>
      <c r="J872">
        <v>246</v>
      </c>
      <c r="K872">
        <v>1.020408163265306E-2</v>
      </c>
      <c r="L872">
        <v>8.130081300813009E-3</v>
      </c>
      <c r="M872">
        <v>0.94387755102040816</v>
      </c>
      <c r="N872">
        <v>5</v>
      </c>
      <c r="O872">
        <v>0</v>
      </c>
      <c r="P872">
        <v>4</v>
      </c>
      <c r="Q872">
        <v>0</v>
      </c>
      <c r="R872">
        <v>0.93367346938775508</v>
      </c>
      <c r="S872">
        <v>2024</v>
      </c>
      <c r="T872">
        <v>36</v>
      </c>
    </row>
    <row r="873" spans="1:20" x14ac:dyDescent="0.3">
      <c r="A873" s="284" t="s">
        <v>2640</v>
      </c>
      <c r="B873">
        <v>21965</v>
      </c>
      <c r="C873" t="s">
        <v>2906</v>
      </c>
      <c r="D873" t="s">
        <v>367</v>
      </c>
      <c r="E873">
        <v>2</v>
      </c>
      <c r="F873" t="s">
        <v>143</v>
      </c>
      <c r="G873" t="s">
        <v>1344</v>
      </c>
      <c r="H873">
        <v>196</v>
      </c>
      <c r="I873">
        <v>5.5</v>
      </c>
      <c r="J873">
        <v>299</v>
      </c>
      <c r="K873">
        <v>1.020408163265306E-2</v>
      </c>
      <c r="L873">
        <v>6.688963210702341E-3</v>
      </c>
      <c r="M873">
        <v>0.95408163265306123</v>
      </c>
      <c r="N873">
        <v>6</v>
      </c>
      <c r="O873">
        <v>0</v>
      </c>
      <c r="P873">
        <v>5.5</v>
      </c>
      <c r="Q873">
        <v>0</v>
      </c>
      <c r="R873">
        <v>0.94387755102040816</v>
      </c>
      <c r="S873">
        <v>2024</v>
      </c>
      <c r="T873">
        <v>36</v>
      </c>
    </row>
    <row r="874" spans="1:20" x14ac:dyDescent="0.3">
      <c r="A874" s="284" t="s">
        <v>3203</v>
      </c>
      <c r="B874">
        <v>21965</v>
      </c>
      <c r="C874" t="s">
        <v>2906</v>
      </c>
      <c r="D874" t="s">
        <v>496</v>
      </c>
      <c r="E874">
        <v>1</v>
      </c>
      <c r="F874" t="s">
        <v>143</v>
      </c>
      <c r="G874" t="s">
        <v>1351</v>
      </c>
      <c r="H874">
        <v>196</v>
      </c>
      <c r="I874">
        <v>11</v>
      </c>
      <c r="J874">
        <v>66</v>
      </c>
      <c r="K874">
        <v>5.1020408163265302E-3</v>
      </c>
      <c r="L874">
        <v>1.5151515151515152E-2</v>
      </c>
      <c r="M874">
        <v>0.95918367346938771</v>
      </c>
      <c r="N874">
        <v>7</v>
      </c>
      <c r="O874">
        <v>0</v>
      </c>
      <c r="P874">
        <v>5.5</v>
      </c>
      <c r="Q874">
        <v>0</v>
      </c>
      <c r="R874">
        <v>0.95408163265306123</v>
      </c>
      <c r="S874">
        <v>2024</v>
      </c>
      <c r="T874">
        <v>36</v>
      </c>
    </row>
    <row r="875" spans="1:20" x14ac:dyDescent="0.3">
      <c r="A875" s="284" t="s">
        <v>2637</v>
      </c>
      <c r="B875">
        <v>21965</v>
      </c>
      <c r="C875" t="s">
        <v>2906</v>
      </c>
      <c r="D875" t="s">
        <v>255</v>
      </c>
      <c r="E875">
        <v>1</v>
      </c>
      <c r="F875" t="s">
        <v>143</v>
      </c>
      <c r="G875" t="s">
        <v>1344</v>
      </c>
      <c r="H875">
        <v>196</v>
      </c>
      <c r="I875">
        <v>11</v>
      </c>
      <c r="J875">
        <v>665</v>
      </c>
      <c r="K875">
        <v>5.1020408163265302E-3</v>
      </c>
      <c r="L875">
        <v>1.5037593984962407E-3</v>
      </c>
      <c r="M875">
        <v>0.96428571428571419</v>
      </c>
      <c r="N875">
        <v>8</v>
      </c>
      <c r="O875">
        <v>0</v>
      </c>
      <c r="P875">
        <v>11</v>
      </c>
      <c r="Q875">
        <v>0</v>
      </c>
      <c r="R875">
        <v>0.95918367346938771</v>
      </c>
      <c r="S875">
        <v>2024</v>
      </c>
      <c r="T875">
        <v>36</v>
      </c>
    </row>
    <row r="876" spans="1:20" x14ac:dyDescent="0.3">
      <c r="A876" s="284" t="s">
        <v>2319</v>
      </c>
      <c r="B876">
        <v>21965</v>
      </c>
      <c r="C876" t="s">
        <v>2906</v>
      </c>
      <c r="D876" t="s">
        <v>369</v>
      </c>
      <c r="E876">
        <v>1</v>
      </c>
      <c r="F876" t="s">
        <v>143</v>
      </c>
      <c r="G876" t="s">
        <v>1344</v>
      </c>
      <c r="H876">
        <v>196</v>
      </c>
      <c r="I876">
        <v>11</v>
      </c>
      <c r="J876">
        <v>628</v>
      </c>
      <c r="K876">
        <v>5.1020408163265302E-3</v>
      </c>
      <c r="L876">
        <v>1.5923566878980893E-3</v>
      </c>
      <c r="M876">
        <v>0.96938775510204067</v>
      </c>
      <c r="N876">
        <v>9</v>
      </c>
      <c r="O876">
        <v>0</v>
      </c>
      <c r="P876">
        <v>11</v>
      </c>
      <c r="Q876">
        <v>0</v>
      </c>
      <c r="R876">
        <v>0.96428571428571419</v>
      </c>
      <c r="S876">
        <v>2024</v>
      </c>
      <c r="T876">
        <v>36</v>
      </c>
    </row>
    <row r="877" spans="1:20" x14ac:dyDescent="0.3">
      <c r="A877" s="284" t="s">
        <v>3204</v>
      </c>
      <c r="B877">
        <v>21965</v>
      </c>
      <c r="C877" t="s">
        <v>2906</v>
      </c>
      <c r="D877" t="s">
        <v>532</v>
      </c>
      <c r="E877">
        <v>1</v>
      </c>
      <c r="F877" t="s">
        <v>143</v>
      </c>
      <c r="G877" t="s">
        <v>1344</v>
      </c>
      <c r="H877">
        <v>196</v>
      </c>
      <c r="I877">
        <v>11</v>
      </c>
      <c r="J877">
        <v>71</v>
      </c>
      <c r="K877">
        <v>5.1020408163265302E-3</v>
      </c>
      <c r="L877">
        <v>1.4084507042253521E-2</v>
      </c>
      <c r="M877">
        <v>0.97448979591836715</v>
      </c>
      <c r="N877">
        <v>10</v>
      </c>
      <c r="O877">
        <v>0</v>
      </c>
      <c r="P877">
        <v>11</v>
      </c>
      <c r="Q877">
        <v>0</v>
      </c>
      <c r="R877">
        <v>0.96938775510204067</v>
      </c>
      <c r="S877">
        <v>2024</v>
      </c>
      <c r="T877">
        <v>36</v>
      </c>
    </row>
    <row r="878" spans="1:20" x14ac:dyDescent="0.3">
      <c r="A878" s="284" t="s">
        <v>3205</v>
      </c>
      <c r="B878">
        <v>21965</v>
      </c>
      <c r="C878" t="s">
        <v>2906</v>
      </c>
      <c r="D878" t="s">
        <v>3206</v>
      </c>
      <c r="E878">
        <v>1</v>
      </c>
      <c r="F878" t="s">
        <v>3193</v>
      </c>
      <c r="G878" t="s">
        <v>3207</v>
      </c>
      <c r="H878">
        <v>196</v>
      </c>
      <c r="I878">
        <v>11</v>
      </c>
      <c r="J878">
        <v>67</v>
      </c>
      <c r="K878">
        <v>5.1020408163265302E-3</v>
      </c>
      <c r="L878">
        <v>1.4925373134328358E-2</v>
      </c>
      <c r="M878">
        <v>0.97959183673469363</v>
      </c>
      <c r="N878">
        <v>11</v>
      </c>
      <c r="O878">
        <v>0</v>
      </c>
      <c r="P878">
        <v>11</v>
      </c>
      <c r="Q878">
        <v>0</v>
      </c>
      <c r="R878">
        <v>0.97448979591836715</v>
      </c>
      <c r="S878">
        <v>2024</v>
      </c>
      <c r="T878">
        <v>36</v>
      </c>
    </row>
    <row r="879" spans="1:20" x14ac:dyDescent="0.3">
      <c r="A879" s="284" t="s">
        <v>3208</v>
      </c>
      <c r="B879">
        <v>21965</v>
      </c>
      <c r="C879" t="s">
        <v>2906</v>
      </c>
      <c r="D879" t="s">
        <v>3209</v>
      </c>
      <c r="E879">
        <v>1</v>
      </c>
      <c r="F879" t="s">
        <v>3193</v>
      </c>
      <c r="G879" t="s">
        <v>3207</v>
      </c>
      <c r="H879">
        <v>196</v>
      </c>
      <c r="I879">
        <v>11</v>
      </c>
      <c r="J879">
        <v>3</v>
      </c>
      <c r="K879">
        <v>5.1020408163265302E-3</v>
      </c>
      <c r="L879">
        <v>0.33333333333333331</v>
      </c>
      <c r="M879">
        <v>0.98469387755102011</v>
      </c>
      <c r="N879">
        <v>12</v>
      </c>
      <c r="O879">
        <v>0</v>
      </c>
      <c r="P879">
        <v>11</v>
      </c>
      <c r="Q879">
        <v>0</v>
      </c>
      <c r="R879">
        <v>0.97959183673469363</v>
      </c>
      <c r="S879">
        <v>2024</v>
      </c>
      <c r="T879">
        <v>36</v>
      </c>
    </row>
    <row r="880" spans="1:20" x14ac:dyDescent="0.3">
      <c r="A880" s="284" t="s">
        <v>3210</v>
      </c>
      <c r="B880">
        <v>21965</v>
      </c>
      <c r="C880" t="s">
        <v>2906</v>
      </c>
      <c r="D880" t="s">
        <v>3211</v>
      </c>
      <c r="E880">
        <v>1</v>
      </c>
      <c r="F880" t="s">
        <v>3193</v>
      </c>
      <c r="G880" t="s">
        <v>3207</v>
      </c>
      <c r="H880">
        <v>196</v>
      </c>
      <c r="I880">
        <v>11</v>
      </c>
      <c r="J880">
        <v>21</v>
      </c>
      <c r="K880">
        <v>5.1020408163265302E-3</v>
      </c>
      <c r="L880">
        <v>4.7619047619047616E-2</v>
      </c>
      <c r="M880">
        <v>0.98979591836734659</v>
      </c>
      <c r="N880">
        <v>13</v>
      </c>
      <c r="O880">
        <v>0</v>
      </c>
      <c r="P880">
        <v>11</v>
      </c>
      <c r="Q880">
        <v>0</v>
      </c>
      <c r="R880">
        <v>0.98469387755102011</v>
      </c>
      <c r="S880">
        <v>2024</v>
      </c>
      <c r="T880">
        <v>36</v>
      </c>
    </row>
    <row r="881" spans="1:20" x14ac:dyDescent="0.3">
      <c r="A881" s="284" t="s">
        <v>3212</v>
      </c>
      <c r="B881">
        <v>21965</v>
      </c>
      <c r="C881" t="s">
        <v>2906</v>
      </c>
      <c r="D881" t="s">
        <v>3213</v>
      </c>
      <c r="E881">
        <v>1</v>
      </c>
      <c r="F881" t="s">
        <v>3193</v>
      </c>
      <c r="G881" t="s">
        <v>3207</v>
      </c>
      <c r="H881">
        <v>196</v>
      </c>
      <c r="I881">
        <v>11</v>
      </c>
      <c r="J881">
        <v>16</v>
      </c>
      <c r="K881">
        <v>5.1020408163265302E-3</v>
      </c>
      <c r="L881">
        <v>6.25E-2</v>
      </c>
      <c r="M881">
        <v>0.99489795918367308</v>
      </c>
      <c r="N881">
        <v>14</v>
      </c>
      <c r="O881">
        <v>0</v>
      </c>
      <c r="P881">
        <v>11</v>
      </c>
      <c r="Q881">
        <v>0</v>
      </c>
      <c r="R881">
        <v>0.98979591836734659</v>
      </c>
      <c r="S881">
        <v>2024</v>
      </c>
      <c r="T881">
        <v>36</v>
      </c>
    </row>
    <row r="882" spans="1:20" x14ac:dyDescent="0.3">
      <c r="A882" s="284" t="s">
        <v>3214</v>
      </c>
      <c r="B882">
        <v>21965</v>
      </c>
      <c r="C882" t="s">
        <v>2906</v>
      </c>
      <c r="D882" t="s">
        <v>3215</v>
      </c>
      <c r="E882">
        <v>1</v>
      </c>
      <c r="F882" t="s">
        <v>2550</v>
      </c>
      <c r="G882" t="s">
        <v>3216</v>
      </c>
      <c r="H882">
        <v>196</v>
      </c>
      <c r="I882">
        <v>11</v>
      </c>
      <c r="J882">
        <v>1</v>
      </c>
      <c r="K882">
        <v>5.1020408163265302E-3</v>
      </c>
      <c r="L882">
        <v>1</v>
      </c>
      <c r="M882">
        <v>0.99999999999999956</v>
      </c>
      <c r="N882">
        <v>15</v>
      </c>
      <c r="O882">
        <v>0</v>
      </c>
      <c r="P882">
        <v>11</v>
      </c>
      <c r="Q882">
        <v>0</v>
      </c>
      <c r="R882">
        <v>0.99489795918367308</v>
      </c>
      <c r="S882">
        <v>2024</v>
      </c>
      <c r="T882">
        <v>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2236-5D67-4954-943C-254576B271F3}">
  <sheetPr codeName="Sheet40">
    <tabColor rgb="FFF6B2F8"/>
  </sheetPr>
  <dimension ref="A1:AV62"/>
  <sheetViews>
    <sheetView topLeftCell="M1" zoomScaleNormal="100" workbookViewId="0">
      <selection activeCell="F3" sqref="F3"/>
    </sheetView>
  </sheetViews>
  <sheetFormatPr defaultRowHeight="14.4" x14ac:dyDescent="0.3"/>
  <cols>
    <col min="1" max="1" width="31.21875" bestFit="1" customWidth="1"/>
    <col min="2" max="2" width="16.21875" bestFit="1" customWidth="1"/>
    <col min="3" max="3" width="19.21875" bestFit="1" customWidth="1"/>
    <col min="4" max="4" width="17.5546875" customWidth="1"/>
    <col min="5" max="5" width="10.77734375" bestFit="1" customWidth="1"/>
    <col min="6" max="7" width="10.5546875" bestFit="1" customWidth="1"/>
    <col min="8" max="8" width="10.77734375" bestFit="1" customWidth="1"/>
    <col min="9" max="9" width="10.44140625" customWidth="1"/>
    <col min="10" max="10" width="10.44140625" bestFit="1" customWidth="1"/>
    <col min="11" max="12" width="10.77734375" bestFit="1" customWidth="1"/>
    <col min="13" max="14" width="10.21875" bestFit="1" customWidth="1"/>
    <col min="15" max="15" width="10.5546875" bestFit="1" customWidth="1"/>
    <col min="16" max="16" width="10.44140625" bestFit="1" customWidth="1"/>
    <col min="17" max="17" width="11.21875" bestFit="1" customWidth="1"/>
    <col min="18" max="19" width="10.77734375" bestFit="1" customWidth="1"/>
    <col min="20" max="20" width="15.77734375" bestFit="1" customWidth="1"/>
    <col min="21" max="21" width="13.44140625" bestFit="1" customWidth="1"/>
    <col min="22" max="22" width="15.77734375" bestFit="1" customWidth="1"/>
    <col min="23" max="23" width="21.44140625" customWidth="1"/>
    <col min="24" max="24" width="20" customWidth="1"/>
    <col min="25" max="25" width="14.77734375" bestFit="1" customWidth="1"/>
    <col min="26" max="26" width="12.5546875" bestFit="1" customWidth="1"/>
    <col min="27" max="29" width="14.77734375" bestFit="1" customWidth="1"/>
    <col min="30" max="30" width="14" customWidth="1"/>
    <col min="31" max="31" width="15.77734375" bestFit="1" customWidth="1"/>
    <col min="32" max="32" width="12.77734375" bestFit="1" customWidth="1"/>
    <col min="33" max="33" width="15.21875" bestFit="1" customWidth="1"/>
    <col min="34" max="34" width="12.77734375" bestFit="1" customWidth="1"/>
    <col min="35" max="37" width="15.21875" bestFit="1" customWidth="1"/>
    <col min="38" max="38" width="12.5546875" bestFit="1" customWidth="1"/>
    <col min="39" max="39" width="20.44140625" bestFit="1" customWidth="1"/>
    <col min="40" max="40" width="18" bestFit="1" customWidth="1"/>
    <col min="41" max="43" width="20.21875" bestFit="1" customWidth="1"/>
    <col min="46" max="47" width="38.44140625" bestFit="1" customWidth="1"/>
    <col min="48" max="48" width="12.77734375" bestFit="1" customWidth="1"/>
  </cols>
  <sheetData>
    <row r="1" spans="1:48" ht="23.55" customHeight="1" x14ac:dyDescent="0.3">
      <c r="B1" s="205"/>
      <c r="D1" s="203"/>
    </row>
    <row r="2" spans="1:48" ht="41.1" customHeight="1" x14ac:dyDescent="0.3">
      <c r="A2" s="202" t="s">
        <v>2119</v>
      </c>
      <c r="B2" s="216" t="s">
        <v>2136</v>
      </c>
      <c r="C2" s="217" t="s">
        <v>2155</v>
      </c>
      <c r="D2" s="218" t="s">
        <v>2156</v>
      </c>
      <c r="E2" s="207" t="s">
        <v>2121</v>
      </c>
      <c r="F2" s="207" t="s">
        <v>2122</v>
      </c>
      <c r="G2" s="207" t="s">
        <v>2123</v>
      </c>
      <c r="H2" s="207" t="s">
        <v>2124</v>
      </c>
      <c r="I2" s="207" t="s">
        <v>2125</v>
      </c>
      <c r="J2" s="207" t="s">
        <v>2126</v>
      </c>
      <c r="K2" s="207" t="s">
        <v>2127</v>
      </c>
      <c r="L2" s="207" t="s">
        <v>2128</v>
      </c>
      <c r="M2" s="207" t="s">
        <v>2129</v>
      </c>
      <c r="N2" s="207" t="s">
        <v>2130</v>
      </c>
      <c r="O2" s="208" t="s">
        <v>2131</v>
      </c>
      <c r="P2" s="208" t="s">
        <v>2132</v>
      </c>
      <c r="Q2" s="208" t="s">
        <v>2133</v>
      </c>
      <c r="R2" s="208" t="s">
        <v>2134</v>
      </c>
      <c r="S2" s="208" t="s">
        <v>2135</v>
      </c>
      <c r="T2" s="209" t="s">
        <v>2137</v>
      </c>
      <c r="U2" s="209" t="s">
        <v>2138</v>
      </c>
      <c r="V2" s="209" t="s">
        <v>2139</v>
      </c>
      <c r="W2" s="209" t="s">
        <v>2140</v>
      </c>
      <c r="X2" s="209" t="s">
        <v>2141</v>
      </c>
      <c r="Y2" s="210" t="s">
        <v>2142</v>
      </c>
      <c r="Z2" s="210" t="s">
        <v>2143</v>
      </c>
      <c r="AA2" s="210" t="s">
        <v>2144</v>
      </c>
      <c r="AB2" s="210" t="s">
        <v>2145</v>
      </c>
      <c r="AC2" s="210" t="s">
        <v>2146</v>
      </c>
      <c r="AD2" s="211" t="s">
        <v>2157</v>
      </c>
      <c r="AE2" s="211" t="s">
        <v>2147</v>
      </c>
      <c r="AF2" s="211" t="s">
        <v>2148</v>
      </c>
      <c r="AG2" s="212" t="s">
        <v>2149</v>
      </c>
      <c r="AH2" s="212" t="s">
        <v>2150</v>
      </c>
      <c r="AI2" s="212" t="s">
        <v>2151</v>
      </c>
      <c r="AJ2" s="212" t="s">
        <v>2152</v>
      </c>
      <c r="AK2" s="212" t="s">
        <v>2153</v>
      </c>
      <c r="AL2" s="215" t="s">
        <v>13</v>
      </c>
      <c r="AM2" s="283" t="s">
        <v>2195</v>
      </c>
      <c r="AN2" s="283" t="s">
        <v>2196</v>
      </c>
      <c r="AO2" s="283" t="s">
        <v>2197</v>
      </c>
      <c r="AP2" s="283" t="s">
        <v>2198</v>
      </c>
      <c r="AQ2" s="283" t="s">
        <v>2199</v>
      </c>
      <c r="AT2" s="202" t="s">
        <v>2157</v>
      </c>
      <c r="AU2" s="202" t="s">
        <v>2147</v>
      </c>
      <c r="AV2" s="202" t="s">
        <v>2148</v>
      </c>
    </row>
    <row r="3" spans="1:48" x14ac:dyDescent="0.3">
      <c r="A3" t="s">
        <v>2120</v>
      </c>
      <c r="B3" s="205">
        <f>COUNTIF('Static Acute'!$B$2:$B$499,"&gt;="&amp;"1")</f>
        <v>61</v>
      </c>
      <c r="C3" s="195">
        <f>COUNTIFS('Static Non-Acute'!$C$2:$C$500,"&gt;="&amp;"1",'Static Non-Acute'!$D$2:$D$500,"&lt;&gt;State-Operated Facility")</f>
        <v>30</v>
      </c>
      <c r="D3" s="204">
        <f>COUNTIFS('Static Non-Acute'!$C$2:$C$500,"&gt;="&amp;"1",'Static Non-Acute'!$D$2:$D$500,"=State-Operated Facility")</f>
        <v>9</v>
      </c>
      <c r="E3">
        <f>COUNTIF('Appendix A'!B5:B500,"&gt;="&amp;"1")</f>
        <v>61</v>
      </c>
      <c r="F3">
        <f>COUNTIF('Appendix B'!B5:B500,"&gt;="&amp;"1")</f>
        <v>61</v>
      </c>
      <c r="G3">
        <f>COUNTIF('Appendix C'!B5:B500,"&gt;="&amp;"1")</f>
        <v>61</v>
      </c>
      <c r="H3">
        <f>COUNTIF('Appendix D'!B5:B500,"&gt;="&amp;"1")</f>
        <v>61</v>
      </c>
      <c r="I3">
        <f>COUNTIF('Appendix E'!B5:B500,"&gt;="&amp;"1")</f>
        <v>61</v>
      </c>
      <c r="J3">
        <f>COUNTIF('Appendix G'!B5:B499,"&gt;="&amp;"1")</f>
        <v>61</v>
      </c>
      <c r="K3">
        <f>COUNTIF('Appendix H'!B5:B500,"&gt;="&amp;"1")</f>
        <v>61</v>
      </c>
      <c r="L3">
        <f>COUNTIF('Appendix H'!B5:B500,"&gt;="&amp;"1")</f>
        <v>61</v>
      </c>
      <c r="M3">
        <f>COUNTIF('Appendix A'!B5:B500,"&gt;="&amp;"1")</f>
        <v>61</v>
      </c>
      <c r="N3" s="225"/>
      <c r="O3">
        <f>COUNTIF('Appendix L'!B5:B497,"&gt;="&amp;"1")</f>
        <v>30</v>
      </c>
      <c r="P3">
        <f>COUNTIF('Appendix M'!B5:B499,"&gt;="&amp;"1")</f>
        <v>30</v>
      </c>
      <c r="Q3">
        <f>COUNTIF('Appendix N'!B5:B499,"&gt;="&amp;"1")</f>
        <v>30</v>
      </c>
      <c r="R3">
        <f>COUNTIF('Appendix O'!B5:B497,"&gt;="&amp;"1")</f>
        <v>30</v>
      </c>
      <c r="S3">
        <f>COUNTIF('Appendix P'!B5:B499,"&gt;="&amp;"1")</f>
        <v>9</v>
      </c>
      <c r="T3">
        <f>COUNTIF('CRM Current Year'!B6:B499,"&gt;"&amp;"1")</f>
        <v>101</v>
      </c>
      <c r="U3">
        <f>COUNTIF('CRM 2 Years Prior'!B6:B460,"&gt;"&amp;"1")</f>
        <v>100</v>
      </c>
      <c r="V3">
        <f>COUNTIF('CRM 3 Years Prior'!B6:B500,"&gt;"&amp;"1")</f>
        <v>99</v>
      </c>
      <c r="W3">
        <f>COUNTIF('CRM 4 Years Prior'!B4:B496,"&gt;"&amp;"1")</f>
        <v>99</v>
      </c>
      <c r="X3">
        <f>COUNTIF('CRM Prior Year'!B6:B500,"&gt;"&amp;"1")</f>
        <v>99</v>
      </c>
      <c r="Y3">
        <f>COUNTIF('SFS Current Year'!A2:A500,"&gt;"&amp;"1")</f>
        <v>61</v>
      </c>
      <c r="Z3">
        <f>COUNTIF('SFS Prior Year'!A2:A500,"&gt;"&amp;"1")</f>
        <v>60</v>
      </c>
      <c r="AA3">
        <f>COUNTIF('SFS 2 Years Prior'!A2:A500,"&gt;"&amp;"1")</f>
        <v>60</v>
      </c>
      <c r="AB3">
        <f>COUNTIF('SFS 3 Years Prior'!A2:A500,"&gt;"&amp;"1")</f>
        <v>60</v>
      </c>
      <c r="AC3">
        <f>COUNTIF('SFS 4 Years Prior'!A2:A500,"&gt;"&amp;"1")</f>
        <v>60</v>
      </c>
      <c r="AD3">
        <f>COUNTIFS(AT3:AT500,"&gt;="&amp;"1")-1</f>
        <v>59</v>
      </c>
      <c r="AE3">
        <f>COUNTIFS(AU3:AU500,"&gt;="&amp;"1")-1</f>
        <v>58</v>
      </c>
      <c r="AF3">
        <f>COUNTIFS(AV3:AV500,"&gt;="&amp;"1")-1</f>
        <v>58</v>
      </c>
      <c r="AG3">
        <f>COUNTIF('CMI Current Year'!A2:A500,"&gt;="&amp;"1")</f>
        <v>60</v>
      </c>
      <c r="AH3">
        <f>COUNTIF('CMI Prior Year'!A2:A500,"&gt;="&amp;"1")</f>
        <v>60</v>
      </c>
      <c r="AI3">
        <f>COUNTIF('CMI 2 Years Prior'!A2:A500,"&gt;="&amp;"1")</f>
        <v>60</v>
      </c>
      <c r="AJ3">
        <f>COUNTIF('CMI 3 Years Prior'!A2:A499,"&gt;="&amp;"1")</f>
        <v>60</v>
      </c>
      <c r="AK3">
        <f>COUNTIF('CMI 4 Years Prior'!A2:A500,"&gt;="&amp;"1")</f>
        <v>61</v>
      </c>
      <c r="AL3">
        <f>COUNTIF('Relative Price'!C2:C500,"&gt;="&amp;"1")</f>
        <v>60</v>
      </c>
      <c r="AM3">
        <f>COUNTIFS('SuppRev Current Year'!$A$2:$A$619,"&gt;="&amp;"1")</f>
        <v>61</v>
      </c>
      <c r="AN3">
        <f>COUNTIFS('SuppRev Prior Year'!$A$2:$A$619,"&gt;="&amp;"1")</f>
        <v>60</v>
      </c>
      <c r="AO3">
        <f>COUNTIFS('SuppRev 2 Years Prior'!$A$2:$A$620,"&gt;="&amp;"1")</f>
        <v>61</v>
      </c>
      <c r="AP3">
        <f>COUNTIFS('SuppRev 3 Years Prior'!$A$2:$A$620,"&gt;="&amp;"1")</f>
        <v>61</v>
      </c>
      <c r="AQ3">
        <f>COUNTIFS('SuppRev 4 Years Prior'!$A$2:$A$620,"&gt;="&amp;"1")</f>
        <v>0</v>
      </c>
      <c r="AT3" cm="1">
        <f t="array" ref="AT3:AT62">_xlfn.UNIQUE('Top DRGs'!A2:A5000,FALSE,FALSE)</f>
        <v>1</v>
      </c>
      <c r="AU3" cm="1">
        <f t="array" ref="AU3:AU62">_xlfn.UNIQUE('Top Communities'!A2:A5000,FALSE,FALSE)</f>
        <v>1</v>
      </c>
      <c r="AV3" cm="1">
        <f t="array" ref="AV3:AV62">INDEX('Static Acute'!B2:B619,MATCH(_xlfn.UNIQUE('Top Zip Codes'!B2:B5000,FALSE,FALSE),'Static Acute'!B2:B619,0))</f>
        <v>1</v>
      </c>
    </row>
    <row r="4" spans="1:48" s="86" customFormat="1" ht="100.8" x14ac:dyDescent="0.3">
      <c r="A4" s="206" t="s">
        <v>2154</v>
      </c>
      <c r="B4" s="213"/>
      <c r="D4" s="214"/>
      <c r="U4" s="86" t="s">
        <v>2162</v>
      </c>
      <c r="X4" s="86" t="s">
        <v>2163</v>
      </c>
      <c r="AD4" s="86" t="s">
        <v>2159</v>
      </c>
      <c r="AE4" s="86" t="s">
        <v>2160</v>
      </c>
      <c r="AF4" s="86" t="s">
        <v>2161</v>
      </c>
      <c r="AG4" s="86" t="s">
        <v>2160</v>
      </c>
      <c r="AH4" s="86" t="s">
        <v>2160</v>
      </c>
      <c r="AI4" s="86" t="s">
        <v>2160</v>
      </c>
      <c r="AL4" s="86" t="s">
        <v>2160</v>
      </c>
      <c r="AM4" s="86" t="s">
        <v>2665</v>
      </c>
      <c r="AP4" s="86" t="s">
        <v>2664</v>
      </c>
      <c r="AQ4" s="86" t="s">
        <v>2664</v>
      </c>
      <c r="AT4" s="86">
        <v>2</v>
      </c>
      <c r="AU4" s="86">
        <v>2</v>
      </c>
      <c r="AV4" s="86">
        <v>2</v>
      </c>
    </row>
    <row r="5" spans="1:48" x14ac:dyDescent="0.3">
      <c r="AT5">
        <v>5</v>
      </c>
      <c r="AU5">
        <v>4</v>
      </c>
      <c r="AV5">
        <v>4</v>
      </c>
    </row>
    <row r="6" spans="1:48" x14ac:dyDescent="0.3">
      <c r="AT6">
        <v>4</v>
      </c>
      <c r="AU6">
        <v>5</v>
      </c>
      <c r="AV6">
        <v>5</v>
      </c>
    </row>
    <row r="7" spans="1:48" x14ac:dyDescent="0.3">
      <c r="AT7">
        <v>106</v>
      </c>
      <c r="AU7">
        <v>8</v>
      </c>
      <c r="AV7">
        <v>8</v>
      </c>
    </row>
    <row r="8" spans="1:48" x14ac:dyDescent="0.3">
      <c r="AT8">
        <v>14495</v>
      </c>
      <c r="AU8">
        <v>22</v>
      </c>
      <c r="AV8">
        <v>22</v>
      </c>
    </row>
    <row r="9" spans="1:48" x14ac:dyDescent="0.3">
      <c r="AT9">
        <v>6309</v>
      </c>
      <c r="AU9">
        <v>25</v>
      </c>
      <c r="AV9">
        <v>25</v>
      </c>
    </row>
    <row r="10" spans="1:48" x14ac:dyDescent="0.3">
      <c r="A10" s="391" t="s">
        <v>2164</v>
      </c>
      <c r="B10" s="392"/>
      <c r="C10" s="392"/>
      <c r="D10" s="393"/>
      <c r="AT10">
        <v>98</v>
      </c>
      <c r="AU10">
        <v>39</v>
      </c>
      <c r="AV10">
        <v>39</v>
      </c>
    </row>
    <row r="11" spans="1:48" x14ac:dyDescent="0.3">
      <c r="A11" s="388" t="s">
        <v>2165</v>
      </c>
      <c r="B11" s="389"/>
      <c r="C11" s="388" t="s">
        <v>2873</v>
      </c>
      <c r="D11" s="390"/>
      <c r="AT11">
        <v>53</v>
      </c>
      <c r="AU11">
        <v>40</v>
      </c>
      <c r="AV11">
        <v>40</v>
      </c>
    </row>
    <row r="12" spans="1:48" x14ac:dyDescent="0.3">
      <c r="A12" s="228" t="s">
        <v>2137</v>
      </c>
      <c r="B12" s="203">
        <f>INDEX('CRM Current Year'!B6:B499,MATCH("North Shore Medical Center",'CRM Current Year'!A6:A499,0))</f>
        <v>345</v>
      </c>
      <c r="C12" s="226" t="s">
        <v>2157</v>
      </c>
      <c r="D12" s="203">
        <f>INDEX('Top DRGs'!A2:A5000,MATCH("North Shore Medical Center",'Top DRGs'!C2:C5000,0))</f>
        <v>345</v>
      </c>
      <c r="AT12">
        <v>79</v>
      </c>
      <c r="AU12">
        <v>42</v>
      </c>
      <c r="AV12">
        <v>42</v>
      </c>
    </row>
    <row r="13" spans="1:48" x14ac:dyDescent="0.3">
      <c r="A13" s="228" t="s">
        <v>2138</v>
      </c>
      <c r="B13" s="203">
        <f>INDEX('CRM 2 Years Prior'!B6:B460,MATCH("North Shore Medical Center",'CRM 2 Years Prior'!A6:A460,0))</f>
        <v>345</v>
      </c>
      <c r="C13" s="226" t="s">
        <v>2147</v>
      </c>
      <c r="D13" s="203">
        <f>INDEX('Top Communities'!A2:A5000,MATCH("North Shore Medical Center",'Top Communities'!B2:B5000,0))</f>
        <v>345</v>
      </c>
      <c r="AT13">
        <v>8702</v>
      </c>
      <c r="AU13">
        <v>46</v>
      </c>
      <c r="AV13">
        <v>46</v>
      </c>
    </row>
    <row r="14" spans="1:48" x14ac:dyDescent="0.3">
      <c r="A14" s="228" t="s">
        <v>2139</v>
      </c>
      <c r="B14" s="203">
        <f>INDEX('CRM 3 Years Prior'!B6:B500,MATCH("North Shore Medical Center",'CRM 3 Years Prior'!A6:A500,0))</f>
        <v>345</v>
      </c>
      <c r="C14" s="226" t="s">
        <v>2148</v>
      </c>
      <c r="D14" s="203">
        <f>INDEX('Top Zip Codes'!$B$2:$B$8760,MATCH(345,'Top Zip Codes'!$B$2:$B$8760,0))</f>
        <v>345</v>
      </c>
      <c r="AT14">
        <v>46</v>
      </c>
      <c r="AU14">
        <v>50</v>
      </c>
      <c r="AV14">
        <v>50</v>
      </c>
    </row>
    <row r="15" spans="1:48" x14ac:dyDescent="0.3">
      <c r="A15" s="228" t="s">
        <v>2140</v>
      </c>
      <c r="B15" s="203">
        <f>INDEX('CRM 4 Years Prior'!B4:B496,MATCH("North Shore Medical Center",'CRM 4 Years Prior'!A4:A496,0))</f>
        <v>345</v>
      </c>
      <c r="C15" s="227" t="s">
        <v>2149</v>
      </c>
      <c r="D15" s="203">
        <f>INDEX('CMI Current Year'!A2:A5000,MATCH("North Shore Medical Center",'CMI Current Year'!B2:B5000,0))</f>
        <v>345</v>
      </c>
      <c r="AT15">
        <v>3107</v>
      </c>
      <c r="AU15">
        <v>51</v>
      </c>
      <c r="AV15">
        <v>51</v>
      </c>
    </row>
    <row r="16" spans="1:48" x14ac:dyDescent="0.3">
      <c r="A16" s="228" t="s">
        <v>2141</v>
      </c>
      <c r="B16" s="203">
        <f>INDEX('CRM Prior Year'!B6:B500,MATCH("North Shore Medical Center",'CRM Prior Year'!A6:A500,0))</f>
        <v>345</v>
      </c>
      <c r="C16" s="227" t="s">
        <v>2150</v>
      </c>
      <c r="D16" s="203">
        <f>INDEX('CMI Prior Year'!A2:A5000,MATCH("North Shore Medical Center",'CMI Prior Year'!B2:B5000,0))</f>
        <v>345</v>
      </c>
      <c r="AT16">
        <v>59</v>
      </c>
      <c r="AU16">
        <v>53</v>
      </c>
      <c r="AV16">
        <v>53</v>
      </c>
    </row>
    <row r="17" spans="1:48" x14ac:dyDescent="0.3">
      <c r="A17" s="205"/>
      <c r="B17" s="203"/>
      <c r="C17" s="227" t="s">
        <v>2151</v>
      </c>
      <c r="D17" s="203">
        <f>INDEX('CMI 2 Years Prior'!A2:A5000,MATCH("North Shore Medical Center",'CMI 2 Years Prior'!B2:B5000,0))</f>
        <v>345</v>
      </c>
      <c r="AT17">
        <v>22</v>
      </c>
      <c r="AU17">
        <v>57</v>
      </c>
      <c r="AV17">
        <v>57</v>
      </c>
    </row>
    <row r="18" spans="1:48" x14ac:dyDescent="0.3">
      <c r="A18" s="205"/>
      <c r="B18" s="203"/>
      <c r="C18" s="227" t="s">
        <v>2152</v>
      </c>
      <c r="D18" s="203">
        <f>INDEX('CMI 3 Years Prior'!A2:A4999,MATCH("North Shore Medical Center",'CMI 3 Years Prior'!B2:B4999,0))</f>
        <v>345</v>
      </c>
      <c r="AT18">
        <v>3108</v>
      </c>
      <c r="AU18">
        <v>59</v>
      </c>
      <c r="AV18">
        <v>59</v>
      </c>
    </row>
    <row r="19" spans="1:48" x14ac:dyDescent="0.3">
      <c r="A19" s="229"/>
      <c r="B19" s="230"/>
      <c r="C19" s="212" t="s">
        <v>2153</v>
      </c>
      <c r="D19" s="230">
        <f>INDEX('CMI 4 Years Prior'!A2:A5000,MATCH("North Shore Medical Center",'CMI 4 Years Prior'!B2:B5000,0))</f>
        <v>345</v>
      </c>
      <c r="AT19">
        <v>39</v>
      </c>
      <c r="AU19">
        <v>68</v>
      </c>
      <c r="AV19">
        <v>68</v>
      </c>
    </row>
    <row r="20" spans="1:48" x14ac:dyDescent="0.3">
      <c r="AT20">
        <v>50</v>
      </c>
      <c r="AU20">
        <v>73</v>
      </c>
      <c r="AV20">
        <v>73</v>
      </c>
    </row>
    <row r="21" spans="1:48" x14ac:dyDescent="0.3">
      <c r="AT21">
        <v>51</v>
      </c>
      <c r="AU21">
        <v>75</v>
      </c>
      <c r="AV21">
        <v>75</v>
      </c>
    </row>
    <row r="22" spans="1:48" ht="89.55" customHeight="1" x14ac:dyDescent="0.3">
      <c r="A22" s="394" t="s">
        <v>2187</v>
      </c>
      <c r="B22" s="395"/>
      <c r="C22" s="396"/>
      <c r="D22" s="86"/>
      <c r="AT22">
        <v>57</v>
      </c>
      <c r="AU22">
        <v>77</v>
      </c>
      <c r="AV22">
        <v>77</v>
      </c>
    </row>
    <row r="23" spans="1:48" x14ac:dyDescent="0.3">
      <c r="A23" s="222" t="s">
        <v>862</v>
      </c>
      <c r="B23" s="222" t="s">
        <v>2188</v>
      </c>
      <c r="C23" s="222" t="s">
        <v>121</v>
      </c>
      <c r="AT23">
        <v>8</v>
      </c>
      <c r="AU23">
        <v>79</v>
      </c>
      <c r="AV23">
        <v>79</v>
      </c>
    </row>
    <row r="24" spans="1:48" x14ac:dyDescent="0.3">
      <c r="A24" s="278" t="s">
        <v>706</v>
      </c>
      <c r="B24" s="278" t="s">
        <v>2189</v>
      </c>
      <c r="C24" s="278">
        <f>INDEX('Static Acute'!$B$3:$B$629,MATCH(A24,'Static Acute'!$A$3:$A$629,0))</f>
        <v>14495</v>
      </c>
      <c r="AT24">
        <v>40</v>
      </c>
      <c r="AU24">
        <v>83</v>
      </c>
      <c r="AV24">
        <v>83</v>
      </c>
    </row>
    <row r="25" spans="1:48" x14ac:dyDescent="0.3">
      <c r="A25" s="279" t="s">
        <v>706</v>
      </c>
      <c r="B25" s="279" t="s">
        <v>2137</v>
      </c>
      <c r="C25" s="279">
        <f>INDEX('CRM Current Year'!$B$7:$B$679,MATCH($A25,'CRM Current Year'!$A$7:$A$679,0))</f>
        <v>14495</v>
      </c>
      <c r="AT25">
        <v>68</v>
      </c>
      <c r="AU25">
        <v>85</v>
      </c>
      <c r="AV25">
        <v>85</v>
      </c>
    </row>
    <row r="26" spans="1:48" x14ac:dyDescent="0.3">
      <c r="A26" s="279" t="s">
        <v>706</v>
      </c>
      <c r="B26" s="279" t="s">
        <v>2138</v>
      </c>
      <c r="C26" s="279">
        <f>INDEX('CRM 2 Years Prior'!$B$7:$B$680,MATCH($A26,'CRM 2 Years Prior'!$A$7:$A$680,0))</f>
        <v>14495</v>
      </c>
      <c r="AT26">
        <v>14496</v>
      </c>
      <c r="AU26">
        <v>88</v>
      </c>
      <c r="AV26">
        <v>88</v>
      </c>
    </row>
    <row r="27" spans="1:48" x14ac:dyDescent="0.3">
      <c r="A27" s="279" t="s">
        <v>706</v>
      </c>
      <c r="B27" s="279" t="s">
        <v>2139</v>
      </c>
      <c r="C27" s="279">
        <f>INDEX('CRM 3 Years Prior'!$B$7:$B$680,MATCH($A27,'CRM 3 Years Prior'!$A$7:$A$680,0))</f>
        <v>14495</v>
      </c>
      <c r="AT27">
        <v>73</v>
      </c>
      <c r="AU27">
        <v>89</v>
      </c>
      <c r="AV27">
        <v>89</v>
      </c>
    </row>
    <row r="28" spans="1:48" x14ac:dyDescent="0.3">
      <c r="A28" s="279" t="s">
        <v>706</v>
      </c>
      <c r="B28" s="279" t="s">
        <v>2140</v>
      </c>
      <c r="C28" s="279">
        <f>INDEX('CRM 4 Years Prior'!$B$4:$B$676,MATCH($A28,'CRM 4 Years Prior'!$A$4:$A$676,0))</f>
        <v>14495</v>
      </c>
      <c r="AT28">
        <v>77</v>
      </c>
      <c r="AU28">
        <v>91</v>
      </c>
      <c r="AV28">
        <v>91</v>
      </c>
    </row>
    <row r="29" spans="1:48" x14ac:dyDescent="0.3">
      <c r="A29" s="279" t="s">
        <v>706</v>
      </c>
      <c r="B29" s="279" t="s">
        <v>2141</v>
      </c>
      <c r="C29" s="279">
        <f>INDEX('CRM Prior Year'!$B$7:$B$680,MATCH($A29,'CRM Prior Year'!$A$7:$A$680,0))</f>
        <v>14495</v>
      </c>
      <c r="AT29">
        <v>6546</v>
      </c>
      <c r="AU29">
        <v>97</v>
      </c>
      <c r="AV29">
        <v>97</v>
      </c>
    </row>
    <row r="30" spans="1:48" x14ac:dyDescent="0.3">
      <c r="A30" s="281" t="s">
        <v>2190</v>
      </c>
      <c r="B30" s="281" t="s">
        <v>2189</v>
      </c>
      <c r="C30" s="281" cm="1">
        <f t="array" ref="C30">INDEX('Static Acute'!$B$7:$B$669,MATCH(LEFT($A30,14),LEFT('Static Acute'!$A$7:$A$669,14),0))</f>
        <v>14496</v>
      </c>
      <c r="AT30">
        <v>83</v>
      </c>
      <c r="AU30">
        <v>98</v>
      </c>
      <c r="AV30">
        <v>98</v>
      </c>
    </row>
    <row r="31" spans="1:48" x14ac:dyDescent="0.3">
      <c r="A31" s="279" t="s">
        <v>2190</v>
      </c>
      <c r="B31" s="279" t="s">
        <v>2137</v>
      </c>
      <c r="C31" s="279" cm="1">
        <f t="array" ref="C31">INDEX('CRM Current Year'!$B$7:$B$669,MATCH(LEFT($A31,14),LEFT('CRM Current Year'!$A$7:$A$669,14),0))</f>
        <v>14496</v>
      </c>
      <c r="AT31">
        <v>85</v>
      </c>
      <c r="AU31">
        <v>99</v>
      </c>
      <c r="AV31">
        <v>99</v>
      </c>
    </row>
    <row r="32" spans="1:48" x14ac:dyDescent="0.3">
      <c r="A32" s="279" t="s">
        <v>2190</v>
      </c>
      <c r="B32" s="279" t="s">
        <v>2138</v>
      </c>
      <c r="C32" s="279" cm="1">
        <f t="array" ref="C32">INDEX('CRM 2 Years Prior'!$B$7:$B$670,MATCH(LEFT($A32,14),LEFT('CRM 2 Years Prior'!$A$7:$A$670,14),0))</f>
        <v>14496</v>
      </c>
      <c r="AT32">
        <v>133</v>
      </c>
      <c r="AU32">
        <v>100</v>
      </c>
      <c r="AV32">
        <v>100</v>
      </c>
    </row>
    <row r="33" spans="1:48" x14ac:dyDescent="0.3">
      <c r="A33" s="279" t="s">
        <v>2190</v>
      </c>
      <c r="B33" s="279" t="s">
        <v>2139</v>
      </c>
      <c r="C33" s="279" cm="1">
        <f t="array" ref="C33">INDEX('CRM 3 Years Prior'!$B$7:$B$670,MATCH(LEFT($A33,14),LEFT('CRM 3 Years Prior'!$A$7:$A$670,14),0))</f>
        <v>14496</v>
      </c>
      <c r="AT33">
        <v>88</v>
      </c>
      <c r="AU33">
        <v>101</v>
      </c>
      <c r="AV33">
        <v>101</v>
      </c>
    </row>
    <row r="34" spans="1:48" x14ac:dyDescent="0.3">
      <c r="A34" s="279" t="s">
        <v>2190</v>
      </c>
      <c r="B34" s="279" t="s">
        <v>2140</v>
      </c>
      <c r="C34" s="279" cm="1">
        <f t="array" ref="C34">INDEX('CRM 4 Years Prior'!$B$4:$B$666,MATCH(LEFT($A34,14),LEFT('CRM 4 Years Prior'!$A$4:$A$666,14),0))</f>
        <v>14496</v>
      </c>
      <c r="AT34">
        <v>89</v>
      </c>
      <c r="AU34">
        <v>103</v>
      </c>
      <c r="AV34">
        <v>103</v>
      </c>
    </row>
    <row r="35" spans="1:48" x14ac:dyDescent="0.3">
      <c r="A35" s="280" t="s">
        <v>2190</v>
      </c>
      <c r="B35" s="280" t="s">
        <v>2141</v>
      </c>
      <c r="C35" s="280" cm="1">
        <f t="array" ref="C35">INDEX('CRM Prior Year'!$B$7:$B$670,MATCH(LEFT($A35,14),LEFT('CRM Prior Year'!$A$7:$A$670,14),0))</f>
        <v>14496</v>
      </c>
      <c r="AT35">
        <v>91</v>
      </c>
      <c r="AU35">
        <v>104</v>
      </c>
      <c r="AV35">
        <v>104</v>
      </c>
    </row>
    <row r="36" spans="1:48" x14ac:dyDescent="0.3">
      <c r="A36" s="278" t="s">
        <v>1549</v>
      </c>
      <c r="B36" s="281" t="s">
        <v>2189</v>
      </c>
      <c r="C36" s="278">
        <f>INDEX('Static Non-Acute'!$C$3:$C$630,MATCH(A36,'Static Non-Acute'!$A$3:$A$630,0))</f>
        <v>422</v>
      </c>
      <c r="AT36">
        <v>3111</v>
      </c>
      <c r="AU36">
        <v>105</v>
      </c>
      <c r="AV36">
        <v>105</v>
      </c>
    </row>
    <row r="37" spans="1:48" x14ac:dyDescent="0.3">
      <c r="A37" s="279" t="s">
        <v>1549</v>
      </c>
      <c r="B37" s="279" t="s">
        <v>2137</v>
      </c>
      <c r="C37" s="279">
        <f>INDEX('CRM Current Year'!$B$3:$B$629,MATCH(A37,'CRM Current Year'!$A$3:$A$629,0))</f>
        <v>422</v>
      </c>
      <c r="AT37">
        <v>6547</v>
      </c>
      <c r="AU37">
        <v>106</v>
      </c>
      <c r="AV37">
        <v>106</v>
      </c>
    </row>
    <row r="38" spans="1:48" x14ac:dyDescent="0.3">
      <c r="A38" s="279" t="s">
        <v>1549</v>
      </c>
      <c r="B38" s="279" t="s">
        <v>2138</v>
      </c>
      <c r="C38" s="279">
        <f>INDEX('CRM 2 Years Prior'!$B$3:$B$630,MATCH(A38,'CRM 2 Years Prior'!$A$3:$A$630,0))</f>
        <v>422</v>
      </c>
      <c r="AT38">
        <v>3110</v>
      </c>
      <c r="AU38">
        <v>114</v>
      </c>
      <c r="AV38">
        <v>114</v>
      </c>
    </row>
    <row r="39" spans="1:48" x14ac:dyDescent="0.3">
      <c r="A39" s="279" t="s">
        <v>1549</v>
      </c>
      <c r="B39" s="279" t="s">
        <v>2139</v>
      </c>
      <c r="C39" s="279">
        <f>INDEX('CRM 3 Years Prior'!$B$3:$B$630,MATCH(A39,'CRM 3 Years Prior'!$A$3:$A$630,0))</f>
        <v>422</v>
      </c>
      <c r="AT39">
        <v>97</v>
      </c>
      <c r="AU39">
        <v>122</v>
      </c>
      <c r="AV39">
        <v>122</v>
      </c>
    </row>
    <row r="40" spans="1:48" x14ac:dyDescent="0.3">
      <c r="A40" s="279" t="s">
        <v>1549</v>
      </c>
      <c r="B40" s="279" t="s">
        <v>2140</v>
      </c>
      <c r="C40" s="279">
        <f>INDEX('CRM 4 Years Prior'!$B$3:$B$626,MATCH(A40,'CRM 4 Years Prior'!$A$3:$A$626,0))</f>
        <v>422</v>
      </c>
      <c r="AT40">
        <v>99</v>
      </c>
      <c r="AU40">
        <v>126</v>
      </c>
      <c r="AV40">
        <v>126</v>
      </c>
    </row>
    <row r="41" spans="1:48" x14ac:dyDescent="0.3">
      <c r="A41" s="280" t="s">
        <v>1549</v>
      </c>
      <c r="B41" s="280" t="s">
        <v>2141</v>
      </c>
      <c r="C41" s="280">
        <f>INDEX('CRM Prior Year'!$B$3:$B$630,MATCH(A41,'CRM Prior Year'!$A$3:$A$630,0))</f>
        <v>422</v>
      </c>
      <c r="AT41">
        <v>100</v>
      </c>
      <c r="AU41">
        <v>127</v>
      </c>
      <c r="AV41">
        <v>127</v>
      </c>
    </row>
    <row r="42" spans="1:48" x14ac:dyDescent="0.3">
      <c r="AT42">
        <v>101</v>
      </c>
      <c r="AU42">
        <v>129</v>
      </c>
      <c r="AV42">
        <v>129</v>
      </c>
    </row>
    <row r="43" spans="1:48" x14ac:dyDescent="0.3">
      <c r="AT43">
        <v>11467</v>
      </c>
      <c r="AU43">
        <v>133</v>
      </c>
      <c r="AV43">
        <v>133</v>
      </c>
    </row>
    <row r="44" spans="1:48" x14ac:dyDescent="0.3">
      <c r="AT44">
        <v>103</v>
      </c>
      <c r="AU44">
        <v>138</v>
      </c>
      <c r="AV44">
        <v>138</v>
      </c>
    </row>
    <row r="45" spans="1:48" x14ac:dyDescent="0.3">
      <c r="AT45">
        <v>105</v>
      </c>
      <c r="AU45">
        <v>345</v>
      </c>
      <c r="AV45">
        <v>345</v>
      </c>
    </row>
    <row r="46" spans="1:48" x14ac:dyDescent="0.3">
      <c r="AT46">
        <v>21965</v>
      </c>
      <c r="AU46">
        <v>3107</v>
      </c>
      <c r="AV46">
        <v>3107</v>
      </c>
    </row>
    <row r="47" spans="1:48" x14ac:dyDescent="0.3">
      <c r="AT47">
        <v>345</v>
      </c>
      <c r="AU47">
        <v>3108</v>
      </c>
      <c r="AV47">
        <v>3108</v>
      </c>
    </row>
    <row r="48" spans="1:48" x14ac:dyDescent="0.3">
      <c r="AT48">
        <v>3112</v>
      </c>
      <c r="AU48">
        <v>3110</v>
      </c>
      <c r="AV48">
        <v>3110</v>
      </c>
    </row>
    <row r="49" spans="46:48" x14ac:dyDescent="0.3">
      <c r="AT49">
        <v>127</v>
      </c>
      <c r="AU49">
        <v>3111</v>
      </c>
      <c r="AV49">
        <v>3111</v>
      </c>
    </row>
    <row r="50" spans="46:48" x14ac:dyDescent="0.3">
      <c r="AT50">
        <v>6963</v>
      </c>
      <c r="AU50">
        <v>3112</v>
      </c>
      <c r="AV50">
        <v>3112</v>
      </c>
    </row>
    <row r="51" spans="46:48" x14ac:dyDescent="0.3">
      <c r="AT51">
        <v>25</v>
      </c>
      <c r="AU51">
        <v>3113</v>
      </c>
      <c r="AV51">
        <v>3113</v>
      </c>
    </row>
    <row r="52" spans="46:48" x14ac:dyDescent="0.3">
      <c r="AT52">
        <v>122</v>
      </c>
      <c r="AU52">
        <v>3115</v>
      </c>
      <c r="AV52">
        <v>3115</v>
      </c>
    </row>
    <row r="53" spans="46:48" x14ac:dyDescent="0.3">
      <c r="AT53">
        <v>3113</v>
      </c>
      <c r="AU53">
        <v>6309</v>
      </c>
      <c r="AV53">
        <v>6309</v>
      </c>
    </row>
    <row r="54" spans="46:48" x14ac:dyDescent="0.3">
      <c r="AT54">
        <v>42</v>
      </c>
      <c r="AU54">
        <v>6546</v>
      </c>
      <c r="AV54">
        <v>6546</v>
      </c>
    </row>
    <row r="55" spans="46:48" x14ac:dyDescent="0.3">
      <c r="AT55">
        <v>8701</v>
      </c>
      <c r="AU55">
        <v>6547</v>
      </c>
      <c r="AV55">
        <v>6547</v>
      </c>
    </row>
    <row r="56" spans="46:48" x14ac:dyDescent="0.3">
      <c r="AT56">
        <v>75</v>
      </c>
      <c r="AU56">
        <v>8701</v>
      </c>
      <c r="AV56">
        <v>8701</v>
      </c>
    </row>
    <row r="57" spans="46:48" x14ac:dyDescent="0.3">
      <c r="AT57">
        <v>114</v>
      </c>
      <c r="AU57">
        <v>8702</v>
      </c>
      <c r="AV57">
        <v>8702</v>
      </c>
    </row>
    <row r="58" spans="46:48" x14ac:dyDescent="0.3">
      <c r="AT58">
        <v>126</v>
      </c>
      <c r="AU58">
        <v>11467</v>
      </c>
      <c r="AV58">
        <v>11467</v>
      </c>
    </row>
    <row r="59" spans="46:48" x14ac:dyDescent="0.3">
      <c r="AT59">
        <v>129</v>
      </c>
      <c r="AU59">
        <v>14495</v>
      </c>
      <c r="AV59">
        <v>14495</v>
      </c>
    </row>
    <row r="60" spans="46:48" x14ac:dyDescent="0.3">
      <c r="AT60">
        <v>104</v>
      </c>
      <c r="AU60">
        <v>14496</v>
      </c>
      <c r="AV60">
        <v>14496</v>
      </c>
    </row>
    <row r="61" spans="46:48" x14ac:dyDescent="0.3">
      <c r="AT61">
        <v>3115</v>
      </c>
      <c r="AU61">
        <v>21965</v>
      </c>
      <c r="AV61">
        <v>21965</v>
      </c>
    </row>
    <row r="62" spans="46:48" x14ac:dyDescent="0.3">
      <c r="AT62">
        <v>138</v>
      </c>
      <c r="AU62">
        <v>0</v>
      </c>
      <c r="AV62" t="e">
        <v>#N/A</v>
      </c>
    </row>
  </sheetData>
  <mergeCells count="4">
    <mergeCell ref="A11:B11"/>
    <mergeCell ref="C11:D11"/>
    <mergeCell ref="A10:D10"/>
    <mergeCell ref="A22:C22"/>
  </mergeCells>
  <conditionalFormatting sqref="B12:B16">
    <cfRule type="cellIs" dxfId="49" priority="4" operator="notEqual">
      <formula>345</formula>
    </cfRule>
  </conditionalFormatting>
  <conditionalFormatting sqref="C25:C29">
    <cfRule type="cellIs" dxfId="48" priority="3" operator="notEqual">
      <formula>$C$24</formula>
    </cfRule>
  </conditionalFormatting>
  <conditionalFormatting sqref="C31:C35">
    <cfRule type="cellIs" dxfId="47" priority="2" operator="notEqual">
      <formula>$C$30</formula>
    </cfRule>
  </conditionalFormatting>
  <conditionalFormatting sqref="C37:C41">
    <cfRule type="cellIs" dxfId="46" priority="1" operator="notEqual">
      <formula>$C$36</formula>
    </cfRule>
  </conditionalFormatting>
  <conditionalFormatting sqref="D12:D19">
    <cfRule type="cellIs" dxfId="45" priority="5" operator="notEqual">
      <formula>345</formula>
    </cfRule>
  </conditionalFormatting>
  <conditionalFormatting sqref="E3:M3">
    <cfRule type="cellIs" dxfId="44" priority="12" operator="notEqual">
      <formula>$B$3</formula>
    </cfRule>
  </conditionalFormatting>
  <conditionalFormatting sqref="O3:R3">
    <cfRule type="cellIs" dxfId="43" priority="11" operator="notEqual">
      <formula>$C$3</formula>
    </cfRule>
  </conditionalFormatting>
  <conditionalFormatting sqref="S3">
    <cfRule type="cellIs" dxfId="42" priority="10" operator="notEqual">
      <formula>$D$3</formula>
    </cfRule>
  </conditionalFormatting>
  <conditionalFormatting sqref="T3:X3">
    <cfRule type="cellIs" dxfId="41" priority="6" operator="notEqual">
      <formula>$B$3+$C$3+$D$3</formula>
    </cfRule>
  </conditionalFormatting>
  <conditionalFormatting sqref="AD3:AQ3">
    <cfRule type="cellIs" dxfId="40" priority="7" operator="notEqual">
      <formula>$B$3</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D6E1-17B3-42DC-8D6A-C056B80C8898}">
  <sheetPr codeName="Sheet35">
    <tabColor theme="8" tint="0.59999389629810485"/>
  </sheetPr>
  <dimension ref="A1:I61"/>
  <sheetViews>
    <sheetView workbookViewId="0">
      <selection activeCell="A2" sqref="A2:I61"/>
    </sheetView>
  </sheetViews>
  <sheetFormatPr defaultRowHeight="14.4" x14ac:dyDescent="0.3"/>
  <cols>
    <col min="1" max="1" width="13" customWidth="1"/>
    <col min="2" max="2" width="41" customWidth="1"/>
    <col min="3" max="7" width="13" customWidth="1"/>
  </cols>
  <sheetData>
    <row r="1" spans="1:9" x14ac:dyDescent="0.3">
      <c r="A1" t="s">
        <v>2927</v>
      </c>
      <c r="B1" t="s">
        <v>2928</v>
      </c>
      <c r="C1" t="s">
        <v>1329</v>
      </c>
      <c r="D1" t="s">
        <v>3297</v>
      </c>
      <c r="E1" t="s">
        <v>1330</v>
      </c>
      <c r="F1" t="s">
        <v>3298</v>
      </c>
      <c r="G1" t="s">
        <v>3299</v>
      </c>
      <c r="H1" t="s">
        <v>2937</v>
      </c>
      <c r="I1" t="s">
        <v>2938</v>
      </c>
    </row>
    <row r="2" spans="1:9" x14ac:dyDescent="0.3">
      <c r="A2">
        <v>1</v>
      </c>
      <c r="B2" t="s">
        <v>701</v>
      </c>
      <c r="C2">
        <v>4493.0006999999869</v>
      </c>
      <c r="D2">
        <v>5732</v>
      </c>
      <c r="E2">
        <v>0.78384520237264255</v>
      </c>
      <c r="F2">
        <v>95233762</v>
      </c>
      <c r="G2">
        <v>25824</v>
      </c>
      <c r="H2">
        <v>2024</v>
      </c>
      <c r="I2">
        <v>36</v>
      </c>
    </row>
    <row r="3" spans="1:9" x14ac:dyDescent="0.3">
      <c r="A3">
        <v>2</v>
      </c>
      <c r="B3" t="s">
        <v>895</v>
      </c>
      <c r="C3">
        <v>469.17129999999935</v>
      </c>
      <c r="D3">
        <v>550</v>
      </c>
      <c r="E3">
        <v>0.85303872727272612</v>
      </c>
      <c r="F3">
        <v>12878082</v>
      </c>
      <c r="G3">
        <v>4124</v>
      </c>
      <c r="H3">
        <v>2024</v>
      </c>
      <c r="I3">
        <v>36</v>
      </c>
    </row>
    <row r="4" spans="1:9" x14ac:dyDescent="0.3">
      <c r="A4">
        <v>4</v>
      </c>
      <c r="B4" t="s">
        <v>704</v>
      </c>
      <c r="C4">
        <v>51130.36730000197</v>
      </c>
      <c r="D4">
        <v>44231</v>
      </c>
      <c r="E4">
        <v>1.1559848816441403</v>
      </c>
      <c r="F4">
        <v>1625449422</v>
      </c>
      <c r="G4">
        <v>240851</v>
      </c>
      <c r="H4">
        <v>2024</v>
      </c>
      <c r="I4">
        <v>36</v>
      </c>
    </row>
    <row r="5" spans="1:9" x14ac:dyDescent="0.3">
      <c r="A5">
        <v>5</v>
      </c>
      <c r="B5" t="s">
        <v>703</v>
      </c>
      <c r="C5">
        <v>3582.0263999999866</v>
      </c>
      <c r="D5">
        <v>4918</v>
      </c>
      <c r="E5">
        <v>0.72835022366815505</v>
      </c>
      <c r="F5">
        <v>91464290</v>
      </c>
      <c r="G5">
        <v>19932</v>
      </c>
      <c r="H5">
        <v>2024</v>
      </c>
      <c r="I5">
        <v>36</v>
      </c>
    </row>
    <row r="6" spans="1:9" x14ac:dyDescent="0.3">
      <c r="A6">
        <v>8</v>
      </c>
      <c r="B6" t="s">
        <v>721</v>
      </c>
      <c r="C6">
        <v>654.9714999999992</v>
      </c>
      <c r="D6">
        <v>904</v>
      </c>
      <c r="E6">
        <v>0.72452599557522035</v>
      </c>
      <c r="F6">
        <v>16422455</v>
      </c>
      <c r="G6">
        <v>3073</v>
      </c>
      <c r="H6">
        <v>2024</v>
      </c>
      <c r="I6">
        <v>36</v>
      </c>
    </row>
    <row r="7" spans="1:9" x14ac:dyDescent="0.3">
      <c r="A7">
        <v>22</v>
      </c>
      <c r="B7" t="s">
        <v>715</v>
      </c>
      <c r="C7">
        <v>77065.880100000781</v>
      </c>
      <c r="D7">
        <v>48130</v>
      </c>
      <c r="E7">
        <v>1.6012025784334258</v>
      </c>
      <c r="F7">
        <v>5311319490</v>
      </c>
      <c r="G7">
        <v>314610</v>
      </c>
      <c r="H7">
        <v>2024</v>
      </c>
      <c r="I7">
        <v>36</v>
      </c>
    </row>
    <row r="8" spans="1:9" x14ac:dyDescent="0.3">
      <c r="A8">
        <v>25</v>
      </c>
      <c r="B8" t="s">
        <v>749</v>
      </c>
      <c r="C8">
        <v>552.89750000000083</v>
      </c>
      <c r="D8">
        <v>738</v>
      </c>
      <c r="E8">
        <v>0.74918360433604447</v>
      </c>
      <c r="F8">
        <v>20505724</v>
      </c>
      <c r="G8">
        <v>2917</v>
      </c>
      <c r="H8">
        <v>2024</v>
      </c>
      <c r="I8">
        <v>36</v>
      </c>
    </row>
    <row r="9" spans="1:9" x14ac:dyDescent="0.3">
      <c r="A9">
        <v>39</v>
      </c>
      <c r="B9" t="s">
        <v>717</v>
      </c>
      <c r="C9">
        <v>11092.379599999498</v>
      </c>
      <c r="D9">
        <v>18319</v>
      </c>
      <c r="E9">
        <v>0.60551228778860733</v>
      </c>
      <c r="F9">
        <v>377393861</v>
      </c>
      <c r="G9">
        <v>83098</v>
      </c>
      <c r="H9">
        <v>2024</v>
      </c>
      <c r="I9">
        <v>36</v>
      </c>
    </row>
    <row r="10" spans="1:9" x14ac:dyDescent="0.3">
      <c r="A10">
        <v>40</v>
      </c>
      <c r="B10" t="s">
        <v>722</v>
      </c>
      <c r="C10">
        <v>2723.0420999999938</v>
      </c>
      <c r="D10">
        <v>5303</v>
      </c>
      <c r="E10">
        <v>0.51349087309070218</v>
      </c>
      <c r="F10">
        <v>117180839</v>
      </c>
      <c r="G10">
        <v>25104</v>
      </c>
      <c r="H10">
        <v>2024</v>
      </c>
      <c r="I10">
        <v>36</v>
      </c>
    </row>
    <row r="11" spans="1:9" x14ac:dyDescent="0.3">
      <c r="A11">
        <v>42</v>
      </c>
      <c r="B11" t="s">
        <v>846</v>
      </c>
      <c r="C11">
        <v>1927.4939999999947</v>
      </c>
      <c r="D11">
        <v>2108</v>
      </c>
      <c r="E11">
        <v>0.91437096774193294</v>
      </c>
      <c r="F11">
        <v>45018081</v>
      </c>
      <c r="G11">
        <v>17559</v>
      </c>
      <c r="H11">
        <v>2024</v>
      </c>
      <c r="I11">
        <v>36</v>
      </c>
    </row>
    <row r="12" spans="1:9" x14ac:dyDescent="0.3">
      <c r="A12">
        <v>46</v>
      </c>
      <c r="B12" t="s">
        <v>712</v>
      </c>
      <c r="C12">
        <v>29708.992399999472</v>
      </c>
      <c r="D12">
        <v>15438</v>
      </c>
      <c r="E12">
        <v>1.9244068143541568</v>
      </c>
      <c r="F12">
        <v>2118439438</v>
      </c>
      <c r="G12">
        <v>139799</v>
      </c>
      <c r="H12">
        <v>2024</v>
      </c>
      <c r="I12">
        <v>36</v>
      </c>
    </row>
    <row r="13" spans="1:9" x14ac:dyDescent="0.3">
      <c r="A13">
        <v>50</v>
      </c>
      <c r="B13" t="s">
        <v>856</v>
      </c>
      <c r="C13">
        <v>5489.1823000000541</v>
      </c>
      <c r="D13">
        <v>6385</v>
      </c>
      <c r="E13">
        <v>0.85969965544245164</v>
      </c>
      <c r="F13">
        <v>175190131</v>
      </c>
      <c r="G13">
        <v>31632</v>
      </c>
      <c r="H13">
        <v>2024</v>
      </c>
      <c r="I13">
        <v>36</v>
      </c>
    </row>
    <row r="14" spans="1:9" x14ac:dyDescent="0.3">
      <c r="A14">
        <v>51</v>
      </c>
      <c r="B14" t="s">
        <v>719</v>
      </c>
      <c r="C14">
        <v>2877.5908999999983</v>
      </c>
      <c r="D14">
        <v>1288</v>
      </c>
      <c r="E14">
        <v>2.2341544254658374</v>
      </c>
      <c r="F14">
        <v>138185543</v>
      </c>
      <c r="G14">
        <v>10365</v>
      </c>
      <c r="H14">
        <v>2024</v>
      </c>
      <c r="I14">
        <v>36</v>
      </c>
    </row>
    <row r="15" spans="1:9" x14ac:dyDescent="0.3">
      <c r="A15">
        <v>53</v>
      </c>
      <c r="B15" t="s">
        <v>709</v>
      </c>
      <c r="C15">
        <v>4575.5360000000064</v>
      </c>
      <c r="D15">
        <v>5359</v>
      </c>
      <c r="E15">
        <v>0.85380406792312113</v>
      </c>
      <c r="F15">
        <v>100529438</v>
      </c>
      <c r="G15">
        <v>21694</v>
      </c>
      <c r="H15">
        <v>2024</v>
      </c>
      <c r="I15">
        <v>36</v>
      </c>
    </row>
    <row r="16" spans="1:9" x14ac:dyDescent="0.3">
      <c r="A16">
        <v>57</v>
      </c>
      <c r="B16" t="s">
        <v>720</v>
      </c>
      <c r="C16">
        <v>7468.8074000002371</v>
      </c>
      <c r="D16">
        <v>9347</v>
      </c>
      <c r="E16">
        <v>0.79905931314862921</v>
      </c>
      <c r="F16">
        <v>177369395</v>
      </c>
      <c r="G16">
        <v>37685</v>
      </c>
      <c r="H16">
        <v>2024</v>
      </c>
      <c r="I16">
        <v>36</v>
      </c>
    </row>
    <row r="17" spans="1:9" x14ac:dyDescent="0.3">
      <c r="A17">
        <v>59</v>
      </c>
      <c r="B17" t="s">
        <v>714</v>
      </c>
      <c r="C17">
        <v>8354.8506000001034</v>
      </c>
      <c r="D17">
        <v>9173</v>
      </c>
      <c r="E17">
        <v>0.91080896108144593</v>
      </c>
      <c r="F17">
        <v>366299338</v>
      </c>
      <c r="G17">
        <v>51783</v>
      </c>
      <c r="H17">
        <v>2024</v>
      </c>
      <c r="I17">
        <v>36</v>
      </c>
    </row>
    <row r="18" spans="1:9" x14ac:dyDescent="0.3">
      <c r="A18">
        <v>68</v>
      </c>
      <c r="B18" t="s">
        <v>723</v>
      </c>
      <c r="C18">
        <v>3776.1943000000169</v>
      </c>
      <c r="D18">
        <v>4186</v>
      </c>
      <c r="E18">
        <v>0.90210088389871401</v>
      </c>
      <c r="F18">
        <v>120861499</v>
      </c>
      <c r="G18">
        <v>31200</v>
      </c>
      <c r="H18">
        <v>2024</v>
      </c>
      <c r="I18">
        <v>36</v>
      </c>
    </row>
    <row r="19" spans="1:9" x14ac:dyDescent="0.3">
      <c r="A19">
        <v>73</v>
      </c>
      <c r="B19" t="s">
        <v>725</v>
      </c>
      <c r="C19">
        <v>3383.8384999999867</v>
      </c>
      <c r="D19">
        <v>3927</v>
      </c>
      <c r="E19">
        <v>0.86168538324420341</v>
      </c>
      <c r="F19">
        <v>103923803</v>
      </c>
      <c r="G19">
        <v>21839</v>
      </c>
      <c r="H19">
        <v>2024</v>
      </c>
      <c r="I19">
        <v>36</v>
      </c>
    </row>
    <row r="20" spans="1:9" x14ac:dyDescent="0.3">
      <c r="A20">
        <v>75</v>
      </c>
      <c r="B20" t="s">
        <v>849</v>
      </c>
      <c r="C20">
        <v>8128.1374000000569</v>
      </c>
      <c r="D20">
        <v>9956</v>
      </c>
      <c r="E20">
        <v>0.8164059260747345</v>
      </c>
      <c r="F20">
        <v>189019041</v>
      </c>
      <c r="G20">
        <v>48067</v>
      </c>
      <c r="H20">
        <v>2024</v>
      </c>
      <c r="I20">
        <v>36</v>
      </c>
    </row>
    <row r="21" spans="1:9" x14ac:dyDescent="0.3">
      <c r="A21">
        <v>77</v>
      </c>
      <c r="B21" t="s">
        <v>726</v>
      </c>
      <c r="C21">
        <v>6626.6388999999399</v>
      </c>
      <c r="D21">
        <v>7013</v>
      </c>
      <c r="E21">
        <v>0.94490787109652641</v>
      </c>
      <c r="F21">
        <v>172356199</v>
      </c>
      <c r="G21">
        <v>41167</v>
      </c>
      <c r="H21">
        <v>2024</v>
      </c>
      <c r="I21">
        <v>36</v>
      </c>
    </row>
    <row r="22" spans="1:9" x14ac:dyDescent="0.3">
      <c r="A22">
        <v>79</v>
      </c>
      <c r="B22" t="s">
        <v>710</v>
      </c>
      <c r="C22">
        <v>12971.443299999924</v>
      </c>
      <c r="D22">
        <v>13707</v>
      </c>
      <c r="E22">
        <v>0.94633714890201537</v>
      </c>
      <c r="F22">
        <v>324679734</v>
      </c>
      <c r="G22">
        <v>64563</v>
      </c>
      <c r="H22">
        <v>2024</v>
      </c>
      <c r="I22">
        <v>36</v>
      </c>
    </row>
    <row r="23" spans="1:9" x14ac:dyDescent="0.3">
      <c r="A23">
        <v>83</v>
      </c>
      <c r="B23" t="s">
        <v>728</v>
      </c>
      <c r="C23">
        <v>10039.194400000099</v>
      </c>
      <c r="D23">
        <v>11978</v>
      </c>
      <c r="E23">
        <v>0.8381361162130655</v>
      </c>
      <c r="F23">
        <v>283449590</v>
      </c>
      <c r="G23">
        <v>51958</v>
      </c>
      <c r="H23">
        <v>2024</v>
      </c>
      <c r="I23">
        <v>36</v>
      </c>
    </row>
    <row r="24" spans="1:9" x14ac:dyDescent="0.3">
      <c r="A24">
        <v>85</v>
      </c>
      <c r="B24" t="s">
        <v>729</v>
      </c>
      <c r="C24">
        <v>18407.556700000117</v>
      </c>
      <c r="D24">
        <v>19973</v>
      </c>
      <c r="E24">
        <v>0.92162202473339594</v>
      </c>
      <c r="F24">
        <v>525625768</v>
      </c>
      <c r="G24">
        <v>97618</v>
      </c>
      <c r="H24">
        <v>2024</v>
      </c>
      <c r="I24">
        <v>36</v>
      </c>
    </row>
    <row r="25" spans="1:9" x14ac:dyDescent="0.3">
      <c r="A25">
        <v>88</v>
      </c>
      <c r="B25" t="s">
        <v>731</v>
      </c>
      <c r="C25">
        <v>869.66910000000053</v>
      </c>
      <c r="D25">
        <v>1318</v>
      </c>
      <c r="E25">
        <v>0.65983998482549355</v>
      </c>
      <c r="F25">
        <v>30263721</v>
      </c>
      <c r="G25">
        <v>4719</v>
      </c>
      <c r="H25">
        <v>2024</v>
      </c>
      <c r="I25">
        <v>36</v>
      </c>
    </row>
    <row r="26" spans="1:9" x14ac:dyDescent="0.3">
      <c r="A26">
        <v>89</v>
      </c>
      <c r="B26" t="s">
        <v>732</v>
      </c>
      <c r="C26">
        <v>1885.5154000000075</v>
      </c>
      <c r="D26">
        <v>1571</v>
      </c>
      <c r="E26">
        <v>1.2002007638446897</v>
      </c>
      <c r="F26">
        <v>67047550</v>
      </c>
      <c r="G26">
        <v>6567</v>
      </c>
      <c r="H26">
        <v>2024</v>
      </c>
      <c r="I26">
        <v>36</v>
      </c>
    </row>
    <row r="27" spans="1:9" x14ac:dyDescent="0.3">
      <c r="A27">
        <v>91</v>
      </c>
      <c r="B27" t="s">
        <v>733</v>
      </c>
      <c r="C27">
        <v>87165.939000001541</v>
      </c>
      <c r="D27">
        <v>50666</v>
      </c>
      <c r="E27">
        <v>1.7204030118817657</v>
      </c>
      <c r="F27">
        <v>6037739286</v>
      </c>
      <c r="G27">
        <v>360791</v>
      </c>
      <c r="H27">
        <v>2024</v>
      </c>
      <c r="I27">
        <v>36</v>
      </c>
    </row>
    <row r="28" spans="1:9" x14ac:dyDescent="0.3">
      <c r="A28">
        <v>97</v>
      </c>
      <c r="B28" t="s">
        <v>737</v>
      </c>
      <c r="C28">
        <v>9068.7628000001187</v>
      </c>
      <c r="D28">
        <v>10591</v>
      </c>
      <c r="E28">
        <v>0.85627068265509576</v>
      </c>
      <c r="F28">
        <v>168153521</v>
      </c>
      <c r="G28">
        <v>35310</v>
      </c>
      <c r="H28">
        <v>2024</v>
      </c>
      <c r="I28">
        <v>36</v>
      </c>
    </row>
    <row r="29" spans="1:9" x14ac:dyDescent="0.3">
      <c r="A29">
        <v>98</v>
      </c>
      <c r="B29" t="s">
        <v>708</v>
      </c>
      <c r="C29">
        <v>6223.5784999999978</v>
      </c>
      <c r="D29">
        <v>6631</v>
      </c>
      <c r="E29">
        <v>0.93855806062433988</v>
      </c>
      <c r="F29">
        <v>129734463</v>
      </c>
      <c r="G29">
        <v>26650</v>
      </c>
      <c r="H29">
        <v>2024</v>
      </c>
      <c r="I29">
        <v>36</v>
      </c>
    </row>
    <row r="30" spans="1:9" x14ac:dyDescent="0.3">
      <c r="A30">
        <v>99</v>
      </c>
      <c r="B30" t="s">
        <v>959</v>
      </c>
      <c r="C30">
        <v>6386.4259000000193</v>
      </c>
      <c r="D30">
        <v>7489</v>
      </c>
      <c r="E30">
        <v>0.85277418881025757</v>
      </c>
      <c r="F30">
        <v>147561761</v>
      </c>
      <c r="G30">
        <v>41382</v>
      </c>
      <c r="H30">
        <v>2024</v>
      </c>
      <c r="I30">
        <v>36</v>
      </c>
    </row>
    <row r="31" spans="1:9" x14ac:dyDescent="0.3">
      <c r="A31">
        <v>100</v>
      </c>
      <c r="B31" t="s">
        <v>739</v>
      </c>
      <c r="C31">
        <v>9395.8157000002084</v>
      </c>
      <c r="D31">
        <v>11382</v>
      </c>
      <c r="E31">
        <v>0.82549777719207595</v>
      </c>
      <c r="F31">
        <v>206991301</v>
      </c>
      <c r="G31">
        <v>48960</v>
      </c>
      <c r="H31">
        <v>2024</v>
      </c>
      <c r="I31">
        <v>36</v>
      </c>
    </row>
    <row r="32" spans="1:9" x14ac:dyDescent="0.3">
      <c r="A32">
        <v>101</v>
      </c>
      <c r="B32" t="s">
        <v>740</v>
      </c>
      <c r="C32">
        <v>374.41759999999982</v>
      </c>
      <c r="D32">
        <v>670</v>
      </c>
      <c r="E32">
        <v>0.55883223880596988</v>
      </c>
      <c r="F32">
        <v>13891337</v>
      </c>
      <c r="G32">
        <v>2049</v>
      </c>
      <c r="H32">
        <v>2024</v>
      </c>
      <c r="I32">
        <v>36</v>
      </c>
    </row>
    <row r="33" spans="1:9" x14ac:dyDescent="0.3">
      <c r="A33">
        <v>103</v>
      </c>
      <c r="B33" t="s">
        <v>742</v>
      </c>
      <c r="C33">
        <v>5914.4841999999671</v>
      </c>
      <c r="D33">
        <v>3255</v>
      </c>
      <c r="E33">
        <v>1.8170458371735689</v>
      </c>
      <c r="F33">
        <v>173822332</v>
      </c>
      <c r="G33">
        <v>9040</v>
      </c>
      <c r="H33">
        <v>2024</v>
      </c>
      <c r="I33">
        <v>36</v>
      </c>
    </row>
    <row r="34" spans="1:9" x14ac:dyDescent="0.3">
      <c r="A34">
        <v>104</v>
      </c>
      <c r="B34" t="s">
        <v>759</v>
      </c>
      <c r="C34">
        <v>30248.115799999563</v>
      </c>
      <c r="D34">
        <v>18904</v>
      </c>
      <c r="E34">
        <v>1.6000907638594775</v>
      </c>
      <c r="F34">
        <v>1316940615</v>
      </c>
      <c r="G34">
        <v>116326</v>
      </c>
      <c r="H34">
        <v>2024</v>
      </c>
      <c r="I34">
        <v>36</v>
      </c>
    </row>
    <row r="35" spans="1:9" x14ac:dyDescent="0.3">
      <c r="A35">
        <v>105</v>
      </c>
      <c r="B35" t="s">
        <v>743</v>
      </c>
      <c r="C35">
        <v>18085.153199999335</v>
      </c>
      <c r="D35">
        <v>22588</v>
      </c>
      <c r="E35">
        <v>0.80065314326187953</v>
      </c>
      <c r="F35">
        <v>706927989</v>
      </c>
      <c r="G35">
        <v>94574</v>
      </c>
      <c r="H35">
        <v>2024</v>
      </c>
      <c r="I35">
        <v>36</v>
      </c>
    </row>
    <row r="36" spans="1:9" x14ac:dyDescent="0.3">
      <c r="A36">
        <v>106</v>
      </c>
      <c r="B36" t="s">
        <v>705</v>
      </c>
      <c r="C36">
        <v>2526.5735000000104</v>
      </c>
      <c r="D36">
        <v>3301</v>
      </c>
      <c r="E36">
        <v>0.76539639503181167</v>
      </c>
      <c r="F36">
        <v>57228913</v>
      </c>
      <c r="G36">
        <v>12898</v>
      </c>
      <c r="H36">
        <v>2024</v>
      </c>
      <c r="I36">
        <v>36</v>
      </c>
    </row>
    <row r="37" spans="1:9" x14ac:dyDescent="0.3">
      <c r="A37">
        <v>114</v>
      </c>
      <c r="B37" t="s">
        <v>851</v>
      </c>
      <c r="C37">
        <v>8960.6079999999674</v>
      </c>
      <c r="D37">
        <v>9132</v>
      </c>
      <c r="E37">
        <v>0.98123171265877873</v>
      </c>
      <c r="F37">
        <v>273671692</v>
      </c>
      <c r="G37">
        <v>45206</v>
      </c>
      <c r="H37">
        <v>2024</v>
      </c>
      <c r="I37">
        <v>36</v>
      </c>
    </row>
    <row r="38" spans="1:9" x14ac:dyDescent="0.3">
      <c r="A38">
        <v>122</v>
      </c>
      <c r="B38" t="s">
        <v>750</v>
      </c>
      <c r="C38">
        <v>31345.80079999983</v>
      </c>
      <c r="D38">
        <v>36299</v>
      </c>
      <c r="E38">
        <v>0.8635444722995077</v>
      </c>
      <c r="F38">
        <v>665996789</v>
      </c>
      <c r="G38">
        <v>167460</v>
      </c>
      <c r="H38">
        <v>2024</v>
      </c>
      <c r="I38">
        <v>36</v>
      </c>
    </row>
    <row r="39" spans="1:9" x14ac:dyDescent="0.3">
      <c r="A39">
        <v>126</v>
      </c>
      <c r="B39" t="s">
        <v>852</v>
      </c>
      <c r="C39">
        <v>12780.576500000063</v>
      </c>
      <c r="D39">
        <v>10212</v>
      </c>
      <c r="E39">
        <v>1.2515253133568414</v>
      </c>
      <c r="F39">
        <v>403974961</v>
      </c>
      <c r="G39">
        <v>62133</v>
      </c>
      <c r="H39">
        <v>2024</v>
      </c>
      <c r="I39">
        <v>36</v>
      </c>
    </row>
    <row r="40" spans="1:9" x14ac:dyDescent="0.3">
      <c r="A40">
        <v>127</v>
      </c>
      <c r="B40" t="s">
        <v>746</v>
      </c>
      <c r="C40">
        <v>14659.965399999988</v>
      </c>
      <c r="D40">
        <v>14890</v>
      </c>
      <c r="E40">
        <v>0.98455106783075808</v>
      </c>
      <c r="F40">
        <v>753543384</v>
      </c>
      <c r="G40">
        <v>65782</v>
      </c>
      <c r="H40">
        <v>2024</v>
      </c>
      <c r="I40">
        <v>36</v>
      </c>
    </row>
    <row r="41" spans="1:9" x14ac:dyDescent="0.3">
      <c r="A41">
        <v>129</v>
      </c>
      <c r="B41" t="s">
        <v>758</v>
      </c>
      <c r="C41">
        <v>7313.3563000001159</v>
      </c>
      <c r="D41">
        <v>8522</v>
      </c>
      <c r="E41">
        <v>0.85817370335603327</v>
      </c>
      <c r="F41">
        <v>172457497</v>
      </c>
      <c r="G41">
        <v>40034</v>
      </c>
      <c r="H41">
        <v>2024</v>
      </c>
      <c r="I41">
        <v>36</v>
      </c>
    </row>
    <row r="42" spans="1:9" x14ac:dyDescent="0.3">
      <c r="A42">
        <v>133</v>
      </c>
      <c r="B42" t="s">
        <v>730</v>
      </c>
      <c r="C42">
        <v>3262.2501000000061</v>
      </c>
      <c r="D42">
        <v>3354</v>
      </c>
      <c r="E42">
        <v>0.97264463327370487</v>
      </c>
      <c r="F42">
        <v>121026483</v>
      </c>
      <c r="G42">
        <v>21612</v>
      </c>
      <c r="H42">
        <v>2024</v>
      </c>
      <c r="I42">
        <v>36</v>
      </c>
    </row>
    <row r="43" spans="1:9" x14ac:dyDescent="0.3">
      <c r="A43">
        <v>138</v>
      </c>
      <c r="B43" t="s">
        <v>861</v>
      </c>
      <c r="C43">
        <v>11215.962999999867</v>
      </c>
      <c r="D43">
        <v>15480</v>
      </c>
      <c r="E43">
        <v>0.72454541343668388</v>
      </c>
      <c r="F43">
        <v>254662753</v>
      </c>
      <c r="G43">
        <v>53411</v>
      </c>
      <c r="H43">
        <v>2024</v>
      </c>
      <c r="I43">
        <v>36</v>
      </c>
    </row>
    <row r="44" spans="1:9" x14ac:dyDescent="0.3">
      <c r="A44">
        <v>345</v>
      </c>
      <c r="B44" t="s">
        <v>744</v>
      </c>
      <c r="C44">
        <v>19120.011699999792</v>
      </c>
      <c r="D44">
        <v>20923</v>
      </c>
      <c r="E44">
        <v>0.91382744826266749</v>
      </c>
      <c r="F44">
        <v>796774675</v>
      </c>
      <c r="G44">
        <v>117286</v>
      </c>
      <c r="H44">
        <v>2024</v>
      </c>
      <c r="I44">
        <v>36</v>
      </c>
    </row>
    <row r="45" spans="1:9" x14ac:dyDescent="0.3">
      <c r="A45">
        <v>3107</v>
      </c>
      <c r="B45" t="s">
        <v>713</v>
      </c>
      <c r="C45">
        <v>32252.402699999384</v>
      </c>
      <c r="D45">
        <v>27148</v>
      </c>
      <c r="E45">
        <v>1.1880213164873796</v>
      </c>
      <c r="F45">
        <v>1401200821</v>
      </c>
      <c r="G45">
        <v>199607</v>
      </c>
      <c r="H45">
        <v>2024</v>
      </c>
      <c r="I45">
        <v>36</v>
      </c>
    </row>
    <row r="46" spans="1:9" x14ac:dyDescent="0.3">
      <c r="A46">
        <v>3108</v>
      </c>
      <c r="B46" t="s">
        <v>716</v>
      </c>
      <c r="C46">
        <v>9009.1869000004135</v>
      </c>
      <c r="D46">
        <v>11234</v>
      </c>
      <c r="E46">
        <v>0.80195717464842564</v>
      </c>
      <c r="F46">
        <v>254294031</v>
      </c>
      <c r="G46">
        <v>75593</v>
      </c>
      <c r="H46">
        <v>2024</v>
      </c>
      <c r="I46">
        <v>36</v>
      </c>
    </row>
    <row r="47" spans="1:9" x14ac:dyDescent="0.3">
      <c r="A47">
        <v>3110</v>
      </c>
      <c r="B47" t="s">
        <v>736</v>
      </c>
      <c r="C47">
        <v>7368.3934000000363</v>
      </c>
      <c r="D47">
        <v>7932</v>
      </c>
      <c r="E47">
        <v>0.92894520927887503</v>
      </c>
      <c r="F47">
        <v>530442584</v>
      </c>
      <c r="G47">
        <v>43200</v>
      </c>
      <c r="H47">
        <v>2024</v>
      </c>
      <c r="I47">
        <v>36</v>
      </c>
    </row>
    <row r="48" spans="1:9" x14ac:dyDescent="0.3">
      <c r="A48">
        <v>3111</v>
      </c>
      <c r="B48" t="s">
        <v>2201</v>
      </c>
      <c r="C48">
        <v>8099.5507000001353</v>
      </c>
      <c r="D48">
        <v>9318</v>
      </c>
      <c r="E48">
        <v>0.86923703584461631</v>
      </c>
      <c r="F48">
        <v>204620947</v>
      </c>
      <c r="G48">
        <v>56051</v>
      </c>
      <c r="H48">
        <v>2024</v>
      </c>
      <c r="I48">
        <v>36</v>
      </c>
    </row>
    <row r="49" spans="1:9" x14ac:dyDescent="0.3">
      <c r="A49">
        <v>3112</v>
      </c>
      <c r="B49" t="s">
        <v>745</v>
      </c>
      <c r="C49">
        <v>16964.079399999751</v>
      </c>
      <c r="D49">
        <v>20043</v>
      </c>
      <c r="E49">
        <v>0.84638424387565492</v>
      </c>
      <c r="F49">
        <v>438262593</v>
      </c>
      <c r="G49">
        <v>93243</v>
      </c>
      <c r="H49">
        <v>2024</v>
      </c>
      <c r="I49">
        <v>36</v>
      </c>
    </row>
    <row r="50" spans="1:9" x14ac:dyDescent="0.3">
      <c r="A50">
        <v>3113</v>
      </c>
      <c r="B50" t="s">
        <v>751</v>
      </c>
      <c r="C50">
        <v>34246.092499999868</v>
      </c>
      <c r="D50">
        <v>34049</v>
      </c>
      <c r="E50">
        <v>1.0057884959910679</v>
      </c>
      <c r="F50">
        <v>1280030041</v>
      </c>
      <c r="G50">
        <v>179059</v>
      </c>
      <c r="H50">
        <v>2024</v>
      </c>
      <c r="I50">
        <v>36</v>
      </c>
    </row>
    <row r="51" spans="1:9" x14ac:dyDescent="0.3">
      <c r="A51">
        <v>3115</v>
      </c>
      <c r="B51" t="s">
        <v>760</v>
      </c>
      <c r="C51">
        <v>54249.058400001515</v>
      </c>
      <c r="D51">
        <v>44025</v>
      </c>
      <c r="E51">
        <v>1.2322330130607952</v>
      </c>
      <c r="F51">
        <v>3362781460</v>
      </c>
      <c r="G51">
        <v>285725</v>
      </c>
      <c r="H51">
        <v>2024</v>
      </c>
      <c r="I51">
        <v>36</v>
      </c>
    </row>
    <row r="52" spans="1:9" x14ac:dyDescent="0.3">
      <c r="A52">
        <v>6309</v>
      </c>
      <c r="B52" t="s">
        <v>707</v>
      </c>
      <c r="C52">
        <v>11036.945600000157</v>
      </c>
      <c r="D52">
        <v>10982</v>
      </c>
      <c r="E52">
        <v>1.0050032416681987</v>
      </c>
      <c r="F52">
        <v>346473555</v>
      </c>
      <c r="G52">
        <v>57216</v>
      </c>
      <c r="H52">
        <v>2024</v>
      </c>
      <c r="I52">
        <v>36</v>
      </c>
    </row>
    <row r="53" spans="1:9" x14ac:dyDescent="0.3">
      <c r="A53">
        <v>6546</v>
      </c>
      <c r="B53" t="s">
        <v>949</v>
      </c>
      <c r="C53">
        <v>35376.684299999841</v>
      </c>
      <c r="D53">
        <v>22188</v>
      </c>
      <c r="E53">
        <v>1.5944061790156769</v>
      </c>
      <c r="F53">
        <v>973982373</v>
      </c>
      <c r="G53">
        <v>127141</v>
      </c>
      <c r="H53">
        <v>2024</v>
      </c>
      <c r="I53">
        <v>36</v>
      </c>
    </row>
    <row r="54" spans="1:9" x14ac:dyDescent="0.3">
      <c r="A54">
        <v>6547</v>
      </c>
      <c r="B54" t="s">
        <v>735</v>
      </c>
      <c r="C54">
        <v>8008.7247000001398</v>
      </c>
      <c r="D54">
        <v>8269</v>
      </c>
      <c r="E54">
        <v>0.96852396904101345</v>
      </c>
      <c r="F54">
        <v>217426063</v>
      </c>
      <c r="G54">
        <v>36304</v>
      </c>
      <c r="H54">
        <v>2024</v>
      </c>
      <c r="I54">
        <v>36</v>
      </c>
    </row>
    <row r="55" spans="1:9" x14ac:dyDescent="0.3">
      <c r="A55">
        <v>6963</v>
      </c>
      <c r="B55" t="s">
        <v>747</v>
      </c>
      <c r="C55">
        <v>225.38570000000004</v>
      </c>
      <c r="D55">
        <v>82</v>
      </c>
      <c r="E55">
        <v>2.7486060975609763</v>
      </c>
      <c r="F55">
        <v>11277615</v>
      </c>
      <c r="G55">
        <v>1274</v>
      </c>
      <c r="H55">
        <v>2024</v>
      </c>
      <c r="I55">
        <v>36</v>
      </c>
    </row>
    <row r="56" spans="1:9" x14ac:dyDescent="0.3">
      <c r="A56">
        <v>8701</v>
      </c>
      <c r="B56" t="s">
        <v>753</v>
      </c>
      <c r="C56">
        <v>12331.012399999934</v>
      </c>
      <c r="D56">
        <v>14598</v>
      </c>
      <c r="E56">
        <v>0.84470560350732526</v>
      </c>
      <c r="F56">
        <v>317551118</v>
      </c>
      <c r="G56">
        <v>60357</v>
      </c>
      <c r="H56">
        <v>2024</v>
      </c>
      <c r="I56">
        <v>36</v>
      </c>
    </row>
    <row r="57" spans="1:9" x14ac:dyDescent="0.3">
      <c r="A57">
        <v>8702</v>
      </c>
      <c r="B57" t="s">
        <v>711</v>
      </c>
      <c r="C57">
        <v>56350.696299999501</v>
      </c>
      <c r="D57">
        <v>38240</v>
      </c>
      <c r="E57">
        <v>1.473606074790782</v>
      </c>
      <c r="F57">
        <v>1742377242</v>
      </c>
      <c r="G57">
        <v>256180</v>
      </c>
      <c r="H57">
        <v>2024</v>
      </c>
      <c r="I57">
        <v>36</v>
      </c>
    </row>
    <row r="58" spans="1:9" x14ac:dyDescent="0.3">
      <c r="A58">
        <v>11467</v>
      </c>
      <c r="B58" t="s">
        <v>1490</v>
      </c>
      <c r="C58">
        <v>1425.343299999998</v>
      </c>
      <c r="D58">
        <v>1596</v>
      </c>
      <c r="E58">
        <v>0.89307224310776812</v>
      </c>
      <c r="F58">
        <v>42317280</v>
      </c>
      <c r="G58">
        <v>9907</v>
      </c>
      <c r="H58">
        <v>2024</v>
      </c>
      <c r="I58">
        <v>36</v>
      </c>
    </row>
    <row r="59" spans="1:9" x14ac:dyDescent="0.3">
      <c r="A59">
        <v>14495</v>
      </c>
      <c r="B59" t="s">
        <v>706</v>
      </c>
      <c r="C59">
        <v>2894.3738000000062</v>
      </c>
      <c r="D59">
        <v>3618</v>
      </c>
      <c r="E59">
        <v>0.79999275843007356</v>
      </c>
      <c r="F59">
        <v>65871479</v>
      </c>
      <c r="G59">
        <v>16229</v>
      </c>
      <c r="H59">
        <v>2024</v>
      </c>
      <c r="I59">
        <v>36</v>
      </c>
    </row>
    <row r="60" spans="1:9" x14ac:dyDescent="0.3">
      <c r="A60">
        <v>14496</v>
      </c>
      <c r="B60" t="s">
        <v>857</v>
      </c>
      <c r="C60">
        <v>6928.2648999999683</v>
      </c>
      <c r="D60">
        <v>7323</v>
      </c>
      <c r="E60">
        <v>0.94609653147616668</v>
      </c>
      <c r="F60">
        <v>294546917</v>
      </c>
      <c r="G60">
        <v>45385</v>
      </c>
      <c r="H60">
        <v>2024</v>
      </c>
      <c r="I60">
        <v>36</v>
      </c>
    </row>
    <row r="61" spans="1:9" x14ac:dyDescent="0.3">
      <c r="A61">
        <v>21965</v>
      </c>
      <c r="B61" t="s">
        <v>2906</v>
      </c>
      <c r="C61">
        <v>145.1395</v>
      </c>
      <c r="D61">
        <v>196</v>
      </c>
      <c r="E61">
        <v>0.74050765306122446</v>
      </c>
      <c r="F61">
        <v>2959245</v>
      </c>
      <c r="G61">
        <v>525</v>
      </c>
      <c r="H61">
        <v>2024</v>
      </c>
      <c r="I61">
        <v>36</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DA4D7-BD72-4582-AD2B-F373B645476C}">
  <sheetPr codeName="Sheet36">
    <tabColor theme="8" tint="0.59999389629810485"/>
  </sheetPr>
  <dimension ref="A1:I61"/>
  <sheetViews>
    <sheetView workbookViewId="0">
      <selection activeCell="A2" sqref="A2:I61"/>
    </sheetView>
  </sheetViews>
  <sheetFormatPr defaultRowHeight="14.4" x14ac:dyDescent="0.3"/>
  <cols>
    <col min="1" max="1" width="13" customWidth="1"/>
    <col min="2" max="2" width="41" customWidth="1"/>
    <col min="3" max="7" width="13" customWidth="1"/>
  </cols>
  <sheetData>
    <row r="1" spans="1:9" x14ac:dyDescent="0.3">
      <c r="A1" t="s">
        <v>2927</v>
      </c>
      <c r="B1" t="s">
        <v>2928</v>
      </c>
      <c r="C1" t="s">
        <v>1329</v>
      </c>
      <c r="D1" t="s">
        <v>3297</v>
      </c>
      <c r="E1" t="s">
        <v>1330</v>
      </c>
      <c r="F1" t="s">
        <v>3298</v>
      </c>
      <c r="G1" t="s">
        <v>3299</v>
      </c>
      <c r="H1" t="s">
        <v>2937</v>
      </c>
      <c r="I1" t="s">
        <v>2938</v>
      </c>
    </row>
    <row r="2" spans="1:9" x14ac:dyDescent="0.3">
      <c r="A2">
        <v>1</v>
      </c>
      <c r="B2" t="s">
        <v>701</v>
      </c>
      <c r="C2">
        <v>4940.2769999999955</v>
      </c>
      <c r="D2">
        <v>6160</v>
      </c>
      <c r="E2">
        <v>0.80199301948051871</v>
      </c>
      <c r="F2">
        <v>84541102</v>
      </c>
      <c r="G2">
        <v>28727</v>
      </c>
      <c r="H2">
        <v>2023</v>
      </c>
      <c r="I2">
        <v>36</v>
      </c>
    </row>
    <row r="3" spans="1:9" x14ac:dyDescent="0.3">
      <c r="A3">
        <v>2</v>
      </c>
      <c r="B3" t="s">
        <v>895</v>
      </c>
      <c r="C3">
        <v>466.50009999999935</v>
      </c>
      <c r="D3">
        <v>556</v>
      </c>
      <c r="E3">
        <v>0.83902895683453116</v>
      </c>
      <c r="F3">
        <v>11119043</v>
      </c>
      <c r="G3">
        <v>4012</v>
      </c>
      <c r="H3">
        <v>2023</v>
      </c>
      <c r="I3">
        <v>36</v>
      </c>
    </row>
    <row r="4" spans="1:9" x14ac:dyDescent="0.3">
      <c r="A4">
        <v>4</v>
      </c>
      <c r="B4" t="s">
        <v>704</v>
      </c>
      <c r="C4">
        <v>48690.468900001651</v>
      </c>
      <c r="D4">
        <v>43145</v>
      </c>
      <c r="E4">
        <v>1.1285309746205041</v>
      </c>
      <c r="F4">
        <v>1535008584</v>
      </c>
      <c r="G4">
        <v>241085</v>
      </c>
      <c r="H4">
        <v>2023</v>
      </c>
      <c r="I4">
        <v>36</v>
      </c>
    </row>
    <row r="5" spans="1:9" x14ac:dyDescent="0.3">
      <c r="A5">
        <v>5</v>
      </c>
      <c r="B5" t="s">
        <v>703</v>
      </c>
      <c r="C5">
        <v>3421.7269999999844</v>
      </c>
      <c r="D5">
        <v>4751</v>
      </c>
      <c r="E5">
        <v>0.72021195537781191</v>
      </c>
      <c r="F5">
        <v>88587575</v>
      </c>
      <c r="G5">
        <v>19796</v>
      </c>
      <c r="H5">
        <v>2023</v>
      </c>
      <c r="I5">
        <v>36</v>
      </c>
    </row>
    <row r="6" spans="1:9" x14ac:dyDescent="0.3">
      <c r="A6">
        <v>8</v>
      </c>
      <c r="B6" t="s">
        <v>721</v>
      </c>
      <c r="C6">
        <v>618.61540000000014</v>
      </c>
      <c r="D6">
        <v>816</v>
      </c>
      <c r="E6">
        <v>0.7581071078431374</v>
      </c>
      <c r="F6">
        <v>14475884</v>
      </c>
      <c r="G6">
        <v>2940</v>
      </c>
      <c r="H6">
        <v>2023</v>
      </c>
      <c r="I6">
        <v>36</v>
      </c>
    </row>
    <row r="7" spans="1:9" x14ac:dyDescent="0.3">
      <c r="A7">
        <v>22</v>
      </c>
      <c r="B7" t="s">
        <v>715</v>
      </c>
      <c r="C7">
        <v>72357.254200000505</v>
      </c>
      <c r="D7">
        <v>47086</v>
      </c>
      <c r="E7">
        <v>1.5367042050715818</v>
      </c>
      <c r="F7">
        <v>4970608052</v>
      </c>
      <c r="G7">
        <v>311120</v>
      </c>
      <c r="H7">
        <v>2023</v>
      </c>
      <c r="I7">
        <v>36</v>
      </c>
    </row>
    <row r="8" spans="1:9" x14ac:dyDescent="0.3">
      <c r="A8">
        <v>25</v>
      </c>
      <c r="B8" t="s">
        <v>749</v>
      </c>
      <c r="C8">
        <v>3493.6719000000066</v>
      </c>
      <c r="D8">
        <v>4166</v>
      </c>
      <c r="E8">
        <v>0.8386154344695167</v>
      </c>
      <c r="F8">
        <v>136364536</v>
      </c>
      <c r="G8">
        <v>21073</v>
      </c>
      <c r="H8">
        <v>2023</v>
      </c>
      <c r="I8">
        <v>36</v>
      </c>
    </row>
    <row r="9" spans="1:9" x14ac:dyDescent="0.3">
      <c r="A9">
        <v>39</v>
      </c>
      <c r="B9" t="s">
        <v>717</v>
      </c>
      <c r="C9">
        <v>17479.714900000097</v>
      </c>
      <c r="D9">
        <v>17326</v>
      </c>
      <c r="E9">
        <v>1.0088719208126571</v>
      </c>
      <c r="F9">
        <v>355425985</v>
      </c>
      <c r="G9">
        <v>83350</v>
      </c>
      <c r="H9">
        <v>2023</v>
      </c>
      <c r="I9">
        <v>36</v>
      </c>
    </row>
    <row r="10" spans="1:9" x14ac:dyDescent="0.3">
      <c r="A10">
        <v>40</v>
      </c>
      <c r="B10" t="s">
        <v>722</v>
      </c>
      <c r="C10">
        <v>4553.5105000000385</v>
      </c>
      <c r="D10">
        <v>4947</v>
      </c>
      <c r="E10">
        <v>0.92045896502931845</v>
      </c>
      <c r="F10">
        <v>105026976</v>
      </c>
      <c r="G10">
        <v>23632</v>
      </c>
      <c r="H10">
        <v>2023</v>
      </c>
      <c r="I10">
        <v>36</v>
      </c>
    </row>
    <row r="11" spans="1:9" x14ac:dyDescent="0.3">
      <c r="A11">
        <v>42</v>
      </c>
      <c r="B11" t="s">
        <v>846</v>
      </c>
      <c r="C11">
        <v>2572.5229000000058</v>
      </c>
      <c r="D11">
        <v>2829</v>
      </c>
      <c r="E11">
        <v>0.9093400141392739</v>
      </c>
      <c r="F11">
        <v>61360148</v>
      </c>
      <c r="G11">
        <v>22901</v>
      </c>
      <c r="H11">
        <v>2023</v>
      </c>
      <c r="I11">
        <v>36</v>
      </c>
    </row>
    <row r="12" spans="1:9" x14ac:dyDescent="0.3">
      <c r="A12">
        <v>46</v>
      </c>
      <c r="B12" t="s">
        <v>712</v>
      </c>
      <c r="C12">
        <v>30940.394599999574</v>
      </c>
      <c r="D12">
        <v>15214</v>
      </c>
      <c r="E12">
        <v>2.0336791507821461</v>
      </c>
      <c r="F12">
        <v>1951464666</v>
      </c>
      <c r="G12">
        <v>144948</v>
      </c>
      <c r="H12">
        <v>2023</v>
      </c>
      <c r="I12">
        <v>36</v>
      </c>
    </row>
    <row r="13" spans="1:9" x14ac:dyDescent="0.3">
      <c r="A13">
        <v>50</v>
      </c>
      <c r="B13" t="s">
        <v>856</v>
      </c>
      <c r="C13">
        <v>5090.259200000025</v>
      </c>
      <c r="D13">
        <v>6182</v>
      </c>
      <c r="E13">
        <v>0.8234000647039833</v>
      </c>
      <c r="F13">
        <v>167435320</v>
      </c>
      <c r="G13">
        <v>31189</v>
      </c>
      <c r="H13">
        <v>2023</v>
      </c>
      <c r="I13">
        <v>36</v>
      </c>
    </row>
    <row r="14" spans="1:9" x14ac:dyDescent="0.3">
      <c r="A14">
        <v>51</v>
      </c>
      <c r="B14" t="s">
        <v>719</v>
      </c>
      <c r="C14">
        <v>2570.8501000000092</v>
      </c>
      <c r="D14">
        <v>1288</v>
      </c>
      <c r="E14">
        <v>1.9960016304347898</v>
      </c>
      <c r="F14">
        <v>120286250</v>
      </c>
      <c r="G14">
        <v>10323</v>
      </c>
      <c r="H14">
        <v>2023</v>
      </c>
      <c r="I14">
        <v>36</v>
      </c>
    </row>
    <row r="15" spans="1:9" x14ac:dyDescent="0.3">
      <c r="A15">
        <v>53</v>
      </c>
      <c r="B15" t="s">
        <v>709</v>
      </c>
      <c r="C15">
        <v>4000.9827000000128</v>
      </c>
      <c r="D15">
        <v>4526</v>
      </c>
      <c r="E15">
        <v>0.88399971277066125</v>
      </c>
      <c r="F15">
        <v>80951087</v>
      </c>
      <c r="G15">
        <v>19610</v>
      </c>
      <c r="H15">
        <v>2023</v>
      </c>
      <c r="I15">
        <v>36</v>
      </c>
    </row>
    <row r="16" spans="1:9" x14ac:dyDescent="0.3">
      <c r="A16">
        <v>57</v>
      </c>
      <c r="B16" t="s">
        <v>720</v>
      </c>
      <c r="C16">
        <v>7112.6955000002217</v>
      </c>
      <c r="D16">
        <v>9209</v>
      </c>
      <c r="E16">
        <v>0.7723635030948226</v>
      </c>
      <c r="F16">
        <v>172064588</v>
      </c>
      <c r="G16">
        <v>38005</v>
      </c>
      <c r="H16">
        <v>2023</v>
      </c>
      <c r="I16">
        <v>36</v>
      </c>
    </row>
    <row r="17" spans="1:9" x14ac:dyDescent="0.3">
      <c r="A17">
        <v>59</v>
      </c>
      <c r="B17" t="s">
        <v>714</v>
      </c>
      <c r="C17">
        <v>7592.6125000000447</v>
      </c>
      <c r="D17">
        <v>8301</v>
      </c>
      <c r="E17">
        <v>0.91466239007349048</v>
      </c>
      <c r="F17">
        <v>340816085</v>
      </c>
      <c r="G17">
        <v>48679</v>
      </c>
      <c r="H17">
        <v>2023</v>
      </c>
      <c r="I17">
        <v>36</v>
      </c>
    </row>
    <row r="18" spans="1:9" x14ac:dyDescent="0.3">
      <c r="A18">
        <v>68</v>
      </c>
      <c r="B18" t="s">
        <v>723</v>
      </c>
      <c r="C18">
        <v>3794.0722000000014</v>
      </c>
      <c r="D18">
        <v>4293</v>
      </c>
      <c r="E18">
        <v>0.88378108548800405</v>
      </c>
      <c r="F18">
        <v>106911412</v>
      </c>
      <c r="G18">
        <v>26922</v>
      </c>
      <c r="H18">
        <v>2023</v>
      </c>
      <c r="I18">
        <v>36</v>
      </c>
    </row>
    <row r="19" spans="1:9" x14ac:dyDescent="0.3">
      <c r="A19">
        <v>73</v>
      </c>
      <c r="B19" t="s">
        <v>725</v>
      </c>
      <c r="C19">
        <v>3448.1533999999797</v>
      </c>
      <c r="D19">
        <v>3792</v>
      </c>
      <c r="E19">
        <v>0.90932315400843344</v>
      </c>
      <c r="F19">
        <v>81198085</v>
      </c>
      <c r="G19">
        <v>21429</v>
      </c>
      <c r="H19">
        <v>2023</v>
      </c>
      <c r="I19">
        <v>36</v>
      </c>
    </row>
    <row r="20" spans="1:9" x14ac:dyDescent="0.3">
      <c r="A20">
        <v>75</v>
      </c>
      <c r="B20" t="s">
        <v>849</v>
      </c>
      <c r="C20">
        <v>9750.9118000002236</v>
      </c>
      <c r="D20">
        <v>11436</v>
      </c>
      <c r="E20">
        <v>0.85265055963625602</v>
      </c>
      <c r="F20">
        <v>228347258</v>
      </c>
      <c r="G20">
        <v>55723</v>
      </c>
      <c r="H20">
        <v>2023</v>
      </c>
      <c r="I20">
        <v>36</v>
      </c>
    </row>
    <row r="21" spans="1:9" x14ac:dyDescent="0.3">
      <c r="A21">
        <v>77</v>
      </c>
      <c r="B21" t="s">
        <v>726</v>
      </c>
      <c r="C21">
        <v>5850.4342999999653</v>
      </c>
      <c r="D21">
        <v>6226</v>
      </c>
      <c r="E21">
        <v>0.93967785094763334</v>
      </c>
      <c r="F21">
        <v>153266608</v>
      </c>
      <c r="G21">
        <v>39167</v>
      </c>
      <c r="H21">
        <v>2023</v>
      </c>
      <c r="I21">
        <v>36</v>
      </c>
    </row>
    <row r="22" spans="1:9" x14ac:dyDescent="0.3">
      <c r="A22">
        <v>79</v>
      </c>
      <c r="B22" t="s">
        <v>710</v>
      </c>
      <c r="C22">
        <v>12071.206400000043</v>
      </c>
      <c r="D22">
        <v>12741</v>
      </c>
      <c r="E22">
        <v>0.94743006043482014</v>
      </c>
      <c r="F22">
        <v>283812102</v>
      </c>
      <c r="G22">
        <v>59177</v>
      </c>
      <c r="H22">
        <v>2023</v>
      </c>
      <c r="I22">
        <v>36</v>
      </c>
    </row>
    <row r="23" spans="1:9" x14ac:dyDescent="0.3">
      <c r="A23">
        <v>83</v>
      </c>
      <c r="B23" t="s">
        <v>728</v>
      </c>
      <c r="C23">
        <v>9404.2712000000902</v>
      </c>
      <c r="D23">
        <v>11394</v>
      </c>
      <c r="E23">
        <v>0.82537047568896704</v>
      </c>
      <c r="F23">
        <v>259332996</v>
      </c>
      <c r="G23">
        <v>50176</v>
      </c>
      <c r="H23">
        <v>2023</v>
      </c>
      <c r="I23">
        <v>36</v>
      </c>
    </row>
    <row r="24" spans="1:9" x14ac:dyDescent="0.3">
      <c r="A24">
        <v>85</v>
      </c>
      <c r="B24" t="s">
        <v>729</v>
      </c>
      <c r="C24">
        <v>17118.101300000017</v>
      </c>
      <c r="D24">
        <v>19117</v>
      </c>
      <c r="E24">
        <v>0.89543868284772798</v>
      </c>
      <c r="F24">
        <v>505461801</v>
      </c>
      <c r="G24">
        <v>98859</v>
      </c>
      <c r="H24">
        <v>2023</v>
      </c>
      <c r="I24">
        <v>36</v>
      </c>
    </row>
    <row r="25" spans="1:9" x14ac:dyDescent="0.3">
      <c r="A25">
        <v>88</v>
      </c>
      <c r="B25" t="s">
        <v>731</v>
      </c>
      <c r="C25">
        <v>919.77409999999952</v>
      </c>
      <c r="D25">
        <v>1397</v>
      </c>
      <c r="E25">
        <v>0.65839234073013564</v>
      </c>
      <c r="F25">
        <v>29824762</v>
      </c>
      <c r="G25">
        <v>4938</v>
      </c>
      <c r="H25">
        <v>2023</v>
      </c>
      <c r="I25">
        <v>36</v>
      </c>
    </row>
    <row r="26" spans="1:9" x14ac:dyDescent="0.3">
      <c r="A26">
        <v>89</v>
      </c>
      <c r="B26" t="s">
        <v>732</v>
      </c>
      <c r="C26">
        <v>1515.3474000000087</v>
      </c>
      <c r="D26">
        <v>1131</v>
      </c>
      <c r="E26">
        <v>1.3398297082228194</v>
      </c>
      <c r="F26">
        <v>56464589</v>
      </c>
      <c r="G26">
        <v>4391</v>
      </c>
      <c r="H26">
        <v>2023</v>
      </c>
      <c r="I26">
        <v>36</v>
      </c>
    </row>
    <row r="27" spans="1:9" x14ac:dyDescent="0.3">
      <c r="A27">
        <v>91</v>
      </c>
      <c r="B27" t="s">
        <v>733</v>
      </c>
      <c r="C27">
        <v>81911.248900000355</v>
      </c>
      <c r="D27">
        <v>48866</v>
      </c>
      <c r="E27">
        <v>1.6762421499611255</v>
      </c>
      <c r="F27">
        <v>5606563345</v>
      </c>
      <c r="G27">
        <v>350085</v>
      </c>
      <c r="H27">
        <v>2023</v>
      </c>
      <c r="I27">
        <v>36</v>
      </c>
    </row>
    <row r="28" spans="1:9" x14ac:dyDescent="0.3">
      <c r="A28">
        <v>97</v>
      </c>
      <c r="B28" t="s">
        <v>737</v>
      </c>
      <c r="C28">
        <v>8600.9699000001201</v>
      </c>
      <c r="D28">
        <v>10289</v>
      </c>
      <c r="E28">
        <v>0.83593837107591795</v>
      </c>
      <c r="F28">
        <v>178249879</v>
      </c>
      <c r="G28">
        <v>38078</v>
      </c>
      <c r="H28">
        <v>2023</v>
      </c>
      <c r="I28">
        <v>36</v>
      </c>
    </row>
    <row r="29" spans="1:9" x14ac:dyDescent="0.3">
      <c r="A29">
        <v>98</v>
      </c>
      <c r="B29" t="s">
        <v>708</v>
      </c>
      <c r="C29">
        <v>5642.2544999999864</v>
      </c>
      <c r="D29">
        <v>5760</v>
      </c>
      <c r="E29">
        <v>0.9795580729166643</v>
      </c>
      <c r="F29">
        <v>120624448</v>
      </c>
      <c r="G29">
        <v>24719</v>
      </c>
      <c r="H29">
        <v>2023</v>
      </c>
      <c r="I29">
        <v>36</v>
      </c>
    </row>
    <row r="30" spans="1:9" x14ac:dyDescent="0.3">
      <c r="A30">
        <v>99</v>
      </c>
      <c r="B30" t="s">
        <v>959</v>
      </c>
      <c r="C30">
        <v>6223.5472000000182</v>
      </c>
      <c r="D30">
        <v>7275</v>
      </c>
      <c r="E30">
        <v>0.85547040549828424</v>
      </c>
      <c r="F30">
        <v>149765354</v>
      </c>
      <c r="G30">
        <v>40440</v>
      </c>
      <c r="H30">
        <v>2023</v>
      </c>
      <c r="I30">
        <v>36</v>
      </c>
    </row>
    <row r="31" spans="1:9" x14ac:dyDescent="0.3">
      <c r="A31">
        <v>100</v>
      </c>
      <c r="B31" t="s">
        <v>739</v>
      </c>
      <c r="C31">
        <v>10424.767700000077</v>
      </c>
      <c r="D31">
        <v>12087</v>
      </c>
      <c r="E31">
        <v>0.86247767849756574</v>
      </c>
      <c r="F31">
        <v>213010645</v>
      </c>
      <c r="G31">
        <v>55636</v>
      </c>
      <c r="H31">
        <v>2023</v>
      </c>
      <c r="I31">
        <v>36</v>
      </c>
    </row>
    <row r="32" spans="1:9" x14ac:dyDescent="0.3">
      <c r="A32">
        <v>101</v>
      </c>
      <c r="B32" t="s">
        <v>740</v>
      </c>
      <c r="C32">
        <v>392.4846</v>
      </c>
      <c r="D32">
        <v>708</v>
      </c>
      <c r="E32">
        <v>0.55435677966101693</v>
      </c>
      <c r="F32">
        <v>13581608</v>
      </c>
      <c r="G32">
        <v>2203</v>
      </c>
      <c r="H32">
        <v>2023</v>
      </c>
      <c r="I32">
        <v>36</v>
      </c>
    </row>
    <row r="33" spans="1:9" x14ac:dyDescent="0.3">
      <c r="A33">
        <v>103</v>
      </c>
      <c r="B33" t="s">
        <v>742</v>
      </c>
      <c r="C33">
        <v>5550.0490999999674</v>
      </c>
      <c r="D33">
        <v>3012</v>
      </c>
      <c r="E33">
        <v>1.8426457835325256</v>
      </c>
      <c r="F33">
        <v>144296018</v>
      </c>
      <c r="G33">
        <v>8622</v>
      </c>
      <c r="H33">
        <v>2023</v>
      </c>
      <c r="I33">
        <v>36</v>
      </c>
    </row>
    <row r="34" spans="1:9" x14ac:dyDescent="0.3">
      <c r="A34">
        <v>104</v>
      </c>
      <c r="B34" t="s">
        <v>759</v>
      </c>
      <c r="C34">
        <v>27882.974199999549</v>
      </c>
      <c r="D34">
        <v>17447</v>
      </c>
      <c r="E34">
        <v>1.5981529317360892</v>
      </c>
      <c r="F34">
        <v>1217609529</v>
      </c>
      <c r="G34">
        <v>111026</v>
      </c>
      <c r="H34">
        <v>2023</v>
      </c>
      <c r="I34">
        <v>36</v>
      </c>
    </row>
    <row r="35" spans="1:9" x14ac:dyDescent="0.3">
      <c r="A35">
        <v>105</v>
      </c>
      <c r="B35" t="s">
        <v>743</v>
      </c>
      <c r="C35">
        <v>17716.386199999153</v>
      </c>
      <c r="D35">
        <v>22277</v>
      </c>
      <c r="E35">
        <v>0.79527702114284482</v>
      </c>
      <c r="F35">
        <v>699937023</v>
      </c>
      <c r="G35">
        <v>92882</v>
      </c>
      <c r="H35">
        <v>2023</v>
      </c>
      <c r="I35">
        <v>36</v>
      </c>
    </row>
    <row r="36" spans="1:9" x14ac:dyDescent="0.3">
      <c r="A36">
        <v>106</v>
      </c>
      <c r="B36" t="s">
        <v>705</v>
      </c>
      <c r="C36">
        <v>2781.3209000000156</v>
      </c>
      <c r="D36">
        <v>3615</v>
      </c>
      <c r="E36">
        <v>0.76938337482711361</v>
      </c>
      <c r="F36">
        <v>64309607</v>
      </c>
      <c r="G36">
        <v>17721</v>
      </c>
      <c r="H36">
        <v>2023</v>
      </c>
      <c r="I36">
        <v>36</v>
      </c>
    </row>
    <row r="37" spans="1:9" x14ac:dyDescent="0.3">
      <c r="A37">
        <v>114</v>
      </c>
      <c r="B37" t="s">
        <v>851</v>
      </c>
      <c r="C37">
        <v>9248.8605999999818</v>
      </c>
      <c r="D37">
        <v>9634</v>
      </c>
      <c r="E37">
        <v>0.96002289806933583</v>
      </c>
      <c r="F37">
        <v>292939837</v>
      </c>
      <c r="G37">
        <v>47878</v>
      </c>
      <c r="H37">
        <v>2023</v>
      </c>
      <c r="I37">
        <v>36</v>
      </c>
    </row>
    <row r="38" spans="1:9" x14ac:dyDescent="0.3">
      <c r="A38">
        <v>122</v>
      </c>
      <c r="B38" t="s">
        <v>750</v>
      </c>
      <c r="C38">
        <v>29036.03519999962</v>
      </c>
      <c r="D38">
        <v>33268</v>
      </c>
      <c r="E38">
        <v>0.87279172778645009</v>
      </c>
      <c r="F38">
        <v>599354169</v>
      </c>
      <c r="G38">
        <v>148869</v>
      </c>
      <c r="H38">
        <v>2023</v>
      </c>
      <c r="I38">
        <v>36</v>
      </c>
    </row>
    <row r="39" spans="1:9" x14ac:dyDescent="0.3">
      <c r="A39">
        <v>126</v>
      </c>
      <c r="B39" t="s">
        <v>852</v>
      </c>
      <c r="C39">
        <v>14781.967700000003</v>
      </c>
      <c r="D39">
        <v>11798</v>
      </c>
      <c r="E39">
        <v>1.2529214866926601</v>
      </c>
      <c r="F39">
        <v>483060508</v>
      </c>
      <c r="G39">
        <v>70460</v>
      </c>
      <c r="H39">
        <v>2023</v>
      </c>
      <c r="I39">
        <v>36</v>
      </c>
    </row>
    <row r="40" spans="1:9" x14ac:dyDescent="0.3">
      <c r="A40">
        <v>127</v>
      </c>
      <c r="B40" t="s">
        <v>746</v>
      </c>
      <c r="C40">
        <v>14268.673199999814</v>
      </c>
      <c r="D40">
        <v>14983</v>
      </c>
      <c r="E40">
        <v>0.9523241807381575</v>
      </c>
      <c r="F40">
        <v>920133319</v>
      </c>
      <c r="G40">
        <v>64636</v>
      </c>
      <c r="H40">
        <v>2023</v>
      </c>
      <c r="I40">
        <v>36</v>
      </c>
    </row>
    <row r="41" spans="1:9" x14ac:dyDescent="0.3">
      <c r="A41">
        <v>129</v>
      </c>
      <c r="B41" t="s">
        <v>758</v>
      </c>
      <c r="C41">
        <v>6410.4535000000578</v>
      </c>
      <c r="D41">
        <v>7676</v>
      </c>
      <c r="E41">
        <v>0.83512942939031498</v>
      </c>
      <c r="F41">
        <v>152780689</v>
      </c>
      <c r="G41">
        <v>37494</v>
      </c>
      <c r="H41">
        <v>2023</v>
      </c>
      <c r="I41">
        <v>36</v>
      </c>
    </row>
    <row r="42" spans="1:9" x14ac:dyDescent="0.3">
      <c r="A42">
        <v>133</v>
      </c>
      <c r="B42" t="s">
        <v>730</v>
      </c>
      <c r="C42">
        <v>3000.28370000001</v>
      </c>
      <c r="D42">
        <v>3169</v>
      </c>
      <c r="E42">
        <v>0.94676039760177022</v>
      </c>
      <c r="F42">
        <v>102473319</v>
      </c>
      <c r="G42">
        <v>19172</v>
      </c>
      <c r="H42">
        <v>2023</v>
      </c>
      <c r="I42">
        <v>36</v>
      </c>
    </row>
    <row r="43" spans="1:9" x14ac:dyDescent="0.3">
      <c r="A43">
        <v>138</v>
      </c>
      <c r="B43" t="s">
        <v>861</v>
      </c>
      <c r="C43">
        <v>10528.624400000059</v>
      </c>
      <c r="D43">
        <v>14529</v>
      </c>
      <c r="E43">
        <v>0.72466270218184725</v>
      </c>
      <c r="F43">
        <v>221770539</v>
      </c>
      <c r="G43">
        <v>49796</v>
      </c>
      <c r="H43">
        <v>2023</v>
      </c>
      <c r="I43">
        <v>36</v>
      </c>
    </row>
    <row r="44" spans="1:9" x14ac:dyDescent="0.3">
      <c r="A44">
        <v>345</v>
      </c>
      <c r="B44" t="s">
        <v>744</v>
      </c>
      <c r="C44">
        <v>17635.418799999828</v>
      </c>
      <c r="D44">
        <v>19212</v>
      </c>
      <c r="E44">
        <v>0.91793768478033666</v>
      </c>
      <c r="F44">
        <v>749513584</v>
      </c>
      <c r="G44">
        <v>112544</v>
      </c>
      <c r="H44">
        <v>2023</v>
      </c>
      <c r="I44">
        <v>36</v>
      </c>
    </row>
    <row r="45" spans="1:9" x14ac:dyDescent="0.3">
      <c r="A45">
        <v>3107</v>
      </c>
      <c r="B45" t="s">
        <v>713</v>
      </c>
      <c r="C45">
        <v>29378.688499999225</v>
      </c>
      <c r="D45">
        <v>25170</v>
      </c>
      <c r="E45">
        <v>1.1672105085418842</v>
      </c>
      <c r="F45">
        <v>1179375356</v>
      </c>
      <c r="G45">
        <v>186858</v>
      </c>
      <c r="H45">
        <v>2023</v>
      </c>
      <c r="I45">
        <v>36</v>
      </c>
    </row>
    <row r="46" spans="1:9" x14ac:dyDescent="0.3">
      <c r="A46">
        <v>3108</v>
      </c>
      <c r="B46" t="s">
        <v>716</v>
      </c>
      <c r="C46">
        <v>7759.7453999999079</v>
      </c>
      <c r="D46">
        <v>9729</v>
      </c>
      <c r="E46">
        <v>0.79758920752388818</v>
      </c>
      <c r="F46">
        <v>217938174</v>
      </c>
      <c r="G46">
        <v>68094</v>
      </c>
      <c r="H46">
        <v>2023</v>
      </c>
      <c r="I46">
        <v>36</v>
      </c>
    </row>
    <row r="47" spans="1:9" x14ac:dyDescent="0.3">
      <c r="A47">
        <v>3110</v>
      </c>
      <c r="B47" t="s">
        <v>736</v>
      </c>
      <c r="C47">
        <v>7077.6605000001045</v>
      </c>
      <c r="D47">
        <v>7714</v>
      </c>
      <c r="E47">
        <v>0.9175084910552378</v>
      </c>
      <c r="F47">
        <v>478440911</v>
      </c>
      <c r="G47">
        <v>45888</v>
      </c>
      <c r="H47">
        <v>2023</v>
      </c>
      <c r="I47">
        <v>36</v>
      </c>
    </row>
    <row r="48" spans="1:9" x14ac:dyDescent="0.3">
      <c r="A48">
        <v>3111</v>
      </c>
      <c r="B48" t="s">
        <v>2201</v>
      </c>
      <c r="C48">
        <v>7917.3755000000656</v>
      </c>
      <c r="D48">
        <v>8874</v>
      </c>
      <c r="E48">
        <v>0.89219917737210563</v>
      </c>
      <c r="F48">
        <v>198723658</v>
      </c>
      <c r="G48">
        <v>54946</v>
      </c>
      <c r="H48">
        <v>2023</v>
      </c>
      <c r="I48">
        <v>36</v>
      </c>
    </row>
    <row r="49" spans="1:9" x14ac:dyDescent="0.3">
      <c r="A49">
        <v>3112</v>
      </c>
      <c r="B49" t="s">
        <v>745</v>
      </c>
      <c r="C49">
        <v>16370.592199999715</v>
      </c>
      <c r="D49">
        <v>19116</v>
      </c>
      <c r="E49">
        <v>0.85638168026782358</v>
      </c>
      <c r="F49">
        <v>349133071</v>
      </c>
      <c r="G49">
        <v>92725</v>
      </c>
      <c r="H49">
        <v>2023</v>
      </c>
      <c r="I49">
        <v>36</v>
      </c>
    </row>
    <row r="50" spans="1:9" x14ac:dyDescent="0.3">
      <c r="A50">
        <v>3113</v>
      </c>
      <c r="B50" t="s">
        <v>751</v>
      </c>
      <c r="C50">
        <v>32387.313599999445</v>
      </c>
      <c r="D50">
        <v>32541</v>
      </c>
      <c r="E50">
        <v>0.99527714575456949</v>
      </c>
      <c r="F50">
        <v>1120257986</v>
      </c>
      <c r="G50">
        <v>168296</v>
      </c>
      <c r="H50">
        <v>2023</v>
      </c>
      <c r="I50">
        <v>36</v>
      </c>
    </row>
    <row r="51" spans="1:9" x14ac:dyDescent="0.3">
      <c r="A51">
        <v>3115</v>
      </c>
      <c r="B51" t="s">
        <v>760</v>
      </c>
      <c r="C51">
        <v>52684.582700001738</v>
      </c>
      <c r="D51">
        <v>41915</v>
      </c>
      <c r="E51">
        <v>1.2569386305618928</v>
      </c>
      <c r="F51">
        <v>3086630590</v>
      </c>
      <c r="G51">
        <v>279721</v>
      </c>
      <c r="H51">
        <v>2023</v>
      </c>
      <c r="I51">
        <v>36</v>
      </c>
    </row>
    <row r="52" spans="1:9" x14ac:dyDescent="0.3">
      <c r="A52">
        <v>6309</v>
      </c>
      <c r="B52" t="s">
        <v>707</v>
      </c>
      <c r="C52">
        <v>10635.827600000195</v>
      </c>
      <c r="D52">
        <v>10969</v>
      </c>
      <c r="E52">
        <v>0.96962600054701387</v>
      </c>
      <c r="F52">
        <v>301014110</v>
      </c>
      <c r="G52">
        <v>54185</v>
      </c>
      <c r="H52">
        <v>2023</v>
      </c>
      <c r="I52">
        <v>36</v>
      </c>
    </row>
    <row r="53" spans="1:9" x14ac:dyDescent="0.3">
      <c r="A53">
        <v>6546</v>
      </c>
      <c r="B53" t="s">
        <v>949</v>
      </c>
      <c r="C53">
        <v>32525.725699999482</v>
      </c>
      <c r="D53">
        <v>21526</v>
      </c>
      <c r="E53">
        <v>1.5109971987363877</v>
      </c>
      <c r="F53">
        <v>852627725</v>
      </c>
      <c r="G53">
        <v>119940</v>
      </c>
      <c r="H53">
        <v>2023</v>
      </c>
      <c r="I53">
        <v>36</v>
      </c>
    </row>
    <row r="54" spans="1:9" x14ac:dyDescent="0.3">
      <c r="A54">
        <v>6547</v>
      </c>
      <c r="B54" t="s">
        <v>735</v>
      </c>
      <c r="C54">
        <v>8243.0402000001595</v>
      </c>
      <c r="D54">
        <v>8431</v>
      </c>
      <c r="E54">
        <v>0.97770610840946026</v>
      </c>
      <c r="F54">
        <v>222685589</v>
      </c>
      <c r="G54">
        <v>38461</v>
      </c>
      <c r="H54">
        <v>2023</v>
      </c>
      <c r="I54">
        <v>36</v>
      </c>
    </row>
    <row r="55" spans="1:9" x14ac:dyDescent="0.3">
      <c r="A55">
        <v>6963</v>
      </c>
      <c r="B55" t="s">
        <v>747</v>
      </c>
      <c r="C55">
        <v>218.44890000000012</v>
      </c>
      <c r="D55">
        <v>88</v>
      </c>
      <c r="E55">
        <v>2.482373863636365</v>
      </c>
      <c r="F55">
        <v>10241963</v>
      </c>
      <c r="G55">
        <v>1104</v>
      </c>
      <c r="H55">
        <v>2023</v>
      </c>
      <c r="I55">
        <v>36</v>
      </c>
    </row>
    <row r="56" spans="1:9" x14ac:dyDescent="0.3">
      <c r="A56">
        <v>8701</v>
      </c>
      <c r="B56" t="s">
        <v>753</v>
      </c>
      <c r="C56">
        <v>14165.343599999758</v>
      </c>
      <c r="D56">
        <v>15888</v>
      </c>
      <c r="E56">
        <v>0.8915749999999848</v>
      </c>
      <c r="F56">
        <v>378546114</v>
      </c>
      <c r="G56">
        <v>66659</v>
      </c>
      <c r="H56">
        <v>2023</v>
      </c>
      <c r="I56">
        <v>36</v>
      </c>
    </row>
    <row r="57" spans="1:9" x14ac:dyDescent="0.3">
      <c r="A57">
        <v>8702</v>
      </c>
      <c r="B57" t="s">
        <v>711</v>
      </c>
      <c r="C57">
        <v>51354.210099999487</v>
      </c>
      <c r="D57">
        <v>35525</v>
      </c>
      <c r="E57">
        <v>1.4455794539056859</v>
      </c>
      <c r="F57">
        <v>1387380597</v>
      </c>
      <c r="G57">
        <v>239475</v>
      </c>
      <c r="H57">
        <v>2023</v>
      </c>
      <c r="I57">
        <v>36</v>
      </c>
    </row>
    <row r="58" spans="1:9" x14ac:dyDescent="0.3">
      <c r="A58">
        <v>11467</v>
      </c>
      <c r="B58" t="s">
        <v>1490</v>
      </c>
      <c r="C58">
        <v>1695.5513999999994</v>
      </c>
      <c r="D58">
        <v>1855</v>
      </c>
      <c r="E58">
        <v>0.91404388140161696</v>
      </c>
      <c r="F58">
        <v>48865863</v>
      </c>
      <c r="G58">
        <v>11112</v>
      </c>
      <c r="H58">
        <v>2023</v>
      </c>
      <c r="I58">
        <v>36</v>
      </c>
    </row>
    <row r="59" spans="1:9" x14ac:dyDescent="0.3">
      <c r="A59">
        <v>11718</v>
      </c>
      <c r="B59" t="s">
        <v>748</v>
      </c>
      <c r="C59">
        <v>1.3285</v>
      </c>
      <c r="D59">
        <v>1</v>
      </c>
      <c r="E59">
        <v>1.3285</v>
      </c>
      <c r="F59">
        <v>67785</v>
      </c>
      <c r="G59">
        <v>3</v>
      </c>
      <c r="H59">
        <v>2023</v>
      </c>
      <c r="I59">
        <v>36</v>
      </c>
    </row>
    <row r="60" spans="1:9" x14ac:dyDescent="0.3">
      <c r="A60">
        <v>14495</v>
      </c>
      <c r="B60" t="s">
        <v>706</v>
      </c>
      <c r="C60">
        <v>3095.5867000000139</v>
      </c>
      <c r="D60">
        <v>3719</v>
      </c>
      <c r="E60">
        <v>0.83237071793493245</v>
      </c>
      <c r="F60">
        <v>76204209</v>
      </c>
      <c r="G60">
        <v>21865</v>
      </c>
      <c r="H60">
        <v>2023</v>
      </c>
      <c r="I60">
        <v>36</v>
      </c>
    </row>
    <row r="61" spans="1:9" x14ac:dyDescent="0.3">
      <c r="A61">
        <v>14496</v>
      </c>
      <c r="B61" t="s">
        <v>857</v>
      </c>
      <c r="C61">
        <v>6861.7146000000139</v>
      </c>
      <c r="D61">
        <v>7641</v>
      </c>
      <c r="E61">
        <v>0.89801264232430489</v>
      </c>
      <c r="F61">
        <v>262865101</v>
      </c>
      <c r="G61">
        <v>42400</v>
      </c>
      <c r="H61">
        <v>2023</v>
      </c>
      <c r="I61">
        <v>36</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39C3-4076-4667-8729-C6C0193930B6}">
  <sheetPr codeName="Sheet37">
    <tabColor theme="8" tint="0.59999389629810485"/>
  </sheetPr>
  <dimension ref="A1:I61"/>
  <sheetViews>
    <sheetView workbookViewId="0">
      <selection activeCell="A2" sqref="A2:I61"/>
    </sheetView>
  </sheetViews>
  <sheetFormatPr defaultRowHeight="14.4" x14ac:dyDescent="0.3"/>
  <cols>
    <col min="1" max="1" width="13" customWidth="1"/>
    <col min="2" max="2" width="41" customWidth="1"/>
    <col min="3" max="7" width="13" customWidth="1"/>
  </cols>
  <sheetData>
    <row r="1" spans="1:9" x14ac:dyDescent="0.3">
      <c r="A1" t="s">
        <v>2927</v>
      </c>
      <c r="B1" t="s">
        <v>2928</v>
      </c>
      <c r="C1" t="s">
        <v>1329</v>
      </c>
      <c r="D1" t="s">
        <v>3297</v>
      </c>
      <c r="E1" t="s">
        <v>1330</v>
      </c>
      <c r="F1" t="s">
        <v>3298</v>
      </c>
      <c r="G1" t="s">
        <v>3299</v>
      </c>
      <c r="H1" t="s">
        <v>2937</v>
      </c>
      <c r="I1" t="s">
        <v>2938</v>
      </c>
    </row>
    <row r="2" spans="1:9" x14ac:dyDescent="0.3">
      <c r="A2">
        <v>1</v>
      </c>
      <c r="B2" t="s">
        <v>701</v>
      </c>
      <c r="C2">
        <v>4937.1037000000115</v>
      </c>
      <c r="D2">
        <v>5890</v>
      </c>
      <c r="E2">
        <v>0.83821794567063013</v>
      </c>
      <c r="F2">
        <v>84773659</v>
      </c>
      <c r="G2">
        <v>30388</v>
      </c>
      <c r="H2">
        <v>2022</v>
      </c>
      <c r="I2">
        <v>36</v>
      </c>
    </row>
    <row r="3" spans="1:9" x14ac:dyDescent="0.3">
      <c r="A3">
        <v>2</v>
      </c>
      <c r="B3" t="s">
        <v>895</v>
      </c>
      <c r="C3">
        <v>406.07949999999965</v>
      </c>
      <c r="D3">
        <v>514</v>
      </c>
      <c r="E3">
        <v>0.79003793774318998</v>
      </c>
      <c r="F3">
        <v>9607275</v>
      </c>
      <c r="G3">
        <v>3509</v>
      </c>
      <c r="H3">
        <v>2022</v>
      </c>
      <c r="I3">
        <v>36</v>
      </c>
    </row>
    <row r="4" spans="1:9" x14ac:dyDescent="0.3">
      <c r="A4">
        <v>4</v>
      </c>
      <c r="B4" t="s">
        <v>704</v>
      </c>
      <c r="C4">
        <v>48009.769600001579</v>
      </c>
      <c r="D4">
        <v>43174</v>
      </c>
      <c r="E4">
        <v>1.1120065224441</v>
      </c>
      <c r="F4">
        <v>1471059128</v>
      </c>
      <c r="G4">
        <v>238954</v>
      </c>
      <c r="H4">
        <v>2022</v>
      </c>
      <c r="I4">
        <v>36</v>
      </c>
    </row>
    <row r="5" spans="1:9" x14ac:dyDescent="0.3">
      <c r="A5">
        <v>5</v>
      </c>
      <c r="B5" t="s">
        <v>703</v>
      </c>
      <c r="C5">
        <v>3353.8793999999916</v>
      </c>
      <c r="D5">
        <v>4624</v>
      </c>
      <c r="E5">
        <v>0.72531993944636497</v>
      </c>
      <c r="F5">
        <v>82834048</v>
      </c>
      <c r="G5">
        <v>19373</v>
      </c>
      <c r="H5">
        <v>2022</v>
      </c>
      <c r="I5">
        <v>36</v>
      </c>
    </row>
    <row r="6" spans="1:9" x14ac:dyDescent="0.3">
      <c r="A6">
        <v>8</v>
      </c>
      <c r="B6" t="s">
        <v>721</v>
      </c>
      <c r="C6">
        <v>724.44920000000002</v>
      </c>
      <c r="D6">
        <v>1026</v>
      </c>
      <c r="E6">
        <v>0.70609083820662766</v>
      </c>
      <c r="F6">
        <v>16074087</v>
      </c>
      <c r="G6">
        <v>3607</v>
      </c>
      <c r="H6">
        <v>2022</v>
      </c>
      <c r="I6">
        <v>36</v>
      </c>
    </row>
    <row r="7" spans="1:9" x14ac:dyDescent="0.3">
      <c r="A7">
        <v>22</v>
      </c>
      <c r="B7" t="s">
        <v>715</v>
      </c>
      <c r="C7">
        <v>71378.609100001049</v>
      </c>
      <c r="D7">
        <v>47220</v>
      </c>
      <c r="E7">
        <v>1.5116181512071378</v>
      </c>
      <c r="F7">
        <v>4763730047</v>
      </c>
      <c r="G7">
        <v>305818</v>
      </c>
      <c r="H7">
        <v>2022</v>
      </c>
      <c r="I7">
        <v>36</v>
      </c>
    </row>
    <row r="8" spans="1:9" x14ac:dyDescent="0.3">
      <c r="A8">
        <v>25</v>
      </c>
      <c r="B8" t="s">
        <v>749</v>
      </c>
      <c r="C8">
        <v>9344.9233000000713</v>
      </c>
      <c r="D8">
        <v>11478</v>
      </c>
      <c r="E8">
        <v>0.81415954870187068</v>
      </c>
      <c r="F8">
        <v>382755671</v>
      </c>
      <c r="G8">
        <v>59395</v>
      </c>
      <c r="H8">
        <v>2022</v>
      </c>
      <c r="I8">
        <v>36</v>
      </c>
    </row>
    <row r="9" spans="1:9" x14ac:dyDescent="0.3">
      <c r="A9">
        <v>39</v>
      </c>
      <c r="B9" t="s">
        <v>717</v>
      </c>
      <c r="C9">
        <v>17372.019399999885</v>
      </c>
      <c r="D9">
        <v>16825</v>
      </c>
      <c r="E9">
        <v>1.0325122971768133</v>
      </c>
      <c r="F9">
        <v>330892642</v>
      </c>
      <c r="G9">
        <v>82164</v>
      </c>
      <c r="H9">
        <v>2022</v>
      </c>
      <c r="I9">
        <v>36</v>
      </c>
    </row>
    <row r="10" spans="1:9" x14ac:dyDescent="0.3">
      <c r="A10">
        <v>40</v>
      </c>
      <c r="B10" t="s">
        <v>722</v>
      </c>
      <c r="C10">
        <v>4574.2549000000154</v>
      </c>
      <c r="D10">
        <v>4813</v>
      </c>
      <c r="E10">
        <v>0.9503957822563921</v>
      </c>
      <c r="F10">
        <v>101683566</v>
      </c>
      <c r="G10">
        <v>22756</v>
      </c>
      <c r="H10">
        <v>2022</v>
      </c>
      <c r="I10">
        <v>36</v>
      </c>
    </row>
    <row r="11" spans="1:9" x14ac:dyDescent="0.3">
      <c r="A11">
        <v>42</v>
      </c>
      <c r="B11" t="s">
        <v>846</v>
      </c>
      <c r="C11">
        <v>3059.5478999999941</v>
      </c>
      <c r="D11">
        <v>3263</v>
      </c>
      <c r="E11">
        <v>0.93764875881090837</v>
      </c>
      <c r="F11">
        <v>66467033</v>
      </c>
      <c r="G11">
        <v>23845</v>
      </c>
      <c r="H11">
        <v>2022</v>
      </c>
      <c r="I11">
        <v>36</v>
      </c>
    </row>
    <row r="12" spans="1:9" x14ac:dyDescent="0.3">
      <c r="A12">
        <v>46</v>
      </c>
      <c r="B12" t="s">
        <v>712</v>
      </c>
      <c r="C12">
        <v>27723.403499999677</v>
      </c>
      <c r="D12">
        <v>13242</v>
      </c>
      <c r="E12">
        <v>2.0935963978250776</v>
      </c>
      <c r="F12">
        <v>1632686248</v>
      </c>
      <c r="G12">
        <v>132974</v>
      </c>
      <c r="H12">
        <v>2022</v>
      </c>
      <c r="I12">
        <v>36</v>
      </c>
    </row>
    <row r="13" spans="1:9" x14ac:dyDescent="0.3">
      <c r="A13">
        <v>50</v>
      </c>
      <c r="B13" t="s">
        <v>856</v>
      </c>
      <c r="C13">
        <v>5305.2564000000193</v>
      </c>
      <c r="D13">
        <v>6310</v>
      </c>
      <c r="E13">
        <v>0.84076963549921069</v>
      </c>
      <c r="F13">
        <v>171071508</v>
      </c>
      <c r="G13">
        <v>32060</v>
      </c>
      <c r="H13">
        <v>2022</v>
      </c>
      <c r="I13">
        <v>36</v>
      </c>
    </row>
    <row r="14" spans="1:9" x14ac:dyDescent="0.3">
      <c r="A14">
        <v>51</v>
      </c>
      <c r="B14" t="s">
        <v>719</v>
      </c>
      <c r="C14">
        <v>2510.9506000000042</v>
      </c>
      <c r="D14">
        <v>1295</v>
      </c>
      <c r="E14">
        <v>1.9389579922779956</v>
      </c>
      <c r="F14">
        <v>108908707</v>
      </c>
      <c r="G14">
        <v>9663</v>
      </c>
      <c r="H14">
        <v>2022</v>
      </c>
      <c r="I14">
        <v>36</v>
      </c>
    </row>
    <row r="15" spans="1:9" x14ac:dyDescent="0.3">
      <c r="A15">
        <v>53</v>
      </c>
      <c r="B15" t="s">
        <v>709</v>
      </c>
      <c r="C15">
        <v>3560.8970999999956</v>
      </c>
      <c r="D15">
        <v>4025</v>
      </c>
      <c r="E15">
        <v>0.88469493167701752</v>
      </c>
      <c r="F15">
        <v>72925273</v>
      </c>
      <c r="G15">
        <v>17146</v>
      </c>
      <c r="H15">
        <v>2022</v>
      </c>
      <c r="I15">
        <v>36</v>
      </c>
    </row>
    <row r="16" spans="1:9" x14ac:dyDescent="0.3">
      <c r="A16">
        <v>57</v>
      </c>
      <c r="B16" t="s">
        <v>720</v>
      </c>
      <c r="C16">
        <v>6846.4803000002403</v>
      </c>
      <c r="D16">
        <v>8873</v>
      </c>
      <c r="E16">
        <v>0.77160828355688493</v>
      </c>
      <c r="F16">
        <v>167985383</v>
      </c>
      <c r="G16">
        <v>35789</v>
      </c>
      <c r="H16">
        <v>2022</v>
      </c>
      <c r="I16">
        <v>36</v>
      </c>
    </row>
    <row r="17" spans="1:9" x14ac:dyDescent="0.3">
      <c r="A17">
        <v>59</v>
      </c>
      <c r="B17" t="s">
        <v>714</v>
      </c>
      <c r="C17">
        <v>7256.9995000000499</v>
      </c>
      <c r="D17">
        <v>7708</v>
      </c>
      <c r="E17">
        <v>0.94148929683446414</v>
      </c>
      <c r="F17">
        <v>323123551</v>
      </c>
      <c r="G17">
        <v>44355</v>
      </c>
      <c r="H17">
        <v>2022</v>
      </c>
      <c r="I17">
        <v>36</v>
      </c>
    </row>
    <row r="18" spans="1:9" x14ac:dyDescent="0.3">
      <c r="A18">
        <v>68</v>
      </c>
      <c r="B18" t="s">
        <v>723</v>
      </c>
      <c r="C18">
        <v>3838.6604000000093</v>
      </c>
      <c r="D18">
        <v>4329</v>
      </c>
      <c r="E18">
        <v>0.88673143913144126</v>
      </c>
      <c r="F18">
        <v>101420005</v>
      </c>
      <c r="G18">
        <v>26944</v>
      </c>
      <c r="H18">
        <v>2022</v>
      </c>
      <c r="I18">
        <v>36</v>
      </c>
    </row>
    <row r="19" spans="1:9" x14ac:dyDescent="0.3">
      <c r="A19">
        <v>73</v>
      </c>
      <c r="B19" t="s">
        <v>725</v>
      </c>
      <c r="C19">
        <v>3516.6487999999836</v>
      </c>
      <c r="D19">
        <v>3760</v>
      </c>
      <c r="E19">
        <v>0.93527893617020841</v>
      </c>
      <c r="F19">
        <v>65551260</v>
      </c>
      <c r="G19">
        <v>22267</v>
      </c>
      <c r="H19">
        <v>2022</v>
      </c>
      <c r="I19">
        <v>36</v>
      </c>
    </row>
    <row r="20" spans="1:9" x14ac:dyDescent="0.3">
      <c r="A20">
        <v>75</v>
      </c>
      <c r="B20" t="s">
        <v>849</v>
      </c>
      <c r="C20">
        <v>11127.790300000177</v>
      </c>
      <c r="D20">
        <v>12476</v>
      </c>
      <c r="E20">
        <v>0.89193574062200842</v>
      </c>
      <c r="F20">
        <v>241847373</v>
      </c>
      <c r="G20">
        <v>61798</v>
      </c>
      <c r="H20">
        <v>2022</v>
      </c>
      <c r="I20">
        <v>36</v>
      </c>
    </row>
    <row r="21" spans="1:9" x14ac:dyDescent="0.3">
      <c r="A21">
        <v>77</v>
      </c>
      <c r="B21" t="s">
        <v>726</v>
      </c>
      <c r="C21">
        <v>5544.4990999999627</v>
      </c>
      <c r="D21">
        <v>6111</v>
      </c>
      <c r="E21">
        <v>0.90729816723939827</v>
      </c>
      <c r="F21">
        <v>146071273</v>
      </c>
      <c r="G21">
        <v>37352</v>
      </c>
      <c r="H21">
        <v>2022</v>
      </c>
      <c r="I21">
        <v>36</v>
      </c>
    </row>
    <row r="22" spans="1:9" x14ac:dyDescent="0.3">
      <c r="A22">
        <v>79</v>
      </c>
      <c r="B22" t="s">
        <v>710</v>
      </c>
      <c r="C22">
        <v>11371.654700000008</v>
      </c>
      <c r="D22">
        <v>11599</v>
      </c>
      <c r="E22">
        <v>0.98039957754978946</v>
      </c>
      <c r="F22">
        <v>255224224</v>
      </c>
      <c r="G22">
        <v>55862</v>
      </c>
      <c r="H22">
        <v>2022</v>
      </c>
      <c r="I22">
        <v>36</v>
      </c>
    </row>
    <row r="23" spans="1:9" x14ac:dyDescent="0.3">
      <c r="A23">
        <v>83</v>
      </c>
      <c r="B23" t="s">
        <v>728</v>
      </c>
      <c r="C23">
        <v>8754.9522000001507</v>
      </c>
      <c r="D23">
        <v>10496</v>
      </c>
      <c r="E23">
        <v>0.83412273246952651</v>
      </c>
      <c r="F23">
        <v>250123116</v>
      </c>
      <c r="G23">
        <v>46088</v>
      </c>
      <c r="H23">
        <v>2022</v>
      </c>
      <c r="I23">
        <v>36</v>
      </c>
    </row>
    <row r="24" spans="1:9" x14ac:dyDescent="0.3">
      <c r="A24">
        <v>85</v>
      </c>
      <c r="B24" t="s">
        <v>729</v>
      </c>
      <c r="C24">
        <v>15535.355000000045</v>
      </c>
      <c r="D24">
        <v>17934</v>
      </c>
      <c r="E24">
        <v>0.86625153340024785</v>
      </c>
      <c r="F24">
        <v>476781986</v>
      </c>
      <c r="G24">
        <v>91531</v>
      </c>
      <c r="H24">
        <v>2022</v>
      </c>
      <c r="I24">
        <v>36</v>
      </c>
    </row>
    <row r="25" spans="1:9" x14ac:dyDescent="0.3">
      <c r="A25">
        <v>88</v>
      </c>
      <c r="B25" t="s">
        <v>731</v>
      </c>
      <c r="C25">
        <v>751.02849999999978</v>
      </c>
      <c r="D25">
        <v>1154</v>
      </c>
      <c r="E25">
        <v>0.65080459272097035</v>
      </c>
      <c r="F25">
        <v>24312316</v>
      </c>
      <c r="G25">
        <v>4340</v>
      </c>
      <c r="H25">
        <v>2022</v>
      </c>
      <c r="I25">
        <v>36</v>
      </c>
    </row>
    <row r="26" spans="1:9" x14ac:dyDescent="0.3">
      <c r="A26">
        <v>89</v>
      </c>
      <c r="B26" t="s">
        <v>732</v>
      </c>
      <c r="C26">
        <v>1430.9068000000068</v>
      </c>
      <c r="D26">
        <v>1080</v>
      </c>
      <c r="E26">
        <v>1.32491370370371</v>
      </c>
      <c r="F26">
        <v>54142403</v>
      </c>
      <c r="G26">
        <v>4623</v>
      </c>
      <c r="H26">
        <v>2022</v>
      </c>
      <c r="I26">
        <v>36</v>
      </c>
    </row>
    <row r="27" spans="1:9" x14ac:dyDescent="0.3">
      <c r="A27">
        <v>91</v>
      </c>
      <c r="B27" t="s">
        <v>733</v>
      </c>
      <c r="C27">
        <v>76369.770300000324</v>
      </c>
      <c r="D27">
        <v>48270</v>
      </c>
      <c r="E27">
        <v>1.5821373586078376</v>
      </c>
      <c r="F27">
        <v>5331261586</v>
      </c>
      <c r="G27">
        <v>343080</v>
      </c>
      <c r="H27">
        <v>2022</v>
      </c>
      <c r="I27">
        <v>36</v>
      </c>
    </row>
    <row r="28" spans="1:9" x14ac:dyDescent="0.3">
      <c r="A28">
        <v>97</v>
      </c>
      <c r="B28" t="s">
        <v>737</v>
      </c>
      <c r="C28">
        <v>8485.921100000176</v>
      </c>
      <c r="D28">
        <v>9995</v>
      </c>
      <c r="E28">
        <v>0.84901661830917219</v>
      </c>
      <c r="F28">
        <v>185141479</v>
      </c>
      <c r="G28">
        <v>37616</v>
      </c>
      <c r="H28">
        <v>2022</v>
      </c>
      <c r="I28">
        <v>36</v>
      </c>
    </row>
    <row r="29" spans="1:9" x14ac:dyDescent="0.3">
      <c r="A29">
        <v>98</v>
      </c>
      <c r="B29" t="s">
        <v>708</v>
      </c>
      <c r="C29">
        <v>5366.2778000000044</v>
      </c>
      <c r="D29">
        <v>5333</v>
      </c>
      <c r="E29">
        <v>1.0062399774985944</v>
      </c>
      <c r="F29">
        <v>111444383</v>
      </c>
      <c r="G29">
        <v>23779</v>
      </c>
      <c r="H29">
        <v>2022</v>
      </c>
      <c r="I29">
        <v>36</v>
      </c>
    </row>
    <row r="30" spans="1:9" x14ac:dyDescent="0.3">
      <c r="A30">
        <v>99</v>
      </c>
      <c r="B30" t="s">
        <v>959</v>
      </c>
      <c r="C30">
        <v>6165.0662000000539</v>
      </c>
      <c r="D30">
        <v>6887</v>
      </c>
      <c r="E30">
        <v>0.8951744155655661</v>
      </c>
      <c r="F30">
        <v>138702068</v>
      </c>
      <c r="G30">
        <v>36495</v>
      </c>
      <c r="H30">
        <v>2022</v>
      </c>
      <c r="I30">
        <v>36</v>
      </c>
    </row>
    <row r="31" spans="1:9" x14ac:dyDescent="0.3">
      <c r="A31">
        <v>100</v>
      </c>
      <c r="B31" t="s">
        <v>739</v>
      </c>
      <c r="C31">
        <v>10277.125100000112</v>
      </c>
      <c r="D31">
        <v>12324</v>
      </c>
      <c r="E31">
        <v>0.83391148166180717</v>
      </c>
      <c r="F31">
        <v>206069758</v>
      </c>
      <c r="G31">
        <v>55265</v>
      </c>
      <c r="H31">
        <v>2022</v>
      </c>
      <c r="I31">
        <v>36</v>
      </c>
    </row>
    <row r="32" spans="1:9" x14ac:dyDescent="0.3">
      <c r="A32">
        <v>101</v>
      </c>
      <c r="B32" t="s">
        <v>740</v>
      </c>
      <c r="C32">
        <v>409.95269999999971</v>
      </c>
      <c r="D32">
        <v>685</v>
      </c>
      <c r="E32">
        <v>0.59847109489051054</v>
      </c>
      <c r="F32">
        <v>13839538</v>
      </c>
      <c r="G32">
        <v>2280</v>
      </c>
      <c r="H32">
        <v>2022</v>
      </c>
      <c r="I32">
        <v>36</v>
      </c>
    </row>
    <row r="33" spans="1:9" x14ac:dyDescent="0.3">
      <c r="A33">
        <v>103</v>
      </c>
      <c r="B33" t="s">
        <v>742</v>
      </c>
      <c r="C33">
        <v>6362.5049000000081</v>
      </c>
      <c r="D33">
        <v>3696</v>
      </c>
      <c r="E33">
        <v>1.7214569534632056</v>
      </c>
      <c r="F33">
        <v>162516496</v>
      </c>
      <c r="G33">
        <v>9843</v>
      </c>
      <c r="H33">
        <v>2022</v>
      </c>
      <c r="I33">
        <v>36</v>
      </c>
    </row>
    <row r="34" spans="1:9" x14ac:dyDescent="0.3">
      <c r="A34">
        <v>104</v>
      </c>
      <c r="B34" t="s">
        <v>759</v>
      </c>
      <c r="C34">
        <v>25283.507999999616</v>
      </c>
      <c r="D34">
        <v>16620</v>
      </c>
      <c r="E34">
        <v>1.5212700361010598</v>
      </c>
      <c r="F34">
        <v>1063629219</v>
      </c>
      <c r="G34">
        <v>106414</v>
      </c>
      <c r="H34">
        <v>2022</v>
      </c>
      <c r="I34">
        <v>36</v>
      </c>
    </row>
    <row r="35" spans="1:9" x14ac:dyDescent="0.3">
      <c r="A35">
        <v>105</v>
      </c>
      <c r="B35" t="s">
        <v>743</v>
      </c>
      <c r="C35">
        <v>16147.629899999245</v>
      </c>
      <c r="D35">
        <v>20474</v>
      </c>
      <c r="E35">
        <v>0.7886895526032649</v>
      </c>
      <c r="F35">
        <v>630529651</v>
      </c>
      <c r="G35">
        <v>87370</v>
      </c>
      <c r="H35">
        <v>2022</v>
      </c>
      <c r="I35">
        <v>36</v>
      </c>
    </row>
    <row r="36" spans="1:9" x14ac:dyDescent="0.3">
      <c r="A36">
        <v>106</v>
      </c>
      <c r="B36" t="s">
        <v>705</v>
      </c>
      <c r="C36">
        <v>2662.2296000000165</v>
      </c>
      <c r="D36">
        <v>3321</v>
      </c>
      <c r="E36">
        <v>0.80163492923818624</v>
      </c>
      <c r="F36">
        <v>60608550</v>
      </c>
      <c r="G36">
        <v>18679</v>
      </c>
      <c r="H36">
        <v>2022</v>
      </c>
      <c r="I36">
        <v>36</v>
      </c>
    </row>
    <row r="37" spans="1:9" x14ac:dyDescent="0.3">
      <c r="A37">
        <v>114</v>
      </c>
      <c r="B37" t="s">
        <v>851</v>
      </c>
      <c r="C37">
        <v>9646.626100000005</v>
      </c>
      <c r="D37">
        <v>9378</v>
      </c>
      <c r="E37">
        <v>1.0286442844956285</v>
      </c>
      <c r="F37">
        <v>284665075</v>
      </c>
      <c r="G37">
        <v>49693</v>
      </c>
      <c r="H37">
        <v>2022</v>
      </c>
      <c r="I37">
        <v>36</v>
      </c>
    </row>
    <row r="38" spans="1:9" x14ac:dyDescent="0.3">
      <c r="A38">
        <v>122</v>
      </c>
      <c r="B38" t="s">
        <v>750</v>
      </c>
      <c r="C38">
        <v>26864.165899999483</v>
      </c>
      <c r="D38">
        <v>29757</v>
      </c>
      <c r="E38">
        <v>0.90278475316730467</v>
      </c>
      <c r="F38">
        <v>552606340</v>
      </c>
      <c r="G38">
        <v>140721</v>
      </c>
      <c r="H38">
        <v>2022</v>
      </c>
      <c r="I38">
        <v>36</v>
      </c>
    </row>
    <row r="39" spans="1:9" x14ac:dyDescent="0.3">
      <c r="A39">
        <v>126</v>
      </c>
      <c r="B39" t="s">
        <v>852</v>
      </c>
      <c r="C39">
        <v>15818.771499999972</v>
      </c>
      <c r="D39">
        <v>12760</v>
      </c>
      <c r="E39">
        <v>1.2397156347962359</v>
      </c>
      <c r="F39">
        <v>511642411</v>
      </c>
      <c r="G39">
        <v>79748</v>
      </c>
      <c r="H39">
        <v>2022</v>
      </c>
      <c r="I39">
        <v>36</v>
      </c>
    </row>
    <row r="40" spans="1:9" x14ac:dyDescent="0.3">
      <c r="A40">
        <v>127</v>
      </c>
      <c r="B40" t="s">
        <v>746</v>
      </c>
      <c r="C40">
        <v>14131.958599999898</v>
      </c>
      <c r="D40">
        <v>14733</v>
      </c>
      <c r="E40">
        <v>0.95920441186451488</v>
      </c>
      <c r="F40">
        <v>831989727</v>
      </c>
      <c r="G40">
        <v>62718</v>
      </c>
      <c r="H40">
        <v>2022</v>
      </c>
      <c r="I40">
        <v>36</v>
      </c>
    </row>
    <row r="41" spans="1:9" x14ac:dyDescent="0.3">
      <c r="A41">
        <v>129</v>
      </c>
      <c r="B41" t="s">
        <v>758</v>
      </c>
      <c r="C41">
        <v>5984.1572000000624</v>
      </c>
      <c r="D41">
        <v>7243</v>
      </c>
      <c r="E41">
        <v>0.82619870219523162</v>
      </c>
      <c r="F41">
        <v>133002747</v>
      </c>
      <c r="G41">
        <v>34657</v>
      </c>
      <c r="H41">
        <v>2022</v>
      </c>
      <c r="I41">
        <v>36</v>
      </c>
    </row>
    <row r="42" spans="1:9" x14ac:dyDescent="0.3">
      <c r="A42">
        <v>133</v>
      </c>
      <c r="B42" t="s">
        <v>730</v>
      </c>
      <c r="C42">
        <v>2929.0030000000061</v>
      </c>
      <c r="D42">
        <v>3002</v>
      </c>
      <c r="E42">
        <v>0.97568387741505869</v>
      </c>
      <c r="F42">
        <v>101109715</v>
      </c>
      <c r="G42">
        <v>19983</v>
      </c>
      <c r="H42">
        <v>2022</v>
      </c>
      <c r="I42">
        <v>36</v>
      </c>
    </row>
    <row r="43" spans="1:9" x14ac:dyDescent="0.3">
      <c r="A43">
        <v>138</v>
      </c>
      <c r="B43" t="s">
        <v>861</v>
      </c>
      <c r="C43">
        <v>10404.74209999999</v>
      </c>
      <c r="D43">
        <v>14791</v>
      </c>
      <c r="E43">
        <v>0.70345088905415387</v>
      </c>
      <c r="F43">
        <v>227895079</v>
      </c>
      <c r="G43">
        <v>55647</v>
      </c>
      <c r="H43">
        <v>2022</v>
      </c>
      <c r="I43">
        <v>36</v>
      </c>
    </row>
    <row r="44" spans="1:9" x14ac:dyDescent="0.3">
      <c r="A44">
        <v>345</v>
      </c>
      <c r="B44" t="s">
        <v>744</v>
      </c>
      <c r="C44">
        <v>16906.994499999942</v>
      </c>
      <c r="D44">
        <v>18075</v>
      </c>
      <c r="E44">
        <v>0.93538005532503143</v>
      </c>
      <c r="F44">
        <v>698713888</v>
      </c>
      <c r="G44">
        <v>105356</v>
      </c>
      <c r="H44">
        <v>2022</v>
      </c>
      <c r="I44">
        <v>36</v>
      </c>
    </row>
    <row r="45" spans="1:9" x14ac:dyDescent="0.3">
      <c r="A45">
        <v>3107</v>
      </c>
      <c r="B45" t="s">
        <v>713</v>
      </c>
      <c r="C45">
        <v>27881.373499999358</v>
      </c>
      <c r="D45">
        <v>23688</v>
      </c>
      <c r="E45">
        <v>1.1770252237419518</v>
      </c>
      <c r="F45">
        <v>1030447096</v>
      </c>
      <c r="G45">
        <v>160866</v>
      </c>
      <c r="H45">
        <v>2022</v>
      </c>
      <c r="I45">
        <v>36</v>
      </c>
    </row>
    <row r="46" spans="1:9" x14ac:dyDescent="0.3">
      <c r="A46">
        <v>3108</v>
      </c>
      <c r="B46" t="s">
        <v>716</v>
      </c>
      <c r="C46">
        <v>7112.4730999998874</v>
      </c>
      <c r="D46">
        <v>8976</v>
      </c>
      <c r="E46">
        <v>0.79238782308376643</v>
      </c>
      <c r="F46">
        <v>173152697</v>
      </c>
      <c r="G46">
        <v>61454</v>
      </c>
      <c r="H46">
        <v>2022</v>
      </c>
      <c r="I46">
        <v>36</v>
      </c>
    </row>
    <row r="47" spans="1:9" x14ac:dyDescent="0.3">
      <c r="A47">
        <v>3110</v>
      </c>
      <c r="B47" t="s">
        <v>736</v>
      </c>
      <c r="C47">
        <v>8249.6416000001991</v>
      </c>
      <c r="D47">
        <v>9024</v>
      </c>
      <c r="E47">
        <v>0.91418900709222062</v>
      </c>
      <c r="F47">
        <v>506160632</v>
      </c>
      <c r="G47">
        <v>54892</v>
      </c>
      <c r="H47">
        <v>2022</v>
      </c>
      <c r="I47">
        <v>36</v>
      </c>
    </row>
    <row r="48" spans="1:9" x14ac:dyDescent="0.3">
      <c r="A48">
        <v>3111</v>
      </c>
      <c r="B48" t="s">
        <v>2201</v>
      </c>
      <c r="C48">
        <v>7531.5274000000845</v>
      </c>
      <c r="D48">
        <v>8497</v>
      </c>
      <c r="E48">
        <v>0.88637488525362884</v>
      </c>
      <c r="F48">
        <v>173060251</v>
      </c>
      <c r="G48">
        <v>51639</v>
      </c>
      <c r="H48">
        <v>2022</v>
      </c>
      <c r="I48">
        <v>36</v>
      </c>
    </row>
    <row r="49" spans="1:9" x14ac:dyDescent="0.3">
      <c r="A49">
        <v>3112</v>
      </c>
      <c r="B49" t="s">
        <v>745</v>
      </c>
      <c r="C49">
        <v>15837.212399999635</v>
      </c>
      <c r="D49">
        <v>18716</v>
      </c>
      <c r="E49">
        <v>0.84618574481724917</v>
      </c>
      <c r="F49">
        <v>339111439</v>
      </c>
      <c r="G49">
        <v>95745</v>
      </c>
      <c r="H49">
        <v>2022</v>
      </c>
      <c r="I49">
        <v>36</v>
      </c>
    </row>
    <row r="50" spans="1:9" x14ac:dyDescent="0.3">
      <c r="A50">
        <v>3113</v>
      </c>
      <c r="B50" t="s">
        <v>751</v>
      </c>
      <c r="C50">
        <v>31336.823799999031</v>
      </c>
      <c r="D50">
        <v>31088</v>
      </c>
      <c r="E50">
        <v>1.0080038535769116</v>
      </c>
      <c r="F50">
        <v>1059394593</v>
      </c>
      <c r="G50">
        <v>175550</v>
      </c>
      <c r="H50">
        <v>2022</v>
      </c>
      <c r="I50">
        <v>36</v>
      </c>
    </row>
    <row r="51" spans="1:9" x14ac:dyDescent="0.3">
      <c r="A51">
        <v>3115</v>
      </c>
      <c r="B51" t="s">
        <v>760</v>
      </c>
      <c r="C51">
        <v>49523.144600000946</v>
      </c>
      <c r="D51">
        <v>39753</v>
      </c>
      <c r="E51">
        <v>1.2457712524841131</v>
      </c>
      <c r="F51">
        <v>2763929998</v>
      </c>
      <c r="G51">
        <v>263683</v>
      </c>
      <c r="H51">
        <v>2022</v>
      </c>
      <c r="I51">
        <v>36</v>
      </c>
    </row>
    <row r="52" spans="1:9" x14ac:dyDescent="0.3">
      <c r="A52">
        <v>6309</v>
      </c>
      <c r="B52" t="s">
        <v>707</v>
      </c>
      <c r="C52">
        <v>11487.885600000285</v>
      </c>
      <c r="D52">
        <v>11877</v>
      </c>
      <c r="E52">
        <v>0.96723798939128447</v>
      </c>
      <c r="F52">
        <v>301012139</v>
      </c>
      <c r="G52">
        <v>61352</v>
      </c>
      <c r="H52">
        <v>2022</v>
      </c>
      <c r="I52">
        <v>36</v>
      </c>
    </row>
    <row r="53" spans="1:9" x14ac:dyDescent="0.3">
      <c r="A53">
        <v>6546</v>
      </c>
      <c r="B53" t="s">
        <v>949</v>
      </c>
      <c r="C53">
        <v>29759.512499999357</v>
      </c>
      <c r="D53">
        <v>20695</v>
      </c>
      <c r="E53">
        <v>1.4380049528871397</v>
      </c>
      <c r="F53">
        <v>791341461</v>
      </c>
      <c r="G53">
        <v>118518</v>
      </c>
      <c r="H53">
        <v>2022</v>
      </c>
      <c r="I53">
        <v>36</v>
      </c>
    </row>
    <row r="54" spans="1:9" x14ac:dyDescent="0.3">
      <c r="A54">
        <v>6547</v>
      </c>
      <c r="B54" t="s">
        <v>735</v>
      </c>
      <c r="C54">
        <v>8701.9016000001993</v>
      </c>
      <c r="D54">
        <v>8827</v>
      </c>
      <c r="E54">
        <v>0.98582775574942783</v>
      </c>
      <c r="F54">
        <v>224507342</v>
      </c>
      <c r="G54">
        <v>39011</v>
      </c>
      <c r="H54">
        <v>2022</v>
      </c>
      <c r="I54">
        <v>36</v>
      </c>
    </row>
    <row r="55" spans="1:9" x14ac:dyDescent="0.3">
      <c r="A55">
        <v>6963</v>
      </c>
      <c r="B55" t="s">
        <v>747</v>
      </c>
      <c r="C55">
        <v>169.42200000000011</v>
      </c>
      <c r="D55">
        <v>97</v>
      </c>
      <c r="E55">
        <v>1.7466185567010322</v>
      </c>
      <c r="F55">
        <v>7372484</v>
      </c>
      <c r="G55">
        <v>845</v>
      </c>
      <c r="H55">
        <v>2022</v>
      </c>
      <c r="I55">
        <v>36</v>
      </c>
    </row>
    <row r="56" spans="1:9" x14ac:dyDescent="0.3">
      <c r="A56">
        <v>8701</v>
      </c>
      <c r="B56" t="s">
        <v>753</v>
      </c>
      <c r="C56">
        <v>12817.926699999964</v>
      </c>
      <c r="D56">
        <v>13070</v>
      </c>
      <c r="E56">
        <v>0.98071359602142028</v>
      </c>
      <c r="F56">
        <v>335758348</v>
      </c>
      <c r="G56">
        <v>60010</v>
      </c>
      <c r="H56">
        <v>2022</v>
      </c>
      <c r="I56">
        <v>36</v>
      </c>
    </row>
    <row r="57" spans="1:9" x14ac:dyDescent="0.3">
      <c r="A57">
        <v>8702</v>
      </c>
      <c r="B57" t="s">
        <v>711</v>
      </c>
      <c r="C57">
        <v>50055.388399999763</v>
      </c>
      <c r="D57">
        <v>35490</v>
      </c>
      <c r="E57">
        <v>1.4104082389405399</v>
      </c>
      <c r="F57">
        <v>1337377601</v>
      </c>
      <c r="G57">
        <v>245914</v>
      </c>
      <c r="H57">
        <v>2022</v>
      </c>
      <c r="I57">
        <v>36</v>
      </c>
    </row>
    <row r="58" spans="1:9" x14ac:dyDescent="0.3">
      <c r="A58">
        <v>11467</v>
      </c>
      <c r="B58" t="s">
        <v>1490</v>
      </c>
      <c r="C58">
        <v>1774.1867999999995</v>
      </c>
      <c r="D58">
        <v>1868</v>
      </c>
      <c r="E58">
        <v>0.94977880085653077</v>
      </c>
      <c r="F58">
        <v>50598411</v>
      </c>
      <c r="G58">
        <v>11622</v>
      </c>
      <c r="H58">
        <v>2022</v>
      </c>
      <c r="I58">
        <v>36</v>
      </c>
    </row>
    <row r="59" spans="1:9" x14ac:dyDescent="0.3">
      <c r="A59">
        <v>11718</v>
      </c>
      <c r="B59" t="s">
        <v>748</v>
      </c>
      <c r="C59">
        <v>59.827800000000011</v>
      </c>
      <c r="D59">
        <v>51</v>
      </c>
      <c r="E59">
        <v>1.1730941176470591</v>
      </c>
      <c r="F59">
        <v>2330165</v>
      </c>
      <c r="G59">
        <v>90</v>
      </c>
      <c r="H59">
        <v>2022</v>
      </c>
      <c r="I59">
        <v>36</v>
      </c>
    </row>
    <row r="60" spans="1:9" x14ac:dyDescent="0.3">
      <c r="A60">
        <v>14495</v>
      </c>
      <c r="B60" t="s">
        <v>706</v>
      </c>
      <c r="C60">
        <v>3063.9975000000099</v>
      </c>
      <c r="D60">
        <v>3541</v>
      </c>
      <c r="E60">
        <v>0.86529158429822361</v>
      </c>
      <c r="F60">
        <v>73304297</v>
      </c>
      <c r="G60">
        <v>21684</v>
      </c>
      <c r="H60">
        <v>2022</v>
      </c>
      <c r="I60">
        <v>36</v>
      </c>
    </row>
    <row r="61" spans="1:9" x14ac:dyDescent="0.3">
      <c r="A61">
        <v>14496</v>
      </c>
      <c r="B61" t="s">
        <v>857</v>
      </c>
      <c r="C61">
        <v>6834.4868000000597</v>
      </c>
      <c r="D61">
        <v>7490</v>
      </c>
      <c r="E61">
        <v>0.91248154873165011</v>
      </c>
      <c r="F61">
        <v>243968729</v>
      </c>
      <c r="G61">
        <v>41335</v>
      </c>
      <c r="H61">
        <v>2022</v>
      </c>
      <c r="I61">
        <v>36</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0B8EB-22A5-46C8-B998-CB56A9D524E6}">
  <sheetPr codeName="Sheet38">
    <tabColor theme="8" tint="0.59999389629810485"/>
  </sheetPr>
  <dimension ref="A1:I61"/>
  <sheetViews>
    <sheetView topLeftCell="A52" workbookViewId="0">
      <selection activeCell="A62" sqref="A62:XFD62"/>
    </sheetView>
  </sheetViews>
  <sheetFormatPr defaultRowHeight="14.4" x14ac:dyDescent="0.3"/>
  <cols>
    <col min="1" max="1" width="13" customWidth="1"/>
    <col min="2" max="2" width="41" customWidth="1"/>
    <col min="3" max="7" width="13" customWidth="1"/>
    <col min="9" max="9" width="20.44140625" customWidth="1"/>
  </cols>
  <sheetData>
    <row r="1" spans="1:9" x14ac:dyDescent="0.3">
      <c r="A1" t="s">
        <v>2927</v>
      </c>
      <c r="B1" t="s">
        <v>2928</v>
      </c>
      <c r="C1" t="s">
        <v>1329</v>
      </c>
      <c r="D1" t="s">
        <v>3297</v>
      </c>
      <c r="E1" t="s">
        <v>1330</v>
      </c>
      <c r="F1" t="s">
        <v>3298</v>
      </c>
      <c r="G1" t="s">
        <v>3299</v>
      </c>
      <c r="H1" t="s">
        <v>2937</v>
      </c>
      <c r="I1" s="86" t="s">
        <v>2938</v>
      </c>
    </row>
    <row r="2" spans="1:9" x14ac:dyDescent="0.3">
      <c r="A2">
        <v>1</v>
      </c>
      <c r="B2" t="s">
        <v>701</v>
      </c>
      <c r="C2">
        <v>4802.5827000000018</v>
      </c>
      <c r="D2">
        <v>6030</v>
      </c>
      <c r="E2">
        <v>0.79644820895522417</v>
      </c>
      <c r="F2">
        <v>82126324</v>
      </c>
      <c r="G2">
        <v>29194</v>
      </c>
      <c r="H2">
        <v>2021</v>
      </c>
      <c r="I2">
        <v>36</v>
      </c>
    </row>
    <row r="3" spans="1:9" x14ac:dyDescent="0.3">
      <c r="A3">
        <v>2</v>
      </c>
      <c r="B3" t="s">
        <v>895</v>
      </c>
      <c r="C3">
        <v>370.17500000000007</v>
      </c>
      <c r="D3">
        <v>519</v>
      </c>
      <c r="E3">
        <v>0.71324662813102135</v>
      </c>
      <c r="F3">
        <v>9212208</v>
      </c>
      <c r="G3">
        <v>3716</v>
      </c>
      <c r="H3">
        <v>2021</v>
      </c>
      <c r="I3">
        <v>36</v>
      </c>
    </row>
    <row r="4" spans="1:9" x14ac:dyDescent="0.3">
      <c r="A4">
        <v>4</v>
      </c>
      <c r="B4" t="s">
        <v>704</v>
      </c>
      <c r="C4">
        <v>48678.458500001252</v>
      </c>
      <c r="D4">
        <v>42899</v>
      </c>
      <c r="E4">
        <v>1.1347224527378552</v>
      </c>
      <c r="F4">
        <v>1420950635</v>
      </c>
      <c r="G4">
        <v>232094</v>
      </c>
      <c r="H4">
        <v>2021</v>
      </c>
      <c r="I4">
        <v>36</v>
      </c>
    </row>
    <row r="5" spans="1:9" x14ac:dyDescent="0.3">
      <c r="A5">
        <v>5</v>
      </c>
      <c r="B5" t="s">
        <v>703</v>
      </c>
      <c r="C5">
        <v>3413.7781999999911</v>
      </c>
      <c r="D5">
        <v>4646</v>
      </c>
      <c r="E5">
        <v>0.73477791648729895</v>
      </c>
      <c r="F5">
        <v>76649336</v>
      </c>
      <c r="G5">
        <v>19096</v>
      </c>
      <c r="H5">
        <v>2021</v>
      </c>
      <c r="I5">
        <v>36</v>
      </c>
    </row>
    <row r="6" spans="1:9" x14ac:dyDescent="0.3">
      <c r="A6">
        <v>8</v>
      </c>
      <c r="B6" t="s">
        <v>721</v>
      </c>
      <c r="C6">
        <v>713.40299999999957</v>
      </c>
      <c r="D6">
        <v>999</v>
      </c>
      <c r="E6">
        <v>0.71411711711711667</v>
      </c>
      <c r="F6">
        <v>14973565</v>
      </c>
      <c r="G6">
        <v>3247</v>
      </c>
      <c r="H6">
        <v>2021</v>
      </c>
      <c r="I6">
        <v>36</v>
      </c>
    </row>
    <row r="7" spans="1:9" x14ac:dyDescent="0.3">
      <c r="A7">
        <v>22</v>
      </c>
      <c r="B7" t="s">
        <v>715</v>
      </c>
      <c r="C7">
        <v>68543.499600001014</v>
      </c>
      <c r="D7">
        <v>47150</v>
      </c>
      <c r="E7">
        <v>1.4537327592789187</v>
      </c>
      <c r="F7">
        <v>4646399803</v>
      </c>
      <c r="G7">
        <v>288768</v>
      </c>
      <c r="H7">
        <v>2021</v>
      </c>
      <c r="I7">
        <v>36</v>
      </c>
    </row>
    <row r="8" spans="1:9" x14ac:dyDescent="0.3">
      <c r="A8">
        <v>25</v>
      </c>
      <c r="B8" t="s">
        <v>749</v>
      </c>
      <c r="C8">
        <v>9448.6188000000693</v>
      </c>
      <c r="D8">
        <v>11671</v>
      </c>
      <c r="E8">
        <v>0.80958090994773968</v>
      </c>
      <c r="F8">
        <v>321635568</v>
      </c>
      <c r="G8">
        <v>54052</v>
      </c>
      <c r="H8">
        <v>2021</v>
      </c>
      <c r="I8">
        <v>36</v>
      </c>
    </row>
    <row r="9" spans="1:9" x14ac:dyDescent="0.3">
      <c r="A9">
        <v>39</v>
      </c>
      <c r="B9" t="s">
        <v>717</v>
      </c>
      <c r="C9">
        <v>17254.236500000017</v>
      </c>
      <c r="D9">
        <v>16707</v>
      </c>
      <c r="E9">
        <v>1.0327549230861326</v>
      </c>
      <c r="F9">
        <v>330434594</v>
      </c>
      <c r="G9">
        <v>75787</v>
      </c>
      <c r="H9">
        <v>2021</v>
      </c>
      <c r="I9">
        <v>36</v>
      </c>
    </row>
    <row r="10" spans="1:9" x14ac:dyDescent="0.3">
      <c r="A10">
        <v>40</v>
      </c>
      <c r="B10" t="s">
        <v>722</v>
      </c>
      <c r="C10">
        <v>4783.1354000000083</v>
      </c>
      <c r="D10">
        <v>4973</v>
      </c>
      <c r="E10">
        <v>0.96182091292982275</v>
      </c>
      <c r="F10">
        <v>98496486</v>
      </c>
      <c r="G10">
        <v>21195</v>
      </c>
      <c r="H10">
        <v>2021</v>
      </c>
      <c r="I10">
        <v>36</v>
      </c>
    </row>
    <row r="11" spans="1:9" x14ac:dyDescent="0.3">
      <c r="A11">
        <v>42</v>
      </c>
      <c r="B11" t="s">
        <v>846</v>
      </c>
      <c r="C11">
        <v>3891.3152999999947</v>
      </c>
      <c r="D11">
        <v>3993</v>
      </c>
      <c r="E11">
        <v>0.97453425995491982</v>
      </c>
      <c r="F11">
        <v>75919702</v>
      </c>
      <c r="G11">
        <v>27011</v>
      </c>
      <c r="H11">
        <v>2021</v>
      </c>
      <c r="I11">
        <v>36</v>
      </c>
    </row>
    <row r="12" spans="1:9" x14ac:dyDescent="0.3">
      <c r="A12">
        <v>46</v>
      </c>
      <c r="B12" t="s">
        <v>712</v>
      </c>
      <c r="C12">
        <v>26565.46669999951</v>
      </c>
      <c r="D12">
        <v>12851</v>
      </c>
      <c r="E12">
        <v>2.0671906232977597</v>
      </c>
      <c r="F12">
        <v>1432396901</v>
      </c>
      <c r="G12">
        <v>118510</v>
      </c>
      <c r="H12">
        <v>2021</v>
      </c>
      <c r="I12">
        <v>36</v>
      </c>
    </row>
    <row r="13" spans="1:9" x14ac:dyDescent="0.3">
      <c r="A13">
        <v>50</v>
      </c>
      <c r="B13" t="s">
        <v>856</v>
      </c>
      <c r="C13">
        <v>5426.1958000000232</v>
      </c>
      <c r="D13">
        <v>6602</v>
      </c>
      <c r="E13">
        <v>0.82190181763102443</v>
      </c>
      <c r="F13">
        <v>169355776</v>
      </c>
      <c r="G13">
        <v>30439</v>
      </c>
      <c r="H13">
        <v>2021</v>
      </c>
      <c r="I13">
        <v>36</v>
      </c>
    </row>
    <row r="14" spans="1:9" x14ac:dyDescent="0.3">
      <c r="A14">
        <v>51</v>
      </c>
      <c r="B14" t="s">
        <v>719</v>
      </c>
      <c r="C14">
        <v>2224.8206000000087</v>
      </c>
      <c r="D14">
        <v>1436</v>
      </c>
      <c r="E14">
        <v>1.5493179665738221</v>
      </c>
      <c r="F14">
        <v>108423817</v>
      </c>
      <c r="G14">
        <v>9975</v>
      </c>
      <c r="H14">
        <v>2021</v>
      </c>
      <c r="I14">
        <v>36</v>
      </c>
    </row>
    <row r="15" spans="1:9" x14ac:dyDescent="0.3">
      <c r="A15">
        <v>53</v>
      </c>
      <c r="B15" t="s">
        <v>709</v>
      </c>
      <c r="C15">
        <v>3223.2889000000023</v>
      </c>
      <c r="D15">
        <v>3728</v>
      </c>
      <c r="E15">
        <v>0.86461612124463583</v>
      </c>
      <c r="F15">
        <v>62106382</v>
      </c>
      <c r="G15">
        <v>14525</v>
      </c>
      <c r="H15">
        <v>2021</v>
      </c>
      <c r="I15">
        <v>36</v>
      </c>
    </row>
    <row r="16" spans="1:9" x14ac:dyDescent="0.3">
      <c r="A16">
        <v>57</v>
      </c>
      <c r="B16" t="s">
        <v>720</v>
      </c>
      <c r="C16">
        <v>6645.5497000001887</v>
      </c>
      <c r="D16">
        <v>8426</v>
      </c>
      <c r="E16">
        <v>0.78869566816997261</v>
      </c>
      <c r="F16">
        <v>159798635</v>
      </c>
      <c r="G16">
        <v>33745</v>
      </c>
      <c r="H16">
        <v>2021</v>
      </c>
      <c r="I16">
        <v>36</v>
      </c>
    </row>
    <row r="17" spans="1:9" x14ac:dyDescent="0.3">
      <c r="A17">
        <v>59</v>
      </c>
      <c r="B17" t="s">
        <v>714</v>
      </c>
      <c r="C17">
        <v>7855.1531000000605</v>
      </c>
      <c r="D17">
        <v>8505</v>
      </c>
      <c r="E17">
        <v>0.92359236919459853</v>
      </c>
      <c r="F17">
        <v>327767742</v>
      </c>
      <c r="G17">
        <v>45520</v>
      </c>
      <c r="H17">
        <v>2021</v>
      </c>
      <c r="I17">
        <v>36</v>
      </c>
    </row>
    <row r="18" spans="1:9" x14ac:dyDescent="0.3">
      <c r="A18">
        <v>68</v>
      </c>
      <c r="B18" t="s">
        <v>723</v>
      </c>
      <c r="C18">
        <v>3621.2192000000214</v>
      </c>
      <c r="D18">
        <v>4307</v>
      </c>
      <c r="E18">
        <v>0.84077529602972401</v>
      </c>
      <c r="F18">
        <v>84449559</v>
      </c>
      <c r="G18">
        <v>22811</v>
      </c>
      <c r="H18">
        <v>2021</v>
      </c>
      <c r="I18">
        <v>36</v>
      </c>
    </row>
    <row r="19" spans="1:9" x14ac:dyDescent="0.3">
      <c r="A19">
        <v>73</v>
      </c>
      <c r="B19" t="s">
        <v>725</v>
      </c>
      <c r="C19">
        <v>3641.3496999999707</v>
      </c>
      <c r="D19">
        <v>4089</v>
      </c>
      <c r="E19">
        <v>0.89052328197602604</v>
      </c>
      <c r="F19">
        <v>66073571</v>
      </c>
      <c r="G19">
        <v>22110</v>
      </c>
      <c r="H19">
        <v>2021</v>
      </c>
      <c r="I19">
        <v>36</v>
      </c>
    </row>
    <row r="20" spans="1:9" x14ac:dyDescent="0.3">
      <c r="A20">
        <v>75</v>
      </c>
      <c r="B20" t="s">
        <v>849</v>
      </c>
      <c r="C20">
        <v>11979.693800000206</v>
      </c>
      <c r="D20">
        <v>13595</v>
      </c>
      <c r="E20">
        <v>0.88118380286871689</v>
      </c>
      <c r="F20">
        <v>254927223</v>
      </c>
      <c r="G20">
        <v>63486</v>
      </c>
      <c r="H20">
        <v>2021</v>
      </c>
      <c r="I20">
        <v>36</v>
      </c>
    </row>
    <row r="21" spans="1:9" x14ac:dyDescent="0.3">
      <c r="A21">
        <v>77</v>
      </c>
      <c r="B21" t="s">
        <v>726</v>
      </c>
      <c r="C21">
        <v>4841.4068999999899</v>
      </c>
      <c r="D21">
        <v>5408</v>
      </c>
      <c r="E21">
        <v>0.89523056582840055</v>
      </c>
      <c r="F21">
        <v>95036594</v>
      </c>
      <c r="G21">
        <v>28271</v>
      </c>
      <c r="H21">
        <v>2021</v>
      </c>
      <c r="I21">
        <v>36</v>
      </c>
    </row>
    <row r="22" spans="1:9" x14ac:dyDescent="0.3">
      <c r="A22">
        <v>79</v>
      </c>
      <c r="B22" t="s">
        <v>710</v>
      </c>
      <c r="C22">
        <v>10869.21960000002</v>
      </c>
      <c r="D22">
        <v>11702</v>
      </c>
      <c r="E22">
        <v>0.92883435310203555</v>
      </c>
      <c r="F22">
        <v>239919949</v>
      </c>
      <c r="G22">
        <v>55449</v>
      </c>
      <c r="H22">
        <v>2021</v>
      </c>
      <c r="I22">
        <v>36</v>
      </c>
    </row>
    <row r="23" spans="1:9" x14ac:dyDescent="0.3">
      <c r="A23">
        <v>83</v>
      </c>
      <c r="B23" t="s">
        <v>728</v>
      </c>
      <c r="C23">
        <v>8680.7490000001198</v>
      </c>
      <c r="D23">
        <v>10357</v>
      </c>
      <c r="E23">
        <v>0.83815284348750796</v>
      </c>
      <c r="F23">
        <v>231933848</v>
      </c>
      <c r="G23">
        <v>41476</v>
      </c>
      <c r="H23">
        <v>2021</v>
      </c>
      <c r="I23">
        <v>36</v>
      </c>
    </row>
    <row r="24" spans="1:9" x14ac:dyDescent="0.3">
      <c r="A24">
        <v>85</v>
      </c>
      <c r="B24" t="s">
        <v>729</v>
      </c>
      <c r="C24">
        <v>15265.570199999987</v>
      </c>
      <c r="D24">
        <v>17750</v>
      </c>
      <c r="E24">
        <v>0.86003212394366124</v>
      </c>
      <c r="F24">
        <v>458394569</v>
      </c>
      <c r="G24">
        <v>82428</v>
      </c>
      <c r="H24">
        <v>2021</v>
      </c>
      <c r="I24">
        <v>36</v>
      </c>
    </row>
    <row r="25" spans="1:9" x14ac:dyDescent="0.3">
      <c r="A25">
        <v>88</v>
      </c>
      <c r="B25" t="s">
        <v>731</v>
      </c>
      <c r="C25">
        <v>819.67119999999943</v>
      </c>
      <c r="D25">
        <v>1212</v>
      </c>
      <c r="E25">
        <v>0.67629636963696327</v>
      </c>
      <c r="F25">
        <v>23974379</v>
      </c>
      <c r="G25">
        <v>4267</v>
      </c>
      <c r="H25">
        <v>2021</v>
      </c>
      <c r="I25">
        <v>36</v>
      </c>
    </row>
    <row r="26" spans="1:9" x14ac:dyDescent="0.3">
      <c r="A26">
        <v>89</v>
      </c>
      <c r="B26" t="s">
        <v>732</v>
      </c>
      <c r="C26">
        <v>1284.3291000000047</v>
      </c>
      <c r="D26">
        <v>1028</v>
      </c>
      <c r="E26">
        <v>1.2493473735408607</v>
      </c>
      <c r="F26">
        <v>44910869</v>
      </c>
      <c r="G26">
        <v>4226</v>
      </c>
      <c r="H26">
        <v>2021</v>
      </c>
      <c r="I26">
        <v>36</v>
      </c>
    </row>
    <row r="27" spans="1:9" x14ac:dyDescent="0.3">
      <c r="A27">
        <v>91</v>
      </c>
      <c r="B27" t="s">
        <v>733</v>
      </c>
      <c r="C27">
        <v>78001.629700000529</v>
      </c>
      <c r="D27">
        <v>50369</v>
      </c>
      <c r="E27">
        <v>1.5486038972383913</v>
      </c>
      <c r="F27">
        <v>5187698740</v>
      </c>
      <c r="G27">
        <v>334893</v>
      </c>
      <c r="H27">
        <v>2021</v>
      </c>
      <c r="I27">
        <v>36</v>
      </c>
    </row>
    <row r="28" spans="1:9" x14ac:dyDescent="0.3">
      <c r="A28">
        <v>97</v>
      </c>
      <c r="B28" t="s">
        <v>737</v>
      </c>
      <c r="C28">
        <v>7771.9534000001531</v>
      </c>
      <c r="D28">
        <v>9252</v>
      </c>
      <c r="E28">
        <v>0.84002955036750471</v>
      </c>
      <c r="F28">
        <v>166853801</v>
      </c>
      <c r="G28">
        <v>33739</v>
      </c>
      <c r="H28">
        <v>2021</v>
      </c>
      <c r="I28">
        <v>36</v>
      </c>
    </row>
    <row r="29" spans="1:9" x14ac:dyDescent="0.3">
      <c r="A29">
        <v>98</v>
      </c>
      <c r="B29" t="s">
        <v>708</v>
      </c>
      <c r="C29">
        <v>5679.7862999999898</v>
      </c>
      <c r="D29">
        <v>5806</v>
      </c>
      <c r="E29">
        <v>0.97826150533930245</v>
      </c>
      <c r="F29">
        <v>112706809</v>
      </c>
      <c r="G29">
        <v>23791</v>
      </c>
      <c r="H29">
        <v>2021</v>
      </c>
      <c r="I29">
        <v>36</v>
      </c>
    </row>
    <row r="30" spans="1:9" x14ac:dyDescent="0.3">
      <c r="A30">
        <v>99</v>
      </c>
      <c r="B30" t="s">
        <v>959</v>
      </c>
      <c r="C30">
        <v>5979.8926000000083</v>
      </c>
      <c r="D30">
        <v>5999</v>
      </c>
      <c r="E30">
        <v>0.99681490248374871</v>
      </c>
      <c r="F30">
        <v>119965391</v>
      </c>
      <c r="G30">
        <v>30569</v>
      </c>
      <c r="H30">
        <v>2021</v>
      </c>
      <c r="I30">
        <v>36</v>
      </c>
    </row>
    <row r="31" spans="1:9" x14ac:dyDescent="0.3">
      <c r="A31">
        <v>100</v>
      </c>
      <c r="B31" t="s">
        <v>739</v>
      </c>
      <c r="C31">
        <v>10190.367800000162</v>
      </c>
      <c r="D31">
        <v>12651</v>
      </c>
      <c r="E31">
        <v>0.8054989961268012</v>
      </c>
      <c r="F31">
        <v>202690058</v>
      </c>
      <c r="G31">
        <v>53927</v>
      </c>
      <c r="H31">
        <v>2021</v>
      </c>
      <c r="I31">
        <v>36</v>
      </c>
    </row>
    <row r="32" spans="1:9" x14ac:dyDescent="0.3">
      <c r="A32">
        <v>101</v>
      </c>
      <c r="B32" t="s">
        <v>740</v>
      </c>
      <c r="C32">
        <v>389.11489999999918</v>
      </c>
      <c r="D32">
        <v>669</v>
      </c>
      <c r="E32">
        <v>0.58163662182361608</v>
      </c>
      <c r="F32">
        <v>12977536</v>
      </c>
      <c r="G32">
        <v>2406</v>
      </c>
      <c r="H32">
        <v>2021</v>
      </c>
      <c r="I32">
        <v>36</v>
      </c>
    </row>
    <row r="33" spans="1:9" x14ac:dyDescent="0.3">
      <c r="A33">
        <v>103</v>
      </c>
      <c r="B33" t="s">
        <v>742</v>
      </c>
      <c r="C33">
        <v>9239.1138000002429</v>
      </c>
      <c r="D33">
        <v>6131</v>
      </c>
      <c r="E33">
        <v>1.5069505464035626</v>
      </c>
      <c r="F33">
        <v>215464003</v>
      </c>
      <c r="G33">
        <v>13653</v>
      </c>
      <c r="H33">
        <v>2021</v>
      </c>
      <c r="I33">
        <v>36</v>
      </c>
    </row>
    <row r="34" spans="1:9" x14ac:dyDescent="0.3">
      <c r="A34">
        <v>104</v>
      </c>
      <c r="B34" t="s">
        <v>759</v>
      </c>
      <c r="C34">
        <v>27107.710799999546</v>
      </c>
      <c r="D34">
        <v>17659</v>
      </c>
      <c r="E34">
        <v>1.5350648847612858</v>
      </c>
      <c r="F34">
        <v>1071888542</v>
      </c>
      <c r="G34">
        <v>107170</v>
      </c>
      <c r="H34">
        <v>2021</v>
      </c>
      <c r="I34">
        <v>36</v>
      </c>
    </row>
    <row r="35" spans="1:9" x14ac:dyDescent="0.3">
      <c r="A35">
        <v>105</v>
      </c>
      <c r="B35" t="s">
        <v>743</v>
      </c>
      <c r="C35">
        <v>15828.961699999305</v>
      </c>
      <c r="D35">
        <v>20000</v>
      </c>
      <c r="E35">
        <v>0.79144808499996522</v>
      </c>
      <c r="F35">
        <v>585684010</v>
      </c>
      <c r="G35">
        <v>79734</v>
      </c>
      <c r="H35">
        <v>2021</v>
      </c>
      <c r="I35">
        <v>36</v>
      </c>
    </row>
    <row r="36" spans="1:9" x14ac:dyDescent="0.3">
      <c r="A36">
        <v>106</v>
      </c>
      <c r="B36" t="s">
        <v>705</v>
      </c>
      <c r="C36">
        <v>2486.2950000000192</v>
      </c>
      <c r="D36">
        <v>3010</v>
      </c>
      <c r="E36">
        <v>0.82601162790698313</v>
      </c>
      <c r="F36">
        <v>53132928</v>
      </c>
      <c r="G36">
        <v>16882</v>
      </c>
      <c r="H36">
        <v>2021</v>
      </c>
      <c r="I36">
        <v>36</v>
      </c>
    </row>
    <row r="37" spans="1:9" x14ac:dyDescent="0.3">
      <c r="A37">
        <v>114</v>
      </c>
      <c r="B37" t="s">
        <v>851</v>
      </c>
      <c r="C37">
        <v>9635.9067000000432</v>
      </c>
      <c r="D37">
        <v>9695</v>
      </c>
      <c r="E37">
        <v>0.99390476534296479</v>
      </c>
      <c r="F37">
        <v>263724640</v>
      </c>
      <c r="G37">
        <v>50377</v>
      </c>
      <c r="H37">
        <v>2021</v>
      </c>
      <c r="I37">
        <v>36</v>
      </c>
    </row>
    <row r="38" spans="1:9" x14ac:dyDescent="0.3">
      <c r="A38">
        <v>122</v>
      </c>
      <c r="B38" t="s">
        <v>750</v>
      </c>
      <c r="C38">
        <v>26958.025599999928</v>
      </c>
      <c r="D38">
        <v>30390</v>
      </c>
      <c r="E38">
        <v>0.88706895689371268</v>
      </c>
      <c r="F38">
        <v>514282283</v>
      </c>
      <c r="G38">
        <v>138163</v>
      </c>
      <c r="H38">
        <v>2021</v>
      </c>
      <c r="I38">
        <v>36</v>
      </c>
    </row>
    <row r="39" spans="1:9" x14ac:dyDescent="0.3">
      <c r="A39">
        <v>126</v>
      </c>
      <c r="B39" t="s">
        <v>852</v>
      </c>
      <c r="C39">
        <v>16155.08610000005</v>
      </c>
      <c r="D39">
        <v>13803</v>
      </c>
      <c r="E39">
        <v>1.1704039773962218</v>
      </c>
      <c r="F39">
        <v>484288909</v>
      </c>
      <c r="G39">
        <v>79587</v>
      </c>
      <c r="H39">
        <v>2021</v>
      </c>
      <c r="I39">
        <v>36</v>
      </c>
    </row>
    <row r="40" spans="1:9" x14ac:dyDescent="0.3">
      <c r="A40">
        <v>127</v>
      </c>
      <c r="B40" t="s">
        <v>746</v>
      </c>
      <c r="C40">
        <v>16043.068399999671</v>
      </c>
      <c r="D40">
        <v>16654</v>
      </c>
      <c r="E40">
        <v>0.96331622433047137</v>
      </c>
      <c r="F40">
        <v>863039276</v>
      </c>
      <c r="G40">
        <v>69422</v>
      </c>
      <c r="H40">
        <v>2021</v>
      </c>
      <c r="I40">
        <v>36</v>
      </c>
    </row>
    <row r="41" spans="1:9" x14ac:dyDescent="0.3">
      <c r="A41">
        <v>129</v>
      </c>
      <c r="B41" t="s">
        <v>758</v>
      </c>
      <c r="C41">
        <v>6091.4947000000784</v>
      </c>
      <c r="D41">
        <v>7635</v>
      </c>
      <c r="E41">
        <v>0.79783820563196839</v>
      </c>
      <c r="F41">
        <v>138552415</v>
      </c>
      <c r="G41">
        <v>35910</v>
      </c>
      <c r="H41">
        <v>2021</v>
      </c>
      <c r="I41">
        <v>36</v>
      </c>
    </row>
    <row r="42" spans="1:9" x14ac:dyDescent="0.3">
      <c r="A42">
        <v>133</v>
      </c>
      <c r="B42" t="s">
        <v>730</v>
      </c>
      <c r="C42">
        <v>2946.6264000000078</v>
      </c>
      <c r="D42">
        <v>3081</v>
      </c>
      <c r="E42">
        <v>0.95638636806232002</v>
      </c>
      <c r="F42">
        <v>93589524</v>
      </c>
      <c r="G42">
        <v>17979</v>
      </c>
      <c r="H42">
        <v>2021</v>
      </c>
      <c r="I42">
        <v>36</v>
      </c>
    </row>
    <row r="43" spans="1:9" x14ac:dyDescent="0.3">
      <c r="A43">
        <v>138</v>
      </c>
      <c r="B43" t="s">
        <v>861</v>
      </c>
      <c r="C43">
        <v>10327.705700000139</v>
      </c>
      <c r="D43">
        <v>14707</v>
      </c>
      <c r="E43">
        <v>0.70223061807303588</v>
      </c>
      <c r="F43">
        <v>216253883</v>
      </c>
      <c r="G43">
        <v>52501</v>
      </c>
      <c r="H43">
        <v>2021</v>
      </c>
      <c r="I43">
        <v>36</v>
      </c>
    </row>
    <row r="44" spans="1:9" x14ac:dyDescent="0.3">
      <c r="A44">
        <v>345</v>
      </c>
      <c r="B44" t="s">
        <v>744</v>
      </c>
      <c r="C44">
        <v>16500.148600000004</v>
      </c>
      <c r="D44">
        <v>18089</v>
      </c>
      <c r="E44">
        <v>0.91216477417214903</v>
      </c>
      <c r="F44">
        <v>666695866</v>
      </c>
      <c r="G44">
        <v>102982</v>
      </c>
      <c r="H44">
        <v>2021</v>
      </c>
      <c r="I44">
        <v>36</v>
      </c>
    </row>
    <row r="45" spans="1:9" x14ac:dyDescent="0.3">
      <c r="A45">
        <v>3107</v>
      </c>
      <c r="B45" t="s">
        <v>713</v>
      </c>
      <c r="C45">
        <v>29697.915499999264</v>
      </c>
      <c r="D45">
        <v>24205</v>
      </c>
      <c r="E45">
        <v>1.2269330923362638</v>
      </c>
      <c r="F45">
        <v>1040437689</v>
      </c>
      <c r="G45">
        <v>152065</v>
      </c>
      <c r="H45">
        <v>2021</v>
      </c>
      <c r="I45">
        <v>36</v>
      </c>
    </row>
    <row r="46" spans="1:9" x14ac:dyDescent="0.3">
      <c r="A46">
        <v>3108</v>
      </c>
      <c r="B46" t="s">
        <v>716</v>
      </c>
      <c r="C46">
        <v>7806.7913000004201</v>
      </c>
      <c r="D46">
        <v>9698</v>
      </c>
      <c r="E46">
        <v>0.80498982264388741</v>
      </c>
      <c r="F46">
        <v>183492469</v>
      </c>
      <c r="G46">
        <v>60491</v>
      </c>
      <c r="H46">
        <v>2021</v>
      </c>
      <c r="I46">
        <v>36</v>
      </c>
    </row>
    <row r="47" spans="1:9" x14ac:dyDescent="0.3">
      <c r="A47">
        <v>3110</v>
      </c>
      <c r="B47" t="s">
        <v>736</v>
      </c>
      <c r="C47">
        <v>9540.2306000004537</v>
      </c>
      <c r="D47">
        <v>10372</v>
      </c>
      <c r="E47">
        <v>0.91980626687239242</v>
      </c>
      <c r="F47">
        <v>482210290</v>
      </c>
      <c r="G47">
        <v>57078</v>
      </c>
      <c r="H47">
        <v>2021</v>
      </c>
      <c r="I47">
        <v>36</v>
      </c>
    </row>
    <row r="48" spans="1:9" x14ac:dyDescent="0.3">
      <c r="A48">
        <v>3111</v>
      </c>
      <c r="B48" t="s">
        <v>2201</v>
      </c>
      <c r="C48">
        <v>8046.4264000000767</v>
      </c>
      <c r="D48">
        <v>9159</v>
      </c>
      <c r="E48">
        <v>0.87852673872694365</v>
      </c>
      <c r="F48">
        <v>170251045</v>
      </c>
      <c r="G48">
        <v>49717</v>
      </c>
      <c r="H48">
        <v>2021</v>
      </c>
      <c r="I48">
        <v>36</v>
      </c>
    </row>
    <row r="49" spans="1:9" x14ac:dyDescent="0.3">
      <c r="A49">
        <v>3112</v>
      </c>
      <c r="B49" t="s">
        <v>745</v>
      </c>
      <c r="C49">
        <v>15511.645399999708</v>
      </c>
      <c r="D49">
        <v>18886</v>
      </c>
      <c r="E49">
        <v>0.82133037170389223</v>
      </c>
      <c r="F49">
        <v>319116109</v>
      </c>
      <c r="G49">
        <v>91488</v>
      </c>
      <c r="H49">
        <v>2021</v>
      </c>
      <c r="I49">
        <v>36</v>
      </c>
    </row>
    <row r="50" spans="1:9" x14ac:dyDescent="0.3">
      <c r="A50">
        <v>3113</v>
      </c>
      <c r="B50" t="s">
        <v>751</v>
      </c>
      <c r="C50">
        <v>31355.02019999937</v>
      </c>
      <c r="D50">
        <v>32865</v>
      </c>
      <c r="E50">
        <v>0.9540550798721853</v>
      </c>
      <c r="F50">
        <v>978848386</v>
      </c>
      <c r="G50">
        <v>162477</v>
      </c>
      <c r="H50">
        <v>2021</v>
      </c>
      <c r="I50">
        <v>36</v>
      </c>
    </row>
    <row r="51" spans="1:9" x14ac:dyDescent="0.3">
      <c r="A51">
        <v>3115</v>
      </c>
      <c r="B51" t="s">
        <v>760</v>
      </c>
      <c r="C51">
        <v>50347.344099999442</v>
      </c>
      <c r="D51">
        <v>39413</v>
      </c>
      <c r="E51">
        <v>1.2774298860781834</v>
      </c>
      <c r="F51">
        <v>2695654639</v>
      </c>
      <c r="G51">
        <v>250364</v>
      </c>
      <c r="H51">
        <v>2021</v>
      </c>
      <c r="I51">
        <v>36</v>
      </c>
    </row>
    <row r="52" spans="1:9" x14ac:dyDescent="0.3">
      <c r="A52">
        <v>6309</v>
      </c>
      <c r="B52" t="s">
        <v>707</v>
      </c>
      <c r="C52">
        <v>11380.373600000326</v>
      </c>
      <c r="D52">
        <v>12426</v>
      </c>
      <c r="E52">
        <v>0.9158517302430651</v>
      </c>
      <c r="F52">
        <v>293466576</v>
      </c>
      <c r="G52">
        <v>59371</v>
      </c>
      <c r="H52">
        <v>2021</v>
      </c>
      <c r="I52">
        <v>36</v>
      </c>
    </row>
    <row r="53" spans="1:9" x14ac:dyDescent="0.3">
      <c r="A53">
        <v>6546</v>
      </c>
      <c r="B53" t="s">
        <v>949</v>
      </c>
      <c r="C53">
        <v>30049.813899999532</v>
      </c>
      <c r="D53">
        <v>21348</v>
      </c>
      <c r="E53">
        <v>1.4076172896758259</v>
      </c>
      <c r="F53">
        <v>791408791</v>
      </c>
      <c r="G53">
        <v>119134</v>
      </c>
      <c r="H53">
        <v>2021</v>
      </c>
      <c r="I53">
        <v>36</v>
      </c>
    </row>
    <row r="54" spans="1:9" x14ac:dyDescent="0.3">
      <c r="A54">
        <v>6547</v>
      </c>
      <c r="B54" t="s">
        <v>735</v>
      </c>
      <c r="C54">
        <v>9660.2825000000812</v>
      </c>
      <c r="D54">
        <v>9841</v>
      </c>
      <c r="E54">
        <v>0.98163626663957737</v>
      </c>
      <c r="F54">
        <v>237738849</v>
      </c>
      <c r="G54">
        <v>41193</v>
      </c>
      <c r="H54">
        <v>2021</v>
      </c>
      <c r="I54">
        <v>36</v>
      </c>
    </row>
    <row r="55" spans="1:9" x14ac:dyDescent="0.3">
      <c r="A55">
        <v>6963</v>
      </c>
      <c r="B55" t="s">
        <v>747</v>
      </c>
      <c r="C55">
        <v>326.57609999999983</v>
      </c>
      <c r="D55">
        <v>100</v>
      </c>
      <c r="E55">
        <v>3.2657609999999981</v>
      </c>
      <c r="F55">
        <v>10268641</v>
      </c>
      <c r="G55">
        <v>1066</v>
      </c>
      <c r="H55">
        <v>2021</v>
      </c>
      <c r="I55">
        <v>36</v>
      </c>
    </row>
    <row r="56" spans="1:9" x14ac:dyDescent="0.3">
      <c r="A56">
        <v>8701</v>
      </c>
      <c r="B56" t="s">
        <v>753</v>
      </c>
      <c r="C56">
        <v>13905.857699999957</v>
      </c>
      <c r="D56">
        <v>15305</v>
      </c>
      <c r="E56">
        <v>0.90858266579548885</v>
      </c>
      <c r="F56">
        <v>332673132</v>
      </c>
      <c r="G56">
        <v>69370</v>
      </c>
      <c r="H56">
        <v>2021</v>
      </c>
      <c r="I56">
        <v>36</v>
      </c>
    </row>
    <row r="57" spans="1:9" x14ac:dyDescent="0.3">
      <c r="A57">
        <v>8702</v>
      </c>
      <c r="B57" t="s">
        <v>711</v>
      </c>
      <c r="C57">
        <v>49714.314399999872</v>
      </c>
      <c r="D57">
        <v>37421</v>
      </c>
      <c r="E57">
        <v>1.3285137863766301</v>
      </c>
      <c r="F57">
        <v>1350247576</v>
      </c>
      <c r="G57">
        <v>240623</v>
      </c>
      <c r="H57">
        <v>2021</v>
      </c>
      <c r="I57">
        <v>36</v>
      </c>
    </row>
    <row r="58" spans="1:9" x14ac:dyDescent="0.3">
      <c r="A58">
        <v>11467</v>
      </c>
      <c r="B58" t="s">
        <v>1490</v>
      </c>
      <c r="C58">
        <v>1659.4304999999956</v>
      </c>
      <c r="D58">
        <v>1766</v>
      </c>
      <c r="E58">
        <v>0.93965486976217194</v>
      </c>
      <c r="F58">
        <v>47196909</v>
      </c>
      <c r="G58">
        <v>11846</v>
      </c>
      <c r="H58">
        <v>2021</v>
      </c>
      <c r="I58">
        <v>36</v>
      </c>
    </row>
    <row r="59" spans="1:9" x14ac:dyDescent="0.3">
      <c r="A59">
        <v>11718</v>
      </c>
      <c r="B59" t="s">
        <v>748</v>
      </c>
      <c r="C59">
        <v>93.412600000000026</v>
      </c>
      <c r="D59">
        <v>76</v>
      </c>
      <c r="E59">
        <v>1.2291131578947372</v>
      </c>
      <c r="F59">
        <v>3603833</v>
      </c>
      <c r="G59">
        <v>149</v>
      </c>
      <c r="H59">
        <v>2021</v>
      </c>
      <c r="I59">
        <v>36</v>
      </c>
    </row>
    <row r="60" spans="1:9" x14ac:dyDescent="0.3">
      <c r="A60">
        <v>14495</v>
      </c>
      <c r="B60" t="s">
        <v>706</v>
      </c>
      <c r="C60">
        <v>3158.8302000000026</v>
      </c>
      <c r="D60">
        <v>3598</v>
      </c>
      <c r="E60">
        <v>0.87794057809894455</v>
      </c>
      <c r="F60">
        <v>66292855</v>
      </c>
      <c r="G60">
        <v>20084</v>
      </c>
      <c r="H60">
        <v>2021</v>
      </c>
      <c r="I60">
        <v>36</v>
      </c>
    </row>
    <row r="61" spans="1:9" x14ac:dyDescent="0.3">
      <c r="A61">
        <v>14496</v>
      </c>
      <c r="B61" t="s">
        <v>857</v>
      </c>
      <c r="C61">
        <v>7143.0945000000847</v>
      </c>
      <c r="D61">
        <v>7909</v>
      </c>
      <c r="E61">
        <v>0.90316026046277464</v>
      </c>
      <c r="F61">
        <v>226064324</v>
      </c>
      <c r="G61">
        <v>38427</v>
      </c>
      <c r="H61">
        <v>2021</v>
      </c>
      <c r="I61">
        <v>36</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9EF45-78E1-4EAA-AC72-A5D0E55A854F}">
  <sheetPr codeName="Sheet39">
    <tabColor theme="8" tint="0.59999389629810485"/>
  </sheetPr>
  <dimension ref="A1:I62"/>
  <sheetViews>
    <sheetView workbookViewId="0">
      <selection activeCell="D12" sqref="D12:D13"/>
    </sheetView>
  </sheetViews>
  <sheetFormatPr defaultRowHeight="14.4" x14ac:dyDescent="0.3"/>
  <cols>
    <col min="1" max="1" width="13" customWidth="1"/>
    <col min="2" max="2" width="41" customWidth="1"/>
    <col min="3" max="7" width="13" customWidth="1"/>
    <col min="9" max="9" width="26.5546875" customWidth="1"/>
  </cols>
  <sheetData>
    <row r="1" spans="1:9" x14ac:dyDescent="0.3">
      <c r="A1" t="s">
        <v>2927</v>
      </c>
      <c r="B1" t="s">
        <v>2928</v>
      </c>
      <c r="C1" t="s">
        <v>1329</v>
      </c>
      <c r="D1" t="s">
        <v>3297</v>
      </c>
      <c r="E1" t="s">
        <v>1330</v>
      </c>
      <c r="F1" t="s">
        <v>3298</v>
      </c>
      <c r="G1" t="s">
        <v>3299</v>
      </c>
      <c r="H1" t="s">
        <v>2937</v>
      </c>
      <c r="I1" s="86" t="s">
        <v>2938</v>
      </c>
    </row>
    <row r="2" spans="1:9" x14ac:dyDescent="0.3">
      <c r="A2">
        <v>1</v>
      </c>
      <c r="B2" t="s">
        <v>701</v>
      </c>
      <c r="C2">
        <v>4629.8248999999823</v>
      </c>
      <c r="D2">
        <v>6145</v>
      </c>
      <c r="E2">
        <v>0.75342960130186853</v>
      </c>
      <c r="F2">
        <v>78530831</v>
      </c>
      <c r="G2">
        <v>27769</v>
      </c>
      <c r="H2">
        <v>2020</v>
      </c>
      <c r="I2">
        <v>36</v>
      </c>
    </row>
    <row r="3" spans="1:9" x14ac:dyDescent="0.3">
      <c r="A3">
        <v>2</v>
      </c>
      <c r="B3" t="s">
        <v>895</v>
      </c>
      <c r="C3">
        <v>376.72949999999986</v>
      </c>
      <c r="D3">
        <v>506</v>
      </c>
      <c r="E3">
        <v>0.74452470355731193</v>
      </c>
      <c r="F3">
        <v>7429043</v>
      </c>
      <c r="G3">
        <v>3404</v>
      </c>
      <c r="H3">
        <v>2020</v>
      </c>
      <c r="I3">
        <v>36</v>
      </c>
    </row>
    <row r="4" spans="1:9" x14ac:dyDescent="0.3">
      <c r="A4">
        <v>4</v>
      </c>
      <c r="B4" t="s">
        <v>704</v>
      </c>
      <c r="C4">
        <v>45202.899400000017</v>
      </c>
      <c r="D4">
        <v>40381</v>
      </c>
      <c r="E4">
        <v>1.1194101037616706</v>
      </c>
      <c r="F4">
        <v>1243995656</v>
      </c>
      <c r="G4">
        <v>213796</v>
      </c>
      <c r="H4">
        <v>2020</v>
      </c>
      <c r="I4">
        <v>36</v>
      </c>
    </row>
    <row r="5" spans="1:9" x14ac:dyDescent="0.3">
      <c r="A5">
        <v>5</v>
      </c>
      <c r="B5" t="s">
        <v>703</v>
      </c>
      <c r="C5">
        <v>3205.3519999999935</v>
      </c>
      <c r="D5">
        <v>4405</v>
      </c>
      <c r="E5">
        <v>0.72766220204313137</v>
      </c>
      <c r="F5">
        <v>68194628</v>
      </c>
      <c r="G5">
        <v>16967</v>
      </c>
      <c r="H5">
        <v>2020</v>
      </c>
      <c r="I5">
        <v>36</v>
      </c>
    </row>
    <row r="6" spans="1:9" x14ac:dyDescent="0.3">
      <c r="A6">
        <v>8</v>
      </c>
      <c r="B6" t="s">
        <v>721</v>
      </c>
      <c r="C6">
        <v>590.01190000000042</v>
      </c>
      <c r="D6">
        <v>862</v>
      </c>
      <c r="E6">
        <v>0.6844685614849193</v>
      </c>
      <c r="F6">
        <v>12746000</v>
      </c>
      <c r="G6">
        <v>2823</v>
      </c>
      <c r="H6">
        <v>2020</v>
      </c>
      <c r="I6">
        <v>36</v>
      </c>
    </row>
    <row r="7" spans="1:9" x14ac:dyDescent="0.3">
      <c r="A7">
        <v>22</v>
      </c>
      <c r="B7" t="s">
        <v>715</v>
      </c>
      <c r="C7">
        <v>65744.013099999822</v>
      </c>
      <c r="D7">
        <v>44231</v>
      </c>
      <c r="E7">
        <v>1.4863786281115015</v>
      </c>
      <c r="F7">
        <v>4176955963</v>
      </c>
      <c r="G7">
        <v>268206</v>
      </c>
      <c r="H7">
        <v>2020</v>
      </c>
      <c r="I7">
        <v>36</v>
      </c>
    </row>
    <row r="8" spans="1:9" x14ac:dyDescent="0.3">
      <c r="A8">
        <v>25</v>
      </c>
      <c r="B8" t="s">
        <v>749</v>
      </c>
      <c r="C8">
        <v>9158.1395000001357</v>
      </c>
      <c r="D8">
        <v>11509</v>
      </c>
      <c r="E8">
        <v>0.79573720566514339</v>
      </c>
      <c r="F8">
        <v>306829521</v>
      </c>
      <c r="G8">
        <v>52570</v>
      </c>
      <c r="H8">
        <v>2020</v>
      </c>
      <c r="I8">
        <v>36</v>
      </c>
    </row>
    <row r="9" spans="1:9" x14ac:dyDescent="0.3">
      <c r="A9">
        <v>39</v>
      </c>
      <c r="B9" t="s">
        <v>717</v>
      </c>
      <c r="C9">
        <v>16502.688800000058</v>
      </c>
      <c r="D9">
        <v>15709</v>
      </c>
      <c r="E9">
        <v>1.0505244636832427</v>
      </c>
      <c r="F9">
        <v>464437007</v>
      </c>
      <c r="G9">
        <v>67131</v>
      </c>
      <c r="H9">
        <v>2020</v>
      </c>
      <c r="I9">
        <v>36</v>
      </c>
    </row>
    <row r="10" spans="1:9" x14ac:dyDescent="0.3">
      <c r="A10">
        <v>40</v>
      </c>
      <c r="B10" t="s">
        <v>722</v>
      </c>
      <c r="C10">
        <v>5056.2797999999957</v>
      </c>
      <c r="D10">
        <v>5370</v>
      </c>
      <c r="E10">
        <v>0.94157910614525064</v>
      </c>
      <c r="F10">
        <v>138988376</v>
      </c>
      <c r="G10">
        <v>21474</v>
      </c>
      <c r="H10">
        <v>2020</v>
      </c>
      <c r="I10">
        <v>36</v>
      </c>
    </row>
    <row r="11" spans="1:9" x14ac:dyDescent="0.3">
      <c r="A11">
        <v>41</v>
      </c>
      <c r="B11" t="s">
        <v>850</v>
      </c>
      <c r="C11">
        <v>6725.0518000000275</v>
      </c>
      <c r="D11">
        <v>7541</v>
      </c>
      <c r="E11">
        <v>0.8917984086991152</v>
      </c>
      <c r="F11">
        <v>125837404</v>
      </c>
      <c r="G11">
        <v>41427</v>
      </c>
      <c r="H11">
        <v>2020</v>
      </c>
      <c r="I11">
        <v>36</v>
      </c>
    </row>
    <row r="12" spans="1:9" x14ac:dyDescent="0.3">
      <c r="A12">
        <v>42</v>
      </c>
      <c r="B12" t="s">
        <v>846</v>
      </c>
      <c r="C12">
        <v>4147.2371000000567</v>
      </c>
      <c r="D12">
        <v>4277</v>
      </c>
      <c r="E12">
        <v>0.96966029927520614</v>
      </c>
      <c r="F12">
        <v>75746298</v>
      </c>
      <c r="G12">
        <v>27601</v>
      </c>
      <c r="H12">
        <v>2020</v>
      </c>
      <c r="I12">
        <v>36</v>
      </c>
    </row>
    <row r="13" spans="1:9" x14ac:dyDescent="0.3">
      <c r="A13">
        <v>46</v>
      </c>
      <c r="B13" t="s">
        <v>712</v>
      </c>
      <c r="C13">
        <v>24069.729599999784</v>
      </c>
      <c r="D13">
        <v>12496</v>
      </c>
      <c r="E13">
        <v>1.9261947503200851</v>
      </c>
      <c r="F13">
        <v>1261628433</v>
      </c>
      <c r="G13">
        <v>111085</v>
      </c>
      <c r="H13">
        <v>2020</v>
      </c>
      <c r="I13">
        <v>36</v>
      </c>
    </row>
    <row r="14" spans="1:9" x14ac:dyDescent="0.3">
      <c r="A14">
        <v>50</v>
      </c>
      <c r="B14" t="s">
        <v>856</v>
      </c>
      <c r="C14">
        <v>5150.4585000000134</v>
      </c>
      <c r="D14">
        <v>6346</v>
      </c>
      <c r="E14">
        <v>0.81160707532304022</v>
      </c>
      <c r="F14">
        <v>146804745</v>
      </c>
      <c r="G14">
        <v>27772</v>
      </c>
      <c r="H14">
        <v>2020</v>
      </c>
      <c r="I14">
        <v>36</v>
      </c>
    </row>
    <row r="15" spans="1:9" x14ac:dyDescent="0.3">
      <c r="A15">
        <v>51</v>
      </c>
      <c r="B15" t="s">
        <v>719</v>
      </c>
      <c r="C15">
        <v>2334.7414000000053</v>
      </c>
      <c r="D15">
        <v>1421</v>
      </c>
      <c r="E15">
        <v>1.6430270232230861</v>
      </c>
      <c r="F15">
        <v>98387354</v>
      </c>
      <c r="G15">
        <v>9391</v>
      </c>
      <c r="H15">
        <v>2020</v>
      </c>
      <c r="I15">
        <v>36</v>
      </c>
    </row>
    <row r="16" spans="1:9" x14ac:dyDescent="0.3">
      <c r="A16">
        <v>53</v>
      </c>
      <c r="B16" t="s">
        <v>709</v>
      </c>
      <c r="C16">
        <v>2548.6362000000113</v>
      </c>
      <c r="D16">
        <v>3006</v>
      </c>
      <c r="E16">
        <v>0.84784970059880616</v>
      </c>
      <c r="F16">
        <v>45865911</v>
      </c>
      <c r="G16">
        <v>11282</v>
      </c>
      <c r="H16">
        <v>2020</v>
      </c>
      <c r="I16">
        <v>36</v>
      </c>
    </row>
    <row r="17" spans="1:9" x14ac:dyDescent="0.3">
      <c r="A17">
        <v>57</v>
      </c>
      <c r="B17" t="s">
        <v>720</v>
      </c>
      <c r="C17">
        <v>6021.3318000001318</v>
      </c>
      <c r="D17">
        <v>7869</v>
      </c>
      <c r="E17">
        <v>0.7651965688143515</v>
      </c>
      <c r="F17">
        <v>139660034</v>
      </c>
      <c r="G17">
        <v>30675</v>
      </c>
      <c r="H17">
        <v>2020</v>
      </c>
      <c r="I17">
        <v>36</v>
      </c>
    </row>
    <row r="18" spans="1:9" x14ac:dyDescent="0.3">
      <c r="A18">
        <v>59</v>
      </c>
      <c r="B18" t="s">
        <v>714</v>
      </c>
      <c r="C18">
        <v>8004.3692000000647</v>
      </c>
      <c r="D18">
        <v>8790</v>
      </c>
      <c r="E18">
        <v>0.91062220705347718</v>
      </c>
      <c r="F18">
        <v>304581471</v>
      </c>
      <c r="G18">
        <v>42122</v>
      </c>
      <c r="H18">
        <v>2020</v>
      </c>
      <c r="I18">
        <v>36</v>
      </c>
    </row>
    <row r="19" spans="1:9" x14ac:dyDescent="0.3">
      <c r="A19">
        <v>68</v>
      </c>
      <c r="B19" t="s">
        <v>723</v>
      </c>
      <c r="C19">
        <v>3260.9112000000114</v>
      </c>
      <c r="D19">
        <v>3992</v>
      </c>
      <c r="E19">
        <v>0.81686152304609505</v>
      </c>
      <c r="F19">
        <v>72212489</v>
      </c>
      <c r="G19">
        <v>20691</v>
      </c>
      <c r="H19">
        <v>2020</v>
      </c>
      <c r="I19">
        <v>36</v>
      </c>
    </row>
    <row r="20" spans="1:9" x14ac:dyDescent="0.3">
      <c r="A20">
        <v>73</v>
      </c>
      <c r="B20" t="s">
        <v>725</v>
      </c>
      <c r="C20">
        <v>3647.2791999999604</v>
      </c>
      <c r="D20">
        <v>4334</v>
      </c>
      <c r="E20">
        <v>0.84155034610059076</v>
      </c>
      <c r="F20">
        <v>62201154</v>
      </c>
      <c r="G20">
        <v>22059</v>
      </c>
      <c r="H20">
        <v>2020</v>
      </c>
      <c r="I20">
        <v>36</v>
      </c>
    </row>
    <row r="21" spans="1:9" x14ac:dyDescent="0.3">
      <c r="A21">
        <v>75</v>
      </c>
      <c r="B21" t="s">
        <v>849</v>
      </c>
      <c r="C21">
        <v>11056.773100000284</v>
      </c>
      <c r="D21">
        <v>12613</v>
      </c>
      <c r="E21">
        <v>0.87661722825658317</v>
      </c>
      <c r="F21">
        <v>230333391</v>
      </c>
      <c r="G21">
        <v>61241</v>
      </c>
      <c r="H21">
        <v>2020</v>
      </c>
      <c r="I21">
        <v>36</v>
      </c>
    </row>
    <row r="22" spans="1:9" x14ac:dyDescent="0.3">
      <c r="A22">
        <v>77</v>
      </c>
      <c r="B22" t="s">
        <v>726</v>
      </c>
      <c r="C22">
        <v>4402.264200000016</v>
      </c>
      <c r="D22">
        <v>5113</v>
      </c>
      <c r="E22">
        <v>0.86099436729904477</v>
      </c>
      <c r="F22">
        <v>71987270</v>
      </c>
      <c r="G22">
        <v>23481</v>
      </c>
      <c r="H22">
        <v>2020</v>
      </c>
      <c r="I22">
        <v>36</v>
      </c>
    </row>
    <row r="23" spans="1:9" x14ac:dyDescent="0.3">
      <c r="A23">
        <v>79</v>
      </c>
      <c r="B23" t="s">
        <v>710</v>
      </c>
      <c r="C23">
        <v>10592.01009999993</v>
      </c>
      <c r="D23">
        <v>11748</v>
      </c>
      <c r="E23">
        <v>0.90160113210758686</v>
      </c>
      <c r="F23">
        <v>234698462</v>
      </c>
      <c r="G23">
        <v>52296</v>
      </c>
      <c r="H23">
        <v>2020</v>
      </c>
      <c r="I23">
        <v>36</v>
      </c>
    </row>
    <row r="24" spans="1:9" x14ac:dyDescent="0.3">
      <c r="A24">
        <v>83</v>
      </c>
      <c r="B24" t="s">
        <v>728</v>
      </c>
      <c r="C24">
        <v>8918.1993000001094</v>
      </c>
      <c r="D24">
        <v>10874</v>
      </c>
      <c r="E24">
        <v>0.82013971859482337</v>
      </c>
      <c r="F24">
        <v>197018286</v>
      </c>
      <c r="G24">
        <v>41521</v>
      </c>
      <c r="H24">
        <v>2020</v>
      </c>
      <c r="I24">
        <v>36</v>
      </c>
    </row>
    <row r="25" spans="1:9" x14ac:dyDescent="0.3">
      <c r="A25">
        <v>85</v>
      </c>
      <c r="B25" t="s">
        <v>729</v>
      </c>
      <c r="C25">
        <v>15404.256399999733</v>
      </c>
      <c r="D25">
        <v>18559</v>
      </c>
      <c r="E25">
        <v>0.83001543186592663</v>
      </c>
      <c r="F25">
        <v>434057262</v>
      </c>
      <c r="G25">
        <v>82308</v>
      </c>
      <c r="H25">
        <v>2020</v>
      </c>
      <c r="I25">
        <v>36</v>
      </c>
    </row>
    <row r="26" spans="1:9" x14ac:dyDescent="0.3">
      <c r="A26">
        <v>88</v>
      </c>
      <c r="B26" t="s">
        <v>731</v>
      </c>
      <c r="C26">
        <v>745.97560000000146</v>
      </c>
      <c r="D26">
        <v>1143</v>
      </c>
      <c r="E26">
        <v>0.65264706911636172</v>
      </c>
      <c r="F26">
        <v>23980315</v>
      </c>
      <c r="G26">
        <v>4241</v>
      </c>
      <c r="H26">
        <v>2020</v>
      </c>
      <c r="I26">
        <v>36</v>
      </c>
    </row>
    <row r="27" spans="1:9" x14ac:dyDescent="0.3">
      <c r="A27">
        <v>89</v>
      </c>
      <c r="B27" t="s">
        <v>732</v>
      </c>
      <c r="C27">
        <v>1380.0810000000056</v>
      </c>
      <c r="D27">
        <v>1025</v>
      </c>
      <c r="E27">
        <v>1.3464204878048835</v>
      </c>
      <c r="F27">
        <v>44059772</v>
      </c>
      <c r="G27">
        <v>4197</v>
      </c>
      <c r="H27">
        <v>2020</v>
      </c>
      <c r="I27">
        <v>36</v>
      </c>
    </row>
    <row r="28" spans="1:9" x14ac:dyDescent="0.3">
      <c r="A28">
        <v>91</v>
      </c>
      <c r="B28" t="s">
        <v>733</v>
      </c>
      <c r="C28">
        <v>75294.07209999935</v>
      </c>
      <c r="D28">
        <v>50785</v>
      </c>
      <c r="E28">
        <v>1.4826045505562537</v>
      </c>
      <c r="F28">
        <v>4796988040</v>
      </c>
      <c r="G28">
        <v>320205</v>
      </c>
      <c r="H28">
        <v>2020</v>
      </c>
      <c r="I28">
        <v>36</v>
      </c>
    </row>
    <row r="29" spans="1:9" x14ac:dyDescent="0.3">
      <c r="A29">
        <v>97</v>
      </c>
      <c r="B29" t="s">
        <v>737</v>
      </c>
      <c r="C29">
        <v>7717.2082000001246</v>
      </c>
      <c r="D29">
        <v>9615</v>
      </c>
      <c r="E29">
        <v>0.80262175767031974</v>
      </c>
      <c r="F29">
        <v>164153563</v>
      </c>
      <c r="G29">
        <v>34264</v>
      </c>
      <c r="H29">
        <v>2020</v>
      </c>
      <c r="I29">
        <v>36</v>
      </c>
    </row>
    <row r="30" spans="1:9" x14ac:dyDescent="0.3">
      <c r="A30">
        <v>98</v>
      </c>
      <c r="B30" t="s">
        <v>708</v>
      </c>
      <c r="C30">
        <v>5506.6660999999749</v>
      </c>
      <c r="D30">
        <v>5717</v>
      </c>
      <c r="E30">
        <v>0.96320904320447354</v>
      </c>
      <c r="F30">
        <v>101685590</v>
      </c>
      <c r="G30">
        <v>22197</v>
      </c>
      <c r="H30">
        <v>2020</v>
      </c>
      <c r="I30">
        <v>36</v>
      </c>
    </row>
    <row r="31" spans="1:9" x14ac:dyDescent="0.3">
      <c r="A31">
        <v>99</v>
      </c>
      <c r="B31" t="s">
        <v>959</v>
      </c>
      <c r="C31">
        <v>5326.4228000000057</v>
      </c>
      <c r="D31">
        <v>5439</v>
      </c>
      <c r="E31">
        <v>0.97930185695900085</v>
      </c>
      <c r="F31">
        <v>99511394</v>
      </c>
      <c r="G31">
        <v>28930</v>
      </c>
      <c r="H31">
        <v>2020</v>
      </c>
      <c r="I31">
        <v>36</v>
      </c>
    </row>
    <row r="32" spans="1:9" x14ac:dyDescent="0.3">
      <c r="A32">
        <v>100</v>
      </c>
      <c r="B32" t="s">
        <v>739</v>
      </c>
      <c r="C32">
        <v>9379.0518000003067</v>
      </c>
      <c r="D32">
        <v>12258</v>
      </c>
      <c r="E32">
        <v>0.76513720019581555</v>
      </c>
      <c r="F32">
        <v>184686859</v>
      </c>
      <c r="G32">
        <v>50915</v>
      </c>
      <c r="H32">
        <v>2020</v>
      </c>
      <c r="I32">
        <v>36</v>
      </c>
    </row>
    <row r="33" spans="1:9" x14ac:dyDescent="0.3">
      <c r="A33">
        <v>101</v>
      </c>
      <c r="B33" t="s">
        <v>740</v>
      </c>
      <c r="C33">
        <v>325.2808</v>
      </c>
      <c r="D33">
        <v>565</v>
      </c>
      <c r="E33">
        <v>0.57571823008849554</v>
      </c>
      <c r="F33">
        <v>10339986</v>
      </c>
      <c r="G33">
        <v>1965</v>
      </c>
      <c r="H33">
        <v>2020</v>
      </c>
      <c r="I33">
        <v>36</v>
      </c>
    </row>
    <row r="34" spans="1:9" x14ac:dyDescent="0.3">
      <c r="A34">
        <v>103</v>
      </c>
      <c r="B34" t="s">
        <v>742</v>
      </c>
      <c r="C34">
        <v>10128.781900000244</v>
      </c>
      <c r="D34">
        <v>6921</v>
      </c>
      <c r="E34">
        <v>1.4634853200404918</v>
      </c>
      <c r="F34">
        <v>230517748</v>
      </c>
      <c r="G34">
        <v>15863</v>
      </c>
      <c r="H34">
        <v>2020</v>
      </c>
      <c r="I34">
        <v>36</v>
      </c>
    </row>
    <row r="35" spans="1:9" x14ac:dyDescent="0.3">
      <c r="A35">
        <v>104</v>
      </c>
      <c r="B35" t="s">
        <v>759</v>
      </c>
      <c r="C35">
        <v>25188.82629999955</v>
      </c>
      <c r="D35">
        <v>16401</v>
      </c>
      <c r="E35">
        <v>1.5358103957075513</v>
      </c>
      <c r="F35">
        <v>966037037</v>
      </c>
      <c r="G35">
        <v>97763</v>
      </c>
      <c r="H35">
        <v>2020</v>
      </c>
      <c r="I35">
        <v>36</v>
      </c>
    </row>
    <row r="36" spans="1:9" x14ac:dyDescent="0.3">
      <c r="A36">
        <v>105</v>
      </c>
      <c r="B36" t="s">
        <v>743</v>
      </c>
      <c r="C36">
        <v>14912.616799999425</v>
      </c>
      <c r="D36">
        <v>19147</v>
      </c>
      <c r="E36">
        <v>0.77884873870577243</v>
      </c>
      <c r="F36">
        <v>522455483</v>
      </c>
      <c r="G36">
        <v>72424</v>
      </c>
      <c r="H36">
        <v>2020</v>
      </c>
      <c r="I36">
        <v>36</v>
      </c>
    </row>
    <row r="37" spans="1:9" x14ac:dyDescent="0.3">
      <c r="A37">
        <v>106</v>
      </c>
      <c r="B37" t="s">
        <v>705</v>
      </c>
      <c r="C37">
        <v>2009.9106000000029</v>
      </c>
      <c r="D37">
        <v>2336</v>
      </c>
      <c r="E37">
        <v>0.86040693493150811</v>
      </c>
      <c r="F37">
        <v>41058718</v>
      </c>
      <c r="G37">
        <v>14259</v>
      </c>
      <c r="H37">
        <v>2020</v>
      </c>
      <c r="I37">
        <v>36</v>
      </c>
    </row>
    <row r="38" spans="1:9" x14ac:dyDescent="0.3">
      <c r="A38">
        <v>114</v>
      </c>
      <c r="B38" t="s">
        <v>851</v>
      </c>
      <c r="C38">
        <v>8375.5686999999234</v>
      </c>
      <c r="D38">
        <v>9012</v>
      </c>
      <c r="E38">
        <v>0.92937957168219298</v>
      </c>
      <c r="F38">
        <v>218949995</v>
      </c>
      <c r="G38">
        <v>46240</v>
      </c>
      <c r="H38">
        <v>2020</v>
      </c>
      <c r="I38">
        <v>36</v>
      </c>
    </row>
    <row r="39" spans="1:9" x14ac:dyDescent="0.3">
      <c r="A39">
        <v>122</v>
      </c>
      <c r="B39" t="s">
        <v>750</v>
      </c>
      <c r="C39">
        <v>25333.261199999859</v>
      </c>
      <c r="D39">
        <v>28856</v>
      </c>
      <c r="E39">
        <v>0.87792005822012265</v>
      </c>
      <c r="F39">
        <v>461014251</v>
      </c>
      <c r="G39">
        <v>132822</v>
      </c>
      <c r="H39">
        <v>2020</v>
      </c>
      <c r="I39">
        <v>36</v>
      </c>
    </row>
    <row r="40" spans="1:9" x14ac:dyDescent="0.3">
      <c r="A40">
        <v>126</v>
      </c>
      <c r="B40" t="s">
        <v>852</v>
      </c>
      <c r="C40">
        <v>15270.325900000094</v>
      </c>
      <c r="D40">
        <v>13037</v>
      </c>
      <c r="E40">
        <v>1.1713067346782307</v>
      </c>
      <c r="F40">
        <v>417134390</v>
      </c>
      <c r="G40">
        <v>73342</v>
      </c>
      <c r="H40">
        <v>2020</v>
      </c>
      <c r="I40">
        <v>36</v>
      </c>
    </row>
    <row r="41" spans="1:9" x14ac:dyDescent="0.3">
      <c r="A41">
        <v>127</v>
      </c>
      <c r="B41" t="s">
        <v>746</v>
      </c>
      <c r="C41">
        <v>16942.207399999934</v>
      </c>
      <c r="D41">
        <v>17605</v>
      </c>
      <c r="E41">
        <v>0.96235202499289596</v>
      </c>
      <c r="F41">
        <v>904131609</v>
      </c>
      <c r="G41">
        <v>71349</v>
      </c>
      <c r="H41">
        <v>2020</v>
      </c>
      <c r="I41">
        <v>36</v>
      </c>
    </row>
    <row r="42" spans="1:9" x14ac:dyDescent="0.3">
      <c r="A42">
        <v>129</v>
      </c>
      <c r="B42" t="s">
        <v>758</v>
      </c>
      <c r="C42">
        <v>5457.699300000063</v>
      </c>
      <c r="D42">
        <v>7246</v>
      </c>
      <c r="E42">
        <v>0.75320166988684278</v>
      </c>
      <c r="F42">
        <v>115570586</v>
      </c>
      <c r="G42">
        <v>29196</v>
      </c>
      <c r="H42">
        <v>2020</v>
      </c>
      <c r="I42">
        <v>36</v>
      </c>
    </row>
    <row r="43" spans="1:9" x14ac:dyDescent="0.3">
      <c r="A43">
        <v>133</v>
      </c>
      <c r="B43" t="s">
        <v>730</v>
      </c>
      <c r="C43">
        <v>2881.1602000000071</v>
      </c>
      <c r="D43">
        <v>3136</v>
      </c>
      <c r="E43">
        <v>0.9187373086734717</v>
      </c>
      <c r="F43">
        <v>88328926</v>
      </c>
      <c r="G43">
        <v>17809</v>
      </c>
      <c r="H43">
        <v>2020</v>
      </c>
      <c r="I43">
        <v>36</v>
      </c>
    </row>
    <row r="44" spans="1:9" x14ac:dyDescent="0.3">
      <c r="A44">
        <v>138</v>
      </c>
      <c r="B44" t="s">
        <v>861</v>
      </c>
      <c r="C44">
        <v>9498.1751000001786</v>
      </c>
      <c r="D44">
        <v>13888</v>
      </c>
      <c r="E44">
        <v>0.68391237759217871</v>
      </c>
      <c r="F44">
        <v>186253361</v>
      </c>
      <c r="G44">
        <v>49079</v>
      </c>
      <c r="H44">
        <v>2020</v>
      </c>
      <c r="I44">
        <v>36</v>
      </c>
    </row>
    <row r="45" spans="1:9" x14ac:dyDescent="0.3">
      <c r="A45">
        <v>345</v>
      </c>
      <c r="B45" t="s">
        <v>744</v>
      </c>
      <c r="C45">
        <v>15600.865700000071</v>
      </c>
      <c r="D45">
        <v>17689</v>
      </c>
      <c r="E45">
        <v>0.88195294815987735</v>
      </c>
      <c r="F45">
        <v>613477017</v>
      </c>
      <c r="G45">
        <v>97954</v>
      </c>
      <c r="H45">
        <v>2020</v>
      </c>
      <c r="I45">
        <v>36</v>
      </c>
    </row>
    <row r="46" spans="1:9" x14ac:dyDescent="0.3">
      <c r="A46">
        <v>3107</v>
      </c>
      <c r="B46" t="s">
        <v>713</v>
      </c>
      <c r="C46">
        <v>27459.193999999319</v>
      </c>
      <c r="D46">
        <v>23995</v>
      </c>
      <c r="E46">
        <v>1.1443714940612344</v>
      </c>
      <c r="F46">
        <v>934695660</v>
      </c>
      <c r="G46">
        <v>143448</v>
      </c>
      <c r="H46">
        <v>2020</v>
      </c>
      <c r="I46">
        <v>36</v>
      </c>
    </row>
    <row r="47" spans="1:9" x14ac:dyDescent="0.3">
      <c r="A47">
        <v>3108</v>
      </c>
      <c r="B47" t="s">
        <v>716</v>
      </c>
      <c r="C47">
        <v>7519.3530999999284</v>
      </c>
      <c r="D47">
        <v>9396</v>
      </c>
      <c r="E47">
        <v>0.80027172200935803</v>
      </c>
      <c r="F47">
        <v>158408177</v>
      </c>
      <c r="G47">
        <v>55459</v>
      </c>
      <c r="H47">
        <v>2020</v>
      </c>
      <c r="I47">
        <v>36</v>
      </c>
    </row>
    <row r="48" spans="1:9" x14ac:dyDescent="0.3">
      <c r="A48">
        <v>3110</v>
      </c>
      <c r="B48" t="s">
        <v>736</v>
      </c>
      <c r="C48">
        <v>10107.696800000136</v>
      </c>
      <c r="D48">
        <v>11145</v>
      </c>
      <c r="E48">
        <v>0.9069265859129777</v>
      </c>
      <c r="F48">
        <v>454414002</v>
      </c>
      <c r="G48">
        <v>59060</v>
      </c>
      <c r="H48">
        <v>2020</v>
      </c>
      <c r="I48">
        <v>36</v>
      </c>
    </row>
    <row r="49" spans="1:9" x14ac:dyDescent="0.3">
      <c r="A49">
        <v>3111</v>
      </c>
      <c r="B49" t="s">
        <v>2201</v>
      </c>
      <c r="C49">
        <v>7718.3128000001152</v>
      </c>
      <c r="D49">
        <v>9101</v>
      </c>
      <c r="E49">
        <v>0.84807304691793373</v>
      </c>
      <c r="F49">
        <v>162350758</v>
      </c>
      <c r="G49">
        <v>48494</v>
      </c>
      <c r="H49">
        <v>2020</v>
      </c>
      <c r="I49">
        <v>36</v>
      </c>
    </row>
    <row r="50" spans="1:9" x14ac:dyDescent="0.3">
      <c r="A50">
        <v>3112</v>
      </c>
      <c r="B50" t="s">
        <v>745</v>
      </c>
      <c r="C50">
        <v>15836.725499999611</v>
      </c>
      <c r="D50">
        <v>19273</v>
      </c>
      <c r="E50">
        <v>0.82170526124628296</v>
      </c>
      <c r="F50">
        <v>316012271</v>
      </c>
      <c r="G50">
        <v>96616</v>
      </c>
      <c r="H50">
        <v>2020</v>
      </c>
      <c r="I50">
        <v>36</v>
      </c>
    </row>
    <row r="51" spans="1:9" x14ac:dyDescent="0.3">
      <c r="A51">
        <v>3113</v>
      </c>
      <c r="B51" t="s">
        <v>751</v>
      </c>
      <c r="C51">
        <v>31807.156999999464</v>
      </c>
      <c r="D51">
        <v>34974</v>
      </c>
      <c r="E51">
        <v>0.90945150683363252</v>
      </c>
      <c r="F51">
        <v>904128208</v>
      </c>
      <c r="G51">
        <v>161634</v>
      </c>
      <c r="H51">
        <v>2020</v>
      </c>
      <c r="I51">
        <v>36</v>
      </c>
    </row>
    <row r="52" spans="1:9" x14ac:dyDescent="0.3">
      <c r="A52">
        <v>3115</v>
      </c>
      <c r="B52" t="s">
        <v>760</v>
      </c>
      <c r="C52">
        <v>48223.85009999972</v>
      </c>
      <c r="D52">
        <v>38405</v>
      </c>
      <c r="E52">
        <v>1.2556659315193262</v>
      </c>
      <c r="F52">
        <v>2380552644</v>
      </c>
      <c r="G52">
        <v>225615</v>
      </c>
      <c r="H52">
        <v>2020</v>
      </c>
      <c r="I52">
        <v>36</v>
      </c>
    </row>
    <row r="53" spans="1:9" x14ac:dyDescent="0.3">
      <c r="A53">
        <v>6309</v>
      </c>
      <c r="B53" t="s">
        <v>707</v>
      </c>
      <c r="C53">
        <v>11387.250500000271</v>
      </c>
      <c r="D53">
        <v>12857</v>
      </c>
      <c r="E53">
        <v>0.88568487983201927</v>
      </c>
      <c r="F53">
        <v>283763041</v>
      </c>
      <c r="G53">
        <v>60534</v>
      </c>
      <c r="H53">
        <v>2020</v>
      </c>
      <c r="I53">
        <v>36</v>
      </c>
    </row>
    <row r="54" spans="1:9" x14ac:dyDescent="0.3">
      <c r="A54">
        <v>6546</v>
      </c>
      <c r="B54" t="s">
        <v>949</v>
      </c>
      <c r="C54">
        <v>28769.38509999941</v>
      </c>
      <c r="D54">
        <v>21281</v>
      </c>
      <c r="E54">
        <v>1.3518812602790946</v>
      </c>
      <c r="F54">
        <v>736457274</v>
      </c>
      <c r="G54">
        <v>115603</v>
      </c>
      <c r="H54">
        <v>2020</v>
      </c>
      <c r="I54">
        <v>36</v>
      </c>
    </row>
    <row r="55" spans="1:9" x14ac:dyDescent="0.3">
      <c r="A55">
        <v>6547</v>
      </c>
      <c r="B55" t="s">
        <v>735</v>
      </c>
      <c r="C55">
        <v>9831.8410000000677</v>
      </c>
      <c r="D55">
        <v>10238</v>
      </c>
      <c r="E55">
        <v>0.96032828677476734</v>
      </c>
      <c r="F55">
        <v>235340071</v>
      </c>
      <c r="G55">
        <v>42108</v>
      </c>
      <c r="H55">
        <v>2020</v>
      </c>
      <c r="I55">
        <v>36</v>
      </c>
    </row>
    <row r="56" spans="1:9" x14ac:dyDescent="0.3">
      <c r="A56">
        <v>6963</v>
      </c>
      <c r="B56" t="s">
        <v>747</v>
      </c>
      <c r="C56">
        <v>206.94670000000005</v>
      </c>
      <c r="D56">
        <v>115</v>
      </c>
      <c r="E56">
        <v>1.7995365217391308</v>
      </c>
      <c r="F56">
        <v>9066359</v>
      </c>
      <c r="G56">
        <v>1135</v>
      </c>
      <c r="H56">
        <v>2020</v>
      </c>
      <c r="I56">
        <v>36</v>
      </c>
    </row>
    <row r="57" spans="1:9" x14ac:dyDescent="0.3">
      <c r="A57">
        <v>8701</v>
      </c>
      <c r="B57" t="s">
        <v>753</v>
      </c>
      <c r="C57">
        <v>13160.388199999998</v>
      </c>
      <c r="D57">
        <v>14831</v>
      </c>
      <c r="E57">
        <v>0.88735676623289039</v>
      </c>
      <c r="F57">
        <v>288240028</v>
      </c>
      <c r="G57">
        <v>67993</v>
      </c>
      <c r="H57">
        <v>2020</v>
      </c>
      <c r="I57">
        <v>36</v>
      </c>
    </row>
    <row r="58" spans="1:9" x14ac:dyDescent="0.3">
      <c r="A58">
        <v>8702</v>
      </c>
      <c r="B58" t="s">
        <v>711</v>
      </c>
      <c r="C58">
        <v>46366.545899999299</v>
      </c>
      <c r="D58">
        <v>36191</v>
      </c>
      <c r="E58">
        <v>1.2811623304136193</v>
      </c>
      <c r="F58">
        <v>1261535674</v>
      </c>
      <c r="G58">
        <v>222137</v>
      </c>
      <c r="H58">
        <v>2020</v>
      </c>
      <c r="I58">
        <v>36</v>
      </c>
    </row>
    <row r="59" spans="1:9" x14ac:dyDescent="0.3">
      <c r="A59">
        <v>11467</v>
      </c>
      <c r="B59" t="s">
        <v>1490</v>
      </c>
      <c r="C59">
        <v>1472.1337000000019</v>
      </c>
      <c r="D59">
        <v>1694</v>
      </c>
      <c r="E59">
        <v>0.86902815820543211</v>
      </c>
      <c r="F59">
        <v>42139739</v>
      </c>
      <c r="G59">
        <v>11375</v>
      </c>
      <c r="H59">
        <v>2020</v>
      </c>
      <c r="I59">
        <v>36</v>
      </c>
    </row>
    <row r="60" spans="1:9" x14ac:dyDescent="0.3">
      <c r="A60">
        <v>11718</v>
      </c>
      <c r="B60" t="s">
        <v>748</v>
      </c>
      <c r="C60">
        <v>127.69510000000005</v>
      </c>
      <c r="D60">
        <v>74</v>
      </c>
      <c r="E60">
        <v>1.7256094594594602</v>
      </c>
      <c r="F60">
        <v>4642042</v>
      </c>
      <c r="G60">
        <v>352</v>
      </c>
      <c r="H60">
        <v>2020</v>
      </c>
      <c r="I60">
        <v>36</v>
      </c>
    </row>
    <row r="61" spans="1:9" x14ac:dyDescent="0.3">
      <c r="A61">
        <v>14495</v>
      </c>
      <c r="B61" t="s">
        <v>706</v>
      </c>
      <c r="C61">
        <v>2731.5160000000164</v>
      </c>
      <c r="D61">
        <v>3237</v>
      </c>
      <c r="E61">
        <v>0.84384182885388215</v>
      </c>
      <c r="F61">
        <v>54637365</v>
      </c>
      <c r="G61">
        <v>16835</v>
      </c>
      <c r="H61">
        <v>2020</v>
      </c>
      <c r="I61">
        <v>36</v>
      </c>
    </row>
    <row r="62" spans="1:9" x14ac:dyDescent="0.3">
      <c r="A62">
        <v>14496</v>
      </c>
      <c r="B62" t="s">
        <v>857</v>
      </c>
      <c r="C62">
        <v>6619.1094000000157</v>
      </c>
      <c r="D62">
        <v>7399</v>
      </c>
      <c r="E62">
        <v>0.89459513447763428</v>
      </c>
      <c r="F62">
        <v>199202854</v>
      </c>
      <c r="G62">
        <v>34377</v>
      </c>
      <c r="H62">
        <v>2020</v>
      </c>
      <c r="I62">
        <v>36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C615-BDCA-42D0-A4C2-5130E01898BA}">
  <sheetPr codeName="Sheet42">
    <tabColor rgb="FFECE3AE"/>
  </sheetPr>
  <dimension ref="A1:B412"/>
  <sheetViews>
    <sheetView workbookViewId="0">
      <selection activeCell="A2" sqref="A2:B412"/>
    </sheetView>
  </sheetViews>
  <sheetFormatPr defaultRowHeight="14.4" x14ac:dyDescent="0.3"/>
  <cols>
    <col min="1" max="1" width="67.5546875" style="86" bestFit="1" customWidth="1"/>
    <col min="2" max="2" width="60.77734375" style="86" bestFit="1" customWidth="1"/>
  </cols>
  <sheetData>
    <row r="1" spans="1:2" x14ac:dyDescent="0.3">
      <c r="A1" s="84" t="s">
        <v>1603</v>
      </c>
      <c r="B1" s="85" t="s">
        <v>1604</v>
      </c>
    </row>
    <row r="2" spans="1:2" x14ac:dyDescent="0.3">
      <c r="A2" s="312" t="s">
        <v>1755</v>
      </c>
      <c r="B2" t="s">
        <v>2714</v>
      </c>
    </row>
    <row r="3" spans="1:2" x14ac:dyDescent="0.3">
      <c r="A3" s="311" t="s">
        <v>2858</v>
      </c>
      <c r="B3" t="s">
        <v>3217</v>
      </c>
    </row>
    <row r="4" spans="1:2" x14ac:dyDescent="0.3">
      <c r="A4" s="312" t="s">
        <v>1838</v>
      </c>
      <c r="B4" t="s">
        <v>3218</v>
      </c>
    </row>
    <row r="5" spans="1:2" x14ac:dyDescent="0.3">
      <c r="A5" s="312" t="s">
        <v>1727</v>
      </c>
      <c r="B5" t="s">
        <v>2202</v>
      </c>
    </row>
    <row r="6" spans="1:2" x14ac:dyDescent="0.3">
      <c r="A6" s="310" t="s">
        <v>1895</v>
      </c>
      <c r="B6" t="s">
        <v>892</v>
      </c>
    </row>
    <row r="7" spans="1:2" x14ac:dyDescent="0.3">
      <c r="A7" s="309" t="s">
        <v>2823</v>
      </c>
      <c r="B7" t="s">
        <v>2824</v>
      </c>
    </row>
    <row r="8" spans="1:2" x14ac:dyDescent="0.3">
      <c r="A8" s="311" t="s">
        <v>1605</v>
      </c>
      <c r="B8" t="s">
        <v>1605</v>
      </c>
    </row>
    <row r="9" spans="1:2" x14ac:dyDescent="0.3">
      <c r="A9" s="312" t="s">
        <v>2853</v>
      </c>
      <c r="B9" t="s">
        <v>1605</v>
      </c>
    </row>
    <row r="10" spans="1:2" x14ac:dyDescent="0.3">
      <c r="A10" s="311" t="s">
        <v>1881</v>
      </c>
      <c r="B10" t="s">
        <v>2793</v>
      </c>
    </row>
    <row r="11" spans="1:2" x14ac:dyDescent="0.3">
      <c r="A11" s="311" t="s">
        <v>1606</v>
      </c>
      <c r="B11" t="s">
        <v>1606</v>
      </c>
    </row>
    <row r="12" spans="1:2" x14ac:dyDescent="0.3">
      <c r="A12" s="312" t="s">
        <v>904</v>
      </c>
      <c r="B12" t="s">
        <v>904</v>
      </c>
    </row>
    <row r="13" spans="1:2" x14ac:dyDescent="0.3">
      <c r="A13" s="312" t="s">
        <v>1894</v>
      </c>
      <c r="B13" t="s">
        <v>3219</v>
      </c>
    </row>
    <row r="14" spans="1:2" x14ac:dyDescent="0.3">
      <c r="A14" s="309" t="s">
        <v>1607</v>
      </c>
      <c r="B14" t="s">
        <v>3220</v>
      </c>
    </row>
    <row r="15" spans="1:2" x14ac:dyDescent="0.3">
      <c r="A15" s="310" t="s">
        <v>916</v>
      </c>
      <c r="B15" t="s">
        <v>3221</v>
      </c>
    </row>
    <row r="16" spans="1:2" ht="28.8" x14ac:dyDescent="0.3">
      <c r="A16" s="311" t="s">
        <v>1608</v>
      </c>
      <c r="B16" t="s">
        <v>3222</v>
      </c>
    </row>
    <row r="17" spans="1:2" x14ac:dyDescent="0.3">
      <c r="A17" s="310" t="s">
        <v>881</v>
      </c>
      <c r="B17" t="s">
        <v>881</v>
      </c>
    </row>
    <row r="18" spans="1:2" x14ac:dyDescent="0.3">
      <c r="A18" s="312" t="s">
        <v>1764</v>
      </c>
      <c r="B18" t="s">
        <v>948</v>
      </c>
    </row>
    <row r="19" spans="1:2" x14ac:dyDescent="0.3">
      <c r="A19" s="311" t="s">
        <v>1901</v>
      </c>
      <c r="B19" t="s">
        <v>2800</v>
      </c>
    </row>
    <row r="20" spans="1:2" x14ac:dyDescent="0.3">
      <c r="A20" s="312" t="s">
        <v>2813</v>
      </c>
      <c r="B20" t="s">
        <v>3223</v>
      </c>
    </row>
    <row r="21" spans="1:2" x14ac:dyDescent="0.3">
      <c r="A21" s="311" t="s">
        <v>2881</v>
      </c>
      <c r="B21" t="s">
        <v>2881</v>
      </c>
    </row>
    <row r="22" spans="1:2" x14ac:dyDescent="0.3">
      <c r="A22" s="312" t="s">
        <v>1767</v>
      </c>
      <c r="B22" t="s">
        <v>2720</v>
      </c>
    </row>
    <row r="23" spans="1:2" x14ac:dyDescent="0.3">
      <c r="A23" s="311" t="s">
        <v>1746</v>
      </c>
      <c r="B23" t="s">
        <v>2709</v>
      </c>
    </row>
    <row r="24" spans="1:2" x14ac:dyDescent="0.3">
      <c r="A24" s="311" t="s">
        <v>1730</v>
      </c>
      <c r="B24" t="s">
        <v>2703</v>
      </c>
    </row>
    <row r="25" spans="1:2" x14ac:dyDescent="0.3">
      <c r="A25" s="312" t="s">
        <v>2821</v>
      </c>
      <c r="B25" t="s">
        <v>2822</v>
      </c>
    </row>
    <row r="26" spans="1:2" x14ac:dyDescent="0.3">
      <c r="A26" s="311" t="s">
        <v>2859</v>
      </c>
      <c r="B26" t="s">
        <v>3224</v>
      </c>
    </row>
    <row r="27" spans="1:2" x14ac:dyDescent="0.3">
      <c r="A27" s="311" t="s">
        <v>1744</v>
      </c>
      <c r="B27" t="s">
        <v>1745</v>
      </c>
    </row>
    <row r="28" spans="1:2" x14ac:dyDescent="0.3">
      <c r="A28" s="312" t="s">
        <v>2836</v>
      </c>
      <c r="B28" t="s">
        <v>2837</v>
      </c>
    </row>
    <row r="29" spans="1:2" x14ac:dyDescent="0.3">
      <c r="A29" s="311" t="s">
        <v>2838</v>
      </c>
      <c r="B29" t="s">
        <v>2839</v>
      </c>
    </row>
    <row r="30" spans="1:2" x14ac:dyDescent="0.3">
      <c r="A30" s="312" t="s">
        <v>1708</v>
      </c>
      <c r="B30" t="s">
        <v>931</v>
      </c>
    </row>
    <row r="31" spans="1:2" x14ac:dyDescent="0.3">
      <c r="A31" s="311" t="s">
        <v>2888</v>
      </c>
      <c r="B31" t="s">
        <v>2888</v>
      </c>
    </row>
    <row r="32" spans="1:2" x14ac:dyDescent="0.3">
      <c r="A32" s="310" t="s">
        <v>1684</v>
      </c>
      <c r="B32" t="s">
        <v>1684</v>
      </c>
    </row>
    <row r="33" spans="1:2" x14ac:dyDescent="0.3">
      <c r="A33" s="309" t="s">
        <v>2887</v>
      </c>
      <c r="B33" t="s">
        <v>2887</v>
      </c>
    </row>
    <row r="34" spans="1:2" x14ac:dyDescent="0.3">
      <c r="A34" s="312" t="s">
        <v>869</v>
      </c>
      <c r="B34" t="s">
        <v>869</v>
      </c>
    </row>
    <row r="35" spans="1:2" x14ac:dyDescent="0.3">
      <c r="A35" s="312" t="s">
        <v>2814</v>
      </c>
      <c r="B35" t="s">
        <v>3225</v>
      </c>
    </row>
    <row r="36" spans="1:2" x14ac:dyDescent="0.3">
      <c r="A36" s="311" t="s">
        <v>939</v>
      </c>
      <c r="B36" t="s">
        <v>939</v>
      </c>
    </row>
    <row r="37" spans="1:2" x14ac:dyDescent="0.3">
      <c r="A37" s="312" t="s">
        <v>1704</v>
      </c>
      <c r="B37" t="s">
        <v>3226</v>
      </c>
    </row>
    <row r="38" spans="1:2" x14ac:dyDescent="0.3">
      <c r="A38" s="311" t="s">
        <v>1690</v>
      </c>
      <c r="B38" t="s">
        <v>2685</v>
      </c>
    </row>
    <row r="39" spans="1:2" x14ac:dyDescent="0.3">
      <c r="A39" s="311" t="s">
        <v>1786</v>
      </c>
      <c r="B39" t="s">
        <v>2207</v>
      </c>
    </row>
    <row r="40" spans="1:2" x14ac:dyDescent="0.3">
      <c r="A40" s="311" t="s">
        <v>1707</v>
      </c>
      <c r="B40" t="s">
        <v>930</v>
      </c>
    </row>
    <row r="41" spans="1:2" ht="28.8" x14ac:dyDescent="0.3">
      <c r="A41" s="312" t="s">
        <v>1609</v>
      </c>
      <c r="B41" t="s">
        <v>3227</v>
      </c>
    </row>
    <row r="42" spans="1:2" x14ac:dyDescent="0.3">
      <c r="A42" s="311" t="s">
        <v>2880</v>
      </c>
      <c r="B42" t="s">
        <v>3228</v>
      </c>
    </row>
    <row r="43" spans="1:2" x14ac:dyDescent="0.3">
      <c r="A43" s="312" t="s">
        <v>1728</v>
      </c>
      <c r="B43" t="s">
        <v>2702</v>
      </c>
    </row>
    <row r="44" spans="1:2" x14ac:dyDescent="0.3">
      <c r="A44" s="311" t="s">
        <v>877</v>
      </c>
      <c r="B44" t="s">
        <v>877</v>
      </c>
    </row>
    <row r="45" spans="1:2" ht="28.8" x14ac:dyDescent="0.3">
      <c r="A45" s="312" t="s">
        <v>1610</v>
      </c>
      <c r="B45" t="s">
        <v>3229</v>
      </c>
    </row>
    <row r="46" spans="1:2" x14ac:dyDescent="0.3">
      <c r="A46" s="311" t="s">
        <v>1726</v>
      </c>
      <c r="B46" t="s">
        <v>2701</v>
      </c>
    </row>
    <row r="47" spans="1:2" x14ac:dyDescent="0.3">
      <c r="A47" s="309" t="s">
        <v>908</v>
      </c>
      <c r="B47" t="s">
        <v>3230</v>
      </c>
    </row>
    <row r="48" spans="1:2" x14ac:dyDescent="0.3">
      <c r="A48" s="311" t="s">
        <v>1713</v>
      </c>
      <c r="B48" t="s">
        <v>2694</v>
      </c>
    </row>
    <row r="49" spans="1:2" x14ac:dyDescent="0.3">
      <c r="A49" s="312" t="s">
        <v>1724</v>
      </c>
      <c r="B49" t="s">
        <v>2700</v>
      </c>
    </row>
    <row r="50" spans="1:2" x14ac:dyDescent="0.3">
      <c r="A50" s="311" t="s">
        <v>1723</v>
      </c>
      <c r="B50" t="s">
        <v>2699</v>
      </c>
    </row>
    <row r="51" spans="1:2" x14ac:dyDescent="0.3">
      <c r="A51" s="312" t="s">
        <v>1733</v>
      </c>
      <c r="B51" t="s">
        <v>2206</v>
      </c>
    </row>
    <row r="52" spans="1:2" x14ac:dyDescent="0.3">
      <c r="A52" s="311" t="s">
        <v>1611</v>
      </c>
      <c r="B52" t="s">
        <v>3231</v>
      </c>
    </row>
    <row r="53" spans="1:2" x14ac:dyDescent="0.3">
      <c r="A53" s="312" t="s">
        <v>1714</v>
      </c>
      <c r="B53" t="s">
        <v>2225</v>
      </c>
    </row>
    <row r="54" spans="1:2" x14ac:dyDescent="0.3">
      <c r="A54" s="311" t="s">
        <v>1715</v>
      </c>
      <c r="B54" t="s">
        <v>3232</v>
      </c>
    </row>
    <row r="55" spans="1:2" x14ac:dyDescent="0.3">
      <c r="A55" s="312" t="s">
        <v>1737</v>
      </c>
      <c r="B55" t="s">
        <v>1738</v>
      </c>
    </row>
    <row r="56" spans="1:2" x14ac:dyDescent="0.3">
      <c r="A56" s="311" t="s">
        <v>882</v>
      </c>
      <c r="B56" t="s">
        <v>882</v>
      </c>
    </row>
    <row r="57" spans="1:2" x14ac:dyDescent="0.3">
      <c r="A57" s="311" t="s">
        <v>1612</v>
      </c>
      <c r="B57" t="s">
        <v>1613</v>
      </c>
    </row>
    <row r="58" spans="1:2" x14ac:dyDescent="0.3">
      <c r="A58" s="312" t="s">
        <v>1777</v>
      </c>
      <c r="B58" t="s">
        <v>3233</v>
      </c>
    </row>
    <row r="59" spans="1:2" x14ac:dyDescent="0.3">
      <c r="A59" s="312" t="s">
        <v>871</v>
      </c>
      <c r="B59" t="s">
        <v>871</v>
      </c>
    </row>
    <row r="60" spans="1:2" x14ac:dyDescent="0.3">
      <c r="A60" s="312" t="s">
        <v>2856</v>
      </c>
      <c r="B60" t="s">
        <v>2857</v>
      </c>
    </row>
    <row r="61" spans="1:2" x14ac:dyDescent="0.3">
      <c r="A61" s="312" t="s">
        <v>1884</v>
      </c>
      <c r="B61" t="s">
        <v>922</v>
      </c>
    </row>
    <row r="62" spans="1:2" x14ac:dyDescent="0.3">
      <c r="A62" s="311" t="s">
        <v>1614</v>
      </c>
      <c r="B62" t="s">
        <v>1615</v>
      </c>
    </row>
    <row r="63" spans="1:2" x14ac:dyDescent="0.3">
      <c r="A63" s="311" t="s">
        <v>2862</v>
      </c>
      <c r="B63" t="s">
        <v>1615</v>
      </c>
    </row>
    <row r="64" spans="1:2" x14ac:dyDescent="0.3">
      <c r="A64" s="312" t="s">
        <v>1734</v>
      </c>
      <c r="B64" t="s">
        <v>1735</v>
      </c>
    </row>
    <row r="65" spans="1:2" x14ac:dyDescent="0.3">
      <c r="A65" s="312" t="s">
        <v>1896</v>
      </c>
      <c r="B65" t="s">
        <v>2796</v>
      </c>
    </row>
    <row r="66" spans="1:2" x14ac:dyDescent="0.3">
      <c r="A66" s="311" t="s">
        <v>2882</v>
      </c>
      <c r="B66" t="s">
        <v>2882</v>
      </c>
    </row>
    <row r="67" spans="1:2" x14ac:dyDescent="0.3">
      <c r="A67" s="311" t="s">
        <v>1760</v>
      </c>
      <c r="B67" t="s">
        <v>2223</v>
      </c>
    </row>
    <row r="68" spans="1:2" x14ac:dyDescent="0.3">
      <c r="A68" s="312" t="s">
        <v>2854</v>
      </c>
      <c r="B68" t="s">
        <v>2855</v>
      </c>
    </row>
    <row r="69" spans="1:2" x14ac:dyDescent="0.3">
      <c r="A69" s="311" t="s">
        <v>876</v>
      </c>
      <c r="B69" t="s">
        <v>876</v>
      </c>
    </row>
    <row r="70" spans="1:2" x14ac:dyDescent="0.3">
      <c r="A70" s="312" t="s">
        <v>1694</v>
      </c>
      <c r="B70" t="s">
        <v>2686</v>
      </c>
    </row>
    <row r="71" spans="1:2" x14ac:dyDescent="0.3">
      <c r="A71" s="311" t="s">
        <v>1877</v>
      </c>
      <c r="B71" t="s">
        <v>2235</v>
      </c>
    </row>
    <row r="72" spans="1:2" x14ac:dyDescent="0.3">
      <c r="A72" s="311" t="s">
        <v>1899</v>
      </c>
      <c r="B72" t="s">
        <v>2798</v>
      </c>
    </row>
    <row r="73" spans="1:2" x14ac:dyDescent="0.3">
      <c r="A73" s="312" t="s">
        <v>1691</v>
      </c>
      <c r="B73" t="s">
        <v>1692</v>
      </c>
    </row>
    <row r="74" spans="1:2" x14ac:dyDescent="0.3">
      <c r="A74" s="311" t="s">
        <v>1781</v>
      </c>
      <c r="B74" t="s">
        <v>2214</v>
      </c>
    </row>
    <row r="75" spans="1:2" x14ac:dyDescent="0.3">
      <c r="A75" s="312" t="s">
        <v>1791</v>
      </c>
      <c r="B75" t="s">
        <v>2735</v>
      </c>
    </row>
    <row r="76" spans="1:2" x14ac:dyDescent="0.3">
      <c r="A76" s="311" t="s">
        <v>2892</v>
      </c>
      <c r="B76" t="s">
        <v>2892</v>
      </c>
    </row>
    <row r="77" spans="1:2" x14ac:dyDescent="0.3">
      <c r="A77" s="312" t="s">
        <v>1716</v>
      </c>
      <c r="B77" t="s">
        <v>3234</v>
      </c>
    </row>
    <row r="78" spans="1:2" x14ac:dyDescent="0.3">
      <c r="A78" s="312" t="s">
        <v>1616</v>
      </c>
      <c r="B78" t="s">
        <v>3235</v>
      </c>
    </row>
    <row r="79" spans="1:2" x14ac:dyDescent="0.3">
      <c r="A79" s="311" t="s">
        <v>1717</v>
      </c>
      <c r="B79" t="s">
        <v>3236</v>
      </c>
    </row>
    <row r="80" spans="1:2" x14ac:dyDescent="0.3">
      <c r="A80" s="311" t="s">
        <v>923</v>
      </c>
      <c r="B80" t="s">
        <v>923</v>
      </c>
    </row>
    <row r="81" spans="1:2" x14ac:dyDescent="0.3">
      <c r="A81" s="312" t="s">
        <v>1917</v>
      </c>
      <c r="B81" t="s">
        <v>2806</v>
      </c>
    </row>
    <row r="82" spans="1:2" x14ac:dyDescent="0.3">
      <c r="A82" s="311" t="s">
        <v>1674</v>
      </c>
      <c r="B82" t="s">
        <v>2673</v>
      </c>
    </row>
    <row r="83" spans="1:2" x14ac:dyDescent="0.3">
      <c r="A83" s="312" t="s">
        <v>883</v>
      </c>
      <c r="B83" t="s">
        <v>883</v>
      </c>
    </row>
    <row r="84" spans="1:2" x14ac:dyDescent="0.3">
      <c r="A84" s="312" t="s">
        <v>1703</v>
      </c>
      <c r="B84" t="s">
        <v>2692</v>
      </c>
    </row>
    <row r="85" spans="1:2" ht="28.8" x14ac:dyDescent="0.3">
      <c r="A85" s="311" t="s">
        <v>1617</v>
      </c>
      <c r="B85" t="s">
        <v>1618</v>
      </c>
    </row>
    <row r="86" spans="1:2" x14ac:dyDescent="0.3">
      <c r="A86" s="312" t="s">
        <v>1832</v>
      </c>
      <c r="B86" t="s">
        <v>2766</v>
      </c>
    </row>
    <row r="87" spans="1:2" x14ac:dyDescent="0.3">
      <c r="A87" s="311" t="s">
        <v>2827</v>
      </c>
      <c r="B87" t="s">
        <v>2828</v>
      </c>
    </row>
    <row r="88" spans="1:2" x14ac:dyDescent="0.3">
      <c r="A88" s="312" t="s">
        <v>1678</v>
      </c>
      <c r="B88" t="s">
        <v>2677</v>
      </c>
    </row>
    <row r="89" spans="1:2" ht="28.8" x14ac:dyDescent="0.3">
      <c r="A89" s="311" t="s">
        <v>1619</v>
      </c>
      <c r="B89" t="s">
        <v>1620</v>
      </c>
    </row>
    <row r="90" spans="1:2" x14ac:dyDescent="0.3">
      <c r="A90" s="312" t="s">
        <v>1927</v>
      </c>
      <c r="B90" t="s">
        <v>2871</v>
      </c>
    </row>
    <row r="91" spans="1:2" x14ac:dyDescent="0.3">
      <c r="A91" s="311" t="s">
        <v>1699</v>
      </c>
      <c r="B91" t="s">
        <v>2689</v>
      </c>
    </row>
    <row r="92" spans="1:2" x14ac:dyDescent="0.3">
      <c r="A92" s="312" t="s">
        <v>874</v>
      </c>
      <c r="B92" t="s">
        <v>874</v>
      </c>
    </row>
    <row r="93" spans="1:2" x14ac:dyDescent="0.3">
      <c r="A93" s="309" t="s">
        <v>894</v>
      </c>
      <c r="B93" t="s">
        <v>894</v>
      </c>
    </row>
    <row r="94" spans="1:2" x14ac:dyDescent="0.3">
      <c r="A94" s="311" t="s">
        <v>942</v>
      </c>
      <c r="B94" t="s">
        <v>942</v>
      </c>
    </row>
    <row r="95" spans="1:2" x14ac:dyDescent="0.3">
      <c r="A95" s="311" t="s">
        <v>1824</v>
      </c>
      <c r="B95" t="s">
        <v>2761</v>
      </c>
    </row>
    <row r="96" spans="1:2" x14ac:dyDescent="0.3">
      <c r="A96" s="309" t="s">
        <v>1766</v>
      </c>
      <c r="B96" t="s">
        <v>2719</v>
      </c>
    </row>
    <row r="97" spans="1:2" x14ac:dyDescent="0.3">
      <c r="A97" s="309" t="s">
        <v>893</v>
      </c>
      <c r="B97" t="s">
        <v>893</v>
      </c>
    </row>
    <row r="98" spans="1:2" x14ac:dyDescent="0.3">
      <c r="A98" s="310" t="s">
        <v>1893</v>
      </c>
      <c r="B98" t="s">
        <v>2233</v>
      </c>
    </row>
    <row r="99" spans="1:2" x14ac:dyDescent="0.3">
      <c r="A99" s="309" t="s">
        <v>887</v>
      </c>
      <c r="B99" t="s">
        <v>887</v>
      </c>
    </row>
    <row r="100" spans="1:2" x14ac:dyDescent="0.3">
      <c r="A100" s="312" t="s">
        <v>921</v>
      </c>
      <c r="B100" t="s">
        <v>3237</v>
      </c>
    </row>
    <row r="101" spans="1:2" x14ac:dyDescent="0.3">
      <c r="A101" s="312" t="s">
        <v>933</v>
      </c>
      <c r="B101" t="s">
        <v>3238</v>
      </c>
    </row>
    <row r="102" spans="1:2" x14ac:dyDescent="0.3">
      <c r="A102" s="312" t="s">
        <v>915</v>
      </c>
      <c r="B102" t="s">
        <v>915</v>
      </c>
    </row>
    <row r="103" spans="1:2" x14ac:dyDescent="0.3">
      <c r="A103" s="308" t="s">
        <v>1621</v>
      </c>
      <c r="B103" t="s">
        <v>1622</v>
      </c>
    </row>
    <row r="104" spans="1:2" x14ac:dyDescent="0.3">
      <c r="A104" s="312" t="s">
        <v>1696</v>
      </c>
      <c r="B104" t="s">
        <v>2237</v>
      </c>
    </row>
    <row r="105" spans="1:2" x14ac:dyDescent="0.3">
      <c r="A105" s="311" t="s">
        <v>1897</v>
      </c>
      <c r="B105" t="s">
        <v>2208</v>
      </c>
    </row>
    <row r="106" spans="1:2" x14ac:dyDescent="0.3">
      <c r="A106" s="310" t="s">
        <v>2815</v>
      </c>
      <c r="B106" t="s">
        <v>2816</v>
      </c>
    </row>
    <row r="107" spans="1:2" x14ac:dyDescent="0.3">
      <c r="A107" s="312" t="s">
        <v>1833</v>
      </c>
      <c r="B107" t="s">
        <v>2767</v>
      </c>
    </row>
    <row r="108" spans="1:2" x14ac:dyDescent="0.3">
      <c r="A108" s="307" t="s">
        <v>2844</v>
      </c>
      <c r="B108" t="s">
        <v>2845</v>
      </c>
    </row>
    <row r="109" spans="1:2" x14ac:dyDescent="0.3">
      <c r="A109" s="312" t="s">
        <v>2848</v>
      </c>
      <c r="B109" t="s">
        <v>2849</v>
      </c>
    </row>
    <row r="110" spans="1:2" x14ac:dyDescent="0.3">
      <c r="A110" s="311" t="s">
        <v>899</v>
      </c>
      <c r="B110" t="s">
        <v>899</v>
      </c>
    </row>
    <row r="111" spans="1:2" x14ac:dyDescent="0.3">
      <c r="A111" s="312" t="s">
        <v>1906</v>
      </c>
      <c r="B111" t="s">
        <v>2236</v>
      </c>
    </row>
    <row r="112" spans="1:2" x14ac:dyDescent="0.3">
      <c r="A112" s="311" t="s">
        <v>1908</v>
      </c>
      <c r="B112" t="s">
        <v>3239</v>
      </c>
    </row>
    <row r="113" spans="1:2" x14ac:dyDescent="0.3">
      <c r="A113" s="312" t="s">
        <v>1918</v>
      </c>
      <c r="B113" t="s">
        <v>2807</v>
      </c>
    </row>
    <row r="114" spans="1:2" x14ac:dyDescent="0.3">
      <c r="A114" s="312" t="s">
        <v>2864</v>
      </c>
      <c r="B114" t="s">
        <v>3240</v>
      </c>
    </row>
    <row r="115" spans="1:2" x14ac:dyDescent="0.3">
      <c r="A115" s="311" t="s">
        <v>1921</v>
      </c>
      <c r="B115" t="s">
        <v>2234</v>
      </c>
    </row>
    <row r="116" spans="1:2" x14ac:dyDescent="0.3">
      <c r="A116" s="312" t="s">
        <v>2825</v>
      </c>
      <c r="B116" t="s">
        <v>2826</v>
      </c>
    </row>
    <row r="117" spans="1:2" x14ac:dyDescent="0.3">
      <c r="A117" s="311" t="s">
        <v>909</v>
      </c>
      <c r="B117" t="s">
        <v>909</v>
      </c>
    </row>
    <row r="118" spans="1:2" x14ac:dyDescent="0.3">
      <c r="A118" s="310" t="s">
        <v>1623</v>
      </c>
      <c r="B118" t="s">
        <v>1623</v>
      </c>
    </row>
    <row r="119" spans="1:2" x14ac:dyDescent="0.3">
      <c r="A119" t="s">
        <v>2890</v>
      </c>
      <c r="B119" t="s">
        <v>2890</v>
      </c>
    </row>
    <row r="120" spans="1:2" x14ac:dyDescent="0.3">
      <c r="A120" t="s">
        <v>955</v>
      </c>
      <c r="B120" t="s">
        <v>955</v>
      </c>
    </row>
    <row r="121" spans="1:2" x14ac:dyDescent="0.3">
      <c r="A121" t="s">
        <v>1693</v>
      </c>
      <c r="B121" t="s">
        <v>3241</v>
      </c>
    </row>
    <row r="122" spans="1:2" x14ac:dyDescent="0.3">
      <c r="A122" t="s">
        <v>1624</v>
      </c>
      <c r="B122" t="s">
        <v>1625</v>
      </c>
    </row>
    <row r="123" spans="1:2" x14ac:dyDescent="0.3">
      <c r="A123" t="s">
        <v>1839</v>
      </c>
      <c r="B123" t="s">
        <v>2770</v>
      </c>
    </row>
    <row r="124" spans="1:2" x14ac:dyDescent="0.3">
      <c r="A124" t="s">
        <v>1828</v>
      </c>
      <c r="B124" t="s">
        <v>2763</v>
      </c>
    </row>
    <row r="125" spans="1:2" x14ac:dyDescent="0.3">
      <c r="A125" t="s">
        <v>1827</v>
      </c>
      <c r="B125" t="s">
        <v>2762</v>
      </c>
    </row>
    <row r="126" spans="1:2" x14ac:dyDescent="0.3">
      <c r="A126" t="s">
        <v>1823</v>
      </c>
      <c r="B126" t="s">
        <v>2760</v>
      </c>
    </row>
    <row r="127" spans="1:2" x14ac:dyDescent="0.3">
      <c r="A127" t="s">
        <v>1888</v>
      </c>
      <c r="B127" t="s">
        <v>1889</v>
      </c>
    </row>
    <row r="128" spans="1:2" x14ac:dyDescent="0.3">
      <c r="A128" t="s">
        <v>1772</v>
      </c>
      <c r="B128" t="s">
        <v>2722</v>
      </c>
    </row>
    <row r="129" spans="1:2" x14ac:dyDescent="0.3">
      <c r="A129" t="s">
        <v>1626</v>
      </c>
      <c r="B129" t="s">
        <v>1626</v>
      </c>
    </row>
    <row r="130" spans="1:2" x14ac:dyDescent="0.3">
      <c r="A130" t="s">
        <v>1627</v>
      </c>
      <c r="B130" t="s">
        <v>1627</v>
      </c>
    </row>
    <row r="131" spans="1:2" x14ac:dyDescent="0.3">
      <c r="A131" t="s">
        <v>1628</v>
      </c>
      <c r="B131" t="s">
        <v>1628</v>
      </c>
    </row>
    <row r="132" spans="1:2" x14ac:dyDescent="0.3">
      <c r="A132" t="s">
        <v>1778</v>
      </c>
      <c r="B132" t="s">
        <v>2726</v>
      </c>
    </row>
    <row r="133" spans="1:2" x14ac:dyDescent="0.3">
      <c r="A133" t="s">
        <v>1907</v>
      </c>
      <c r="B133" t="s">
        <v>2219</v>
      </c>
    </row>
    <row r="134" spans="1:2" x14ac:dyDescent="0.3">
      <c r="A134" t="s">
        <v>2834</v>
      </c>
      <c r="B134" t="s">
        <v>2835</v>
      </c>
    </row>
    <row r="135" spans="1:2" x14ac:dyDescent="0.3">
      <c r="A135" t="s">
        <v>1752</v>
      </c>
      <c r="B135" t="s">
        <v>2212</v>
      </c>
    </row>
    <row r="136" spans="1:2" x14ac:dyDescent="0.3">
      <c r="A136" t="s">
        <v>1774</v>
      </c>
      <c r="B136" t="s">
        <v>2724</v>
      </c>
    </row>
    <row r="137" spans="1:2" x14ac:dyDescent="0.3">
      <c r="A137" t="s">
        <v>1689</v>
      </c>
      <c r="B137" t="s">
        <v>938</v>
      </c>
    </row>
    <row r="138" spans="1:2" x14ac:dyDescent="0.3">
      <c r="A138" t="s">
        <v>1670</v>
      </c>
      <c r="B138" t="s">
        <v>2671</v>
      </c>
    </row>
    <row r="139" spans="1:2" x14ac:dyDescent="0.3">
      <c r="A139" t="s">
        <v>873</v>
      </c>
      <c r="B139" t="s">
        <v>873</v>
      </c>
    </row>
    <row r="140" spans="1:2" x14ac:dyDescent="0.3">
      <c r="A140" t="s">
        <v>2867</v>
      </c>
      <c r="B140" t="s">
        <v>2868</v>
      </c>
    </row>
    <row r="141" spans="1:2" x14ac:dyDescent="0.3">
      <c r="A141" t="s">
        <v>1763</v>
      </c>
      <c r="B141" t="s">
        <v>2209</v>
      </c>
    </row>
    <row r="142" spans="1:2" x14ac:dyDescent="0.3">
      <c r="A142" t="s">
        <v>1747</v>
      </c>
      <c r="B142" t="s">
        <v>2710</v>
      </c>
    </row>
    <row r="143" spans="1:2" x14ac:dyDescent="0.3">
      <c r="A143" t="s">
        <v>2211</v>
      </c>
      <c r="B143" t="s">
        <v>2211</v>
      </c>
    </row>
    <row r="144" spans="1:2" x14ac:dyDescent="0.3">
      <c r="A144" t="s">
        <v>1769</v>
      </c>
      <c r="B144" t="s">
        <v>3242</v>
      </c>
    </row>
    <row r="145" spans="1:2" x14ac:dyDescent="0.3">
      <c r="A145" t="s">
        <v>1768</v>
      </c>
      <c r="B145" t="s">
        <v>2721</v>
      </c>
    </row>
    <row r="146" spans="1:2" x14ac:dyDescent="0.3">
      <c r="A146" t="s">
        <v>1629</v>
      </c>
      <c r="B146" t="s">
        <v>1630</v>
      </c>
    </row>
    <row r="147" spans="1:2" x14ac:dyDescent="0.3">
      <c r="A147" t="s">
        <v>878</v>
      </c>
      <c r="B147" t="s">
        <v>878</v>
      </c>
    </row>
    <row r="148" spans="1:2" x14ac:dyDescent="0.3">
      <c r="A148" t="s">
        <v>1914</v>
      </c>
      <c r="B148" t="s">
        <v>2805</v>
      </c>
    </row>
    <row r="149" spans="1:2" x14ac:dyDescent="0.3">
      <c r="A149" t="s">
        <v>1913</v>
      </c>
      <c r="B149" t="s">
        <v>2804</v>
      </c>
    </row>
    <row r="150" spans="1:2" x14ac:dyDescent="0.3">
      <c r="A150" t="s">
        <v>1915</v>
      </c>
      <c r="B150" t="s">
        <v>2239</v>
      </c>
    </row>
    <row r="151" spans="1:2" x14ac:dyDescent="0.3">
      <c r="A151" t="s">
        <v>1916</v>
      </c>
      <c r="B151" t="s">
        <v>3243</v>
      </c>
    </row>
    <row r="152" spans="1:2" x14ac:dyDescent="0.3">
      <c r="A152" t="s">
        <v>1731</v>
      </c>
      <c r="B152" t="s">
        <v>1732</v>
      </c>
    </row>
    <row r="153" spans="1:2" x14ac:dyDescent="0.3">
      <c r="A153" t="s">
        <v>900</v>
      </c>
      <c r="B153" t="s">
        <v>900</v>
      </c>
    </row>
    <row r="154" spans="1:2" x14ac:dyDescent="0.3">
      <c r="A154" t="s">
        <v>1796</v>
      </c>
      <c r="B154" t="s">
        <v>2738</v>
      </c>
    </row>
    <row r="155" spans="1:2" x14ac:dyDescent="0.3">
      <c r="A155" t="s">
        <v>1631</v>
      </c>
      <c r="B155" t="s">
        <v>3244</v>
      </c>
    </row>
    <row r="156" spans="1:2" x14ac:dyDescent="0.3">
      <c r="A156" t="s">
        <v>1698</v>
      </c>
      <c r="B156" t="s">
        <v>936</v>
      </c>
    </row>
    <row r="157" spans="1:2" x14ac:dyDescent="0.3">
      <c r="A157" t="s">
        <v>891</v>
      </c>
      <c r="B157" t="s">
        <v>891</v>
      </c>
    </row>
    <row r="158" spans="1:2" x14ac:dyDescent="0.3">
      <c r="A158" t="s">
        <v>1751</v>
      </c>
      <c r="B158" t="s">
        <v>2712</v>
      </c>
    </row>
    <row r="159" spans="1:2" x14ac:dyDescent="0.3">
      <c r="A159" t="s">
        <v>1632</v>
      </c>
      <c r="B159" t="s">
        <v>2669</v>
      </c>
    </row>
    <row r="160" spans="1:2" x14ac:dyDescent="0.3">
      <c r="A160" t="s">
        <v>2869</v>
      </c>
      <c r="B160" t="s">
        <v>2870</v>
      </c>
    </row>
    <row r="161" spans="1:2" x14ac:dyDescent="0.3">
      <c r="A161" t="s">
        <v>1709</v>
      </c>
      <c r="B161" t="s">
        <v>1710</v>
      </c>
    </row>
    <row r="162" spans="1:2" x14ac:dyDescent="0.3">
      <c r="A162" t="s">
        <v>960</v>
      </c>
      <c r="B162" t="s">
        <v>960</v>
      </c>
    </row>
    <row r="163" spans="1:2" x14ac:dyDescent="0.3">
      <c r="A163" t="s">
        <v>898</v>
      </c>
      <c r="B163" t="s">
        <v>898</v>
      </c>
    </row>
    <row r="164" spans="1:2" x14ac:dyDescent="0.3">
      <c r="A164" t="s">
        <v>1680</v>
      </c>
      <c r="B164" t="s">
        <v>2679</v>
      </c>
    </row>
    <row r="165" spans="1:2" x14ac:dyDescent="0.3">
      <c r="A165" t="s">
        <v>880</v>
      </c>
      <c r="B165" t="s">
        <v>880</v>
      </c>
    </row>
    <row r="166" spans="1:2" x14ac:dyDescent="0.3">
      <c r="A166" t="s">
        <v>1807</v>
      </c>
      <c r="B166" t="s">
        <v>2746</v>
      </c>
    </row>
    <row r="167" spans="1:2" x14ac:dyDescent="0.3">
      <c r="A167" t="s">
        <v>1800</v>
      </c>
      <c r="B167" t="s">
        <v>2741</v>
      </c>
    </row>
    <row r="168" spans="1:2" x14ac:dyDescent="0.3">
      <c r="A168" t="s">
        <v>1801</v>
      </c>
      <c r="B168" t="s">
        <v>2742</v>
      </c>
    </row>
    <row r="169" spans="1:2" x14ac:dyDescent="0.3">
      <c r="A169" t="s">
        <v>1798</v>
      </c>
      <c r="B169" t="s">
        <v>2739</v>
      </c>
    </row>
    <row r="170" spans="1:2" x14ac:dyDescent="0.3">
      <c r="A170" t="s">
        <v>926</v>
      </c>
      <c r="B170" t="s">
        <v>926</v>
      </c>
    </row>
    <row r="171" spans="1:2" x14ac:dyDescent="0.3">
      <c r="A171" t="s">
        <v>875</v>
      </c>
      <c r="B171" t="s">
        <v>875</v>
      </c>
    </row>
    <row r="172" spans="1:2" x14ac:dyDescent="0.3">
      <c r="A172" t="s">
        <v>1761</v>
      </c>
      <c r="B172" t="s">
        <v>2717</v>
      </c>
    </row>
    <row r="173" spans="1:2" x14ac:dyDescent="0.3">
      <c r="A173" t="s">
        <v>1669</v>
      </c>
      <c r="B173" t="s">
        <v>2670</v>
      </c>
    </row>
    <row r="174" spans="1:2" x14ac:dyDescent="0.3">
      <c r="A174" t="s">
        <v>2829</v>
      </c>
      <c r="B174" t="s">
        <v>3245</v>
      </c>
    </row>
    <row r="175" spans="1:2" x14ac:dyDescent="0.3">
      <c r="A175" t="s">
        <v>1885</v>
      </c>
      <c r="B175" t="s">
        <v>2794</v>
      </c>
    </row>
    <row r="176" spans="1:2" x14ac:dyDescent="0.3">
      <c r="A176" t="s">
        <v>943</v>
      </c>
      <c r="B176" t="s">
        <v>943</v>
      </c>
    </row>
    <row r="177" spans="1:2" x14ac:dyDescent="0.3">
      <c r="A177" t="s">
        <v>1759</v>
      </c>
      <c r="B177" t="s">
        <v>2716</v>
      </c>
    </row>
    <row r="178" spans="1:2" x14ac:dyDescent="0.3">
      <c r="A178" t="s">
        <v>1799</v>
      </c>
      <c r="B178" t="s">
        <v>2740</v>
      </c>
    </row>
    <row r="179" spans="1:2" x14ac:dyDescent="0.3">
      <c r="A179" t="s">
        <v>934</v>
      </c>
      <c r="B179" t="s">
        <v>934</v>
      </c>
    </row>
    <row r="180" spans="1:2" x14ac:dyDescent="0.3">
      <c r="A180" t="s">
        <v>1706</v>
      </c>
      <c r="B180" t="s">
        <v>964</v>
      </c>
    </row>
    <row r="181" spans="1:2" x14ac:dyDescent="0.3">
      <c r="A181" t="s">
        <v>952</v>
      </c>
      <c r="B181" t="s">
        <v>952</v>
      </c>
    </row>
    <row r="182" spans="1:2" x14ac:dyDescent="0.3">
      <c r="A182" t="s">
        <v>870</v>
      </c>
      <c r="B182" t="s">
        <v>3246</v>
      </c>
    </row>
    <row r="183" spans="1:2" x14ac:dyDescent="0.3">
      <c r="A183" t="s">
        <v>1633</v>
      </c>
      <c r="B183" t="s">
        <v>1634</v>
      </c>
    </row>
    <row r="184" spans="1:2" x14ac:dyDescent="0.3">
      <c r="A184" t="s">
        <v>1749</v>
      </c>
      <c r="B184" t="s">
        <v>2711</v>
      </c>
    </row>
    <row r="185" spans="1:2" x14ac:dyDescent="0.3">
      <c r="A185" t="s">
        <v>1753</v>
      </c>
      <c r="B185" t="s">
        <v>963</v>
      </c>
    </row>
    <row r="186" spans="1:2" x14ac:dyDescent="0.3">
      <c r="A186" t="s">
        <v>1635</v>
      </c>
      <c r="B186" t="s">
        <v>1636</v>
      </c>
    </row>
    <row r="187" spans="1:2" x14ac:dyDescent="0.3">
      <c r="A187" t="s">
        <v>1876</v>
      </c>
      <c r="B187" t="s">
        <v>2790</v>
      </c>
    </row>
    <row r="188" spans="1:2" x14ac:dyDescent="0.3">
      <c r="A188" t="s">
        <v>2833</v>
      </c>
      <c r="B188" t="s">
        <v>3247</v>
      </c>
    </row>
    <row r="189" spans="1:2" x14ac:dyDescent="0.3">
      <c r="A189" t="s">
        <v>956</v>
      </c>
      <c r="B189" t="s">
        <v>956</v>
      </c>
    </row>
    <row r="190" spans="1:2" x14ac:dyDescent="0.3">
      <c r="A190" t="s">
        <v>1812</v>
      </c>
      <c r="B190" t="s">
        <v>2750</v>
      </c>
    </row>
    <row r="191" spans="1:2" x14ac:dyDescent="0.3">
      <c r="A191" t="s">
        <v>1879</v>
      </c>
      <c r="B191" t="s">
        <v>2792</v>
      </c>
    </row>
    <row r="192" spans="1:2" x14ac:dyDescent="0.3">
      <c r="A192" t="s">
        <v>1758</v>
      </c>
      <c r="B192" t="s">
        <v>2715</v>
      </c>
    </row>
    <row r="193" spans="1:2" x14ac:dyDescent="0.3">
      <c r="A193" t="s">
        <v>924</v>
      </c>
      <c r="B193" t="s">
        <v>924</v>
      </c>
    </row>
    <row r="194" spans="1:2" x14ac:dyDescent="0.3">
      <c r="A194" t="s">
        <v>872</v>
      </c>
      <c r="B194" t="s">
        <v>872</v>
      </c>
    </row>
    <row r="195" spans="1:2" x14ac:dyDescent="0.3">
      <c r="A195" t="s">
        <v>1789</v>
      </c>
      <c r="B195" t="s">
        <v>2734</v>
      </c>
    </row>
    <row r="196" spans="1:2" x14ac:dyDescent="0.3">
      <c r="A196" t="s">
        <v>907</v>
      </c>
      <c r="B196" t="s">
        <v>907</v>
      </c>
    </row>
    <row r="197" spans="1:2" x14ac:dyDescent="0.3">
      <c r="A197" t="s">
        <v>2832</v>
      </c>
      <c r="B197" t="s">
        <v>3248</v>
      </c>
    </row>
    <row r="198" spans="1:2" x14ac:dyDescent="0.3">
      <c r="A198" t="s">
        <v>941</v>
      </c>
      <c r="B198" t="s">
        <v>941</v>
      </c>
    </row>
    <row r="199" spans="1:2" x14ac:dyDescent="0.3">
      <c r="A199" t="s">
        <v>1719</v>
      </c>
      <c r="B199" t="s">
        <v>2696</v>
      </c>
    </row>
    <row r="200" spans="1:2" x14ac:dyDescent="0.3">
      <c r="A200" t="s">
        <v>1818</v>
      </c>
      <c r="B200" t="s">
        <v>2756</v>
      </c>
    </row>
    <row r="201" spans="1:2" x14ac:dyDescent="0.3">
      <c r="A201" t="s">
        <v>1756</v>
      </c>
      <c r="B201" t="s">
        <v>3249</v>
      </c>
    </row>
    <row r="202" spans="1:2" x14ac:dyDescent="0.3">
      <c r="A202" t="s">
        <v>1782</v>
      </c>
      <c r="B202" t="s">
        <v>3250</v>
      </c>
    </row>
    <row r="203" spans="1:2" x14ac:dyDescent="0.3">
      <c r="A203" t="s">
        <v>1810</v>
      </c>
      <c r="B203" t="s">
        <v>3251</v>
      </c>
    </row>
    <row r="204" spans="1:2" x14ac:dyDescent="0.3">
      <c r="A204" t="s">
        <v>1739</v>
      </c>
      <c r="B204" t="s">
        <v>2705</v>
      </c>
    </row>
    <row r="205" spans="1:2" x14ac:dyDescent="0.3">
      <c r="A205" t="s">
        <v>946</v>
      </c>
      <c r="B205" t="s">
        <v>946</v>
      </c>
    </row>
    <row r="206" spans="1:2" x14ac:dyDescent="0.3">
      <c r="A206" t="s">
        <v>1817</v>
      </c>
      <c r="B206" t="s">
        <v>2755</v>
      </c>
    </row>
    <row r="207" spans="1:2" x14ac:dyDescent="0.3">
      <c r="A207" t="s">
        <v>1790</v>
      </c>
      <c r="B207" t="s">
        <v>2221</v>
      </c>
    </row>
    <row r="208" spans="1:2" x14ac:dyDescent="0.3">
      <c r="A208" t="s">
        <v>1637</v>
      </c>
      <c r="B208" t="s">
        <v>1638</v>
      </c>
    </row>
    <row r="209" spans="1:2" x14ac:dyDescent="0.3">
      <c r="A209" t="s">
        <v>932</v>
      </c>
      <c r="B209" t="s">
        <v>932</v>
      </c>
    </row>
    <row r="210" spans="1:2" x14ac:dyDescent="0.3">
      <c r="A210" t="s">
        <v>1785</v>
      </c>
      <c r="B210" t="s">
        <v>2731</v>
      </c>
    </row>
    <row r="211" spans="1:2" x14ac:dyDescent="0.3">
      <c r="A211" t="s">
        <v>1829</v>
      </c>
      <c r="B211" t="s">
        <v>2764</v>
      </c>
    </row>
    <row r="212" spans="1:2" x14ac:dyDescent="0.3">
      <c r="A212" t="s">
        <v>1892</v>
      </c>
      <c r="B212" t="s">
        <v>2232</v>
      </c>
    </row>
    <row r="213" spans="1:2" x14ac:dyDescent="0.3">
      <c r="A213" t="s">
        <v>1688</v>
      </c>
      <c r="B213" t="s">
        <v>2684</v>
      </c>
    </row>
    <row r="214" spans="1:2" x14ac:dyDescent="0.3">
      <c r="A214" t="s">
        <v>1639</v>
      </c>
      <c r="B214" t="s">
        <v>3252</v>
      </c>
    </row>
    <row r="215" spans="1:2" x14ac:dyDescent="0.3">
      <c r="A215" t="s">
        <v>2865</v>
      </c>
      <c r="B215" t="s">
        <v>3253</v>
      </c>
    </row>
    <row r="216" spans="1:2" x14ac:dyDescent="0.3">
      <c r="A216" t="s">
        <v>1922</v>
      </c>
      <c r="B216" t="s">
        <v>2810</v>
      </c>
    </row>
    <row r="217" spans="1:2" x14ac:dyDescent="0.3">
      <c r="A217" t="s">
        <v>1679</v>
      </c>
      <c r="B217" t="s">
        <v>2678</v>
      </c>
    </row>
    <row r="218" spans="1:2" x14ac:dyDescent="0.3">
      <c r="A218" t="s">
        <v>1920</v>
      </c>
      <c r="B218" t="s">
        <v>3254</v>
      </c>
    </row>
    <row r="219" spans="1:2" x14ac:dyDescent="0.3">
      <c r="A219" t="s">
        <v>1640</v>
      </c>
      <c r="B219" t="s">
        <v>1641</v>
      </c>
    </row>
    <row r="220" spans="1:2" x14ac:dyDescent="0.3">
      <c r="A220" t="s">
        <v>1919</v>
      </c>
      <c r="B220" t="s">
        <v>2808</v>
      </c>
    </row>
    <row r="221" spans="1:2" x14ac:dyDescent="0.3">
      <c r="A221" t="s">
        <v>1779</v>
      </c>
      <c r="B221" t="s">
        <v>2727</v>
      </c>
    </row>
    <row r="222" spans="1:2" x14ac:dyDescent="0.3">
      <c r="A222" t="s">
        <v>1912</v>
      </c>
      <c r="B222" t="s">
        <v>2803</v>
      </c>
    </row>
    <row r="223" spans="1:2" x14ac:dyDescent="0.3">
      <c r="A223" t="s">
        <v>1864</v>
      </c>
      <c r="B223" t="s">
        <v>2782</v>
      </c>
    </row>
    <row r="224" spans="1:2" x14ac:dyDescent="0.3">
      <c r="A224" t="s">
        <v>1867</v>
      </c>
      <c r="B224" t="s">
        <v>3255</v>
      </c>
    </row>
    <row r="225" spans="1:2" x14ac:dyDescent="0.3">
      <c r="A225" t="s">
        <v>1872</v>
      </c>
      <c r="B225" t="s">
        <v>2789</v>
      </c>
    </row>
    <row r="226" spans="1:2" x14ac:dyDescent="0.3">
      <c r="A226" t="s">
        <v>1870</v>
      </c>
      <c r="B226" t="s">
        <v>2787</v>
      </c>
    </row>
    <row r="227" spans="1:2" x14ac:dyDescent="0.3">
      <c r="A227" t="s">
        <v>1871</v>
      </c>
      <c r="B227" t="s">
        <v>2788</v>
      </c>
    </row>
    <row r="228" spans="1:2" x14ac:dyDescent="0.3">
      <c r="A228" t="s">
        <v>1869</v>
      </c>
      <c r="B228" t="s">
        <v>2786</v>
      </c>
    </row>
    <row r="229" spans="1:2" x14ac:dyDescent="0.3">
      <c r="A229" t="s">
        <v>1868</v>
      </c>
      <c r="B229" t="s">
        <v>2785</v>
      </c>
    </row>
    <row r="230" spans="1:2" x14ac:dyDescent="0.3">
      <c r="A230" t="s">
        <v>1851</v>
      </c>
      <c r="B230" t="s">
        <v>3256</v>
      </c>
    </row>
    <row r="231" spans="1:2" x14ac:dyDescent="0.3">
      <c r="A231" t="s">
        <v>1858</v>
      </c>
      <c r="B231" t="s">
        <v>1859</v>
      </c>
    </row>
    <row r="232" spans="1:2" x14ac:dyDescent="0.3">
      <c r="A232" t="s">
        <v>1855</v>
      </c>
      <c r="B232" t="s">
        <v>2779</v>
      </c>
    </row>
    <row r="233" spans="1:2" x14ac:dyDescent="0.3">
      <c r="A233" t="s">
        <v>1848</v>
      </c>
      <c r="B233" t="s">
        <v>3257</v>
      </c>
    </row>
    <row r="234" spans="1:2" x14ac:dyDescent="0.3">
      <c r="A234" t="s">
        <v>1849</v>
      </c>
      <c r="B234" t="s">
        <v>3258</v>
      </c>
    </row>
    <row r="235" spans="1:2" x14ac:dyDescent="0.3">
      <c r="A235" t="s">
        <v>1845</v>
      </c>
      <c r="B235" t="s">
        <v>2774</v>
      </c>
    </row>
    <row r="236" spans="1:2" x14ac:dyDescent="0.3">
      <c r="A236" t="s">
        <v>1846</v>
      </c>
      <c r="B236" t="s">
        <v>1847</v>
      </c>
    </row>
    <row r="237" spans="1:2" x14ac:dyDescent="0.3">
      <c r="A237" t="s">
        <v>1850</v>
      </c>
      <c r="B237" t="s">
        <v>2776</v>
      </c>
    </row>
    <row r="238" spans="1:2" x14ac:dyDescent="0.3">
      <c r="A238" t="s">
        <v>1853</v>
      </c>
      <c r="B238" t="s">
        <v>3259</v>
      </c>
    </row>
    <row r="239" spans="1:2" x14ac:dyDescent="0.3">
      <c r="A239" t="s">
        <v>1852</v>
      </c>
      <c r="B239" t="s">
        <v>2777</v>
      </c>
    </row>
    <row r="240" spans="1:2" x14ac:dyDescent="0.3">
      <c r="A240" t="s">
        <v>1860</v>
      </c>
      <c r="B240" t="s">
        <v>3260</v>
      </c>
    </row>
    <row r="241" spans="1:2" x14ac:dyDescent="0.3">
      <c r="A241" t="s">
        <v>1856</v>
      </c>
      <c r="B241" t="s">
        <v>1857</v>
      </c>
    </row>
    <row r="242" spans="1:2" x14ac:dyDescent="0.3">
      <c r="A242" t="s">
        <v>1854</v>
      </c>
      <c r="B242" t="s">
        <v>2778</v>
      </c>
    </row>
    <row r="243" spans="1:2" x14ac:dyDescent="0.3">
      <c r="A243" t="s">
        <v>1861</v>
      </c>
      <c r="B243" t="s">
        <v>2781</v>
      </c>
    </row>
    <row r="244" spans="1:2" x14ac:dyDescent="0.3">
      <c r="A244" t="s">
        <v>1865</v>
      </c>
      <c r="B244" t="s">
        <v>2783</v>
      </c>
    </row>
    <row r="245" spans="1:2" x14ac:dyDescent="0.3">
      <c r="A245" t="s">
        <v>1862</v>
      </c>
      <c r="B245" t="s">
        <v>1863</v>
      </c>
    </row>
    <row r="246" spans="1:2" x14ac:dyDescent="0.3">
      <c r="A246" t="s">
        <v>1866</v>
      </c>
      <c r="B246" t="s">
        <v>2784</v>
      </c>
    </row>
    <row r="247" spans="1:2" x14ac:dyDescent="0.3">
      <c r="A247" t="s">
        <v>1843</v>
      </c>
      <c r="B247" t="s">
        <v>1844</v>
      </c>
    </row>
    <row r="248" spans="1:2" x14ac:dyDescent="0.3">
      <c r="A248" t="s">
        <v>1842</v>
      </c>
      <c r="B248" t="s">
        <v>2773</v>
      </c>
    </row>
    <row r="249" spans="1:2" x14ac:dyDescent="0.3">
      <c r="A249" t="s">
        <v>1841</v>
      </c>
      <c r="B249" t="s">
        <v>2772</v>
      </c>
    </row>
    <row r="250" spans="1:2" x14ac:dyDescent="0.3">
      <c r="A250" t="s">
        <v>1808</v>
      </c>
      <c r="B250" t="s">
        <v>2222</v>
      </c>
    </row>
    <row r="251" spans="1:2" x14ac:dyDescent="0.3">
      <c r="A251" t="s">
        <v>944</v>
      </c>
      <c r="B251" t="s">
        <v>944</v>
      </c>
    </row>
    <row r="252" spans="1:2" x14ac:dyDescent="0.3">
      <c r="A252" t="s">
        <v>1754</v>
      </c>
      <c r="B252" t="s">
        <v>2713</v>
      </c>
    </row>
    <row r="253" spans="1:2" x14ac:dyDescent="0.3">
      <c r="A253" t="s">
        <v>1685</v>
      </c>
      <c r="B253" t="s">
        <v>2682</v>
      </c>
    </row>
    <row r="254" spans="1:2" x14ac:dyDescent="0.3">
      <c r="A254" t="s">
        <v>2842</v>
      </c>
      <c r="B254" t="s">
        <v>2843</v>
      </c>
    </row>
    <row r="255" spans="1:2" x14ac:dyDescent="0.3">
      <c r="A255" t="s">
        <v>2846</v>
      </c>
      <c r="B255" t="s">
        <v>2847</v>
      </c>
    </row>
    <row r="256" spans="1:2" x14ac:dyDescent="0.3">
      <c r="A256" t="s">
        <v>2874</v>
      </c>
      <c r="B256" t="s">
        <v>3261</v>
      </c>
    </row>
    <row r="257" spans="1:2" x14ac:dyDescent="0.3">
      <c r="A257" t="s">
        <v>2866</v>
      </c>
      <c r="B257" t="s">
        <v>3262</v>
      </c>
    </row>
    <row r="258" spans="1:2" x14ac:dyDescent="0.3">
      <c r="A258" t="s">
        <v>1923</v>
      </c>
      <c r="B258" t="s">
        <v>2811</v>
      </c>
    </row>
    <row r="259" spans="1:2" x14ac:dyDescent="0.3">
      <c r="A259" t="s">
        <v>2850</v>
      </c>
      <c r="B259" t="s">
        <v>2215</v>
      </c>
    </row>
    <row r="260" spans="1:2" x14ac:dyDescent="0.3">
      <c r="A260" t="s">
        <v>1681</v>
      </c>
      <c r="B260" t="s">
        <v>3263</v>
      </c>
    </row>
    <row r="261" spans="1:2" x14ac:dyDescent="0.3">
      <c r="A261" t="s">
        <v>1687</v>
      </c>
      <c r="B261" t="s">
        <v>920</v>
      </c>
    </row>
    <row r="262" spans="1:2" x14ac:dyDescent="0.3">
      <c r="A262" t="s">
        <v>1642</v>
      </c>
      <c r="B262" t="s">
        <v>1643</v>
      </c>
    </row>
    <row r="263" spans="1:2" x14ac:dyDescent="0.3">
      <c r="A263" t="s">
        <v>866</v>
      </c>
      <c r="B263" t="s">
        <v>1643</v>
      </c>
    </row>
    <row r="264" spans="1:2" x14ac:dyDescent="0.3">
      <c r="A264" t="s">
        <v>2886</v>
      </c>
      <c r="B264" t="s">
        <v>3264</v>
      </c>
    </row>
    <row r="265" spans="1:2" x14ac:dyDescent="0.3">
      <c r="A265" t="s">
        <v>2883</v>
      </c>
      <c r="B265" t="s">
        <v>3265</v>
      </c>
    </row>
    <row r="266" spans="1:2" x14ac:dyDescent="0.3">
      <c r="A266" t="s">
        <v>1644</v>
      </c>
      <c r="B266" t="s">
        <v>1644</v>
      </c>
    </row>
    <row r="267" spans="1:2" x14ac:dyDescent="0.3">
      <c r="A267" t="s">
        <v>917</v>
      </c>
      <c r="B267" t="s">
        <v>917</v>
      </c>
    </row>
    <row r="268" spans="1:2" x14ac:dyDescent="0.3">
      <c r="A268" t="s">
        <v>2889</v>
      </c>
      <c r="B268" t="s">
        <v>3266</v>
      </c>
    </row>
    <row r="269" spans="1:2" x14ac:dyDescent="0.3">
      <c r="A269" t="s">
        <v>951</v>
      </c>
      <c r="B269" t="s">
        <v>951</v>
      </c>
    </row>
    <row r="270" spans="1:2" x14ac:dyDescent="0.3">
      <c r="A270" t="s">
        <v>913</v>
      </c>
      <c r="B270" t="s">
        <v>913</v>
      </c>
    </row>
    <row r="271" spans="1:2" x14ac:dyDescent="0.3">
      <c r="A271" t="s">
        <v>1780</v>
      </c>
      <c r="B271" t="s">
        <v>2728</v>
      </c>
    </row>
    <row r="272" spans="1:2" x14ac:dyDescent="0.3">
      <c r="A272" t="s">
        <v>1757</v>
      </c>
      <c r="B272" t="s">
        <v>885</v>
      </c>
    </row>
    <row r="273" spans="1:2" x14ac:dyDescent="0.3">
      <c r="A273" t="s">
        <v>910</v>
      </c>
      <c r="B273" t="s">
        <v>910</v>
      </c>
    </row>
    <row r="274" spans="1:2" x14ac:dyDescent="0.3">
      <c r="A274" t="s">
        <v>1878</v>
      </c>
      <c r="B274" t="s">
        <v>2791</v>
      </c>
    </row>
    <row r="275" spans="1:2" x14ac:dyDescent="0.3">
      <c r="A275" t="s">
        <v>1645</v>
      </c>
      <c r="B275" t="s">
        <v>1646</v>
      </c>
    </row>
    <row r="276" spans="1:2" x14ac:dyDescent="0.3">
      <c r="A276" t="s">
        <v>1840</v>
      </c>
      <c r="B276" t="s">
        <v>2771</v>
      </c>
    </row>
    <row r="277" spans="1:2" x14ac:dyDescent="0.3">
      <c r="A277" t="s">
        <v>886</v>
      </c>
      <c r="B277" t="s">
        <v>886</v>
      </c>
    </row>
    <row r="278" spans="1:2" x14ac:dyDescent="0.3">
      <c r="A278" t="s">
        <v>1803</v>
      </c>
      <c r="B278" t="s">
        <v>2744</v>
      </c>
    </row>
    <row r="279" spans="1:2" x14ac:dyDescent="0.3">
      <c r="A279" t="s">
        <v>1647</v>
      </c>
      <c r="B279" t="s">
        <v>3267</v>
      </c>
    </row>
    <row r="280" spans="1:2" x14ac:dyDescent="0.3">
      <c r="A280" t="s">
        <v>1718</v>
      </c>
      <c r="B280" t="s">
        <v>2695</v>
      </c>
    </row>
    <row r="281" spans="1:2" x14ac:dyDescent="0.3">
      <c r="A281" t="s">
        <v>1648</v>
      </c>
      <c r="B281" t="s">
        <v>1648</v>
      </c>
    </row>
    <row r="282" spans="1:2" x14ac:dyDescent="0.3">
      <c r="A282" t="s">
        <v>2863</v>
      </c>
      <c r="B282" t="s">
        <v>1648</v>
      </c>
    </row>
    <row r="283" spans="1:2" x14ac:dyDescent="0.3">
      <c r="A283" t="s">
        <v>1740</v>
      </c>
      <c r="B283" t="s">
        <v>2231</v>
      </c>
    </row>
    <row r="284" spans="1:2" x14ac:dyDescent="0.3">
      <c r="A284" t="s">
        <v>1725</v>
      </c>
      <c r="B284" t="s">
        <v>2216</v>
      </c>
    </row>
    <row r="285" spans="1:2" x14ac:dyDescent="0.3">
      <c r="A285" t="s">
        <v>1902</v>
      </c>
      <c r="B285" t="s">
        <v>2243</v>
      </c>
    </row>
    <row r="286" spans="1:2" x14ac:dyDescent="0.3">
      <c r="A286" t="s">
        <v>1748</v>
      </c>
      <c r="B286" t="s">
        <v>2230</v>
      </c>
    </row>
    <row r="287" spans="1:2" x14ac:dyDescent="0.3">
      <c r="A287" t="s">
        <v>889</v>
      </c>
      <c r="B287" t="s">
        <v>889</v>
      </c>
    </row>
    <row r="288" spans="1:2" x14ac:dyDescent="0.3">
      <c r="A288" t="s">
        <v>911</v>
      </c>
      <c r="B288" t="s">
        <v>911</v>
      </c>
    </row>
    <row r="289" spans="1:2" x14ac:dyDescent="0.3">
      <c r="A289" t="s">
        <v>1765</v>
      </c>
      <c r="B289" t="s">
        <v>2244</v>
      </c>
    </row>
    <row r="290" spans="1:2" x14ac:dyDescent="0.3">
      <c r="A290" t="s">
        <v>1900</v>
      </c>
      <c r="B290" t="s">
        <v>2799</v>
      </c>
    </row>
    <row r="291" spans="1:2" x14ac:dyDescent="0.3">
      <c r="A291" t="s">
        <v>953</v>
      </c>
      <c r="B291" t="s">
        <v>953</v>
      </c>
    </row>
    <row r="292" spans="1:2" x14ac:dyDescent="0.3">
      <c r="A292" t="s">
        <v>1649</v>
      </c>
      <c r="B292" t="s">
        <v>1650</v>
      </c>
    </row>
    <row r="293" spans="1:2" x14ac:dyDescent="0.3">
      <c r="A293" t="s">
        <v>1700</v>
      </c>
      <c r="B293" t="s">
        <v>2690</v>
      </c>
    </row>
    <row r="294" spans="1:2" x14ac:dyDescent="0.3">
      <c r="A294" t="s">
        <v>1797</v>
      </c>
      <c r="B294" t="s">
        <v>919</v>
      </c>
    </row>
    <row r="295" spans="1:2" x14ac:dyDescent="0.3">
      <c r="A295" t="s">
        <v>1750</v>
      </c>
      <c r="B295" t="s">
        <v>2210</v>
      </c>
    </row>
    <row r="296" spans="1:2" x14ac:dyDescent="0.3">
      <c r="A296" t="s">
        <v>1825</v>
      </c>
      <c r="B296" t="s">
        <v>2203</v>
      </c>
    </row>
    <row r="297" spans="1:2" x14ac:dyDescent="0.3">
      <c r="A297" t="s">
        <v>3268</v>
      </c>
      <c r="B297" t="s">
        <v>3269</v>
      </c>
    </row>
    <row r="298" spans="1:2" x14ac:dyDescent="0.3">
      <c r="A298" t="s">
        <v>1762</v>
      </c>
      <c r="B298" t="s">
        <v>2718</v>
      </c>
    </row>
    <row r="299" spans="1:2" x14ac:dyDescent="0.3">
      <c r="A299" t="s">
        <v>1891</v>
      </c>
      <c r="B299" t="s">
        <v>2205</v>
      </c>
    </row>
    <row r="300" spans="1:2" x14ac:dyDescent="0.3">
      <c r="A300" t="s">
        <v>1903</v>
      </c>
      <c r="B300" t="s">
        <v>2241</v>
      </c>
    </row>
    <row r="301" spans="1:2" x14ac:dyDescent="0.3">
      <c r="A301" t="s">
        <v>1811</v>
      </c>
      <c r="B301" t="s">
        <v>2749</v>
      </c>
    </row>
    <row r="302" spans="1:2" x14ac:dyDescent="0.3">
      <c r="A302" t="s">
        <v>1805</v>
      </c>
      <c r="B302" t="s">
        <v>2745</v>
      </c>
    </row>
    <row r="303" spans="1:2" x14ac:dyDescent="0.3">
      <c r="A303" t="s">
        <v>950</v>
      </c>
      <c r="B303" t="s">
        <v>950</v>
      </c>
    </row>
    <row r="304" spans="1:2" x14ac:dyDescent="0.3">
      <c r="A304" t="s">
        <v>1816</v>
      </c>
      <c r="B304" t="s">
        <v>2754</v>
      </c>
    </row>
    <row r="305" spans="1:2" x14ac:dyDescent="0.3">
      <c r="A305" t="s">
        <v>1898</v>
      </c>
      <c r="B305" t="s">
        <v>2797</v>
      </c>
    </row>
    <row r="306" spans="1:2" x14ac:dyDescent="0.3">
      <c r="A306" t="s">
        <v>1651</v>
      </c>
      <c r="B306" t="s">
        <v>3270</v>
      </c>
    </row>
    <row r="307" spans="1:2" x14ac:dyDescent="0.3">
      <c r="A307" t="s">
        <v>1652</v>
      </c>
      <c r="B307" t="s">
        <v>3270</v>
      </c>
    </row>
    <row r="308" spans="1:2" x14ac:dyDescent="0.3">
      <c r="A308" t="s">
        <v>1776</v>
      </c>
      <c r="B308" t="s">
        <v>3271</v>
      </c>
    </row>
    <row r="309" spans="1:2" x14ac:dyDescent="0.3">
      <c r="A309" t="s">
        <v>1783</v>
      </c>
      <c r="B309" t="s">
        <v>2729</v>
      </c>
    </row>
    <row r="310" spans="1:2" x14ac:dyDescent="0.3">
      <c r="A310" t="s">
        <v>954</v>
      </c>
      <c r="B310" t="s">
        <v>954</v>
      </c>
    </row>
    <row r="311" spans="1:2" x14ac:dyDescent="0.3">
      <c r="A311" t="s">
        <v>1834</v>
      </c>
      <c r="B311" t="s">
        <v>3272</v>
      </c>
    </row>
    <row r="312" spans="1:2" x14ac:dyDescent="0.3">
      <c r="A312" t="s">
        <v>1880</v>
      </c>
      <c r="B312" t="s">
        <v>3273</v>
      </c>
    </row>
    <row r="313" spans="1:2" x14ac:dyDescent="0.3">
      <c r="A313" t="s">
        <v>2817</v>
      </c>
      <c r="B313" t="s">
        <v>2818</v>
      </c>
    </row>
    <row r="314" spans="1:2" x14ac:dyDescent="0.3">
      <c r="A314" t="s">
        <v>2819</v>
      </c>
      <c r="B314" t="s">
        <v>3274</v>
      </c>
    </row>
    <row r="315" spans="1:2" x14ac:dyDescent="0.3">
      <c r="A315" t="s">
        <v>2830</v>
      </c>
      <c r="B315" t="s">
        <v>3275</v>
      </c>
    </row>
    <row r="316" spans="1:2" x14ac:dyDescent="0.3">
      <c r="A316" t="s">
        <v>879</v>
      </c>
      <c r="B316" t="s">
        <v>879</v>
      </c>
    </row>
    <row r="317" spans="1:2" x14ac:dyDescent="0.3">
      <c r="A317" t="s">
        <v>1795</v>
      </c>
      <c r="B317" t="s">
        <v>2737</v>
      </c>
    </row>
    <row r="318" spans="1:2" x14ac:dyDescent="0.3">
      <c r="A318" t="s">
        <v>1875</v>
      </c>
      <c r="B318" t="s">
        <v>2238</v>
      </c>
    </row>
    <row r="319" spans="1:2" x14ac:dyDescent="0.3">
      <c r="A319" t="s">
        <v>1701</v>
      </c>
      <c r="B319" t="s">
        <v>940</v>
      </c>
    </row>
    <row r="320" spans="1:2" x14ac:dyDescent="0.3">
      <c r="A320" t="s">
        <v>1711</v>
      </c>
      <c r="B320" t="s">
        <v>2693</v>
      </c>
    </row>
    <row r="321" spans="1:2" x14ac:dyDescent="0.3">
      <c r="A321" t="s">
        <v>2228</v>
      </c>
      <c r="B321" t="s">
        <v>2228</v>
      </c>
    </row>
    <row r="322" spans="1:2" x14ac:dyDescent="0.3">
      <c r="A322" t="s">
        <v>1653</v>
      </c>
      <c r="B322" t="s">
        <v>1654</v>
      </c>
    </row>
    <row r="323" spans="1:2" x14ac:dyDescent="0.3">
      <c r="A323" t="s">
        <v>1792</v>
      </c>
      <c r="B323" t="s">
        <v>2213</v>
      </c>
    </row>
    <row r="324" spans="1:2" x14ac:dyDescent="0.3">
      <c r="A324" t="s">
        <v>1787</v>
      </c>
      <c r="B324" t="s">
        <v>2732</v>
      </c>
    </row>
    <row r="325" spans="1:2" x14ac:dyDescent="0.3">
      <c r="A325" t="s">
        <v>1655</v>
      </c>
      <c r="B325" t="s">
        <v>3276</v>
      </c>
    </row>
    <row r="326" spans="1:2" x14ac:dyDescent="0.3">
      <c r="A326" t="s">
        <v>1742</v>
      </c>
      <c r="B326" t="s">
        <v>2707</v>
      </c>
    </row>
    <row r="327" spans="1:2" x14ac:dyDescent="0.3">
      <c r="A327" t="s">
        <v>1741</v>
      </c>
      <c r="B327" t="s">
        <v>2706</v>
      </c>
    </row>
    <row r="328" spans="1:2" x14ac:dyDescent="0.3">
      <c r="A328" t="s">
        <v>1722</v>
      </c>
      <c r="B328" t="s">
        <v>905</v>
      </c>
    </row>
    <row r="329" spans="1:2" x14ac:dyDescent="0.3">
      <c r="A329" t="s">
        <v>1656</v>
      </c>
      <c r="B329" t="s">
        <v>3277</v>
      </c>
    </row>
    <row r="330" spans="1:2" x14ac:dyDescent="0.3">
      <c r="A330" t="s">
        <v>2861</v>
      </c>
      <c r="B330" t="s">
        <v>3278</v>
      </c>
    </row>
    <row r="331" spans="1:2" x14ac:dyDescent="0.3">
      <c r="A331" t="s">
        <v>1673</v>
      </c>
      <c r="B331" t="s">
        <v>2672</v>
      </c>
    </row>
    <row r="332" spans="1:2" x14ac:dyDescent="0.3">
      <c r="A332" t="s">
        <v>1909</v>
      </c>
      <c r="B332" t="s">
        <v>3279</v>
      </c>
    </row>
    <row r="333" spans="1:2" x14ac:dyDescent="0.3">
      <c r="A333" t="s">
        <v>2891</v>
      </c>
      <c r="B333" t="s">
        <v>3280</v>
      </c>
    </row>
    <row r="334" spans="1:2" x14ac:dyDescent="0.3">
      <c r="A334" t="s">
        <v>1819</v>
      </c>
      <c r="B334" t="s">
        <v>3281</v>
      </c>
    </row>
    <row r="335" spans="1:2" x14ac:dyDescent="0.3">
      <c r="A335" t="s">
        <v>1813</v>
      </c>
      <c r="B335" t="s">
        <v>2751</v>
      </c>
    </row>
    <row r="336" spans="1:2" x14ac:dyDescent="0.3">
      <c r="A336" t="s">
        <v>890</v>
      </c>
      <c r="B336" t="s">
        <v>890</v>
      </c>
    </row>
    <row r="337" spans="1:2" x14ac:dyDescent="0.3">
      <c r="A337" t="s">
        <v>1657</v>
      </c>
      <c r="B337" t="s">
        <v>3282</v>
      </c>
    </row>
    <row r="338" spans="1:2" x14ac:dyDescent="0.3">
      <c r="A338" t="s">
        <v>1658</v>
      </c>
      <c r="B338" t="s">
        <v>3283</v>
      </c>
    </row>
    <row r="339" spans="1:2" x14ac:dyDescent="0.3">
      <c r="A339" t="s">
        <v>2820</v>
      </c>
      <c r="B339" t="s">
        <v>3284</v>
      </c>
    </row>
    <row r="340" spans="1:2" x14ac:dyDescent="0.3">
      <c r="A340" t="s">
        <v>902</v>
      </c>
      <c r="B340" t="s">
        <v>902</v>
      </c>
    </row>
    <row r="341" spans="1:2" x14ac:dyDescent="0.3">
      <c r="A341" t="s">
        <v>903</v>
      </c>
      <c r="B341" t="s">
        <v>3285</v>
      </c>
    </row>
    <row r="342" spans="1:2" x14ac:dyDescent="0.3">
      <c r="A342" t="s">
        <v>2831</v>
      </c>
      <c r="B342" t="s">
        <v>3286</v>
      </c>
    </row>
    <row r="343" spans="1:2" x14ac:dyDescent="0.3">
      <c r="A343" t="s">
        <v>1729</v>
      </c>
      <c r="B343" t="s">
        <v>912</v>
      </c>
    </row>
    <row r="344" spans="1:2" x14ac:dyDescent="0.3">
      <c r="A344" t="s">
        <v>1683</v>
      </c>
      <c r="B344" t="s">
        <v>2681</v>
      </c>
    </row>
    <row r="345" spans="1:2" x14ac:dyDescent="0.3">
      <c r="A345" t="s">
        <v>1743</v>
      </c>
      <c r="B345" t="s">
        <v>2708</v>
      </c>
    </row>
    <row r="346" spans="1:2" x14ac:dyDescent="0.3">
      <c r="A346" t="s">
        <v>1720</v>
      </c>
      <c r="B346" t="s">
        <v>2697</v>
      </c>
    </row>
    <row r="347" spans="1:2" x14ac:dyDescent="0.3">
      <c r="A347" t="s">
        <v>1721</v>
      </c>
      <c r="B347" t="s">
        <v>3287</v>
      </c>
    </row>
    <row r="348" spans="1:2" x14ac:dyDescent="0.3">
      <c r="A348" t="s">
        <v>1793</v>
      </c>
      <c r="B348" t="s">
        <v>2227</v>
      </c>
    </row>
    <row r="349" spans="1:2" x14ac:dyDescent="0.3">
      <c r="A349" t="s">
        <v>901</v>
      </c>
      <c r="B349" t="s">
        <v>901</v>
      </c>
    </row>
    <row r="350" spans="1:2" x14ac:dyDescent="0.3">
      <c r="A350" t="s">
        <v>1659</v>
      </c>
      <c r="B350" t="s">
        <v>1660</v>
      </c>
    </row>
    <row r="351" spans="1:2" x14ac:dyDescent="0.3">
      <c r="A351" t="s">
        <v>1661</v>
      </c>
      <c r="B351" t="s">
        <v>3288</v>
      </c>
    </row>
    <row r="352" spans="1:2" x14ac:dyDescent="0.3">
      <c r="A352" t="s">
        <v>1886</v>
      </c>
      <c r="B352" t="s">
        <v>2795</v>
      </c>
    </row>
    <row r="353" spans="1:2" x14ac:dyDescent="0.3">
      <c r="A353" t="s">
        <v>1887</v>
      </c>
      <c r="B353" t="s">
        <v>925</v>
      </c>
    </row>
    <row r="354" spans="1:2" x14ac:dyDescent="0.3">
      <c r="A354" t="s">
        <v>2860</v>
      </c>
      <c r="B354" t="s">
        <v>3289</v>
      </c>
    </row>
    <row r="355" spans="1:2" x14ac:dyDescent="0.3">
      <c r="A355" t="s">
        <v>1835</v>
      </c>
      <c r="B355" t="s">
        <v>3290</v>
      </c>
    </row>
    <row r="356" spans="1:2" x14ac:dyDescent="0.3">
      <c r="A356" t="s">
        <v>1836</v>
      </c>
      <c r="B356" t="s">
        <v>1837</v>
      </c>
    </row>
    <row r="357" spans="1:2" x14ac:dyDescent="0.3">
      <c r="A357" t="s">
        <v>1924</v>
      </c>
      <c r="B357" t="s">
        <v>2812</v>
      </c>
    </row>
    <row r="358" spans="1:2" x14ac:dyDescent="0.3">
      <c r="A358" t="s">
        <v>1662</v>
      </c>
      <c r="B358" t="s">
        <v>3291</v>
      </c>
    </row>
    <row r="359" spans="1:2" x14ac:dyDescent="0.3">
      <c r="A359" t="s">
        <v>1663</v>
      </c>
      <c r="B359" t="s">
        <v>3292</v>
      </c>
    </row>
    <row r="360" spans="1:2" x14ac:dyDescent="0.3">
      <c r="A360" t="s">
        <v>1910</v>
      </c>
      <c r="B360" t="s">
        <v>1910</v>
      </c>
    </row>
    <row r="361" spans="1:2" x14ac:dyDescent="0.3">
      <c r="A361" t="s">
        <v>928</v>
      </c>
      <c r="B361" t="s">
        <v>3293</v>
      </c>
    </row>
    <row r="362" spans="1:2" x14ac:dyDescent="0.3">
      <c r="A362" t="s">
        <v>897</v>
      </c>
      <c r="B362" t="s">
        <v>897</v>
      </c>
    </row>
    <row r="363" spans="1:2" x14ac:dyDescent="0.3">
      <c r="A363" t="s">
        <v>1705</v>
      </c>
      <c r="B363" t="s">
        <v>929</v>
      </c>
    </row>
    <row r="364" spans="1:2" x14ac:dyDescent="0.3">
      <c r="A364" t="s">
        <v>1882</v>
      </c>
      <c r="B364" t="s">
        <v>1883</v>
      </c>
    </row>
    <row r="365" spans="1:2" x14ac:dyDescent="0.3">
      <c r="A365" t="s">
        <v>896</v>
      </c>
      <c r="B365" t="s">
        <v>896</v>
      </c>
    </row>
    <row r="366" spans="1:2" x14ac:dyDescent="0.3">
      <c r="A366" t="s">
        <v>1802</v>
      </c>
      <c r="B366" t="s">
        <v>2743</v>
      </c>
    </row>
    <row r="367" spans="1:2" x14ac:dyDescent="0.3">
      <c r="A367" t="s">
        <v>1806</v>
      </c>
      <c r="B367" t="s">
        <v>888</v>
      </c>
    </row>
    <row r="368" spans="1:2" x14ac:dyDescent="0.3">
      <c r="A368" t="s">
        <v>1664</v>
      </c>
      <c r="B368" t="s">
        <v>1664</v>
      </c>
    </row>
    <row r="369" spans="1:2" x14ac:dyDescent="0.3">
      <c r="A369" t="s">
        <v>945</v>
      </c>
      <c r="B369" t="s">
        <v>945</v>
      </c>
    </row>
    <row r="370" spans="1:2" x14ac:dyDescent="0.3">
      <c r="A370" t="s">
        <v>1712</v>
      </c>
      <c r="B370" t="s">
        <v>2226</v>
      </c>
    </row>
    <row r="371" spans="1:2" x14ac:dyDescent="0.3">
      <c r="A371" t="s">
        <v>1702</v>
      </c>
      <c r="B371" t="s">
        <v>2691</v>
      </c>
    </row>
    <row r="372" spans="1:2" x14ac:dyDescent="0.3">
      <c r="A372" t="s">
        <v>884</v>
      </c>
      <c r="B372" t="s">
        <v>884</v>
      </c>
    </row>
    <row r="373" spans="1:2" x14ac:dyDescent="0.3">
      <c r="A373" t="s">
        <v>906</v>
      </c>
      <c r="B373" t="s">
        <v>906</v>
      </c>
    </row>
    <row r="374" spans="1:2" x14ac:dyDescent="0.3">
      <c r="A374" t="s">
        <v>867</v>
      </c>
      <c r="B374" t="s">
        <v>867</v>
      </c>
    </row>
    <row r="375" spans="1:2" x14ac:dyDescent="0.3">
      <c r="A375" t="s">
        <v>1665</v>
      </c>
      <c r="B375" t="s">
        <v>3294</v>
      </c>
    </row>
    <row r="376" spans="1:2" x14ac:dyDescent="0.3">
      <c r="A376" t="s">
        <v>1666</v>
      </c>
      <c r="B376" t="s">
        <v>1667</v>
      </c>
    </row>
    <row r="377" spans="1:2" x14ac:dyDescent="0.3">
      <c r="A377" t="s">
        <v>2840</v>
      </c>
      <c r="B377" t="s">
        <v>2841</v>
      </c>
    </row>
    <row r="378" spans="1:2" x14ac:dyDescent="0.3">
      <c r="A378" t="s">
        <v>1773</v>
      </c>
      <c r="B378" t="s">
        <v>2723</v>
      </c>
    </row>
    <row r="379" spans="1:2" x14ac:dyDescent="0.3">
      <c r="A379" t="s">
        <v>935</v>
      </c>
      <c r="B379" t="s">
        <v>935</v>
      </c>
    </row>
    <row r="380" spans="1:2" x14ac:dyDescent="0.3">
      <c r="A380" t="s">
        <v>1911</v>
      </c>
      <c r="B380" t="s">
        <v>2802</v>
      </c>
    </row>
    <row r="381" spans="1:2" x14ac:dyDescent="0.3">
      <c r="A381" t="s">
        <v>1668</v>
      </c>
      <c r="B381" t="s">
        <v>1668</v>
      </c>
    </row>
    <row r="382" spans="1:2" x14ac:dyDescent="0.3">
      <c r="A382" t="s">
        <v>1784</v>
      </c>
      <c r="B382" t="s">
        <v>2730</v>
      </c>
    </row>
    <row r="383" spans="1:2" x14ac:dyDescent="0.3">
      <c r="A383" t="s">
        <v>1770</v>
      </c>
      <c r="B383" t="s">
        <v>1771</v>
      </c>
    </row>
    <row r="384" spans="1:2" x14ac:dyDescent="0.3">
      <c r="A384" t="s">
        <v>1788</v>
      </c>
      <c r="B384" t="s">
        <v>2733</v>
      </c>
    </row>
    <row r="385" spans="1:2" x14ac:dyDescent="0.3">
      <c r="A385" t="s">
        <v>1677</v>
      </c>
      <c r="B385" t="s">
        <v>2676</v>
      </c>
    </row>
    <row r="386" spans="1:2" x14ac:dyDescent="0.3">
      <c r="A386" t="s">
        <v>1676</v>
      </c>
      <c r="B386" t="s">
        <v>2675</v>
      </c>
    </row>
    <row r="387" spans="1:2" x14ac:dyDescent="0.3">
      <c r="A387" t="s">
        <v>1873</v>
      </c>
      <c r="B387" t="s">
        <v>1874</v>
      </c>
    </row>
    <row r="388" spans="1:2" x14ac:dyDescent="0.3">
      <c r="A388" t="s">
        <v>1736</v>
      </c>
      <c r="B388" t="s">
        <v>2704</v>
      </c>
    </row>
    <row r="389" spans="1:2" x14ac:dyDescent="0.3">
      <c r="A389" t="s">
        <v>1775</v>
      </c>
      <c r="B389" t="s">
        <v>2242</v>
      </c>
    </row>
    <row r="390" spans="1:2" x14ac:dyDescent="0.3">
      <c r="A390" t="s">
        <v>1815</v>
      </c>
      <c r="B390" t="s">
        <v>2753</v>
      </c>
    </row>
    <row r="391" spans="1:2" x14ac:dyDescent="0.3">
      <c r="A391" t="s">
        <v>2851</v>
      </c>
      <c r="B391" t="s">
        <v>2852</v>
      </c>
    </row>
    <row r="392" spans="1:2" x14ac:dyDescent="0.3">
      <c r="A392" t="s">
        <v>1794</v>
      </c>
      <c r="B392" t="s">
        <v>2736</v>
      </c>
    </row>
    <row r="393" spans="1:2" x14ac:dyDescent="0.3">
      <c r="A393" t="s">
        <v>1695</v>
      </c>
      <c r="B393" t="s">
        <v>2687</v>
      </c>
    </row>
    <row r="394" spans="1:2" x14ac:dyDescent="0.3">
      <c r="A394" t="s">
        <v>1904</v>
      </c>
      <c r="B394" t="s">
        <v>1905</v>
      </c>
    </row>
    <row r="395" spans="1:2" x14ac:dyDescent="0.3">
      <c r="A395" t="s">
        <v>1671</v>
      </c>
      <c r="B395" t="s">
        <v>3295</v>
      </c>
    </row>
    <row r="396" spans="1:2" x14ac:dyDescent="0.3">
      <c r="A396" t="s">
        <v>1672</v>
      </c>
      <c r="B396" t="s">
        <v>3296</v>
      </c>
    </row>
    <row r="397" spans="1:2" x14ac:dyDescent="0.3">
      <c r="A397" t="s">
        <v>1682</v>
      </c>
      <c r="B397" t="s">
        <v>947</v>
      </c>
    </row>
    <row r="398" spans="1:2" x14ac:dyDescent="0.3">
      <c r="A398" s="319" t="s">
        <v>1814</v>
      </c>
      <c r="B398" s="320" t="s">
        <v>2752</v>
      </c>
    </row>
    <row r="399" spans="1:2" x14ac:dyDescent="0.3">
      <c r="A399" s="319" t="s">
        <v>1925</v>
      </c>
      <c r="B399" s="320" t="s">
        <v>1926</v>
      </c>
    </row>
    <row r="400" spans="1:2" x14ac:dyDescent="0.3">
      <c r="A400" s="319" t="s">
        <v>1804</v>
      </c>
      <c r="B400" s="320" t="s">
        <v>2204</v>
      </c>
    </row>
    <row r="401" spans="1:2" x14ac:dyDescent="0.3">
      <c r="A401" s="319" t="s">
        <v>1809</v>
      </c>
      <c r="B401" s="320" t="s">
        <v>2747</v>
      </c>
    </row>
    <row r="402" spans="1:2" x14ac:dyDescent="0.3">
      <c r="A402" s="319" t="s">
        <v>1826</v>
      </c>
      <c r="B402" s="320" t="s">
        <v>2240</v>
      </c>
    </row>
    <row r="403" spans="1:2" x14ac:dyDescent="0.3">
      <c r="A403" s="319" t="s">
        <v>1822</v>
      </c>
      <c r="B403" s="320" t="s">
        <v>2759</v>
      </c>
    </row>
    <row r="404" spans="1:2" x14ac:dyDescent="0.3">
      <c r="A404" s="319" t="s">
        <v>1821</v>
      </c>
      <c r="B404" s="320" t="s">
        <v>2758</v>
      </c>
    </row>
    <row r="405" spans="1:2" x14ac:dyDescent="0.3">
      <c r="A405" s="319" t="s">
        <v>1820</v>
      </c>
      <c r="B405" s="320" t="s">
        <v>2757</v>
      </c>
    </row>
    <row r="406" spans="1:2" x14ac:dyDescent="0.3">
      <c r="A406" s="319" t="s">
        <v>868</v>
      </c>
      <c r="B406" s="320" t="s">
        <v>868</v>
      </c>
    </row>
    <row r="407" spans="1:2" x14ac:dyDescent="0.3">
      <c r="A407" s="319" t="s">
        <v>1831</v>
      </c>
      <c r="B407" s="320" t="s">
        <v>2765</v>
      </c>
    </row>
    <row r="408" spans="1:2" x14ac:dyDescent="0.3">
      <c r="A408" s="319" t="s">
        <v>1830</v>
      </c>
      <c r="B408" s="320" t="s">
        <v>927</v>
      </c>
    </row>
    <row r="409" spans="1:2" x14ac:dyDescent="0.3">
      <c r="A409" s="319" t="s">
        <v>1675</v>
      </c>
      <c r="B409" s="320" t="s">
        <v>2674</v>
      </c>
    </row>
    <row r="410" spans="1:2" x14ac:dyDescent="0.3">
      <c r="A410" s="319" t="s">
        <v>1697</v>
      </c>
      <c r="B410" s="320" t="s">
        <v>2688</v>
      </c>
    </row>
    <row r="411" spans="1:2" x14ac:dyDescent="0.3">
      <c r="A411" s="319" t="s">
        <v>1890</v>
      </c>
      <c r="B411" s="320" t="s">
        <v>937</v>
      </c>
    </row>
    <row r="412" spans="1:2" x14ac:dyDescent="0.3">
      <c r="A412" s="319" t="s">
        <v>1686</v>
      </c>
      <c r="B412" s="320" t="s">
        <v>2683</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DDFCE-FD29-40B0-A5AF-3EAE00897202}">
  <sheetPr codeName="Sheet41">
    <tabColor theme="5" tint="0.39997558519241921"/>
  </sheetPr>
  <dimension ref="A1:T63"/>
  <sheetViews>
    <sheetView topLeftCell="E1" workbookViewId="0">
      <selection activeCell="F13" sqref="F13"/>
    </sheetView>
  </sheetViews>
  <sheetFormatPr defaultRowHeight="14.4" x14ac:dyDescent="0.3"/>
  <cols>
    <col min="1" max="1" width="11.21875" customWidth="1"/>
    <col min="2" max="2" width="60.21875" customWidth="1"/>
    <col min="3" max="3" width="19.77734375" customWidth="1"/>
    <col min="4" max="4" width="35" customWidth="1"/>
    <col min="5" max="5" width="37" customWidth="1"/>
    <col min="6" max="6" width="31" customWidth="1"/>
    <col min="7" max="7" width="21.44140625" customWidth="1"/>
    <col min="8" max="9" width="21.44140625" style="90" customWidth="1"/>
    <col min="10" max="10" width="23.5546875" style="59" customWidth="1"/>
    <col min="11" max="11" width="15.21875" bestFit="1" customWidth="1"/>
    <col min="12" max="12" width="60.21875" customWidth="1"/>
    <col min="13" max="13" width="20" bestFit="1" customWidth="1"/>
    <col min="14" max="14" width="35.21875" customWidth="1"/>
    <col min="15" max="15" width="37.21875" customWidth="1"/>
    <col min="16" max="16" width="31.21875" bestFit="1" customWidth="1"/>
    <col min="17" max="17" width="21.5546875" style="91" customWidth="1"/>
    <col min="18" max="18" width="23.77734375" style="59" customWidth="1"/>
    <col min="19" max="19" width="27" style="90" bestFit="1" customWidth="1"/>
    <col min="20" max="20" width="11.5546875" style="90" bestFit="1" customWidth="1"/>
  </cols>
  <sheetData>
    <row r="1" spans="1:20" ht="78" customHeight="1" thickBot="1" x14ac:dyDescent="0.35">
      <c r="A1" s="87" t="s">
        <v>1941</v>
      </c>
      <c r="B1" s="87" t="s">
        <v>862</v>
      </c>
      <c r="C1" s="87" t="s">
        <v>1942</v>
      </c>
      <c r="D1" s="87" t="s">
        <v>1943</v>
      </c>
      <c r="E1" s="87" t="s">
        <v>1944</v>
      </c>
      <c r="F1" s="87" t="s">
        <v>1945</v>
      </c>
      <c r="G1" s="88" t="s">
        <v>1946</v>
      </c>
      <c r="H1" s="89" t="s">
        <v>1947</v>
      </c>
      <c r="I1" s="89" t="s">
        <v>1948</v>
      </c>
      <c r="J1"/>
      <c r="Q1"/>
      <c r="R1"/>
      <c r="S1"/>
      <c r="T1"/>
    </row>
    <row r="2" spans="1:20" x14ac:dyDescent="0.3">
      <c r="A2">
        <v>2023</v>
      </c>
      <c r="B2" t="s">
        <v>701</v>
      </c>
      <c r="C2">
        <v>1</v>
      </c>
      <c r="D2" t="s">
        <v>1401</v>
      </c>
      <c r="E2" t="s">
        <v>1373</v>
      </c>
      <c r="F2" t="s">
        <v>1949</v>
      </c>
      <c r="G2">
        <v>0.74</v>
      </c>
      <c r="H2" s="90">
        <v>0.92</v>
      </c>
      <c r="I2" s="59">
        <v>3.7229144883481301E-3</v>
      </c>
      <c r="J2"/>
      <c r="Q2"/>
      <c r="R2"/>
      <c r="S2"/>
      <c r="T2"/>
    </row>
    <row r="3" spans="1:20" x14ac:dyDescent="0.3">
      <c r="A3">
        <v>2023</v>
      </c>
      <c r="B3" t="s">
        <v>731</v>
      </c>
      <c r="C3">
        <v>88</v>
      </c>
      <c r="D3" t="s">
        <v>1401</v>
      </c>
      <c r="E3" t="s">
        <v>1421</v>
      </c>
      <c r="F3" t="s">
        <v>1949</v>
      </c>
      <c r="G3">
        <v>1.51</v>
      </c>
      <c r="H3" s="90">
        <v>0.92</v>
      </c>
      <c r="I3" s="59">
        <v>3.6862362547030701E-3</v>
      </c>
      <c r="J3"/>
      <c r="Q3"/>
      <c r="R3"/>
      <c r="S3"/>
      <c r="T3"/>
    </row>
    <row r="4" spans="1:20" x14ac:dyDescent="0.3">
      <c r="A4">
        <v>2023</v>
      </c>
      <c r="B4" t="s">
        <v>709</v>
      </c>
      <c r="C4">
        <v>53</v>
      </c>
      <c r="D4" t="s">
        <v>1401</v>
      </c>
      <c r="E4" t="s">
        <v>1373</v>
      </c>
      <c r="F4" t="s">
        <v>1949</v>
      </c>
      <c r="G4">
        <v>0.92</v>
      </c>
      <c r="H4" s="90">
        <v>0.92</v>
      </c>
      <c r="I4" s="59">
        <v>4.7190033878370301E-3</v>
      </c>
      <c r="J4"/>
      <c r="Q4"/>
      <c r="R4"/>
      <c r="S4"/>
      <c r="T4"/>
    </row>
    <row r="5" spans="1:20" x14ac:dyDescent="0.3">
      <c r="A5">
        <v>2023</v>
      </c>
      <c r="B5" t="s">
        <v>743</v>
      </c>
      <c r="C5">
        <v>105</v>
      </c>
      <c r="D5" t="s">
        <v>1401</v>
      </c>
      <c r="E5" t="s">
        <v>1421</v>
      </c>
      <c r="F5" t="s">
        <v>1949</v>
      </c>
      <c r="G5">
        <v>0.95</v>
      </c>
      <c r="H5" s="90">
        <v>0.92</v>
      </c>
      <c r="I5" s="59">
        <v>3.0177630387774199E-2</v>
      </c>
      <c r="J5"/>
      <c r="Q5"/>
      <c r="R5"/>
      <c r="S5"/>
      <c r="T5"/>
    </row>
    <row r="6" spans="1:20" x14ac:dyDescent="0.3">
      <c r="A6">
        <v>2023</v>
      </c>
      <c r="B6" t="s">
        <v>712</v>
      </c>
      <c r="C6">
        <v>46</v>
      </c>
      <c r="D6" t="s">
        <v>1413</v>
      </c>
      <c r="E6" t="s">
        <v>1416</v>
      </c>
      <c r="F6" t="s">
        <v>1949</v>
      </c>
      <c r="G6">
        <v>1.48</v>
      </c>
      <c r="H6" s="90">
        <v>0.83</v>
      </c>
      <c r="I6" s="59">
        <v>8.2833781433204606E-2</v>
      </c>
      <c r="J6"/>
      <c r="Q6"/>
      <c r="R6"/>
      <c r="S6"/>
      <c r="T6"/>
    </row>
    <row r="7" spans="1:20" x14ac:dyDescent="0.3">
      <c r="A7">
        <v>2023</v>
      </c>
      <c r="B7" t="s">
        <v>736</v>
      </c>
      <c r="C7">
        <v>3110</v>
      </c>
      <c r="D7" t="s">
        <v>1369</v>
      </c>
      <c r="E7" t="s">
        <v>1476</v>
      </c>
      <c r="F7" t="s">
        <v>1949</v>
      </c>
      <c r="G7">
        <v>1.03</v>
      </c>
      <c r="H7" s="90">
        <v>0.94</v>
      </c>
      <c r="I7" s="59">
        <v>3.4612290467145399E-3</v>
      </c>
      <c r="J7"/>
      <c r="Q7"/>
      <c r="R7"/>
      <c r="S7"/>
      <c r="T7"/>
    </row>
    <row r="8" spans="1:20" x14ac:dyDescent="0.3">
      <c r="A8">
        <v>2023</v>
      </c>
      <c r="B8" t="s">
        <v>3300</v>
      </c>
      <c r="C8">
        <v>42</v>
      </c>
      <c r="D8" t="s">
        <v>1386</v>
      </c>
      <c r="E8" t="s">
        <v>1573</v>
      </c>
      <c r="F8" t="s">
        <v>1949</v>
      </c>
      <c r="G8">
        <v>0.91</v>
      </c>
      <c r="H8" s="90">
        <v>0.93</v>
      </c>
      <c r="I8" s="59">
        <v>1.8226738834810001E-3</v>
      </c>
      <c r="J8"/>
      <c r="Q8"/>
      <c r="R8"/>
      <c r="S8"/>
      <c r="T8"/>
    </row>
    <row r="9" spans="1:20" x14ac:dyDescent="0.3">
      <c r="A9">
        <v>2023</v>
      </c>
      <c r="B9" t="s">
        <v>725</v>
      </c>
      <c r="C9">
        <v>73</v>
      </c>
      <c r="D9" t="s">
        <v>1369</v>
      </c>
      <c r="E9" t="s">
        <v>1381</v>
      </c>
      <c r="F9" t="s">
        <v>1949</v>
      </c>
      <c r="G9">
        <v>0.75</v>
      </c>
      <c r="H9" s="90">
        <v>0.94</v>
      </c>
      <c r="I9" s="59">
        <v>2.7861755718199101E-3</v>
      </c>
      <c r="J9"/>
      <c r="Q9"/>
      <c r="R9"/>
      <c r="S9"/>
      <c r="T9"/>
    </row>
    <row r="10" spans="1:20" x14ac:dyDescent="0.3">
      <c r="A10">
        <v>2023</v>
      </c>
      <c r="B10" t="s">
        <v>760</v>
      </c>
      <c r="C10">
        <v>3115</v>
      </c>
      <c r="D10" t="s">
        <v>1408</v>
      </c>
      <c r="E10" t="s">
        <v>1444</v>
      </c>
      <c r="F10" t="s">
        <v>1949</v>
      </c>
      <c r="G10">
        <v>1.17</v>
      </c>
      <c r="H10" s="90">
        <v>1.1200000000000001</v>
      </c>
      <c r="I10" s="59">
        <v>5.4954503071407299E-2</v>
      </c>
      <c r="J10"/>
      <c r="Q10"/>
      <c r="R10"/>
      <c r="S10"/>
      <c r="T10"/>
    </row>
    <row r="11" spans="1:20" x14ac:dyDescent="0.3">
      <c r="A11">
        <v>2023</v>
      </c>
      <c r="B11" t="s">
        <v>723</v>
      </c>
      <c r="C11">
        <v>68</v>
      </c>
      <c r="D11" t="s">
        <v>1369</v>
      </c>
      <c r="E11" t="s">
        <v>1950</v>
      </c>
      <c r="F11" t="s">
        <v>1949</v>
      </c>
      <c r="G11">
        <v>0.91</v>
      </c>
      <c r="H11" s="90">
        <v>0.94</v>
      </c>
      <c r="I11" s="59">
        <v>3.1890952026533601E-3</v>
      </c>
      <c r="J11"/>
      <c r="Q11"/>
      <c r="R11"/>
      <c r="S11"/>
      <c r="T11"/>
    </row>
    <row r="12" spans="1:20" x14ac:dyDescent="0.3">
      <c r="A12">
        <v>2023</v>
      </c>
      <c r="B12" t="s">
        <v>716</v>
      </c>
      <c r="C12">
        <v>3108</v>
      </c>
      <c r="D12" t="s">
        <v>1386</v>
      </c>
      <c r="E12" t="s">
        <v>716</v>
      </c>
      <c r="F12" t="s">
        <v>1949</v>
      </c>
      <c r="G12">
        <v>0.8</v>
      </c>
      <c r="H12" s="90">
        <v>0.93</v>
      </c>
      <c r="I12" s="59">
        <v>6.1270635331386099E-3</v>
      </c>
      <c r="J12"/>
      <c r="Q12"/>
      <c r="R12"/>
      <c r="S12"/>
      <c r="T12"/>
    </row>
    <row r="13" spans="1:20" x14ac:dyDescent="0.3">
      <c r="A13">
        <v>2023</v>
      </c>
      <c r="B13" t="s">
        <v>702</v>
      </c>
      <c r="C13">
        <v>2</v>
      </c>
      <c r="D13" t="s">
        <v>1369</v>
      </c>
      <c r="E13" t="s">
        <v>1381</v>
      </c>
      <c r="F13" t="s">
        <v>1949</v>
      </c>
      <c r="G13">
        <v>0.96</v>
      </c>
      <c r="H13" s="90">
        <v>0.94</v>
      </c>
      <c r="I13" s="59">
        <v>3.8832194182626499E-4</v>
      </c>
      <c r="J13"/>
      <c r="Q13"/>
      <c r="R13"/>
      <c r="S13"/>
      <c r="T13"/>
    </row>
    <row r="14" spans="1:20" x14ac:dyDescent="0.3">
      <c r="A14">
        <v>2023</v>
      </c>
      <c r="B14" t="s">
        <v>861</v>
      </c>
      <c r="C14">
        <v>138</v>
      </c>
      <c r="D14" t="s">
        <v>1401</v>
      </c>
      <c r="E14" t="s">
        <v>1373</v>
      </c>
      <c r="F14" t="s">
        <v>1949</v>
      </c>
      <c r="G14">
        <v>0.88</v>
      </c>
      <c r="H14" s="90">
        <v>0.92</v>
      </c>
      <c r="I14" s="59">
        <v>1.4655347742721699E-2</v>
      </c>
      <c r="J14"/>
      <c r="Q14"/>
      <c r="R14"/>
      <c r="S14"/>
      <c r="T14"/>
    </row>
    <row r="15" spans="1:20" x14ac:dyDescent="0.3">
      <c r="A15">
        <v>2023</v>
      </c>
      <c r="B15" t="s">
        <v>739</v>
      </c>
      <c r="C15">
        <v>100</v>
      </c>
      <c r="D15" t="s">
        <v>1386</v>
      </c>
      <c r="E15" t="s">
        <v>1373</v>
      </c>
      <c r="F15" t="s">
        <v>1949</v>
      </c>
      <c r="G15">
        <v>0.9</v>
      </c>
      <c r="H15" s="90">
        <v>0.93</v>
      </c>
      <c r="I15" s="59">
        <v>1.2507856947987299E-2</v>
      </c>
      <c r="J15"/>
      <c r="Q15"/>
      <c r="R15"/>
      <c r="S15"/>
      <c r="T15"/>
    </row>
    <row r="16" spans="1:20" x14ac:dyDescent="0.3">
      <c r="A16">
        <v>2023</v>
      </c>
      <c r="B16" t="s">
        <v>3301</v>
      </c>
      <c r="C16">
        <v>114</v>
      </c>
      <c r="D16" t="s">
        <v>1369</v>
      </c>
      <c r="E16" t="s">
        <v>3307</v>
      </c>
      <c r="F16" t="s">
        <v>1949</v>
      </c>
      <c r="G16">
        <v>1.0900000000000001</v>
      </c>
      <c r="H16" s="90">
        <v>0.94</v>
      </c>
      <c r="I16" s="59">
        <v>6.8824750615703797E-3</v>
      </c>
      <c r="J16"/>
      <c r="Q16"/>
      <c r="R16"/>
      <c r="S16"/>
      <c r="T16"/>
    </row>
    <row r="17" spans="1:20" x14ac:dyDescent="0.3">
      <c r="A17">
        <v>2023</v>
      </c>
      <c r="B17" t="s">
        <v>710</v>
      </c>
      <c r="C17">
        <v>79</v>
      </c>
      <c r="D17" t="s">
        <v>1369</v>
      </c>
      <c r="E17" t="s">
        <v>1373</v>
      </c>
      <c r="F17" t="s">
        <v>1949</v>
      </c>
      <c r="G17">
        <v>0.91</v>
      </c>
      <c r="H17" s="90">
        <v>0.94</v>
      </c>
      <c r="I17" s="59">
        <v>8.96182243497687E-3</v>
      </c>
      <c r="J17"/>
      <c r="Q17"/>
      <c r="R17"/>
      <c r="S17"/>
      <c r="T17"/>
    </row>
    <row r="18" spans="1:20" x14ac:dyDescent="0.3">
      <c r="A18">
        <v>2023</v>
      </c>
      <c r="B18" t="s">
        <v>703</v>
      </c>
      <c r="C18">
        <v>5</v>
      </c>
      <c r="D18" t="s">
        <v>1369</v>
      </c>
      <c r="E18" t="s">
        <v>1384</v>
      </c>
      <c r="F18" t="s">
        <v>1949</v>
      </c>
      <c r="G18">
        <v>0.9</v>
      </c>
      <c r="H18" s="90">
        <v>0.94</v>
      </c>
      <c r="I18" s="59">
        <v>2.9768664365175299E-3</v>
      </c>
      <c r="J18"/>
      <c r="Q18"/>
      <c r="R18"/>
      <c r="S18"/>
      <c r="T18"/>
    </row>
    <row r="19" spans="1:20" x14ac:dyDescent="0.3">
      <c r="A19">
        <v>2023</v>
      </c>
      <c r="B19" t="s">
        <v>722</v>
      </c>
      <c r="C19">
        <v>40</v>
      </c>
      <c r="D19" t="s">
        <v>1369</v>
      </c>
      <c r="E19" t="s">
        <v>1429</v>
      </c>
      <c r="F19" t="s">
        <v>1949</v>
      </c>
      <c r="G19">
        <v>1.38</v>
      </c>
      <c r="H19" s="90">
        <v>0.94</v>
      </c>
      <c r="I19" s="59">
        <v>4.7439239406057102E-3</v>
      </c>
      <c r="J19"/>
      <c r="Q19"/>
      <c r="R19"/>
      <c r="S19"/>
      <c r="T19"/>
    </row>
    <row r="20" spans="1:20" x14ac:dyDescent="0.3">
      <c r="A20">
        <v>2023</v>
      </c>
      <c r="B20" t="s">
        <v>733</v>
      </c>
      <c r="C20">
        <v>91</v>
      </c>
      <c r="D20" t="s">
        <v>1408</v>
      </c>
      <c r="E20" t="s">
        <v>1421</v>
      </c>
      <c r="F20" t="s">
        <v>1949</v>
      </c>
      <c r="G20">
        <v>1.29</v>
      </c>
      <c r="H20" s="90">
        <v>1.1200000000000001</v>
      </c>
      <c r="I20" s="59">
        <v>0.14939938238089701</v>
      </c>
      <c r="J20"/>
      <c r="Q20"/>
      <c r="R20"/>
      <c r="S20"/>
      <c r="T20"/>
    </row>
    <row r="21" spans="1:20" x14ac:dyDescent="0.3">
      <c r="A21">
        <v>2023</v>
      </c>
      <c r="B21" t="s">
        <v>856</v>
      </c>
      <c r="C21">
        <v>50</v>
      </c>
      <c r="D21" t="s">
        <v>1369</v>
      </c>
      <c r="E21" t="s">
        <v>1421</v>
      </c>
      <c r="F21" t="s">
        <v>1949</v>
      </c>
      <c r="G21">
        <v>0.96</v>
      </c>
      <c r="H21" s="90">
        <v>0.94</v>
      </c>
      <c r="I21" s="59">
        <v>7.8677832095902893E-3</v>
      </c>
      <c r="J21"/>
      <c r="Q21"/>
      <c r="R21"/>
      <c r="S21"/>
      <c r="T21"/>
    </row>
    <row r="22" spans="1:20" x14ac:dyDescent="0.3">
      <c r="A22">
        <v>2023</v>
      </c>
      <c r="B22" t="s">
        <v>746</v>
      </c>
      <c r="C22">
        <v>127</v>
      </c>
      <c r="D22" t="s">
        <v>1386</v>
      </c>
      <c r="E22" t="s">
        <v>1476</v>
      </c>
      <c r="F22" t="s">
        <v>1949</v>
      </c>
      <c r="G22">
        <v>1.01</v>
      </c>
      <c r="H22" s="90">
        <v>0.93</v>
      </c>
      <c r="I22" s="59">
        <v>9.5645674067594E-3</v>
      </c>
      <c r="J22"/>
      <c r="Q22"/>
      <c r="R22"/>
      <c r="S22"/>
      <c r="T22"/>
    </row>
    <row r="23" spans="1:20" x14ac:dyDescent="0.3">
      <c r="A23">
        <v>2023</v>
      </c>
      <c r="B23" t="s">
        <v>759</v>
      </c>
      <c r="C23">
        <v>104</v>
      </c>
      <c r="D23" t="s">
        <v>1408</v>
      </c>
      <c r="E23" t="s">
        <v>1951</v>
      </c>
      <c r="F23" t="s">
        <v>1949</v>
      </c>
      <c r="G23">
        <v>1.08</v>
      </c>
      <c r="H23" s="90">
        <v>1.1200000000000001</v>
      </c>
      <c r="I23" s="59">
        <v>2.79762059047848E-2</v>
      </c>
      <c r="J23"/>
      <c r="Q23"/>
      <c r="R23"/>
      <c r="S23"/>
      <c r="T23"/>
    </row>
    <row r="24" spans="1:20" x14ac:dyDescent="0.3">
      <c r="A24">
        <v>2023</v>
      </c>
      <c r="B24" t="s">
        <v>740</v>
      </c>
      <c r="C24">
        <v>101</v>
      </c>
      <c r="D24" t="s">
        <v>1401</v>
      </c>
      <c r="E24" t="s">
        <v>1421</v>
      </c>
      <c r="F24" t="s">
        <v>1949</v>
      </c>
      <c r="G24">
        <v>1.79</v>
      </c>
      <c r="H24" s="90">
        <v>0.92</v>
      </c>
      <c r="I24" s="59">
        <v>2.4344195568447601E-3</v>
      </c>
      <c r="J24"/>
      <c r="Q24"/>
      <c r="R24"/>
      <c r="S24"/>
      <c r="T24"/>
    </row>
    <row r="25" spans="1:20" x14ac:dyDescent="0.3">
      <c r="A25">
        <v>2023</v>
      </c>
      <c r="B25" t="s">
        <v>745</v>
      </c>
      <c r="C25">
        <v>3112</v>
      </c>
      <c r="D25" t="s">
        <v>1369</v>
      </c>
      <c r="E25" t="s">
        <v>1373</v>
      </c>
      <c r="F25" t="s">
        <v>1949</v>
      </c>
      <c r="G25">
        <v>0.81</v>
      </c>
      <c r="H25" s="90">
        <v>0.94</v>
      </c>
      <c r="I25" s="59">
        <v>1.17190160783951E-2</v>
      </c>
      <c r="J25"/>
      <c r="Q25"/>
      <c r="R25"/>
      <c r="S25"/>
      <c r="T25"/>
    </row>
    <row r="26" spans="1:20" x14ac:dyDescent="0.3">
      <c r="A26">
        <v>2023</v>
      </c>
      <c r="B26" t="s">
        <v>704</v>
      </c>
      <c r="C26">
        <v>4</v>
      </c>
      <c r="D26" t="s">
        <v>1386</v>
      </c>
      <c r="E26" t="s">
        <v>1384</v>
      </c>
      <c r="F26" t="s">
        <v>1949</v>
      </c>
      <c r="G26">
        <v>0.93</v>
      </c>
      <c r="H26" s="90">
        <v>0.93</v>
      </c>
      <c r="I26" s="59">
        <v>2.92136656365591E-2</v>
      </c>
      <c r="J26"/>
      <c r="Q26"/>
      <c r="R26"/>
      <c r="S26"/>
      <c r="T26"/>
    </row>
    <row r="27" spans="1:20" x14ac:dyDescent="0.3">
      <c r="A27">
        <v>2023</v>
      </c>
      <c r="B27" t="s">
        <v>728</v>
      </c>
      <c r="C27">
        <v>83</v>
      </c>
      <c r="D27" t="s">
        <v>1369</v>
      </c>
      <c r="E27" t="s">
        <v>1457</v>
      </c>
      <c r="F27" t="s">
        <v>1949</v>
      </c>
      <c r="G27">
        <v>0.84</v>
      </c>
      <c r="H27" s="90">
        <v>0.94</v>
      </c>
      <c r="I27" s="59">
        <v>4.0871715582265003E-3</v>
      </c>
      <c r="J27"/>
      <c r="Q27"/>
      <c r="R27"/>
      <c r="S27"/>
      <c r="T27"/>
    </row>
    <row r="28" spans="1:20" x14ac:dyDescent="0.3">
      <c r="A28">
        <v>2023</v>
      </c>
      <c r="B28" t="s">
        <v>726</v>
      </c>
      <c r="C28">
        <v>77</v>
      </c>
      <c r="D28" t="s">
        <v>1369</v>
      </c>
      <c r="E28" t="s">
        <v>1452</v>
      </c>
      <c r="F28" t="s">
        <v>1949</v>
      </c>
      <c r="G28">
        <v>0.76</v>
      </c>
      <c r="H28" s="90">
        <v>0.94</v>
      </c>
      <c r="I28" s="59">
        <v>2.54802099302386E-3</v>
      </c>
      <c r="J28"/>
      <c r="Q28"/>
      <c r="R28"/>
      <c r="S28"/>
      <c r="T28"/>
    </row>
    <row r="29" spans="1:20" x14ac:dyDescent="0.3">
      <c r="A29">
        <v>2023</v>
      </c>
      <c r="B29" t="s">
        <v>711</v>
      </c>
      <c r="C29">
        <v>8702</v>
      </c>
      <c r="D29" t="s">
        <v>1408</v>
      </c>
      <c r="E29" t="s">
        <v>1373</v>
      </c>
      <c r="F29" t="s">
        <v>1949</v>
      </c>
      <c r="G29">
        <v>1.03</v>
      </c>
      <c r="H29" s="90">
        <v>1.1200000000000001</v>
      </c>
      <c r="I29" s="59">
        <v>6.3937845293895207E-2</v>
      </c>
      <c r="J29"/>
      <c r="Q29"/>
      <c r="R29"/>
      <c r="S29"/>
      <c r="T29"/>
    </row>
    <row r="30" spans="1:20" x14ac:dyDescent="0.3">
      <c r="A30">
        <v>2023</v>
      </c>
      <c r="B30" t="s">
        <v>854</v>
      </c>
      <c r="C30">
        <v>99</v>
      </c>
      <c r="D30" t="s">
        <v>1369</v>
      </c>
      <c r="E30" t="s">
        <v>3307</v>
      </c>
      <c r="F30" t="s">
        <v>1949</v>
      </c>
      <c r="G30">
        <v>0.93</v>
      </c>
      <c r="H30" s="90">
        <v>0.94</v>
      </c>
      <c r="I30" s="59">
        <v>3.4715089330513401E-3</v>
      </c>
      <c r="J30"/>
      <c r="Q30"/>
      <c r="R30"/>
      <c r="S30"/>
      <c r="T30"/>
    </row>
    <row r="31" spans="1:20" x14ac:dyDescent="0.3">
      <c r="A31">
        <v>2023</v>
      </c>
      <c r="B31" t="s">
        <v>1952</v>
      </c>
      <c r="C31">
        <v>3111</v>
      </c>
      <c r="D31" t="s">
        <v>1369</v>
      </c>
      <c r="E31" t="s">
        <v>1951</v>
      </c>
      <c r="F31" t="s">
        <v>1949</v>
      </c>
      <c r="G31">
        <v>0.97</v>
      </c>
      <c r="H31" s="90">
        <v>0.94</v>
      </c>
      <c r="I31" s="59">
        <v>7.18172195398184E-3</v>
      </c>
      <c r="J31"/>
      <c r="Q31"/>
      <c r="R31"/>
      <c r="S31"/>
      <c r="T31"/>
    </row>
    <row r="32" spans="1:20" x14ac:dyDescent="0.3">
      <c r="A32">
        <v>2023</v>
      </c>
      <c r="B32" t="s">
        <v>708</v>
      </c>
      <c r="C32">
        <v>98</v>
      </c>
      <c r="D32" t="s">
        <v>1401</v>
      </c>
      <c r="E32" t="s">
        <v>1373</v>
      </c>
      <c r="F32" t="s">
        <v>1949</v>
      </c>
      <c r="G32">
        <v>0.81</v>
      </c>
      <c r="H32" s="90">
        <v>0.92</v>
      </c>
      <c r="I32" s="59">
        <v>4.4536989936291701E-3</v>
      </c>
      <c r="J32"/>
      <c r="Q32"/>
      <c r="R32"/>
      <c r="S32"/>
      <c r="T32"/>
    </row>
    <row r="33" spans="1:20" x14ac:dyDescent="0.3">
      <c r="A33">
        <v>2023</v>
      </c>
      <c r="B33" t="s">
        <v>707</v>
      </c>
      <c r="C33">
        <v>6309</v>
      </c>
      <c r="D33" t="s">
        <v>1369</v>
      </c>
      <c r="E33" t="s">
        <v>1398</v>
      </c>
      <c r="F33" t="s">
        <v>1949</v>
      </c>
      <c r="G33">
        <v>1.08</v>
      </c>
      <c r="H33" s="90">
        <v>0.94</v>
      </c>
      <c r="I33" s="59">
        <v>1.36382276150467E-2</v>
      </c>
      <c r="J33"/>
      <c r="Q33"/>
      <c r="R33"/>
      <c r="S33"/>
      <c r="T33"/>
    </row>
    <row r="34" spans="1:20" x14ac:dyDescent="0.3">
      <c r="A34">
        <v>2023</v>
      </c>
      <c r="B34" t="s">
        <v>3302</v>
      </c>
      <c r="C34">
        <v>11467</v>
      </c>
      <c r="D34" t="s">
        <v>1369</v>
      </c>
      <c r="E34" t="s">
        <v>1573</v>
      </c>
      <c r="F34" t="s">
        <v>1949</v>
      </c>
      <c r="G34">
        <v>1.02</v>
      </c>
      <c r="H34" s="90">
        <v>0.94</v>
      </c>
      <c r="I34" s="59">
        <v>1.6768556909083699E-3</v>
      </c>
      <c r="J34"/>
      <c r="Q34"/>
      <c r="R34"/>
      <c r="S34"/>
      <c r="T34"/>
    </row>
    <row r="35" spans="1:20" x14ac:dyDescent="0.3">
      <c r="A35">
        <v>2023</v>
      </c>
      <c r="B35" t="s">
        <v>705</v>
      </c>
      <c r="C35">
        <v>106</v>
      </c>
      <c r="D35" t="s">
        <v>1369</v>
      </c>
      <c r="E35" t="s">
        <v>1384</v>
      </c>
      <c r="F35" t="s">
        <v>1949</v>
      </c>
      <c r="G35">
        <v>0.74</v>
      </c>
      <c r="H35" s="90">
        <v>0.94</v>
      </c>
      <c r="I35" s="59">
        <v>1.6333004392253901E-3</v>
      </c>
      <c r="J35"/>
      <c r="Q35"/>
      <c r="R35"/>
      <c r="S35"/>
      <c r="T35"/>
    </row>
    <row r="36" spans="1:20" x14ac:dyDescent="0.3">
      <c r="A36">
        <v>2023</v>
      </c>
      <c r="B36" t="s">
        <v>758</v>
      </c>
      <c r="C36">
        <v>129</v>
      </c>
      <c r="D36" t="s">
        <v>1369</v>
      </c>
      <c r="E36" t="s">
        <v>1528</v>
      </c>
      <c r="F36" t="s">
        <v>1949</v>
      </c>
      <c r="G36">
        <v>0.99</v>
      </c>
      <c r="H36" s="90">
        <v>0.94</v>
      </c>
      <c r="I36" s="59">
        <v>6.9138744203658502E-3</v>
      </c>
      <c r="J36"/>
      <c r="Q36"/>
      <c r="R36"/>
      <c r="S36"/>
      <c r="T36"/>
    </row>
    <row r="37" spans="1:20" x14ac:dyDescent="0.3">
      <c r="A37">
        <v>2023</v>
      </c>
      <c r="B37" t="s">
        <v>727</v>
      </c>
      <c r="C37">
        <v>6546</v>
      </c>
      <c r="D37" t="s">
        <v>1386</v>
      </c>
      <c r="E37" t="s">
        <v>1373</v>
      </c>
      <c r="F37" t="s">
        <v>1949</v>
      </c>
      <c r="G37">
        <v>1.05</v>
      </c>
      <c r="H37" s="90">
        <v>0.93</v>
      </c>
      <c r="I37" s="59">
        <v>3.2434419348733402E-2</v>
      </c>
      <c r="J37"/>
      <c r="Q37"/>
      <c r="R37"/>
      <c r="S37"/>
      <c r="T37"/>
    </row>
    <row r="38" spans="1:20" x14ac:dyDescent="0.3">
      <c r="A38">
        <v>2023</v>
      </c>
      <c r="B38" t="s">
        <v>3303</v>
      </c>
      <c r="C38">
        <v>14496</v>
      </c>
      <c r="D38" t="s">
        <v>1369</v>
      </c>
      <c r="E38" t="s">
        <v>1444</v>
      </c>
      <c r="F38" t="s">
        <v>1949</v>
      </c>
      <c r="G38">
        <v>0.89</v>
      </c>
      <c r="H38" s="90">
        <v>0.94</v>
      </c>
      <c r="I38" s="59">
        <v>4.3082672267803403E-3</v>
      </c>
      <c r="J38"/>
      <c r="Q38"/>
      <c r="R38"/>
      <c r="S38"/>
      <c r="T38"/>
    </row>
    <row r="39" spans="1:20" x14ac:dyDescent="0.3">
      <c r="A39">
        <v>2023</v>
      </c>
      <c r="B39" t="s">
        <v>729</v>
      </c>
      <c r="C39">
        <v>85</v>
      </c>
      <c r="D39" t="s">
        <v>1369</v>
      </c>
      <c r="E39" t="s">
        <v>1951</v>
      </c>
      <c r="F39" t="s">
        <v>1949</v>
      </c>
      <c r="G39">
        <v>0.81</v>
      </c>
      <c r="H39" s="90">
        <v>0.94</v>
      </c>
      <c r="I39" s="59">
        <v>1.28237296136348E-2</v>
      </c>
      <c r="J39"/>
      <c r="Q39"/>
      <c r="R39"/>
      <c r="S39"/>
      <c r="T39"/>
    </row>
    <row r="40" spans="1:20" x14ac:dyDescent="0.3">
      <c r="A40">
        <v>2023</v>
      </c>
      <c r="B40" t="s">
        <v>749</v>
      </c>
      <c r="C40">
        <v>25</v>
      </c>
      <c r="D40" t="s">
        <v>1369</v>
      </c>
      <c r="E40" t="s">
        <v>1506</v>
      </c>
      <c r="F40" t="s">
        <v>1949</v>
      </c>
      <c r="G40">
        <v>0.95</v>
      </c>
      <c r="H40" s="90">
        <v>0.94</v>
      </c>
      <c r="I40" s="59">
        <v>2.47652928128702E-3</v>
      </c>
      <c r="J40"/>
      <c r="Q40"/>
      <c r="R40"/>
      <c r="S40"/>
      <c r="T40"/>
    </row>
    <row r="41" spans="1:20" x14ac:dyDescent="0.3">
      <c r="A41">
        <v>2023</v>
      </c>
      <c r="B41" t="s">
        <v>735</v>
      </c>
      <c r="C41">
        <v>6547</v>
      </c>
      <c r="D41" t="s">
        <v>1369</v>
      </c>
      <c r="E41" t="s">
        <v>1473</v>
      </c>
      <c r="F41" t="s">
        <v>1949</v>
      </c>
      <c r="G41">
        <v>0.82</v>
      </c>
      <c r="H41" s="90">
        <v>0.94</v>
      </c>
      <c r="I41" s="59">
        <v>5.0292242328018504E-3</v>
      </c>
      <c r="J41"/>
      <c r="Q41"/>
      <c r="R41"/>
      <c r="S41"/>
      <c r="T41"/>
    </row>
    <row r="42" spans="1:20" x14ac:dyDescent="0.3">
      <c r="A42">
        <v>2023</v>
      </c>
      <c r="B42" t="s">
        <v>3304</v>
      </c>
      <c r="C42">
        <v>126</v>
      </c>
      <c r="D42" t="s">
        <v>1386</v>
      </c>
      <c r="E42" t="s">
        <v>1419</v>
      </c>
      <c r="F42" t="s">
        <v>1949</v>
      </c>
      <c r="G42">
        <v>1.1000000000000001</v>
      </c>
      <c r="H42" s="90">
        <v>0.93</v>
      </c>
      <c r="I42" s="59">
        <v>9.8962022601303597E-3</v>
      </c>
      <c r="J42"/>
      <c r="Q42"/>
      <c r="R42"/>
      <c r="S42"/>
      <c r="T42"/>
    </row>
    <row r="43" spans="1:20" x14ac:dyDescent="0.3">
      <c r="A43">
        <v>2023</v>
      </c>
      <c r="B43" t="s">
        <v>713</v>
      </c>
      <c r="C43">
        <v>3107</v>
      </c>
      <c r="D43" t="s">
        <v>1408</v>
      </c>
      <c r="E43" t="s">
        <v>1419</v>
      </c>
      <c r="F43" t="s">
        <v>1949</v>
      </c>
      <c r="G43">
        <v>0.96</v>
      </c>
      <c r="H43" s="90">
        <v>1.1200000000000001</v>
      </c>
      <c r="I43" s="59">
        <v>1.7300641518935699E-2</v>
      </c>
      <c r="J43"/>
      <c r="Q43"/>
      <c r="R43"/>
      <c r="S43"/>
      <c r="T43"/>
    </row>
    <row r="44" spans="1:20" x14ac:dyDescent="0.3">
      <c r="A44">
        <v>2023</v>
      </c>
      <c r="B44" t="s">
        <v>3305</v>
      </c>
      <c r="C44">
        <v>8701</v>
      </c>
      <c r="D44" t="s">
        <v>1369</v>
      </c>
      <c r="E44" t="s">
        <v>1419</v>
      </c>
      <c r="F44" t="s">
        <v>1949</v>
      </c>
      <c r="G44">
        <v>1</v>
      </c>
      <c r="H44" s="90">
        <v>0.94</v>
      </c>
      <c r="I44" s="59">
        <v>6.4850097757679602E-3</v>
      </c>
      <c r="J44"/>
      <c r="Q44"/>
      <c r="R44"/>
      <c r="S44"/>
      <c r="T44"/>
    </row>
    <row r="45" spans="1:20" x14ac:dyDescent="0.3">
      <c r="A45">
        <v>2023</v>
      </c>
      <c r="B45" t="s">
        <v>706</v>
      </c>
      <c r="C45">
        <v>139</v>
      </c>
      <c r="D45" t="s">
        <v>1369</v>
      </c>
      <c r="E45" t="s">
        <v>1384</v>
      </c>
      <c r="F45" t="s">
        <v>1949</v>
      </c>
      <c r="G45">
        <v>0.77</v>
      </c>
      <c r="H45" s="90">
        <v>0.94</v>
      </c>
      <c r="I45" s="59">
        <v>1.9217686968190999E-3</v>
      </c>
      <c r="J45"/>
      <c r="Q45"/>
      <c r="R45"/>
      <c r="S45"/>
      <c r="T45"/>
    </row>
    <row r="46" spans="1:20" x14ac:dyDescent="0.3">
      <c r="A46">
        <v>2023</v>
      </c>
      <c r="B46" t="s">
        <v>714</v>
      </c>
      <c r="C46">
        <v>59</v>
      </c>
      <c r="D46" t="s">
        <v>1401</v>
      </c>
      <c r="E46" t="s">
        <v>1421</v>
      </c>
      <c r="F46" t="s">
        <v>1949</v>
      </c>
      <c r="G46">
        <v>0.87</v>
      </c>
      <c r="H46" s="90">
        <v>0.92</v>
      </c>
      <c r="I46" s="59">
        <v>1.7603900295914701E-2</v>
      </c>
      <c r="J46"/>
      <c r="Q46"/>
      <c r="R46"/>
      <c r="S46"/>
      <c r="T46"/>
    </row>
    <row r="47" spans="1:20" x14ac:dyDescent="0.3">
      <c r="A47">
        <v>2023</v>
      </c>
      <c r="B47" t="s">
        <v>750</v>
      </c>
      <c r="C47">
        <v>122</v>
      </c>
      <c r="D47" t="s">
        <v>1401</v>
      </c>
      <c r="E47" t="s">
        <v>1511</v>
      </c>
      <c r="F47" t="s">
        <v>1949</v>
      </c>
      <c r="G47">
        <v>0.99</v>
      </c>
      <c r="H47" s="90">
        <v>0.92</v>
      </c>
      <c r="I47" s="59">
        <v>2.30617634937536E-2</v>
      </c>
      <c r="J47"/>
      <c r="Q47"/>
      <c r="R47"/>
      <c r="S47"/>
      <c r="T47"/>
    </row>
    <row r="48" spans="1:20" x14ac:dyDescent="0.3">
      <c r="A48">
        <v>2023</v>
      </c>
      <c r="B48" t="s">
        <v>717</v>
      </c>
      <c r="C48">
        <v>39</v>
      </c>
      <c r="D48" t="s">
        <v>1369</v>
      </c>
      <c r="E48" t="s">
        <v>1429</v>
      </c>
      <c r="F48" t="s">
        <v>1949</v>
      </c>
      <c r="G48">
        <v>1.35</v>
      </c>
      <c r="H48" s="90">
        <v>0.94</v>
      </c>
      <c r="I48" s="59">
        <v>1.4883613919957701E-2</v>
      </c>
      <c r="J48"/>
      <c r="Q48"/>
      <c r="R48"/>
      <c r="S48"/>
      <c r="T48"/>
    </row>
    <row r="49" spans="1:20" x14ac:dyDescent="0.3">
      <c r="A49">
        <v>2023</v>
      </c>
      <c r="B49" t="s">
        <v>730</v>
      </c>
      <c r="C49">
        <v>133</v>
      </c>
      <c r="D49" t="s">
        <v>1369</v>
      </c>
      <c r="E49" t="s">
        <v>1444</v>
      </c>
      <c r="F49" t="s">
        <v>1949</v>
      </c>
      <c r="G49">
        <v>0.99</v>
      </c>
      <c r="H49" s="90">
        <v>0.94</v>
      </c>
      <c r="I49" s="59">
        <v>2.5883142943671699E-3</v>
      </c>
      <c r="J49"/>
      <c r="Q49"/>
      <c r="R49"/>
      <c r="S49"/>
      <c r="T49"/>
    </row>
    <row r="50" spans="1:20" x14ac:dyDescent="0.3">
      <c r="A50">
        <v>2023</v>
      </c>
      <c r="B50" t="s">
        <v>737</v>
      </c>
      <c r="C50">
        <v>97</v>
      </c>
      <c r="D50" t="s">
        <v>1401</v>
      </c>
      <c r="E50" t="s">
        <v>1480</v>
      </c>
      <c r="F50" t="s">
        <v>1949</v>
      </c>
      <c r="G50">
        <v>0.85</v>
      </c>
      <c r="H50" s="90">
        <v>0.92</v>
      </c>
      <c r="I50" s="59">
        <v>9.1685177413912099E-3</v>
      </c>
      <c r="J50"/>
      <c r="Q50"/>
      <c r="R50"/>
      <c r="S50"/>
      <c r="T50"/>
    </row>
    <row r="51" spans="1:20" x14ac:dyDescent="0.3">
      <c r="A51">
        <v>2023</v>
      </c>
      <c r="B51" t="s">
        <v>742</v>
      </c>
      <c r="C51">
        <v>103</v>
      </c>
      <c r="D51" t="s">
        <v>1413</v>
      </c>
      <c r="E51" t="s">
        <v>1373</v>
      </c>
      <c r="F51" t="s">
        <v>1949</v>
      </c>
      <c r="G51">
        <v>0.83</v>
      </c>
      <c r="H51" s="90">
        <v>0.83</v>
      </c>
      <c r="I51" s="59">
        <v>7.3067371300305399E-3</v>
      </c>
      <c r="J51"/>
      <c r="Q51"/>
      <c r="R51"/>
      <c r="S51"/>
      <c r="T51"/>
    </row>
    <row r="52" spans="1:20" x14ac:dyDescent="0.3">
      <c r="A52">
        <v>2023</v>
      </c>
      <c r="B52" t="s">
        <v>732</v>
      </c>
      <c r="C52">
        <v>89</v>
      </c>
      <c r="D52" t="s">
        <v>1413</v>
      </c>
      <c r="E52" t="s">
        <v>1421</v>
      </c>
      <c r="F52" t="s">
        <v>1949</v>
      </c>
      <c r="G52">
        <v>0.83</v>
      </c>
      <c r="H52" s="90">
        <v>0.83</v>
      </c>
      <c r="I52" s="59">
        <v>1.13092191111585E-2</v>
      </c>
      <c r="J52"/>
      <c r="Q52"/>
      <c r="R52"/>
      <c r="S52"/>
      <c r="T52"/>
    </row>
    <row r="53" spans="1:20" x14ac:dyDescent="0.3">
      <c r="A53">
        <v>2023</v>
      </c>
      <c r="B53" t="s">
        <v>751</v>
      </c>
      <c r="C53">
        <v>3113</v>
      </c>
      <c r="D53" t="s">
        <v>1369</v>
      </c>
      <c r="E53" t="s">
        <v>1514</v>
      </c>
      <c r="F53" t="s">
        <v>1949</v>
      </c>
      <c r="G53">
        <v>0.91</v>
      </c>
      <c r="H53" s="90">
        <v>0.94</v>
      </c>
      <c r="I53" s="59">
        <v>1.6574940386329201E-2</v>
      </c>
      <c r="J53"/>
      <c r="Q53"/>
      <c r="R53"/>
      <c r="S53"/>
      <c r="T53"/>
    </row>
    <row r="54" spans="1:20" x14ac:dyDescent="0.3">
      <c r="A54">
        <v>2023</v>
      </c>
      <c r="B54" t="s">
        <v>721</v>
      </c>
      <c r="C54">
        <v>8</v>
      </c>
      <c r="D54" t="s">
        <v>1369</v>
      </c>
      <c r="E54" t="s">
        <v>1398</v>
      </c>
      <c r="F54" t="s">
        <v>1949</v>
      </c>
      <c r="G54">
        <v>1.2</v>
      </c>
      <c r="H54" s="90">
        <v>0.94</v>
      </c>
      <c r="I54" s="59">
        <v>1.83728377405469E-3</v>
      </c>
      <c r="J54"/>
      <c r="Q54"/>
      <c r="R54"/>
      <c r="S54"/>
      <c r="T54"/>
    </row>
    <row r="55" spans="1:20" x14ac:dyDescent="0.3">
      <c r="A55">
        <v>2023</v>
      </c>
      <c r="B55" t="s">
        <v>715</v>
      </c>
      <c r="C55">
        <v>22</v>
      </c>
      <c r="D55" t="s">
        <v>1408</v>
      </c>
      <c r="E55" t="s">
        <v>1421</v>
      </c>
      <c r="F55" t="s">
        <v>1949</v>
      </c>
      <c r="G55">
        <v>1.34</v>
      </c>
      <c r="H55" s="90">
        <v>1.1200000000000001</v>
      </c>
      <c r="I55" s="59">
        <v>0.10767364189211601</v>
      </c>
      <c r="J55"/>
      <c r="Q55"/>
      <c r="R55"/>
      <c r="S55"/>
      <c r="T55"/>
    </row>
    <row r="56" spans="1:20" x14ac:dyDescent="0.3">
      <c r="A56">
        <v>2023</v>
      </c>
      <c r="B56" t="s">
        <v>719</v>
      </c>
      <c r="C56">
        <v>51</v>
      </c>
      <c r="D56" t="s">
        <v>1413</v>
      </c>
      <c r="E56" t="s">
        <v>1434</v>
      </c>
      <c r="F56" t="s">
        <v>1949</v>
      </c>
      <c r="G56">
        <v>1.64</v>
      </c>
      <c r="H56" s="90">
        <v>0.83</v>
      </c>
      <c r="I56" s="59">
        <v>6.9027403594471098E-2</v>
      </c>
      <c r="J56"/>
      <c r="Q56"/>
      <c r="R56"/>
      <c r="S56"/>
      <c r="T56"/>
    </row>
    <row r="57" spans="1:20" x14ac:dyDescent="0.3">
      <c r="A57">
        <v>2023</v>
      </c>
      <c r="B57" t="s">
        <v>3306</v>
      </c>
      <c r="C57">
        <v>75</v>
      </c>
      <c r="D57" t="s">
        <v>1369</v>
      </c>
      <c r="E57" t="s">
        <v>1457</v>
      </c>
      <c r="F57" t="s">
        <v>1949</v>
      </c>
      <c r="G57">
        <v>1.05</v>
      </c>
      <c r="H57" s="90">
        <v>0.94</v>
      </c>
      <c r="I57" s="59">
        <v>4.7243061397933403E-3</v>
      </c>
      <c r="J57"/>
      <c r="Q57"/>
      <c r="R57"/>
      <c r="S57"/>
      <c r="T57"/>
    </row>
    <row r="58" spans="1:20" x14ac:dyDescent="0.3">
      <c r="A58">
        <v>2023</v>
      </c>
      <c r="B58" t="s">
        <v>744</v>
      </c>
      <c r="C58">
        <v>345</v>
      </c>
      <c r="D58" t="s">
        <v>1369</v>
      </c>
      <c r="E58" t="s">
        <v>1421</v>
      </c>
      <c r="F58" t="s">
        <v>1949</v>
      </c>
      <c r="G58">
        <v>0.93</v>
      </c>
      <c r="H58" s="90">
        <v>0.94</v>
      </c>
      <c r="I58" s="59">
        <v>1.4183953150051399E-2</v>
      </c>
      <c r="J58"/>
      <c r="Q58"/>
      <c r="R58"/>
      <c r="S58"/>
      <c r="T58"/>
    </row>
    <row r="59" spans="1:20" x14ac:dyDescent="0.3">
      <c r="A59">
        <v>2023</v>
      </c>
      <c r="B59" t="s">
        <v>720</v>
      </c>
      <c r="C59">
        <v>57</v>
      </c>
      <c r="D59" t="s">
        <v>1401</v>
      </c>
      <c r="E59" t="s">
        <v>1437</v>
      </c>
      <c r="F59" t="s">
        <v>1949</v>
      </c>
      <c r="G59">
        <v>0.92</v>
      </c>
      <c r="H59" s="90">
        <v>0.92</v>
      </c>
      <c r="I59" s="59">
        <v>1.09810522144351E-2</v>
      </c>
      <c r="J59"/>
      <c r="Q59"/>
      <c r="R59"/>
      <c r="S59"/>
      <c r="T59"/>
    </row>
    <row r="60" spans="1:20" x14ac:dyDescent="0.3">
      <c r="A60">
        <v>2023</v>
      </c>
      <c r="B60" t="s">
        <v>962</v>
      </c>
      <c r="C60">
        <v>6963</v>
      </c>
      <c r="D60" t="s">
        <v>1413</v>
      </c>
      <c r="E60" t="s">
        <v>1503</v>
      </c>
      <c r="F60" t="s">
        <v>1949</v>
      </c>
      <c r="G60">
        <v>0.75</v>
      </c>
      <c r="H60" s="90">
        <v>0.83</v>
      </c>
      <c r="I60" s="59">
        <v>8.5374074813168206E-5</v>
      </c>
      <c r="J60"/>
      <c r="Q60"/>
      <c r="R60"/>
      <c r="S60"/>
      <c r="T60"/>
    </row>
    <row r="61" spans="1:20" x14ac:dyDescent="0.3">
      <c r="A61">
        <v>2023</v>
      </c>
      <c r="B61" t="s">
        <v>1319</v>
      </c>
      <c r="C61">
        <v>11718</v>
      </c>
      <c r="D61" t="s">
        <v>1413</v>
      </c>
      <c r="E61" t="s">
        <v>1503</v>
      </c>
      <c r="F61" t="s">
        <v>1949</v>
      </c>
      <c r="G61">
        <v>1</v>
      </c>
      <c r="H61">
        <v>0.93</v>
      </c>
      <c r="I61" s="59">
        <v>5.0688407851703202E-5</v>
      </c>
      <c r="J61"/>
      <c r="Q61"/>
      <c r="R61"/>
      <c r="S61"/>
      <c r="T61"/>
    </row>
    <row r="62" spans="1:20" x14ac:dyDescent="0.3">
      <c r="J62"/>
      <c r="Q62"/>
      <c r="R62"/>
      <c r="S62"/>
      <c r="T62"/>
    </row>
    <row r="63" spans="1:20" x14ac:dyDescent="0.3">
      <c r="Q63"/>
      <c r="R63"/>
      <c r="S63"/>
      <c r="T63"/>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28AF-F1A0-4AA8-A71F-1E17D8C2A4DF}">
  <sheetPr codeName="Sheet43">
    <tabColor theme="0" tint="-0.34998626667073579"/>
  </sheetPr>
  <dimension ref="A1:E62"/>
  <sheetViews>
    <sheetView workbookViewId="0">
      <selection activeCell="I9" sqref="I9"/>
    </sheetView>
  </sheetViews>
  <sheetFormatPr defaultRowHeight="14.4" x14ac:dyDescent="0.3"/>
  <cols>
    <col min="1" max="1" width="12.77734375" customWidth="1"/>
    <col min="2" max="2" width="20" customWidth="1"/>
    <col min="3" max="3" width="15.21875" customWidth="1"/>
    <col min="4" max="4" width="18.5546875" customWidth="1"/>
    <col min="5" max="5" width="26.44140625" customWidth="1"/>
  </cols>
  <sheetData>
    <row r="1" spans="1:5" x14ac:dyDescent="0.3">
      <c r="A1" s="92" t="s">
        <v>121</v>
      </c>
      <c r="B1" s="71" t="s">
        <v>762</v>
      </c>
      <c r="C1" s="92" t="s">
        <v>763</v>
      </c>
      <c r="D1" s="92" t="s">
        <v>765</v>
      </c>
      <c r="E1" s="92" t="s">
        <v>1956</v>
      </c>
    </row>
    <row r="2" spans="1:5" s="48" customFormat="1" x14ac:dyDescent="0.3">
      <c r="A2" s="93">
        <v>1</v>
      </c>
      <c r="B2" s="93" t="s">
        <v>701</v>
      </c>
      <c r="C2" s="93" t="s">
        <v>1957</v>
      </c>
      <c r="D2" s="93">
        <v>2024</v>
      </c>
      <c r="E2" s="94">
        <v>4056419.71</v>
      </c>
    </row>
    <row r="3" spans="1:5" s="48" customFormat="1" x14ac:dyDescent="0.3">
      <c r="A3" s="93">
        <v>100</v>
      </c>
      <c r="B3" s="93" t="s">
        <v>739</v>
      </c>
      <c r="C3" s="93" t="s">
        <v>1957</v>
      </c>
      <c r="D3" s="93">
        <v>2024</v>
      </c>
      <c r="E3" s="94">
        <v>5542908</v>
      </c>
    </row>
    <row r="4" spans="1:5" s="48" customFormat="1" x14ac:dyDescent="0.3">
      <c r="A4" s="93">
        <v>101</v>
      </c>
      <c r="B4" s="93" t="s">
        <v>740</v>
      </c>
      <c r="C4" s="93" t="s">
        <v>1957</v>
      </c>
      <c r="D4" s="93">
        <v>2024</v>
      </c>
      <c r="E4" s="94">
        <v>471786</v>
      </c>
    </row>
    <row r="5" spans="1:5" s="48" customFormat="1" ht="22.8" x14ac:dyDescent="0.3">
      <c r="A5" s="93">
        <v>103</v>
      </c>
      <c r="B5" s="93" t="s">
        <v>742</v>
      </c>
      <c r="C5" s="93" t="s">
        <v>1957</v>
      </c>
      <c r="D5" s="93">
        <v>2024</v>
      </c>
      <c r="E5" s="94">
        <v>530860.25</v>
      </c>
    </row>
    <row r="6" spans="1:5" s="48" customFormat="1" x14ac:dyDescent="0.3">
      <c r="A6" s="93">
        <v>104</v>
      </c>
      <c r="B6" s="93" t="s">
        <v>759</v>
      </c>
      <c r="C6" s="93" t="s">
        <v>1957</v>
      </c>
      <c r="D6" s="93">
        <v>2024</v>
      </c>
      <c r="E6" s="94">
        <v>42127673</v>
      </c>
    </row>
    <row r="7" spans="1:5" s="48" customFormat="1" x14ac:dyDescent="0.3">
      <c r="A7" s="93">
        <v>105</v>
      </c>
      <c r="B7" s="93" t="s">
        <v>743</v>
      </c>
      <c r="C7" s="93" t="s">
        <v>1957</v>
      </c>
      <c r="D7" s="93">
        <v>2024</v>
      </c>
      <c r="E7" s="94">
        <v>3389138</v>
      </c>
    </row>
    <row r="8" spans="1:5" s="48" customFormat="1" x14ac:dyDescent="0.3">
      <c r="A8" s="93">
        <v>106</v>
      </c>
      <c r="B8" s="93" t="s">
        <v>705</v>
      </c>
      <c r="C8" s="93" t="s">
        <v>1957</v>
      </c>
      <c r="D8" s="93">
        <v>2024</v>
      </c>
      <c r="E8" s="94">
        <v>5291127</v>
      </c>
    </row>
    <row r="9" spans="1:5" s="48" customFormat="1" ht="22.8" x14ac:dyDescent="0.3">
      <c r="A9" s="93">
        <v>114</v>
      </c>
      <c r="B9" s="93" t="s">
        <v>851</v>
      </c>
      <c r="C9" s="93" t="s">
        <v>1957</v>
      </c>
      <c r="D9" s="93">
        <v>2024</v>
      </c>
      <c r="E9" s="94">
        <v>3929593</v>
      </c>
    </row>
    <row r="10" spans="1:5" s="48" customFormat="1" ht="22.8" x14ac:dyDescent="0.3">
      <c r="A10" s="93">
        <v>11467</v>
      </c>
      <c r="B10" s="93" t="s">
        <v>853</v>
      </c>
      <c r="C10" s="93" t="s">
        <v>1957</v>
      </c>
      <c r="D10" s="93">
        <v>2024</v>
      </c>
      <c r="E10" s="94">
        <v>724731</v>
      </c>
    </row>
    <row r="11" spans="1:5" s="48" customFormat="1" x14ac:dyDescent="0.3">
      <c r="A11" s="93">
        <v>122</v>
      </c>
      <c r="B11" s="93" t="s">
        <v>750</v>
      </c>
      <c r="C11" s="93" t="s">
        <v>1957</v>
      </c>
      <c r="D11" s="93">
        <v>2024</v>
      </c>
      <c r="E11" s="94">
        <v>29622949</v>
      </c>
    </row>
    <row r="12" spans="1:5" s="48" customFormat="1" ht="22.8" x14ac:dyDescent="0.3">
      <c r="A12" s="93">
        <v>126</v>
      </c>
      <c r="B12" s="93" t="s">
        <v>852</v>
      </c>
      <c r="C12" s="93" t="s">
        <v>1957</v>
      </c>
      <c r="D12" s="93">
        <v>2024</v>
      </c>
      <c r="E12" s="94">
        <v>4237434</v>
      </c>
    </row>
    <row r="13" spans="1:5" s="48" customFormat="1" x14ac:dyDescent="0.3">
      <c r="A13" s="93">
        <v>127</v>
      </c>
      <c r="B13" s="93" t="s">
        <v>746</v>
      </c>
      <c r="C13" s="93" t="s">
        <v>1957</v>
      </c>
      <c r="D13" s="93">
        <v>2024</v>
      </c>
      <c r="E13" s="94">
        <v>21534948</v>
      </c>
    </row>
    <row r="14" spans="1:5" s="48" customFormat="1" x14ac:dyDescent="0.3">
      <c r="A14" s="93">
        <v>129</v>
      </c>
      <c r="B14" s="93" t="s">
        <v>758</v>
      </c>
      <c r="C14" s="93" t="s">
        <v>1957</v>
      </c>
      <c r="D14" s="93">
        <v>2024</v>
      </c>
      <c r="E14" s="94">
        <v>7079465</v>
      </c>
    </row>
    <row r="15" spans="1:5" s="48" customFormat="1" x14ac:dyDescent="0.3">
      <c r="A15" s="93">
        <v>133</v>
      </c>
      <c r="B15" s="93" t="s">
        <v>730</v>
      </c>
      <c r="C15" s="93" t="s">
        <v>1957</v>
      </c>
      <c r="D15" s="93">
        <v>2024</v>
      </c>
      <c r="E15" s="94">
        <v>6377263</v>
      </c>
    </row>
    <row r="16" spans="1:5" s="48" customFormat="1" x14ac:dyDescent="0.3">
      <c r="A16" s="93">
        <v>138</v>
      </c>
      <c r="B16" s="93" t="s">
        <v>861</v>
      </c>
      <c r="C16" s="93" t="s">
        <v>1957</v>
      </c>
      <c r="D16" s="93">
        <v>2024</v>
      </c>
      <c r="E16" s="94">
        <v>9534295</v>
      </c>
    </row>
    <row r="17" spans="1:5" s="48" customFormat="1" x14ac:dyDescent="0.3">
      <c r="A17" s="93">
        <v>14495</v>
      </c>
      <c r="B17" s="93" t="s">
        <v>706</v>
      </c>
      <c r="C17" s="93" t="s">
        <v>1957</v>
      </c>
      <c r="D17" s="93">
        <v>2024</v>
      </c>
      <c r="E17" s="94">
        <v>6533160</v>
      </c>
    </row>
    <row r="18" spans="1:5" s="48" customFormat="1" x14ac:dyDescent="0.3">
      <c r="A18" s="93">
        <v>14496</v>
      </c>
      <c r="B18" s="93" t="s">
        <v>1955</v>
      </c>
      <c r="C18" s="93" t="s">
        <v>1957</v>
      </c>
      <c r="D18" s="93">
        <v>2024</v>
      </c>
      <c r="E18" s="94">
        <v>47494737</v>
      </c>
    </row>
    <row r="19" spans="1:5" s="48" customFormat="1" x14ac:dyDescent="0.3">
      <c r="A19" s="93">
        <v>2</v>
      </c>
      <c r="B19" s="93" t="s">
        <v>702</v>
      </c>
      <c r="C19" s="93" t="s">
        <v>1957</v>
      </c>
      <c r="D19" s="93">
        <v>2024</v>
      </c>
      <c r="E19" s="94">
        <v>1213403</v>
      </c>
    </row>
    <row r="20" spans="1:5" s="48" customFormat="1" ht="22.8" x14ac:dyDescent="0.3">
      <c r="A20" s="93">
        <v>21965</v>
      </c>
      <c r="B20" s="93" t="s">
        <v>2906</v>
      </c>
      <c r="C20" s="93" t="s">
        <v>1957</v>
      </c>
      <c r="D20" s="93">
        <v>2024</v>
      </c>
      <c r="E20" s="94">
        <v>0</v>
      </c>
    </row>
    <row r="21" spans="1:5" s="48" customFormat="1" ht="22.8" x14ac:dyDescent="0.3">
      <c r="A21" s="93">
        <v>22</v>
      </c>
      <c r="B21" s="93" t="s">
        <v>715</v>
      </c>
      <c r="C21" s="93" t="s">
        <v>1957</v>
      </c>
      <c r="D21" s="93">
        <v>2024</v>
      </c>
      <c r="E21" s="94">
        <v>28382265</v>
      </c>
    </row>
    <row r="22" spans="1:5" s="48" customFormat="1" ht="22.8" x14ac:dyDescent="0.3">
      <c r="A22" s="93">
        <v>25</v>
      </c>
      <c r="B22" s="93" t="s">
        <v>749</v>
      </c>
      <c r="C22" s="93" t="s">
        <v>1957</v>
      </c>
      <c r="D22" s="93">
        <v>2024</v>
      </c>
      <c r="E22" s="94">
        <v>28831793</v>
      </c>
    </row>
    <row r="23" spans="1:5" s="48" customFormat="1" x14ac:dyDescent="0.3">
      <c r="A23" s="93">
        <v>3107</v>
      </c>
      <c r="B23" s="93" t="s">
        <v>713</v>
      </c>
      <c r="C23" s="93" t="s">
        <v>1957</v>
      </c>
      <c r="D23" s="93">
        <v>2024</v>
      </c>
      <c r="E23" s="94">
        <v>471342438</v>
      </c>
    </row>
    <row r="24" spans="1:5" s="48" customFormat="1" x14ac:dyDescent="0.3">
      <c r="A24" s="93">
        <v>3108</v>
      </c>
      <c r="B24" s="93" t="s">
        <v>716</v>
      </c>
      <c r="C24" s="93" t="s">
        <v>1957</v>
      </c>
      <c r="D24" s="93">
        <v>2024</v>
      </c>
      <c r="E24" s="94">
        <v>290581951</v>
      </c>
    </row>
    <row r="25" spans="1:5" s="48" customFormat="1" x14ac:dyDescent="0.3">
      <c r="A25" s="93">
        <v>3110</v>
      </c>
      <c r="B25" s="93" t="s">
        <v>736</v>
      </c>
      <c r="C25" s="93" t="s">
        <v>1957</v>
      </c>
      <c r="D25" s="93">
        <v>2024</v>
      </c>
      <c r="E25" s="94">
        <v>28126945</v>
      </c>
    </row>
    <row r="26" spans="1:5" s="48" customFormat="1" ht="22.8" x14ac:dyDescent="0.3">
      <c r="A26" s="93">
        <v>3111</v>
      </c>
      <c r="B26" s="93" t="s">
        <v>1471</v>
      </c>
      <c r="C26" s="93" t="s">
        <v>1957</v>
      </c>
      <c r="D26" s="93">
        <v>2024</v>
      </c>
      <c r="E26" s="94">
        <v>10181184</v>
      </c>
    </row>
    <row r="27" spans="1:5" s="48" customFormat="1" x14ac:dyDescent="0.3">
      <c r="A27" s="93">
        <v>3112</v>
      </c>
      <c r="B27" s="93" t="s">
        <v>745</v>
      </c>
      <c r="C27" s="93" t="s">
        <v>1957</v>
      </c>
      <c r="D27" s="93">
        <v>2024</v>
      </c>
      <c r="E27" s="94">
        <v>14674237.470000001</v>
      </c>
    </row>
    <row r="28" spans="1:5" s="48" customFormat="1" x14ac:dyDescent="0.3">
      <c r="A28" s="93">
        <v>3113</v>
      </c>
      <c r="B28" s="93" t="s">
        <v>751</v>
      </c>
      <c r="C28" s="93" t="s">
        <v>1957</v>
      </c>
      <c r="D28" s="93">
        <v>2024</v>
      </c>
      <c r="E28" s="94">
        <v>72420433</v>
      </c>
    </row>
    <row r="29" spans="1:5" s="48" customFormat="1" ht="22.8" x14ac:dyDescent="0.3">
      <c r="A29" s="93">
        <v>3115</v>
      </c>
      <c r="B29" s="93" t="s">
        <v>760</v>
      </c>
      <c r="C29" s="93" t="s">
        <v>1957</v>
      </c>
      <c r="D29" s="93">
        <v>2024</v>
      </c>
      <c r="E29" s="94">
        <v>536464109</v>
      </c>
    </row>
    <row r="30" spans="1:5" s="48" customFormat="1" x14ac:dyDescent="0.3">
      <c r="A30" s="93">
        <v>345</v>
      </c>
      <c r="B30" s="93" t="s">
        <v>744</v>
      </c>
      <c r="C30" s="93" t="s">
        <v>1957</v>
      </c>
      <c r="D30" s="93">
        <v>2024</v>
      </c>
      <c r="E30" s="94">
        <v>25109940</v>
      </c>
    </row>
    <row r="31" spans="1:5" s="48" customFormat="1" x14ac:dyDescent="0.3">
      <c r="A31" s="93">
        <v>39</v>
      </c>
      <c r="B31" s="93" t="s">
        <v>717</v>
      </c>
      <c r="C31" s="93" t="s">
        <v>1957</v>
      </c>
      <c r="D31" s="93">
        <v>2024</v>
      </c>
      <c r="E31" s="94">
        <v>18424174</v>
      </c>
    </row>
    <row r="32" spans="1:5" s="48" customFormat="1" x14ac:dyDescent="0.3">
      <c r="A32" s="93">
        <v>4</v>
      </c>
      <c r="B32" s="93" t="s">
        <v>704</v>
      </c>
      <c r="C32" s="93" t="s">
        <v>1957</v>
      </c>
      <c r="D32" s="93">
        <v>2024</v>
      </c>
      <c r="E32" s="94">
        <v>97527928</v>
      </c>
    </row>
    <row r="33" spans="1:5" s="48" customFormat="1" x14ac:dyDescent="0.3">
      <c r="A33" s="93">
        <v>40</v>
      </c>
      <c r="B33" s="93" t="s">
        <v>722</v>
      </c>
      <c r="C33" s="93" t="s">
        <v>1957</v>
      </c>
      <c r="D33" s="93">
        <v>2024</v>
      </c>
      <c r="E33" s="94">
        <v>4407110</v>
      </c>
    </row>
    <row r="34" spans="1:5" s="48" customFormat="1" x14ac:dyDescent="0.3">
      <c r="A34" s="93">
        <v>41</v>
      </c>
      <c r="B34" s="93" t="s">
        <v>850</v>
      </c>
      <c r="C34" s="93" t="s">
        <v>1957</v>
      </c>
      <c r="D34" s="93">
        <v>2024</v>
      </c>
      <c r="E34" s="94">
        <v>337428</v>
      </c>
    </row>
    <row r="35" spans="1:5" s="48" customFormat="1" x14ac:dyDescent="0.3">
      <c r="A35" s="93">
        <v>42</v>
      </c>
      <c r="B35" s="93" t="s">
        <v>846</v>
      </c>
      <c r="C35" s="93" t="s">
        <v>1957</v>
      </c>
      <c r="D35" s="93">
        <v>2024</v>
      </c>
      <c r="E35" s="94">
        <v>6343633</v>
      </c>
    </row>
    <row r="36" spans="1:5" s="48" customFormat="1" x14ac:dyDescent="0.3">
      <c r="A36" s="93">
        <v>46</v>
      </c>
      <c r="B36" s="93" t="s">
        <v>712</v>
      </c>
      <c r="C36" s="93" t="s">
        <v>1957</v>
      </c>
      <c r="D36" s="93">
        <v>2024</v>
      </c>
      <c r="E36" s="94">
        <v>76602679</v>
      </c>
    </row>
    <row r="37" spans="1:5" s="48" customFormat="1" ht="22.8" x14ac:dyDescent="0.3">
      <c r="A37" s="93">
        <v>5</v>
      </c>
      <c r="B37" s="93" t="s">
        <v>703</v>
      </c>
      <c r="C37" s="93" t="s">
        <v>1957</v>
      </c>
      <c r="D37" s="93">
        <v>2024</v>
      </c>
      <c r="E37" s="94">
        <v>8824342</v>
      </c>
    </row>
    <row r="38" spans="1:5" s="48" customFormat="1" x14ac:dyDescent="0.3">
      <c r="A38" s="93">
        <v>50</v>
      </c>
      <c r="B38" s="93" t="s">
        <v>856</v>
      </c>
      <c r="C38" s="93" t="s">
        <v>1957</v>
      </c>
      <c r="D38" s="93">
        <v>2024</v>
      </c>
      <c r="E38" s="94">
        <v>2130490</v>
      </c>
    </row>
    <row r="39" spans="1:5" s="48" customFormat="1" x14ac:dyDescent="0.3">
      <c r="A39" s="93">
        <v>51</v>
      </c>
      <c r="B39" s="93" t="s">
        <v>719</v>
      </c>
      <c r="C39" s="93" t="s">
        <v>1957</v>
      </c>
      <c r="D39" s="93">
        <v>2024</v>
      </c>
      <c r="E39" s="94">
        <v>8288257</v>
      </c>
    </row>
    <row r="40" spans="1:5" s="48" customFormat="1" ht="22.8" x14ac:dyDescent="0.3">
      <c r="A40" s="93">
        <v>53</v>
      </c>
      <c r="B40" s="93" t="s">
        <v>709</v>
      </c>
      <c r="C40" s="93" t="s">
        <v>1957</v>
      </c>
      <c r="D40" s="93">
        <v>2024</v>
      </c>
      <c r="E40" s="94">
        <v>2014786</v>
      </c>
    </row>
    <row r="41" spans="1:5" s="48" customFormat="1" x14ac:dyDescent="0.3">
      <c r="A41" s="93">
        <v>57</v>
      </c>
      <c r="B41" s="93" t="s">
        <v>720</v>
      </c>
      <c r="C41" s="93" t="s">
        <v>1957</v>
      </c>
      <c r="D41" s="93">
        <v>2024</v>
      </c>
      <c r="E41" s="94">
        <v>0</v>
      </c>
    </row>
    <row r="42" spans="1:5" s="48" customFormat="1" ht="22.8" x14ac:dyDescent="0.3">
      <c r="A42" s="93">
        <v>59</v>
      </c>
      <c r="B42" s="93" t="s">
        <v>714</v>
      </c>
      <c r="C42" s="93" t="s">
        <v>1957</v>
      </c>
      <c r="D42" s="93">
        <v>2024</v>
      </c>
      <c r="E42" s="94">
        <v>4430804</v>
      </c>
    </row>
    <row r="43" spans="1:5" s="48" customFormat="1" x14ac:dyDescent="0.3">
      <c r="A43" s="93">
        <v>6309</v>
      </c>
      <c r="B43" s="93" t="s">
        <v>707</v>
      </c>
      <c r="C43" s="93" t="s">
        <v>1957</v>
      </c>
      <c r="D43" s="93">
        <v>2024</v>
      </c>
      <c r="E43" s="94">
        <v>18953580</v>
      </c>
    </row>
    <row r="44" spans="1:5" s="48" customFormat="1" ht="22.8" x14ac:dyDescent="0.3">
      <c r="A44" s="93">
        <v>6546</v>
      </c>
      <c r="B44" s="93" t="s">
        <v>860</v>
      </c>
      <c r="C44" s="93" t="s">
        <v>1957</v>
      </c>
      <c r="D44" s="93">
        <v>2024</v>
      </c>
      <c r="E44" s="94">
        <v>12057942.18</v>
      </c>
    </row>
    <row r="45" spans="1:5" s="48" customFormat="1" x14ac:dyDescent="0.3">
      <c r="A45" s="93">
        <v>6547</v>
      </c>
      <c r="B45" s="93" t="s">
        <v>735</v>
      </c>
      <c r="C45" s="93" t="s">
        <v>1957</v>
      </c>
      <c r="D45" s="93">
        <v>2024</v>
      </c>
      <c r="E45" s="94">
        <v>24960096</v>
      </c>
    </row>
    <row r="46" spans="1:5" s="48" customFormat="1" ht="22.8" x14ac:dyDescent="0.3">
      <c r="A46" s="93">
        <v>68</v>
      </c>
      <c r="B46" s="93" t="s">
        <v>723</v>
      </c>
      <c r="C46" s="93" t="s">
        <v>1957</v>
      </c>
      <c r="D46" s="93">
        <v>2024</v>
      </c>
      <c r="E46" s="94">
        <v>12566758</v>
      </c>
    </row>
    <row r="47" spans="1:5" s="48" customFormat="1" ht="22.8" x14ac:dyDescent="0.3">
      <c r="A47" s="93">
        <v>6963</v>
      </c>
      <c r="B47" s="93" t="s">
        <v>747</v>
      </c>
      <c r="C47" s="93" t="s">
        <v>1957</v>
      </c>
      <c r="D47" s="93">
        <v>2024</v>
      </c>
      <c r="E47" s="94">
        <v>1362816</v>
      </c>
    </row>
    <row r="48" spans="1:5" s="48" customFormat="1" x14ac:dyDescent="0.3">
      <c r="A48" s="93">
        <v>73</v>
      </c>
      <c r="B48" s="93" t="s">
        <v>725</v>
      </c>
      <c r="C48" s="93" t="s">
        <v>1957</v>
      </c>
      <c r="D48" s="93">
        <v>2024</v>
      </c>
      <c r="E48" s="94">
        <v>6855243</v>
      </c>
    </row>
    <row r="49" spans="1:5" s="48" customFormat="1" x14ac:dyDescent="0.3">
      <c r="A49" s="93">
        <v>75</v>
      </c>
      <c r="B49" s="93" t="s">
        <v>849</v>
      </c>
      <c r="C49" s="93" t="s">
        <v>1957</v>
      </c>
      <c r="D49" s="93">
        <v>2024</v>
      </c>
      <c r="E49" s="94">
        <v>6551453</v>
      </c>
    </row>
    <row r="50" spans="1:5" s="48" customFormat="1" x14ac:dyDescent="0.3">
      <c r="A50" s="93">
        <v>77</v>
      </c>
      <c r="B50" s="93" t="s">
        <v>726</v>
      </c>
      <c r="C50" s="93" t="s">
        <v>1957</v>
      </c>
      <c r="D50" s="93">
        <v>2024</v>
      </c>
      <c r="E50" s="94">
        <v>32728001</v>
      </c>
    </row>
    <row r="51" spans="1:5" s="48" customFormat="1" ht="22.8" x14ac:dyDescent="0.3">
      <c r="A51" s="93">
        <v>79</v>
      </c>
      <c r="B51" s="93" t="s">
        <v>710</v>
      </c>
      <c r="C51" s="93" t="s">
        <v>1957</v>
      </c>
      <c r="D51" s="93">
        <v>2024</v>
      </c>
      <c r="E51" s="94">
        <v>6169916.8700000001</v>
      </c>
    </row>
    <row r="52" spans="1:5" s="48" customFormat="1" x14ac:dyDescent="0.3">
      <c r="A52" s="93">
        <v>8</v>
      </c>
      <c r="B52" s="93" t="s">
        <v>721</v>
      </c>
      <c r="C52" s="93" t="s">
        <v>1957</v>
      </c>
      <c r="D52" s="93">
        <v>2024</v>
      </c>
      <c r="E52" s="94">
        <v>2727494</v>
      </c>
    </row>
    <row r="53" spans="1:5" s="48" customFormat="1" x14ac:dyDescent="0.3">
      <c r="A53" s="93">
        <v>83</v>
      </c>
      <c r="B53" s="93" t="s">
        <v>728</v>
      </c>
      <c r="C53" s="93" t="s">
        <v>1957</v>
      </c>
      <c r="D53" s="93">
        <v>2024</v>
      </c>
      <c r="E53" s="94">
        <v>46970132</v>
      </c>
    </row>
    <row r="54" spans="1:5" s="48" customFormat="1" x14ac:dyDescent="0.3">
      <c r="A54" s="93">
        <v>85</v>
      </c>
      <c r="B54" s="93" t="s">
        <v>729</v>
      </c>
      <c r="C54" s="93" t="s">
        <v>1957</v>
      </c>
      <c r="D54" s="93">
        <v>2024</v>
      </c>
      <c r="E54" s="94">
        <v>45844733</v>
      </c>
    </row>
    <row r="55" spans="1:5" s="48" customFormat="1" ht="22.8" x14ac:dyDescent="0.3">
      <c r="A55" s="93">
        <v>8701</v>
      </c>
      <c r="B55" s="93" t="s">
        <v>753</v>
      </c>
      <c r="C55" s="93" t="s">
        <v>1957</v>
      </c>
      <c r="D55" s="93">
        <v>2024</v>
      </c>
      <c r="E55" s="94">
        <v>6753658.9900000002</v>
      </c>
    </row>
    <row r="56" spans="1:5" s="48" customFormat="1" ht="22.8" x14ac:dyDescent="0.3">
      <c r="A56" s="93">
        <v>8702</v>
      </c>
      <c r="B56" s="93" t="s">
        <v>711</v>
      </c>
      <c r="C56" s="93" t="s">
        <v>1957</v>
      </c>
      <c r="D56" s="93">
        <v>2024</v>
      </c>
      <c r="E56" s="94">
        <v>30219877.27</v>
      </c>
    </row>
    <row r="57" spans="1:5" s="48" customFormat="1" x14ac:dyDescent="0.3">
      <c r="A57" s="93">
        <v>88</v>
      </c>
      <c r="B57" s="93" t="s">
        <v>731</v>
      </c>
      <c r="C57" s="93" t="s">
        <v>1957</v>
      </c>
      <c r="D57" s="93">
        <v>2024</v>
      </c>
      <c r="E57" s="94">
        <v>2721924</v>
      </c>
    </row>
    <row r="58" spans="1:5" s="48" customFormat="1" ht="22.8" x14ac:dyDescent="0.3">
      <c r="A58" s="93">
        <v>89</v>
      </c>
      <c r="B58" s="93" t="s">
        <v>732</v>
      </c>
      <c r="C58" s="93" t="s">
        <v>1957</v>
      </c>
      <c r="D58" s="93">
        <v>2024</v>
      </c>
      <c r="E58" s="94">
        <v>1916236.68</v>
      </c>
    </row>
    <row r="59" spans="1:5" s="48" customFormat="1" ht="22.8" x14ac:dyDescent="0.3">
      <c r="A59" s="93">
        <v>91</v>
      </c>
      <c r="B59" s="93" t="s">
        <v>733</v>
      </c>
      <c r="C59" s="93" t="s">
        <v>1957</v>
      </c>
      <c r="D59" s="93">
        <v>2024</v>
      </c>
      <c r="E59" s="94">
        <v>44254058.020000003</v>
      </c>
    </row>
    <row r="60" spans="1:5" s="48" customFormat="1" ht="22.8" x14ac:dyDescent="0.3">
      <c r="A60" s="93">
        <v>97</v>
      </c>
      <c r="B60" s="93" t="s">
        <v>737</v>
      </c>
      <c r="C60" s="93" t="s">
        <v>1957</v>
      </c>
      <c r="D60" s="93">
        <v>2024</v>
      </c>
      <c r="E60" s="94">
        <v>7811007</v>
      </c>
    </row>
    <row r="61" spans="1:5" s="48" customFormat="1" ht="22.8" x14ac:dyDescent="0.3">
      <c r="A61" s="93">
        <v>98</v>
      </c>
      <c r="B61" s="93" t="s">
        <v>708</v>
      </c>
      <c r="C61" s="93" t="s">
        <v>1957</v>
      </c>
      <c r="D61" s="93">
        <v>2024</v>
      </c>
      <c r="E61" s="94">
        <v>2620150.46</v>
      </c>
    </row>
    <row r="62" spans="1:5" s="48" customFormat="1" x14ac:dyDescent="0.3">
      <c r="A62" s="93">
        <v>99</v>
      </c>
      <c r="B62" s="93" t="s">
        <v>854</v>
      </c>
      <c r="C62" s="93" t="s">
        <v>1957</v>
      </c>
      <c r="D62" s="93">
        <v>2024</v>
      </c>
      <c r="E62" s="94">
        <v>2782922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D4488-27BC-4809-9B05-8E8AB4CA1B11}">
  <sheetPr codeName="Sheet44">
    <tabColor theme="0" tint="-0.34998626667073579"/>
  </sheetPr>
  <dimension ref="A1:E61"/>
  <sheetViews>
    <sheetView workbookViewId="0">
      <selection activeCell="G7" sqref="G7"/>
    </sheetView>
  </sheetViews>
  <sheetFormatPr defaultRowHeight="14.4" x14ac:dyDescent="0.3"/>
  <cols>
    <col min="2" max="2" width="18.44140625" customWidth="1"/>
    <col min="3" max="3" width="15.21875" customWidth="1"/>
    <col min="4" max="4" width="18" customWidth="1"/>
    <col min="5" max="5" width="28.21875" customWidth="1"/>
  </cols>
  <sheetData>
    <row r="1" spans="1:5" x14ac:dyDescent="0.3">
      <c r="A1" s="236" t="s">
        <v>121</v>
      </c>
      <c r="B1" s="237" t="s">
        <v>762</v>
      </c>
      <c r="C1" s="236" t="s">
        <v>763</v>
      </c>
      <c r="D1" s="236" t="s">
        <v>765</v>
      </c>
      <c r="E1" s="236" t="s">
        <v>1956</v>
      </c>
    </row>
    <row r="2" spans="1:5" s="48" customFormat="1" x14ac:dyDescent="0.3">
      <c r="A2" s="93">
        <v>1</v>
      </c>
      <c r="B2" s="93" t="s">
        <v>701</v>
      </c>
      <c r="C2" s="93" t="s">
        <v>1957</v>
      </c>
      <c r="D2" s="93">
        <v>2023</v>
      </c>
      <c r="E2" s="94">
        <v>5229295.38</v>
      </c>
    </row>
    <row r="3" spans="1:5" s="48" customFormat="1" x14ac:dyDescent="0.3">
      <c r="A3" s="93">
        <v>100</v>
      </c>
      <c r="B3" s="93" t="s">
        <v>739</v>
      </c>
      <c r="C3" s="93" t="s">
        <v>1957</v>
      </c>
      <c r="D3" s="93">
        <v>2023</v>
      </c>
      <c r="E3" s="94">
        <v>8217414</v>
      </c>
    </row>
    <row r="4" spans="1:5" s="48" customFormat="1" ht="22.8" x14ac:dyDescent="0.3">
      <c r="A4" s="93">
        <v>101</v>
      </c>
      <c r="B4" s="93" t="s">
        <v>740</v>
      </c>
      <c r="C4" s="93" t="s">
        <v>1957</v>
      </c>
      <c r="D4" s="93">
        <v>2023</v>
      </c>
      <c r="E4" s="94">
        <v>419578</v>
      </c>
    </row>
    <row r="5" spans="1:5" s="48" customFormat="1" ht="22.8" x14ac:dyDescent="0.3">
      <c r="A5" s="93">
        <v>103</v>
      </c>
      <c r="B5" s="93" t="s">
        <v>742</v>
      </c>
      <c r="C5" s="93" t="s">
        <v>1957</v>
      </c>
      <c r="D5" s="93">
        <v>2023</v>
      </c>
      <c r="E5" s="94">
        <v>4429848</v>
      </c>
    </row>
    <row r="6" spans="1:5" s="48" customFormat="1" x14ac:dyDescent="0.3">
      <c r="A6" s="93">
        <v>104</v>
      </c>
      <c r="B6" s="93" t="s">
        <v>759</v>
      </c>
      <c r="C6" s="93" t="s">
        <v>1957</v>
      </c>
      <c r="D6" s="93">
        <v>2023</v>
      </c>
      <c r="E6" s="94">
        <v>13293594.9584917</v>
      </c>
    </row>
    <row r="7" spans="1:5" s="48" customFormat="1" x14ac:dyDescent="0.3">
      <c r="A7" s="93">
        <v>105</v>
      </c>
      <c r="B7" s="93" t="s">
        <v>743</v>
      </c>
      <c r="C7" s="93" t="s">
        <v>1957</v>
      </c>
      <c r="D7" s="93">
        <v>2023</v>
      </c>
      <c r="E7" s="94">
        <v>2827910</v>
      </c>
    </row>
    <row r="8" spans="1:5" s="48" customFormat="1" x14ac:dyDescent="0.3">
      <c r="A8" s="93">
        <v>106</v>
      </c>
      <c r="B8" s="93" t="s">
        <v>705</v>
      </c>
      <c r="C8" s="93" t="s">
        <v>1957</v>
      </c>
      <c r="D8" s="93">
        <v>2023</v>
      </c>
      <c r="E8" s="94">
        <v>4749556</v>
      </c>
    </row>
    <row r="9" spans="1:5" s="48" customFormat="1" ht="22.8" x14ac:dyDescent="0.3">
      <c r="A9" s="93">
        <v>114</v>
      </c>
      <c r="B9" s="93" t="s">
        <v>851</v>
      </c>
      <c r="C9" s="93" t="s">
        <v>1957</v>
      </c>
      <c r="D9" s="93">
        <v>2023</v>
      </c>
      <c r="E9" s="94">
        <v>8242685.6200000001</v>
      </c>
    </row>
    <row r="10" spans="1:5" s="48" customFormat="1" ht="22.8" x14ac:dyDescent="0.3">
      <c r="A10" s="93">
        <v>11467</v>
      </c>
      <c r="B10" s="93" t="s">
        <v>853</v>
      </c>
      <c r="C10" s="93" t="s">
        <v>1957</v>
      </c>
      <c r="D10" s="93">
        <v>2023</v>
      </c>
      <c r="E10" s="94">
        <v>1491708.96</v>
      </c>
    </row>
    <row r="11" spans="1:5" s="48" customFormat="1" x14ac:dyDescent="0.3">
      <c r="A11" s="93">
        <v>122</v>
      </c>
      <c r="B11" s="93" t="s">
        <v>750</v>
      </c>
      <c r="C11" s="93" t="s">
        <v>1957</v>
      </c>
      <c r="D11" s="93">
        <v>2023</v>
      </c>
      <c r="E11" s="94">
        <v>30614198</v>
      </c>
    </row>
    <row r="12" spans="1:5" s="48" customFormat="1" ht="22.8" x14ac:dyDescent="0.3">
      <c r="A12" s="93">
        <v>126</v>
      </c>
      <c r="B12" s="93" t="s">
        <v>852</v>
      </c>
      <c r="C12" s="93" t="s">
        <v>1957</v>
      </c>
      <c r="D12" s="93">
        <v>2023</v>
      </c>
      <c r="E12" s="94">
        <v>7526995.9900000002</v>
      </c>
    </row>
    <row r="13" spans="1:5" s="48" customFormat="1" x14ac:dyDescent="0.3">
      <c r="A13" s="93">
        <v>127</v>
      </c>
      <c r="B13" s="93" t="s">
        <v>746</v>
      </c>
      <c r="C13" s="93" t="s">
        <v>1957</v>
      </c>
      <c r="D13" s="93">
        <v>2023</v>
      </c>
      <c r="E13" s="94">
        <v>14056086</v>
      </c>
    </row>
    <row r="14" spans="1:5" s="48" customFormat="1" x14ac:dyDescent="0.3">
      <c r="A14" s="93">
        <v>129</v>
      </c>
      <c r="B14" s="93" t="s">
        <v>758</v>
      </c>
      <c r="C14" s="93" t="s">
        <v>1957</v>
      </c>
      <c r="D14" s="93">
        <v>2023</v>
      </c>
      <c r="E14" s="94">
        <v>6365449</v>
      </c>
    </row>
    <row r="15" spans="1:5" s="48" customFormat="1" x14ac:dyDescent="0.3">
      <c r="A15" s="93">
        <v>133</v>
      </c>
      <c r="B15" s="93" t="s">
        <v>730</v>
      </c>
      <c r="C15" s="93" t="s">
        <v>1957</v>
      </c>
      <c r="D15" s="93">
        <v>2023</v>
      </c>
      <c r="E15" s="94">
        <v>5586077</v>
      </c>
    </row>
    <row r="16" spans="1:5" s="48" customFormat="1" x14ac:dyDescent="0.3">
      <c r="A16" s="93">
        <v>138</v>
      </c>
      <c r="B16" s="93" t="s">
        <v>861</v>
      </c>
      <c r="C16" s="93" t="s">
        <v>1957</v>
      </c>
      <c r="D16" s="93">
        <v>2023</v>
      </c>
      <c r="E16" s="94">
        <v>6375687</v>
      </c>
    </row>
    <row r="17" spans="1:5" s="48" customFormat="1" x14ac:dyDescent="0.3">
      <c r="A17" s="93">
        <v>14495</v>
      </c>
      <c r="B17" s="93" t="s">
        <v>706</v>
      </c>
      <c r="C17" s="93" t="s">
        <v>1957</v>
      </c>
      <c r="D17" s="93">
        <v>2023</v>
      </c>
      <c r="E17" s="94">
        <v>6368020</v>
      </c>
    </row>
    <row r="18" spans="1:5" s="48" customFormat="1" x14ac:dyDescent="0.3">
      <c r="A18" s="93">
        <v>14496</v>
      </c>
      <c r="B18" s="93" t="s">
        <v>1955</v>
      </c>
      <c r="C18" s="93" t="s">
        <v>1957</v>
      </c>
      <c r="D18" s="93">
        <v>2023</v>
      </c>
      <c r="E18" s="94">
        <v>13109514</v>
      </c>
    </row>
    <row r="19" spans="1:5" s="48" customFormat="1" x14ac:dyDescent="0.3">
      <c r="A19" s="93">
        <v>2</v>
      </c>
      <c r="B19" s="93" t="s">
        <v>702</v>
      </c>
      <c r="C19" s="93" t="s">
        <v>1957</v>
      </c>
      <c r="D19" s="93">
        <v>2023</v>
      </c>
      <c r="E19" s="94">
        <v>1163425</v>
      </c>
    </row>
    <row r="20" spans="1:5" s="48" customFormat="1" ht="22.8" x14ac:dyDescent="0.3">
      <c r="A20" s="93">
        <v>22</v>
      </c>
      <c r="B20" s="93" t="s">
        <v>715</v>
      </c>
      <c r="C20" s="93" t="s">
        <v>1957</v>
      </c>
      <c r="D20" s="93">
        <v>2023</v>
      </c>
      <c r="E20" s="94">
        <v>48233459</v>
      </c>
    </row>
    <row r="21" spans="1:5" s="48" customFormat="1" ht="22.8" x14ac:dyDescent="0.3">
      <c r="A21" s="93">
        <v>25</v>
      </c>
      <c r="B21" s="93" t="s">
        <v>749</v>
      </c>
      <c r="C21" s="93" t="s">
        <v>1957</v>
      </c>
      <c r="D21" s="93">
        <v>2023</v>
      </c>
      <c r="E21" s="94">
        <v>35950816</v>
      </c>
    </row>
    <row r="22" spans="1:5" s="48" customFormat="1" x14ac:dyDescent="0.3">
      <c r="A22" s="93">
        <v>3107</v>
      </c>
      <c r="B22" s="93" t="s">
        <v>713</v>
      </c>
      <c r="C22" s="93" t="s">
        <v>1957</v>
      </c>
      <c r="D22" s="93">
        <v>2023</v>
      </c>
      <c r="E22" s="94">
        <v>386983077</v>
      </c>
    </row>
    <row r="23" spans="1:5" s="48" customFormat="1" x14ac:dyDescent="0.3">
      <c r="A23" s="93">
        <v>3108</v>
      </c>
      <c r="B23" s="93" t="s">
        <v>716</v>
      </c>
      <c r="C23" s="93" t="s">
        <v>1957</v>
      </c>
      <c r="D23" s="93">
        <v>2023</v>
      </c>
      <c r="E23" s="94">
        <v>291410988</v>
      </c>
    </row>
    <row r="24" spans="1:5" s="48" customFormat="1" x14ac:dyDescent="0.3">
      <c r="A24" s="93">
        <v>3110</v>
      </c>
      <c r="B24" s="93" t="s">
        <v>736</v>
      </c>
      <c r="C24" s="93" t="s">
        <v>1957</v>
      </c>
      <c r="D24" s="93">
        <v>2023</v>
      </c>
      <c r="E24" s="94">
        <v>15649605</v>
      </c>
    </row>
    <row r="25" spans="1:5" s="48" customFormat="1" ht="22.8" x14ac:dyDescent="0.3">
      <c r="A25" s="93">
        <v>3111</v>
      </c>
      <c r="B25" s="93" t="s">
        <v>1471</v>
      </c>
      <c r="C25" s="93" t="s">
        <v>1957</v>
      </c>
      <c r="D25" s="93">
        <v>2023</v>
      </c>
      <c r="E25" s="94">
        <v>10274660</v>
      </c>
    </row>
    <row r="26" spans="1:5" s="48" customFormat="1" x14ac:dyDescent="0.3">
      <c r="A26" s="93">
        <v>3112</v>
      </c>
      <c r="B26" s="93" t="s">
        <v>745</v>
      </c>
      <c r="C26" s="93" t="s">
        <v>1957</v>
      </c>
      <c r="D26" s="93">
        <v>2023</v>
      </c>
      <c r="E26" s="94">
        <v>19578910.739999998</v>
      </c>
    </row>
    <row r="27" spans="1:5" s="48" customFormat="1" ht="22.8" x14ac:dyDescent="0.3">
      <c r="A27" s="93">
        <v>3113</v>
      </c>
      <c r="B27" s="93" t="s">
        <v>751</v>
      </c>
      <c r="C27" s="93" t="s">
        <v>1957</v>
      </c>
      <c r="D27" s="93">
        <v>2023</v>
      </c>
      <c r="E27" s="94">
        <v>65671055</v>
      </c>
    </row>
    <row r="28" spans="1:5" s="48" customFormat="1" ht="22.8" x14ac:dyDescent="0.3">
      <c r="A28" s="93">
        <v>3115</v>
      </c>
      <c r="B28" s="93" t="s">
        <v>760</v>
      </c>
      <c r="C28" s="93" t="s">
        <v>1957</v>
      </c>
      <c r="D28" s="93">
        <v>2023</v>
      </c>
      <c r="E28" s="94">
        <v>80736347</v>
      </c>
    </row>
    <row r="29" spans="1:5" s="48" customFormat="1" ht="22.8" x14ac:dyDescent="0.3">
      <c r="A29" s="93">
        <v>345</v>
      </c>
      <c r="B29" s="93" t="s">
        <v>744</v>
      </c>
      <c r="C29" s="93" t="s">
        <v>1957</v>
      </c>
      <c r="D29" s="93">
        <v>2023</v>
      </c>
      <c r="E29" s="94">
        <v>35730154</v>
      </c>
    </row>
    <row r="30" spans="1:5" s="48" customFormat="1" x14ac:dyDescent="0.3">
      <c r="A30" s="93">
        <v>39</v>
      </c>
      <c r="B30" s="93" t="s">
        <v>717</v>
      </c>
      <c r="C30" s="93" t="s">
        <v>1957</v>
      </c>
      <c r="D30" s="93">
        <v>2023</v>
      </c>
      <c r="E30" s="94">
        <v>20804319.449999999</v>
      </c>
    </row>
    <row r="31" spans="1:5" s="48" customFormat="1" x14ac:dyDescent="0.3">
      <c r="A31" s="93">
        <v>4</v>
      </c>
      <c r="B31" s="93" t="s">
        <v>704</v>
      </c>
      <c r="C31" s="93" t="s">
        <v>1957</v>
      </c>
      <c r="D31" s="93">
        <v>2023</v>
      </c>
      <c r="E31" s="94">
        <v>100041340</v>
      </c>
    </row>
    <row r="32" spans="1:5" s="48" customFormat="1" x14ac:dyDescent="0.3">
      <c r="A32" s="93">
        <v>40</v>
      </c>
      <c r="B32" s="93" t="s">
        <v>722</v>
      </c>
      <c r="C32" s="93" t="s">
        <v>1957</v>
      </c>
      <c r="D32" s="93">
        <v>2023</v>
      </c>
      <c r="E32" s="94">
        <v>4754165</v>
      </c>
    </row>
    <row r="33" spans="1:5" s="48" customFormat="1" ht="22.8" x14ac:dyDescent="0.3">
      <c r="A33" s="93">
        <v>41</v>
      </c>
      <c r="B33" s="93" t="s">
        <v>850</v>
      </c>
      <c r="C33" s="93" t="s">
        <v>1957</v>
      </c>
      <c r="D33" s="93">
        <v>2023</v>
      </c>
      <c r="E33" s="94">
        <v>912829</v>
      </c>
    </row>
    <row r="34" spans="1:5" s="48" customFormat="1" x14ac:dyDescent="0.3">
      <c r="A34" s="93">
        <v>42</v>
      </c>
      <c r="B34" s="93" t="s">
        <v>846</v>
      </c>
      <c r="C34" s="93" t="s">
        <v>1957</v>
      </c>
      <c r="D34" s="93">
        <v>2023</v>
      </c>
      <c r="E34" s="94">
        <v>12802542.470000001</v>
      </c>
    </row>
    <row r="35" spans="1:5" s="48" customFormat="1" x14ac:dyDescent="0.3">
      <c r="A35" s="93">
        <v>46</v>
      </c>
      <c r="B35" s="93" t="s">
        <v>712</v>
      </c>
      <c r="C35" s="93" t="s">
        <v>1957</v>
      </c>
      <c r="D35" s="93">
        <v>2023</v>
      </c>
      <c r="E35" s="94">
        <v>73824975</v>
      </c>
    </row>
    <row r="36" spans="1:5" s="48" customFormat="1" ht="22.8" x14ac:dyDescent="0.3">
      <c r="A36" s="93">
        <v>5</v>
      </c>
      <c r="B36" s="93" t="s">
        <v>703</v>
      </c>
      <c r="C36" s="93" t="s">
        <v>1957</v>
      </c>
      <c r="D36" s="93">
        <v>2023</v>
      </c>
      <c r="E36" s="94">
        <v>7808873</v>
      </c>
    </row>
    <row r="37" spans="1:5" s="48" customFormat="1" x14ac:dyDescent="0.3">
      <c r="A37" s="93">
        <v>50</v>
      </c>
      <c r="B37" s="93" t="s">
        <v>856</v>
      </c>
      <c r="C37" s="93" t="s">
        <v>1957</v>
      </c>
      <c r="D37" s="93">
        <v>2023</v>
      </c>
      <c r="E37" s="94">
        <v>1807472</v>
      </c>
    </row>
    <row r="38" spans="1:5" s="48" customFormat="1" ht="22.8" x14ac:dyDescent="0.3">
      <c r="A38" s="93">
        <v>51</v>
      </c>
      <c r="B38" s="93" t="s">
        <v>719</v>
      </c>
      <c r="C38" s="93" t="s">
        <v>1957</v>
      </c>
      <c r="D38" s="93">
        <v>2023</v>
      </c>
      <c r="E38" s="94">
        <v>9688419</v>
      </c>
    </row>
    <row r="39" spans="1:5" s="48" customFormat="1" ht="22.8" x14ac:dyDescent="0.3">
      <c r="A39" s="93">
        <v>53</v>
      </c>
      <c r="B39" s="93" t="s">
        <v>709</v>
      </c>
      <c r="C39" s="93" t="s">
        <v>1957</v>
      </c>
      <c r="D39" s="93">
        <v>2023</v>
      </c>
      <c r="E39" s="94">
        <v>2204669</v>
      </c>
    </row>
    <row r="40" spans="1:5" s="48" customFormat="1" x14ac:dyDescent="0.3">
      <c r="A40" s="93">
        <v>57</v>
      </c>
      <c r="B40" s="93" t="s">
        <v>720</v>
      </c>
      <c r="C40" s="93" t="s">
        <v>1957</v>
      </c>
      <c r="D40" s="93">
        <v>2023</v>
      </c>
      <c r="E40" s="94">
        <v>0</v>
      </c>
    </row>
    <row r="41" spans="1:5" s="48" customFormat="1" ht="22.8" x14ac:dyDescent="0.3">
      <c r="A41" s="93">
        <v>59</v>
      </c>
      <c r="B41" s="93" t="s">
        <v>714</v>
      </c>
      <c r="C41" s="93" t="s">
        <v>1957</v>
      </c>
      <c r="D41" s="93">
        <v>2023</v>
      </c>
      <c r="E41" s="94">
        <v>7536467</v>
      </c>
    </row>
    <row r="42" spans="1:5" s="48" customFormat="1" x14ac:dyDescent="0.3">
      <c r="A42" s="93">
        <v>6309</v>
      </c>
      <c r="B42" s="93" t="s">
        <v>707</v>
      </c>
      <c r="C42" s="93" t="s">
        <v>1957</v>
      </c>
      <c r="D42" s="93">
        <v>2023</v>
      </c>
      <c r="E42" s="94">
        <v>23206426</v>
      </c>
    </row>
    <row r="43" spans="1:5" s="48" customFormat="1" ht="22.8" x14ac:dyDescent="0.3">
      <c r="A43" s="93">
        <v>6546</v>
      </c>
      <c r="B43" s="93" t="s">
        <v>860</v>
      </c>
      <c r="C43" s="93" t="s">
        <v>1957</v>
      </c>
      <c r="D43" s="93">
        <v>2023</v>
      </c>
      <c r="E43" s="94">
        <v>27211513.640000101</v>
      </c>
    </row>
    <row r="44" spans="1:5" s="48" customFormat="1" x14ac:dyDescent="0.3">
      <c r="A44" s="93">
        <v>6547</v>
      </c>
      <c r="B44" s="93" t="s">
        <v>735</v>
      </c>
      <c r="C44" s="93" t="s">
        <v>1957</v>
      </c>
      <c r="D44" s="93">
        <v>2023</v>
      </c>
      <c r="E44" s="94">
        <v>38972700.890000001</v>
      </c>
    </row>
    <row r="45" spans="1:5" s="48" customFormat="1" ht="22.8" x14ac:dyDescent="0.3">
      <c r="A45" s="93">
        <v>68</v>
      </c>
      <c r="B45" s="93" t="s">
        <v>723</v>
      </c>
      <c r="C45" s="93" t="s">
        <v>1957</v>
      </c>
      <c r="D45" s="93">
        <v>2023</v>
      </c>
      <c r="E45" s="94">
        <v>10406655.65</v>
      </c>
    </row>
    <row r="46" spans="1:5" s="48" customFormat="1" ht="22.8" x14ac:dyDescent="0.3">
      <c r="A46" s="93">
        <v>6963</v>
      </c>
      <c r="B46" s="93" t="s">
        <v>747</v>
      </c>
      <c r="C46" s="93" t="s">
        <v>1957</v>
      </c>
      <c r="D46" s="93">
        <v>2023</v>
      </c>
      <c r="E46" s="94">
        <v>6685212</v>
      </c>
    </row>
    <row r="47" spans="1:5" s="48" customFormat="1" x14ac:dyDescent="0.3">
      <c r="A47" s="93">
        <v>73</v>
      </c>
      <c r="B47" s="93" t="s">
        <v>725</v>
      </c>
      <c r="C47" s="93" t="s">
        <v>1957</v>
      </c>
      <c r="D47" s="93">
        <v>2023</v>
      </c>
      <c r="E47" s="94">
        <v>5982288.8899999997</v>
      </c>
    </row>
    <row r="48" spans="1:5" s="48" customFormat="1" ht="22.8" x14ac:dyDescent="0.3">
      <c r="A48" s="93">
        <v>75</v>
      </c>
      <c r="B48" s="93" t="s">
        <v>849</v>
      </c>
      <c r="C48" s="93" t="s">
        <v>1957</v>
      </c>
      <c r="D48" s="93">
        <v>2023</v>
      </c>
      <c r="E48" s="94">
        <v>13392908.880000001</v>
      </c>
    </row>
    <row r="49" spans="1:5" s="48" customFormat="1" x14ac:dyDescent="0.3">
      <c r="A49" s="93">
        <v>77</v>
      </c>
      <c r="B49" s="93" t="s">
        <v>726</v>
      </c>
      <c r="C49" s="93" t="s">
        <v>1957</v>
      </c>
      <c r="D49" s="93">
        <v>2023</v>
      </c>
      <c r="E49" s="94">
        <v>34656265</v>
      </c>
    </row>
    <row r="50" spans="1:5" s="48" customFormat="1" ht="22.8" x14ac:dyDescent="0.3">
      <c r="A50" s="93">
        <v>79</v>
      </c>
      <c r="B50" s="93" t="s">
        <v>710</v>
      </c>
      <c r="C50" s="93" t="s">
        <v>1957</v>
      </c>
      <c r="D50" s="93">
        <v>2023</v>
      </c>
      <c r="E50" s="94">
        <v>12454393</v>
      </c>
    </row>
    <row r="51" spans="1:5" s="48" customFormat="1" x14ac:dyDescent="0.3">
      <c r="A51" s="93">
        <v>8</v>
      </c>
      <c r="B51" s="93" t="s">
        <v>721</v>
      </c>
      <c r="C51" s="93" t="s">
        <v>1957</v>
      </c>
      <c r="D51" s="93">
        <v>2023</v>
      </c>
      <c r="E51" s="94">
        <v>341974</v>
      </c>
    </row>
    <row r="52" spans="1:5" s="48" customFormat="1" x14ac:dyDescent="0.3">
      <c r="A52" s="93">
        <v>83</v>
      </c>
      <c r="B52" s="93" t="s">
        <v>728</v>
      </c>
      <c r="C52" s="93" t="s">
        <v>1957</v>
      </c>
      <c r="D52" s="93">
        <v>2023</v>
      </c>
      <c r="E52" s="94">
        <v>83353819</v>
      </c>
    </row>
    <row r="53" spans="1:5" s="48" customFormat="1" x14ac:dyDescent="0.3">
      <c r="A53" s="93">
        <v>85</v>
      </c>
      <c r="B53" s="93" t="s">
        <v>729</v>
      </c>
      <c r="C53" s="93" t="s">
        <v>1957</v>
      </c>
      <c r="D53" s="93">
        <v>2023</v>
      </c>
      <c r="E53" s="94">
        <v>20841821</v>
      </c>
    </row>
    <row r="54" spans="1:5" s="48" customFormat="1" ht="22.8" x14ac:dyDescent="0.3">
      <c r="A54" s="93">
        <v>8701</v>
      </c>
      <c r="B54" s="93" t="s">
        <v>753</v>
      </c>
      <c r="C54" s="93" t="s">
        <v>1957</v>
      </c>
      <c r="D54" s="93">
        <v>2023</v>
      </c>
      <c r="E54" s="94">
        <v>12649694.439999999</v>
      </c>
    </row>
    <row r="55" spans="1:5" s="48" customFormat="1" ht="22.8" x14ac:dyDescent="0.3">
      <c r="A55" s="93">
        <v>8702</v>
      </c>
      <c r="B55" s="93" t="s">
        <v>711</v>
      </c>
      <c r="C55" s="93" t="s">
        <v>1957</v>
      </c>
      <c r="D55" s="93">
        <v>2023</v>
      </c>
      <c r="E55" s="94">
        <v>48124804</v>
      </c>
    </row>
    <row r="56" spans="1:5" s="48" customFormat="1" ht="22.8" x14ac:dyDescent="0.3">
      <c r="A56" s="93">
        <v>88</v>
      </c>
      <c r="B56" s="93" t="s">
        <v>731</v>
      </c>
      <c r="C56" s="93" t="s">
        <v>1957</v>
      </c>
      <c r="D56" s="93">
        <v>2023</v>
      </c>
      <c r="E56" s="94">
        <v>2380843</v>
      </c>
    </row>
    <row r="57" spans="1:5" s="48" customFormat="1" ht="22.8" x14ac:dyDescent="0.3">
      <c r="A57" s="93">
        <v>89</v>
      </c>
      <c r="B57" s="93" t="s">
        <v>732</v>
      </c>
      <c r="C57" s="93" t="s">
        <v>1957</v>
      </c>
      <c r="D57" s="93">
        <v>2023</v>
      </c>
      <c r="E57" s="94">
        <v>1656944</v>
      </c>
    </row>
    <row r="58" spans="1:5" s="48" customFormat="1" ht="22.8" x14ac:dyDescent="0.3">
      <c r="A58" s="93">
        <v>91</v>
      </c>
      <c r="B58" s="93" t="s">
        <v>733</v>
      </c>
      <c r="C58" s="93" t="s">
        <v>1957</v>
      </c>
      <c r="D58" s="93">
        <v>2023</v>
      </c>
      <c r="E58" s="94">
        <v>39351000</v>
      </c>
    </row>
    <row r="59" spans="1:5" s="48" customFormat="1" ht="22.8" x14ac:dyDescent="0.3">
      <c r="A59" s="93">
        <v>97</v>
      </c>
      <c r="B59" s="93" t="s">
        <v>737</v>
      </c>
      <c r="C59" s="93" t="s">
        <v>1957</v>
      </c>
      <c r="D59" s="93">
        <v>2023</v>
      </c>
      <c r="E59" s="94">
        <v>7460858</v>
      </c>
    </row>
    <row r="60" spans="1:5" s="48" customFormat="1" ht="22.8" x14ac:dyDescent="0.3">
      <c r="A60" s="93">
        <v>98</v>
      </c>
      <c r="B60" s="93" t="s">
        <v>708</v>
      </c>
      <c r="C60" s="93" t="s">
        <v>1957</v>
      </c>
      <c r="D60" s="93">
        <v>2023</v>
      </c>
      <c r="E60" s="94">
        <v>5140819.5311459797</v>
      </c>
    </row>
    <row r="61" spans="1:5" s="48" customFormat="1" x14ac:dyDescent="0.3">
      <c r="A61" s="93">
        <v>99</v>
      </c>
      <c r="B61" s="93" t="s">
        <v>854</v>
      </c>
      <c r="C61" s="93" t="s">
        <v>1957</v>
      </c>
      <c r="D61" s="93">
        <v>2023</v>
      </c>
      <c r="E61" s="94">
        <v>5989717.54</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7263-7973-47CE-8257-ACCBBE364E4D}">
  <sheetPr codeName="Sheet45">
    <tabColor theme="0" tint="-0.34998626667073579"/>
  </sheetPr>
  <dimension ref="A1:E62"/>
  <sheetViews>
    <sheetView workbookViewId="0">
      <selection activeCell="E7" sqref="E7"/>
    </sheetView>
  </sheetViews>
  <sheetFormatPr defaultRowHeight="14.4" x14ac:dyDescent="0.3"/>
  <cols>
    <col min="2" max="2" width="19.77734375" customWidth="1"/>
    <col min="3" max="3" width="14.21875" customWidth="1"/>
    <col min="4" max="4" width="22.77734375" customWidth="1"/>
    <col min="5" max="5" width="28.21875" customWidth="1"/>
  </cols>
  <sheetData>
    <row r="1" spans="1:5" x14ac:dyDescent="0.3">
      <c r="A1" s="236" t="s">
        <v>121</v>
      </c>
      <c r="B1" s="237" t="s">
        <v>762</v>
      </c>
      <c r="C1" s="236" t="s">
        <v>763</v>
      </c>
      <c r="D1" s="236" t="s">
        <v>765</v>
      </c>
      <c r="E1" s="236" t="s">
        <v>1956</v>
      </c>
    </row>
    <row r="2" spans="1:5" s="48" customFormat="1" x14ac:dyDescent="0.3">
      <c r="A2" s="93">
        <v>1</v>
      </c>
      <c r="B2" s="93" t="s">
        <v>701</v>
      </c>
      <c r="C2" s="93" t="s">
        <v>1957</v>
      </c>
      <c r="D2" s="93">
        <v>2022</v>
      </c>
      <c r="E2" s="94">
        <v>609741</v>
      </c>
    </row>
    <row r="3" spans="1:5" s="48" customFormat="1" x14ac:dyDescent="0.3">
      <c r="A3" s="93">
        <v>100</v>
      </c>
      <c r="B3" s="93" t="s">
        <v>739</v>
      </c>
      <c r="C3" s="93" t="s">
        <v>1957</v>
      </c>
      <c r="D3" s="93">
        <v>2022</v>
      </c>
      <c r="E3" s="94">
        <v>1671462</v>
      </c>
    </row>
    <row r="4" spans="1:5" s="48" customFormat="1" x14ac:dyDescent="0.3">
      <c r="A4" s="93">
        <v>101</v>
      </c>
      <c r="B4" s="93" t="s">
        <v>740</v>
      </c>
      <c r="C4" s="93" t="s">
        <v>1957</v>
      </c>
      <c r="D4" s="93">
        <v>2022</v>
      </c>
      <c r="E4" s="94">
        <v>0</v>
      </c>
    </row>
    <row r="5" spans="1:5" s="48" customFormat="1" ht="22.8" x14ac:dyDescent="0.3">
      <c r="A5" s="93">
        <v>103</v>
      </c>
      <c r="B5" s="93" t="s">
        <v>742</v>
      </c>
      <c r="C5" s="93" t="s">
        <v>1957</v>
      </c>
      <c r="D5" s="93">
        <v>2022</v>
      </c>
      <c r="E5" s="94">
        <v>0</v>
      </c>
    </row>
    <row r="6" spans="1:5" s="48" customFormat="1" x14ac:dyDescent="0.3">
      <c r="A6" s="93">
        <v>104</v>
      </c>
      <c r="B6" s="93" t="s">
        <v>759</v>
      </c>
      <c r="C6" s="93" t="s">
        <v>1957</v>
      </c>
      <c r="D6" s="93">
        <v>2022</v>
      </c>
      <c r="E6" s="94">
        <v>13088892</v>
      </c>
    </row>
    <row r="7" spans="1:5" s="48" customFormat="1" x14ac:dyDescent="0.3">
      <c r="A7" s="93">
        <v>105</v>
      </c>
      <c r="B7" s="93" t="s">
        <v>743</v>
      </c>
      <c r="C7" s="93" t="s">
        <v>1957</v>
      </c>
      <c r="D7" s="93">
        <v>2022</v>
      </c>
      <c r="E7" s="94">
        <v>0</v>
      </c>
    </row>
    <row r="8" spans="1:5" s="48" customFormat="1" x14ac:dyDescent="0.3">
      <c r="A8" s="93">
        <v>106</v>
      </c>
      <c r="B8" s="93" t="s">
        <v>705</v>
      </c>
      <c r="C8" s="93" t="s">
        <v>1957</v>
      </c>
      <c r="D8" s="93">
        <v>2022</v>
      </c>
      <c r="E8" s="94">
        <v>1040213</v>
      </c>
    </row>
    <row r="9" spans="1:5" s="48" customFormat="1" ht="22.8" x14ac:dyDescent="0.3">
      <c r="A9" s="93">
        <v>114</v>
      </c>
      <c r="B9" s="93" t="s">
        <v>851</v>
      </c>
      <c r="C9" s="93" t="s">
        <v>1957</v>
      </c>
      <c r="D9" s="93">
        <v>2022</v>
      </c>
      <c r="E9" s="94">
        <v>3698957.12</v>
      </c>
    </row>
    <row r="10" spans="1:5" s="48" customFormat="1" ht="22.8" x14ac:dyDescent="0.3">
      <c r="A10" s="93">
        <v>11467</v>
      </c>
      <c r="B10" s="93" t="s">
        <v>853</v>
      </c>
      <c r="C10" s="93" t="s">
        <v>1957</v>
      </c>
      <c r="D10" s="93">
        <v>2022</v>
      </c>
      <c r="E10" s="94">
        <v>833674.8</v>
      </c>
    </row>
    <row r="11" spans="1:5" s="48" customFormat="1" ht="22.8" x14ac:dyDescent="0.3">
      <c r="A11" s="93">
        <v>11718</v>
      </c>
      <c r="B11" s="93" t="s">
        <v>748</v>
      </c>
      <c r="C11" s="93" t="s">
        <v>1957</v>
      </c>
      <c r="D11" s="93">
        <v>2022</v>
      </c>
      <c r="E11" s="94">
        <v>543410</v>
      </c>
    </row>
    <row r="12" spans="1:5" s="48" customFormat="1" x14ac:dyDescent="0.3">
      <c r="A12" s="93">
        <v>122</v>
      </c>
      <c r="B12" s="93" t="s">
        <v>750</v>
      </c>
      <c r="C12" s="93" t="s">
        <v>1957</v>
      </c>
      <c r="D12" s="93">
        <v>2022</v>
      </c>
      <c r="E12" s="94">
        <v>2729189</v>
      </c>
    </row>
    <row r="13" spans="1:5" s="48" customFormat="1" ht="22.8" x14ac:dyDescent="0.3">
      <c r="A13" s="93">
        <v>126</v>
      </c>
      <c r="B13" s="93" t="s">
        <v>852</v>
      </c>
      <c r="C13" s="93" t="s">
        <v>1957</v>
      </c>
      <c r="D13" s="93">
        <v>2022</v>
      </c>
      <c r="E13" s="94">
        <v>3606708.25</v>
      </c>
    </row>
    <row r="14" spans="1:5" s="48" customFormat="1" x14ac:dyDescent="0.3">
      <c r="A14" s="93">
        <v>127</v>
      </c>
      <c r="B14" s="93" t="s">
        <v>746</v>
      </c>
      <c r="C14" s="93" t="s">
        <v>1957</v>
      </c>
      <c r="D14" s="93">
        <v>2022</v>
      </c>
      <c r="E14" s="94">
        <v>7360396</v>
      </c>
    </row>
    <row r="15" spans="1:5" s="48" customFormat="1" x14ac:dyDescent="0.3">
      <c r="A15" s="93">
        <v>129</v>
      </c>
      <c r="B15" s="93" t="s">
        <v>758</v>
      </c>
      <c r="C15" s="93" t="s">
        <v>1957</v>
      </c>
      <c r="D15" s="93">
        <v>2022</v>
      </c>
      <c r="E15" s="94">
        <v>2538366</v>
      </c>
    </row>
    <row r="16" spans="1:5" s="48" customFormat="1" x14ac:dyDescent="0.3">
      <c r="A16" s="93">
        <v>133</v>
      </c>
      <c r="B16" s="93" t="s">
        <v>730</v>
      </c>
      <c r="C16" s="93" t="s">
        <v>1957</v>
      </c>
      <c r="D16" s="93">
        <v>2022</v>
      </c>
      <c r="E16" s="94">
        <v>12258845</v>
      </c>
    </row>
    <row r="17" spans="1:5" s="48" customFormat="1" x14ac:dyDescent="0.3">
      <c r="A17" s="93">
        <v>138</v>
      </c>
      <c r="B17" s="93" t="s">
        <v>861</v>
      </c>
      <c r="C17" s="93" t="s">
        <v>1957</v>
      </c>
      <c r="D17" s="93">
        <v>2022</v>
      </c>
      <c r="E17" s="94">
        <v>620818</v>
      </c>
    </row>
    <row r="18" spans="1:5" s="48" customFormat="1" x14ac:dyDescent="0.3">
      <c r="A18" s="93">
        <v>14495</v>
      </c>
      <c r="B18" s="93" t="s">
        <v>706</v>
      </c>
      <c r="C18" s="93" t="s">
        <v>1957</v>
      </c>
      <c r="D18" s="93">
        <v>2022</v>
      </c>
      <c r="E18" s="94">
        <v>871060</v>
      </c>
    </row>
    <row r="19" spans="1:5" s="48" customFormat="1" x14ac:dyDescent="0.3">
      <c r="A19" s="93">
        <v>14496</v>
      </c>
      <c r="B19" s="93" t="s">
        <v>1955</v>
      </c>
      <c r="C19" s="93" t="s">
        <v>1957</v>
      </c>
      <c r="D19" s="93">
        <v>2022</v>
      </c>
      <c r="E19" s="94">
        <v>17356763</v>
      </c>
    </row>
    <row r="20" spans="1:5" s="48" customFormat="1" x14ac:dyDescent="0.3">
      <c r="A20" s="93">
        <v>2</v>
      </c>
      <c r="B20" s="93" t="s">
        <v>702</v>
      </c>
      <c r="C20" s="93" t="s">
        <v>1957</v>
      </c>
      <c r="D20" s="93">
        <v>2022</v>
      </c>
      <c r="E20" s="94">
        <v>668883</v>
      </c>
    </row>
    <row r="21" spans="1:5" s="48" customFormat="1" ht="22.8" x14ac:dyDescent="0.3">
      <c r="A21" s="93">
        <v>22</v>
      </c>
      <c r="B21" s="93" t="s">
        <v>715</v>
      </c>
      <c r="C21" s="93" t="s">
        <v>1957</v>
      </c>
      <c r="D21" s="93">
        <v>2022</v>
      </c>
      <c r="E21" s="94">
        <v>0</v>
      </c>
    </row>
    <row r="22" spans="1:5" s="48" customFormat="1" ht="22.8" x14ac:dyDescent="0.3">
      <c r="A22" s="93">
        <v>25</v>
      </c>
      <c r="B22" s="93" t="s">
        <v>749</v>
      </c>
      <c r="C22" s="93" t="s">
        <v>1957</v>
      </c>
      <c r="D22" s="93">
        <v>2022</v>
      </c>
      <c r="E22" s="94">
        <v>16033355</v>
      </c>
    </row>
    <row r="23" spans="1:5" s="48" customFormat="1" x14ac:dyDescent="0.3">
      <c r="A23" s="93">
        <v>3107</v>
      </c>
      <c r="B23" s="93" t="s">
        <v>713</v>
      </c>
      <c r="C23" s="93" t="s">
        <v>1957</v>
      </c>
      <c r="D23" s="93">
        <v>2022</v>
      </c>
      <c r="E23" s="94">
        <v>216592319</v>
      </c>
    </row>
    <row r="24" spans="1:5" s="48" customFormat="1" x14ac:dyDescent="0.3">
      <c r="A24" s="93">
        <v>3108</v>
      </c>
      <c r="B24" s="93" t="s">
        <v>716</v>
      </c>
      <c r="C24" s="93" t="s">
        <v>1957</v>
      </c>
      <c r="D24" s="93">
        <v>2022</v>
      </c>
      <c r="E24" s="94">
        <v>267993781.16999999</v>
      </c>
    </row>
    <row r="25" spans="1:5" s="48" customFormat="1" x14ac:dyDescent="0.3">
      <c r="A25" s="93">
        <v>3110</v>
      </c>
      <c r="B25" s="93" t="s">
        <v>736</v>
      </c>
      <c r="C25" s="93" t="s">
        <v>1957</v>
      </c>
      <c r="D25" s="93">
        <v>2022</v>
      </c>
      <c r="E25" s="94">
        <v>4834453</v>
      </c>
    </row>
    <row r="26" spans="1:5" s="48" customFormat="1" ht="22.8" x14ac:dyDescent="0.3">
      <c r="A26" s="93">
        <v>3111</v>
      </c>
      <c r="B26" s="93" t="s">
        <v>1471</v>
      </c>
      <c r="C26" s="93" t="s">
        <v>1957</v>
      </c>
      <c r="D26" s="93">
        <v>2022</v>
      </c>
      <c r="E26" s="94">
        <v>3162505</v>
      </c>
    </row>
    <row r="27" spans="1:5" s="48" customFormat="1" x14ac:dyDescent="0.3">
      <c r="A27" s="93">
        <v>3112</v>
      </c>
      <c r="B27" s="93" t="s">
        <v>745</v>
      </c>
      <c r="C27" s="93" t="s">
        <v>1957</v>
      </c>
      <c r="D27" s="93">
        <v>2022</v>
      </c>
      <c r="E27" s="94">
        <v>3506218</v>
      </c>
    </row>
    <row r="28" spans="1:5" s="48" customFormat="1" x14ac:dyDescent="0.3">
      <c r="A28" s="93">
        <v>3113</v>
      </c>
      <c r="B28" s="93" t="s">
        <v>751</v>
      </c>
      <c r="C28" s="93" t="s">
        <v>1957</v>
      </c>
      <c r="D28" s="93">
        <v>2022</v>
      </c>
      <c r="E28" s="94">
        <v>23899811</v>
      </c>
    </row>
    <row r="29" spans="1:5" s="48" customFormat="1" ht="22.8" x14ac:dyDescent="0.3">
      <c r="A29" s="93">
        <v>3115</v>
      </c>
      <c r="B29" s="93" t="s">
        <v>760</v>
      </c>
      <c r="C29" s="93" t="s">
        <v>1957</v>
      </c>
      <c r="D29" s="93">
        <v>2022</v>
      </c>
      <c r="E29" s="94">
        <v>209005582</v>
      </c>
    </row>
    <row r="30" spans="1:5" s="48" customFormat="1" x14ac:dyDescent="0.3">
      <c r="A30" s="93">
        <v>345</v>
      </c>
      <c r="B30" s="93" t="s">
        <v>744</v>
      </c>
      <c r="C30" s="93" t="s">
        <v>1957</v>
      </c>
      <c r="D30" s="93">
        <v>2022</v>
      </c>
      <c r="E30" s="94">
        <v>3889318</v>
      </c>
    </row>
    <row r="31" spans="1:5" s="48" customFormat="1" x14ac:dyDescent="0.3">
      <c r="A31" s="93">
        <v>39</v>
      </c>
      <c r="B31" s="93" t="s">
        <v>717</v>
      </c>
      <c r="C31" s="93" t="s">
        <v>1957</v>
      </c>
      <c r="D31" s="93">
        <v>2022</v>
      </c>
      <c r="E31" s="94">
        <v>8541329</v>
      </c>
    </row>
    <row r="32" spans="1:5" s="48" customFormat="1" x14ac:dyDescent="0.3">
      <c r="A32" s="93">
        <v>4</v>
      </c>
      <c r="B32" s="93" t="s">
        <v>704</v>
      </c>
      <c r="C32" s="93" t="s">
        <v>1957</v>
      </c>
      <c r="D32" s="93">
        <v>2022</v>
      </c>
      <c r="E32" s="94">
        <v>20551933</v>
      </c>
    </row>
    <row r="33" spans="1:5" s="48" customFormat="1" x14ac:dyDescent="0.3">
      <c r="A33" s="93">
        <v>40</v>
      </c>
      <c r="B33" s="93" t="s">
        <v>722</v>
      </c>
      <c r="C33" s="93" t="s">
        <v>1957</v>
      </c>
      <c r="D33" s="93">
        <v>2022</v>
      </c>
      <c r="E33" s="94">
        <v>2720486</v>
      </c>
    </row>
    <row r="34" spans="1:5" s="48" customFormat="1" x14ac:dyDescent="0.3">
      <c r="A34" s="93">
        <v>41</v>
      </c>
      <c r="B34" s="93" t="s">
        <v>850</v>
      </c>
      <c r="C34" s="93" t="s">
        <v>1957</v>
      </c>
      <c r="D34" s="93">
        <v>2022</v>
      </c>
      <c r="E34" s="94">
        <v>1212069.46</v>
      </c>
    </row>
    <row r="35" spans="1:5" s="48" customFormat="1" x14ac:dyDescent="0.3">
      <c r="A35" s="93">
        <v>42</v>
      </c>
      <c r="B35" s="93" t="s">
        <v>846</v>
      </c>
      <c r="C35" s="93" t="s">
        <v>1957</v>
      </c>
      <c r="D35" s="93">
        <v>2022</v>
      </c>
      <c r="E35" s="94">
        <v>9925753.1799999997</v>
      </c>
    </row>
    <row r="36" spans="1:5" s="48" customFormat="1" x14ac:dyDescent="0.3">
      <c r="A36" s="93">
        <v>46</v>
      </c>
      <c r="B36" s="93" t="s">
        <v>712</v>
      </c>
      <c r="C36" s="93" t="s">
        <v>1957</v>
      </c>
      <c r="D36" s="93">
        <v>2022</v>
      </c>
      <c r="E36" s="94">
        <v>19825577</v>
      </c>
    </row>
    <row r="37" spans="1:5" s="48" customFormat="1" ht="22.8" x14ac:dyDescent="0.3">
      <c r="A37" s="93">
        <v>5</v>
      </c>
      <c r="B37" s="93" t="s">
        <v>703</v>
      </c>
      <c r="C37" s="93" t="s">
        <v>1957</v>
      </c>
      <c r="D37" s="93">
        <v>2022</v>
      </c>
      <c r="E37" s="94">
        <v>1884739</v>
      </c>
    </row>
    <row r="38" spans="1:5" s="48" customFormat="1" x14ac:dyDescent="0.3">
      <c r="A38" s="93">
        <v>50</v>
      </c>
      <c r="B38" s="93" t="s">
        <v>856</v>
      </c>
      <c r="C38" s="93" t="s">
        <v>1957</v>
      </c>
      <c r="D38" s="93">
        <v>2022</v>
      </c>
      <c r="E38" s="94">
        <v>0</v>
      </c>
    </row>
    <row r="39" spans="1:5" s="48" customFormat="1" x14ac:dyDescent="0.3">
      <c r="A39" s="93">
        <v>51</v>
      </c>
      <c r="B39" s="93" t="s">
        <v>719</v>
      </c>
      <c r="C39" s="93" t="s">
        <v>1957</v>
      </c>
      <c r="D39" s="93">
        <v>2022</v>
      </c>
      <c r="E39" s="94">
        <v>3368528</v>
      </c>
    </row>
    <row r="40" spans="1:5" s="48" customFormat="1" ht="22.8" x14ac:dyDescent="0.3">
      <c r="A40" s="93">
        <v>53</v>
      </c>
      <c r="B40" s="93" t="s">
        <v>709</v>
      </c>
      <c r="C40" s="93" t="s">
        <v>1957</v>
      </c>
      <c r="D40" s="93">
        <v>2022</v>
      </c>
      <c r="E40" s="94">
        <v>243347</v>
      </c>
    </row>
    <row r="41" spans="1:5" s="48" customFormat="1" x14ac:dyDescent="0.3">
      <c r="A41" s="93">
        <v>57</v>
      </c>
      <c r="B41" s="93" t="s">
        <v>720</v>
      </c>
      <c r="C41" s="93" t="s">
        <v>1957</v>
      </c>
      <c r="D41" s="93">
        <v>2022</v>
      </c>
      <c r="E41" s="94">
        <v>0</v>
      </c>
    </row>
    <row r="42" spans="1:5" s="48" customFormat="1" ht="22.8" x14ac:dyDescent="0.3">
      <c r="A42" s="93">
        <v>59</v>
      </c>
      <c r="B42" s="93" t="s">
        <v>714</v>
      </c>
      <c r="C42" s="93" t="s">
        <v>1957</v>
      </c>
      <c r="D42" s="93">
        <v>2022</v>
      </c>
      <c r="E42" s="94">
        <v>0</v>
      </c>
    </row>
    <row r="43" spans="1:5" s="48" customFormat="1" x14ac:dyDescent="0.3">
      <c r="A43" s="93">
        <v>6309</v>
      </c>
      <c r="B43" s="93" t="s">
        <v>707</v>
      </c>
      <c r="C43" s="93" t="s">
        <v>1957</v>
      </c>
      <c r="D43" s="93">
        <v>2022</v>
      </c>
      <c r="E43" s="94">
        <v>8171675.1100000003</v>
      </c>
    </row>
    <row r="44" spans="1:5" s="48" customFormat="1" ht="22.8" x14ac:dyDescent="0.3">
      <c r="A44" s="93">
        <v>6546</v>
      </c>
      <c r="B44" s="93" t="s">
        <v>860</v>
      </c>
      <c r="C44" s="93" t="s">
        <v>1957</v>
      </c>
      <c r="D44" s="93">
        <v>2022</v>
      </c>
      <c r="E44" s="94">
        <v>3331799.32</v>
      </c>
    </row>
    <row r="45" spans="1:5" s="48" customFormat="1" x14ac:dyDescent="0.3">
      <c r="A45" s="93">
        <v>6547</v>
      </c>
      <c r="B45" s="93" t="s">
        <v>735</v>
      </c>
      <c r="C45" s="93" t="s">
        <v>1957</v>
      </c>
      <c r="D45" s="93">
        <v>2022</v>
      </c>
      <c r="E45" s="94">
        <v>9066025</v>
      </c>
    </row>
    <row r="46" spans="1:5" s="48" customFormat="1" ht="22.8" x14ac:dyDescent="0.3">
      <c r="A46" s="93">
        <v>68</v>
      </c>
      <c r="B46" s="93" t="s">
        <v>723</v>
      </c>
      <c r="C46" s="93" t="s">
        <v>1957</v>
      </c>
      <c r="D46" s="93">
        <v>2022</v>
      </c>
      <c r="E46" s="94">
        <v>3679597</v>
      </c>
    </row>
    <row r="47" spans="1:5" s="48" customFormat="1" ht="22.8" x14ac:dyDescent="0.3">
      <c r="A47" s="93">
        <v>6963</v>
      </c>
      <c r="B47" s="93" t="s">
        <v>747</v>
      </c>
      <c r="C47" s="93" t="s">
        <v>1957</v>
      </c>
      <c r="D47" s="93">
        <v>2022</v>
      </c>
      <c r="E47" s="94">
        <v>165337</v>
      </c>
    </row>
    <row r="48" spans="1:5" s="48" customFormat="1" x14ac:dyDescent="0.3">
      <c r="A48" s="93">
        <v>73</v>
      </c>
      <c r="B48" s="93" t="s">
        <v>725</v>
      </c>
      <c r="C48" s="93" t="s">
        <v>1957</v>
      </c>
      <c r="D48" s="93">
        <v>2022</v>
      </c>
      <c r="E48" s="94">
        <v>2148289</v>
      </c>
    </row>
    <row r="49" spans="1:5" s="48" customFormat="1" x14ac:dyDescent="0.3">
      <c r="A49" s="93">
        <v>75</v>
      </c>
      <c r="B49" s="93" t="s">
        <v>849</v>
      </c>
      <c r="C49" s="93" t="s">
        <v>1957</v>
      </c>
      <c r="D49" s="93">
        <v>2022</v>
      </c>
      <c r="E49" s="94">
        <v>6052723.5499999998</v>
      </c>
    </row>
    <row r="50" spans="1:5" s="48" customFormat="1" x14ac:dyDescent="0.3">
      <c r="A50" s="93">
        <v>77</v>
      </c>
      <c r="B50" s="93" t="s">
        <v>726</v>
      </c>
      <c r="C50" s="93" t="s">
        <v>1957</v>
      </c>
      <c r="D50" s="93">
        <v>2022</v>
      </c>
      <c r="E50" s="94">
        <v>21840185</v>
      </c>
    </row>
    <row r="51" spans="1:5" s="48" customFormat="1" ht="22.8" x14ac:dyDescent="0.3">
      <c r="A51" s="93">
        <v>79</v>
      </c>
      <c r="B51" s="93" t="s">
        <v>710</v>
      </c>
      <c r="C51" s="93" t="s">
        <v>1957</v>
      </c>
      <c r="D51" s="93">
        <v>2022</v>
      </c>
      <c r="E51" s="94">
        <v>2224770</v>
      </c>
    </row>
    <row r="52" spans="1:5" s="48" customFormat="1" x14ac:dyDescent="0.3">
      <c r="A52" s="93">
        <v>8</v>
      </c>
      <c r="B52" s="93" t="s">
        <v>721</v>
      </c>
      <c r="C52" s="93" t="s">
        <v>1957</v>
      </c>
      <c r="D52" s="93">
        <v>2022</v>
      </c>
      <c r="E52" s="94">
        <v>343883</v>
      </c>
    </row>
    <row r="53" spans="1:5" s="48" customFormat="1" x14ac:dyDescent="0.3">
      <c r="A53" s="93">
        <v>83</v>
      </c>
      <c r="B53" s="93" t="s">
        <v>728</v>
      </c>
      <c r="C53" s="93" t="s">
        <v>1957</v>
      </c>
      <c r="D53" s="93">
        <v>2022</v>
      </c>
      <c r="E53" s="94">
        <v>56940636</v>
      </c>
    </row>
    <row r="54" spans="1:5" s="48" customFormat="1" x14ac:dyDescent="0.3">
      <c r="A54" s="93">
        <v>85</v>
      </c>
      <c r="B54" s="93" t="s">
        <v>729</v>
      </c>
      <c r="C54" s="93" t="s">
        <v>1957</v>
      </c>
      <c r="D54" s="93">
        <v>2022</v>
      </c>
      <c r="E54" s="94">
        <v>10968591</v>
      </c>
    </row>
    <row r="55" spans="1:5" s="48" customFormat="1" ht="22.8" x14ac:dyDescent="0.3">
      <c r="A55" s="93">
        <v>8701</v>
      </c>
      <c r="B55" s="93" t="s">
        <v>753</v>
      </c>
      <c r="C55" s="93" t="s">
        <v>1957</v>
      </c>
      <c r="D55" s="93">
        <v>2022</v>
      </c>
      <c r="E55" s="94">
        <v>6131434.5599999996</v>
      </c>
    </row>
    <row r="56" spans="1:5" s="48" customFormat="1" ht="22.8" x14ac:dyDescent="0.3">
      <c r="A56" s="93">
        <v>8702</v>
      </c>
      <c r="B56" s="93" t="s">
        <v>711</v>
      </c>
      <c r="C56" s="93" t="s">
        <v>1957</v>
      </c>
      <c r="D56" s="93">
        <v>2022</v>
      </c>
      <c r="E56" s="94">
        <v>7628229</v>
      </c>
    </row>
    <row r="57" spans="1:5" s="48" customFormat="1" x14ac:dyDescent="0.3">
      <c r="A57" s="93">
        <v>88</v>
      </c>
      <c r="B57" s="93" t="s">
        <v>731</v>
      </c>
      <c r="C57" s="93" t="s">
        <v>1957</v>
      </c>
      <c r="D57" s="93">
        <v>2022</v>
      </c>
      <c r="E57" s="94">
        <v>174507</v>
      </c>
    </row>
    <row r="58" spans="1:5" s="48" customFormat="1" ht="22.8" x14ac:dyDescent="0.3">
      <c r="A58" s="93">
        <v>89</v>
      </c>
      <c r="B58" s="93" t="s">
        <v>732</v>
      </c>
      <c r="C58" s="93" t="s">
        <v>1957</v>
      </c>
      <c r="D58" s="93">
        <v>2022</v>
      </c>
      <c r="E58" s="94">
        <v>0</v>
      </c>
    </row>
    <row r="59" spans="1:5" s="48" customFormat="1" ht="22.8" x14ac:dyDescent="0.3">
      <c r="A59" s="93">
        <v>91</v>
      </c>
      <c r="B59" s="93" t="s">
        <v>733</v>
      </c>
      <c r="C59" s="93" t="s">
        <v>1957</v>
      </c>
      <c r="D59" s="93">
        <v>2022</v>
      </c>
      <c r="E59" s="94">
        <v>0</v>
      </c>
    </row>
    <row r="60" spans="1:5" s="48" customFormat="1" ht="22.8" x14ac:dyDescent="0.3">
      <c r="A60" s="93">
        <v>97</v>
      </c>
      <c r="B60" s="93" t="s">
        <v>737</v>
      </c>
      <c r="C60" s="93" t="s">
        <v>1957</v>
      </c>
      <c r="D60" s="93">
        <v>2022</v>
      </c>
      <c r="E60" s="94">
        <v>1859673</v>
      </c>
    </row>
    <row r="61" spans="1:5" s="48" customFormat="1" ht="22.8" x14ac:dyDescent="0.3">
      <c r="A61" s="93">
        <v>98</v>
      </c>
      <c r="B61" s="93" t="s">
        <v>708</v>
      </c>
      <c r="C61" s="93" t="s">
        <v>1957</v>
      </c>
      <c r="D61" s="93">
        <v>2022</v>
      </c>
      <c r="E61" s="94">
        <v>512305</v>
      </c>
    </row>
    <row r="62" spans="1:5" s="48" customFormat="1" x14ac:dyDescent="0.3">
      <c r="A62" s="93">
        <v>99</v>
      </c>
      <c r="B62" s="93" t="s">
        <v>854</v>
      </c>
      <c r="C62" s="93" t="s">
        <v>1957</v>
      </c>
      <c r="D62" s="93">
        <v>2022</v>
      </c>
      <c r="E62" s="94">
        <v>2995793.68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3802-5725-48C2-A524-00AC08C642E6}">
  <sheetPr codeName="Sheet49">
    <tabColor rgb="FFF6B2F8"/>
  </sheetPr>
  <dimension ref="A1:B1"/>
  <sheetViews>
    <sheetView workbookViewId="0">
      <selection activeCell="F12" sqref="F12"/>
    </sheetView>
  </sheetViews>
  <sheetFormatPr defaultRowHeight="14.4" x14ac:dyDescent="0.3"/>
  <cols>
    <col min="1" max="1" width="25.77734375" bestFit="1" customWidth="1"/>
  </cols>
  <sheetData>
    <row r="1" spans="1:2" x14ac:dyDescent="0.3">
      <c r="A1" t="s">
        <v>2872</v>
      </c>
      <c r="B1" s="282" t="s">
        <v>2893</v>
      </c>
    </row>
  </sheetData>
  <hyperlinks>
    <hyperlink ref="B1" r:id="rId1" display="https://chiama.sharepoint.com/:w:/s/PFA-NEW-PFAFolders/EchXleFgQARKlnLbvnZeAZoByG-tWgmsqfptvpLVfPTVCw?e=wn1v6x" xr:uid="{CC69C00D-9924-4EBD-9E08-816C5D12EC67}"/>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8718D-265F-402E-84CB-D6C179871705}">
  <sheetPr codeName="Sheet46">
    <tabColor theme="0" tint="-0.34998626667073579"/>
  </sheetPr>
  <dimension ref="A1:E62"/>
  <sheetViews>
    <sheetView workbookViewId="0">
      <selection activeCell="E13" sqref="E13"/>
    </sheetView>
  </sheetViews>
  <sheetFormatPr defaultRowHeight="14.4" x14ac:dyDescent="0.3"/>
  <cols>
    <col min="2" max="2" width="16.77734375" customWidth="1"/>
    <col min="3" max="3" width="16.21875" customWidth="1"/>
    <col min="4" max="4" width="21.5546875" customWidth="1"/>
    <col min="5" max="5" width="29.5546875" customWidth="1"/>
  </cols>
  <sheetData>
    <row r="1" spans="1:5" x14ac:dyDescent="0.3">
      <c r="A1" s="236" t="s">
        <v>121</v>
      </c>
      <c r="B1" s="237" t="s">
        <v>762</v>
      </c>
      <c r="C1" s="236" t="s">
        <v>763</v>
      </c>
      <c r="D1" s="236" t="s">
        <v>765</v>
      </c>
      <c r="E1" s="236" t="s">
        <v>1956</v>
      </c>
    </row>
    <row r="2" spans="1:5" s="48" customFormat="1" x14ac:dyDescent="0.3">
      <c r="A2" s="93">
        <v>1</v>
      </c>
      <c r="B2" s="93" t="s">
        <v>701</v>
      </c>
      <c r="C2" s="93" t="s">
        <v>1957</v>
      </c>
      <c r="D2" s="93">
        <v>2021</v>
      </c>
      <c r="E2" s="94">
        <v>722841</v>
      </c>
    </row>
    <row r="3" spans="1:5" s="48" customFormat="1" x14ac:dyDescent="0.3">
      <c r="A3" s="93">
        <v>100</v>
      </c>
      <c r="B3" s="93" t="s">
        <v>739</v>
      </c>
      <c r="C3" s="93" t="s">
        <v>1957</v>
      </c>
      <c r="D3" s="93">
        <v>2021</v>
      </c>
      <c r="E3" s="94">
        <v>4640290</v>
      </c>
    </row>
    <row r="4" spans="1:5" s="48" customFormat="1" ht="22.8" x14ac:dyDescent="0.3">
      <c r="A4" s="93">
        <v>101</v>
      </c>
      <c r="B4" s="93" t="s">
        <v>740</v>
      </c>
      <c r="C4" s="93" t="s">
        <v>1957</v>
      </c>
      <c r="D4" s="93">
        <v>2021</v>
      </c>
      <c r="E4" s="94">
        <v>0</v>
      </c>
    </row>
    <row r="5" spans="1:5" s="48" customFormat="1" ht="22.8" x14ac:dyDescent="0.3">
      <c r="A5" s="93">
        <v>103</v>
      </c>
      <c r="B5" s="93" t="s">
        <v>742</v>
      </c>
      <c r="C5" s="93" t="s">
        <v>1957</v>
      </c>
      <c r="D5" s="93">
        <v>2021</v>
      </c>
      <c r="E5" s="94">
        <v>124205</v>
      </c>
    </row>
    <row r="6" spans="1:5" s="48" customFormat="1" x14ac:dyDescent="0.3">
      <c r="A6" s="93">
        <v>104</v>
      </c>
      <c r="B6" s="93" t="s">
        <v>759</v>
      </c>
      <c r="C6" s="93" t="s">
        <v>1957</v>
      </c>
      <c r="D6" s="93">
        <v>2021</v>
      </c>
      <c r="E6" s="94">
        <v>15178305.076208699</v>
      </c>
    </row>
    <row r="7" spans="1:5" s="48" customFormat="1" ht="22.8" x14ac:dyDescent="0.3">
      <c r="A7" s="93">
        <v>105</v>
      </c>
      <c r="B7" s="93" t="s">
        <v>743</v>
      </c>
      <c r="C7" s="93" t="s">
        <v>1957</v>
      </c>
      <c r="D7" s="93">
        <v>2021</v>
      </c>
      <c r="E7" s="94">
        <v>0</v>
      </c>
    </row>
    <row r="8" spans="1:5" s="48" customFormat="1" x14ac:dyDescent="0.3">
      <c r="A8" s="93">
        <v>106</v>
      </c>
      <c r="B8" s="93" t="s">
        <v>705</v>
      </c>
      <c r="C8" s="93" t="s">
        <v>1957</v>
      </c>
      <c r="D8" s="93">
        <v>2021</v>
      </c>
      <c r="E8" s="94">
        <v>754433</v>
      </c>
    </row>
    <row r="9" spans="1:5" s="48" customFormat="1" ht="22.8" x14ac:dyDescent="0.3">
      <c r="A9" s="93">
        <v>114</v>
      </c>
      <c r="B9" s="93" t="s">
        <v>851</v>
      </c>
      <c r="C9" s="93" t="s">
        <v>1957</v>
      </c>
      <c r="D9" s="93">
        <v>2021</v>
      </c>
      <c r="E9" s="94">
        <v>3503061.77</v>
      </c>
    </row>
    <row r="10" spans="1:5" s="48" customFormat="1" ht="22.8" x14ac:dyDescent="0.3">
      <c r="A10" s="93">
        <v>11467</v>
      </c>
      <c r="B10" s="93" t="s">
        <v>853</v>
      </c>
      <c r="C10" s="93" t="s">
        <v>1957</v>
      </c>
      <c r="D10" s="93">
        <v>2021</v>
      </c>
      <c r="E10" s="94">
        <v>835210.81</v>
      </c>
    </row>
    <row r="11" spans="1:5" s="48" customFormat="1" ht="22.8" x14ac:dyDescent="0.3">
      <c r="A11" s="93">
        <v>11718</v>
      </c>
      <c r="B11" s="93" t="s">
        <v>748</v>
      </c>
      <c r="C11" s="93" t="s">
        <v>1957</v>
      </c>
      <c r="D11" s="93">
        <v>2021</v>
      </c>
      <c r="E11" s="94">
        <v>399887</v>
      </c>
    </row>
    <row r="12" spans="1:5" s="48" customFormat="1" x14ac:dyDescent="0.3">
      <c r="A12" s="93">
        <v>122</v>
      </c>
      <c r="B12" s="93" t="s">
        <v>750</v>
      </c>
      <c r="C12" s="93" t="s">
        <v>1957</v>
      </c>
      <c r="D12" s="93">
        <v>2021</v>
      </c>
      <c r="E12" s="94">
        <v>2990696</v>
      </c>
    </row>
    <row r="13" spans="1:5" s="48" customFormat="1" ht="22.8" x14ac:dyDescent="0.3">
      <c r="A13" s="93">
        <v>126</v>
      </c>
      <c r="B13" s="93" t="s">
        <v>852</v>
      </c>
      <c r="C13" s="93" t="s">
        <v>1957</v>
      </c>
      <c r="D13" s="93">
        <v>2021</v>
      </c>
      <c r="E13" s="94">
        <v>3879461.03</v>
      </c>
    </row>
    <row r="14" spans="1:5" s="48" customFormat="1" x14ac:dyDescent="0.3">
      <c r="A14" s="93">
        <v>127</v>
      </c>
      <c r="B14" s="93" t="s">
        <v>746</v>
      </c>
      <c r="C14" s="93" t="s">
        <v>1957</v>
      </c>
      <c r="D14" s="93">
        <v>2021</v>
      </c>
      <c r="E14" s="94">
        <v>1612830</v>
      </c>
    </row>
    <row r="15" spans="1:5" s="48" customFormat="1" ht="22.8" x14ac:dyDescent="0.3">
      <c r="A15" s="93">
        <v>129</v>
      </c>
      <c r="B15" s="93" t="s">
        <v>758</v>
      </c>
      <c r="C15" s="93" t="s">
        <v>1957</v>
      </c>
      <c r="D15" s="93">
        <v>2021</v>
      </c>
      <c r="E15" s="94">
        <v>2337499</v>
      </c>
    </row>
    <row r="16" spans="1:5" s="48" customFormat="1" x14ac:dyDescent="0.3">
      <c r="A16" s="93">
        <v>133</v>
      </c>
      <c r="B16" s="93" t="s">
        <v>730</v>
      </c>
      <c r="C16" s="93" t="s">
        <v>1957</v>
      </c>
      <c r="D16" s="93">
        <v>2021</v>
      </c>
      <c r="E16" s="94">
        <v>13219023</v>
      </c>
    </row>
    <row r="17" spans="1:5" s="48" customFormat="1" x14ac:dyDescent="0.3">
      <c r="A17" s="93">
        <v>138</v>
      </c>
      <c r="B17" s="93" t="s">
        <v>861</v>
      </c>
      <c r="C17" s="93" t="s">
        <v>1957</v>
      </c>
      <c r="D17" s="93">
        <v>2021</v>
      </c>
      <c r="E17" s="94">
        <v>744784.99</v>
      </c>
    </row>
    <row r="18" spans="1:5" s="48" customFormat="1" x14ac:dyDescent="0.3">
      <c r="A18" s="93">
        <v>14495</v>
      </c>
      <c r="B18" s="93" t="s">
        <v>706</v>
      </c>
      <c r="C18" s="93" t="s">
        <v>1957</v>
      </c>
      <c r="D18" s="93">
        <v>2021</v>
      </c>
      <c r="E18" s="94">
        <v>968375</v>
      </c>
    </row>
    <row r="19" spans="1:5" s="48" customFormat="1" x14ac:dyDescent="0.3">
      <c r="A19" s="93">
        <v>14496</v>
      </c>
      <c r="B19" s="93" t="s">
        <v>1955</v>
      </c>
      <c r="C19" s="93" t="s">
        <v>1957</v>
      </c>
      <c r="D19" s="93">
        <v>2021</v>
      </c>
      <c r="E19" s="94">
        <v>20151378</v>
      </c>
    </row>
    <row r="20" spans="1:5" s="48" customFormat="1" x14ac:dyDescent="0.3">
      <c r="A20" s="93">
        <v>2</v>
      </c>
      <c r="B20" s="93" t="s">
        <v>702</v>
      </c>
      <c r="C20" s="93" t="s">
        <v>1957</v>
      </c>
      <c r="D20" s="93">
        <v>2021</v>
      </c>
      <c r="E20" s="94">
        <v>613029</v>
      </c>
    </row>
    <row r="21" spans="1:5" s="48" customFormat="1" ht="22.8" x14ac:dyDescent="0.3">
      <c r="A21" s="93">
        <v>22</v>
      </c>
      <c r="B21" s="93" t="s">
        <v>715</v>
      </c>
      <c r="C21" s="93" t="s">
        <v>1957</v>
      </c>
      <c r="D21" s="93">
        <v>2021</v>
      </c>
      <c r="E21" s="94">
        <v>0</v>
      </c>
    </row>
    <row r="22" spans="1:5" s="48" customFormat="1" ht="22.8" x14ac:dyDescent="0.3">
      <c r="A22" s="93">
        <v>25</v>
      </c>
      <c r="B22" s="93" t="s">
        <v>749</v>
      </c>
      <c r="C22" s="93" t="s">
        <v>1957</v>
      </c>
      <c r="D22" s="93">
        <v>2021</v>
      </c>
      <c r="E22" s="94">
        <v>14277841</v>
      </c>
    </row>
    <row r="23" spans="1:5" s="48" customFormat="1" x14ac:dyDescent="0.3">
      <c r="A23" s="93">
        <v>3107</v>
      </c>
      <c r="B23" s="93" t="s">
        <v>713</v>
      </c>
      <c r="C23" s="93" t="s">
        <v>1957</v>
      </c>
      <c r="D23" s="93">
        <v>2021</v>
      </c>
      <c r="E23" s="94">
        <v>199780095.43000001</v>
      </c>
    </row>
    <row r="24" spans="1:5" s="48" customFormat="1" ht="22.8" x14ac:dyDescent="0.3">
      <c r="A24" s="93">
        <v>3108</v>
      </c>
      <c r="B24" s="93" t="s">
        <v>716</v>
      </c>
      <c r="C24" s="93" t="s">
        <v>1957</v>
      </c>
      <c r="D24" s="93">
        <v>2021</v>
      </c>
      <c r="E24" s="94">
        <v>256364577</v>
      </c>
    </row>
    <row r="25" spans="1:5" s="48" customFormat="1" ht="22.8" x14ac:dyDescent="0.3">
      <c r="A25" s="93">
        <v>3110</v>
      </c>
      <c r="B25" s="93" t="s">
        <v>736</v>
      </c>
      <c r="C25" s="93" t="s">
        <v>1957</v>
      </c>
      <c r="D25" s="93">
        <v>2021</v>
      </c>
      <c r="E25" s="94">
        <v>4445266</v>
      </c>
    </row>
    <row r="26" spans="1:5" s="48" customFormat="1" ht="22.8" x14ac:dyDescent="0.3">
      <c r="A26" s="93">
        <v>3111</v>
      </c>
      <c r="B26" s="93" t="s">
        <v>1471</v>
      </c>
      <c r="C26" s="93" t="s">
        <v>1957</v>
      </c>
      <c r="D26" s="93">
        <v>2021</v>
      </c>
      <c r="E26" s="94">
        <v>2650502</v>
      </c>
    </row>
    <row r="27" spans="1:5" s="48" customFormat="1" x14ac:dyDescent="0.3">
      <c r="A27" s="93">
        <v>3112</v>
      </c>
      <c r="B27" s="93" t="s">
        <v>745</v>
      </c>
      <c r="C27" s="93" t="s">
        <v>1957</v>
      </c>
      <c r="D27" s="93">
        <v>2021</v>
      </c>
      <c r="E27" s="94">
        <v>3363201.13</v>
      </c>
    </row>
    <row r="28" spans="1:5" s="48" customFormat="1" ht="22.8" x14ac:dyDescent="0.3">
      <c r="A28" s="93">
        <v>3113</v>
      </c>
      <c r="B28" s="93" t="s">
        <v>751</v>
      </c>
      <c r="C28" s="93" t="s">
        <v>1957</v>
      </c>
      <c r="D28" s="93">
        <v>2021</v>
      </c>
      <c r="E28" s="94">
        <v>22838250</v>
      </c>
    </row>
    <row r="29" spans="1:5" s="48" customFormat="1" ht="22.8" x14ac:dyDescent="0.3">
      <c r="A29" s="93">
        <v>3115</v>
      </c>
      <c r="B29" s="93" t="s">
        <v>760</v>
      </c>
      <c r="C29" s="93" t="s">
        <v>1957</v>
      </c>
      <c r="D29" s="93">
        <v>2021</v>
      </c>
      <c r="E29" s="94">
        <v>205637845</v>
      </c>
    </row>
    <row r="30" spans="1:5" s="48" customFormat="1" ht="22.8" x14ac:dyDescent="0.3">
      <c r="A30" s="93">
        <v>345</v>
      </c>
      <c r="B30" s="93" t="s">
        <v>744</v>
      </c>
      <c r="C30" s="93" t="s">
        <v>1957</v>
      </c>
      <c r="D30" s="93">
        <v>2021</v>
      </c>
      <c r="E30" s="94">
        <v>3889318</v>
      </c>
    </row>
    <row r="31" spans="1:5" s="48" customFormat="1" x14ac:dyDescent="0.3">
      <c r="A31" s="93">
        <v>39</v>
      </c>
      <c r="B31" s="93" t="s">
        <v>717</v>
      </c>
      <c r="C31" s="93" t="s">
        <v>1957</v>
      </c>
      <c r="D31" s="93">
        <v>2021</v>
      </c>
      <c r="E31" s="94">
        <v>7293922</v>
      </c>
    </row>
    <row r="32" spans="1:5" s="48" customFormat="1" x14ac:dyDescent="0.3">
      <c r="A32" s="93">
        <v>4</v>
      </c>
      <c r="B32" s="93" t="s">
        <v>704</v>
      </c>
      <c r="C32" s="93" t="s">
        <v>1957</v>
      </c>
      <c r="D32" s="93">
        <v>2021</v>
      </c>
      <c r="E32" s="94">
        <v>20687548</v>
      </c>
    </row>
    <row r="33" spans="1:5" s="48" customFormat="1" x14ac:dyDescent="0.3">
      <c r="A33" s="93">
        <v>40</v>
      </c>
      <c r="B33" s="93" t="s">
        <v>722</v>
      </c>
      <c r="C33" s="93" t="s">
        <v>1957</v>
      </c>
      <c r="D33" s="93">
        <v>2021</v>
      </c>
      <c r="E33" s="94">
        <v>2601442</v>
      </c>
    </row>
    <row r="34" spans="1:5" s="48" customFormat="1" ht="22.8" x14ac:dyDescent="0.3">
      <c r="A34" s="93">
        <v>41</v>
      </c>
      <c r="B34" s="93" t="s">
        <v>850</v>
      </c>
      <c r="C34" s="93" t="s">
        <v>1957</v>
      </c>
      <c r="D34" s="93">
        <v>2021</v>
      </c>
      <c r="E34" s="94">
        <v>1735153.42</v>
      </c>
    </row>
    <row r="35" spans="1:5" s="48" customFormat="1" x14ac:dyDescent="0.3">
      <c r="A35" s="93">
        <v>42</v>
      </c>
      <c r="B35" s="93" t="s">
        <v>846</v>
      </c>
      <c r="C35" s="93" t="s">
        <v>1957</v>
      </c>
      <c r="D35" s="93">
        <v>2021</v>
      </c>
      <c r="E35" s="94">
        <v>8342449.7000000002</v>
      </c>
    </row>
    <row r="36" spans="1:5" s="48" customFormat="1" ht="22.8" x14ac:dyDescent="0.3">
      <c r="A36" s="93">
        <v>46</v>
      </c>
      <c r="B36" s="93" t="s">
        <v>712</v>
      </c>
      <c r="C36" s="93" t="s">
        <v>1957</v>
      </c>
      <c r="D36" s="93">
        <v>2021</v>
      </c>
      <c r="E36" s="94">
        <v>18583308</v>
      </c>
    </row>
    <row r="37" spans="1:5" s="48" customFormat="1" ht="22.8" x14ac:dyDescent="0.3">
      <c r="A37" s="93">
        <v>5</v>
      </c>
      <c r="B37" s="93" t="s">
        <v>703</v>
      </c>
      <c r="C37" s="93" t="s">
        <v>1957</v>
      </c>
      <c r="D37" s="93">
        <v>2021</v>
      </c>
      <c r="E37" s="94">
        <v>1796292</v>
      </c>
    </row>
    <row r="38" spans="1:5" s="48" customFormat="1" ht="22.8" x14ac:dyDescent="0.3">
      <c r="A38" s="93">
        <v>50</v>
      </c>
      <c r="B38" s="93" t="s">
        <v>856</v>
      </c>
      <c r="C38" s="93" t="s">
        <v>1957</v>
      </c>
      <c r="D38" s="93">
        <v>2021</v>
      </c>
      <c r="E38" s="94">
        <v>0</v>
      </c>
    </row>
    <row r="39" spans="1:5" s="48" customFormat="1" ht="22.8" x14ac:dyDescent="0.3">
      <c r="A39" s="93">
        <v>51</v>
      </c>
      <c r="B39" s="93" t="s">
        <v>719</v>
      </c>
      <c r="C39" s="93" t="s">
        <v>1957</v>
      </c>
      <c r="D39" s="93">
        <v>2021</v>
      </c>
      <c r="E39" s="94">
        <v>15437357</v>
      </c>
    </row>
    <row r="40" spans="1:5" s="48" customFormat="1" ht="22.8" x14ac:dyDescent="0.3">
      <c r="A40" s="93">
        <v>53</v>
      </c>
      <c r="B40" s="93" t="s">
        <v>709</v>
      </c>
      <c r="C40" s="93" t="s">
        <v>1957</v>
      </c>
      <c r="D40" s="93">
        <v>2021</v>
      </c>
      <c r="E40" s="94">
        <v>241624</v>
      </c>
    </row>
    <row r="41" spans="1:5" s="48" customFormat="1" x14ac:dyDescent="0.3">
      <c r="A41" s="93">
        <v>57</v>
      </c>
      <c r="B41" s="93" t="s">
        <v>720</v>
      </c>
      <c r="C41" s="93" t="s">
        <v>1957</v>
      </c>
      <c r="D41" s="93">
        <v>2021</v>
      </c>
      <c r="E41" s="94">
        <v>0</v>
      </c>
    </row>
    <row r="42" spans="1:5" s="48" customFormat="1" ht="22.8" x14ac:dyDescent="0.3">
      <c r="A42" s="93">
        <v>59</v>
      </c>
      <c r="B42" s="93" t="s">
        <v>714</v>
      </c>
      <c r="C42" s="93" t="s">
        <v>1957</v>
      </c>
      <c r="D42" s="93">
        <v>2021</v>
      </c>
      <c r="E42" s="94">
        <v>0</v>
      </c>
    </row>
    <row r="43" spans="1:5" s="48" customFormat="1" ht="22.8" x14ac:dyDescent="0.3">
      <c r="A43" s="93">
        <v>6309</v>
      </c>
      <c r="B43" s="93" t="s">
        <v>707</v>
      </c>
      <c r="C43" s="93" t="s">
        <v>1957</v>
      </c>
      <c r="D43" s="93">
        <v>2021</v>
      </c>
      <c r="E43" s="94">
        <v>7955893.4400000004</v>
      </c>
    </row>
    <row r="44" spans="1:5" s="48" customFormat="1" ht="22.8" x14ac:dyDescent="0.3">
      <c r="A44" s="93">
        <v>6546</v>
      </c>
      <c r="B44" s="93" t="s">
        <v>860</v>
      </c>
      <c r="C44" s="93" t="s">
        <v>1957</v>
      </c>
      <c r="D44" s="93">
        <v>2021</v>
      </c>
      <c r="E44" s="94">
        <v>3323557.28</v>
      </c>
    </row>
    <row r="45" spans="1:5" s="48" customFormat="1" x14ac:dyDescent="0.3">
      <c r="A45" s="93">
        <v>6547</v>
      </c>
      <c r="B45" s="93" t="s">
        <v>735</v>
      </c>
      <c r="C45" s="93" t="s">
        <v>1957</v>
      </c>
      <c r="D45" s="93">
        <v>2021</v>
      </c>
      <c r="E45" s="94">
        <v>14554125</v>
      </c>
    </row>
    <row r="46" spans="1:5" s="48" customFormat="1" ht="22.8" x14ac:dyDescent="0.3">
      <c r="A46" s="93">
        <v>68</v>
      </c>
      <c r="B46" s="93" t="s">
        <v>723</v>
      </c>
      <c r="C46" s="93" t="s">
        <v>1957</v>
      </c>
      <c r="D46" s="93">
        <v>2021</v>
      </c>
      <c r="E46" s="94">
        <v>3635715</v>
      </c>
    </row>
    <row r="47" spans="1:5" s="48" customFormat="1" ht="22.8" x14ac:dyDescent="0.3">
      <c r="A47" s="93">
        <v>6963</v>
      </c>
      <c r="B47" s="93" t="s">
        <v>747</v>
      </c>
      <c r="C47" s="93" t="s">
        <v>1957</v>
      </c>
      <c r="D47" s="93">
        <v>2021</v>
      </c>
      <c r="E47" s="94">
        <v>446238</v>
      </c>
    </row>
    <row r="48" spans="1:5" s="48" customFormat="1" x14ac:dyDescent="0.3">
      <c r="A48" s="93">
        <v>73</v>
      </c>
      <c r="B48" s="93" t="s">
        <v>725</v>
      </c>
      <c r="C48" s="93" t="s">
        <v>1957</v>
      </c>
      <c r="D48" s="93">
        <v>2021</v>
      </c>
      <c r="E48" s="94">
        <v>2026095</v>
      </c>
    </row>
    <row r="49" spans="1:5" s="48" customFormat="1" ht="22.8" x14ac:dyDescent="0.3">
      <c r="A49" s="93">
        <v>75</v>
      </c>
      <c r="B49" s="93" t="s">
        <v>849</v>
      </c>
      <c r="C49" s="93" t="s">
        <v>1957</v>
      </c>
      <c r="D49" s="93">
        <v>2021</v>
      </c>
      <c r="E49" s="94">
        <v>5229559.84</v>
      </c>
    </row>
    <row r="50" spans="1:5" s="48" customFormat="1" x14ac:dyDescent="0.3">
      <c r="A50" s="93">
        <v>77</v>
      </c>
      <c r="B50" s="93" t="s">
        <v>726</v>
      </c>
      <c r="C50" s="93" t="s">
        <v>1957</v>
      </c>
      <c r="D50" s="93">
        <v>2021</v>
      </c>
      <c r="E50" s="94">
        <v>20174817</v>
      </c>
    </row>
    <row r="51" spans="1:5" s="48" customFormat="1" ht="22.8" x14ac:dyDescent="0.3">
      <c r="A51" s="93">
        <v>79</v>
      </c>
      <c r="B51" s="93" t="s">
        <v>710</v>
      </c>
      <c r="C51" s="93" t="s">
        <v>1957</v>
      </c>
      <c r="D51" s="93">
        <v>2021</v>
      </c>
      <c r="E51" s="94">
        <v>2818752</v>
      </c>
    </row>
    <row r="52" spans="1:5" s="48" customFormat="1" x14ac:dyDescent="0.3">
      <c r="A52" s="93">
        <v>8</v>
      </c>
      <c r="B52" s="93" t="s">
        <v>721</v>
      </c>
      <c r="C52" s="93" t="s">
        <v>1957</v>
      </c>
      <c r="D52" s="93">
        <v>2021</v>
      </c>
      <c r="E52" s="94">
        <v>313010</v>
      </c>
    </row>
    <row r="53" spans="1:5" s="48" customFormat="1" ht="22.8" x14ac:dyDescent="0.3">
      <c r="A53" s="93">
        <v>83</v>
      </c>
      <c r="B53" s="93" t="s">
        <v>728</v>
      </c>
      <c r="C53" s="93" t="s">
        <v>1957</v>
      </c>
      <c r="D53" s="93">
        <v>2021</v>
      </c>
      <c r="E53" s="94">
        <v>47574291</v>
      </c>
    </row>
    <row r="54" spans="1:5" s="48" customFormat="1" x14ac:dyDescent="0.3">
      <c r="A54" s="93">
        <v>85</v>
      </c>
      <c r="B54" s="93" t="s">
        <v>729</v>
      </c>
      <c r="C54" s="93" t="s">
        <v>1957</v>
      </c>
      <c r="D54" s="93">
        <v>2021</v>
      </c>
      <c r="E54" s="94">
        <v>6384516</v>
      </c>
    </row>
    <row r="55" spans="1:5" s="48" customFormat="1" ht="34.200000000000003" x14ac:dyDescent="0.3">
      <c r="A55" s="93">
        <v>8701</v>
      </c>
      <c r="B55" s="93" t="s">
        <v>753</v>
      </c>
      <c r="C55" s="93" t="s">
        <v>1957</v>
      </c>
      <c r="D55" s="93">
        <v>2021</v>
      </c>
      <c r="E55" s="94">
        <v>4789100.96</v>
      </c>
    </row>
    <row r="56" spans="1:5" s="48" customFormat="1" ht="22.8" x14ac:dyDescent="0.3">
      <c r="A56" s="93">
        <v>8702</v>
      </c>
      <c r="B56" s="93" t="s">
        <v>711</v>
      </c>
      <c r="C56" s="93" t="s">
        <v>1957</v>
      </c>
      <c r="D56" s="93">
        <v>2021</v>
      </c>
      <c r="E56" s="94">
        <v>8416494</v>
      </c>
    </row>
    <row r="57" spans="1:5" s="48" customFormat="1" ht="22.8" x14ac:dyDescent="0.3">
      <c r="A57" s="93">
        <v>88</v>
      </c>
      <c r="B57" s="93" t="s">
        <v>731</v>
      </c>
      <c r="C57" s="93" t="s">
        <v>1957</v>
      </c>
      <c r="D57" s="93">
        <v>2021</v>
      </c>
      <c r="E57" s="94">
        <v>190932.47</v>
      </c>
    </row>
    <row r="58" spans="1:5" s="48" customFormat="1" ht="22.8" x14ac:dyDescent="0.3">
      <c r="A58" s="93">
        <v>89</v>
      </c>
      <c r="B58" s="93" t="s">
        <v>732</v>
      </c>
      <c r="C58" s="93" t="s">
        <v>1957</v>
      </c>
      <c r="D58" s="93">
        <v>2021</v>
      </c>
      <c r="E58" s="94">
        <v>0</v>
      </c>
    </row>
    <row r="59" spans="1:5" s="48" customFormat="1" ht="22.8" x14ac:dyDescent="0.3">
      <c r="A59" s="93">
        <v>91</v>
      </c>
      <c r="B59" s="93" t="s">
        <v>733</v>
      </c>
      <c r="C59" s="93" t="s">
        <v>1957</v>
      </c>
      <c r="D59" s="93">
        <v>2021</v>
      </c>
      <c r="E59" s="94">
        <v>0</v>
      </c>
    </row>
    <row r="60" spans="1:5" s="48" customFormat="1" ht="22.8" x14ac:dyDescent="0.3">
      <c r="A60" s="93">
        <v>97</v>
      </c>
      <c r="B60" s="93" t="s">
        <v>737</v>
      </c>
      <c r="C60" s="93" t="s">
        <v>1957</v>
      </c>
      <c r="D60" s="93">
        <v>2021</v>
      </c>
      <c r="E60" s="94">
        <v>1053854</v>
      </c>
    </row>
    <row r="61" spans="1:5" s="48" customFormat="1" ht="22.8" x14ac:dyDescent="0.3">
      <c r="A61" s="93">
        <v>98</v>
      </c>
      <c r="B61" s="93" t="s">
        <v>708</v>
      </c>
      <c r="C61" s="93" t="s">
        <v>1957</v>
      </c>
      <c r="D61" s="93">
        <v>2021</v>
      </c>
      <c r="E61" s="94">
        <v>489882</v>
      </c>
    </row>
    <row r="62" spans="1:5" s="48" customFormat="1" x14ac:dyDescent="0.3">
      <c r="A62" s="93">
        <v>99</v>
      </c>
      <c r="B62" s="93" t="s">
        <v>854</v>
      </c>
      <c r="C62" s="93" t="s">
        <v>1957</v>
      </c>
      <c r="D62" s="93">
        <v>2021</v>
      </c>
      <c r="E62" s="94">
        <v>2383506.06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8DDA-687B-4C88-BD08-66CC16B62177}">
  <sheetPr codeName="Sheet47">
    <tabColor theme="0" tint="-0.34998626667073579"/>
  </sheetPr>
  <dimension ref="A1:E62"/>
  <sheetViews>
    <sheetView workbookViewId="0">
      <selection activeCell="H11" sqref="H11"/>
    </sheetView>
  </sheetViews>
  <sheetFormatPr defaultRowHeight="14.4" x14ac:dyDescent="0.3"/>
  <cols>
    <col min="2" max="2" width="17.21875" customWidth="1"/>
    <col min="3" max="3" width="16.21875" customWidth="1"/>
    <col min="4" max="4" width="19" customWidth="1"/>
    <col min="5" max="5" width="25.21875" customWidth="1"/>
  </cols>
  <sheetData>
    <row r="1" spans="1:5" ht="20.399999999999999" x14ac:dyDescent="0.3">
      <c r="A1" s="236" t="s">
        <v>121</v>
      </c>
      <c r="B1" s="237" t="s">
        <v>762</v>
      </c>
      <c r="C1" s="236" t="s">
        <v>763</v>
      </c>
      <c r="D1" s="236" t="s">
        <v>765</v>
      </c>
      <c r="E1" s="236" t="s">
        <v>1956</v>
      </c>
    </row>
    <row r="2" spans="1:5" x14ac:dyDescent="0.3">
      <c r="A2" s="93"/>
      <c r="B2" s="93"/>
      <c r="C2" s="93"/>
      <c r="D2" s="238"/>
      <c r="E2" s="239"/>
    </row>
    <row r="3" spans="1:5" x14ac:dyDescent="0.3">
      <c r="A3" s="93"/>
      <c r="B3" s="93"/>
      <c r="C3" s="93"/>
      <c r="D3" s="238"/>
      <c r="E3" s="239"/>
    </row>
    <row r="4" spans="1:5" x14ac:dyDescent="0.3">
      <c r="A4" s="93"/>
      <c r="B4" s="93"/>
      <c r="C4" s="93"/>
      <c r="D4" s="238"/>
      <c r="E4" s="239"/>
    </row>
    <row r="5" spans="1:5" x14ac:dyDescent="0.3">
      <c r="A5" s="93"/>
      <c r="B5" s="93"/>
      <c r="C5" s="93"/>
      <c r="D5" s="238"/>
      <c r="E5" s="239"/>
    </row>
    <row r="6" spans="1:5" x14ac:dyDescent="0.3">
      <c r="A6" s="93"/>
      <c r="B6" s="93"/>
      <c r="C6" s="93"/>
      <c r="D6" s="238"/>
      <c r="E6" s="239"/>
    </row>
    <row r="7" spans="1:5" x14ac:dyDescent="0.3">
      <c r="A7" s="93"/>
      <c r="B7" s="93"/>
      <c r="C7" s="93"/>
      <c r="D7" s="238"/>
      <c r="E7" s="239"/>
    </row>
    <row r="8" spans="1:5" x14ac:dyDescent="0.3">
      <c r="A8" s="93"/>
      <c r="B8" s="93"/>
      <c r="C8" s="93"/>
      <c r="D8" s="238"/>
      <c r="E8" s="239"/>
    </row>
    <row r="9" spans="1:5" x14ac:dyDescent="0.3">
      <c r="A9" s="93"/>
      <c r="B9" s="93"/>
      <c r="C9" s="93"/>
      <c r="D9" s="238"/>
      <c r="E9" s="239"/>
    </row>
    <row r="10" spans="1:5" x14ac:dyDescent="0.3">
      <c r="A10" s="93"/>
      <c r="B10" s="93"/>
      <c r="C10" s="93"/>
      <c r="D10" s="238"/>
      <c r="E10" s="239"/>
    </row>
    <row r="11" spans="1:5" x14ac:dyDescent="0.3">
      <c r="A11" s="93"/>
      <c r="B11" s="93"/>
      <c r="C11" s="93"/>
      <c r="D11" s="238"/>
      <c r="E11" s="239"/>
    </row>
    <row r="12" spans="1:5" x14ac:dyDescent="0.3">
      <c r="A12" s="93"/>
      <c r="B12" s="93"/>
      <c r="C12" s="93"/>
      <c r="D12" s="238"/>
      <c r="E12" s="239"/>
    </row>
    <row r="13" spans="1:5" x14ac:dyDescent="0.3">
      <c r="A13" s="93"/>
      <c r="B13" s="93"/>
      <c r="C13" s="93"/>
      <c r="D13" s="238"/>
      <c r="E13" s="239"/>
    </row>
    <row r="14" spans="1:5" x14ac:dyDescent="0.3">
      <c r="A14" s="93"/>
      <c r="B14" s="93"/>
      <c r="C14" s="93"/>
      <c r="D14" s="238"/>
      <c r="E14" s="239"/>
    </row>
    <row r="15" spans="1:5" x14ac:dyDescent="0.3">
      <c r="A15" s="93"/>
      <c r="B15" s="93"/>
      <c r="C15" s="93"/>
      <c r="D15" s="238"/>
      <c r="E15" s="239"/>
    </row>
    <row r="16" spans="1:5" x14ac:dyDescent="0.3">
      <c r="A16" s="93"/>
      <c r="B16" s="93"/>
      <c r="C16" s="93"/>
      <c r="D16" s="238"/>
      <c r="E16" s="239"/>
    </row>
    <row r="17" spans="1:5" x14ac:dyDescent="0.3">
      <c r="A17" s="93"/>
      <c r="B17" s="93"/>
      <c r="C17" s="93"/>
      <c r="D17" s="238"/>
      <c r="E17" s="239"/>
    </row>
    <row r="18" spans="1:5" x14ac:dyDescent="0.3">
      <c r="A18" s="93"/>
      <c r="B18" s="93"/>
      <c r="C18" s="93"/>
      <c r="D18" s="238"/>
      <c r="E18" s="239"/>
    </row>
    <row r="19" spans="1:5" x14ac:dyDescent="0.3">
      <c r="A19" s="93"/>
      <c r="B19" s="93"/>
      <c r="C19" s="93"/>
      <c r="D19" s="238"/>
      <c r="E19" s="239"/>
    </row>
    <row r="20" spans="1:5" x14ac:dyDescent="0.3">
      <c r="A20" s="93"/>
      <c r="B20" s="93"/>
      <c r="C20" s="93"/>
      <c r="D20" s="238"/>
      <c r="E20" s="239"/>
    </row>
    <row r="21" spans="1:5" x14ac:dyDescent="0.3">
      <c r="A21" s="93"/>
      <c r="B21" s="93"/>
      <c r="C21" s="93"/>
      <c r="D21" s="238"/>
      <c r="E21" s="239"/>
    </row>
    <row r="22" spans="1:5" x14ac:dyDescent="0.3">
      <c r="A22" s="93"/>
      <c r="B22" s="93"/>
      <c r="C22" s="93"/>
      <c r="D22" s="238"/>
      <c r="E22" s="239"/>
    </row>
    <row r="23" spans="1:5" x14ac:dyDescent="0.3">
      <c r="A23" s="93"/>
      <c r="B23" s="93"/>
      <c r="C23" s="93"/>
      <c r="D23" s="238"/>
      <c r="E23" s="239"/>
    </row>
    <row r="24" spans="1:5" x14ac:dyDescent="0.3">
      <c r="A24" s="93"/>
      <c r="B24" s="93"/>
      <c r="C24" s="93"/>
      <c r="D24" s="238"/>
      <c r="E24" s="239"/>
    </row>
    <row r="25" spans="1:5" x14ac:dyDescent="0.3">
      <c r="A25" s="93"/>
      <c r="B25" s="93"/>
      <c r="C25" s="93"/>
      <c r="D25" s="238"/>
      <c r="E25" s="239"/>
    </row>
    <row r="26" spans="1:5" x14ac:dyDescent="0.3">
      <c r="A26" s="93"/>
      <c r="B26" s="93"/>
      <c r="C26" s="93"/>
      <c r="D26" s="238"/>
      <c r="E26" s="239"/>
    </row>
    <row r="27" spans="1:5" x14ac:dyDescent="0.3">
      <c r="A27" s="93"/>
      <c r="B27" s="93"/>
      <c r="C27" s="93"/>
      <c r="D27" s="238"/>
      <c r="E27" s="239"/>
    </row>
    <row r="28" spans="1:5" x14ac:dyDescent="0.3">
      <c r="A28" s="93"/>
      <c r="B28" s="93"/>
      <c r="C28" s="93"/>
      <c r="D28" s="238"/>
      <c r="E28" s="239"/>
    </row>
    <row r="29" spans="1:5" x14ac:dyDescent="0.3">
      <c r="A29" s="93"/>
      <c r="B29" s="93"/>
      <c r="C29" s="93"/>
      <c r="D29" s="238"/>
      <c r="E29" s="239"/>
    </row>
    <row r="30" spans="1:5" x14ac:dyDescent="0.3">
      <c r="A30" s="93"/>
      <c r="B30" s="93"/>
      <c r="C30" s="93"/>
      <c r="D30" s="238"/>
      <c r="E30" s="239"/>
    </row>
    <row r="31" spans="1:5" x14ac:dyDescent="0.3">
      <c r="A31" s="93"/>
      <c r="B31" s="93"/>
      <c r="C31" s="93"/>
      <c r="D31" s="238"/>
      <c r="E31" s="239"/>
    </row>
    <row r="32" spans="1:5" x14ac:dyDescent="0.3">
      <c r="A32" s="93"/>
      <c r="B32" s="93"/>
      <c r="C32" s="93"/>
      <c r="D32" s="238"/>
      <c r="E32" s="239"/>
    </row>
    <row r="33" spans="1:5" x14ac:dyDescent="0.3">
      <c r="A33" s="93"/>
      <c r="B33" s="93"/>
      <c r="C33" s="93"/>
      <c r="D33" s="238"/>
      <c r="E33" s="239"/>
    </row>
    <row r="34" spans="1:5" x14ac:dyDescent="0.3">
      <c r="A34" s="93"/>
      <c r="B34" s="93"/>
      <c r="C34" s="93"/>
      <c r="D34" s="238"/>
      <c r="E34" s="239"/>
    </row>
    <row r="35" spans="1:5" x14ac:dyDescent="0.3">
      <c r="A35" s="93"/>
      <c r="B35" s="93"/>
      <c r="C35" s="93"/>
      <c r="D35" s="238"/>
      <c r="E35" s="239"/>
    </row>
    <row r="36" spans="1:5" x14ac:dyDescent="0.3">
      <c r="A36" s="93"/>
      <c r="B36" s="93"/>
      <c r="C36" s="93"/>
      <c r="D36" s="238"/>
      <c r="E36" s="239"/>
    </row>
    <row r="37" spans="1:5" x14ac:dyDescent="0.3">
      <c r="A37" s="93"/>
      <c r="B37" s="93"/>
      <c r="C37" s="93"/>
      <c r="D37" s="238"/>
      <c r="E37" s="239"/>
    </row>
    <row r="38" spans="1:5" x14ac:dyDescent="0.3">
      <c r="A38" s="93"/>
      <c r="B38" s="93"/>
      <c r="C38" s="93"/>
      <c r="D38" s="238"/>
      <c r="E38" s="239"/>
    </row>
    <row r="39" spans="1:5" x14ac:dyDescent="0.3">
      <c r="A39" s="93"/>
      <c r="B39" s="93"/>
      <c r="C39" s="93"/>
      <c r="D39" s="238"/>
      <c r="E39" s="239"/>
    </row>
    <row r="40" spans="1:5" x14ac:dyDescent="0.3">
      <c r="A40" s="238"/>
      <c r="B40" s="238"/>
      <c r="C40" s="238"/>
      <c r="D40" s="238"/>
      <c r="E40" s="239"/>
    </row>
    <row r="41" spans="1:5" x14ac:dyDescent="0.3">
      <c r="A41" s="238"/>
      <c r="B41" s="238"/>
      <c r="C41" s="238"/>
      <c r="D41" s="238"/>
      <c r="E41" s="239"/>
    </row>
    <row r="42" spans="1:5" x14ac:dyDescent="0.3">
      <c r="A42" s="238"/>
      <c r="B42" s="238"/>
      <c r="C42" s="238"/>
      <c r="D42" s="238"/>
      <c r="E42" s="239"/>
    </row>
    <row r="43" spans="1:5" x14ac:dyDescent="0.3">
      <c r="A43" s="238"/>
      <c r="B43" s="238"/>
      <c r="C43" s="238"/>
      <c r="D43" s="238"/>
      <c r="E43" s="239"/>
    </row>
    <row r="44" spans="1:5" x14ac:dyDescent="0.3">
      <c r="A44" s="238"/>
      <c r="B44" s="238"/>
      <c r="C44" s="238"/>
      <c r="D44" s="238"/>
      <c r="E44" s="239"/>
    </row>
    <row r="45" spans="1:5" x14ac:dyDescent="0.3">
      <c r="A45" s="238"/>
      <c r="B45" s="238"/>
      <c r="C45" s="238"/>
      <c r="D45" s="238"/>
      <c r="E45" s="239"/>
    </row>
    <row r="46" spans="1:5" x14ac:dyDescent="0.3">
      <c r="A46" s="238"/>
      <c r="B46" s="238"/>
      <c r="C46" s="238"/>
      <c r="D46" s="238"/>
      <c r="E46" s="239"/>
    </row>
    <row r="47" spans="1:5" x14ac:dyDescent="0.3">
      <c r="A47" s="238"/>
      <c r="B47" s="238"/>
      <c r="C47" s="238"/>
      <c r="D47" s="238"/>
      <c r="E47" s="239"/>
    </row>
    <row r="48" spans="1:5" x14ac:dyDescent="0.3">
      <c r="A48" s="238"/>
      <c r="B48" s="238"/>
      <c r="C48" s="238"/>
      <c r="D48" s="238"/>
      <c r="E48" s="239"/>
    </row>
    <row r="49" spans="1:5" x14ac:dyDescent="0.3">
      <c r="A49" s="238"/>
      <c r="B49" s="238"/>
      <c r="C49" s="238"/>
      <c r="D49" s="238"/>
      <c r="E49" s="239"/>
    </row>
    <row r="50" spans="1:5" x14ac:dyDescent="0.3">
      <c r="A50" s="238"/>
      <c r="B50" s="238"/>
      <c r="C50" s="238"/>
      <c r="D50" s="238"/>
      <c r="E50" s="239"/>
    </row>
    <row r="51" spans="1:5" x14ac:dyDescent="0.3">
      <c r="A51" s="238"/>
      <c r="B51" s="238"/>
      <c r="C51" s="238"/>
      <c r="D51" s="238"/>
      <c r="E51" s="239"/>
    </row>
    <row r="52" spans="1:5" x14ac:dyDescent="0.3">
      <c r="A52" s="238"/>
      <c r="B52" s="238"/>
      <c r="C52" s="238"/>
      <c r="D52" s="238"/>
      <c r="E52" s="239"/>
    </row>
    <row r="53" spans="1:5" x14ac:dyDescent="0.3">
      <c r="A53" s="238"/>
      <c r="B53" s="238"/>
      <c r="C53" s="238"/>
      <c r="D53" s="238"/>
      <c r="E53" s="239"/>
    </row>
    <row r="54" spans="1:5" x14ac:dyDescent="0.3">
      <c r="A54" s="238"/>
      <c r="B54" s="238"/>
      <c r="C54" s="238"/>
      <c r="D54" s="238"/>
      <c r="E54" s="239"/>
    </row>
    <row r="55" spans="1:5" x14ac:dyDescent="0.3">
      <c r="A55" s="238"/>
      <c r="B55" s="238"/>
      <c r="C55" s="238"/>
      <c r="D55" s="238"/>
      <c r="E55" s="239"/>
    </row>
    <row r="56" spans="1:5" x14ac:dyDescent="0.3">
      <c r="A56" s="238"/>
      <c r="B56" s="238"/>
      <c r="C56" s="238"/>
      <c r="D56" s="238"/>
      <c r="E56" s="239"/>
    </row>
    <row r="57" spans="1:5" x14ac:dyDescent="0.3">
      <c r="A57" s="238"/>
      <c r="B57" s="238"/>
      <c r="C57" s="238"/>
      <c r="D57" s="238"/>
      <c r="E57" s="239"/>
    </row>
    <row r="58" spans="1:5" x14ac:dyDescent="0.3">
      <c r="A58" s="238"/>
      <c r="B58" s="238"/>
      <c r="C58" s="238"/>
      <c r="D58" s="238"/>
      <c r="E58" s="239"/>
    </row>
    <row r="59" spans="1:5" x14ac:dyDescent="0.3">
      <c r="A59" s="238"/>
      <c r="B59" s="238"/>
      <c r="C59" s="238"/>
      <c r="D59" s="238"/>
      <c r="E59" s="239"/>
    </row>
    <row r="60" spans="1:5" x14ac:dyDescent="0.3">
      <c r="A60" s="238"/>
      <c r="B60" s="238"/>
      <c r="C60" s="238"/>
      <c r="D60" s="238"/>
      <c r="E60" s="239"/>
    </row>
    <row r="61" spans="1:5" x14ac:dyDescent="0.3">
      <c r="A61" s="238"/>
      <c r="B61" s="238"/>
      <c r="C61" s="238"/>
      <c r="D61" s="238"/>
      <c r="E61" s="239"/>
    </row>
    <row r="62" spans="1:5" x14ac:dyDescent="0.3">
      <c r="A62" s="238"/>
      <c r="B62" s="238"/>
      <c r="C62" s="238"/>
      <c r="D62" s="238"/>
      <c r="E62" s="2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1E72-D7A8-4899-A01C-AD49827C404F}">
  <sheetPr codeName="Sheet48">
    <tabColor rgb="FFF6B2F8"/>
  </sheetPr>
  <dimension ref="A1:D34"/>
  <sheetViews>
    <sheetView workbookViewId="0">
      <selection activeCell="C28" sqref="C28"/>
    </sheetView>
  </sheetViews>
  <sheetFormatPr defaultRowHeight="14.4" x14ac:dyDescent="0.3"/>
  <cols>
    <col min="1" max="3" width="39.21875" customWidth="1"/>
    <col min="4" max="4" width="18.21875" bestFit="1" customWidth="1"/>
  </cols>
  <sheetData>
    <row r="1" spans="1:4" x14ac:dyDescent="0.3">
      <c r="A1" s="315" t="s">
        <v>2902</v>
      </c>
      <c r="B1" s="315" t="s">
        <v>2903</v>
      </c>
      <c r="C1" s="315" t="s">
        <v>2904</v>
      </c>
      <c r="D1" s="315" t="s">
        <v>2901</v>
      </c>
    </row>
    <row r="2" spans="1:4" x14ac:dyDescent="0.3">
      <c r="A2" t="s">
        <v>2894</v>
      </c>
      <c r="C2" t="s">
        <v>2121</v>
      </c>
      <c r="D2" t="s">
        <v>3382</v>
      </c>
    </row>
    <row r="3" spans="1:4" x14ac:dyDescent="0.3">
      <c r="A3" t="s">
        <v>2895</v>
      </c>
      <c r="C3" t="s">
        <v>2122</v>
      </c>
    </row>
    <row r="4" spans="1:4" x14ac:dyDescent="0.3">
      <c r="A4" t="s">
        <v>2896</v>
      </c>
      <c r="C4" t="s">
        <v>2123</v>
      </c>
    </row>
    <row r="5" spans="1:4" x14ac:dyDescent="0.3">
      <c r="A5" t="s">
        <v>2897</v>
      </c>
      <c r="C5" t="s">
        <v>2124</v>
      </c>
    </row>
    <row r="6" spans="1:4" x14ac:dyDescent="0.3">
      <c r="A6" t="s">
        <v>2136</v>
      </c>
      <c r="C6" t="s">
        <v>2125</v>
      </c>
    </row>
    <row r="7" spans="1:4" x14ac:dyDescent="0.3">
      <c r="A7" t="s">
        <v>2898</v>
      </c>
      <c r="C7" t="s">
        <v>2126</v>
      </c>
    </row>
    <row r="8" spans="1:4" x14ac:dyDescent="0.3">
      <c r="A8" t="s">
        <v>2137</v>
      </c>
      <c r="C8" t="s">
        <v>2127</v>
      </c>
    </row>
    <row r="9" spans="1:4" x14ac:dyDescent="0.3">
      <c r="A9" t="s">
        <v>2138</v>
      </c>
      <c r="C9" t="s">
        <v>2128</v>
      </c>
    </row>
    <row r="10" spans="1:4" x14ac:dyDescent="0.3">
      <c r="A10" t="s">
        <v>2139</v>
      </c>
      <c r="C10" t="s">
        <v>2129</v>
      </c>
    </row>
    <row r="11" spans="1:4" x14ac:dyDescent="0.3">
      <c r="A11" t="s">
        <v>2140</v>
      </c>
      <c r="C11" t="s">
        <v>2130</v>
      </c>
    </row>
    <row r="12" spans="1:4" x14ac:dyDescent="0.3">
      <c r="A12" t="s">
        <v>2141</v>
      </c>
      <c r="C12" t="s">
        <v>2131</v>
      </c>
    </row>
    <row r="13" spans="1:4" x14ac:dyDescent="0.3">
      <c r="A13" t="s">
        <v>2142</v>
      </c>
      <c r="C13" t="s">
        <v>2132</v>
      </c>
    </row>
    <row r="14" spans="1:4" x14ac:dyDescent="0.3">
      <c r="A14" t="s">
        <v>2143</v>
      </c>
      <c r="C14" t="s">
        <v>2133</v>
      </c>
    </row>
    <row r="15" spans="1:4" x14ac:dyDescent="0.3">
      <c r="A15" t="s">
        <v>2144</v>
      </c>
      <c r="C15" t="s">
        <v>2134</v>
      </c>
    </row>
    <row r="16" spans="1:4" x14ac:dyDescent="0.3">
      <c r="A16" t="s">
        <v>2145</v>
      </c>
      <c r="C16" t="s">
        <v>2135</v>
      </c>
    </row>
    <row r="17" spans="1:3" x14ac:dyDescent="0.3">
      <c r="A17" t="s">
        <v>2146</v>
      </c>
      <c r="C17" t="s">
        <v>3381</v>
      </c>
    </row>
    <row r="18" spans="1:3" x14ac:dyDescent="0.3">
      <c r="A18" t="s">
        <v>2157</v>
      </c>
    </row>
    <row r="19" spans="1:3" x14ac:dyDescent="0.3">
      <c r="A19" t="s">
        <v>2147</v>
      </c>
    </row>
    <row r="20" spans="1:3" x14ac:dyDescent="0.3">
      <c r="A20" t="s">
        <v>2148</v>
      </c>
    </row>
    <row r="21" spans="1:3" x14ac:dyDescent="0.3">
      <c r="A21" t="s">
        <v>2149</v>
      </c>
    </row>
    <row r="22" spans="1:3" x14ac:dyDescent="0.3">
      <c r="A22" t="s">
        <v>2150</v>
      </c>
    </row>
    <row r="23" spans="1:3" x14ac:dyDescent="0.3">
      <c r="A23" t="s">
        <v>2151</v>
      </c>
    </row>
    <row r="24" spans="1:3" x14ac:dyDescent="0.3">
      <c r="A24" t="s">
        <v>2152</v>
      </c>
    </row>
    <row r="25" spans="1:3" x14ac:dyDescent="0.3">
      <c r="A25" t="s">
        <v>2153</v>
      </c>
    </row>
    <row r="26" spans="1:3" x14ac:dyDescent="0.3">
      <c r="A26" t="s">
        <v>2899</v>
      </c>
    </row>
    <row r="27" spans="1:3" x14ac:dyDescent="0.3">
      <c r="A27" t="s">
        <v>13</v>
      </c>
    </row>
    <row r="28" spans="1:3" x14ac:dyDescent="0.3">
      <c r="A28" t="s">
        <v>2195</v>
      </c>
    </row>
    <row r="29" spans="1:3" x14ac:dyDescent="0.3">
      <c r="A29" t="s">
        <v>2196</v>
      </c>
    </row>
    <row r="30" spans="1:3" x14ac:dyDescent="0.3">
      <c r="A30" t="s">
        <v>2197</v>
      </c>
    </row>
    <row r="31" spans="1:3" x14ac:dyDescent="0.3">
      <c r="A31" t="s">
        <v>2198</v>
      </c>
    </row>
    <row r="32" spans="1:3" x14ac:dyDescent="0.3">
      <c r="A32" t="s">
        <v>2199</v>
      </c>
    </row>
    <row r="33" spans="1:1" x14ac:dyDescent="0.3">
      <c r="A33" t="s">
        <v>2900</v>
      </c>
    </row>
    <row r="34" spans="1:1" x14ac:dyDescent="0.3">
      <c r="A34" t="s">
        <v>3433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FF60-B470-4182-8F08-A2D9DEE58A58}">
  <sheetPr codeName="Sheet4">
    <tabColor rgb="FFF6B2F8"/>
  </sheetPr>
  <dimension ref="A1:K192"/>
  <sheetViews>
    <sheetView zoomScale="85" workbookViewId="0">
      <selection activeCell="B14" sqref="B14"/>
    </sheetView>
  </sheetViews>
  <sheetFormatPr defaultRowHeight="14.4" x14ac:dyDescent="0.3"/>
  <cols>
    <col min="1" max="1" width="54.77734375" bestFit="1" customWidth="1"/>
    <col min="2" max="2" width="35.21875" customWidth="1"/>
    <col min="3" max="3" width="28.5546875" customWidth="1"/>
    <col min="5" max="5" width="27.44140625" customWidth="1"/>
    <col min="6" max="6" width="27.5546875" customWidth="1"/>
    <col min="7" max="7" width="27.44140625" customWidth="1"/>
  </cols>
  <sheetData>
    <row r="1" spans="1:11" x14ac:dyDescent="0.3">
      <c r="A1" s="397" t="s">
        <v>2186</v>
      </c>
      <c r="B1" s="397"/>
      <c r="C1" s="397"/>
      <c r="D1" s="397"/>
      <c r="E1" s="397"/>
      <c r="F1" s="397"/>
      <c r="G1" s="397"/>
      <c r="H1" s="397"/>
    </row>
    <row r="3" spans="1:11" x14ac:dyDescent="0.3">
      <c r="A3" s="231" t="s">
        <v>2184</v>
      </c>
      <c r="B3" s="233" t="str">
        <f>IF(AND(SUM(I15:K48)&gt;0,SUM(I51:K84)&gt;0,SUM(I87:K120)&gt;0,SUM(I123:K156)&gt;0,SUM(I159:K192)&gt;0),"Mismatch in data pull","Data matches")</f>
        <v>Data matches</v>
      </c>
    </row>
    <row r="4" spans="1:11" x14ac:dyDescent="0.3">
      <c r="A4" s="219"/>
      <c r="B4" s="219"/>
    </row>
    <row r="5" spans="1:11" x14ac:dyDescent="0.3">
      <c r="A5" s="232" t="s">
        <v>2176</v>
      </c>
      <c r="B5" s="232" t="s">
        <v>2175</v>
      </c>
    </row>
    <row r="6" spans="1:11" x14ac:dyDescent="0.3">
      <c r="A6" s="231" t="s">
        <v>2182</v>
      </c>
      <c r="B6" s="231">
        <f>COUNTIFS($A$16:$A$48,"&lt;&gt;"&amp;"")</f>
        <v>33</v>
      </c>
    </row>
    <row r="7" spans="1:11" x14ac:dyDescent="0.3">
      <c r="A7" s="231" t="s">
        <v>2183</v>
      </c>
      <c r="B7" s="231">
        <f>COUNTIFS($E$16:$E$48,"&lt;&gt;"&amp;"")</f>
        <v>33</v>
      </c>
    </row>
    <row r="8" spans="1:11" x14ac:dyDescent="0.3">
      <c r="A8" s="231" t="s">
        <v>2177</v>
      </c>
      <c r="B8" s="231">
        <f>COUNTIFS('CRM Current Year'!$C$3:$AI$3,"&lt;&gt;"&amp;"")</f>
        <v>33</v>
      </c>
    </row>
    <row r="9" spans="1:11" x14ac:dyDescent="0.3">
      <c r="A9" s="231" t="s">
        <v>2178</v>
      </c>
      <c r="B9" s="231">
        <f>COUNTIFS('CRM 2 Years Prior'!$C$3:$AI$3,"&lt;&gt;"&amp;"")</f>
        <v>33</v>
      </c>
    </row>
    <row r="10" spans="1:11" x14ac:dyDescent="0.3">
      <c r="A10" s="231" t="s">
        <v>2179</v>
      </c>
      <c r="B10" s="231">
        <f>COUNTIFS('CRM 3 Years Prior'!$C$3:$AI$3,"&lt;&gt;"&amp;"")</f>
        <v>33</v>
      </c>
    </row>
    <row r="11" spans="1:11" x14ac:dyDescent="0.3">
      <c r="A11" s="231" t="s">
        <v>2180</v>
      </c>
      <c r="B11" s="231">
        <f>COUNTIFS('CRM 4 Years Prior'!$C$3:$AI$3,"&lt;&gt;"&amp;"")</f>
        <v>33</v>
      </c>
    </row>
    <row r="12" spans="1:11" x14ac:dyDescent="0.3">
      <c r="A12" s="231" t="s">
        <v>2181</v>
      </c>
      <c r="B12" s="231">
        <f>COUNTIFS('CRM Prior Year'!$C$3:$AI$3,"&lt;&gt;"&amp;"")</f>
        <v>33</v>
      </c>
    </row>
    <row r="15" spans="1:11" s="220" customFormat="1" x14ac:dyDescent="0.3">
      <c r="A15" s="398" t="s">
        <v>2166</v>
      </c>
      <c r="B15" s="398"/>
      <c r="C15" s="398"/>
      <c r="D15" s="219"/>
      <c r="E15" s="398" t="s">
        <v>2167</v>
      </c>
      <c r="F15" s="398"/>
      <c r="G15" s="398"/>
      <c r="H15" s="219"/>
      <c r="I15" s="398" t="s">
        <v>2158</v>
      </c>
      <c r="J15" s="398"/>
      <c r="K15" s="398"/>
    </row>
    <row r="16" spans="1:11" s="220" customFormat="1" ht="26.4" x14ac:dyDescent="0.3">
      <c r="A16" s="221" t="s">
        <v>677</v>
      </c>
      <c r="B16" s="221" t="s">
        <v>680</v>
      </c>
      <c r="C16" s="221" t="s">
        <v>683</v>
      </c>
      <c r="E16" s="224" t="s">
        <v>677</v>
      </c>
      <c r="F16" s="224" t="s">
        <v>680</v>
      </c>
      <c r="G16" s="224" t="s">
        <v>683</v>
      </c>
      <c r="I16" s="222" t="str">
        <f>IF(A16=E16,"",1)</f>
        <v/>
      </c>
      <c r="J16" s="222" t="str">
        <f>IF(B16=F16,"",1)</f>
        <v/>
      </c>
      <c r="K16" s="222" t="str">
        <f>IF(C16=G16,"",1)</f>
        <v/>
      </c>
    </row>
    <row r="17" spans="1:11" s="220" customFormat="1" ht="26.4" x14ac:dyDescent="0.3">
      <c r="A17" s="221" t="s">
        <v>677</v>
      </c>
      <c r="B17" s="221" t="s">
        <v>680</v>
      </c>
      <c r="C17" s="221" t="s">
        <v>684</v>
      </c>
      <c r="E17" s="224" t="s">
        <v>677</v>
      </c>
      <c r="F17" s="224" t="s">
        <v>680</v>
      </c>
      <c r="G17" s="224" t="s">
        <v>684</v>
      </c>
      <c r="I17" s="222" t="str">
        <f t="shared" ref="I17:K48" si="0">IF(A17=E17,"",1)</f>
        <v/>
      </c>
      <c r="J17" s="222" t="str">
        <f t="shared" si="0"/>
        <v/>
      </c>
      <c r="K17" s="222" t="str">
        <f t="shared" si="0"/>
        <v/>
      </c>
    </row>
    <row r="18" spans="1:11" s="220" customFormat="1" ht="26.4" x14ac:dyDescent="0.3">
      <c r="A18" s="221" t="s">
        <v>677</v>
      </c>
      <c r="B18" s="221" t="s">
        <v>680</v>
      </c>
      <c r="C18" s="221" t="s">
        <v>685</v>
      </c>
      <c r="E18" s="224" t="s">
        <v>677</v>
      </c>
      <c r="F18" s="224" t="s">
        <v>680</v>
      </c>
      <c r="G18" s="224" t="s">
        <v>685</v>
      </c>
      <c r="I18" s="222" t="str">
        <f t="shared" si="0"/>
        <v/>
      </c>
      <c r="J18" s="222" t="str">
        <f t="shared" si="0"/>
        <v/>
      </c>
      <c r="K18" s="222" t="str">
        <f t="shared" si="0"/>
        <v/>
      </c>
    </row>
    <row r="19" spans="1:11" s="220" customFormat="1" ht="26.4" x14ac:dyDescent="0.3">
      <c r="A19" s="221" t="s">
        <v>677</v>
      </c>
      <c r="B19" s="221" t="s">
        <v>680</v>
      </c>
      <c r="C19" s="221" t="s">
        <v>1935</v>
      </c>
      <c r="E19" s="224" t="s">
        <v>677</v>
      </c>
      <c r="F19" s="224" t="s">
        <v>680</v>
      </c>
      <c r="G19" s="224" t="s">
        <v>1935</v>
      </c>
      <c r="I19" s="222" t="str">
        <f t="shared" si="0"/>
        <v/>
      </c>
      <c r="J19" s="222" t="str">
        <f t="shared" si="0"/>
        <v/>
      </c>
      <c r="K19" s="222" t="str">
        <f t="shared" si="0"/>
        <v/>
      </c>
    </row>
    <row r="20" spans="1:11" s="220" customFormat="1" ht="26.4" x14ac:dyDescent="0.3">
      <c r="A20" s="221" t="s">
        <v>677</v>
      </c>
      <c r="B20" s="221" t="s">
        <v>680</v>
      </c>
      <c r="C20" s="221" t="s">
        <v>1936</v>
      </c>
      <c r="E20" s="224" t="s">
        <v>677</v>
      </c>
      <c r="F20" s="224" t="s">
        <v>680</v>
      </c>
      <c r="G20" s="224" t="s">
        <v>1936</v>
      </c>
      <c r="I20" s="222" t="str">
        <f t="shared" si="0"/>
        <v/>
      </c>
      <c r="J20" s="222" t="str">
        <f t="shared" si="0"/>
        <v/>
      </c>
      <c r="K20" s="222" t="str">
        <f t="shared" si="0"/>
        <v/>
      </c>
    </row>
    <row r="21" spans="1:11" s="220" customFormat="1" ht="26.4" x14ac:dyDescent="0.3">
      <c r="A21" s="221" t="s">
        <v>677</v>
      </c>
      <c r="B21" s="221" t="s">
        <v>680</v>
      </c>
      <c r="C21" s="221" t="s">
        <v>686</v>
      </c>
      <c r="E21" s="224" t="s">
        <v>677</v>
      </c>
      <c r="F21" s="224" t="s">
        <v>680</v>
      </c>
      <c r="G21" s="224" t="s">
        <v>686</v>
      </c>
      <c r="I21" s="222" t="str">
        <f t="shared" si="0"/>
        <v/>
      </c>
      <c r="J21" s="222" t="str">
        <f t="shared" si="0"/>
        <v/>
      </c>
      <c r="K21" s="222" t="str">
        <f t="shared" si="0"/>
        <v/>
      </c>
    </row>
    <row r="22" spans="1:11" s="220" customFormat="1" ht="26.4" x14ac:dyDescent="0.3">
      <c r="A22" s="221" t="s">
        <v>677</v>
      </c>
      <c r="B22" s="221" t="s">
        <v>680</v>
      </c>
      <c r="C22" s="221" t="s">
        <v>1937</v>
      </c>
      <c r="E22" s="224" t="s">
        <v>677</v>
      </c>
      <c r="F22" s="224" t="s">
        <v>680</v>
      </c>
      <c r="G22" s="224" t="s">
        <v>1937</v>
      </c>
      <c r="I22" s="222" t="str">
        <f t="shared" si="0"/>
        <v/>
      </c>
      <c r="J22" s="222" t="str">
        <f t="shared" si="0"/>
        <v/>
      </c>
      <c r="K22" s="222" t="str">
        <f t="shared" si="0"/>
        <v/>
      </c>
    </row>
    <row r="23" spans="1:11" s="220" customFormat="1" ht="26.4" x14ac:dyDescent="0.3">
      <c r="A23" s="221" t="s">
        <v>678</v>
      </c>
      <c r="B23" s="221" t="s">
        <v>1973</v>
      </c>
      <c r="C23" s="221" t="s">
        <v>1974</v>
      </c>
      <c r="E23" s="224" t="s">
        <v>678</v>
      </c>
      <c r="F23" s="224" t="s">
        <v>1973</v>
      </c>
      <c r="G23" s="224" t="s">
        <v>1974</v>
      </c>
      <c r="I23" s="222" t="str">
        <f t="shared" si="0"/>
        <v/>
      </c>
      <c r="J23" s="222" t="str">
        <f t="shared" si="0"/>
        <v/>
      </c>
      <c r="K23" s="222" t="str">
        <f t="shared" si="0"/>
        <v/>
      </c>
    </row>
    <row r="24" spans="1:11" s="220" customFormat="1" ht="26.4" x14ac:dyDescent="0.3">
      <c r="A24" s="221" t="s">
        <v>678</v>
      </c>
      <c r="B24" s="221" t="s">
        <v>681</v>
      </c>
      <c r="C24" s="221" t="s">
        <v>687</v>
      </c>
      <c r="E24" s="224" t="s">
        <v>678</v>
      </c>
      <c r="F24" s="224" t="s">
        <v>681</v>
      </c>
      <c r="G24" s="224" t="s">
        <v>687</v>
      </c>
      <c r="I24" s="222" t="str">
        <f t="shared" si="0"/>
        <v/>
      </c>
      <c r="J24" s="222" t="str">
        <f t="shared" si="0"/>
        <v/>
      </c>
      <c r="K24" s="222" t="str">
        <f t="shared" si="0"/>
        <v/>
      </c>
    </row>
    <row r="25" spans="1:11" s="220" customFormat="1" ht="26.4" x14ac:dyDescent="0.3">
      <c r="A25" s="221" t="s">
        <v>679</v>
      </c>
      <c r="B25" s="221" t="s">
        <v>1930</v>
      </c>
      <c r="C25" s="221" t="s">
        <v>688</v>
      </c>
      <c r="E25" s="224" t="s">
        <v>679</v>
      </c>
      <c r="F25" s="224" t="s">
        <v>1930</v>
      </c>
      <c r="G25" s="224" t="s">
        <v>688</v>
      </c>
      <c r="I25" s="222" t="str">
        <f t="shared" si="0"/>
        <v/>
      </c>
      <c r="J25" s="222" t="str">
        <f t="shared" si="0"/>
        <v/>
      </c>
      <c r="K25" s="222" t="str">
        <f t="shared" si="0"/>
        <v/>
      </c>
    </row>
    <row r="26" spans="1:11" s="220" customFormat="1" ht="26.4" x14ac:dyDescent="0.3">
      <c r="A26" s="221" t="s">
        <v>679</v>
      </c>
      <c r="B26" s="221" t="s">
        <v>1931</v>
      </c>
      <c r="C26" s="221" t="s">
        <v>688</v>
      </c>
      <c r="E26" s="224" t="s">
        <v>679</v>
      </c>
      <c r="F26" s="224" t="s">
        <v>1931</v>
      </c>
      <c r="G26" s="224" t="s">
        <v>688</v>
      </c>
      <c r="I26" s="222" t="str">
        <f t="shared" si="0"/>
        <v/>
      </c>
      <c r="J26" s="222" t="str">
        <f t="shared" si="0"/>
        <v/>
      </c>
      <c r="K26" s="222" t="str">
        <f t="shared" si="0"/>
        <v/>
      </c>
    </row>
    <row r="27" spans="1:11" s="220" customFormat="1" ht="26.4" x14ac:dyDescent="0.3">
      <c r="A27" s="221" t="s">
        <v>679</v>
      </c>
      <c r="B27" s="221" t="s">
        <v>1932</v>
      </c>
      <c r="C27" s="221" t="s">
        <v>688</v>
      </c>
      <c r="E27" s="224" t="s">
        <v>679</v>
      </c>
      <c r="F27" s="224" t="s">
        <v>1932</v>
      </c>
      <c r="G27" s="224" t="s">
        <v>688</v>
      </c>
      <c r="I27" s="222" t="str">
        <f t="shared" si="0"/>
        <v/>
      </c>
      <c r="J27" s="222" t="str">
        <f t="shared" si="0"/>
        <v/>
      </c>
      <c r="K27" s="222" t="str">
        <f t="shared" si="0"/>
        <v/>
      </c>
    </row>
    <row r="28" spans="1:11" s="220" customFormat="1" ht="26.4" x14ac:dyDescent="0.3">
      <c r="A28" s="221" t="s">
        <v>679</v>
      </c>
      <c r="B28" s="221" t="s">
        <v>1939</v>
      </c>
      <c r="C28" s="221" t="s">
        <v>688</v>
      </c>
      <c r="E28" s="224" t="s">
        <v>679</v>
      </c>
      <c r="F28" s="224" t="s">
        <v>1939</v>
      </c>
      <c r="G28" s="224" t="s">
        <v>688</v>
      </c>
      <c r="I28" s="222" t="str">
        <f t="shared" si="0"/>
        <v/>
      </c>
      <c r="J28" s="222" t="str">
        <f t="shared" si="0"/>
        <v/>
      </c>
      <c r="K28" s="222" t="str">
        <f t="shared" si="0"/>
        <v/>
      </c>
    </row>
    <row r="29" spans="1:11" s="220" customFormat="1" ht="26.4" x14ac:dyDescent="0.3">
      <c r="A29" s="221" t="s">
        <v>679</v>
      </c>
      <c r="B29" s="221" t="s">
        <v>1940</v>
      </c>
      <c r="C29" s="221" t="s">
        <v>688</v>
      </c>
      <c r="E29" s="224" t="s">
        <v>679</v>
      </c>
      <c r="F29" s="224" t="s">
        <v>1940</v>
      </c>
      <c r="G29" s="224" t="s">
        <v>688</v>
      </c>
      <c r="I29" s="222" t="str">
        <f t="shared" si="0"/>
        <v/>
      </c>
      <c r="J29" s="222" t="str">
        <f t="shared" si="0"/>
        <v/>
      </c>
      <c r="K29" s="222" t="str">
        <f t="shared" si="0"/>
        <v/>
      </c>
    </row>
    <row r="30" spans="1:11" s="220" customFormat="1" ht="26.4" x14ac:dyDescent="0.3">
      <c r="A30" s="221" t="s">
        <v>679</v>
      </c>
      <c r="B30" s="221" t="s">
        <v>1933</v>
      </c>
      <c r="C30" s="221" t="s">
        <v>688</v>
      </c>
      <c r="E30" s="224" t="s">
        <v>679</v>
      </c>
      <c r="F30" s="224" t="s">
        <v>1933</v>
      </c>
      <c r="G30" s="224" t="s">
        <v>688</v>
      </c>
      <c r="I30" s="222" t="str">
        <f t="shared" si="0"/>
        <v/>
      </c>
      <c r="J30" s="222" t="str">
        <f t="shared" si="0"/>
        <v/>
      </c>
      <c r="K30" s="222" t="str">
        <f t="shared" si="0"/>
        <v/>
      </c>
    </row>
    <row r="31" spans="1:11" s="220" customFormat="1" ht="39.6" x14ac:dyDescent="0.3">
      <c r="A31" s="221" t="s">
        <v>679</v>
      </c>
      <c r="B31" s="221" t="s">
        <v>682</v>
      </c>
      <c r="C31" s="221" t="s">
        <v>688</v>
      </c>
      <c r="E31" s="224" t="s">
        <v>679</v>
      </c>
      <c r="F31" s="224" t="s">
        <v>682</v>
      </c>
      <c r="G31" s="224" t="s">
        <v>688</v>
      </c>
      <c r="I31" s="222" t="str">
        <f t="shared" si="0"/>
        <v/>
      </c>
      <c r="J31" s="222" t="str">
        <f t="shared" si="0"/>
        <v/>
      </c>
      <c r="K31" s="222" t="str">
        <f t="shared" si="0"/>
        <v/>
      </c>
    </row>
    <row r="32" spans="1:11" s="220" customFormat="1" ht="39.6" x14ac:dyDescent="0.3">
      <c r="A32" s="221" t="s">
        <v>679</v>
      </c>
      <c r="B32" s="221" t="s">
        <v>682</v>
      </c>
      <c r="C32" s="221" t="s">
        <v>689</v>
      </c>
      <c r="E32" s="224" t="s">
        <v>679</v>
      </c>
      <c r="F32" s="224" t="s">
        <v>682</v>
      </c>
      <c r="G32" s="224" t="s">
        <v>689</v>
      </c>
      <c r="I32" s="222" t="str">
        <f t="shared" si="0"/>
        <v/>
      </c>
      <c r="J32" s="222" t="str">
        <f t="shared" si="0"/>
        <v/>
      </c>
      <c r="K32" s="222" t="str">
        <f t="shared" si="0"/>
        <v/>
      </c>
    </row>
    <row r="33" spans="1:11" s="220" customFormat="1" ht="39.6" x14ac:dyDescent="0.3">
      <c r="A33" s="221" t="s">
        <v>679</v>
      </c>
      <c r="B33" s="221" t="s">
        <v>682</v>
      </c>
      <c r="C33" s="221" t="s">
        <v>690</v>
      </c>
      <c r="E33" s="224" t="s">
        <v>679</v>
      </c>
      <c r="F33" s="224" t="s">
        <v>682</v>
      </c>
      <c r="G33" s="224" t="s">
        <v>690</v>
      </c>
      <c r="I33" s="222" t="str">
        <f t="shared" si="0"/>
        <v/>
      </c>
      <c r="J33" s="222" t="str">
        <f t="shared" si="0"/>
        <v/>
      </c>
      <c r="K33" s="222" t="str">
        <f t="shared" si="0"/>
        <v/>
      </c>
    </row>
    <row r="34" spans="1:11" s="220" customFormat="1" ht="39.6" x14ac:dyDescent="0.3">
      <c r="A34" s="221" t="s">
        <v>679</v>
      </c>
      <c r="B34" s="221" t="s">
        <v>682</v>
      </c>
      <c r="C34" s="221" t="s">
        <v>691</v>
      </c>
      <c r="E34" s="224" t="s">
        <v>679</v>
      </c>
      <c r="F34" s="224" t="s">
        <v>682</v>
      </c>
      <c r="G34" s="224" t="s">
        <v>691</v>
      </c>
      <c r="I34" s="222" t="str">
        <f t="shared" si="0"/>
        <v/>
      </c>
      <c r="J34" s="222" t="str">
        <f t="shared" si="0"/>
        <v/>
      </c>
      <c r="K34" s="222" t="str">
        <f t="shared" si="0"/>
        <v/>
      </c>
    </row>
    <row r="35" spans="1:11" s="220" customFormat="1" ht="39.6" x14ac:dyDescent="0.3">
      <c r="A35" s="221" t="s">
        <v>679</v>
      </c>
      <c r="B35" s="221" t="s">
        <v>682</v>
      </c>
      <c r="C35" s="221" t="s">
        <v>692</v>
      </c>
      <c r="E35" s="224" t="s">
        <v>679</v>
      </c>
      <c r="F35" s="224" t="s">
        <v>682</v>
      </c>
      <c r="G35" s="224" t="s">
        <v>692</v>
      </c>
      <c r="I35" s="222" t="str">
        <f t="shared" si="0"/>
        <v/>
      </c>
      <c r="J35" s="222" t="str">
        <f t="shared" si="0"/>
        <v/>
      </c>
      <c r="K35" s="222" t="str">
        <f t="shared" si="0"/>
        <v/>
      </c>
    </row>
    <row r="36" spans="1:11" s="220" customFormat="1" ht="39.6" x14ac:dyDescent="0.3">
      <c r="A36" s="221" t="s">
        <v>679</v>
      </c>
      <c r="B36" s="221" t="s">
        <v>682</v>
      </c>
      <c r="C36" s="221" t="s">
        <v>693</v>
      </c>
      <c r="E36" s="224" t="s">
        <v>679</v>
      </c>
      <c r="F36" s="224" t="s">
        <v>682</v>
      </c>
      <c r="G36" s="224" t="s">
        <v>693</v>
      </c>
      <c r="I36" s="222" t="str">
        <f t="shared" si="0"/>
        <v/>
      </c>
      <c r="J36" s="222" t="str">
        <f t="shared" si="0"/>
        <v/>
      </c>
      <c r="K36" s="222" t="str">
        <f t="shared" si="0"/>
        <v/>
      </c>
    </row>
    <row r="37" spans="1:11" s="220" customFormat="1" ht="39.6" x14ac:dyDescent="0.3">
      <c r="A37" s="221" t="s">
        <v>679</v>
      </c>
      <c r="B37" s="221" t="s">
        <v>682</v>
      </c>
      <c r="C37" s="221" t="s">
        <v>694</v>
      </c>
      <c r="E37" s="224" t="s">
        <v>679</v>
      </c>
      <c r="F37" s="224" t="s">
        <v>682</v>
      </c>
      <c r="G37" s="224" t="s">
        <v>694</v>
      </c>
      <c r="I37" s="222" t="str">
        <f t="shared" si="0"/>
        <v/>
      </c>
      <c r="J37" s="222" t="str">
        <f t="shared" si="0"/>
        <v/>
      </c>
      <c r="K37" s="222" t="str">
        <f t="shared" si="0"/>
        <v/>
      </c>
    </row>
    <row r="38" spans="1:11" s="220" customFormat="1" ht="39.6" x14ac:dyDescent="0.3">
      <c r="A38" s="221" t="s">
        <v>679</v>
      </c>
      <c r="B38" s="221" t="s">
        <v>682</v>
      </c>
      <c r="C38" s="221" t="s">
        <v>695</v>
      </c>
      <c r="E38" s="224" t="s">
        <v>679</v>
      </c>
      <c r="F38" s="224" t="s">
        <v>682</v>
      </c>
      <c r="G38" s="224" t="s">
        <v>695</v>
      </c>
      <c r="I38" s="222" t="str">
        <f t="shared" si="0"/>
        <v/>
      </c>
      <c r="J38" s="222" t="str">
        <f t="shared" si="0"/>
        <v/>
      </c>
      <c r="K38" s="222" t="str">
        <f t="shared" si="0"/>
        <v/>
      </c>
    </row>
    <row r="39" spans="1:11" s="220" customFormat="1" ht="39.6" x14ac:dyDescent="0.3">
      <c r="A39" s="221" t="s">
        <v>679</v>
      </c>
      <c r="B39" s="221" t="s">
        <v>682</v>
      </c>
      <c r="C39" s="221" t="s">
        <v>696</v>
      </c>
      <c r="E39" s="224" t="s">
        <v>679</v>
      </c>
      <c r="F39" s="224" t="s">
        <v>682</v>
      </c>
      <c r="G39" s="224" t="s">
        <v>696</v>
      </c>
      <c r="I39" s="222" t="str">
        <f t="shared" si="0"/>
        <v/>
      </c>
      <c r="J39" s="222" t="str">
        <f t="shared" si="0"/>
        <v/>
      </c>
      <c r="K39" s="222" t="str">
        <f t="shared" si="0"/>
        <v/>
      </c>
    </row>
    <row r="40" spans="1:11" s="220" customFormat="1" ht="39.6" x14ac:dyDescent="0.3">
      <c r="A40" s="221" t="s">
        <v>679</v>
      </c>
      <c r="B40" s="221" t="s">
        <v>682</v>
      </c>
      <c r="C40" s="221" t="s">
        <v>697</v>
      </c>
      <c r="E40" s="224" t="s">
        <v>679</v>
      </c>
      <c r="F40" s="224" t="s">
        <v>682</v>
      </c>
      <c r="G40" s="224" t="s">
        <v>697</v>
      </c>
      <c r="I40" s="222" t="str">
        <f t="shared" si="0"/>
        <v/>
      </c>
      <c r="J40" s="222" t="str">
        <f t="shared" si="0"/>
        <v/>
      </c>
      <c r="K40" s="222" t="str">
        <f t="shared" si="0"/>
        <v/>
      </c>
    </row>
    <row r="41" spans="1:11" s="220" customFormat="1" ht="39.6" x14ac:dyDescent="0.3">
      <c r="A41" s="221" t="s">
        <v>679</v>
      </c>
      <c r="B41" s="221" t="s">
        <v>682</v>
      </c>
      <c r="C41" s="221" t="s">
        <v>698</v>
      </c>
      <c r="E41" s="224" t="s">
        <v>679</v>
      </c>
      <c r="F41" s="224" t="s">
        <v>682</v>
      </c>
      <c r="G41" s="224" t="s">
        <v>698</v>
      </c>
      <c r="I41" s="222" t="str">
        <f t="shared" si="0"/>
        <v/>
      </c>
      <c r="J41" s="222" t="str">
        <f t="shared" si="0"/>
        <v/>
      </c>
      <c r="K41" s="222" t="str">
        <f t="shared" si="0"/>
        <v/>
      </c>
    </row>
    <row r="42" spans="1:11" s="220" customFormat="1" ht="39.6" x14ac:dyDescent="0.3">
      <c r="A42" s="221" t="s">
        <v>679</v>
      </c>
      <c r="B42" s="221" t="s">
        <v>682</v>
      </c>
      <c r="C42" s="221" t="s">
        <v>699</v>
      </c>
      <c r="E42" s="224" t="s">
        <v>679</v>
      </c>
      <c r="F42" s="224" t="s">
        <v>682</v>
      </c>
      <c r="G42" s="224" t="s">
        <v>699</v>
      </c>
      <c r="I42" s="222" t="str">
        <f t="shared" si="0"/>
        <v/>
      </c>
      <c r="J42" s="222" t="str">
        <f t="shared" si="0"/>
        <v/>
      </c>
      <c r="K42" s="222" t="str">
        <f t="shared" si="0"/>
        <v/>
      </c>
    </row>
    <row r="43" spans="1:11" s="220" customFormat="1" ht="39.6" x14ac:dyDescent="0.3">
      <c r="A43" s="221" t="s">
        <v>679</v>
      </c>
      <c r="B43" s="221" t="s">
        <v>682</v>
      </c>
      <c r="C43" s="221" t="s">
        <v>700</v>
      </c>
      <c r="E43" s="224" t="s">
        <v>679</v>
      </c>
      <c r="F43" s="224" t="s">
        <v>682</v>
      </c>
      <c r="G43" s="224" t="s">
        <v>700</v>
      </c>
      <c r="I43" s="222" t="str">
        <f t="shared" si="0"/>
        <v/>
      </c>
      <c r="J43" s="222" t="str">
        <f t="shared" si="0"/>
        <v/>
      </c>
      <c r="K43" s="222" t="str">
        <f t="shared" si="0"/>
        <v/>
      </c>
    </row>
    <row r="44" spans="1:11" s="220" customFormat="1" ht="39.6" x14ac:dyDescent="0.3">
      <c r="A44" s="221" t="s">
        <v>679</v>
      </c>
      <c r="B44" s="221" t="s">
        <v>1934</v>
      </c>
      <c r="C44" s="221" t="s">
        <v>688</v>
      </c>
      <c r="E44" s="224" t="s">
        <v>679</v>
      </c>
      <c r="F44" s="224" t="s">
        <v>1934</v>
      </c>
      <c r="G44" s="224" t="s">
        <v>688</v>
      </c>
      <c r="I44" s="222" t="str">
        <f t="shared" si="0"/>
        <v/>
      </c>
      <c r="J44" s="222" t="str">
        <f t="shared" si="0"/>
        <v/>
      </c>
      <c r="K44" s="222" t="str">
        <f t="shared" si="0"/>
        <v/>
      </c>
    </row>
    <row r="45" spans="1:11" s="220" customFormat="1" ht="26.4" x14ac:dyDescent="0.3">
      <c r="A45" s="221" t="s">
        <v>1962</v>
      </c>
      <c r="B45" s="221" t="s">
        <v>1963</v>
      </c>
      <c r="C45" s="221" t="s">
        <v>1967</v>
      </c>
      <c r="E45" s="224" t="s">
        <v>1962</v>
      </c>
      <c r="F45" s="224" t="s">
        <v>1963</v>
      </c>
      <c r="G45" s="224" t="s">
        <v>1967</v>
      </c>
      <c r="I45" s="222" t="str">
        <f t="shared" si="0"/>
        <v/>
      </c>
      <c r="J45" s="222" t="str">
        <f t="shared" si="0"/>
        <v/>
      </c>
      <c r="K45" s="222" t="str">
        <f t="shared" si="0"/>
        <v/>
      </c>
    </row>
    <row r="46" spans="1:11" s="220" customFormat="1" ht="39.6" x14ac:dyDescent="0.3">
      <c r="A46" s="221" t="s">
        <v>1962</v>
      </c>
      <c r="B46" s="221" t="s">
        <v>1964</v>
      </c>
      <c r="C46" s="221" t="s">
        <v>1967</v>
      </c>
      <c r="E46" s="224" t="s">
        <v>1962</v>
      </c>
      <c r="F46" s="224" t="s">
        <v>1964</v>
      </c>
      <c r="G46" s="224" t="s">
        <v>1967</v>
      </c>
      <c r="I46" s="222" t="str">
        <f t="shared" si="0"/>
        <v/>
      </c>
      <c r="J46" s="222" t="str">
        <f t="shared" si="0"/>
        <v/>
      </c>
      <c r="K46" s="222" t="str">
        <f t="shared" si="0"/>
        <v/>
      </c>
    </row>
    <row r="47" spans="1:11" s="220" customFormat="1" x14ac:dyDescent="0.3">
      <c r="A47" s="221" t="s">
        <v>1962</v>
      </c>
      <c r="B47" s="221" t="s">
        <v>1965</v>
      </c>
      <c r="C47" s="221" t="s">
        <v>1967</v>
      </c>
      <c r="E47" s="224" t="s">
        <v>1962</v>
      </c>
      <c r="F47" s="224" t="s">
        <v>1965</v>
      </c>
      <c r="G47" s="224" t="s">
        <v>1967</v>
      </c>
      <c r="I47" s="222" t="str">
        <f t="shared" si="0"/>
        <v/>
      </c>
      <c r="J47" s="222" t="str">
        <f t="shared" si="0"/>
        <v/>
      </c>
      <c r="K47" s="222" t="str">
        <f t="shared" si="0"/>
        <v/>
      </c>
    </row>
    <row r="48" spans="1:11" s="220" customFormat="1" ht="39.6" x14ac:dyDescent="0.3">
      <c r="A48" s="221" t="s">
        <v>1962</v>
      </c>
      <c r="B48" s="221" t="s">
        <v>1966</v>
      </c>
      <c r="C48" s="221" t="s">
        <v>1967</v>
      </c>
      <c r="E48" s="224" t="s">
        <v>1962</v>
      </c>
      <c r="F48" s="224" t="s">
        <v>1966</v>
      </c>
      <c r="G48" s="224" t="s">
        <v>1967</v>
      </c>
      <c r="I48" s="222" t="str">
        <f t="shared" si="0"/>
        <v/>
      </c>
      <c r="J48" s="222" t="str">
        <f t="shared" si="0"/>
        <v/>
      </c>
      <c r="K48" s="222" t="str">
        <f t="shared" si="0"/>
        <v/>
      </c>
    </row>
    <row r="51" spans="1:11" x14ac:dyDescent="0.3">
      <c r="A51" s="398" t="s">
        <v>2169</v>
      </c>
      <c r="B51" s="398"/>
      <c r="C51" s="398"/>
      <c r="D51" s="219"/>
      <c r="E51" s="398" t="s">
        <v>2168</v>
      </c>
      <c r="F51" s="398"/>
      <c r="G51" s="398"/>
      <c r="H51" s="219"/>
      <c r="I51" s="398" t="s">
        <v>2158</v>
      </c>
      <c r="J51" s="398"/>
      <c r="K51" s="398"/>
    </row>
    <row r="52" spans="1:11" ht="26.4" x14ac:dyDescent="0.3">
      <c r="A52" s="65" t="s">
        <v>677</v>
      </c>
      <c r="B52" s="65" t="s">
        <v>680</v>
      </c>
      <c r="C52" s="65" t="s">
        <v>683</v>
      </c>
      <c r="D52" s="220"/>
      <c r="E52" s="224" t="s">
        <v>677</v>
      </c>
      <c r="F52" s="224" t="s">
        <v>680</v>
      </c>
      <c r="G52" s="224" t="s">
        <v>683</v>
      </c>
      <c r="H52" s="220"/>
      <c r="I52" s="222" t="str">
        <f>IF(A52=E52,"",1)</f>
        <v/>
      </c>
      <c r="J52" s="222" t="str">
        <f>IF(B52=F52,"",1)</f>
        <v/>
      </c>
      <c r="K52" s="222" t="str">
        <f>IF(C52=G52,"",1)</f>
        <v/>
      </c>
    </row>
    <row r="53" spans="1:11" ht="26.4" x14ac:dyDescent="0.3">
      <c r="A53" s="65" t="s">
        <v>677</v>
      </c>
      <c r="B53" s="65" t="s">
        <v>680</v>
      </c>
      <c r="C53" s="65" t="s">
        <v>684</v>
      </c>
      <c r="D53" s="220"/>
      <c r="E53" s="224" t="s">
        <v>677</v>
      </c>
      <c r="F53" s="224" t="s">
        <v>680</v>
      </c>
      <c r="G53" s="224" t="s">
        <v>684</v>
      </c>
      <c r="H53" s="220"/>
      <c r="I53" s="222" t="str">
        <f t="shared" ref="I53:I84" si="1">IF(A53=E53,"",1)</f>
        <v/>
      </c>
      <c r="J53" s="222" t="str">
        <f t="shared" ref="J53:J84" si="2">IF(B53=F53,"",1)</f>
        <v/>
      </c>
      <c r="K53" s="222" t="str">
        <f t="shared" ref="K53:K84" si="3">IF(C53=G53,"",1)</f>
        <v/>
      </c>
    </row>
    <row r="54" spans="1:11" ht="26.4" x14ac:dyDescent="0.3">
      <c r="A54" s="65" t="s">
        <v>677</v>
      </c>
      <c r="B54" s="65" t="s">
        <v>680</v>
      </c>
      <c r="C54" s="65" t="s">
        <v>685</v>
      </c>
      <c r="D54" s="220"/>
      <c r="E54" s="224" t="s">
        <v>677</v>
      </c>
      <c r="F54" s="224" t="s">
        <v>680</v>
      </c>
      <c r="G54" s="224" t="s">
        <v>685</v>
      </c>
      <c r="H54" s="220"/>
      <c r="I54" s="222" t="str">
        <f t="shared" si="1"/>
        <v/>
      </c>
      <c r="J54" s="222" t="str">
        <f t="shared" si="2"/>
        <v/>
      </c>
      <c r="K54" s="222" t="str">
        <f t="shared" si="3"/>
        <v/>
      </c>
    </row>
    <row r="55" spans="1:11" ht="26.4" x14ac:dyDescent="0.3">
      <c r="A55" s="65" t="s">
        <v>677</v>
      </c>
      <c r="B55" s="65" t="s">
        <v>680</v>
      </c>
      <c r="C55" s="65" t="s">
        <v>1935</v>
      </c>
      <c r="D55" s="220"/>
      <c r="E55" s="224" t="s">
        <v>677</v>
      </c>
      <c r="F55" s="224" t="s">
        <v>680</v>
      </c>
      <c r="G55" s="224" t="s">
        <v>1935</v>
      </c>
      <c r="H55" s="220"/>
      <c r="I55" s="222" t="str">
        <f t="shared" si="1"/>
        <v/>
      </c>
      <c r="J55" s="222" t="str">
        <f t="shared" si="2"/>
        <v/>
      </c>
      <c r="K55" s="222" t="str">
        <f t="shared" si="3"/>
        <v/>
      </c>
    </row>
    <row r="56" spans="1:11" ht="26.4" x14ac:dyDescent="0.3">
      <c r="A56" s="65" t="s">
        <v>677</v>
      </c>
      <c r="B56" s="65" t="s">
        <v>680</v>
      </c>
      <c r="C56" s="65" t="s">
        <v>1936</v>
      </c>
      <c r="D56" s="220"/>
      <c r="E56" s="224" t="s">
        <v>677</v>
      </c>
      <c r="F56" s="224" t="s">
        <v>680</v>
      </c>
      <c r="G56" s="224" t="s">
        <v>1936</v>
      </c>
      <c r="H56" s="220"/>
      <c r="I56" s="222" t="str">
        <f t="shared" si="1"/>
        <v/>
      </c>
      <c r="J56" s="222" t="str">
        <f t="shared" si="2"/>
        <v/>
      </c>
      <c r="K56" s="222" t="str">
        <f t="shared" si="3"/>
        <v/>
      </c>
    </row>
    <row r="57" spans="1:11" ht="26.4" x14ac:dyDescent="0.3">
      <c r="A57" s="65" t="s">
        <v>677</v>
      </c>
      <c r="B57" s="65" t="s">
        <v>680</v>
      </c>
      <c r="C57" s="65" t="s">
        <v>686</v>
      </c>
      <c r="D57" s="220"/>
      <c r="E57" s="224" t="s">
        <v>677</v>
      </c>
      <c r="F57" s="224" t="s">
        <v>680</v>
      </c>
      <c r="G57" s="224" t="s">
        <v>686</v>
      </c>
      <c r="H57" s="220"/>
      <c r="I57" s="222" t="str">
        <f t="shared" si="1"/>
        <v/>
      </c>
      <c r="J57" s="222" t="str">
        <f t="shared" si="2"/>
        <v/>
      </c>
      <c r="K57" s="222" t="str">
        <f t="shared" si="3"/>
        <v/>
      </c>
    </row>
    <row r="58" spans="1:11" ht="26.4" x14ac:dyDescent="0.3">
      <c r="A58" s="65" t="s">
        <v>677</v>
      </c>
      <c r="B58" s="65" t="s">
        <v>680</v>
      </c>
      <c r="C58" s="65" t="s">
        <v>1937</v>
      </c>
      <c r="D58" s="220"/>
      <c r="E58" s="224" t="s">
        <v>677</v>
      </c>
      <c r="F58" s="224" t="s">
        <v>680</v>
      </c>
      <c r="G58" s="224" t="s">
        <v>1937</v>
      </c>
      <c r="H58" s="220"/>
      <c r="I58" s="222" t="str">
        <f t="shared" si="1"/>
        <v/>
      </c>
      <c r="J58" s="222" t="str">
        <f t="shared" si="2"/>
        <v/>
      </c>
      <c r="K58" s="222" t="str">
        <f t="shared" si="3"/>
        <v/>
      </c>
    </row>
    <row r="59" spans="1:11" ht="26.4" x14ac:dyDescent="0.3">
      <c r="A59" s="65" t="s">
        <v>678</v>
      </c>
      <c r="B59" s="65" t="s">
        <v>1973</v>
      </c>
      <c r="C59" s="65" t="s">
        <v>1974</v>
      </c>
      <c r="D59" s="220"/>
      <c r="E59" s="224" t="s">
        <v>678</v>
      </c>
      <c r="F59" s="224" t="s">
        <v>1973</v>
      </c>
      <c r="G59" s="224" t="s">
        <v>1974</v>
      </c>
      <c r="H59" s="220"/>
      <c r="I59" s="222" t="str">
        <f t="shared" si="1"/>
        <v/>
      </c>
      <c r="J59" s="222" t="str">
        <f t="shared" si="2"/>
        <v/>
      </c>
      <c r="K59" s="222" t="str">
        <f t="shared" si="3"/>
        <v/>
      </c>
    </row>
    <row r="60" spans="1:11" ht="26.4" x14ac:dyDescent="0.3">
      <c r="A60" s="65" t="s">
        <v>678</v>
      </c>
      <c r="B60" s="224" t="s">
        <v>681</v>
      </c>
      <c r="C60" s="65" t="s">
        <v>687</v>
      </c>
      <c r="D60" s="220"/>
      <c r="E60" s="224" t="s">
        <v>678</v>
      </c>
      <c r="F60" s="224" t="s">
        <v>681</v>
      </c>
      <c r="G60" s="224" t="s">
        <v>687</v>
      </c>
      <c r="H60" s="220"/>
      <c r="I60" s="222" t="str">
        <f t="shared" si="1"/>
        <v/>
      </c>
      <c r="J60" s="222" t="str">
        <f t="shared" si="2"/>
        <v/>
      </c>
      <c r="K60" s="222" t="str">
        <f t="shared" si="3"/>
        <v/>
      </c>
    </row>
    <row r="61" spans="1:11" ht="26.4" x14ac:dyDescent="0.3">
      <c r="A61" s="65" t="s">
        <v>679</v>
      </c>
      <c r="B61" s="65" t="s">
        <v>1930</v>
      </c>
      <c r="C61" s="65" t="s">
        <v>688</v>
      </c>
      <c r="D61" s="220"/>
      <c r="E61" s="224" t="s">
        <v>679</v>
      </c>
      <c r="F61" s="224" t="s">
        <v>1930</v>
      </c>
      <c r="G61" s="224" t="s">
        <v>688</v>
      </c>
      <c r="H61" s="220"/>
      <c r="I61" s="222" t="str">
        <f t="shared" si="1"/>
        <v/>
      </c>
      <c r="J61" s="222" t="str">
        <f t="shared" si="2"/>
        <v/>
      </c>
      <c r="K61" s="222" t="str">
        <f t="shared" si="3"/>
        <v/>
      </c>
    </row>
    <row r="62" spans="1:11" ht="26.4" x14ac:dyDescent="0.3">
      <c r="A62" s="65" t="s">
        <v>679</v>
      </c>
      <c r="B62" s="65" t="s">
        <v>1931</v>
      </c>
      <c r="C62" s="65" t="s">
        <v>688</v>
      </c>
      <c r="D62" s="220"/>
      <c r="E62" s="224" t="s">
        <v>679</v>
      </c>
      <c r="F62" s="224" t="s">
        <v>1931</v>
      </c>
      <c r="G62" s="224" t="s">
        <v>688</v>
      </c>
      <c r="H62" s="220"/>
      <c r="I62" s="222" t="str">
        <f t="shared" si="1"/>
        <v/>
      </c>
      <c r="J62" s="222" t="str">
        <f t="shared" si="2"/>
        <v/>
      </c>
      <c r="K62" s="222" t="str">
        <f t="shared" si="3"/>
        <v/>
      </c>
    </row>
    <row r="63" spans="1:11" ht="26.4" x14ac:dyDescent="0.3">
      <c r="A63" s="65" t="s">
        <v>679</v>
      </c>
      <c r="B63" s="65" t="s">
        <v>1932</v>
      </c>
      <c r="C63" s="65" t="s">
        <v>688</v>
      </c>
      <c r="D63" s="220"/>
      <c r="E63" s="224" t="s">
        <v>679</v>
      </c>
      <c r="F63" s="224" t="s">
        <v>1932</v>
      </c>
      <c r="G63" s="224" t="s">
        <v>688</v>
      </c>
      <c r="H63" s="220"/>
      <c r="I63" s="222" t="str">
        <f t="shared" si="1"/>
        <v/>
      </c>
      <c r="J63" s="222" t="str">
        <f t="shared" si="2"/>
        <v/>
      </c>
      <c r="K63" s="222" t="str">
        <f t="shared" si="3"/>
        <v/>
      </c>
    </row>
    <row r="64" spans="1:11" ht="26.4" x14ac:dyDescent="0.3">
      <c r="A64" s="65" t="s">
        <v>679</v>
      </c>
      <c r="B64" s="65" t="s">
        <v>1939</v>
      </c>
      <c r="C64" s="65" t="s">
        <v>688</v>
      </c>
      <c r="D64" s="220"/>
      <c r="E64" s="224" t="s">
        <v>679</v>
      </c>
      <c r="F64" s="224" t="s">
        <v>1939</v>
      </c>
      <c r="G64" s="224" t="s">
        <v>688</v>
      </c>
      <c r="H64" s="220"/>
      <c r="I64" s="222" t="str">
        <f t="shared" si="1"/>
        <v/>
      </c>
      <c r="J64" s="222" t="str">
        <f t="shared" si="2"/>
        <v/>
      </c>
      <c r="K64" s="222" t="str">
        <f t="shared" si="3"/>
        <v/>
      </c>
    </row>
    <row r="65" spans="1:11" ht="26.4" x14ac:dyDescent="0.3">
      <c r="A65" s="65" t="s">
        <v>679</v>
      </c>
      <c r="B65" s="65" t="s">
        <v>1940</v>
      </c>
      <c r="C65" s="65" t="s">
        <v>688</v>
      </c>
      <c r="D65" s="220"/>
      <c r="E65" s="224" t="s">
        <v>679</v>
      </c>
      <c r="F65" s="224" t="s">
        <v>1940</v>
      </c>
      <c r="G65" s="224" t="s">
        <v>688</v>
      </c>
      <c r="H65" s="220"/>
      <c r="I65" s="222" t="str">
        <f t="shared" si="1"/>
        <v/>
      </c>
      <c r="J65" s="222" t="str">
        <f t="shared" si="2"/>
        <v/>
      </c>
      <c r="K65" s="222" t="str">
        <f t="shared" si="3"/>
        <v/>
      </c>
    </row>
    <row r="66" spans="1:11" ht="26.4" x14ac:dyDescent="0.3">
      <c r="A66" s="65" t="s">
        <v>679</v>
      </c>
      <c r="B66" s="65" t="s">
        <v>1933</v>
      </c>
      <c r="C66" s="65" t="s">
        <v>688</v>
      </c>
      <c r="D66" s="220"/>
      <c r="E66" s="224" t="s">
        <v>679</v>
      </c>
      <c r="F66" s="224" t="s">
        <v>1933</v>
      </c>
      <c r="G66" s="224" t="s">
        <v>688</v>
      </c>
      <c r="H66" s="220"/>
      <c r="I66" s="222" t="str">
        <f t="shared" si="1"/>
        <v/>
      </c>
      <c r="J66" s="222" t="str">
        <f t="shared" si="2"/>
        <v/>
      </c>
      <c r="K66" s="222" t="str">
        <f t="shared" si="3"/>
        <v/>
      </c>
    </row>
    <row r="67" spans="1:11" ht="39.6" x14ac:dyDescent="0.3">
      <c r="A67" s="65" t="s">
        <v>679</v>
      </c>
      <c r="B67" s="65" t="s">
        <v>682</v>
      </c>
      <c r="C67" s="65" t="s">
        <v>688</v>
      </c>
      <c r="D67" s="220"/>
      <c r="E67" s="224" t="s">
        <v>679</v>
      </c>
      <c r="F67" s="224" t="s">
        <v>682</v>
      </c>
      <c r="G67" s="224" t="s">
        <v>688</v>
      </c>
      <c r="H67" s="220"/>
      <c r="I67" s="222" t="str">
        <f t="shared" si="1"/>
        <v/>
      </c>
      <c r="J67" s="222" t="str">
        <f t="shared" si="2"/>
        <v/>
      </c>
      <c r="K67" s="222" t="str">
        <f t="shared" si="3"/>
        <v/>
      </c>
    </row>
    <row r="68" spans="1:11" ht="39.6" x14ac:dyDescent="0.3">
      <c r="A68" s="65" t="s">
        <v>679</v>
      </c>
      <c r="B68" s="65" t="s">
        <v>682</v>
      </c>
      <c r="C68" s="65" t="s">
        <v>689</v>
      </c>
      <c r="D68" s="220"/>
      <c r="E68" s="224" t="s">
        <v>679</v>
      </c>
      <c r="F68" s="224" t="s">
        <v>682</v>
      </c>
      <c r="G68" s="224" t="s">
        <v>689</v>
      </c>
      <c r="H68" s="220"/>
      <c r="I68" s="222" t="str">
        <f t="shared" si="1"/>
        <v/>
      </c>
      <c r="J68" s="222" t="str">
        <f t="shared" si="2"/>
        <v/>
      </c>
      <c r="K68" s="222" t="str">
        <f t="shared" si="3"/>
        <v/>
      </c>
    </row>
    <row r="69" spans="1:11" ht="39.6" x14ac:dyDescent="0.3">
      <c r="A69" s="65" t="s">
        <v>679</v>
      </c>
      <c r="B69" s="65" t="s">
        <v>682</v>
      </c>
      <c r="C69" s="65" t="s">
        <v>690</v>
      </c>
      <c r="D69" s="220"/>
      <c r="E69" s="224" t="s">
        <v>679</v>
      </c>
      <c r="F69" s="224" t="s">
        <v>682</v>
      </c>
      <c r="G69" s="224" t="s">
        <v>690</v>
      </c>
      <c r="H69" s="220"/>
      <c r="I69" s="222" t="str">
        <f t="shared" si="1"/>
        <v/>
      </c>
      <c r="J69" s="222" t="str">
        <f t="shared" si="2"/>
        <v/>
      </c>
      <c r="K69" s="222" t="str">
        <f t="shared" si="3"/>
        <v/>
      </c>
    </row>
    <row r="70" spans="1:11" ht="39.6" x14ac:dyDescent="0.3">
      <c r="A70" s="65" t="s">
        <v>679</v>
      </c>
      <c r="B70" s="65" t="s">
        <v>682</v>
      </c>
      <c r="C70" s="65" t="s">
        <v>691</v>
      </c>
      <c r="D70" s="220"/>
      <c r="E70" s="224" t="s">
        <v>679</v>
      </c>
      <c r="F70" s="224" t="s">
        <v>682</v>
      </c>
      <c r="G70" s="224" t="s">
        <v>691</v>
      </c>
      <c r="H70" s="220"/>
      <c r="I70" s="222" t="str">
        <f t="shared" si="1"/>
        <v/>
      </c>
      <c r="J70" s="222" t="str">
        <f t="shared" si="2"/>
        <v/>
      </c>
      <c r="K70" s="222" t="str">
        <f t="shared" si="3"/>
        <v/>
      </c>
    </row>
    <row r="71" spans="1:11" ht="39.6" x14ac:dyDescent="0.3">
      <c r="A71" s="65" t="s">
        <v>679</v>
      </c>
      <c r="B71" s="65" t="s">
        <v>682</v>
      </c>
      <c r="C71" s="65" t="s">
        <v>692</v>
      </c>
      <c r="D71" s="220"/>
      <c r="E71" s="224" t="s">
        <v>679</v>
      </c>
      <c r="F71" s="224" t="s">
        <v>682</v>
      </c>
      <c r="G71" s="224" t="s">
        <v>692</v>
      </c>
      <c r="H71" s="220"/>
      <c r="I71" s="222" t="str">
        <f t="shared" si="1"/>
        <v/>
      </c>
      <c r="J71" s="222" t="str">
        <f t="shared" si="2"/>
        <v/>
      </c>
      <c r="K71" s="222" t="str">
        <f t="shared" si="3"/>
        <v/>
      </c>
    </row>
    <row r="72" spans="1:11" ht="39.6" x14ac:dyDescent="0.3">
      <c r="A72" s="65" t="s">
        <v>679</v>
      </c>
      <c r="B72" s="65" t="s">
        <v>682</v>
      </c>
      <c r="C72" s="65" t="s">
        <v>693</v>
      </c>
      <c r="D72" s="220"/>
      <c r="E72" s="224" t="s">
        <v>679</v>
      </c>
      <c r="F72" s="224" t="s">
        <v>682</v>
      </c>
      <c r="G72" s="224" t="s">
        <v>693</v>
      </c>
      <c r="H72" s="220"/>
      <c r="I72" s="222" t="str">
        <f t="shared" si="1"/>
        <v/>
      </c>
      <c r="J72" s="222" t="str">
        <f t="shared" si="2"/>
        <v/>
      </c>
      <c r="K72" s="222" t="str">
        <f t="shared" si="3"/>
        <v/>
      </c>
    </row>
    <row r="73" spans="1:11" ht="39.6" x14ac:dyDescent="0.3">
      <c r="A73" s="65" t="s">
        <v>679</v>
      </c>
      <c r="B73" s="65" t="s">
        <v>682</v>
      </c>
      <c r="C73" s="65" t="s">
        <v>694</v>
      </c>
      <c r="D73" s="220"/>
      <c r="E73" s="224" t="s">
        <v>679</v>
      </c>
      <c r="F73" s="224" t="s">
        <v>682</v>
      </c>
      <c r="G73" s="224" t="s">
        <v>694</v>
      </c>
      <c r="H73" s="220"/>
      <c r="I73" s="222" t="str">
        <f t="shared" si="1"/>
        <v/>
      </c>
      <c r="J73" s="222" t="str">
        <f t="shared" si="2"/>
        <v/>
      </c>
      <c r="K73" s="222" t="str">
        <f t="shared" si="3"/>
        <v/>
      </c>
    </row>
    <row r="74" spans="1:11" ht="39.6" x14ac:dyDescent="0.3">
      <c r="A74" s="65" t="s">
        <v>679</v>
      </c>
      <c r="B74" s="65" t="s">
        <v>682</v>
      </c>
      <c r="C74" s="65" t="s">
        <v>695</v>
      </c>
      <c r="D74" s="220"/>
      <c r="E74" s="224" t="s">
        <v>679</v>
      </c>
      <c r="F74" s="224" t="s">
        <v>682</v>
      </c>
      <c r="G74" s="224" t="s">
        <v>695</v>
      </c>
      <c r="H74" s="220"/>
      <c r="I74" s="222" t="str">
        <f t="shared" si="1"/>
        <v/>
      </c>
      <c r="J74" s="222" t="str">
        <f t="shared" si="2"/>
        <v/>
      </c>
      <c r="K74" s="222" t="str">
        <f t="shared" si="3"/>
        <v/>
      </c>
    </row>
    <row r="75" spans="1:11" ht="39.6" x14ac:dyDescent="0.3">
      <c r="A75" s="65" t="s">
        <v>679</v>
      </c>
      <c r="B75" s="65" t="s">
        <v>682</v>
      </c>
      <c r="C75" s="65" t="s">
        <v>696</v>
      </c>
      <c r="D75" s="220"/>
      <c r="E75" s="224" t="s">
        <v>679</v>
      </c>
      <c r="F75" s="224" t="s">
        <v>682</v>
      </c>
      <c r="G75" s="224" t="s">
        <v>696</v>
      </c>
      <c r="H75" s="220"/>
      <c r="I75" s="222" t="str">
        <f t="shared" si="1"/>
        <v/>
      </c>
      <c r="J75" s="222" t="str">
        <f t="shared" si="2"/>
        <v/>
      </c>
      <c r="K75" s="222" t="str">
        <f t="shared" si="3"/>
        <v/>
      </c>
    </row>
    <row r="76" spans="1:11" ht="39.6" x14ac:dyDescent="0.3">
      <c r="A76" s="65" t="s">
        <v>679</v>
      </c>
      <c r="B76" s="65" t="s">
        <v>682</v>
      </c>
      <c r="C76" s="65" t="s">
        <v>697</v>
      </c>
      <c r="D76" s="220"/>
      <c r="E76" s="224" t="s">
        <v>679</v>
      </c>
      <c r="F76" s="224" t="s">
        <v>682</v>
      </c>
      <c r="G76" s="224" t="s">
        <v>697</v>
      </c>
      <c r="H76" s="220"/>
      <c r="I76" s="222" t="str">
        <f t="shared" si="1"/>
        <v/>
      </c>
      <c r="J76" s="222" t="str">
        <f t="shared" si="2"/>
        <v/>
      </c>
      <c r="K76" s="222" t="str">
        <f t="shared" si="3"/>
        <v/>
      </c>
    </row>
    <row r="77" spans="1:11" ht="39.6" x14ac:dyDescent="0.3">
      <c r="A77" s="65" t="s">
        <v>679</v>
      </c>
      <c r="B77" s="65" t="s">
        <v>682</v>
      </c>
      <c r="C77" s="65" t="s">
        <v>698</v>
      </c>
      <c r="D77" s="220"/>
      <c r="E77" s="224" t="s">
        <v>679</v>
      </c>
      <c r="F77" s="224" t="s">
        <v>682</v>
      </c>
      <c r="G77" s="224" t="s">
        <v>698</v>
      </c>
      <c r="H77" s="220"/>
      <c r="I77" s="222" t="str">
        <f t="shared" si="1"/>
        <v/>
      </c>
      <c r="J77" s="222" t="str">
        <f t="shared" si="2"/>
        <v/>
      </c>
      <c r="K77" s="222" t="str">
        <f t="shared" si="3"/>
        <v/>
      </c>
    </row>
    <row r="78" spans="1:11" ht="39.6" x14ac:dyDescent="0.3">
      <c r="A78" s="65" t="s">
        <v>679</v>
      </c>
      <c r="B78" s="65" t="s">
        <v>682</v>
      </c>
      <c r="C78" s="65" t="s">
        <v>699</v>
      </c>
      <c r="D78" s="220"/>
      <c r="E78" s="224" t="s">
        <v>679</v>
      </c>
      <c r="F78" s="224" t="s">
        <v>682</v>
      </c>
      <c r="G78" s="224" t="s">
        <v>699</v>
      </c>
      <c r="H78" s="220"/>
      <c r="I78" s="222" t="str">
        <f t="shared" si="1"/>
        <v/>
      </c>
      <c r="J78" s="222" t="str">
        <f t="shared" si="2"/>
        <v/>
      </c>
      <c r="K78" s="222" t="str">
        <f t="shared" si="3"/>
        <v/>
      </c>
    </row>
    <row r="79" spans="1:11" ht="39.6" x14ac:dyDescent="0.3">
      <c r="A79" s="65" t="s">
        <v>679</v>
      </c>
      <c r="B79" s="65" t="s">
        <v>682</v>
      </c>
      <c r="C79" s="65" t="s">
        <v>700</v>
      </c>
      <c r="D79" s="220"/>
      <c r="E79" s="224" t="s">
        <v>679</v>
      </c>
      <c r="F79" s="224" t="s">
        <v>682</v>
      </c>
      <c r="G79" s="224" t="s">
        <v>700</v>
      </c>
      <c r="H79" s="220"/>
      <c r="I79" s="222" t="str">
        <f t="shared" si="1"/>
        <v/>
      </c>
      <c r="J79" s="222" t="str">
        <f t="shared" si="2"/>
        <v/>
      </c>
      <c r="K79" s="222" t="str">
        <f t="shared" si="3"/>
        <v/>
      </c>
    </row>
    <row r="80" spans="1:11" ht="39.6" x14ac:dyDescent="0.3">
      <c r="A80" s="65" t="s">
        <v>679</v>
      </c>
      <c r="B80" s="65" t="s">
        <v>1934</v>
      </c>
      <c r="C80" s="65" t="s">
        <v>688</v>
      </c>
      <c r="D80" s="220"/>
      <c r="E80" s="224" t="s">
        <v>679</v>
      </c>
      <c r="F80" s="224" t="s">
        <v>1934</v>
      </c>
      <c r="G80" s="224" t="s">
        <v>688</v>
      </c>
      <c r="H80" s="220"/>
      <c r="I80" s="222" t="str">
        <f t="shared" si="1"/>
        <v/>
      </c>
      <c r="J80" s="222" t="str">
        <f t="shared" si="2"/>
        <v/>
      </c>
      <c r="K80" s="222" t="str">
        <f t="shared" si="3"/>
        <v/>
      </c>
    </row>
    <row r="81" spans="1:11" ht="26.4" x14ac:dyDescent="0.3">
      <c r="A81" s="102" t="s">
        <v>1962</v>
      </c>
      <c r="B81" s="102" t="s">
        <v>1963</v>
      </c>
      <c r="C81" s="102" t="s">
        <v>1967</v>
      </c>
      <c r="D81" s="220"/>
      <c r="E81" s="224" t="s">
        <v>1962</v>
      </c>
      <c r="F81" s="224" t="s">
        <v>1963</v>
      </c>
      <c r="G81" s="224" t="s">
        <v>1967</v>
      </c>
      <c r="H81" s="220"/>
      <c r="I81" s="222" t="str">
        <f t="shared" si="1"/>
        <v/>
      </c>
      <c r="J81" s="222" t="str">
        <f t="shared" si="2"/>
        <v/>
      </c>
      <c r="K81" s="222" t="str">
        <f t="shared" si="3"/>
        <v/>
      </c>
    </row>
    <row r="82" spans="1:11" ht="39.6" x14ac:dyDescent="0.3">
      <c r="A82" s="102" t="s">
        <v>1962</v>
      </c>
      <c r="B82" s="102" t="s">
        <v>1964</v>
      </c>
      <c r="C82" s="102" t="s">
        <v>1967</v>
      </c>
      <c r="D82" s="220"/>
      <c r="E82" s="224" t="s">
        <v>1962</v>
      </c>
      <c r="F82" s="224" t="s">
        <v>1964</v>
      </c>
      <c r="G82" s="224" t="s">
        <v>1967</v>
      </c>
      <c r="H82" s="220"/>
      <c r="I82" s="222" t="str">
        <f t="shared" si="1"/>
        <v/>
      </c>
      <c r="J82" s="222" t="str">
        <f t="shared" si="2"/>
        <v/>
      </c>
      <c r="K82" s="222" t="str">
        <f t="shared" si="3"/>
        <v/>
      </c>
    </row>
    <row r="83" spans="1:11" x14ac:dyDescent="0.3">
      <c r="A83" s="102" t="s">
        <v>1962</v>
      </c>
      <c r="B83" s="102" t="s">
        <v>1965</v>
      </c>
      <c r="C83" s="102" t="s">
        <v>1967</v>
      </c>
      <c r="D83" s="220"/>
      <c r="E83" s="224" t="s">
        <v>1962</v>
      </c>
      <c r="F83" s="224" t="s">
        <v>1965</v>
      </c>
      <c r="G83" s="224" t="s">
        <v>1967</v>
      </c>
      <c r="H83" s="220"/>
      <c r="I83" s="222" t="str">
        <f t="shared" si="1"/>
        <v/>
      </c>
      <c r="J83" s="222" t="str">
        <f t="shared" si="2"/>
        <v/>
      </c>
      <c r="K83" s="222" t="str">
        <f t="shared" si="3"/>
        <v/>
      </c>
    </row>
    <row r="84" spans="1:11" ht="39.6" x14ac:dyDescent="0.3">
      <c r="A84" s="102" t="s">
        <v>1962</v>
      </c>
      <c r="B84" s="102" t="s">
        <v>1966</v>
      </c>
      <c r="C84" s="102" t="s">
        <v>1967</v>
      </c>
      <c r="D84" s="220"/>
      <c r="E84" s="224" t="s">
        <v>1962</v>
      </c>
      <c r="F84" s="224" t="s">
        <v>1966</v>
      </c>
      <c r="G84" s="224" t="s">
        <v>1967</v>
      </c>
      <c r="H84" s="220"/>
      <c r="I84" s="222" t="str">
        <f t="shared" si="1"/>
        <v/>
      </c>
      <c r="J84" s="222" t="str">
        <f t="shared" si="2"/>
        <v/>
      </c>
      <c r="K84" s="222" t="str">
        <f t="shared" si="3"/>
        <v/>
      </c>
    </row>
    <row r="87" spans="1:11" x14ac:dyDescent="0.3">
      <c r="A87" s="398" t="s">
        <v>2170</v>
      </c>
      <c r="B87" s="398"/>
      <c r="C87" s="398"/>
      <c r="D87" s="219"/>
      <c r="E87" s="398" t="s">
        <v>2139</v>
      </c>
      <c r="F87" s="398"/>
      <c r="G87" s="398"/>
      <c r="H87" s="219"/>
      <c r="I87" s="398" t="s">
        <v>2158</v>
      </c>
      <c r="J87" s="398"/>
      <c r="K87" s="398"/>
    </row>
    <row r="88" spans="1:11" ht="27.6" x14ac:dyDescent="0.3">
      <c r="A88" s="179" t="s">
        <v>677</v>
      </c>
      <c r="B88" s="179" t="s">
        <v>680</v>
      </c>
      <c r="C88" s="179" t="s">
        <v>683</v>
      </c>
      <c r="D88" s="220"/>
      <c r="E88" s="224" t="s">
        <v>677</v>
      </c>
      <c r="F88" s="224" t="s">
        <v>680</v>
      </c>
      <c r="G88" s="224" t="s">
        <v>683</v>
      </c>
      <c r="H88" s="220"/>
      <c r="I88" s="222" t="str">
        <f>IF(A88=E88,"",1)</f>
        <v/>
      </c>
      <c r="J88" s="222" t="str">
        <f>IF(B88=F88,"",1)</f>
        <v/>
      </c>
      <c r="K88" s="222" t="str">
        <f>IF(C88=G88,"",1)</f>
        <v/>
      </c>
    </row>
    <row r="89" spans="1:11" ht="27.6" x14ac:dyDescent="0.3">
      <c r="A89" s="179" t="s">
        <v>677</v>
      </c>
      <c r="B89" s="179" t="s">
        <v>680</v>
      </c>
      <c r="C89" s="179" t="s">
        <v>684</v>
      </c>
      <c r="D89" s="220"/>
      <c r="E89" s="224" t="s">
        <v>677</v>
      </c>
      <c r="F89" s="224" t="s">
        <v>680</v>
      </c>
      <c r="G89" s="224" t="s">
        <v>684</v>
      </c>
      <c r="H89" s="220"/>
      <c r="I89" s="222" t="str">
        <f t="shared" ref="I89:I120" si="4">IF(A89=E89,"",1)</f>
        <v/>
      </c>
      <c r="J89" s="222" t="str">
        <f t="shared" ref="J89:J120" si="5">IF(B89=F89,"",1)</f>
        <v/>
      </c>
      <c r="K89" s="222" t="str">
        <f t="shared" ref="K89:K120" si="6">IF(C89=G89,"",1)</f>
        <v/>
      </c>
    </row>
    <row r="90" spans="1:11" ht="27.6" x14ac:dyDescent="0.3">
      <c r="A90" s="179" t="s">
        <v>677</v>
      </c>
      <c r="B90" s="179" t="s">
        <v>680</v>
      </c>
      <c r="C90" s="179" t="s">
        <v>685</v>
      </c>
      <c r="D90" s="220"/>
      <c r="E90" s="224" t="s">
        <v>677</v>
      </c>
      <c r="F90" s="224" t="s">
        <v>680</v>
      </c>
      <c r="G90" s="224" t="s">
        <v>685</v>
      </c>
      <c r="H90" s="220"/>
      <c r="I90" s="222" t="str">
        <f t="shared" si="4"/>
        <v/>
      </c>
      <c r="J90" s="222" t="str">
        <f t="shared" si="5"/>
        <v/>
      </c>
      <c r="K90" s="222" t="str">
        <f t="shared" si="6"/>
        <v/>
      </c>
    </row>
    <row r="91" spans="1:11" ht="26.4" x14ac:dyDescent="0.3">
      <c r="A91" s="179" t="s">
        <v>677</v>
      </c>
      <c r="B91" s="179" t="s">
        <v>680</v>
      </c>
      <c r="C91" s="179" t="s">
        <v>1935</v>
      </c>
      <c r="D91" s="220"/>
      <c r="E91" s="224" t="s">
        <v>677</v>
      </c>
      <c r="F91" s="224" t="s">
        <v>680</v>
      </c>
      <c r="G91" s="224" t="s">
        <v>1935</v>
      </c>
      <c r="H91" s="220"/>
      <c r="I91" s="222" t="str">
        <f t="shared" si="4"/>
        <v/>
      </c>
      <c r="J91" s="222" t="str">
        <f t="shared" si="5"/>
        <v/>
      </c>
      <c r="K91" s="222" t="str">
        <f t="shared" si="6"/>
        <v/>
      </c>
    </row>
    <row r="92" spans="1:11" ht="26.4" x14ac:dyDescent="0.3">
      <c r="A92" s="179" t="s">
        <v>677</v>
      </c>
      <c r="B92" s="179" t="s">
        <v>680</v>
      </c>
      <c r="C92" s="179" t="s">
        <v>1936</v>
      </c>
      <c r="D92" s="220"/>
      <c r="E92" s="224" t="s">
        <v>677</v>
      </c>
      <c r="F92" s="224" t="s">
        <v>680</v>
      </c>
      <c r="G92" s="224" t="s">
        <v>1936</v>
      </c>
      <c r="H92" s="220"/>
      <c r="I92" s="222" t="str">
        <f t="shared" si="4"/>
        <v/>
      </c>
      <c r="J92" s="222" t="str">
        <f t="shared" si="5"/>
        <v/>
      </c>
      <c r="K92" s="222" t="str">
        <f t="shared" si="6"/>
        <v/>
      </c>
    </row>
    <row r="93" spans="1:11" ht="27.6" x14ac:dyDescent="0.3">
      <c r="A93" s="179" t="s">
        <v>677</v>
      </c>
      <c r="B93" s="179" t="s">
        <v>680</v>
      </c>
      <c r="C93" s="179" t="s">
        <v>686</v>
      </c>
      <c r="D93" s="220"/>
      <c r="E93" s="224" t="s">
        <v>677</v>
      </c>
      <c r="F93" s="224" t="s">
        <v>680</v>
      </c>
      <c r="G93" s="224" t="s">
        <v>686</v>
      </c>
      <c r="H93" s="220"/>
      <c r="I93" s="222" t="str">
        <f t="shared" si="4"/>
        <v/>
      </c>
      <c r="J93" s="222" t="str">
        <f t="shared" si="5"/>
        <v/>
      </c>
      <c r="K93" s="222" t="str">
        <f t="shared" si="6"/>
        <v/>
      </c>
    </row>
    <row r="94" spans="1:11" ht="27.6" x14ac:dyDescent="0.3">
      <c r="A94" s="179" t="s">
        <v>677</v>
      </c>
      <c r="B94" s="179" t="s">
        <v>680</v>
      </c>
      <c r="C94" s="179" t="s">
        <v>1937</v>
      </c>
      <c r="D94" s="220"/>
      <c r="E94" s="224" t="s">
        <v>677</v>
      </c>
      <c r="F94" s="224" t="s">
        <v>680</v>
      </c>
      <c r="G94" s="224" t="s">
        <v>1937</v>
      </c>
      <c r="H94" s="220"/>
      <c r="I94" s="222" t="str">
        <f t="shared" si="4"/>
        <v/>
      </c>
      <c r="J94" s="222" t="str">
        <f t="shared" si="5"/>
        <v/>
      </c>
      <c r="K94" s="222" t="str">
        <f t="shared" si="6"/>
        <v/>
      </c>
    </row>
    <row r="95" spans="1:11" ht="26.4" x14ac:dyDescent="0.3">
      <c r="A95" s="223" t="s">
        <v>678</v>
      </c>
      <c r="B95" s="223" t="s">
        <v>1973</v>
      </c>
      <c r="C95" s="223" t="s">
        <v>1974</v>
      </c>
      <c r="D95" s="220"/>
      <c r="E95" s="224" t="s">
        <v>678</v>
      </c>
      <c r="F95" s="224" t="s">
        <v>1973</v>
      </c>
      <c r="G95" s="224" t="s">
        <v>1974</v>
      </c>
      <c r="H95" s="220"/>
      <c r="I95" s="222" t="str">
        <f t="shared" si="4"/>
        <v/>
      </c>
      <c r="J95" s="222" t="str">
        <f t="shared" si="5"/>
        <v/>
      </c>
      <c r="K95" s="222" t="str">
        <f t="shared" si="6"/>
        <v/>
      </c>
    </row>
    <row r="96" spans="1:11" ht="26.4" x14ac:dyDescent="0.3">
      <c r="A96" s="179" t="s">
        <v>678</v>
      </c>
      <c r="B96" s="179" t="s">
        <v>681</v>
      </c>
      <c r="C96" s="179" t="s">
        <v>687</v>
      </c>
      <c r="D96" s="220"/>
      <c r="E96" s="224" t="s">
        <v>678</v>
      </c>
      <c r="F96" s="224" t="s">
        <v>681</v>
      </c>
      <c r="G96" s="224" t="s">
        <v>687</v>
      </c>
      <c r="H96" s="220"/>
      <c r="I96" s="222" t="str">
        <f t="shared" si="4"/>
        <v/>
      </c>
      <c r="J96" s="222" t="str">
        <f t="shared" si="5"/>
        <v/>
      </c>
      <c r="K96" s="222" t="str">
        <f t="shared" si="6"/>
        <v/>
      </c>
    </row>
    <row r="97" spans="1:11" ht="27.6" x14ac:dyDescent="0.3">
      <c r="A97" s="179" t="s">
        <v>679</v>
      </c>
      <c r="B97" s="179" t="s">
        <v>1930</v>
      </c>
      <c r="C97" s="179" t="s">
        <v>688</v>
      </c>
      <c r="D97" s="220"/>
      <c r="E97" s="224" t="s">
        <v>679</v>
      </c>
      <c r="F97" s="224" t="s">
        <v>1930</v>
      </c>
      <c r="G97" s="224" t="s">
        <v>688</v>
      </c>
      <c r="H97" s="220"/>
      <c r="I97" s="222" t="str">
        <f t="shared" si="4"/>
        <v/>
      </c>
      <c r="J97" s="222" t="str">
        <f t="shared" si="5"/>
        <v/>
      </c>
      <c r="K97" s="222" t="str">
        <f t="shared" si="6"/>
        <v/>
      </c>
    </row>
    <row r="98" spans="1:11" ht="27.6" x14ac:dyDescent="0.3">
      <c r="A98" s="179" t="s">
        <v>679</v>
      </c>
      <c r="B98" s="179" t="s">
        <v>1931</v>
      </c>
      <c r="C98" s="179" t="s">
        <v>688</v>
      </c>
      <c r="D98" s="220"/>
      <c r="E98" s="224" t="s">
        <v>679</v>
      </c>
      <c r="F98" s="224" t="s">
        <v>1931</v>
      </c>
      <c r="G98" s="224" t="s">
        <v>688</v>
      </c>
      <c r="H98" s="220"/>
      <c r="I98" s="222" t="str">
        <f t="shared" si="4"/>
        <v/>
      </c>
      <c r="J98" s="222" t="str">
        <f t="shared" si="5"/>
        <v/>
      </c>
      <c r="K98" s="222" t="str">
        <f t="shared" si="6"/>
        <v/>
      </c>
    </row>
    <row r="99" spans="1:11" ht="27.6" x14ac:dyDescent="0.3">
      <c r="A99" s="179" t="s">
        <v>679</v>
      </c>
      <c r="B99" s="179" t="s">
        <v>1932</v>
      </c>
      <c r="C99" s="179" t="s">
        <v>688</v>
      </c>
      <c r="D99" s="220"/>
      <c r="E99" s="224" t="s">
        <v>679</v>
      </c>
      <c r="F99" s="224" t="s">
        <v>1932</v>
      </c>
      <c r="G99" s="224" t="s">
        <v>688</v>
      </c>
      <c r="H99" s="220"/>
      <c r="I99" s="222" t="str">
        <f t="shared" si="4"/>
        <v/>
      </c>
      <c r="J99" s="222" t="str">
        <f t="shared" si="5"/>
        <v/>
      </c>
      <c r="K99" s="222" t="str">
        <f t="shared" si="6"/>
        <v/>
      </c>
    </row>
    <row r="100" spans="1:11" ht="27.6" x14ac:dyDescent="0.3">
      <c r="A100" s="179" t="s">
        <v>679</v>
      </c>
      <c r="B100" s="179" t="s">
        <v>1939</v>
      </c>
      <c r="C100" s="179" t="s">
        <v>688</v>
      </c>
      <c r="D100" s="220"/>
      <c r="E100" s="224" t="s">
        <v>679</v>
      </c>
      <c r="F100" s="224" t="s">
        <v>1939</v>
      </c>
      <c r="G100" s="224" t="s">
        <v>688</v>
      </c>
      <c r="H100" s="220"/>
      <c r="I100" s="222" t="str">
        <f t="shared" si="4"/>
        <v/>
      </c>
      <c r="J100" s="222" t="str">
        <f t="shared" si="5"/>
        <v/>
      </c>
      <c r="K100" s="222" t="str">
        <f t="shared" si="6"/>
        <v/>
      </c>
    </row>
    <row r="101" spans="1:11" ht="27.6" x14ac:dyDescent="0.3">
      <c r="A101" s="179" t="s">
        <v>679</v>
      </c>
      <c r="B101" s="179" t="s">
        <v>1940</v>
      </c>
      <c r="C101" s="179" t="s">
        <v>688</v>
      </c>
      <c r="D101" s="220"/>
      <c r="E101" s="224" t="s">
        <v>679</v>
      </c>
      <c r="F101" s="224" t="s">
        <v>1940</v>
      </c>
      <c r="G101" s="224" t="s">
        <v>688</v>
      </c>
      <c r="H101" s="220"/>
      <c r="I101" s="222" t="str">
        <f t="shared" si="4"/>
        <v/>
      </c>
      <c r="J101" s="222" t="str">
        <f t="shared" si="5"/>
        <v/>
      </c>
      <c r="K101" s="222" t="str">
        <f t="shared" si="6"/>
        <v/>
      </c>
    </row>
    <row r="102" spans="1:11" ht="27.6" x14ac:dyDescent="0.3">
      <c r="A102" s="179" t="s">
        <v>679</v>
      </c>
      <c r="B102" s="179" t="s">
        <v>1933</v>
      </c>
      <c r="C102" s="179" t="s">
        <v>688</v>
      </c>
      <c r="D102" s="220"/>
      <c r="E102" s="224" t="s">
        <v>679</v>
      </c>
      <c r="F102" s="224" t="s">
        <v>1933</v>
      </c>
      <c r="G102" s="224" t="s">
        <v>688</v>
      </c>
      <c r="H102" s="220"/>
      <c r="I102" s="222" t="str">
        <f t="shared" si="4"/>
        <v/>
      </c>
      <c r="J102" s="222" t="str">
        <f t="shared" si="5"/>
        <v/>
      </c>
      <c r="K102" s="222" t="str">
        <f t="shared" si="6"/>
        <v/>
      </c>
    </row>
    <row r="103" spans="1:11" ht="39.6" x14ac:dyDescent="0.3">
      <c r="A103" s="179" t="s">
        <v>679</v>
      </c>
      <c r="B103" s="179" t="s">
        <v>682</v>
      </c>
      <c r="C103" s="179" t="s">
        <v>688</v>
      </c>
      <c r="D103" s="220"/>
      <c r="E103" s="224" t="s">
        <v>679</v>
      </c>
      <c r="F103" s="224" t="s">
        <v>682</v>
      </c>
      <c r="G103" s="224" t="s">
        <v>688</v>
      </c>
      <c r="H103" s="220"/>
      <c r="I103" s="222" t="str">
        <f t="shared" si="4"/>
        <v/>
      </c>
      <c r="J103" s="222" t="str">
        <f t="shared" si="5"/>
        <v/>
      </c>
      <c r="K103" s="222" t="str">
        <f t="shared" si="6"/>
        <v/>
      </c>
    </row>
    <row r="104" spans="1:11" ht="39.6" x14ac:dyDescent="0.3">
      <c r="A104" s="179" t="s">
        <v>679</v>
      </c>
      <c r="B104" s="179" t="s">
        <v>682</v>
      </c>
      <c r="C104" s="179" t="s">
        <v>689</v>
      </c>
      <c r="D104" s="220"/>
      <c r="E104" s="224" t="s">
        <v>679</v>
      </c>
      <c r="F104" s="224" t="s">
        <v>682</v>
      </c>
      <c r="G104" s="224" t="s">
        <v>689</v>
      </c>
      <c r="H104" s="220"/>
      <c r="I104" s="222" t="str">
        <f t="shared" si="4"/>
        <v/>
      </c>
      <c r="J104" s="222" t="str">
        <f t="shared" si="5"/>
        <v/>
      </c>
      <c r="K104" s="222" t="str">
        <f t="shared" si="6"/>
        <v/>
      </c>
    </row>
    <row r="105" spans="1:11" ht="39.6" x14ac:dyDescent="0.3">
      <c r="A105" s="179" t="s">
        <v>679</v>
      </c>
      <c r="B105" s="179" t="s">
        <v>682</v>
      </c>
      <c r="C105" s="179" t="s">
        <v>690</v>
      </c>
      <c r="D105" s="220"/>
      <c r="E105" s="224" t="s">
        <v>679</v>
      </c>
      <c r="F105" s="224" t="s">
        <v>682</v>
      </c>
      <c r="G105" s="224" t="s">
        <v>690</v>
      </c>
      <c r="H105" s="220"/>
      <c r="I105" s="222" t="str">
        <f t="shared" si="4"/>
        <v/>
      </c>
      <c r="J105" s="222" t="str">
        <f t="shared" si="5"/>
        <v/>
      </c>
      <c r="K105" s="222" t="str">
        <f t="shared" si="6"/>
        <v/>
      </c>
    </row>
    <row r="106" spans="1:11" ht="39.6" x14ac:dyDescent="0.3">
      <c r="A106" s="179" t="s">
        <v>679</v>
      </c>
      <c r="B106" s="179" t="s">
        <v>682</v>
      </c>
      <c r="C106" s="179" t="s">
        <v>691</v>
      </c>
      <c r="D106" s="220"/>
      <c r="E106" s="224" t="s">
        <v>679</v>
      </c>
      <c r="F106" s="224" t="s">
        <v>682</v>
      </c>
      <c r="G106" s="224" t="s">
        <v>691</v>
      </c>
      <c r="H106" s="220"/>
      <c r="I106" s="222" t="str">
        <f t="shared" si="4"/>
        <v/>
      </c>
      <c r="J106" s="222" t="str">
        <f t="shared" si="5"/>
        <v/>
      </c>
      <c r="K106" s="222" t="str">
        <f t="shared" si="6"/>
        <v/>
      </c>
    </row>
    <row r="107" spans="1:11" ht="39.6" x14ac:dyDescent="0.3">
      <c r="A107" s="179" t="s">
        <v>679</v>
      </c>
      <c r="B107" s="179" t="s">
        <v>682</v>
      </c>
      <c r="C107" s="179" t="s">
        <v>692</v>
      </c>
      <c r="D107" s="220"/>
      <c r="E107" s="224" t="s">
        <v>679</v>
      </c>
      <c r="F107" s="224" t="s">
        <v>682</v>
      </c>
      <c r="G107" s="224" t="s">
        <v>692</v>
      </c>
      <c r="H107" s="220"/>
      <c r="I107" s="222" t="str">
        <f t="shared" si="4"/>
        <v/>
      </c>
      <c r="J107" s="222" t="str">
        <f t="shared" si="5"/>
        <v/>
      </c>
      <c r="K107" s="222" t="str">
        <f t="shared" si="6"/>
        <v/>
      </c>
    </row>
    <row r="108" spans="1:11" ht="39.6" x14ac:dyDescent="0.3">
      <c r="A108" s="179" t="s">
        <v>679</v>
      </c>
      <c r="B108" s="179" t="s">
        <v>682</v>
      </c>
      <c r="C108" s="179" t="s">
        <v>693</v>
      </c>
      <c r="D108" s="220"/>
      <c r="E108" s="224" t="s">
        <v>679</v>
      </c>
      <c r="F108" s="224" t="s">
        <v>682</v>
      </c>
      <c r="G108" s="224" t="s">
        <v>693</v>
      </c>
      <c r="H108" s="220"/>
      <c r="I108" s="222" t="str">
        <f t="shared" si="4"/>
        <v/>
      </c>
      <c r="J108" s="222" t="str">
        <f t="shared" si="5"/>
        <v/>
      </c>
      <c r="K108" s="222" t="str">
        <f t="shared" si="6"/>
        <v/>
      </c>
    </row>
    <row r="109" spans="1:11" ht="39.6" x14ac:dyDescent="0.3">
      <c r="A109" s="179" t="s">
        <v>679</v>
      </c>
      <c r="B109" s="179" t="s">
        <v>682</v>
      </c>
      <c r="C109" s="179" t="s">
        <v>694</v>
      </c>
      <c r="D109" s="220"/>
      <c r="E109" s="224" t="s">
        <v>679</v>
      </c>
      <c r="F109" s="224" t="s">
        <v>682</v>
      </c>
      <c r="G109" s="224" t="s">
        <v>694</v>
      </c>
      <c r="H109" s="220"/>
      <c r="I109" s="222" t="str">
        <f t="shared" si="4"/>
        <v/>
      </c>
      <c r="J109" s="222" t="str">
        <f t="shared" si="5"/>
        <v/>
      </c>
      <c r="K109" s="222" t="str">
        <f t="shared" si="6"/>
        <v/>
      </c>
    </row>
    <row r="110" spans="1:11" ht="39.6" x14ac:dyDescent="0.3">
      <c r="A110" s="179" t="s">
        <v>679</v>
      </c>
      <c r="B110" s="179" t="s">
        <v>682</v>
      </c>
      <c r="C110" s="179" t="s">
        <v>695</v>
      </c>
      <c r="D110" s="220"/>
      <c r="E110" s="224" t="s">
        <v>679</v>
      </c>
      <c r="F110" s="224" t="s">
        <v>682</v>
      </c>
      <c r="G110" s="224" t="s">
        <v>695</v>
      </c>
      <c r="H110" s="220"/>
      <c r="I110" s="222" t="str">
        <f t="shared" si="4"/>
        <v/>
      </c>
      <c r="J110" s="222" t="str">
        <f t="shared" si="5"/>
        <v/>
      </c>
      <c r="K110" s="222" t="str">
        <f t="shared" si="6"/>
        <v/>
      </c>
    </row>
    <row r="111" spans="1:11" ht="39.6" x14ac:dyDescent="0.3">
      <c r="A111" s="179" t="s">
        <v>679</v>
      </c>
      <c r="B111" s="179" t="s">
        <v>682</v>
      </c>
      <c r="C111" s="179" t="s">
        <v>696</v>
      </c>
      <c r="D111" s="220"/>
      <c r="E111" s="224" t="s">
        <v>679</v>
      </c>
      <c r="F111" s="224" t="s">
        <v>682</v>
      </c>
      <c r="G111" s="224" t="s">
        <v>696</v>
      </c>
      <c r="H111" s="220"/>
      <c r="I111" s="222" t="str">
        <f t="shared" si="4"/>
        <v/>
      </c>
      <c r="J111" s="222" t="str">
        <f t="shared" si="5"/>
        <v/>
      </c>
      <c r="K111" s="222" t="str">
        <f t="shared" si="6"/>
        <v/>
      </c>
    </row>
    <row r="112" spans="1:11" ht="39.6" x14ac:dyDescent="0.3">
      <c r="A112" s="179" t="s">
        <v>679</v>
      </c>
      <c r="B112" s="179" t="s">
        <v>682</v>
      </c>
      <c r="C112" s="179" t="s">
        <v>697</v>
      </c>
      <c r="D112" s="220"/>
      <c r="E112" s="224" t="s">
        <v>679</v>
      </c>
      <c r="F112" s="224" t="s">
        <v>682</v>
      </c>
      <c r="G112" s="224" t="s">
        <v>697</v>
      </c>
      <c r="H112" s="220"/>
      <c r="I112" s="222" t="str">
        <f t="shared" si="4"/>
        <v/>
      </c>
      <c r="J112" s="222" t="str">
        <f t="shared" si="5"/>
        <v/>
      </c>
      <c r="K112" s="222" t="str">
        <f t="shared" si="6"/>
        <v/>
      </c>
    </row>
    <row r="113" spans="1:11" ht="39.6" x14ac:dyDescent="0.3">
      <c r="A113" s="179" t="s">
        <v>679</v>
      </c>
      <c r="B113" s="179" t="s">
        <v>682</v>
      </c>
      <c r="C113" s="179" t="s">
        <v>698</v>
      </c>
      <c r="D113" s="220"/>
      <c r="E113" s="224" t="s">
        <v>679</v>
      </c>
      <c r="F113" s="224" t="s">
        <v>682</v>
      </c>
      <c r="G113" s="224" t="s">
        <v>698</v>
      </c>
      <c r="H113" s="220"/>
      <c r="I113" s="222" t="str">
        <f t="shared" si="4"/>
        <v/>
      </c>
      <c r="J113" s="222" t="str">
        <f t="shared" si="5"/>
        <v/>
      </c>
      <c r="K113" s="222" t="str">
        <f t="shared" si="6"/>
        <v/>
      </c>
    </row>
    <row r="114" spans="1:11" ht="39.6" x14ac:dyDescent="0.3">
      <c r="A114" s="179" t="s">
        <v>679</v>
      </c>
      <c r="B114" s="179" t="s">
        <v>682</v>
      </c>
      <c r="C114" s="179" t="s">
        <v>699</v>
      </c>
      <c r="D114" s="220"/>
      <c r="E114" s="224" t="s">
        <v>679</v>
      </c>
      <c r="F114" s="224" t="s">
        <v>682</v>
      </c>
      <c r="G114" s="224" t="s">
        <v>699</v>
      </c>
      <c r="H114" s="220"/>
      <c r="I114" s="222" t="str">
        <f t="shared" si="4"/>
        <v/>
      </c>
      <c r="J114" s="222" t="str">
        <f t="shared" si="5"/>
        <v/>
      </c>
      <c r="K114" s="222" t="str">
        <f t="shared" si="6"/>
        <v/>
      </c>
    </row>
    <row r="115" spans="1:11" ht="39.6" x14ac:dyDescent="0.3">
      <c r="A115" s="179" t="s">
        <v>679</v>
      </c>
      <c r="B115" s="179" t="s">
        <v>682</v>
      </c>
      <c r="C115" s="179" t="s">
        <v>700</v>
      </c>
      <c r="D115" s="220"/>
      <c r="E115" s="224" t="s">
        <v>679</v>
      </c>
      <c r="F115" s="224" t="s">
        <v>682</v>
      </c>
      <c r="G115" s="224" t="s">
        <v>700</v>
      </c>
      <c r="H115" s="220"/>
      <c r="I115" s="222" t="str">
        <f t="shared" si="4"/>
        <v/>
      </c>
      <c r="J115" s="222" t="str">
        <f t="shared" si="5"/>
        <v/>
      </c>
      <c r="K115" s="222" t="str">
        <f t="shared" si="6"/>
        <v/>
      </c>
    </row>
    <row r="116" spans="1:11" ht="39.6" x14ac:dyDescent="0.3">
      <c r="A116" s="179" t="s">
        <v>679</v>
      </c>
      <c r="B116" s="179" t="s">
        <v>1934</v>
      </c>
      <c r="C116" s="179" t="s">
        <v>688</v>
      </c>
      <c r="D116" s="220"/>
      <c r="E116" s="224" t="s">
        <v>679</v>
      </c>
      <c r="F116" s="224" t="s">
        <v>1934</v>
      </c>
      <c r="G116" s="224" t="s">
        <v>688</v>
      </c>
      <c r="H116" s="220"/>
      <c r="I116" s="222" t="str">
        <f t="shared" si="4"/>
        <v/>
      </c>
      <c r="J116" s="222" t="str">
        <f t="shared" si="5"/>
        <v/>
      </c>
      <c r="K116" s="222" t="str">
        <f t="shared" si="6"/>
        <v/>
      </c>
    </row>
    <row r="117" spans="1:11" ht="26.4" x14ac:dyDescent="0.3">
      <c r="A117" s="179" t="s">
        <v>1962</v>
      </c>
      <c r="B117" s="179" t="s">
        <v>1963</v>
      </c>
      <c r="C117" s="179" t="s">
        <v>1967</v>
      </c>
      <c r="D117" s="220"/>
      <c r="E117" s="224" t="s">
        <v>1962</v>
      </c>
      <c r="F117" s="224" t="s">
        <v>1963</v>
      </c>
      <c r="G117" s="224" t="s">
        <v>1967</v>
      </c>
      <c r="H117" s="220"/>
      <c r="I117" s="222" t="str">
        <f t="shared" si="4"/>
        <v/>
      </c>
      <c r="J117" s="222" t="str">
        <f t="shared" si="5"/>
        <v/>
      </c>
      <c r="K117" s="222" t="str">
        <f t="shared" si="6"/>
        <v/>
      </c>
    </row>
    <row r="118" spans="1:11" ht="39.6" x14ac:dyDescent="0.3">
      <c r="A118" s="179" t="s">
        <v>1962</v>
      </c>
      <c r="B118" s="179" t="s">
        <v>1964</v>
      </c>
      <c r="C118" s="179" t="s">
        <v>1967</v>
      </c>
      <c r="D118" s="220"/>
      <c r="E118" s="224" t="s">
        <v>1962</v>
      </c>
      <c r="F118" s="224" t="s">
        <v>1964</v>
      </c>
      <c r="G118" s="224" t="s">
        <v>1967</v>
      </c>
      <c r="H118" s="220"/>
      <c r="I118" s="222" t="str">
        <f t="shared" si="4"/>
        <v/>
      </c>
      <c r="J118" s="222" t="str">
        <f t="shared" si="5"/>
        <v/>
      </c>
      <c r="K118" s="222" t="str">
        <f t="shared" si="6"/>
        <v/>
      </c>
    </row>
    <row r="119" spans="1:11" x14ac:dyDescent="0.3">
      <c r="A119" s="179" t="s">
        <v>1962</v>
      </c>
      <c r="B119" s="179" t="s">
        <v>1965</v>
      </c>
      <c r="C119" s="179" t="s">
        <v>1967</v>
      </c>
      <c r="D119" s="220"/>
      <c r="E119" s="224" t="s">
        <v>1962</v>
      </c>
      <c r="F119" s="224" t="s">
        <v>1965</v>
      </c>
      <c r="G119" s="224" t="s">
        <v>1967</v>
      </c>
      <c r="H119" s="220"/>
      <c r="I119" s="222" t="str">
        <f t="shared" si="4"/>
        <v/>
      </c>
      <c r="J119" s="222" t="str">
        <f t="shared" si="5"/>
        <v/>
      </c>
      <c r="K119" s="222" t="str">
        <f t="shared" si="6"/>
        <v/>
      </c>
    </row>
    <row r="120" spans="1:11" ht="39.6" x14ac:dyDescent="0.3">
      <c r="A120" s="179" t="s">
        <v>1962</v>
      </c>
      <c r="B120" s="179" t="s">
        <v>1966</v>
      </c>
      <c r="C120" s="179" t="s">
        <v>1967</v>
      </c>
      <c r="D120" s="220"/>
      <c r="E120" s="224" t="s">
        <v>1962</v>
      </c>
      <c r="F120" s="224" t="s">
        <v>1966</v>
      </c>
      <c r="G120" s="224" t="s">
        <v>1967</v>
      </c>
      <c r="H120" s="220"/>
      <c r="I120" s="222" t="str">
        <f t="shared" si="4"/>
        <v/>
      </c>
      <c r="J120" s="222" t="str">
        <f t="shared" si="5"/>
        <v/>
      </c>
      <c r="K120" s="222" t="str">
        <f t="shared" si="6"/>
        <v/>
      </c>
    </row>
    <row r="123" spans="1:11" x14ac:dyDescent="0.3">
      <c r="A123" s="398" t="s">
        <v>2172</v>
      </c>
      <c r="B123" s="398"/>
      <c r="C123" s="398"/>
      <c r="D123" s="219"/>
      <c r="E123" s="398" t="s">
        <v>2171</v>
      </c>
      <c r="F123" s="398"/>
      <c r="G123" s="398"/>
      <c r="H123" s="219"/>
      <c r="I123" s="398" t="s">
        <v>2158</v>
      </c>
      <c r="J123" s="398"/>
      <c r="K123" s="398"/>
    </row>
    <row r="124" spans="1:11" ht="26.4" x14ac:dyDescent="0.3">
      <c r="A124" s="65" t="s">
        <v>677</v>
      </c>
      <c r="B124" s="65" t="s">
        <v>680</v>
      </c>
      <c r="C124" s="65" t="s">
        <v>683</v>
      </c>
      <c r="D124" s="220"/>
      <c r="E124" s="224" t="s">
        <v>677</v>
      </c>
      <c r="F124" s="224" t="s">
        <v>680</v>
      </c>
      <c r="G124" s="224" t="s">
        <v>683</v>
      </c>
      <c r="H124" s="220"/>
      <c r="I124" s="222" t="str">
        <f>IF(A124=E124,"",1)</f>
        <v/>
      </c>
      <c r="J124" s="222" t="str">
        <f>IF(B124=F124,"",1)</f>
        <v/>
      </c>
      <c r="K124" s="222" t="str">
        <f>IF(C124=G124,"",1)</f>
        <v/>
      </c>
    </row>
    <row r="125" spans="1:11" ht="26.4" x14ac:dyDescent="0.3">
      <c r="A125" s="65" t="s">
        <v>677</v>
      </c>
      <c r="B125" s="65" t="s">
        <v>680</v>
      </c>
      <c r="C125" s="65" t="s">
        <v>684</v>
      </c>
      <c r="D125" s="220"/>
      <c r="E125" s="224" t="s">
        <v>677</v>
      </c>
      <c r="F125" s="224" t="s">
        <v>680</v>
      </c>
      <c r="G125" s="224" t="s">
        <v>684</v>
      </c>
      <c r="H125" s="220"/>
      <c r="I125" s="222" t="str">
        <f t="shared" ref="I125:I156" si="7">IF(A125=E125,"",1)</f>
        <v/>
      </c>
      <c r="J125" s="222" t="str">
        <f t="shared" ref="J125:J156" si="8">IF(B125=F125,"",1)</f>
        <v/>
      </c>
      <c r="K125" s="222" t="str">
        <f t="shared" ref="K125:K156" si="9">IF(C125=G125,"",1)</f>
        <v/>
      </c>
    </row>
    <row r="126" spans="1:11" ht="26.4" x14ac:dyDescent="0.3">
      <c r="A126" s="65" t="s">
        <v>677</v>
      </c>
      <c r="B126" s="65" t="s">
        <v>680</v>
      </c>
      <c r="C126" s="65" t="s">
        <v>685</v>
      </c>
      <c r="D126" s="220"/>
      <c r="E126" s="224" t="s">
        <v>677</v>
      </c>
      <c r="F126" s="224" t="s">
        <v>680</v>
      </c>
      <c r="G126" s="224" t="s">
        <v>685</v>
      </c>
      <c r="H126" s="220"/>
      <c r="I126" s="222" t="str">
        <f t="shared" si="7"/>
        <v/>
      </c>
      <c r="J126" s="222" t="str">
        <f t="shared" si="8"/>
        <v/>
      </c>
      <c r="K126" s="222" t="str">
        <f t="shared" si="9"/>
        <v/>
      </c>
    </row>
    <row r="127" spans="1:11" ht="26.4" x14ac:dyDescent="0.3">
      <c r="A127" s="65" t="s">
        <v>677</v>
      </c>
      <c r="B127" s="65" t="s">
        <v>680</v>
      </c>
      <c r="C127" s="65" t="s">
        <v>1935</v>
      </c>
      <c r="D127" s="220"/>
      <c r="E127" s="224" t="s">
        <v>677</v>
      </c>
      <c r="F127" s="224" t="s">
        <v>680</v>
      </c>
      <c r="G127" s="224" t="s">
        <v>1935</v>
      </c>
      <c r="H127" s="220"/>
      <c r="I127" s="222" t="str">
        <f t="shared" si="7"/>
        <v/>
      </c>
      <c r="J127" s="222" t="str">
        <f t="shared" si="8"/>
        <v/>
      </c>
      <c r="K127" s="222" t="str">
        <f t="shared" si="9"/>
        <v/>
      </c>
    </row>
    <row r="128" spans="1:11" ht="26.4" x14ac:dyDescent="0.3">
      <c r="A128" s="65" t="s">
        <v>677</v>
      </c>
      <c r="B128" s="65" t="s">
        <v>680</v>
      </c>
      <c r="C128" s="65" t="s">
        <v>1936</v>
      </c>
      <c r="D128" s="220"/>
      <c r="E128" s="224" t="s">
        <v>677</v>
      </c>
      <c r="F128" s="224" t="s">
        <v>680</v>
      </c>
      <c r="G128" s="224" t="s">
        <v>1936</v>
      </c>
      <c r="H128" s="220"/>
      <c r="I128" s="222" t="str">
        <f t="shared" si="7"/>
        <v/>
      </c>
      <c r="J128" s="222" t="str">
        <f t="shared" si="8"/>
        <v/>
      </c>
      <c r="K128" s="222" t="str">
        <f t="shared" si="9"/>
        <v/>
      </c>
    </row>
    <row r="129" spans="1:11" ht="26.4" x14ac:dyDescent="0.3">
      <c r="A129" s="65" t="s">
        <v>677</v>
      </c>
      <c r="B129" s="65" t="s">
        <v>680</v>
      </c>
      <c r="C129" s="65" t="s">
        <v>686</v>
      </c>
      <c r="D129" s="220"/>
      <c r="E129" s="224" t="s">
        <v>677</v>
      </c>
      <c r="F129" s="224" t="s">
        <v>680</v>
      </c>
      <c r="G129" s="224" t="s">
        <v>686</v>
      </c>
      <c r="H129" s="220"/>
      <c r="I129" s="222" t="str">
        <f t="shared" si="7"/>
        <v/>
      </c>
      <c r="J129" s="222" t="str">
        <f t="shared" si="8"/>
        <v/>
      </c>
      <c r="K129" s="222" t="str">
        <f t="shared" si="9"/>
        <v/>
      </c>
    </row>
    <row r="130" spans="1:11" ht="26.4" x14ac:dyDescent="0.3">
      <c r="A130" s="65" t="s">
        <v>677</v>
      </c>
      <c r="B130" s="65" t="s">
        <v>680</v>
      </c>
      <c r="C130" s="65" t="s">
        <v>1937</v>
      </c>
      <c r="D130" s="220"/>
      <c r="E130" s="224" t="s">
        <v>677</v>
      </c>
      <c r="F130" s="224" t="s">
        <v>680</v>
      </c>
      <c r="G130" s="224" t="s">
        <v>1937</v>
      </c>
      <c r="H130" s="220"/>
      <c r="I130" s="222" t="str">
        <f t="shared" si="7"/>
        <v/>
      </c>
      <c r="J130" s="222" t="str">
        <f t="shared" si="8"/>
        <v/>
      </c>
      <c r="K130" s="222" t="str">
        <f t="shared" si="9"/>
        <v/>
      </c>
    </row>
    <row r="131" spans="1:11" ht="26.4" x14ac:dyDescent="0.3">
      <c r="A131" s="223" t="s">
        <v>678</v>
      </c>
      <c r="B131" s="223" t="s">
        <v>1973</v>
      </c>
      <c r="C131" s="223" t="s">
        <v>1974</v>
      </c>
      <c r="D131" s="220"/>
      <c r="E131" s="224" t="s">
        <v>678</v>
      </c>
      <c r="F131" s="224" t="s">
        <v>1973</v>
      </c>
      <c r="G131" s="224" t="s">
        <v>1974</v>
      </c>
      <c r="H131" s="220"/>
      <c r="I131" s="222" t="str">
        <f t="shared" si="7"/>
        <v/>
      </c>
      <c r="J131" s="222" t="str">
        <f t="shared" si="8"/>
        <v/>
      </c>
      <c r="K131" s="222" t="str">
        <f t="shared" si="9"/>
        <v/>
      </c>
    </row>
    <row r="132" spans="1:11" ht="26.4" x14ac:dyDescent="0.3">
      <c r="A132" s="65" t="s">
        <v>678</v>
      </c>
      <c r="B132" s="65" t="s">
        <v>681</v>
      </c>
      <c r="C132" s="65" t="s">
        <v>687</v>
      </c>
      <c r="D132" s="220"/>
      <c r="E132" s="224" t="s">
        <v>678</v>
      </c>
      <c r="F132" s="224" t="s">
        <v>681</v>
      </c>
      <c r="G132" s="224" t="s">
        <v>687</v>
      </c>
      <c r="H132" s="220"/>
      <c r="I132" s="222" t="str">
        <f t="shared" si="7"/>
        <v/>
      </c>
      <c r="J132" s="222" t="str">
        <f t="shared" si="8"/>
        <v/>
      </c>
      <c r="K132" s="222" t="str">
        <f t="shared" si="9"/>
        <v/>
      </c>
    </row>
    <row r="133" spans="1:11" ht="26.4" x14ac:dyDescent="0.3">
      <c r="A133" s="65" t="s">
        <v>679</v>
      </c>
      <c r="B133" s="65" t="s">
        <v>1930</v>
      </c>
      <c r="C133" s="65" t="s">
        <v>688</v>
      </c>
      <c r="D133" s="220"/>
      <c r="E133" s="224" t="s">
        <v>679</v>
      </c>
      <c r="F133" s="224" t="s">
        <v>1930</v>
      </c>
      <c r="G133" s="224" t="s">
        <v>688</v>
      </c>
      <c r="H133" s="220"/>
      <c r="I133" s="222" t="str">
        <f t="shared" si="7"/>
        <v/>
      </c>
      <c r="J133" s="222" t="str">
        <f t="shared" si="8"/>
        <v/>
      </c>
      <c r="K133" s="222" t="str">
        <f t="shared" si="9"/>
        <v/>
      </c>
    </row>
    <row r="134" spans="1:11" ht="26.4" x14ac:dyDescent="0.3">
      <c r="A134" s="65" t="s">
        <v>679</v>
      </c>
      <c r="B134" s="65" t="s">
        <v>1931</v>
      </c>
      <c r="C134" s="65" t="s">
        <v>688</v>
      </c>
      <c r="D134" s="220"/>
      <c r="E134" s="224" t="s">
        <v>679</v>
      </c>
      <c r="F134" s="224" t="s">
        <v>1931</v>
      </c>
      <c r="G134" s="224" t="s">
        <v>688</v>
      </c>
      <c r="H134" s="220"/>
      <c r="I134" s="222" t="str">
        <f t="shared" si="7"/>
        <v/>
      </c>
      <c r="J134" s="222" t="str">
        <f t="shared" si="8"/>
        <v/>
      </c>
      <c r="K134" s="222" t="str">
        <f t="shared" si="9"/>
        <v/>
      </c>
    </row>
    <row r="135" spans="1:11" ht="26.4" x14ac:dyDescent="0.3">
      <c r="A135" s="65" t="s">
        <v>679</v>
      </c>
      <c r="B135" s="65" t="s">
        <v>1932</v>
      </c>
      <c r="C135" s="65" t="s">
        <v>688</v>
      </c>
      <c r="D135" s="220"/>
      <c r="E135" s="224" t="s">
        <v>679</v>
      </c>
      <c r="F135" s="224" t="s">
        <v>1932</v>
      </c>
      <c r="G135" s="224" t="s">
        <v>688</v>
      </c>
      <c r="H135" s="220"/>
      <c r="I135" s="222" t="str">
        <f t="shared" si="7"/>
        <v/>
      </c>
      <c r="J135" s="222" t="str">
        <f t="shared" si="8"/>
        <v/>
      </c>
      <c r="K135" s="222" t="str">
        <f t="shared" si="9"/>
        <v/>
      </c>
    </row>
    <row r="136" spans="1:11" ht="26.4" x14ac:dyDescent="0.3">
      <c r="A136" s="65" t="s">
        <v>679</v>
      </c>
      <c r="B136" s="65" t="s">
        <v>1939</v>
      </c>
      <c r="C136" s="65" t="s">
        <v>688</v>
      </c>
      <c r="D136" s="220"/>
      <c r="E136" s="224" t="s">
        <v>679</v>
      </c>
      <c r="F136" s="224" t="s">
        <v>1939</v>
      </c>
      <c r="G136" s="224" t="s">
        <v>688</v>
      </c>
      <c r="H136" s="220"/>
      <c r="I136" s="222" t="str">
        <f t="shared" si="7"/>
        <v/>
      </c>
      <c r="J136" s="222" t="str">
        <f t="shared" si="8"/>
        <v/>
      </c>
      <c r="K136" s="222" t="str">
        <f t="shared" si="9"/>
        <v/>
      </c>
    </row>
    <row r="137" spans="1:11" ht="26.4" x14ac:dyDescent="0.3">
      <c r="A137" s="65" t="s">
        <v>679</v>
      </c>
      <c r="B137" s="65" t="s">
        <v>1940</v>
      </c>
      <c r="C137" s="65" t="s">
        <v>688</v>
      </c>
      <c r="D137" s="220"/>
      <c r="E137" s="224" t="s">
        <v>679</v>
      </c>
      <c r="F137" s="224" t="s">
        <v>1940</v>
      </c>
      <c r="G137" s="224" t="s">
        <v>688</v>
      </c>
      <c r="H137" s="220"/>
      <c r="I137" s="222" t="str">
        <f t="shared" si="7"/>
        <v/>
      </c>
      <c r="J137" s="222" t="str">
        <f t="shared" si="8"/>
        <v/>
      </c>
      <c r="K137" s="222" t="str">
        <f t="shared" si="9"/>
        <v/>
      </c>
    </row>
    <row r="138" spans="1:11" ht="26.4" x14ac:dyDescent="0.3">
      <c r="A138" s="65" t="s">
        <v>679</v>
      </c>
      <c r="B138" s="65" t="s">
        <v>1933</v>
      </c>
      <c r="C138" s="65" t="s">
        <v>688</v>
      </c>
      <c r="D138" s="220"/>
      <c r="E138" s="224" t="s">
        <v>679</v>
      </c>
      <c r="F138" s="224" t="s">
        <v>1933</v>
      </c>
      <c r="G138" s="224" t="s">
        <v>688</v>
      </c>
      <c r="H138" s="220"/>
      <c r="I138" s="222" t="str">
        <f t="shared" si="7"/>
        <v/>
      </c>
      <c r="J138" s="222" t="str">
        <f t="shared" si="8"/>
        <v/>
      </c>
      <c r="K138" s="222" t="str">
        <f t="shared" si="9"/>
        <v/>
      </c>
    </row>
    <row r="139" spans="1:11" ht="39.6" x14ac:dyDescent="0.3">
      <c r="A139" s="65" t="s">
        <v>679</v>
      </c>
      <c r="B139" s="65" t="s">
        <v>682</v>
      </c>
      <c r="C139" s="65" t="s">
        <v>688</v>
      </c>
      <c r="D139" s="220"/>
      <c r="E139" s="224" t="s">
        <v>679</v>
      </c>
      <c r="F139" s="224" t="s">
        <v>682</v>
      </c>
      <c r="G139" s="224" t="s">
        <v>688</v>
      </c>
      <c r="H139" s="220"/>
      <c r="I139" s="222" t="str">
        <f t="shared" si="7"/>
        <v/>
      </c>
      <c r="J139" s="222" t="str">
        <f t="shared" si="8"/>
        <v/>
      </c>
      <c r="K139" s="222" t="str">
        <f t="shared" si="9"/>
        <v/>
      </c>
    </row>
    <row r="140" spans="1:11" ht="39.6" x14ac:dyDescent="0.3">
      <c r="A140" s="65" t="s">
        <v>679</v>
      </c>
      <c r="B140" s="65" t="s">
        <v>682</v>
      </c>
      <c r="C140" s="65" t="s">
        <v>689</v>
      </c>
      <c r="D140" s="220"/>
      <c r="E140" s="224" t="s">
        <v>679</v>
      </c>
      <c r="F140" s="224" t="s">
        <v>682</v>
      </c>
      <c r="G140" s="224" t="s">
        <v>689</v>
      </c>
      <c r="H140" s="220"/>
      <c r="I140" s="222" t="str">
        <f t="shared" si="7"/>
        <v/>
      </c>
      <c r="J140" s="222" t="str">
        <f t="shared" si="8"/>
        <v/>
      </c>
      <c r="K140" s="222" t="str">
        <f t="shared" si="9"/>
        <v/>
      </c>
    </row>
    <row r="141" spans="1:11" ht="39.6" x14ac:dyDescent="0.3">
      <c r="A141" s="65" t="s">
        <v>679</v>
      </c>
      <c r="B141" s="65" t="s">
        <v>682</v>
      </c>
      <c r="C141" s="65" t="s">
        <v>690</v>
      </c>
      <c r="D141" s="220"/>
      <c r="E141" s="224" t="s">
        <v>679</v>
      </c>
      <c r="F141" s="224" t="s">
        <v>682</v>
      </c>
      <c r="G141" s="224" t="s">
        <v>690</v>
      </c>
      <c r="H141" s="220"/>
      <c r="I141" s="222" t="str">
        <f t="shared" si="7"/>
        <v/>
      </c>
      <c r="J141" s="222" t="str">
        <f t="shared" si="8"/>
        <v/>
      </c>
      <c r="K141" s="222" t="str">
        <f t="shared" si="9"/>
        <v/>
      </c>
    </row>
    <row r="142" spans="1:11" ht="39.6" x14ac:dyDescent="0.3">
      <c r="A142" s="65" t="s">
        <v>679</v>
      </c>
      <c r="B142" s="65" t="s">
        <v>682</v>
      </c>
      <c r="C142" s="65" t="s">
        <v>691</v>
      </c>
      <c r="D142" s="220"/>
      <c r="E142" s="224" t="s">
        <v>679</v>
      </c>
      <c r="F142" s="224" t="s">
        <v>682</v>
      </c>
      <c r="G142" s="224" t="s">
        <v>691</v>
      </c>
      <c r="H142" s="220"/>
      <c r="I142" s="222" t="str">
        <f t="shared" si="7"/>
        <v/>
      </c>
      <c r="J142" s="222" t="str">
        <f t="shared" si="8"/>
        <v/>
      </c>
      <c r="K142" s="222" t="str">
        <f t="shared" si="9"/>
        <v/>
      </c>
    </row>
    <row r="143" spans="1:11" ht="39.6" x14ac:dyDescent="0.3">
      <c r="A143" s="65" t="s">
        <v>679</v>
      </c>
      <c r="B143" s="65" t="s">
        <v>682</v>
      </c>
      <c r="C143" s="65" t="s">
        <v>692</v>
      </c>
      <c r="D143" s="220"/>
      <c r="E143" s="224" t="s">
        <v>679</v>
      </c>
      <c r="F143" s="224" t="s">
        <v>682</v>
      </c>
      <c r="G143" s="224" t="s">
        <v>692</v>
      </c>
      <c r="H143" s="220"/>
      <c r="I143" s="222" t="str">
        <f t="shared" si="7"/>
        <v/>
      </c>
      <c r="J143" s="222" t="str">
        <f t="shared" si="8"/>
        <v/>
      </c>
      <c r="K143" s="222" t="str">
        <f t="shared" si="9"/>
        <v/>
      </c>
    </row>
    <row r="144" spans="1:11" ht="39.6" x14ac:dyDescent="0.3">
      <c r="A144" s="65" t="s">
        <v>679</v>
      </c>
      <c r="B144" s="65" t="s">
        <v>682</v>
      </c>
      <c r="C144" s="65" t="s">
        <v>693</v>
      </c>
      <c r="D144" s="220"/>
      <c r="E144" s="224" t="s">
        <v>679</v>
      </c>
      <c r="F144" s="224" t="s">
        <v>682</v>
      </c>
      <c r="G144" s="224" t="s">
        <v>693</v>
      </c>
      <c r="H144" s="220"/>
      <c r="I144" s="222" t="str">
        <f t="shared" si="7"/>
        <v/>
      </c>
      <c r="J144" s="222" t="str">
        <f t="shared" si="8"/>
        <v/>
      </c>
      <c r="K144" s="222" t="str">
        <f t="shared" si="9"/>
        <v/>
      </c>
    </row>
    <row r="145" spans="1:11" ht="39.6" x14ac:dyDescent="0.3">
      <c r="A145" s="65" t="s">
        <v>679</v>
      </c>
      <c r="B145" s="65" t="s">
        <v>682</v>
      </c>
      <c r="C145" s="65" t="s">
        <v>694</v>
      </c>
      <c r="D145" s="220"/>
      <c r="E145" s="224" t="s">
        <v>679</v>
      </c>
      <c r="F145" s="224" t="s">
        <v>682</v>
      </c>
      <c r="G145" s="224" t="s">
        <v>694</v>
      </c>
      <c r="H145" s="220"/>
      <c r="I145" s="222" t="str">
        <f t="shared" si="7"/>
        <v/>
      </c>
      <c r="J145" s="222" t="str">
        <f t="shared" si="8"/>
        <v/>
      </c>
      <c r="K145" s="222" t="str">
        <f t="shared" si="9"/>
        <v/>
      </c>
    </row>
    <row r="146" spans="1:11" ht="39.6" x14ac:dyDescent="0.3">
      <c r="A146" s="65" t="s">
        <v>679</v>
      </c>
      <c r="B146" s="65" t="s">
        <v>682</v>
      </c>
      <c r="C146" s="65" t="s">
        <v>695</v>
      </c>
      <c r="D146" s="220"/>
      <c r="E146" s="224" t="s">
        <v>679</v>
      </c>
      <c r="F146" s="224" t="s">
        <v>682</v>
      </c>
      <c r="G146" s="224" t="s">
        <v>695</v>
      </c>
      <c r="H146" s="220"/>
      <c r="I146" s="222" t="str">
        <f t="shared" si="7"/>
        <v/>
      </c>
      <c r="J146" s="222" t="str">
        <f t="shared" si="8"/>
        <v/>
      </c>
      <c r="K146" s="222" t="str">
        <f t="shared" si="9"/>
        <v/>
      </c>
    </row>
    <row r="147" spans="1:11" ht="39.6" x14ac:dyDescent="0.3">
      <c r="A147" s="65" t="s">
        <v>679</v>
      </c>
      <c r="B147" s="65" t="s">
        <v>682</v>
      </c>
      <c r="C147" s="65" t="s">
        <v>696</v>
      </c>
      <c r="D147" s="220"/>
      <c r="E147" s="224" t="s">
        <v>679</v>
      </c>
      <c r="F147" s="224" t="s">
        <v>682</v>
      </c>
      <c r="G147" s="224" t="s">
        <v>696</v>
      </c>
      <c r="H147" s="220"/>
      <c r="I147" s="222" t="str">
        <f t="shared" si="7"/>
        <v/>
      </c>
      <c r="J147" s="222" t="str">
        <f t="shared" si="8"/>
        <v/>
      </c>
      <c r="K147" s="222" t="str">
        <f t="shared" si="9"/>
        <v/>
      </c>
    </row>
    <row r="148" spans="1:11" ht="39.6" x14ac:dyDescent="0.3">
      <c r="A148" s="65" t="s">
        <v>679</v>
      </c>
      <c r="B148" s="65" t="s">
        <v>682</v>
      </c>
      <c r="C148" s="65" t="s">
        <v>697</v>
      </c>
      <c r="D148" s="220"/>
      <c r="E148" s="224" t="s">
        <v>679</v>
      </c>
      <c r="F148" s="224" t="s">
        <v>682</v>
      </c>
      <c r="G148" s="224" t="s">
        <v>697</v>
      </c>
      <c r="H148" s="220"/>
      <c r="I148" s="222" t="str">
        <f t="shared" si="7"/>
        <v/>
      </c>
      <c r="J148" s="222" t="str">
        <f t="shared" si="8"/>
        <v/>
      </c>
      <c r="K148" s="222" t="str">
        <f t="shared" si="9"/>
        <v/>
      </c>
    </row>
    <row r="149" spans="1:11" ht="39.6" x14ac:dyDescent="0.3">
      <c r="A149" s="65" t="s">
        <v>679</v>
      </c>
      <c r="B149" s="65" t="s">
        <v>682</v>
      </c>
      <c r="C149" s="65" t="s">
        <v>698</v>
      </c>
      <c r="D149" s="220"/>
      <c r="E149" s="224" t="s">
        <v>679</v>
      </c>
      <c r="F149" s="224" t="s">
        <v>682</v>
      </c>
      <c r="G149" s="224" t="s">
        <v>698</v>
      </c>
      <c r="H149" s="220"/>
      <c r="I149" s="222" t="str">
        <f t="shared" si="7"/>
        <v/>
      </c>
      <c r="J149" s="222" t="str">
        <f t="shared" si="8"/>
        <v/>
      </c>
      <c r="K149" s="222" t="str">
        <f t="shared" si="9"/>
        <v/>
      </c>
    </row>
    <row r="150" spans="1:11" ht="39.6" x14ac:dyDescent="0.3">
      <c r="A150" s="65" t="s">
        <v>679</v>
      </c>
      <c r="B150" s="65" t="s">
        <v>682</v>
      </c>
      <c r="C150" s="65" t="s">
        <v>699</v>
      </c>
      <c r="D150" s="220"/>
      <c r="E150" s="224" t="s">
        <v>679</v>
      </c>
      <c r="F150" s="224" t="s">
        <v>682</v>
      </c>
      <c r="G150" s="224" t="s">
        <v>699</v>
      </c>
      <c r="H150" s="220"/>
      <c r="I150" s="222" t="str">
        <f t="shared" si="7"/>
        <v/>
      </c>
      <c r="J150" s="222" t="str">
        <f t="shared" si="8"/>
        <v/>
      </c>
      <c r="K150" s="222" t="str">
        <f t="shared" si="9"/>
        <v/>
      </c>
    </row>
    <row r="151" spans="1:11" ht="39.6" x14ac:dyDescent="0.3">
      <c r="A151" s="65" t="s">
        <v>679</v>
      </c>
      <c r="B151" s="65" t="s">
        <v>682</v>
      </c>
      <c r="C151" s="65" t="s">
        <v>700</v>
      </c>
      <c r="D151" s="220"/>
      <c r="E151" s="224" t="s">
        <v>679</v>
      </c>
      <c r="F151" s="224" t="s">
        <v>682</v>
      </c>
      <c r="G151" s="224" t="s">
        <v>700</v>
      </c>
      <c r="H151" s="220"/>
      <c r="I151" s="222" t="str">
        <f t="shared" si="7"/>
        <v/>
      </c>
      <c r="J151" s="222" t="str">
        <f t="shared" si="8"/>
        <v/>
      </c>
      <c r="K151" s="222" t="str">
        <f t="shared" si="9"/>
        <v/>
      </c>
    </row>
    <row r="152" spans="1:11" ht="39.6" x14ac:dyDescent="0.3">
      <c r="A152" s="65" t="s">
        <v>679</v>
      </c>
      <c r="B152" s="65" t="s">
        <v>1934</v>
      </c>
      <c r="C152" s="65" t="s">
        <v>688</v>
      </c>
      <c r="D152" s="220"/>
      <c r="E152" s="224" t="s">
        <v>679</v>
      </c>
      <c r="F152" s="224" t="s">
        <v>1934</v>
      </c>
      <c r="G152" s="224" t="s">
        <v>688</v>
      </c>
      <c r="H152" s="220"/>
      <c r="I152" s="222" t="str">
        <f t="shared" si="7"/>
        <v/>
      </c>
      <c r="J152" s="222" t="str">
        <f t="shared" si="8"/>
        <v/>
      </c>
      <c r="K152" s="222" t="str">
        <f t="shared" si="9"/>
        <v/>
      </c>
    </row>
    <row r="153" spans="1:11" ht="26.4" x14ac:dyDescent="0.3">
      <c r="A153" s="102" t="s">
        <v>1962</v>
      </c>
      <c r="B153" s="102" t="s">
        <v>1963</v>
      </c>
      <c r="C153" s="102" t="s">
        <v>1967</v>
      </c>
      <c r="D153" s="220"/>
      <c r="E153" s="224" t="s">
        <v>1962</v>
      </c>
      <c r="F153" s="224" t="s">
        <v>1963</v>
      </c>
      <c r="G153" s="224" t="s">
        <v>1967</v>
      </c>
      <c r="H153" s="220"/>
      <c r="I153" s="222" t="str">
        <f t="shared" si="7"/>
        <v/>
      </c>
      <c r="J153" s="222" t="str">
        <f t="shared" si="8"/>
        <v/>
      </c>
      <c r="K153" s="222" t="str">
        <f t="shared" si="9"/>
        <v/>
      </c>
    </row>
    <row r="154" spans="1:11" ht="39.6" x14ac:dyDescent="0.3">
      <c r="A154" s="102" t="s">
        <v>1962</v>
      </c>
      <c r="B154" s="102" t="s">
        <v>1964</v>
      </c>
      <c r="C154" s="102" t="s">
        <v>1967</v>
      </c>
      <c r="D154" s="220"/>
      <c r="E154" s="224" t="s">
        <v>1962</v>
      </c>
      <c r="F154" s="224" t="s">
        <v>1964</v>
      </c>
      <c r="G154" s="224" t="s">
        <v>1967</v>
      </c>
      <c r="H154" s="220"/>
      <c r="I154" s="222" t="str">
        <f t="shared" si="7"/>
        <v/>
      </c>
      <c r="J154" s="222" t="str">
        <f t="shared" si="8"/>
        <v/>
      </c>
      <c r="K154" s="222" t="str">
        <f t="shared" si="9"/>
        <v/>
      </c>
    </row>
    <row r="155" spans="1:11" x14ac:dyDescent="0.3">
      <c r="A155" s="102" t="s">
        <v>1962</v>
      </c>
      <c r="B155" s="102" t="s">
        <v>1965</v>
      </c>
      <c r="C155" s="102" t="s">
        <v>1967</v>
      </c>
      <c r="D155" s="220"/>
      <c r="E155" s="224" t="s">
        <v>1962</v>
      </c>
      <c r="F155" s="224" t="s">
        <v>1965</v>
      </c>
      <c r="G155" s="224" t="s">
        <v>1967</v>
      </c>
      <c r="H155" s="220"/>
      <c r="I155" s="222" t="str">
        <f t="shared" si="7"/>
        <v/>
      </c>
      <c r="J155" s="222" t="str">
        <f t="shared" si="8"/>
        <v/>
      </c>
      <c r="K155" s="222" t="str">
        <f t="shared" si="9"/>
        <v/>
      </c>
    </row>
    <row r="156" spans="1:11" ht="39.6" x14ac:dyDescent="0.3">
      <c r="A156" s="102" t="s">
        <v>1962</v>
      </c>
      <c r="B156" s="102" t="s">
        <v>1966</v>
      </c>
      <c r="C156" s="102" t="s">
        <v>1967</v>
      </c>
      <c r="D156" s="220"/>
      <c r="E156" s="224" t="s">
        <v>1962</v>
      </c>
      <c r="F156" s="224" t="s">
        <v>1966</v>
      </c>
      <c r="G156" s="224" t="s">
        <v>1967</v>
      </c>
      <c r="H156" s="220"/>
      <c r="I156" s="222" t="str">
        <f t="shared" si="7"/>
        <v/>
      </c>
      <c r="J156" s="222" t="str">
        <f t="shared" si="8"/>
        <v/>
      </c>
      <c r="K156" s="222" t="str">
        <f t="shared" si="9"/>
        <v/>
      </c>
    </row>
    <row r="159" spans="1:11" x14ac:dyDescent="0.3">
      <c r="A159" s="398" t="s">
        <v>2173</v>
      </c>
      <c r="B159" s="398"/>
      <c r="C159" s="398"/>
      <c r="D159" s="219"/>
      <c r="E159" s="398" t="s">
        <v>2174</v>
      </c>
      <c r="F159" s="398"/>
      <c r="G159" s="398"/>
      <c r="H159" s="219"/>
      <c r="I159" s="398" t="s">
        <v>2158</v>
      </c>
      <c r="J159" s="398"/>
      <c r="K159" s="398"/>
    </row>
    <row r="160" spans="1:11" ht="26.4" x14ac:dyDescent="0.3">
      <c r="A160" s="65" t="s">
        <v>677</v>
      </c>
      <c r="B160" s="65" t="s">
        <v>680</v>
      </c>
      <c r="C160" s="65" t="s">
        <v>683</v>
      </c>
      <c r="D160" s="220"/>
      <c r="E160" s="224" t="s">
        <v>677</v>
      </c>
      <c r="F160" s="224" t="s">
        <v>680</v>
      </c>
      <c r="G160" s="224" t="s">
        <v>683</v>
      </c>
      <c r="H160" s="220"/>
      <c r="I160" s="222" t="str">
        <f>IF(A160=E160,"",1)</f>
        <v/>
      </c>
      <c r="J160" s="222" t="str">
        <f>IF(B160=F160,"",1)</f>
        <v/>
      </c>
      <c r="K160" s="222" t="str">
        <f>IF(C160=G160,"",1)</f>
        <v/>
      </c>
    </row>
    <row r="161" spans="1:11" ht="26.4" x14ac:dyDescent="0.3">
      <c r="A161" s="65" t="s">
        <v>677</v>
      </c>
      <c r="B161" s="65" t="s">
        <v>680</v>
      </c>
      <c r="C161" s="65" t="s">
        <v>684</v>
      </c>
      <c r="D161" s="220"/>
      <c r="E161" s="224" t="s">
        <v>677</v>
      </c>
      <c r="F161" s="224" t="s">
        <v>680</v>
      </c>
      <c r="G161" s="224" t="s">
        <v>684</v>
      </c>
      <c r="H161" s="220"/>
      <c r="I161" s="222" t="str">
        <f t="shared" ref="I161:I192" si="10">IF(A161=E161,"",1)</f>
        <v/>
      </c>
      <c r="J161" s="222" t="str">
        <f t="shared" ref="J161:J192" si="11">IF(B161=F161,"",1)</f>
        <v/>
      </c>
      <c r="K161" s="222" t="str">
        <f t="shared" ref="K161:K192" si="12">IF(C161=G161,"",1)</f>
        <v/>
      </c>
    </row>
    <row r="162" spans="1:11" ht="26.4" x14ac:dyDescent="0.3">
      <c r="A162" s="65" t="s">
        <v>677</v>
      </c>
      <c r="B162" s="65" t="s">
        <v>680</v>
      </c>
      <c r="C162" s="65" t="s">
        <v>685</v>
      </c>
      <c r="D162" s="220"/>
      <c r="E162" s="224" t="s">
        <v>677</v>
      </c>
      <c r="F162" s="224" t="s">
        <v>680</v>
      </c>
      <c r="G162" s="224" t="s">
        <v>685</v>
      </c>
      <c r="H162" s="220"/>
      <c r="I162" s="222" t="str">
        <f t="shared" si="10"/>
        <v/>
      </c>
      <c r="J162" s="222" t="str">
        <f t="shared" si="11"/>
        <v/>
      </c>
      <c r="K162" s="222" t="str">
        <f t="shared" si="12"/>
        <v/>
      </c>
    </row>
    <row r="163" spans="1:11" ht="26.4" x14ac:dyDescent="0.3">
      <c r="A163" s="65" t="s">
        <v>677</v>
      </c>
      <c r="B163" s="65" t="s">
        <v>680</v>
      </c>
      <c r="C163" s="65" t="s">
        <v>1935</v>
      </c>
      <c r="D163" s="220"/>
      <c r="E163" s="224" t="s">
        <v>677</v>
      </c>
      <c r="F163" s="224" t="s">
        <v>680</v>
      </c>
      <c r="G163" s="224" t="s">
        <v>1935</v>
      </c>
      <c r="H163" s="220"/>
      <c r="I163" s="222" t="str">
        <f t="shared" si="10"/>
        <v/>
      </c>
      <c r="J163" s="222" t="str">
        <f t="shared" si="11"/>
        <v/>
      </c>
      <c r="K163" s="222" t="str">
        <f t="shared" si="12"/>
        <v/>
      </c>
    </row>
    <row r="164" spans="1:11" ht="26.4" x14ac:dyDescent="0.3">
      <c r="A164" s="65" t="s">
        <v>677</v>
      </c>
      <c r="B164" s="65" t="s">
        <v>680</v>
      </c>
      <c r="C164" s="65" t="s">
        <v>1936</v>
      </c>
      <c r="D164" s="220"/>
      <c r="E164" s="224" t="s">
        <v>677</v>
      </c>
      <c r="F164" s="224" t="s">
        <v>680</v>
      </c>
      <c r="G164" s="224" t="s">
        <v>1936</v>
      </c>
      <c r="H164" s="220"/>
      <c r="I164" s="222" t="str">
        <f t="shared" si="10"/>
        <v/>
      </c>
      <c r="J164" s="222" t="str">
        <f t="shared" si="11"/>
        <v/>
      </c>
      <c r="K164" s="222" t="str">
        <f t="shared" si="12"/>
        <v/>
      </c>
    </row>
    <row r="165" spans="1:11" ht="26.4" x14ac:dyDescent="0.3">
      <c r="A165" s="65" t="s">
        <v>677</v>
      </c>
      <c r="B165" s="65" t="s">
        <v>680</v>
      </c>
      <c r="C165" s="65" t="s">
        <v>686</v>
      </c>
      <c r="D165" s="220"/>
      <c r="E165" s="224" t="s">
        <v>677</v>
      </c>
      <c r="F165" s="224" t="s">
        <v>680</v>
      </c>
      <c r="G165" s="224" t="s">
        <v>686</v>
      </c>
      <c r="H165" s="220"/>
      <c r="I165" s="222" t="str">
        <f t="shared" si="10"/>
        <v/>
      </c>
      <c r="J165" s="222" t="str">
        <f t="shared" si="11"/>
        <v/>
      </c>
      <c r="K165" s="222" t="str">
        <f t="shared" si="12"/>
        <v/>
      </c>
    </row>
    <row r="166" spans="1:11" ht="26.4" x14ac:dyDescent="0.3">
      <c r="A166" s="65" t="s">
        <v>677</v>
      </c>
      <c r="B166" s="65" t="s">
        <v>680</v>
      </c>
      <c r="C166" s="65" t="s">
        <v>1937</v>
      </c>
      <c r="D166" s="220"/>
      <c r="E166" s="224" t="s">
        <v>677</v>
      </c>
      <c r="F166" s="224" t="s">
        <v>680</v>
      </c>
      <c r="G166" s="224" t="s">
        <v>1937</v>
      </c>
      <c r="H166" s="220"/>
      <c r="I166" s="222" t="str">
        <f t="shared" si="10"/>
        <v/>
      </c>
      <c r="J166" s="222" t="str">
        <f t="shared" si="11"/>
        <v/>
      </c>
      <c r="K166" s="222" t="str">
        <f t="shared" si="12"/>
        <v/>
      </c>
    </row>
    <row r="167" spans="1:11" ht="26.4" x14ac:dyDescent="0.3">
      <c r="A167" s="223" t="s">
        <v>678</v>
      </c>
      <c r="B167" s="223" t="s">
        <v>1973</v>
      </c>
      <c r="C167" s="223" t="s">
        <v>1974</v>
      </c>
      <c r="D167" s="220"/>
      <c r="E167" s="224" t="s">
        <v>678</v>
      </c>
      <c r="F167" s="224" t="s">
        <v>1973</v>
      </c>
      <c r="G167" s="224" t="s">
        <v>1974</v>
      </c>
      <c r="H167" s="220"/>
      <c r="I167" s="222" t="str">
        <f t="shared" si="10"/>
        <v/>
      </c>
      <c r="J167" s="222" t="str">
        <f t="shared" si="11"/>
        <v/>
      </c>
      <c r="K167" s="222" t="str">
        <f t="shared" si="12"/>
        <v/>
      </c>
    </row>
    <row r="168" spans="1:11" ht="26.4" x14ac:dyDescent="0.3">
      <c r="A168" s="65" t="s">
        <v>678</v>
      </c>
      <c r="B168" s="65" t="s">
        <v>681</v>
      </c>
      <c r="C168" s="65" t="s">
        <v>687</v>
      </c>
      <c r="D168" s="220"/>
      <c r="E168" s="224" t="s">
        <v>678</v>
      </c>
      <c r="F168" s="224" t="s">
        <v>681</v>
      </c>
      <c r="G168" s="224" t="s">
        <v>687</v>
      </c>
      <c r="H168" s="220"/>
      <c r="I168" s="222" t="str">
        <f t="shared" si="10"/>
        <v/>
      </c>
      <c r="J168" s="222" t="str">
        <f t="shared" si="11"/>
        <v/>
      </c>
      <c r="K168" s="222" t="str">
        <f t="shared" si="12"/>
        <v/>
      </c>
    </row>
    <row r="169" spans="1:11" ht="26.4" x14ac:dyDescent="0.3">
      <c r="A169" s="65" t="s">
        <v>679</v>
      </c>
      <c r="B169" s="65" t="s">
        <v>1930</v>
      </c>
      <c r="C169" s="65" t="s">
        <v>688</v>
      </c>
      <c r="D169" s="220"/>
      <c r="E169" s="224" t="s">
        <v>679</v>
      </c>
      <c r="F169" s="224" t="s">
        <v>1930</v>
      </c>
      <c r="G169" s="224" t="s">
        <v>688</v>
      </c>
      <c r="H169" s="220"/>
      <c r="I169" s="222" t="str">
        <f t="shared" si="10"/>
        <v/>
      </c>
      <c r="J169" s="222" t="str">
        <f t="shared" si="11"/>
        <v/>
      </c>
      <c r="K169" s="222" t="str">
        <f t="shared" si="12"/>
        <v/>
      </c>
    </row>
    <row r="170" spans="1:11" ht="26.4" x14ac:dyDescent="0.3">
      <c r="A170" s="65" t="s">
        <v>679</v>
      </c>
      <c r="B170" s="65" t="s">
        <v>1931</v>
      </c>
      <c r="C170" s="65" t="s">
        <v>688</v>
      </c>
      <c r="D170" s="220"/>
      <c r="E170" s="224" t="s">
        <v>679</v>
      </c>
      <c r="F170" s="224" t="s">
        <v>1931</v>
      </c>
      <c r="G170" s="224" t="s">
        <v>688</v>
      </c>
      <c r="H170" s="220"/>
      <c r="I170" s="222" t="str">
        <f t="shared" si="10"/>
        <v/>
      </c>
      <c r="J170" s="222" t="str">
        <f t="shared" si="11"/>
        <v/>
      </c>
      <c r="K170" s="222" t="str">
        <f t="shared" si="12"/>
        <v/>
      </c>
    </row>
    <row r="171" spans="1:11" ht="26.4" x14ac:dyDescent="0.3">
      <c r="A171" s="65" t="s">
        <v>679</v>
      </c>
      <c r="B171" s="65" t="s">
        <v>1932</v>
      </c>
      <c r="C171" s="65" t="s">
        <v>688</v>
      </c>
      <c r="D171" s="220"/>
      <c r="E171" s="224" t="s">
        <v>679</v>
      </c>
      <c r="F171" s="224" t="s">
        <v>1932</v>
      </c>
      <c r="G171" s="224" t="s">
        <v>688</v>
      </c>
      <c r="H171" s="220"/>
      <c r="I171" s="222" t="str">
        <f t="shared" si="10"/>
        <v/>
      </c>
      <c r="J171" s="222" t="str">
        <f t="shared" si="11"/>
        <v/>
      </c>
      <c r="K171" s="222" t="str">
        <f t="shared" si="12"/>
        <v/>
      </c>
    </row>
    <row r="172" spans="1:11" ht="26.4" x14ac:dyDescent="0.3">
      <c r="A172" s="65" t="s">
        <v>679</v>
      </c>
      <c r="B172" s="65" t="s">
        <v>1939</v>
      </c>
      <c r="C172" s="65" t="s">
        <v>688</v>
      </c>
      <c r="D172" s="220"/>
      <c r="E172" s="224" t="s">
        <v>679</v>
      </c>
      <c r="F172" s="224" t="s">
        <v>1939</v>
      </c>
      <c r="G172" s="224" t="s">
        <v>688</v>
      </c>
      <c r="H172" s="220"/>
      <c r="I172" s="222" t="str">
        <f t="shared" si="10"/>
        <v/>
      </c>
      <c r="J172" s="222" t="str">
        <f t="shared" si="11"/>
        <v/>
      </c>
      <c r="K172" s="222" t="str">
        <f t="shared" si="12"/>
        <v/>
      </c>
    </row>
    <row r="173" spans="1:11" ht="26.4" x14ac:dyDescent="0.3">
      <c r="A173" s="65" t="s">
        <v>679</v>
      </c>
      <c r="B173" s="65" t="s">
        <v>1940</v>
      </c>
      <c r="C173" s="65" t="s">
        <v>688</v>
      </c>
      <c r="D173" s="220"/>
      <c r="E173" s="224" t="s">
        <v>679</v>
      </c>
      <c r="F173" s="224" t="s">
        <v>1940</v>
      </c>
      <c r="G173" s="224" t="s">
        <v>688</v>
      </c>
      <c r="H173" s="220"/>
      <c r="I173" s="222" t="str">
        <f t="shared" si="10"/>
        <v/>
      </c>
      <c r="J173" s="222" t="str">
        <f t="shared" si="11"/>
        <v/>
      </c>
      <c r="K173" s="222" t="str">
        <f t="shared" si="12"/>
        <v/>
      </c>
    </row>
    <row r="174" spans="1:11" ht="26.4" x14ac:dyDescent="0.3">
      <c r="A174" s="65" t="s">
        <v>679</v>
      </c>
      <c r="B174" s="65" t="s">
        <v>1933</v>
      </c>
      <c r="C174" s="65" t="s">
        <v>688</v>
      </c>
      <c r="D174" s="220"/>
      <c r="E174" s="224" t="s">
        <v>679</v>
      </c>
      <c r="F174" s="224" t="s">
        <v>1933</v>
      </c>
      <c r="G174" s="224" t="s">
        <v>688</v>
      </c>
      <c r="H174" s="220"/>
      <c r="I174" s="222" t="str">
        <f t="shared" si="10"/>
        <v/>
      </c>
      <c r="J174" s="222" t="str">
        <f t="shared" si="11"/>
        <v/>
      </c>
      <c r="K174" s="222" t="str">
        <f t="shared" si="12"/>
        <v/>
      </c>
    </row>
    <row r="175" spans="1:11" ht="39.6" x14ac:dyDescent="0.3">
      <c r="A175" s="65" t="s">
        <v>679</v>
      </c>
      <c r="B175" s="65" t="s">
        <v>682</v>
      </c>
      <c r="C175" s="65" t="s">
        <v>688</v>
      </c>
      <c r="D175" s="220"/>
      <c r="E175" s="224" t="s">
        <v>679</v>
      </c>
      <c r="F175" s="224" t="s">
        <v>682</v>
      </c>
      <c r="G175" s="224" t="s">
        <v>688</v>
      </c>
      <c r="H175" s="220"/>
      <c r="I175" s="222" t="str">
        <f t="shared" si="10"/>
        <v/>
      </c>
      <c r="J175" s="222" t="str">
        <f t="shared" si="11"/>
        <v/>
      </c>
      <c r="K175" s="222" t="str">
        <f t="shared" si="12"/>
        <v/>
      </c>
    </row>
    <row r="176" spans="1:11" ht="39.6" x14ac:dyDescent="0.3">
      <c r="A176" s="65" t="s">
        <v>679</v>
      </c>
      <c r="B176" s="65" t="s">
        <v>682</v>
      </c>
      <c r="C176" s="65" t="s">
        <v>689</v>
      </c>
      <c r="D176" s="220"/>
      <c r="E176" s="224" t="s">
        <v>679</v>
      </c>
      <c r="F176" s="224" t="s">
        <v>682</v>
      </c>
      <c r="G176" s="224" t="s">
        <v>689</v>
      </c>
      <c r="H176" s="220"/>
      <c r="I176" s="222" t="str">
        <f t="shared" si="10"/>
        <v/>
      </c>
      <c r="J176" s="222" t="str">
        <f t="shared" si="11"/>
        <v/>
      </c>
      <c r="K176" s="222" t="str">
        <f t="shared" si="12"/>
        <v/>
      </c>
    </row>
    <row r="177" spans="1:11" ht="39.6" x14ac:dyDescent="0.3">
      <c r="A177" s="65" t="s">
        <v>679</v>
      </c>
      <c r="B177" s="65" t="s">
        <v>682</v>
      </c>
      <c r="C177" s="65" t="s">
        <v>690</v>
      </c>
      <c r="D177" s="220"/>
      <c r="E177" s="224" t="s">
        <v>679</v>
      </c>
      <c r="F177" s="224" t="s">
        <v>682</v>
      </c>
      <c r="G177" s="224" t="s">
        <v>690</v>
      </c>
      <c r="H177" s="220"/>
      <c r="I177" s="222" t="str">
        <f t="shared" si="10"/>
        <v/>
      </c>
      <c r="J177" s="222" t="str">
        <f t="shared" si="11"/>
        <v/>
      </c>
      <c r="K177" s="222" t="str">
        <f t="shared" si="12"/>
        <v/>
      </c>
    </row>
    <row r="178" spans="1:11" ht="39.6" x14ac:dyDescent="0.3">
      <c r="A178" s="65" t="s">
        <v>679</v>
      </c>
      <c r="B178" s="65" t="s">
        <v>682</v>
      </c>
      <c r="C178" s="223" t="s">
        <v>691</v>
      </c>
      <c r="D178" s="220"/>
      <c r="E178" s="224" t="s">
        <v>679</v>
      </c>
      <c r="F178" s="224" t="s">
        <v>682</v>
      </c>
      <c r="G178" s="224" t="s">
        <v>691</v>
      </c>
      <c r="H178" s="220"/>
      <c r="I178" s="222" t="str">
        <f t="shared" si="10"/>
        <v/>
      </c>
      <c r="J178" s="222" t="str">
        <f t="shared" si="11"/>
        <v/>
      </c>
      <c r="K178" s="222" t="str">
        <f t="shared" si="12"/>
        <v/>
      </c>
    </row>
    <row r="179" spans="1:11" ht="39.6" x14ac:dyDescent="0.3">
      <c r="A179" s="65" t="s">
        <v>679</v>
      </c>
      <c r="B179" s="65" t="s">
        <v>682</v>
      </c>
      <c r="C179" s="223" t="s">
        <v>692</v>
      </c>
      <c r="D179" s="220"/>
      <c r="E179" s="224" t="s">
        <v>679</v>
      </c>
      <c r="F179" s="224" t="s">
        <v>682</v>
      </c>
      <c r="G179" s="224" t="s">
        <v>692</v>
      </c>
      <c r="H179" s="220"/>
      <c r="I179" s="222" t="str">
        <f t="shared" si="10"/>
        <v/>
      </c>
      <c r="J179" s="222" t="str">
        <f t="shared" si="11"/>
        <v/>
      </c>
      <c r="K179" s="222" t="str">
        <f t="shared" si="12"/>
        <v/>
      </c>
    </row>
    <row r="180" spans="1:11" ht="39.6" x14ac:dyDescent="0.3">
      <c r="A180" s="65" t="s">
        <v>679</v>
      </c>
      <c r="B180" s="65" t="s">
        <v>682</v>
      </c>
      <c r="C180" s="65" t="s">
        <v>693</v>
      </c>
      <c r="D180" s="220"/>
      <c r="E180" s="224" t="s">
        <v>679</v>
      </c>
      <c r="F180" s="224" t="s">
        <v>682</v>
      </c>
      <c r="G180" s="224" t="s">
        <v>693</v>
      </c>
      <c r="H180" s="220"/>
      <c r="I180" s="222" t="str">
        <f t="shared" si="10"/>
        <v/>
      </c>
      <c r="J180" s="222" t="str">
        <f t="shared" si="11"/>
        <v/>
      </c>
      <c r="K180" s="222" t="str">
        <f t="shared" si="12"/>
        <v/>
      </c>
    </row>
    <row r="181" spans="1:11" ht="39.6" x14ac:dyDescent="0.3">
      <c r="A181" s="65" t="s">
        <v>679</v>
      </c>
      <c r="B181" s="65" t="s">
        <v>682</v>
      </c>
      <c r="C181" s="65" t="s">
        <v>694</v>
      </c>
      <c r="D181" s="220"/>
      <c r="E181" s="224" t="s">
        <v>679</v>
      </c>
      <c r="F181" s="224" t="s">
        <v>682</v>
      </c>
      <c r="G181" s="224" t="s">
        <v>694</v>
      </c>
      <c r="H181" s="220"/>
      <c r="I181" s="222" t="str">
        <f t="shared" si="10"/>
        <v/>
      </c>
      <c r="J181" s="222" t="str">
        <f t="shared" si="11"/>
        <v/>
      </c>
      <c r="K181" s="222" t="str">
        <f t="shared" si="12"/>
        <v/>
      </c>
    </row>
    <row r="182" spans="1:11" ht="39.6" x14ac:dyDescent="0.3">
      <c r="A182" s="65" t="s">
        <v>679</v>
      </c>
      <c r="B182" s="65" t="s">
        <v>682</v>
      </c>
      <c r="C182" s="65" t="s">
        <v>695</v>
      </c>
      <c r="D182" s="220"/>
      <c r="E182" s="224" t="s">
        <v>679</v>
      </c>
      <c r="F182" s="224" t="s">
        <v>682</v>
      </c>
      <c r="G182" s="224" t="s">
        <v>695</v>
      </c>
      <c r="H182" s="220"/>
      <c r="I182" s="222" t="str">
        <f t="shared" si="10"/>
        <v/>
      </c>
      <c r="J182" s="222" t="str">
        <f t="shared" si="11"/>
        <v/>
      </c>
      <c r="K182" s="222" t="str">
        <f t="shared" si="12"/>
        <v/>
      </c>
    </row>
    <row r="183" spans="1:11" ht="39.6" x14ac:dyDescent="0.3">
      <c r="A183" s="65" t="s">
        <v>679</v>
      </c>
      <c r="B183" s="65" t="s">
        <v>682</v>
      </c>
      <c r="C183" s="65" t="s">
        <v>696</v>
      </c>
      <c r="D183" s="220"/>
      <c r="E183" s="224" t="s">
        <v>679</v>
      </c>
      <c r="F183" s="224" t="s">
        <v>682</v>
      </c>
      <c r="G183" s="224" t="s">
        <v>696</v>
      </c>
      <c r="H183" s="220"/>
      <c r="I183" s="222" t="str">
        <f t="shared" si="10"/>
        <v/>
      </c>
      <c r="J183" s="222" t="str">
        <f t="shared" si="11"/>
        <v/>
      </c>
      <c r="K183" s="222" t="str">
        <f t="shared" si="12"/>
        <v/>
      </c>
    </row>
    <row r="184" spans="1:11" ht="39.6" x14ac:dyDescent="0.3">
      <c r="A184" s="65" t="s">
        <v>679</v>
      </c>
      <c r="B184" s="65" t="s">
        <v>682</v>
      </c>
      <c r="C184" s="65" t="s">
        <v>697</v>
      </c>
      <c r="D184" s="220"/>
      <c r="E184" s="224" t="s">
        <v>679</v>
      </c>
      <c r="F184" s="224" t="s">
        <v>682</v>
      </c>
      <c r="G184" s="224" t="s">
        <v>697</v>
      </c>
      <c r="H184" s="220"/>
      <c r="I184" s="222" t="str">
        <f t="shared" si="10"/>
        <v/>
      </c>
      <c r="J184" s="222" t="str">
        <f t="shared" si="11"/>
        <v/>
      </c>
      <c r="K184" s="222" t="str">
        <f t="shared" si="12"/>
        <v/>
      </c>
    </row>
    <row r="185" spans="1:11" ht="39.6" x14ac:dyDescent="0.3">
      <c r="A185" s="65" t="s">
        <v>679</v>
      </c>
      <c r="B185" s="65" t="s">
        <v>682</v>
      </c>
      <c r="C185" s="65" t="s">
        <v>698</v>
      </c>
      <c r="D185" s="220"/>
      <c r="E185" s="224" t="s">
        <v>679</v>
      </c>
      <c r="F185" s="224" t="s">
        <v>682</v>
      </c>
      <c r="G185" s="224" t="s">
        <v>698</v>
      </c>
      <c r="H185" s="220"/>
      <c r="I185" s="222" t="str">
        <f t="shared" si="10"/>
        <v/>
      </c>
      <c r="J185" s="222" t="str">
        <f t="shared" si="11"/>
        <v/>
      </c>
      <c r="K185" s="222" t="str">
        <f t="shared" si="12"/>
        <v/>
      </c>
    </row>
    <row r="186" spans="1:11" ht="39.6" x14ac:dyDescent="0.3">
      <c r="A186" s="65" t="s">
        <v>679</v>
      </c>
      <c r="B186" s="65" t="s">
        <v>682</v>
      </c>
      <c r="C186" s="65" t="s">
        <v>699</v>
      </c>
      <c r="D186" s="220"/>
      <c r="E186" s="224" t="s">
        <v>679</v>
      </c>
      <c r="F186" s="224" t="s">
        <v>682</v>
      </c>
      <c r="G186" s="224" t="s">
        <v>699</v>
      </c>
      <c r="H186" s="220"/>
      <c r="I186" s="222" t="str">
        <f t="shared" si="10"/>
        <v/>
      </c>
      <c r="J186" s="222" t="str">
        <f t="shared" si="11"/>
        <v/>
      </c>
      <c r="K186" s="222" t="str">
        <f t="shared" si="12"/>
        <v/>
      </c>
    </row>
    <row r="187" spans="1:11" ht="39.6" x14ac:dyDescent="0.3">
      <c r="A187" s="65" t="s">
        <v>679</v>
      </c>
      <c r="B187" s="65" t="s">
        <v>682</v>
      </c>
      <c r="C187" s="65" t="s">
        <v>700</v>
      </c>
      <c r="D187" s="220"/>
      <c r="E187" s="224" t="s">
        <v>679</v>
      </c>
      <c r="F187" s="224" t="s">
        <v>682</v>
      </c>
      <c r="G187" s="224" t="s">
        <v>700</v>
      </c>
      <c r="H187" s="220"/>
      <c r="I187" s="222" t="str">
        <f t="shared" si="10"/>
        <v/>
      </c>
      <c r="J187" s="222" t="str">
        <f t="shared" si="11"/>
        <v/>
      </c>
      <c r="K187" s="222" t="str">
        <f t="shared" si="12"/>
        <v/>
      </c>
    </row>
    <row r="188" spans="1:11" ht="39.6" x14ac:dyDescent="0.3">
      <c r="A188" s="65" t="s">
        <v>679</v>
      </c>
      <c r="B188" s="65" t="s">
        <v>1934</v>
      </c>
      <c r="C188" s="65" t="s">
        <v>688</v>
      </c>
      <c r="D188" s="220"/>
      <c r="E188" s="224" t="s">
        <v>679</v>
      </c>
      <c r="F188" s="224" t="s">
        <v>1934</v>
      </c>
      <c r="G188" s="224" t="s">
        <v>688</v>
      </c>
      <c r="H188" s="220"/>
      <c r="I188" s="222" t="str">
        <f t="shared" si="10"/>
        <v/>
      </c>
      <c r="J188" s="222" t="str">
        <f t="shared" si="11"/>
        <v/>
      </c>
      <c r="K188" s="222" t="str">
        <f t="shared" si="12"/>
        <v/>
      </c>
    </row>
    <row r="189" spans="1:11" ht="26.4" x14ac:dyDescent="0.3">
      <c r="A189" s="102" t="s">
        <v>1962</v>
      </c>
      <c r="B189" s="102" t="s">
        <v>1963</v>
      </c>
      <c r="C189" s="102" t="s">
        <v>1967</v>
      </c>
      <c r="D189" s="220"/>
      <c r="E189" s="224" t="s">
        <v>1962</v>
      </c>
      <c r="F189" s="224" t="s">
        <v>1963</v>
      </c>
      <c r="G189" s="224" t="s">
        <v>1967</v>
      </c>
      <c r="H189" s="220"/>
      <c r="I189" s="222" t="str">
        <f t="shared" si="10"/>
        <v/>
      </c>
      <c r="J189" s="222" t="str">
        <f t="shared" si="11"/>
        <v/>
      </c>
      <c r="K189" s="222" t="str">
        <f t="shared" si="12"/>
        <v/>
      </c>
    </row>
    <row r="190" spans="1:11" ht="39.6" x14ac:dyDescent="0.3">
      <c r="A190" s="102" t="s">
        <v>1962</v>
      </c>
      <c r="B190" s="102" t="s">
        <v>1964</v>
      </c>
      <c r="C190" s="102" t="s">
        <v>1967</v>
      </c>
      <c r="D190" s="220"/>
      <c r="E190" s="224" t="s">
        <v>1962</v>
      </c>
      <c r="F190" s="224" t="s">
        <v>1964</v>
      </c>
      <c r="G190" s="224" t="s">
        <v>1967</v>
      </c>
      <c r="H190" s="220"/>
      <c r="I190" s="222" t="str">
        <f t="shared" si="10"/>
        <v/>
      </c>
      <c r="J190" s="222" t="str">
        <f t="shared" si="11"/>
        <v/>
      </c>
      <c r="K190" s="222" t="str">
        <f t="shared" si="12"/>
        <v/>
      </c>
    </row>
    <row r="191" spans="1:11" x14ac:dyDescent="0.3">
      <c r="A191" s="102" t="s">
        <v>1962</v>
      </c>
      <c r="B191" s="102" t="s">
        <v>1965</v>
      </c>
      <c r="C191" s="102" t="s">
        <v>1967</v>
      </c>
      <c r="D191" s="220"/>
      <c r="E191" s="224" t="s">
        <v>1962</v>
      </c>
      <c r="F191" s="224" t="s">
        <v>1965</v>
      </c>
      <c r="G191" s="224" t="s">
        <v>1967</v>
      </c>
      <c r="H191" s="220"/>
      <c r="I191" s="222" t="str">
        <f t="shared" si="10"/>
        <v/>
      </c>
      <c r="J191" s="222" t="str">
        <f t="shared" si="11"/>
        <v/>
      </c>
      <c r="K191" s="222" t="str">
        <f t="shared" si="12"/>
        <v/>
      </c>
    </row>
    <row r="192" spans="1:11" ht="39.6" x14ac:dyDescent="0.3">
      <c r="A192" s="102" t="s">
        <v>1962</v>
      </c>
      <c r="B192" s="102" t="s">
        <v>1966</v>
      </c>
      <c r="C192" s="102" t="s">
        <v>1967</v>
      </c>
      <c r="D192" s="220"/>
      <c r="E192" s="224" t="s">
        <v>1962</v>
      </c>
      <c r="F192" s="224" t="s">
        <v>1966</v>
      </c>
      <c r="G192" s="224" t="s">
        <v>1967</v>
      </c>
      <c r="H192" s="220"/>
      <c r="I192" s="222" t="str">
        <f t="shared" si="10"/>
        <v/>
      </c>
      <c r="J192" s="222" t="str">
        <f t="shared" si="11"/>
        <v/>
      </c>
      <c r="K192" s="222" t="str">
        <f t="shared" si="12"/>
        <v/>
      </c>
    </row>
  </sheetData>
  <mergeCells count="16">
    <mergeCell ref="A1:H1"/>
    <mergeCell ref="A159:C159"/>
    <mergeCell ref="E159:G159"/>
    <mergeCell ref="I159:K159"/>
    <mergeCell ref="A87:C87"/>
    <mergeCell ref="E87:G87"/>
    <mergeCell ref="I87:K87"/>
    <mergeCell ref="A123:C123"/>
    <mergeCell ref="E123:G123"/>
    <mergeCell ref="I123:K123"/>
    <mergeCell ref="A51:C51"/>
    <mergeCell ref="E51:G51"/>
    <mergeCell ref="I51:K51"/>
    <mergeCell ref="A15:C15"/>
    <mergeCell ref="E15:G15"/>
    <mergeCell ref="I15:K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tint="0.39997558519241921"/>
    <pageSetUpPr fitToPage="1"/>
  </sheetPr>
  <dimension ref="A1:O84"/>
  <sheetViews>
    <sheetView zoomScaleNormal="100" workbookViewId="0">
      <pane xSplit="3" ySplit="4" topLeftCell="H5" activePane="bottomRight" state="frozen"/>
      <selection pane="topRight" activeCell="D1" sqref="D1"/>
      <selection pane="bottomLeft" activeCell="A5" sqref="A5"/>
      <selection pane="bottomRight" activeCell="A2" sqref="A2"/>
    </sheetView>
  </sheetViews>
  <sheetFormatPr defaultColWidth="9.44140625" defaultRowHeight="13.8" x14ac:dyDescent="0.25"/>
  <cols>
    <col min="1" max="1" width="46.21875" style="2" bestFit="1" customWidth="1"/>
    <col min="2" max="2" width="6.5546875" style="4" bestFit="1" customWidth="1"/>
    <col min="3" max="3" width="30.5546875" style="2" bestFit="1" customWidth="1"/>
    <col min="4" max="4" width="13.77734375" style="2" customWidth="1"/>
    <col min="5" max="5" width="27.21875" style="2" bestFit="1" customWidth="1"/>
    <col min="6" max="6" width="33.77734375" style="2" bestFit="1" customWidth="1"/>
    <col min="7" max="7" width="23.77734375" style="2" bestFit="1" customWidth="1"/>
    <col min="8" max="8" width="15.44140625" style="3" bestFit="1" customWidth="1"/>
    <col min="9" max="9" width="14.21875" style="3" bestFit="1" customWidth="1"/>
    <col min="10" max="10" width="34.44140625" style="3" bestFit="1" customWidth="1"/>
    <col min="11" max="11" width="31" style="3" bestFit="1" customWidth="1"/>
    <col min="12" max="12" width="10.21875" style="3" bestFit="1" customWidth="1"/>
    <col min="13" max="13" width="12.77734375" style="19" bestFit="1" customWidth="1"/>
    <col min="14" max="15" width="19.21875" style="3" bestFit="1" customWidth="1"/>
    <col min="16" max="231" width="9.44140625" style="3"/>
    <col min="232" max="232" width="30.5546875" style="3" customWidth="1"/>
    <col min="233" max="233" width="9.44140625" style="3" customWidth="1"/>
    <col min="234" max="234" width="8.5546875" style="3" customWidth="1"/>
    <col min="235" max="235" width="9.44140625" style="3" customWidth="1"/>
    <col min="236" max="236" width="23.5546875" style="3" customWidth="1"/>
    <col min="237" max="237" width="39.44140625" style="3" customWidth="1"/>
    <col min="238" max="238" width="23.44140625" style="3" customWidth="1"/>
    <col min="239" max="239" width="25" style="3" customWidth="1"/>
    <col min="240" max="240" width="13.5546875" style="3" customWidth="1"/>
    <col min="241" max="241" width="11.5546875" style="3" customWidth="1"/>
    <col min="242" max="242" width="29.44140625" style="3" customWidth="1"/>
    <col min="243" max="243" width="27.5546875" style="3" customWidth="1"/>
    <col min="244" max="244" width="10.5546875" style="3" customWidth="1"/>
    <col min="245" max="245" width="27.5546875" style="3" bestFit="1" customWidth="1"/>
    <col min="246" max="246" width="27.5546875" style="3" customWidth="1"/>
    <col min="247" max="487" width="9.44140625" style="3"/>
    <col min="488" max="488" width="30.5546875" style="3" customWidth="1"/>
    <col min="489" max="489" width="9.44140625" style="3" customWidth="1"/>
    <col min="490" max="490" width="8.5546875" style="3" customWidth="1"/>
    <col min="491" max="491" width="9.44140625" style="3" customWidth="1"/>
    <col min="492" max="492" width="23.5546875" style="3" customWidth="1"/>
    <col min="493" max="493" width="39.44140625" style="3" customWidth="1"/>
    <col min="494" max="494" width="23.44140625" style="3" customWidth="1"/>
    <col min="495" max="495" width="25" style="3" customWidth="1"/>
    <col min="496" max="496" width="13.5546875" style="3" customWidth="1"/>
    <col min="497" max="497" width="11.5546875" style="3" customWidth="1"/>
    <col min="498" max="498" width="29.44140625" style="3" customWidth="1"/>
    <col min="499" max="499" width="27.5546875" style="3" customWidth="1"/>
    <col min="500" max="500" width="10.5546875" style="3" customWidth="1"/>
    <col min="501" max="501" width="27.5546875" style="3" bestFit="1" customWidth="1"/>
    <col min="502" max="502" width="27.5546875" style="3" customWidth="1"/>
    <col min="503" max="743" width="9.44140625" style="3"/>
    <col min="744" max="744" width="30.5546875" style="3" customWidth="1"/>
    <col min="745" max="745" width="9.44140625" style="3" customWidth="1"/>
    <col min="746" max="746" width="8.5546875" style="3" customWidth="1"/>
    <col min="747" max="747" width="9.44140625" style="3" customWidth="1"/>
    <col min="748" max="748" width="23.5546875" style="3" customWidth="1"/>
    <col min="749" max="749" width="39.44140625" style="3" customWidth="1"/>
    <col min="750" max="750" width="23.44140625" style="3" customWidth="1"/>
    <col min="751" max="751" width="25" style="3" customWidth="1"/>
    <col min="752" max="752" width="13.5546875" style="3" customWidth="1"/>
    <col min="753" max="753" width="11.5546875" style="3" customWidth="1"/>
    <col min="754" max="754" width="29.44140625" style="3" customWidth="1"/>
    <col min="755" max="755" width="27.5546875" style="3" customWidth="1"/>
    <col min="756" max="756" width="10.5546875" style="3" customWidth="1"/>
    <col min="757" max="757" width="27.5546875" style="3" bestFit="1" customWidth="1"/>
    <col min="758" max="758" width="27.5546875" style="3" customWidth="1"/>
    <col min="759" max="999" width="9.44140625" style="3"/>
    <col min="1000" max="1000" width="30.5546875" style="3" customWidth="1"/>
    <col min="1001" max="1001" width="9.44140625" style="3" customWidth="1"/>
    <col min="1002" max="1002" width="8.5546875" style="3" customWidth="1"/>
    <col min="1003" max="1003" width="9.44140625" style="3" customWidth="1"/>
    <col min="1004" max="1004" width="23.5546875" style="3" customWidth="1"/>
    <col min="1005" max="1005" width="39.44140625" style="3" customWidth="1"/>
    <col min="1006" max="1006" width="23.44140625" style="3" customWidth="1"/>
    <col min="1007" max="1007" width="25" style="3" customWidth="1"/>
    <col min="1008" max="1008" width="13.5546875" style="3" customWidth="1"/>
    <col min="1009" max="1009" width="11.5546875" style="3" customWidth="1"/>
    <col min="1010" max="1010" width="29.44140625" style="3" customWidth="1"/>
    <col min="1011" max="1011" width="27.5546875" style="3" customWidth="1"/>
    <col min="1012" max="1012" width="10.5546875" style="3" customWidth="1"/>
    <col min="1013" max="1013" width="27.5546875" style="3" bestFit="1" customWidth="1"/>
    <col min="1014" max="1014" width="27.5546875" style="3" customWidth="1"/>
    <col min="1015" max="1255" width="9.44140625" style="3"/>
    <col min="1256" max="1256" width="30.5546875" style="3" customWidth="1"/>
    <col min="1257" max="1257" width="9.44140625" style="3" customWidth="1"/>
    <col min="1258" max="1258" width="8.5546875" style="3" customWidth="1"/>
    <col min="1259" max="1259" width="9.44140625" style="3" customWidth="1"/>
    <col min="1260" max="1260" width="23.5546875" style="3" customWidth="1"/>
    <col min="1261" max="1261" width="39.44140625" style="3" customWidth="1"/>
    <col min="1262" max="1262" width="23.44140625" style="3" customWidth="1"/>
    <col min="1263" max="1263" width="25" style="3" customWidth="1"/>
    <col min="1264" max="1264" width="13.5546875" style="3" customWidth="1"/>
    <col min="1265" max="1265" width="11.5546875" style="3" customWidth="1"/>
    <col min="1266" max="1266" width="29.44140625" style="3" customWidth="1"/>
    <col min="1267" max="1267" width="27.5546875" style="3" customWidth="1"/>
    <col min="1268" max="1268" width="10.5546875" style="3" customWidth="1"/>
    <col min="1269" max="1269" width="27.5546875" style="3" bestFit="1" customWidth="1"/>
    <col min="1270" max="1270" width="27.5546875" style="3" customWidth="1"/>
    <col min="1271" max="1511" width="9.44140625" style="3"/>
    <col min="1512" max="1512" width="30.5546875" style="3" customWidth="1"/>
    <col min="1513" max="1513" width="9.44140625" style="3" customWidth="1"/>
    <col min="1514" max="1514" width="8.5546875" style="3" customWidth="1"/>
    <col min="1515" max="1515" width="9.44140625" style="3" customWidth="1"/>
    <col min="1516" max="1516" width="23.5546875" style="3" customWidth="1"/>
    <col min="1517" max="1517" width="39.44140625" style="3" customWidth="1"/>
    <col min="1518" max="1518" width="23.44140625" style="3" customWidth="1"/>
    <col min="1519" max="1519" width="25" style="3" customWidth="1"/>
    <col min="1520" max="1520" width="13.5546875" style="3" customWidth="1"/>
    <col min="1521" max="1521" width="11.5546875" style="3" customWidth="1"/>
    <col min="1522" max="1522" width="29.44140625" style="3" customWidth="1"/>
    <col min="1523" max="1523" width="27.5546875" style="3" customWidth="1"/>
    <col min="1524" max="1524" width="10.5546875" style="3" customWidth="1"/>
    <col min="1525" max="1525" width="27.5546875" style="3" bestFit="1" customWidth="1"/>
    <col min="1526" max="1526" width="27.5546875" style="3" customWidth="1"/>
    <col min="1527" max="1767" width="9.44140625" style="3"/>
    <col min="1768" max="1768" width="30.5546875" style="3" customWidth="1"/>
    <col min="1769" max="1769" width="9.44140625" style="3" customWidth="1"/>
    <col min="1770" max="1770" width="8.5546875" style="3" customWidth="1"/>
    <col min="1771" max="1771" width="9.44140625" style="3" customWidth="1"/>
    <col min="1772" max="1772" width="23.5546875" style="3" customWidth="1"/>
    <col min="1773" max="1773" width="39.44140625" style="3" customWidth="1"/>
    <col min="1774" max="1774" width="23.44140625" style="3" customWidth="1"/>
    <col min="1775" max="1775" width="25" style="3" customWidth="1"/>
    <col min="1776" max="1776" width="13.5546875" style="3" customWidth="1"/>
    <col min="1777" max="1777" width="11.5546875" style="3" customWidth="1"/>
    <col min="1778" max="1778" width="29.44140625" style="3" customWidth="1"/>
    <col min="1779" max="1779" width="27.5546875" style="3" customWidth="1"/>
    <col min="1780" max="1780" width="10.5546875" style="3" customWidth="1"/>
    <col min="1781" max="1781" width="27.5546875" style="3" bestFit="1" customWidth="1"/>
    <col min="1782" max="1782" width="27.5546875" style="3" customWidth="1"/>
    <col min="1783" max="2023" width="9.44140625" style="3"/>
    <col min="2024" max="2024" width="30.5546875" style="3" customWidth="1"/>
    <col min="2025" max="2025" width="9.44140625" style="3" customWidth="1"/>
    <col min="2026" max="2026" width="8.5546875" style="3" customWidth="1"/>
    <col min="2027" max="2027" width="9.44140625" style="3" customWidth="1"/>
    <col min="2028" max="2028" width="23.5546875" style="3" customWidth="1"/>
    <col min="2029" max="2029" width="39.44140625" style="3" customWidth="1"/>
    <col min="2030" max="2030" width="23.44140625" style="3" customWidth="1"/>
    <col min="2031" max="2031" width="25" style="3" customWidth="1"/>
    <col min="2032" max="2032" width="13.5546875" style="3" customWidth="1"/>
    <col min="2033" max="2033" width="11.5546875" style="3" customWidth="1"/>
    <col min="2034" max="2034" width="29.44140625" style="3" customWidth="1"/>
    <col min="2035" max="2035" width="27.5546875" style="3" customWidth="1"/>
    <col min="2036" max="2036" width="10.5546875" style="3" customWidth="1"/>
    <col min="2037" max="2037" width="27.5546875" style="3" bestFit="1" customWidth="1"/>
    <col min="2038" max="2038" width="27.5546875" style="3" customWidth="1"/>
    <col min="2039" max="2279" width="9.44140625" style="3"/>
    <col min="2280" max="2280" width="30.5546875" style="3" customWidth="1"/>
    <col min="2281" max="2281" width="9.44140625" style="3" customWidth="1"/>
    <col min="2282" max="2282" width="8.5546875" style="3" customWidth="1"/>
    <col min="2283" max="2283" width="9.44140625" style="3" customWidth="1"/>
    <col min="2284" max="2284" width="23.5546875" style="3" customWidth="1"/>
    <col min="2285" max="2285" width="39.44140625" style="3" customWidth="1"/>
    <col min="2286" max="2286" width="23.44140625" style="3" customWidth="1"/>
    <col min="2287" max="2287" width="25" style="3" customWidth="1"/>
    <col min="2288" max="2288" width="13.5546875" style="3" customWidth="1"/>
    <col min="2289" max="2289" width="11.5546875" style="3" customWidth="1"/>
    <col min="2290" max="2290" width="29.44140625" style="3" customWidth="1"/>
    <col min="2291" max="2291" width="27.5546875" style="3" customWidth="1"/>
    <col min="2292" max="2292" width="10.5546875" style="3" customWidth="1"/>
    <col min="2293" max="2293" width="27.5546875" style="3" bestFit="1" customWidth="1"/>
    <col min="2294" max="2294" width="27.5546875" style="3" customWidth="1"/>
    <col min="2295" max="2535" width="9.44140625" style="3"/>
    <col min="2536" max="2536" width="30.5546875" style="3" customWidth="1"/>
    <col min="2537" max="2537" width="9.44140625" style="3" customWidth="1"/>
    <col min="2538" max="2538" width="8.5546875" style="3" customWidth="1"/>
    <col min="2539" max="2539" width="9.44140625" style="3" customWidth="1"/>
    <col min="2540" max="2540" width="23.5546875" style="3" customWidth="1"/>
    <col min="2541" max="2541" width="39.44140625" style="3" customWidth="1"/>
    <col min="2542" max="2542" width="23.44140625" style="3" customWidth="1"/>
    <col min="2543" max="2543" width="25" style="3" customWidth="1"/>
    <col min="2544" max="2544" width="13.5546875" style="3" customWidth="1"/>
    <col min="2545" max="2545" width="11.5546875" style="3" customWidth="1"/>
    <col min="2546" max="2546" width="29.44140625" style="3" customWidth="1"/>
    <col min="2547" max="2547" width="27.5546875" style="3" customWidth="1"/>
    <col min="2548" max="2548" width="10.5546875" style="3" customWidth="1"/>
    <col min="2549" max="2549" width="27.5546875" style="3" bestFit="1" customWidth="1"/>
    <col min="2550" max="2550" width="27.5546875" style="3" customWidth="1"/>
    <col min="2551" max="2791" width="9.44140625" style="3"/>
    <col min="2792" max="2792" width="30.5546875" style="3" customWidth="1"/>
    <col min="2793" max="2793" width="9.44140625" style="3" customWidth="1"/>
    <col min="2794" max="2794" width="8.5546875" style="3" customWidth="1"/>
    <col min="2795" max="2795" width="9.44140625" style="3" customWidth="1"/>
    <col min="2796" max="2796" width="23.5546875" style="3" customWidth="1"/>
    <col min="2797" max="2797" width="39.44140625" style="3" customWidth="1"/>
    <col min="2798" max="2798" width="23.44140625" style="3" customWidth="1"/>
    <col min="2799" max="2799" width="25" style="3" customWidth="1"/>
    <col min="2800" max="2800" width="13.5546875" style="3" customWidth="1"/>
    <col min="2801" max="2801" width="11.5546875" style="3" customWidth="1"/>
    <col min="2802" max="2802" width="29.44140625" style="3" customWidth="1"/>
    <col min="2803" max="2803" width="27.5546875" style="3" customWidth="1"/>
    <col min="2804" max="2804" width="10.5546875" style="3" customWidth="1"/>
    <col min="2805" max="2805" width="27.5546875" style="3" bestFit="1" customWidth="1"/>
    <col min="2806" max="2806" width="27.5546875" style="3" customWidth="1"/>
    <col min="2807" max="3047" width="9.44140625" style="3"/>
    <col min="3048" max="3048" width="30.5546875" style="3" customWidth="1"/>
    <col min="3049" max="3049" width="9.44140625" style="3" customWidth="1"/>
    <col min="3050" max="3050" width="8.5546875" style="3" customWidth="1"/>
    <col min="3051" max="3051" width="9.44140625" style="3" customWidth="1"/>
    <col min="3052" max="3052" width="23.5546875" style="3" customWidth="1"/>
    <col min="3053" max="3053" width="39.44140625" style="3" customWidth="1"/>
    <col min="3054" max="3054" width="23.44140625" style="3" customWidth="1"/>
    <col min="3055" max="3055" width="25" style="3" customWidth="1"/>
    <col min="3056" max="3056" width="13.5546875" style="3" customWidth="1"/>
    <col min="3057" max="3057" width="11.5546875" style="3" customWidth="1"/>
    <col min="3058" max="3058" width="29.44140625" style="3" customWidth="1"/>
    <col min="3059" max="3059" width="27.5546875" style="3" customWidth="1"/>
    <col min="3060" max="3060" width="10.5546875" style="3" customWidth="1"/>
    <col min="3061" max="3061" width="27.5546875" style="3" bestFit="1" customWidth="1"/>
    <col min="3062" max="3062" width="27.5546875" style="3" customWidth="1"/>
    <col min="3063" max="3303" width="9.44140625" style="3"/>
    <col min="3304" max="3304" width="30.5546875" style="3" customWidth="1"/>
    <col min="3305" max="3305" width="9.44140625" style="3" customWidth="1"/>
    <col min="3306" max="3306" width="8.5546875" style="3" customWidth="1"/>
    <col min="3307" max="3307" width="9.44140625" style="3" customWidth="1"/>
    <col min="3308" max="3308" width="23.5546875" style="3" customWidth="1"/>
    <col min="3309" max="3309" width="39.44140625" style="3" customWidth="1"/>
    <col min="3310" max="3310" width="23.44140625" style="3" customWidth="1"/>
    <col min="3311" max="3311" width="25" style="3" customWidth="1"/>
    <col min="3312" max="3312" width="13.5546875" style="3" customWidth="1"/>
    <col min="3313" max="3313" width="11.5546875" style="3" customWidth="1"/>
    <col min="3314" max="3314" width="29.44140625" style="3" customWidth="1"/>
    <col min="3315" max="3315" width="27.5546875" style="3" customWidth="1"/>
    <col min="3316" max="3316" width="10.5546875" style="3" customWidth="1"/>
    <col min="3317" max="3317" width="27.5546875" style="3" bestFit="1" customWidth="1"/>
    <col min="3318" max="3318" width="27.5546875" style="3" customWidth="1"/>
    <col min="3319" max="3559" width="9.44140625" style="3"/>
    <col min="3560" max="3560" width="30.5546875" style="3" customWidth="1"/>
    <col min="3561" max="3561" width="9.44140625" style="3" customWidth="1"/>
    <col min="3562" max="3562" width="8.5546875" style="3" customWidth="1"/>
    <col min="3563" max="3563" width="9.44140625" style="3" customWidth="1"/>
    <col min="3564" max="3564" width="23.5546875" style="3" customWidth="1"/>
    <col min="3565" max="3565" width="39.44140625" style="3" customWidth="1"/>
    <col min="3566" max="3566" width="23.44140625" style="3" customWidth="1"/>
    <col min="3567" max="3567" width="25" style="3" customWidth="1"/>
    <col min="3568" max="3568" width="13.5546875" style="3" customWidth="1"/>
    <col min="3569" max="3569" width="11.5546875" style="3" customWidth="1"/>
    <col min="3570" max="3570" width="29.44140625" style="3" customWidth="1"/>
    <col min="3571" max="3571" width="27.5546875" style="3" customWidth="1"/>
    <col min="3572" max="3572" width="10.5546875" style="3" customWidth="1"/>
    <col min="3573" max="3573" width="27.5546875" style="3" bestFit="1" customWidth="1"/>
    <col min="3574" max="3574" width="27.5546875" style="3" customWidth="1"/>
    <col min="3575" max="3815" width="9.44140625" style="3"/>
    <col min="3816" max="3816" width="30.5546875" style="3" customWidth="1"/>
    <col min="3817" max="3817" width="9.44140625" style="3" customWidth="1"/>
    <col min="3818" max="3818" width="8.5546875" style="3" customWidth="1"/>
    <col min="3819" max="3819" width="9.44140625" style="3" customWidth="1"/>
    <col min="3820" max="3820" width="23.5546875" style="3" customWidth="1"/>
    <col min="3821" max="3821" width="39.44140625" style="3" customWidth="1"/>
    <col min="3822" max="3822" width="23.44140625" style="3" customWidth="1"/>
    <col min="3823" max="3823" width="25" style="3" customWidth="1"/>
    <col min="3824" max="3824" width="13.5546875" style="3" customWidth="1"/>
    <col min="3825" max="3825" width="11.5546875" style="3" customWidth="1"/>
    <col min="3826" max="3826" width="29.44140625" style="3" customWidth="1"/>
    <col min="3827" max="3827" width="27.5546875" style="3" customWidth="1"/>
    <col min="3828" max="3828" width="10.5546875" style="3" customWidth="1"/>
    <col min="3829" max="3829" width="27.5546875" style="3" bestFit="1" customWidth="1"/>
    <col min="3830" max="3830" width="27.5546875" style="3" customWidth="1"/>
    <col min="3831" max="4071" width="9.44140625" style="3"/>
    <col min="4072" max="4072" width="30.5546875" style="3" customWidth="1"/>
    <col min="4073" max="4073" width="9.44140625" style="3" customWidth="1"/>
    <col min="4074" max="4074" width="8.5546875" style="3" customWidth="1"/>
    <col min="4075" max="4075" width="9.44140625" style="3" customWidth="1"/>
    <col min="4076" max="4076" width="23.5546875" style="3" customWidth="1"/>
    <col min="4077" max="4077" width="39.44140625" style="3" customWidth="1"/>
    <col min="4078" max="4078" width="23.44140625" style="3" customWidth="1"/>
    <col min="4079" max="4079" width="25" style="3" customWidth="1"/>
    <col min="4080" max="4080" width="13.5546875" style="3" customWidth="1"/>
    <col min="4081" max="4081" width="11.5546875" style="3" customWidth="1"/>
    <col min="4082" max="4082" width="29.44140625" style="3" customWidth="1"/>
    <col min="4083" max="4083" width="27.5546875" style="3" customWidth="1"/>
    <col min="4084" max="4084" width="10.5546875" style="3" customWidth="1"/>
    <col min="4085" max="4085" width="27.5546875" style="3" bestFit="1" customWidth="1"/>
    <col min="4086" max="4086" width="27.5546875" style="3" customWidth="1"/>
    <col min="4087" max="4327" width="9.44140625" style="3"/>
    <col min="4328" max="4328" width="30.5546875" style="3" customWidth="1"/>
    <col min="4329" max="4329" width="9.44140625" style="3" customWidth="1"/>
    <col min="4330" max="4330" width="8.5546875" style="3" customWidth="1"/>
    <col min="4331" max="4331" width="9.44140625" style="3" customWidth="1"/>
    <col min="4332" max="4332" width="23.5546875" style="3" customWidth="1"/>
    <col min="4333" max="4333" width="39.44140625" style="3" customWidth="1"/>
    <col min="4334" max="4334" width="23.44140625" style="3" customWidth="1"/>
    <col min="4335" max="4335" width="25" style="3" customWidth="1"/>
    <col min="4336" max="4336" width="13.5546875" style="3" customWidth="1"/>
    <col min="4337" max="4337" width="11.5546875" style="3" customWidth="1"/>
    <col min="4338" max="4338" width="29.44140625" style="3" customWidth="1"/>
    <col min="4339" max="4339" width="27.5546875" style="3" customWidth="1"/>
    <col min="4340" max="4340" width="10.5546875" style="3" customWidth="1"/>
    <col min="4341" max="4341" width="27.5546875" style="3" bestFit="1" customWidth="1"/>
    <col min="4342" max="4342" width="27.5546875" style="3" customWidth="1"/>
    <col min="4343" max="4583" width="9.44140625" style="3"/>
    <col min="4584" max="4584" width="30.5546875" style="3" customWidth="1"/>
    <col min="4585" max="4585" width="9.44140625" style="3" customWidth="1"/>
    <col min="4586" max="4586" width="8.5546875" style="3" customWidth="1"/>
    <col min="4587" max="4587" width="9.44140625" style="3" customWidth="1"/>
    <col min="4588" max="4588" width="23.5546875" style="3" customWidth="1"/>
    <col min="4589" max="4589" width="39.44140625" style="3" customWidth="1"/>
    <col min="4590" max="4590" width="23.44140625" style="3" customWidth="1"/>
    <col min="4591" max="4591" width="25" style="3" customWidth="1"/>
    <col min="4592" max="4592" width="13.5546875" style="3" customWidth="1"/>
    <col min="4593" max="4593" width="11.5546875" style="3" customWidth="1"/>
    <col min="4594" max="4594" width="29.44140625" style="3" customWidth="1"/>
    <col min="4595" max="4595" width="27.5546875" style="3" customWidth="1"/>
    <col min="4596" max="4596" width="10.5546875" style="3" customWidth="1"/>
    <col min="4597" max="4597" width="27.5546875" style="3" bestFit="1" customWidth="1"/>
    <col min="4598" max="4598" width="27.5546875" style="3" customWidth="1"/>
    <col min="4599" max="4839" width="9.44140625" style="3"/>
    <col min="4840" max="4840" width="30.5546875" style="3" customWidth="1"/>
    <col min="4841" max="4841" width="9.44140625" style="3" customWidth="1"/>
    <col min="4842" max="4842" width="8.5546875" style="3" customWidth="1"/>
    <col min="4843" max="4843" width="9.44140625" style="3" customWidth="1"/>
    <col min="4844" max="4844" width="23.5546875" style="3" customWidth="1"/>
    <col min="4845" max="4845" width="39.44140625" style="3" customWidth="1"/>
    <col min="4846" max="4846" width="23.44140625" style="3" customWidth="1"/>
    <col min="4847" max="4847" width="25" style="3" customWidth="1"/>
    <col min="4848" max="4848" width="13.5546875" style="3" customWidth="1"/>
    <col min="4849" max="4849" width="11.5546875" style="3" customWidth="1"/>
    <col min="4850" max="4850" width="29.44140625" style="3" customWidth="1"/>
    <col min="4851" max="4851" width="27.5546875" style="3" customWidth="1"/>
    <col min="4852" max="4852" width="10.5546875" style="3" customWidth="1"/>
    <col min="4853" max="4853" width="27.5546875" style="3" bestFit="1" customWidth="1"/>
    <col min="4854" max="4854" width="27.5546875" style="3" customWidth="1"/>
    <col min="4855" max="5095" width="9.44140625" style="3"/>
    <col min="5096" max="5096" width="30.5546875" style="3" customWidth="1"/>
    <col min="5097" max="5097" width="9.44140625" style="3" customWidth="1"/>
    <col min="5098" max="5098" width="8.5546875" style="3" customWidth="1"/>
    <col min="5099" max="5099" width="9.44140625" style="3" customWidth="1"/>
    <col min="5100" max="5100" width="23.5546875" style="3" customWidth="1"/>
    <col min="5101" max="5101" width="39.44140625" style="3" customWidth="1"/>
    <col min="5102" max="5102" width="23.44140625" style="3" customWidth="1"/>
    <col min="5103" max="5103" width="25" style="3" customWidth="1"/>
    <col min="5104" max="5104" width="13.5546875" style="3" customWidth="1"/>
    <col min="5105" max="5105" width="11.5546875" style="3" customWidth="1"/>
    <col min="5106" max="5106" width="29.44140625" style="3" customWidth="1"/>
    <col min="5107" max="5107" width="27.5546875" style="3" customWidth="1"/>
    <col min="5108" max="5108" width="10.5546875" style="3" customWidth="1"/>
    <col min="5109" max="5109" width="27.5546875" style="3" bestFit="1" customWidth="1"/>
    <col min="5110" max="5110" width="27.5546875" style="3" customWidth="1"/>
    <col min="5111" max="5351" width="9.44140625" style="3"/>
    <col min="5352" max="5352" width="30.5546875" style="3" customWidth="1"/>
    <col min="5353" max="5353" width="9.44140625" style="3" customWidth="1"/>
    <col min="5354" max="5354" width="8.5546875" style="3" customWidth="1"/>
    <col min="5355" max="5355" width="9.44140625" style="3" customWidth="1"/>
    <col min="5356" max="5356" width="23.5546875" style="3" customWidth="1"/>
    <col min="5357" max="5357" width="39.44140625" style="3" customWidth="1"/>
    <col min="5358" max="5358" width="23.44140625" style="3" customWidth="1"/>
    <col min="5359" max="5359" width="25" style="3" customWidth="1"/>
    <col min="5360" max="5360" width="13.5546875" style="3" customWidth="1"/>
    <col min="5361" max="5361" width="11.5546875" style="3" customWidth="1"/>
    <col min="5362" max="5362" width="29.44140625" style="3" customWidth="1"/>
    <col min="5363" max="5363" width="27.5546875" style="3" customWidth="1"/>
    <col min="5364" max="5364" width="10.5546875" style="3" customWidth="1"/>
    <col min="5365" max="5365" width="27.5546875" style="3" bestFit="1" customWidth="1"/>
    <col min="5366" max="5366" width="27.5546875" style="3" customWidth="1"/>
    <col min="5367" max="5607" width="9.44140625" style="3"/>
    <col min="5608" max="5608" width="30.5546875" style="3" customWidth="1"/>
    <col min="5609" max="5609" width="9.44140625" style="3" customWidth="1"/>
    <col min="5610" max="5610" width="8.5546875" style="3" customWidth="1"/>
    <col min="5611" max="5611" width="9.44140625" style="3" customWidth="1"/>
    <col min="5612" max="5612" width="23.5546875" style="3" customWidth="1"/>
    <col min="5613" max="5613" width="39.44140625" style="3" customWidth="1"/>
    <col min="5614" max="5614" width="23.44140625" style="3" customWidth="1"/>
    <col min="5615" max="5615" width="25" style="3" customWidth="1"/>
    <col min="5616" max="5616" width="13.5546875" style="3" customWidth="1"/>
    <col min="5617" max="5617" width="11.5546875" style="3" customWidth="1"/>
    <col min="5618" max="5618" width="29.44140625" style="3" customWidth="1"/>
    <col min="5619" max="5619" width="27.5546875" style="3" customWidth="1"/>
    <col min="5620" max="5620" width="10.5546875" style="3" customWidth="1"/>
    <col min="5621" max="5621" width="27.5546875" style="3" bestFit="1" customWidth="1"/>
    <col min="5622" max="5622" width="27.5546875" style="3" customWidth="1"/>
    <col min="5623" max="5863" width="9.44140625" style="3"/>
    <col min="5864" max="5864" width="30.5546875" style="3" customWidth="1"/>
    <col min="5865" max="5865" width="9.44140625" style="3" customWidth="1"/>
    <col min="5866" max="5866" width="8.5546875" style="3" customWidth="1"/>
    <col min="5867" max="5867" width="9.44140625" style="3" customWidth="1"/>
    <col min="5868" max="5868" width="23.5546875" style="3" customWidth="1"/>
    <col min="5869" max="5869" width="39.44140625" style="3" customWidth="1"/>
    <col min="5870" max="5870" width="23.44140625" style="3" customWidth="1"/>
    <col min="5871" max="5871" width="25" style="3" customWidth="1"/>
    <col min="5872" max="5872" width="13.5546875" style="3" customWidth="1"/>
    <col min="5873" max="5873" width="11.5546875" style="3" customWidth="1"/>
    <col min="5874" max="5874" width="29.44140625" style="3" customWidth="1"/>
    <col min="5875" max="5875" width="27.5546875" style="3" customWidth="1"/>
    <col min="5876" max="5876" width="10.5546875" style="3" customWidth="1"/>
    <col min="5877" max="5877" width="27.5546875" style="3" bestFit="1" customWidth="1"/>
    <col min="5878" max="5878" width="27.5546875" style="3" customWidth="1"/>
    <col min="5879" max="6119" width="9.44140625" style="3"/>
    <col min="6120" max="6120" width="30.5546875" style="3" customWidth="1"/>
    <col min="6121" max="6121" width="9.44140625" style="3" customWidth="1"/>
    <col min="6122" max="6122" width="8.5546875" style="3" customWidth="1"/>
    <col min="6123" max="6123" width="9.44140625" style="3" customWidth="1"/>
    <col min="6124" max="6124" width="23.5546875" style="3" customWidth="1"/>
    <col min="6125" max="6125" width="39.44140625" style="3" customWidth="1"/>
    <col min="6126" max="6126" width="23.44140625" style="3" customWidth="1"/>
    <col min="6127" max="6127" width="25" style="3" customWidth="1"/>
    <col min="6128" max="6128" width="13.5546875" style="3" customWidth="1"/>
    <col min="6129" max="6129" width="11.5546875" style="3" customWidth="1"/>
    <col min="6130" max="6130" width="29.44140625" style="3" customWidth="1"/>
    <col min="6131" max="6131" width="27.5546875" style="3" customWidth="1"/>
    <col min="6132" max="6132" width="10.5546875" style="3" customWidth="1"/>
    <col min="6133" max="6133" width="27.5546875" style="3" bestFit="1" customWidth="1"/>
    <col min="6134" max="6134" width="27.5546875" style="3" customWidth="1"/>
    <col min="6135" max="6375" width="9.44140625" style="3"/>
    <col min="6376" max="6376" width="30.5546875" style="3" customWidth="1"/>
    <col min="6377" max="6377" width="9.44140625" style="3" customWidth="1"/>
    <col min="6378" max="6378" width="8.5546875" style="3" customWidth="1"/>
    <col min="6379" max="6379" width="9.44140625" style="3" customWidth="1"/>
    <col min="6380" max="6380" width="23.5546875" style="3" customWidth="1"/>
    <col min="6381" max="6381" width="39.44140625" style="3" customWidth="1"/>
    <col min="6382" max="6382" width="23.44140625" style="3" customWidth="1"/>
    <col min="6383" max="6383" width="25" style="3" customWidth="1"/>
    <col min="6384" max="6384" width="13.5546875" style="3" customWidth="1"/>
    <col min="6385" max="6385" width="11.5546875" style="3" customWidth="1"/>
    <col min="6386" max="6386" width="29.44140625" style="3" customWidth="1"/>
    <col min="6387" max="6387" width="27.5546875" style="3" customWidth="1"/>
    <col min="6388" max="6388" width="10.5546875" style="3" customWidth="1"/>
    <col min="6389" max="6389" width="27.5546875" style="3" bestFit="1" customWidth="1"/>
    <col min="6390" max="6390" width="27.5546875" style="3" customWidth="1"/>
    <col min="6391" max="6631" width="9.44140625" style="3"/>
    <col min="6632" max="6632" width="30.5546875" style="3" customWidth="1"/>
    <col min="6633" max="6633" width="9.44140625" style="3" customWidth="1"/>
    <col min="6634" max="6634" width="8.5546875" style="3" customWidth="1"/>
    <col min="6635" max="6635" width="9.44140625" style="3" customWidth="1"/>
    <col min="6636" max="6636" width="23.5546875" style="3" customWidth="1"/>
    <col min="6637" max="6637" width="39.44140625" style="3" customWidth="1"/>
    <col min="6638" max="6638" width="23.44140625" style="3" customWidth="1"/>
    <col min="6639" max="6639" width="25" style="3" customWidth="1"/>
    <col min="6640" max="6640" width="13.5546875" style="3" customWidth="1"/>
    <col min="6641" max="6641" width="11.5546875" style="3" customWidth="1"/>
    <col min="6642" max="6642" width="29.44140625" style="3" customWidth="1"/>
    <col min="6643" max="6643" width="27.5546875" style="3" customWidth="1"/>
    <col min="6644" max="6644" width="10.5546875" style="3" customWidth="1"/>
    <col min="6645" max="6645" width="27.5546875" style="3" bestFit="1" customWidth="1"/>
    <col min="6646" max="6646" width="27.5546875" style="3" customWidth="1"/>
    <col min="6647" max="6887" width="9.44140625" style="3"/>
    <col min="6888" max="6888" width="30.5546875" style="3" customWidth="1"/>
    <col min="6889" max="6889" width="9.44140625" style="3" customWidth="1"/>
    <col min="6890" max="6890" width="8.5546875" style="3" customWidth="1"/>
    <col min="6891" max="6891" width="9.44140625" style="3" customWidth="1"/>
    <col min="6892" max="6892" width="23.5546875" style="3" customWidth="1"/>
    <col min="6893" max="6893" width="39.44140625" style="3" customWidth="1"/>
    <col min="6894" max="6894" width="23.44140625" style="3" customWidth="1"/>
    <col min="6895" max="6895" width="25" style="3" customWidth="1"/>
    <col min="6896" max="6896" width="13.5546875" style="3" customWidth="1"/>
    <col min="6897" max="6897" width="11.5546875" style="3" customWidth="1"/>
    <col min="6898" max="6898" width="29.44140625" style="3" customWidth="1"/>
    <col min="6899" max="6899" width="27.5546875" style="3" customWidth="1"/>
    <col min="6900" max="6900" width="10.5546875" style="3" customWidth="1"/>
    <col min="6901" max="6901" width="27.5546875" style="3" bestFit="1" customWidth="1"/>
    <col min="6902" max="6902" width="27.5546875" style="3" customWidth="1"/>
    <col min="6903" max="7143" width="9.44140625" style="3"/>
    <col min="7144" max="7144" width="30.5546875" style="3" customWidth="1"/>
    <col min="7145" max="7145" width="9.44140625" style="3" customWidth="1"/>
    <col min="7146" max="7146" width="8.5546875" style="3" customWidth="1"/>
    <col min="7147" max="7147" width="9.44140625" style="3" customWidth="1"/>
    <col min="7148" max="7148" width="23.5546875" style="3" customWidth="1"/>
    <col min="7149" max="7149" width="39.44140625" style="3" customWidth="1"/>
    <col min="7150" max="7150" width="23.44140625" style="3" customWidth="1"/>
    <col min="7151" max="7151" width="25" style="3" customWidth="1"/>
    <col min="7152" max="7152" width="13.5546875" style="3" customWidth="1"/>
    <col min="7153" max="7153" width="11.5546875" style="3" customWidth="1"/>
    <col min="7154" max="7154" width="29.44140625" style="3" customWidth="1"/>
    <col min="7155" max="7155" width="27.5546875" style="3" customWidth="1"/>
    <col min="7156" max="7156" width="10.5546875" style="3" customWidth="1"/>
    <col min="7157" max="7157" width="27.5546875" style="3" bestFit="1" customWidth="1"/>
    <col min="7158" max="7158" width="27.5546875" style="3" customWidth="1"/>
    <col min="7159" max="7399" width="9.44140625" style="3"/>
    <col min="7400" max="7400" width="30.5546875" style="3" customWidth="1"/>
    <col min="7401" max="7401" width="9.44140625" style="3" customWidth="1"/>
    <col min="7402" max="7402" width="8.5546875" style="3" customWidth="1"/>
    <col min="7403" max="7403" width="9.44140625" style="3" customWidth="1"/>
    <col min="7404" max="7404" width="23.5546875" style="3" customWidth="1"/>
    <col min="7405" max="7405" width="39.44140625" style="3" customWidth="1"/>
    <col min="7406" max="7406" width="23.44140625" style="3" customWidth="1"/>
    <col min="7407" max="7407" width="25" style="3" customWidth="1"/>
    <col min="7408" max="7408" width="13.5546875" style="3" customWidth="1"/>
    <col min="7409" max="7409" width="11.5546875" style="3" customWidth="1"/>
    <col min="7410" max="7410" width="29.44140625" style="3" customWidth="1"/>
    <col min="7411" max="7411" width="27.5546875" style="3" customWidth="1"/>
    <col min="7412" max="7412" width="10.5546875" style="3" customWidth="1"/>
    <col min="7413" max="7413" width="27.5546875" style="3" bestFit="1" customWidth="1"/>
    <col min="7414" max="7414" width="27.5546875" style="3" customWidth="1"/>
    <col min="7415" max="7655" width="9.44140625" style="3"/>
    <col min="7656" max="7656" width="30.5546875" style="3" customWidth="1"/>
    <col min="7657" max="7657" width="9.44140625" style="3" customWidth="1"/>
    <col min="7658" max="7658" width="8.5546875" style="3" customWidth="1"/>
    <col min="7659" max="7659" width="9.44140625" style="3" customWidth="1"/>
    <col min="7660" max="7660" width="23.5546875" style="3" customWidth="1"/>
    <col min="7661" max="7661" width="39.44140625" style="3" customWidth="1"/>
    <col min="7662" max="7662" width="23.44140625" style="3" customWidth="1"/>
    <col min="7663" max="7663" width="25" style="3" customWidth="1"/>
    <col min="7664" max="7664" width="13.5546875" style="3" customWidth="1"/>
    <col min="7665" max="7665" width="11.5546875" style="3" customWidth="1"/>
    <col min="7666" max="7666" width="29.44140625" style="3" customWidth="1"/>
    <col min="7667" max="7667" width="27.5546875" style="3" customWidth="1"/>
    <col min="7668" max="7668" width="10.5546875" style="3" customWidth="1"/>
    <col min="7669" max="7669" width="27.5546875" style="3" bestFit="1" customWidth="1"/>
    <col min="7670" max="7670" width="27.5546875" style="3" customWidth="1"/>
    <col min="7671" max="7911" width="9.44140625" style="3"/>
    <col min="7912" max="7912" width="30.5546875" style="3" customWidth="1"/>
    <col min="7913" max="7913" width="9.44140625" style="3" customWidth="1"/>
    <col min="7914" max="7914" width="8.5546875" style="3" customWidth="1"/>
    <col min="7915" max="7915" width="9.44140625" style="3" customWidth="1"/>
    <col min="7916" max="7916" width="23.5546875" style="3" customWidth="1"/>
    <col min="7917" max="7917" width="39.44140625" style="3" customWidth="1"/>
    <col min="7918" max="7918" width="23.44140625" style="3" customWidth="1"/>
    <col min="7919" max="7919" width="25" style="3" customWidth="1"/>
    <col min="7920" max="7920" width="13.5546875" style="3" customWidth="1"/>
    <col min="7921" max="7921" width="11.5546875" style="3" customWidth="1"/>
    <col min="7922" max="7922" width="29.44140625" style="3" customWidth="1"/>
    <col min="7923" max="7923" width="27.5546875" style="3" customWidth="1"/>
    <col min="7924" max="7924" width="10.5546875" style="3" customWidth="1"/>
    <col min="7925" max="7925" width="27.5546875" style="3" bestFit="1" customWidth="1"/>
    <col min="7926" max="7926" width="27.5546875" style="3" customWidth="1"/>
    <col min="7927" max="8167" width="9.44140625" style="3"/>
    <col min="8168" max="8168" width="30.5546875" style="3" customWidth="1"/>
    <col min="8169" max="8169" width="9.44140625" style="3" customWidth="1"/>
    <col min="8170" max="8170" width="8.5546875" style="3" customWidth="1"/>
    <col min="8171" max="8171" width="9.44140625" style="3" customWidth="1"/>
    <col min="8172" max="8172" width="23.5546875" style="3" customWidth="1"/>
    <col min="8173" max="8173" width="39.44140625" style="3" customWidth="1"/>
    <col min="8174" max="8174" width="23.44140625" style="3" customWidth="1"/>
    <col min="8175" max="8175" width="25" style="3" customWidth="1"/>
    <col min="8176" max="8176" width="13.5546875" style="3" customWidth="1"/>
    <col min="8177" max="8177" width="11.5546875" style="3" customWidth="1"/>
    <col min="8178" max="8178" width="29.44140625" style="3" customWidth="1"/>
    <col min="8179" max="8179" width="27.5546875" style="3" customWidth="1"/>
    <col min="8180" max="8180" width="10.5546875" style="3" customWidth="1"/>
    <col min="8181" max="8181" width="27.5546875" style="3" bestFit="1" customWidth="1"/>
    <col min="8182" max="8182" width="27.5546875" style="3" customWidth="1"/>
    <col min="8183" max="8423" width="9.44140625" style="3"/>
    <col min="8424" max="8424" width="30.5546875" style="3" customWidth="1"/>
    <col min="8425" max="8425" width="9.44140625" style="3" customWidth="1"/>
    <col min="8426" max="8426" width="8.5546875" style="3" customWidth="1"/>
    <col min="8427" max="8427" width="9.44140625" style="3" customWidth="1"/>
    <col min="8428" max="8428" width="23.5546875" style="3" customWidth="1"/>
    <col min="8429" max="8429" width="39.44140625" style="3" customWidth="1"/>
    <col min="8430" max="8430" width="23.44140625" style="3" customWidth="1"/>
    <col min="8431" max="8431" width="25" style="3" customWidth="1"/>
    <col min="8432" max="8432" width="13.5546875" style="3" customWidth="1"/>
    <col min="8433" max="8433" width="11.5546875" style="3" customWidth="1"/>
    <col min="8434" max="8434" width="29.44140625" style="3" customWidth="1"/>
    <col min="8435" max="8435" width="27.5546875" style="3" customWidth="1"/>
    <col min="8436" max="8436" width="10.5546875" style="3" customWidth="1"/>
    <col min="8437" max="8437" width="27.5546875" style="3" bestFit="1" customWidth="1"/>
    <col min="8438" max="8438" width="27.5546875" style="3" customWidth="1"/>
    <col min="8439" max="8679" width="9.44140625" style="3"/>
    <col min="8680" max="8680" width="30.5546875" style="3" customWidth="1"/>
    <col min="8681" max="8681" width="9.44140625" style="3" customWidth="1"/>
    <col min="8682" max="8682" width="8.5546875" style="3" customWidth="1"/>
    <col min="8683" max="8683" width="9.44140625" style="3" customWidth="1"/>
    <col min="8684" max="8684" width="23.5546875" style="3" customWidth="1"/>
    <col min="8685" max="8685" width="39.44140625" style="3" customWidth="1"/>
    <col min="8686" max="8686" width="23.44140625" style="3" customWidth="1"/>
    <col min="8687" max="8687" width="25" style="3" customWidth="1"/>
    <col min="8688" max="8688" width="13.5546875" style="3" customWidth="1"/>
    <col min="8689" max="8689" width="11.5546875" style="3" customWidth="1"/>
    <col min="8690" max="8690" width="29.44140625" style="3" customWidth="1"/>
    <col min="8691" max="8691" width="27.5546875" style="3" customWidth="1"/>
    <col min="8692" max="8692" width="10.5546875" style="3" customWidth="1"/>
    <col min="8693" max="8693" width="27.5546875" style="3" bestFit="1" customWidth="1"/>
    <col min="8694" max="8694" width="27.5546875" style="3" customWidth="1"/>
    <col min="8695" max="8935" width="9.44140625" style="3"/>
    <col min="8936" max="8936" width="30.5546875" style="3" customWidth="1"/>
    <col min="8937" max="8937" width="9.44140625" style="3" customWidth="1"/>
    <col min="8938" max="8938" width="8.5546875" style="3" customWidth="1"/>
    <col min="8939" max="8939" width="9.44140625" style="3" customWidth="1"/>
    <col min="8940" max="8940" width="23.5546875" style="3" customWidth="1"/>
    <col min="8941" max="8941" width="39.44140625" style="3" customWidth="1"/>
    <col min="8942" max="8942" width="23.44140625" style="3" customWidth="1"/>
    <col min="8943" max="8943" width="25" style="3" customWidth="1"/>
    <col min="8944" max="8944" width="13.5546875" style="3" customWidth="1"/>
    <col min="8945" max="8945" width="11.5546875" style="3" customWidth="1"/>
    <col min="8946" max="8946" width="29.44140625" style="3" customWidth="1"/>
    <col min="8947" max="8947" width="27.5546875" style="3" customWidth="1"/>
    <col min="8948" max="8948" width="10.5546875" style="3" customWidth="1"/>
    <col min="8949" max="8949" width="27.5546875" style="3" bestFit="1" customWidth="1"/>
    <col min="8950" max="8950" width="27.5546875" style="3" customWidth="1"/>
    <col min="8951" max="9191" width="9.44140625" style="3"/>
    <col min="9192" max="9192" width="30.5546875" style="3" customWidth="1"/>
    <col min="9193" max="9193" width="9.44140625" style="3" customWidth="1"/>
    <col min="9194" max="9194" width="8.5546875" style="3" customWidth="1"/>
    <col min="9195" max="9195" width="9.44140625" style="3" customWidth="1"/>
    <col min="9196" max="9196" width="23.5546875" style="3" customWidth="1"/>
    <col min="9197" max="9197" width="39.44140625" style="3" customWidth="1"/>
    <col min="9198" max="9198" width="23.44140625" style="3" customWidth="1"/>
    <col min="9199" max="9199" width="25" style="3" customWidth="1"/>
    <col min="9200" max="9200" width="13.5546875" style="3" customWidth="1"/>
    <col min="9201" max="9201" width="11.5546875" style="3" customWidth="1"/>
    <col min="9202" max="9202" width="29.44140625" style="3" customWidth="1"/>
    <col min="9203" max="9203" width="27.5546875" style="3" customWidth="1"/>
    <col min="9204" max="9204" width="10.5546875" style="3" customWidth="1"/>
    <col min="9205" max="9205" width="27.5546875" style="3" bestFit="1" customWidth="1"/>
    <col min="9206" max="9206" width="27.5546875" style="3" customWidth="1"/>
    <col min="9207" max="9447" width="9.44140625" style="3"/>
    <col min="9448" max="9448" width="30.5546875" style="3" customWidth="1"/>
    <col min="9449" max="9449" width="9.44140625" style="3" customWidth="1"/>
    <col min="9450" max="9450" width="8.5546875" style="3" customWidth="1"/>
    <col min="9451" max="9451" width="9.44140625" style="3" customWidth="1"/>
    <col min="9452" max="9452" width="23.5546875" style="3" customWidth="1"/>
    <col min="9453" max="9453" width="39.44140625" style="3" customWidth="1"/>
    <col min="9454" max="9454" width="23.44140625" style="3" customWidth="1"/>
    <col min="9455" max="9455" width="25" style="3" customWidth="1"/>
    <col min="9456" max="9456" width="13.5546875" style="3" customWidth="1"/>
    <col min="9457" max="9457" width="11.5546875" style="3" customWidth="1"/>
    <col min="9458" max="9458" width="29.44140625" style="3" customWidth="1"/>
    <col min="9459" max="9459" width="27.5546875" style="3" customWidth="1"/>
    <col min="9460" max="9460" width="10.5546875" style="3" customWidth="1"/>
    <col min="9461" max="9461" width="27.5546875" style="3" bestFit="1" customWidth="1"/>
    <col min="9462" max="9462" width="27.5546875" style="3" customWidth="1"/>
    <col min="9463" max="9703" width="9.44140625" style="3"/>
    <col min="9704" max="9704" width="30.5546875" style="3" customWidth="1"/>
    <col min="9705" max="9705" width="9.44140625" style="3" customWidth="1"/>
    <col min="9706" max="9706" width="8.5546875" style="3" customWidth="1"/>
    <col min="9707" max="9707" width="9.44140625" style="3" customWidth="1"/>
    <col min="9708" max="9708" width="23.5546875" style="3" customWidth="1"/>
    <col min="9709" max="9709" width="39.44140625" style="3" customWidth="1"/>
    <col min="9710" max="9710" width="23.44140625" style="3" customWidth="1"/>
    <col min="9711" max="9711" width="25" style="3" customWidth="1"/>
    <col min="9712" max="9712" width="13.5546875" style="3" customWidth="1"/>
    <col min="9713" max="9713" width="11.5546875" style="3" customWidth="1"/>
    <col min="9714" max="9714" width="29.44140625" style="3" customWidth="1"/>
    <col min="9715" max="9715" width="27.5546875" style="3" customWidth="1"/>
    <col min="9716" max="9716" width="10.5546875" style="3" customWidth="1"/>
    <col min="9717" max="9717" width="27.5546875" style="3" bestFit="1" customWidth="1"/>
    <col min="9718" max="9718" width="27.5546875" style="3" customWidth="1"/>
    <col min="9719" max="9959" width="9.44140625" style="3"/>
    <col min="9960" max="9960" width="30.5546875" style="3" customWidth="1"/>
    <col min="9961" max="9961" width="9.44140625" style="3" customWidth="1"/>
    <col min="9962" max="9962" width="8.5546875" style="3" customWidth="1"/>
    <col min="9963" max="9963" width="9.44140625" style="3" customWidth="1"/>
    <col min="9964" max="9964" width="23.5546875" style="3" customWidth="1"/>
    <col min="9965" max="9965" width="39.44140625" style="3" customWidth="1"/>
    <col min="9966" max="9966" width="23.44140625" style="3" customWidth="1"/>
    <col min="9967" max="9967" width="25" style="3" customWidth="1"/>
    <col min="9968" max="9968" width="13.5546875" style="3" customWidth="1"/>
    <col min="9969" max="9969" width="11.5546875" style="3" customWidth="1"/>
    <col min="9970" max="9970" width="29.44140625" style="3" customWidth="1"/>
    <col min="9971" max="9971" width="27.5546875" style="3" customWidth="1"/>
    <col min="9972" max="9972" width="10.5546875" style="3" customWidth="1"/>
    <col min="9973" max="9973" width="27.5546875" style="3" bestFit="1" customWidth="1"/>
    <col min="9974" max="9974" width="27.5546875" style="3" customWidth="1"/>
    <col min="9975" max="10215" width="9.44140625" style="3"/>
    <col min="10216" max="10216" width="30.5546875" style="3" customWidth="1"/>
    <col min="10217" max="10217" width="9.44140625" style="3" customWidth="1"/>
    <col min="10218" max="10218" width="8.5546875" style="3" customWidth="1"/>
    <col min="10219" max="10219" width="9.44140625" style="3" customWidth="1"/>
    <col min="10220" max="10220" width="23.5546875" style="3" customWidth="1"/>
    <col min="10221" max="10221" width="39.44140625" style="3" customWidth="1"/>
    <col min="10222" max="10222" width="23.44140625" style="3" customWidth="1"/>
    <col min="10223" max="10223" width="25" style="3" customWidth="1"/>
    <col min="10224" max="10224" width="13.5546875" style="3" customWidth="1"/>
    <col min="10225" max="10225" width="11.5546875" style="3" customWidth="1"/>
    <col min="10226" max="10226" width="29.44140625" style="3" customWidth="1"/>
    <col min="10227" max="10227" width="27.5546875" style="3" customWidth="1"/>
    <col min="10228" max="10228" width="10.5546875" style="3" customWidth="1"/>
    <col min="10229" max="10229" width="27.5546875" style="3" bestFit="1" customWidth="1"/>
    <col min="10230" max="10230" width="27.5546875" style="3" customWidth="1"/>
    <col min="10231" max="10471" width="9.44140625" style="3"/>
    <col min="10472" max="10472" width="30.5546875" style="3" customWidth="1"/>
    <col min="10473" max="10473" width="9.44140625" style="3" customWidth="1"/>
    <col min="10474" max="10474" width="8.5546875" style="3" customWidth="1"/>
    <col min="10475" max="10475" width="9.44140625" style="3" customWidth="1"/>
    <col min="10476" max="10476" width="23.5546875" style="3" customWidth="1"/>
    <col min="10477" max="10477" width="39.44140625" style="3" customWidth="1"/>
    <col min="10478" max="10478" width="23.44140625" style="3" customWidth="1"/>
    <col min="10479" max="10479" width="25" style="3" customWidth="1"/>
    <col min="10480" max="10480" width="13.5546875" style="3" customWidth="1"/>
    <col min="10481" max="10481" width="11.5546875" style="3" customWidth="1"/>
    <col min="10482" max="10482" width="29.44140625" style="3" customWidth="1"/>
    <col min="10483" max="10483" width="27.5546875" style="3" customWidth="1"/>
    <col min="10484" max="10484" width="10.5546875" style="3" customWidth="1"/>
    <col min="10485" max="10485" width="27.5546875" style="3" bestFit="1" customWidth="1"/>
    <col min="10486" max="10486" width="27.5546875" style="3" customWidth="1"/>
    <col min="10487" max="10727" width="9.44140625" style="3"/>
    <col min="10728" max="10728" width="30.5546875" style="3" customWidth="1"/>
    <col min="10729" max="10729" width="9.44140625" style="3" customWidth="1"/>
    <col min="10730" max="10730" width="8.5546875" style="3" customWidth="1"/>
    <col min="10731" max="10731" width="9.44140625" style="3" customWidth="1"/>
    <col min="10732" max="10732" width="23.5546875" style="3" customWidth="1"/>
    <col min="10733" max="10733" width="39.44140625" style="3" customWidth="1"/>
    <col min="10734" max="10734" width="23.44140625" style="3" customWidth="1"/>
    <col min="10735" max="10735" width="25" style="3" customWidth="1"/>
    <col min="10736" max="10736" width="13.5546875" style="3" customWidth="1"/>
    <col min="10737" max="10737" width="11.5546875" style="3" customWidth="1"/>
    <col min="10738" max="10738" width="29.44140625" style="3" customWidth="1"/>
    <col min="10739" max="10739" width="27.5546875" style="3" customWidth="1"/>
    <col min="10740" max="10740" width="10.5546875" style="3" customWidth="1"/>
    <col min="10741" max="10741" width="27.5546875" style="3" bestFit="1" customWidth="1"/>
    <col min="10742" max="10742" width="27.5546875" style="3" customWidth="1"/>
    <col min="10743" max="10983" width="9.44140625" style="3"/>
    <col min="10984" max="10984" width="30.5546875" style="3" customWidth="1"/>
    <col min="10985" max="10985" width="9.44140625" style="3" customWidth="1"/>
    <col min="10986" max="10986" width="8.5546875" style="3" customWidth="1"/>
    <col min="10987" max="10987" width="9.44140625" style="3" customWidth="1"/>
    <col min="10988" max="10988" width="23.5546875" style="3" customWidth="1"/>
    <col min="10989" max="10989" width="39.44140625" style="3" customWidth="1"/>
    <col min="10990" max="10990" width="23.44140625" style="3" customWidth="1"/>
    <col min="10991" max="10991" width="25" style="3" customWidth="1"/>
    <col min="10992" max="10992" width="13.5546875" style="3" customWidth="1"/>
    <col min="10993" max="10993" width="11.5546875" style="3" customWidth="1"/>
    <col min="10994" max="10994" width="29.44140625" style="3" customWidth="1"/>
    <col min="10995" max="10995" width="27.5546875" style="3" customWidth="1"/>
    <col min="10996" max="10996" width="10.5546875" style="3" customWidth="1"/>
    <col min="10997" max="10997" width="27.5546875" style="3" bestFit="1" customWidth="1"/>
    <col min="10998" max="10998" width="27.5546875" style="3" customWidth="1"/>
    <col min="10999" max="11239" width="9.44140625" style="3"/>
    <col min="11240" max="11240" width="30.5546875" style="3" customWidth="1"/>
    <col min="11241" max="11241" width="9.44140625" style="3" customWidth="1"/>
    <col min="11242" max="11242" width="8.5546875" style="3" customWidth="1"/>
    <col min="11243" max="11243" width="9.44140625" style="3" customWidth="1"/>
    <col min="11244" max="11244" width="23.5546875" style="3" customWidth="1"/>
    <col min="11245" max="11245" width="39.44140625" style="3" customWidth="1"/>
    <col min="11246" max="11246" width="23.44140625" style="3" customWidth="1"/>
    <col min="11247" max="11247" width="25" style="3" customWidth="1"/>
    <col min="11248" max="11248" width="13.5546875" style="3" customWidth="1"/>
    <col min="11249" max="11249" width="11.5546875" style="3" customWidth="1"/>
    <col min="11250" max="11250" width="29.44140625" style="3" customWidth="1"/>
    <col min="11251" max="11251" width="27.5546875" style="3" customWidth="1"/>
    <col min="11252" max="11252" width="10.5546875" style="3" customWidth="1"/>
    <col min="11253" max="11253" width="27.5546875" style="3" bestFit="1" customWidth="1"/>
    <col min="11254" max="11254" width="27.5546875" style="3" customWidth="1"/>
    <col min="11255" max="11495" width="9.44140625" style="3"/>
    <col min="11496" max="11496" width="30.5546875" style="3" customWidth="1"/>
    <col min="11497" max="11497" width="9.44140625" style="3" customWidth="1"/>
    <col min="11498" max="11498" width="8.5546875" style="3" customWidth="1"/>
    <col min="11499" max="11499" width="9.44140625" style="3" customWidth="1"/>
    <col min="11500" max="11500" width="23.5546875" style="3" customWidth="1"/>
    <col min="11501" max="11501" width="39.44140625" style="3" customWidth="1"/>
    <col min="11502" max="11502" width="23.44140625" style="3" customWidth="1"/>
    <col min="11503" max="11503" width="25" style="3" customWidth="1"/>
    <col min="11504" max="11504" width="13.5546875" style="3" customWidth="1"/>
    <col min="11505" max="11505" width="11.5546875" style="3" customWidth="1"/>
    <col min="11506" max="11506" width="29.44140625" style="3" customWidth="1"/>
    <col min="11507" max="11507" width="27.5546875" style="3" customWidth="1"/>
    <col min="11508" max="11508" width="10.5546875" style="3" customWidth="1"/>
    <col min="11509" max="11509" width="27.5546875" style="3" bestFit="1" customWidth="1"/>
    <col min="11510" max="11510" width="27.5546875" style="3" customWidth="1"/>
    <col min="11511" max="11751" width="9.44140625" style="3"/>
    <col min="11752" max="11752" width="30.5546875" style="3" customWidth="1"/>
    <col min="11753" max="11753" width="9.44140625" style="3" customWidth="1"/>
    <col min="11754" max="11754" width="8.5546875" style="3" customWidth="1"/>
    <col min="11755" max="11755" width="9.44140625" style="3" customWidth="1"/>
    <col min="11756" max="11756" width="23.5546875" style="3" customWidth="1"/>
    <col min="11757" max="11757" width="39.44140625" style="3" customWidth="1"/>
    <col min="11758" max="11758" width="23.44140625" style="3" customWidth="1"/>
    <col min="11759" max="11759" width="25" style="3" customWidth="1"/>
    <col min="11760" max="11760" width="13.5546875" style="3" customWidth="1"/>
    <col min="11761" max="11761" width="11.5546875" style="3" customWidth="1"/>
    <col min="11762" max="11762" width="29.44140625" style="3" customWidth="1"/>
    <col min="11763" max="11763" width="27.5546875" style="3" customWidth="1"/>
    <col min="11764" max="11764" width="10.5546875" style="3" customWidth="1"/>
    <col min="11765" max="11765" width="27.5546875" style="3" bestFit="1" customWidth="1"/>
    <col min="11766" max="11766" width="27.5546875" style="3" customWidth="1"/>
    <col min="11767" max="12007" width="9.44140625" style="3"/>
    <col min="12008" max="12008" width="30.5546875" style="3" customWidth="1"/>
    <col min="12009" max="12009" width="9.44140625" style="3" customWidth="1"/>
    <col min="12010" max="12010" width="8.5546875" style="3" customWidth="1"/>
    <col min="12011" max="12011" width="9.44140625" style="3" customWidth="1"/>
    <col min="12012" max="12012" width="23.5546875" style="3" customWidth="1"/>
    <col min="12013" max="12013" width="39.44140625" style="3" customWidth="1"/>
    <col min="12014" max="12014" width="23.44140625" style="3" customWidth="1"/>
    <col min="12015" max="12015" width="25" style="3" customWidth="1"/>
    <col min="12016" max="12016" width="13.5546875" style="3" customWidth="1"/>
    <col min="12017" max="12017" width="11.5546875" style="3" customWidth="1"/>
    <col min="12018" max="12018" width="29.44140625" style="3" customWidth="1"/>
    <col min="12019" max="12019" width="27.5546875" style="3" customWidth="1"/>
    <col min="12020" max="12020" width="10.5546875" style="3" customWidth="1"/>
    <col min="12021" max="12021" width="27.5546875" style="3" bestFit="1" customWidth="1"/>
    <col min="12022" max="12022" width="27.5546875" style="3" customWidth="1"/>
    <col min="12023" max="12263" width="9.44140625" style="3"/>
    <col min="12264" max="12264" width="30.5546875" style="3" customWidth="1"/>
    <col min="12265" max="12265" width="9.44140625" style="3" customWidth="1"/>
    <col min="12266" max="12266" width="8.5546875" style="3" customWidth="1"/>
    <col min="12267" max="12267" width="9.44140625" style="3" customWidth="1"/>
    <col min="12268" max="12268" width="23.5546875" style="3" customWidth="1"/>
    <col min="12269" max="12269" width="39.44140625" style="3" customWidth="1"/>
    <col min="12270" max="12270" width="23.44140625" style="3" customWidth="1"/>
    <col min="12271" max="12271" width="25" style="3" customWidth="1"/>
    <col min="12272" max="12272" width="13.5546875" style="3" customWidth="1"/>
    <col min="12273" max="12273" width="11.5546875" style="3" customWidth="1"/>
    <col min="12274" max="12274" width="29.44140625" style="3" customWidth="1"/>
    <col min="12275" max="12275" width="27.5546875" style="3" customWidth="1"/>
    <col min="12276" max="12276" width="10.5546875" style="3" customWidth="1"/>
    <col min="12277" max="12277" width="27.5546875" style="3" bestFit="1" customWidth="1"/>
    <col min="12278" max="12278" width="27.5546875" style="3" customWidth="1"/>
    <col min="12279" max="12519" width="9.44140625" style="3"/>
    <col min="12520" max="12520" width="30.5546875" style="3" customWidth="1"/>
    <col min="12521" max="12521" width="9.44140625" style="3" customWidth="1"/>
    <col min="12522" max="12522" width="8.5546875" style="3" customWidth="1"/>
    <col min="12523" max="12523" width="9.44140625" style="3" customWidth="1"/>
    <col min="12524" max="12524" width="23.5546875" style="3" customWidth="1"/>
    <col min="12525" max="12525" width="39.44140625" style="3" customWidth="1"/>
    <col min="12526" max="12526" width="23.44140625" style="3" customWidth="1"/>
    <col min="12527" max="12527" width="25" style="3" customWidth="1"/>
    <col min="12528" max="12528" width="13.5546875" style="3" customWidth="1"/>
    <col min="12529" max="12529" width="11.5546875" style="3" customWidth="1"/>
    <col min="12530" max="12530" width="29.44140625" style="3" customWidth="1"/>
    <col min="12531" max="12531" width="27.5546875" style="3" customWidth="1"/>
    <col min="12532" max="12532" width="10.5546875" style="3" customWidth="1"/>
    <col min="12533" max="12533" width="27.5546875" style="3" bestFit="1" customWidth="1"/>
    <col min="12534" max="12534" width="27.5546875" style="3" customWidth="1"/>
    <col min="12535" max="12775" width="9.44140625" style="3"/>
    <col min="12776" max="12776" width="30.5546875" style="3" customWidth="1"/>
    <col min="12777" max="12777" width="9.44140625" style="3" customWidth="1"/>
    <col min="12778" max="12778" width="8.5546875" style="3" customWidth="1"/>
    <col min="12779" max="12779" width="9.44140625" style="3" customWidth="1"/>
    <col min="12780" max="12780" width="23.5546875" style="3" customWidth="1"/>
    <col min="12781" max="12781" width="39.44140625" style="3" customWidth="1"/>
    <col min="12782" max="12782" width="23.44140625" style="3" customWidth="1"/>
    <col min="12783" max="12783" width="25" style="3" customWidth="1"/>
    <col min="12784" max="12784" width="13.5546875" style="3" customWidth="1"/>
    <col min="12785" max="12785" width="11.5546875" style="3" customWidth="1"/>
    <col min="12786" max="12786" width="29.44140625" style="3" customWidth="1"/>
    <col min="12787" max="12787" width="27.5546875" style="3" customWidth="1"/>
    <col min="12788" max="12788" width="10.5546875" style="3" customWidth="1"/>
    <col min="12789" max="12789" width="27.5546875" style="3" bestFit="1" customWidth="1"/>
    <col min="12790" max="12790" width="27.5546875" style="3" customWidth="1"/>
    <col min="12791" max="13031" width="9.44140625" style="3"/>
    <col min="13032" max="13032" width="30.5546875" style="3" customWidth="1"/>
    <col min="13033" max="13033" width="9.44140625" style="3" customWidth="1"/>
    <col min="13034" max="13034" width="8.5546875" style="3" customWidth="1"/>
    <col min="13035" max="13035" width="9.44140625" style="3" customWidth="1"/>
    <col min="13036" max="13036" width="23.5546875" style="3" customWidth="1"/>
    <col min="13037" max="13037" width="39.44140625" style="3" customWidth="1"/>
    <col min="13038" max="13038" width="23.44140625" style="3" customWidth="1"/>
    <col min="13039" max="13039" width="25" style="3" customWidth="1"/>
    <col min="13040" max="13040" width="13.5546875" style="3" customWidth="1"/>
    <col min="13041" max="13041" width="11.5546875" style="3" customWidth="1"/>
    <col min="13042" max="13042" width="29.44140625" style="3" customWidth="1"/>
    <col min="13043" max="13043" width="27.5546875" style="3" customWidth="1"/>
    <col min="13044" max="13044" width="10.5546875" style="3" customWidth="1"/>
    <col min="13045" max="13045" width="27.5546875" style="3" bestFit="1" customWidth="1"/>
    <col min="13046" max="13046" width="27.5546875" style="3" customWidth="1"/>
    <col min="13047" max="13287" width="9.44140625" style="3"/>
    <col min="13288" max="13288" width="30.5546875" style="3" customWidth="1"/>
    <col min="13289" max="13289" width="9.44140625" style="3" customWidth="1"/>
    <col min="13290" max="13290" width="8.5546875" style="3" customWidth="1"/>
    <col min="13291" max="13291" width="9.44140625" style="3" customWidth="1"/>
    <col min="13292" max="13292" width="23.5546875" style="3" customWidth="1"/>
    <col min="13293" max="13293" width="39.44140625" style="3" customWidth="1"/>
    <col min="13294" max="13294" width="23.44140625" style="3" customWidth="1"/>
    <col min="13295" max="13295" width="25" style="3" customWidth="1"/>
    <col min="13296" max="13296" width="13.5546875" style="3" customWidth="1"/>
    <col min="13297" max="13297" width="11.5546875" style="3" customWidth="1"/>
    <col min="13298" max="13298" width="29.44140625" style="3" customWidth="1"/>
    <col min="13299" max="13299" width="27.5546875" style="3" customWidth="1"/>
    <col min="13300" max="13300" width="10.5546875" style="3" customWidth="1"/>
    <col min="13301" max="13301" width="27.5546875" style="3" bestFit="1" customWidth="1"/>
    <col min="13302" max="13302" width="27.5546875" style="3" customWidth="1"/>
    <col min="13303" max="13543" width="9.44140625" style="3"/>
    <col min="13544" max="13544" width="30.5546875" style="3" customWidth="1"/>
    <col min="13545" max="13545" width="9.44140625" style="3" customWidth="1"/>
    <col min="13546" max="13546" width="8.5546875" style="3" customWidth="1"/>
    <col min="13547" max="13547" width="9.44140625" style="3" customWidth="1"/>
    <col min="13548" max="13548" width="23.5546875" style="3" customWidth="1"/>
    <col min="13549" max="13549" width="39.44140625" style="3" customWidth="1"/>
    <col min="13550" max="13550" width="23.44140625" style="3" customWidth="1"/>
    <col min="13551" max="13551" width="25" style="3" customWidth="1"/>
    <col min="13552" max="13552" width="13.5546875" style="3" customWidth="1"/>
    <col min="13553" max="13553" width="11.5546875" style="3" customWidth="1"/>
    <col min="13554" max="13554" width="29.44140625" style="3" customWidth="1"/>
    <col min="13555" max="13555" width="27.5546875" style="3" customWidth="1"/>
    <col min="13556" max="13556" width="10.5546875" style="3" customWidth="1"/>
    <col min="13557" max="13557" width="27.5546875" style="3" bestFit="1" customWidth="1"/>
    <col min="13558" max="13558" width="27.5546875" style="3" customWidth="1"/>
    <col min="13559" max="13799" width="9.44140625" style="3"/>
    <col min="13800" max="13800" width="30.5546875" style="3" customWidth="1"/>
    <col min="13801" max="13801" width="9.44140625" style="3" customWidth="1"/>
    <col min="13802" max="13802" width="8.5546875" style="3" customWidth="1"/>
    <col min="13803" max="13803" width="9.44140625" style="3" customWidth="1"/>
    <col min="13804" max="13804" width="23.5546875" style="3" customWidth="1"/>
    <col min="13805" max="13805" width="39.44140625" style="3" customWidth="1"/>
    <col min="13806" max="13806" width="23.44140625" style="3" customWidth="1"/>
    <col min="13807" max="13807" width="25" style="3" customWidth="1"/>
    <col min="13808" max="13808" width="13.5546875" style="3" customWidth="1"/>
    <col min="13809" max="13809" width="11.5546875" style="3" customWidth="1"/>
    <col min="13810" max="13810" width="29.44140625" style="3" customWidth="1"/>
    <col min="13811" max="13811" width="27.5546875" style="3" customWidth="1"/>
    <col min="13812" max="13812" width="10.5546875" style="3" customWidth="1"/>
    <col min="13813" max="13813" width="27.5546875" style="3" bestFit="1" customWidth="1"/>
    <col min="13814" max="13814" width="27.5546875" style="3" customWidth="1"/>
    <col min="13815" max="14055" width="9.44140625" style="3"/>
    <col min="14056" max="14056" width="30.5546875" style="3" customWidth="1"/>
    <col min="14057" max="14057" width="9.44140625" style="3" customWidth="1"/>
    <col min="14058" max="14058" width="8.5546875" style="3" customWidth="1"/>
    <col min="14059" max="14059" width="9.44140625" style="3" customWidth="1"/>
    <col min="14060" max="14060" width="23.5546875" style="3" customWidth="1"/>
    <col min="14061" max="14061" width="39.44140625" style="3" customWidth="1"/>
    <col min="14062" max="14062" width="23.44140625" style="3" customWidth="1"/>
    <col min="14063" max="14063" width="25" style="3" customWidth="1"/>
    <col min="14064" max="14064" width="13.5546875" style="3" customWidth="1"/>
    <col min="14065" max="14065" width="11.5546875" style="3" customWidth="1"/>
    <col min="14066" max="14066" width="29.44140625" style="3" customWidth="1"/>
    <col min="14067" max="14067" width="27.5546875" style="3" customWidth="1"/>
    <col min="14068" max="14068" width="10.5546875" style="3" customWidth="1"/>
    <col min="14069" max="14069" width="27.5546875" style="3" bestFit="1" customWidth="1"/>
    <col min="14070" max="14070" width="27.5546875" style="3" customWidth="1"/>
    <col min="14071" max="14311" width="9.44140625" style="3"/>
    <col min="14312" max="14312" width="30.5546875" style="3" customWidth="1"/>
    <col min="14313" max="14313" width="9.44140625" style="3" customWidth="1"/>
    <col min="14314" max="14314" width="8.5546875" style="3" customWidth="1"/>
    <col min="14315" max="14315" width="9.44140625" style="3" customWidth="1"/>
    <col min="14316" max="14316" width="23.5546875" style="3" customWidth="1"/>
    <col min="14317" max="14317" width="39.44140625" style="3" customWidth="1"/>
    <col min="14318" max="14318" width="23.44140625" style="3" customWidth="1"/>
    <col min="14319" max="14319" width="25" style="3" customWidth="1"/>
    <col min="14320" max="14320" width="13.5546875" style="3" customWidth="1"/>
    <col min="14321" max="14321" width="11.5546875" style="3" customWidth="1"/>
    <col min="14322" max="14322" width="29.44140625" style="3" customWidth="1"/>
    <col min="14323" max="14323" width="27.5546875" style="3" customWidth="1"/>
    <col min="14324" max="14324" width="10.5546875" style="3" customWidth="1"/>
    <col min="14325" max="14325" width="27.5546875" style="3" bestFit="1" customWidth="1"/>
    <col min="14326" max="14326" width="27.5546875" style="3" customWidth="1"/>
    <col min="14327" max="14567" width="9.44140625" style="3"/>
    <col min="14568" max="14568" width="30.5546875" style="3" customWidth="1"/>
    <col min="14569" max="14569" width="9.44140625" style="3" customWidth="1"/>
    <col min="14570" max="14570" width="8.5546875" style="3" customWidth="1"/>
    <col min="14571" max="14571" width="9.44140625" style="3" customWidth="1"/>
    <col min="14572" max="14572" width="23.5546875" style="3" customWidth="1"/>
    <col min="14573" max="14573" width="39.44140625" style="3" customWidth="1"/>
    <col min="14574" max="14574" width="23.44140625" style="3" customWidth="1"/>
    <col min="14575" max="14575" width="25" style="3" customWidth="1"/>
    <col min="14576" max="14576" width="13.5546875" style="3" customWidth="1"/>
    <col min="14577" max="14577" width="11.5546875" style="3" customWidth="1"/>
    <col min="14578" max="14578" width="29.44140625" style="3" customWidth="1"/>
    <col min="14579" max="14579" width="27.5546875" style="3" customWidth="1"/>
    <col min="14580" max="14580" width="10.5546875" style="3" customWidth="1"/>
    <col min="14581" max="14581" width="27.5546875" style="3" bestFit="1" customWidth="1"/>
    <col min="14582" max="14582" width="27.5546875" style="3" customWidth="1"/>
    <col min="14583" max="14823" width="9.44140625" style="3"/>
    <col min="14824" max="14824" width="30.5546875" style="3" customWidth="1"/>
    <col min="14825" max="14825" width="9.44140625" style="3" customWidth="1"/>
    <col min="14826" max="14826" width="8.5546875" style="3" customWidth="1"/>
    <col min="14827" max="14827" width="9.44140625" style="3" customWidth="1"/>
    <col min="14828" max="14828" width="23.5546875" style="3" customWidth="1"/>
    <col min="14829" max="14829" width="39.44140625" style="3" customWidth="1"/>
    <col min="14830" max="14830" width="23.44140625" style="3" customWidth="1"/>
    <col min="14831" max="14831" width="25" style="3" customWidth="1"/>
    <col min="14832" max="14832" width="13.5546875" style="3" customWidth="1"/>
    <col min="14833" max="14833" width="11.5546875" style="3" customWidth="1"/>
    <col min="14834" max="14834" width="29.44140625" style="3" customWidth="1"/>
    <col min="14835" max="14835" width="27.5546875" style="3" customWidth="1"/>
    <col min="14836" max="14836" width="10.5546875" style="3" customWidth="1"/>
    <col min="14837" max="14837" width="27.5546875" style="3" bestFit="1" customWidth="1"/>
    <col min="14838" max="14838" width="27.5546875" style="3" customWidth="1"/>
    <col min="14839" max="15079" width="9.44140625" style="3"/>
    <col min="15080" max="15080" width="30.5546875" style="3" customWidth="1"/>
    <col min="15081" max="15081" width="9.44140625" style="3" customWidth="1"/>
    <col min="15082" max="15082" width="8.5546875" style="3" customWidth="1"/>
    <col min="15083" max="15083" width="9.44140625" style="3" customWidth="1"/>
    <col min="15084" max="15084" width="23.5546875" style="3" customWidth="1"/>
    <col min="15085" max="15085" width="39.44140625" style="3" customWidth="1"/>
    <col min="15086" max="15086" width="23.44140625" style="3" customWidth="1"/>
    <col min="15087" max="15087" width="25" style="3" customWidth="1"/>
    <col min="15088" max="15088" width="13.5546875" style="3" customWidth="1"/>
    <col min="15089" max="15089" width="11.5546875" style="3" customWidth="1"/>
    <col min="15090" max="15090" width="29.44140625" style="3" customWidth="1"/>
    <col min="15091" max="15091" width="27.5546875" style="3" customWidth="1"/>
    <col min="15092" max="15092" width="10.5546875" style="3" customWidth="1"/>
    <col min="15093" max="15093" width="27.5546875" style="3" bestFit="1" customWidth="1"/>
    <col min="15094" max="15094" width="27.5546875" style="3" customWidth="1"/>
    <col min="15095" max="15335" width="9.44140625" style="3"/>
    <col min="15336" max="15336" width="30.5546875" style="3" customWidth="1"/>
    <col min="15337" max="15337" width="9.44140625" style="3" customWidth="1"/>
    <col min="15338" max="15338" width="8.5546875" style="3" customWidth="1"/>
    <col min="15339" max="15339" width="9.44140625" style="3" customWidth="1"/>
    <col min="15340" max="15340" width="23.5546875" style="3" customWidth="1"/>
    <col min="15341" max="15341" width="39.44140625" style="3" customWidth="1"/>
    <col min="15342" max="15342" width="23.44140625" style="3" customWidth="1"/>
    <col min="15343" max="15343" width="25" style="3" customWidth="1"/>
    <col min="15344" max="15344" width="13.5546875" style="3" customWidth="1"/>
    <col min="15345" max="15345" width="11.5546875" style="3" customWidth="1"/>
    <col min="15346" max="15346" width="29.44140625" style="3" customWidth="1"/>
    <col min="15347" max="15347" width="27.5546875" style="3" customWidth="1"/>
    <col min="15348" max="15348" width="10.5546875" style="3" customWidth="1"/>
    <col min="15349" max="15349" width="27.5546875" style="3" bestFit="1" customWidth="1"/>
    <col min="15350" max="15350" width="27.5546875" style="3" customWidth="1"/>
    <col min="15351" max="15591" width="9.44140625" style="3"/>
    <col min="15592" max="15592" width="30.5546875" style="3" customWidth="1"/>
    <col min="15593" max="15593" width="9.44140625" style="3" customWidth="1"/>
    <col min="15594" max="15594" width="8.5546875" style="3" customWidth="1"/>
    <col min="15595" max="15595" width="9.44140625" style="3" customWidth="1"/>
    <col min="15596" max="15596" width="23.5546875" style="3" customWidth="1"/>
    <col min="15597" max="15597" width="39.44140625" style="3" customWidth="1"/>
    <col min="15598" max="15598" width="23.44140625" style="3" customWidth="1"/>
    <col min="15599" max="15599" width="25" style="3" customWidth="1"/>
    <col min="15600" max="15600" width="13.5546875" style="3" customWidth="1"/>
    <col min="15601" max="15601" width="11.5546875" style="3" customWidth="1"/>
    <col min="15602" max="15602" width="29.44140625" style="3" customWidth="1"/>
    <col min="15603" max="15603" width="27.5546875" style="3" customWidth="1"/>
    <col min="15604" max="15604" width="10.5546875" style="3" customWidth="1"/>
    <col min="15605" max="15605" width="27.5546875" style="3" bestFit="1" customWidth="1"/>
    <col min="15606" max="15606" width="27.5546875" style="3" customWidth="1"/>
    <col min="15607" max="15847" width="9.44140625" style="3"/>
    <col min="15848" max="15848" width="30.5546875" style="3" customWidth="1"/>
    <col min="15849" max="15849" width="9.44140625" style="3" customWidth="1"/>
    <col min="15850" max="15850" width="8.5546875" style="3" customWidth="1"/>
    <col min="15851" max="15851" width="9.44140625" style="3" customWidth="1"/>
    <col min="15852" max="15852" width="23.5546875" style="3" customWidth="1"/>
    <col min="15853" max="15853" width="39.44140625" style="3" customWidth="1"/>
    <col min="15854" max="15854" width="23.44140625" style="3" customWidth="1"/>
    <col min="15855" max="15855" width="25" style="3" customWidth="1"/>
    <col min="15856" max="15856" width="13.5546875" style="3" customWidth="1"/>
    <col min="15857" max="15857" width="11.5546875" style="3" customWidth="1"/>
    <col min="15858" max="15858" width="29.44140625" style="3" customWidth="1"/>
    <col min="15859" max="15859" width="27.5546875" style="3" customWidth="1"/>
    <col min="15860" max="15860" width="10.5546875" style="3" customWidth="1"/>
    <col min="15861" max="15861" width="27.5546875" style="3" bestFit="1" customWidth="1"/>
    <col min="15862" max="15862" width="27.5546875" style="3" customWidth="1"/>
    <col min="15863" max="16103" width="9.44140625" style="3"/>
    <col min="16104" max="16104" width="30.5546875" style="3" customWidth="1"/>
    <col min="16105" max="16105" width="9.44140625" style="3" customWidth="1"/>
    <col min="16106" max="16106" width="8.5546875" style="3" customWidth="1"/>
    <col min="16107" max="16107" width="9.44140625" style="3" customWidth="1"/>
    <col min="16108" max="16108" width="23.5546875" style="3" customWidth="1"/>
    <col min="16109" max="16109" width="39.44140625" style="3" customWidth="1"/>
    <col min="16110" max="16110" width="23.44140625" style="3" customWidth="1"/>
    <col min="16111" max="16111" width="25" style="3" customWidth="1"/>
    <col min="16112" max="16112" width="13.5546875" style="3" customWidth="1"/>
    <col min="16113" max="16113" width="11.5546875" style="3" customWidth="1"/>
    <col min="16114" max="16114" width="29.44140625" style="3" customWidth="1"/>
    <col min="16115" max="16115" width="27.5546875" style="3" customWidth="1"/>
    <col min="16116" max="16116" width="10.5546875" style="3" customWidth="1"/>
    <col min="16117" max="16117" width="27.5546875" style="3" bestFit="1" customWidth="1"/>
    <col min="16118" max="16118" width="27.5546875" style="3" customWidth="1"/>
    <col min="16119" max="16383" width="9.44140625" style="3"/>
    <col min="16384" max="16384" width="9.44140625" style="3" bestFit="1"/>
  </cols>
  <sheetData>
    <row r="1" spans="1:15" x14ac:dyDescent="0.25">
      <c r="A1" s="1" t="s">
        <v>77</v>
      </c>
      <c r="C1" s="4"/>
      <c r="D1" s="4"/>
      <c r="E1" s="4"/>
      <c r="F1" s="4"/>
      <c r="M1" s="3"/>
    </row>
    <row r="2" spans="1:15" x14ac:dyDescent="0.25">
      <c r="A2" s="1" t="s">
        <v>78</v>
      </c>
      <c r="C2" s="4"/>
      <c r="D2" s="4"/>
      <c r="E2" s="4"/>
      <c r="F2" s="4"/>
      <c r="M2" s="3"/>
    </row>
    <row r="3" spans="1:15" ht="17.100000000000001" customHeight="1" x14ac:dyDescent="0.25">
      <c r="C3" s="4"/>
      <c r="D3" s="383"/>
      <c r="E3" s="383"/>
      <c r="F3" s="4"/>
      <c r="M3" s="3"/>
    </row>
    <row r="4" spans="1:15" s="15" customFormat="1" x14ac:dyDescent="0.25">
      <c r="A4" s="1" t="s">
        <v>79</v>
      </c>
      <c r="B4" s="14" t="s">
        <v>80</v>
      </c>
      <c r="C4" s="1" t="s">
        <v>5</v>
      </c>
      <c r="D4" s="1" t="s">
        <v>2110</v>
      </c>
      <c r="E4" s="1" t="s">
        <v>2111</v>
      </c>
      <c r="F4" s="1" t="s">
        <v>81</v>
      </c>
      <c r="G4" s="1" t="s">
        <v>7</v>
      </c>
      <c r="H4" s="15" t="s">
        <v>2193</v>
      </c>
      <c r="I4" s="15" t="s">
        <v>2194</v>
      </c>
      <c r="J4" s="15" t="s">
        <v>10</v>
      </c>
      <c r="K4" s="15" t="s">
        <v>1968</v>
      </c>
      <c r="L4" s="6" t="s">
        <v>84</v>
      </c>
      <c r="M4" s="115" t="s">
        <v>1969</v>
      </c>
      <c r="N4" s="115" t="s">
        <v>3434</v>
      </c>
      <c r="O4" s="15" t="s">
        <v>2108</v>
      </c>
    </row>
    <row r="5" spans="1:15" ht="14.1" customHeight="1" x14ac:dyDescent="0.25">
      <c r="A5" s="2" t="s">
        <v>701</v>
      </c>
      <c r="B5" s="2">
        <v>1</v>
      </c>
      <c r="C5" s="2" t="s">
        <v>1369</v>
      </c>
      <c r="D5" s="125" t="s">
        <v>3435</v>
      </c>
      <c r="E5" s="4" t="s">
        <v>676</v>
      </c>
      <c r="F5" s="2" t="s">
        <v>1370</v>
      </c>
      <c r="G5" s="3" t="s">
        <v>149</v>
      </c>
      <c r="H5" s="3" t="s">
        <v>1372</v>
      </c>
      <c r="I5" s="3" t="s">
        <v>676</v>
      </c>
      <c r="J5" s="3" t="s">
        <v>1373</v>
      </c>
      <c r="K5" s="3" t="s">
        <v>1380</v>
      </c>
      <c r="L5" s="3" t="s">
        <v>1375</v>
      </c>
      <c r="M5" s="145" t="s">
        <v>3436</v>
      </c>
      <c r="N5" s="116">
        <v>0.74</v>
      </c>
      <c r="O5" s="132">
        <v>0.78384520237264255</v>
      </c>
    </row>
    <row r="6" spans="1:15" ht="14.1" customHeight="1" x14ac:dyDescent="0.25">
      <c r="A6" s="2" t="s">
        <v>895</v>
      </c>
      <c r="B6" s="2">
        <v>2</v>
      </c>
      <c r="C6" s="2" t="s">
        <v>1369</v>
      </c>
      <c r="D6" s="125" t="s">
        <v>3435</v>
      </c>
      <c r="E6" s="4" t="s">
        <v>676</v>
      </c>
      <c r="F6" s="2" t="s">
        <v>1379</v>
      </c>
      <c r="G6" s="3" t="s">
        <v>168</v>
      </c>
      <c r="H6" s="3" t="s">
        <v>676</v>
      </c>
      <c r="I6" s="3" t="s">
        <v>676</v>
      </c>
      <c r="J6" s="3" t="s">
        <v>1381</v>
      </c>
      <c r="K6" s="3" t="s">
        <v>1380</v>
      </c>
      <c r="L6" s="3" t="s">
        <v>1375</v>
      </c>
      <c r="M6" s="145" t="s">
        <v>3436</v>
      </c>
      <c r="N6" s="116">
        <v>0.96</v>
      </c>
      <c r="O6" s="132">
        <v>0.85303872727272612</v>
      </c>
    </row>
    <row r="7" spans="1:15" ht="14.1" customHeight="1" x14ac:dyDescent="0.25">
      <c r="A7" s="2" t="s">
        <v>703</v>
      </c>
      <c r="B7" s="2">
        <v>5</v>
      </c>
      <c r="C7" s="2" t="s">
        <v>1369</v>
      </c>
      <c r="D7" s="125" t="s">
        <v>3435</v>
      </c>
      <c r="E7" s="4" t="s">
        <v>676</v>
      </c>
      <c r="F7" s="2" t="s">
        <v>1383</v>
      </c>
      <c r="G7" s="3" t="s">
        <v>155</v>
      </c>
      <c r="H7" s="3" t="s">
        <v>676</v>
      </c>
      <c r="I7" s="3" t="s">
        <v>676</v>
      </c>
      <c r="J7" s="3" t="s">
        <v>1384</v>
      </c>
      <c r="K7" s="3" t="s">
        <v>1380</v>
      </c>
      <c r="L7" s="3" t="s">
        <v>1375</v>
      </c>
      <c r="M7" s="145" t="s">
        <v>3436</v>
      </c>
      <c r="N7" s="116">
        <v>0.9</v>
      </c>
      <c r="O7" s="132">
        <v>0.72835022366815505</v>
      </c>
    </row>
    <row r="8" spans="1:15" ht="14.1" customHeight="1" x14ac:dyDescent="0.25">
      <c r="A8" s="2" t="s">
        <v>704</v>
      </c>
      <c r="B8" s="2">
        <v>4</v>
      </c>
      <c r="C8" s="2" t="s">
        <v>1386</v>
      </c>
      <c r="D8" s="125" t="s">
        <v>3435</v>
      </c>
      <c r="E8" s="4" t="s">
        <v>3435</v>
      </c>
      <c r="F8" s="2" t="s">
        <v>1387</v>
      </c>
      <c r="G8" s="3" t="s">
        <v>155</v>
      </c>
      <c r="H8" s="3" t="s">
        <v>1389</v>
      </c>
      <c r="I8" s="3" t="s">
        <v>1390</v>
      </c>
      <c r="J8" s="3" t="s">
        <v>1384</v>
      </c>
      <c r="K8" s="3" t="s">
        <v>1380</v>
      </c>
      <c r="L8" s="3" t="s">
        <v>1375</v>
      </c>
      <c r="M8" s="145" t="s">
        <v>3436</v>
      </c>
      <c r="N8" s="116">
        <v>0.93</v>
      </c>
      <c r="O8" s="132">
        <v>1.1559848816441403</v>
      </c>
    </row>
    <row r="9" spans="1:15" ht="14.1" customHeight="1" x14ac:dyDescent="0.25">
      <c r="A9" s="2" t="s">
        <v>705</v>
      </c>
      <c r="B9" s="2">
        <v>106</v>
      </c>
      <c r="C9" s="2" t="s">
        <v>1369</v>
      </c>
      <c r="D9" s="125" t="s">
        <v>3435</v>
      </c>
      <c r="E9" s="4" t="s">
        <v>676</v>
      </c>
      <c r="F9" s="2" t="s">
        <v>1393</v>
      </c>
      <c r="G9" s="3" t="s">
        <v>155</v>
      </c>
      <c r="H9" s="3" t="s">
        <v>676</v>
      </c>
      <c r="I9" s="3" t="s">
        <v>676</v>
      </c>
      <c r="J9" s="3" t="s">
        <v>1384</v>
      </c>
      <c r="K9" s="3" t="s">
        <v>1380</v>
      </c>
      <c r="L9" s="3" t="s">
        <v>1375</v>
      </c>
      <c r="M9" s="145" t="s">
        <v>3436</v>
      </c>
      <c r="N9" s="116">
        <v>0.74</v>
      </c>
      <c r="O9" s="132">
        <v>0.76539639503181167</v>
      </c>
    </row>
    <row r="10" spans="1:15" ht="14.1" customHeight="1" x14ac:dyDescent="0.25">
      <c r="A10" s="2" t="s">
        <v>706</v>
      </c>
      <c r="B10" s="2">
        <v>14495</v>
      </c>
      <c r="C10" s="2" t="s">
        <v>1369</v>
      </c>
      <c r="D10" s="125" t="s">
        <v>3435</v>
      </c>
      <c r="E10" s="4" t="s">
        <v>676</v>
      </c>
      <c r="F10" s="2" t="s">
        <v>1395</v>
      </c>
      <c r="G10" s="3" t="s">
        <v>155</v>
      </c>
      <c r="H10" s="3" t="s">
        <v>676</v>
      </c>
      <c r="I10" s="3" t="s">
        <v>676</v>
      </c>
      <c r="J10" s="3" t="s">
        <v>1384</v>
      </c>
      <c r="K10" s="3" t="s">
        <v>1380</v>
      </c>
      <c r="L10" s="3" t="s">
        <v>1375</v>
      </c>
      <c r="M10" s="145" t="s">
        <v>3436</v>
      </c>
      <c r="N10" s="116" t="s">
        <v>676</v>
      </c>
      <c r="O10" s="132">
        <v>0.79999275843007356</v>
      </c>
    </row>
    <row r="11" spans="1:15" ht="14.1" customHeight="1" x14ac:dyDescent="0.25">
      <c r="A11" s="2" t="s">
        <v>707</v>
      </c>
      <c r="B11" s="2">
        <v>6309</v>
      </c>
      <c r="C11" s="2" t="s">
        <v>1369</v>
      </c>
      <c r="D11" s="125" t="s">
        <v>3435</v>
      </c>
      <c r="E11" s="4" t="s">
        <v>676</v>
      </c>
      <c r="F11" s="2" t="s">
        <v>1397</v>
      </c>
      <c r="G11" s="3" t="s">
        <v>155</v>
      </c>
      <c r="H11" s="3" t="s">
        <v>1372</v>
      </c>
      <c r="I11" s="3" t="s">
        <v>676</v>
      </c>
      <c r="J11" s="3" t="s">
        <v>1398</v>
      </c>
      <c r="K11" s="3" t="s">
        <v>1380</v>
      </c>
      <c r="L11" s="3" t="s">
        <v>1375</v>
      </c>
      <c r="M11" s="145" t="s">
        <v>3436</v>
      </c>
      <c r="N11" s="116">
        <v>1.08</v>
      </c>
      <c r="O11" s="132">
        <v>1.0050032416681987</v>
      </c>
    </row>
    <row r="12" spans="1:15" ht="14.1" customHeight="1" x14ac:dyDescent="0.25">
      <c r="A12" s="2" t="s">
        <v>708</v>
      </c>
      <c r="B12" s="2">
        <v>98</v>
      </c>
      <c r="C12" s="2" t="s">
        <v>1401</v>
      </c>
      <c r="D12" s="125" t="s">
        <v>676</v>
      </c>
      <c r="E12" s="4" t="s">
        <v>676</v>
      </c>
      <c r="F12" s="2" t="s">
        <v>1402</v>
      </c>
      <c r="G12" s="3" t="s">
        <v>159</v>
      </c>
      <c r="H12" s="3" t="s">
        <v>676</v>
      </c>
      <c r="I12" s="3" t="s">
        <v>676</v>
      </c>
      <c r="J12" s="3" t="s">
        <v>1373</v>
      </c>
      <c r="K12" s="3" t="s">
        <v>1380</v>
      </c>
      <c r="L12" s="3" t="s">
        <v>1375</v>
      </c>
      <c r="M12" s="145" t="s">
        <v>3436</v>
      </c>
      <c r="N12" s="116">
        <v>0.81</v>
      </c>
      <c r="O12" s="132">
        <v>0.93855806062433988</v>
      </c>
    </row>
    <row r="13" spans="1:15" ht="14.1" customHeight="1" x14ac:dyDescent="0.25">
      <c r="A13" s="2" t="s">
        <v>709</v>
      </c>
      <c r="B13" s="2">
        <v>53</v>
      </c>
      <c r="C13" s="2" t="s">
        <v>1401</v>
      </c>
      <c r="D13" s="125" t="s">
        <v>676</v>
      </c>
      <c r="E13" s="4" t="s">
        <v>676</v>
      </c>
      <c r="F13" s="2" t="s">
        <v>1404</v>
      </c>
      <c r="G13" s="3" t="s">
        <v>159</v>
      </c>
      <c r="H13" s="3" t="s">
        <v>676</v>
      </c>
      <c r="I13" s="3" t="s">
        <v>676</v>
      </c>
      <c r="J13" s="3" t="s">
        <v>1373</v>
      </c>
      <c r="K13" s="3" t="s">
        <v>1380</v>
      </c>
      <c r="L13" s="3" t="s">
        <v>1375</v>
      </c>
      <c r="M13" s="145" t="s">
        <v>3436</v>
      </c>
      <c r="N13" s="116">
        <v>0.92</v>
      </c>
      <c r="O13" s="132">
        <v>0.85380406792312113</v>
      </c>
    </row>
    <row r="14" spans="1:15" ht="14.1" customHeight="1" x14ac:dyDescent="0.25">
      <c r="A14" s="2" t="s">
        <v>710</v>
      </c>
      <c r="B14" s="2">
        <v>79</v>
      </c>
      <c r="C14" s="2" t="s">
        <v>1369</v>
      </c>
      <c r="D14" s="125" t="s">
        <v>3435</v>
      </c>
      <c r="E14" s="4" t="s">
        <v>676</v>
      </c>
      <c r="F14" s="2" t="s">
        <v>1406</v>
      </c>
      <c r="G14" s="3" t="s">
        <v>144</v>
      </c>
      <c r="H14" s="3" t="s">
        <v>676</v>
      </c>
      <c r="I14" s="3" t="s">
        <v>676</v>
      </c>
      <c r="J14" s="3" t="s">
        <v>1373</v>
      </c>
      <c r="K14" s="3" t="s">
        <v>1380</v>
      </c>
      <c r="L14" s="3" t="s">
        <v>1375</v>
      </c>
      <c r="M14" s="145" t="s">
        <v>3436</v>
      </c>
      <c r="N14" s="116">
        <v>0.91</v>
      </c>
      <c r="O14" s="132">
        <v>0.94633714890201537</v>
      </c>
    </row>
    <row r="15" spans="1:15" ht="14.1" customHeight="1" x14ac:dyDescent="0.25">
      <c r="A15" s="2" t="s">
        <v>711</v>
      </c>
      <c r="B15" s="2">
        <v>8702</v>
      </c>
      <c r="C15" s="2" t="s">
        <v>1408</v>
      </c>
      <c r="D15" s="125" t="s">
        <v>676</v>
      </c>
      <c r="E15" s="4" t="s">
        <v>3435</v>
      </c>
      <c r="F15" s="2" t="s">
        <v>1409</v>
      </c>
      <c r="G15" s="3" t="s">
        <v>159</v>
      </c>
      <c r="H15" s="3" t="s">
        <v>1389</v>
      </c>
      <c r="I15" s="3" t="s">
        <v>676</v>
      </c>
      <c r="J15" s="3" t="s">
        <v>1373</v>
      </c>
      <c r="K15" s="3" t="s">
        <v>1380</v>
      </c>
      <c r="L15" s="3" t="s">
        <v>1375</v>
      </c>
      <c r="M15" s="145" t="s">
        <v>3436</v>
      </c>
      <c r="N15" s="116">
        <v>1.03</v>
      </c>
      <c r="O15" s="132">
        <v>1.473606074790782</v>
      </c>
    </row>
    <row r="16" spans="1:15" ht="14.1" customHeight="1" x14ac:dyDescent="0.25">
      <c r="A16" s="2" t="s">
        <v>712</v>
      </c>
      <c r="B16" s="2">
        <v>46</v>
      </c>
      <c r="C16" s="2" t="s">
        <v>1413</v>
      </c>
      <c r="D16" s="125" t="s">
        <v>676</v>
      </c>
      <c r="E16" s="4" t="s">
        <v>3435</v>
      </c>
      <c r="F16" s="2" t="s">
        <v>1409</v>
      </c>
      <c r="G16" s="3" t="s">
        <v>159</v>
      </c>
      <c r="H16" s="3" t="s">
        <v>676</v>
      </c>
      <c r="I16" s="3" t="s">
        <v>1415</v>
      </c>
      <c r="J16" s="3" t="s">
        <v>1416</v>
      </c>
      <c r="K16" s="3" t="s">
        <v>1380</v>
      </c>
      <c r="L16" s="3" t="s">
        <v>1375</v>
      </c>
      <c r="M16" s="145" t="s">
        <v>3436</v>
      </c>
      <c r="N16" s="116">
        <v>1.48</v>
      </c>
      <c r="O16" s="132">
        <v>1.9244068143541568</v>
      </c>
    </row>
    <row r="17" spans="1:15" ht="14.1" customHeight="1" x14ac:dyDescent="0.25">
      <c r="A17" s="2" t="s">
        <v>713</v>
      </c>
      <c r="B17" s="2">
        <v>3107</v>
      </c>
      <c r="C17" s="2" t="s">
        <v>1408</v>
      </c>
      <c r="D17" s="125" t="s">
        <v>3435</v>
      </c>
      <c r="E17" s="4" t="s">
        <v>3435</v>
      </c>
      <c r="F17" s="2" t="s">
        <v>1409</v>
      </c>
      <c r="G17" s="3" t="s">
        <v>159</v>
      </c>
      <c r="H17" s="3" t="s">
        <v>1389</v>
      </c>
      <c r="I17" s="3" t="s">
        <v>1415</v>
      </c>
      <c r="J17" s="3" t="s">
        <v>1419</v>
      </c>
      <c r="K17" s="3" t="s">
        <v>1380</v>
      </c>
      <c r="L17" s="3" t="s">
        <v>1375</v>
      </c>
      <c r="M17" s="145" t="s">
        <v>3436</v>
      </c>
      <c r="N17" s="116">
        <v>0.96</v>
      </c>
      <c r="O17" s="132">
        <v>1.1880213164873796</v>
      </c>
    </row>
    <row r="18" spans="1:15" ht="14.1" customHeight="1" x14ac:dyDescent="0.25">
      <c r="A18" s="2" t="s">
        <v>714</v>
      </c>
      <c r="B18" s="2">
        <v>59</v>
      </c>
      <c r="C18" s="2" t="s">
        <v>1386</v>
      </c>
      <c r="D18" s="125" t="s">
        <v>3435</v>
      </c>
      <c r="E18" s="4" t="s">
        <v>3435</v>
      </c>
      <c r="F18" s="2" t="s">
        <v>1409</v>
      </c>
      <c r="G18" s="3" t="s">
        <v>159</v>
      </c>
      <c r="H18" s="3" t="s">
        <v>676</v>
      </c>
      <c r="I18" s="3" t="s">
        <v>676</v>
      </c>
      <c r="J18" s="3" t="s">
        <v>1421</v>
      </c>
      <c r="K18" s="3" t="s">
        <v>1380</v>
      </c>
      <c r="L18" s="3" t="s">
        <v>1375</v>
      </c>
      <c r="M18" s="145" t="s">
        <v>3436</v>
      </c>
      <c r="N18" s="116">
        <v>0.87</v>
      </c>
      <c r="O18" s="132">
        <v>0.91080896108144593</v>
      </c>
    </row>
    <row r="19" spans="1:15" ht="14.1" customHeight="1" x14ac:dyDescent="0.25">
      <c r="A19" s="2" t="s">
        <v>715</v>
      </c>
      <c r="B19" s="2">
        <v>22</v>
      </c>
      <c r="C19" s="2" t="s">
        <v>1408</v>
      </c>
      <c r="D19" s="125" t="s">
        <v>676</v>
      </c>
      <c r="E19" s="4" t="s">
        <v>3435</v>
      </c>
      <c r="F19" s="2" t="s">
        <v>1409</v>
      </c>
      <c r="G19" s="3" t="s">
        <v>159</v>
      </c>
      <c r="H19" s="3" t="s">
        <v>1389</v>
      </c>
      <c r="I19" s="3" t="s">
        <v>676</v>
      </c>
      <c r="J19" s="3" t="s">
        <v>1421</v>
      </c>
      <c r="K19" s="3" t="s">
        <v>1380</v>
      </c>
      <c r="L19" s="3" t="s">
        <v>1375</v>
      </c>
      <c r="M19" s="145" t="s">
        <v>3436</v>
      </c>
      <c r="N19" s="116">
        <v>1.34</v>
      </c>
      <c r="O19" s="132">
        <v>1.6012025784334258</v>
      </c>
    </row>
    <row r="20" spans="1:15" ht="14.1" customHeight="1" x14ac:dyDescent="0.25">
      <c r="A20" s="2" t="s">
        <v>716</v>
      </c>
      <c r="B20" s="2">
        <v>3108</v>
      </c>
      <c r="C20" s="2" t="s">
        <v>1386</v>
      </c>
      <c r="D20" s="125" t="s">
        <v>3435</v>
      </c>
      <c r="E20" s="4" t="s">
        <v>3435</v>
      </c>
      <c r="F20" s="2" t="s">
        <v>1424</v>
      </c>
      <c r="G20" s="3" t="s">
        <v>159</v>
      </c>
      <c r="H20" s="3" t="s">
        <v>676</v>
      </c>
      <c r="I20" s="3" t="s">
        <v>676</v>
      </c>
      <c r="J20" s="3" t="s">
        <v>716</v>
      </c>
      <c r="K20" s="3" t="s">
        <v>1380</v>
      </c>
      <c r="L20" s="3" t="s">
        <v>1426</v>
      </c>
      <c r="M20" s="145" t="s">
        <v>3437</v>
      </c>
      <c r="N20" s="116">
        <v>0.8</v>
      </c>
      <c r="O20" s="132">
        <v>0.80195717464842564</v>
      </c>
    </row>
    <row r="21" spans="1:15" ht="14.1" customHeight="1" x14ac:dyDescent="0.25">
      <c r="A21" s="2" t="s">
        <v>717</v>
      </c>
      <c r="B21" s="2">
        <v>39</v>
      </c>
      <c r="C21" s="2" t="s">
        <v>1369</v>
      </c>
      <c r="D21" s="125" t="s">
        <v>3435</v>
      </c>
      <c r="E21" s="4" t="s">
        <v>676</v>
      </c>
      <c r="F21" s="2" t="s">
        <v>1428</v>
      </c>
      <c r="G21" s="3" t="s">
        <v>187</v>
      </c>
      <c r="H21" s="3" t="s">
        <v>1372</v>
      </c>
      <c r="I21" s="3" t="s">
        <v>676</v>
      </c>
      <c r="J21" s="3" t="s">
        <v>1429</v>
      </c>
      <c r="K21" s="3" t="s">
        <v>1380</v>
      </c>
      <c r="L21" s="3" t="s">
        <v>1375</v>
      </c>
      <c r="M21" s="145" t="s">
        <v>3436</v>
      </c>
      <c r="N21" s="116">
        <v>1.35</v>
      </c>
      <c r="O21" s="132">
        <v>0.60551228778860733</v>
      </c>
    </row>
    <row r="22" spans="1:15" ht="14.1" customHeight="1" x14ac:dyDescent="0.25">
      <c r="A22" s="2" t="s">
        <v>856</v>
      </c>
      <c r="B22" s="2">
        <v>50</v>
      </c>
      <c r="C22" s="2" t="s">
        <v>1369</v>
      </c>
      <c r="D22" s="125" t="s">
        <v>3435</v>
      </c>
      <c r="E22" s="4" t="s">
        <v>676</v>
      </c>
      <c r="F22" s="2" t="s">
        <v>1431</v>
      </c>
      <c r="G22" s="3" t="s">
        <v>155</v>
      </c>
      <c r="H22" s="3" t="s">
        <v>676</v>
      </c>
      <c r="I22" s="3" t="s">
        <v>676</v>
      </c>
      <c r="J22" s="3" t="s">
        <v>1421</v>
      </c>
      <c r="K22" s="3" t="s">
        <v>1380</v>
      </c>
      <c r="L22" s="3" t="s">
        <v>1375</v>
      </c>
      <c r="M22" s="145" t="s">
        <v>3436</v>
      </c>
      <c r="N22" s="116">
        <v>0.96</v>
      </c>
      <c r="O22" s="132">
        <v>0.85969965544245164</v>
      </c>
    </row>
    <row r="23" spans="1:15" ht="14.1" customHeight="1" x14ac:dyDescent="0.25">
      <c r="A23" s="2" t="s">
        <v>719</v>
      </c>
      <c r="B23" s="2">
        <v>51</v>
      </c>
      <c r="C23" s="2" t="s">
        <v>1413</v>
      </c>
      <c r="D23" s="125" t="s">
        <v>676</v>
      </c>
      <c r="E23" s="4" t="s">
        <v>3435</v>
      </c>
      <c r="F23" s="2" t="s">
        <v>1409</v>
      </c>
      <c r="G23" s="3" t="s">
        <v>159</v>
      </c>
      <c r="H23" s="3" t="s">
        <v>676</v>
      </c>
      <c r="I23" s="3" t="s">
        <v>676</v>
      </c>
      <c r="J23" s="3" t="s">
        <v>1434</v>
      </c>
      <c r="K23" s="3" t="s">
        <v>1380</v>
      </c>
      <c r="L23" s="3" t="s">
        <v>1375</v>
      </c>
      <c r="M23" s="145" t="s">
        <v>3436</v>
      </c>
      <c r="N23" s="116">
        <v>1.64</v>
      </c>
      <c r="O23" s="132">
        <v>2.2341544254658374</v>
      </c>
    </row>
    <row r="24" spans="1:15" ht="14.1" customHeight="1" x14ac:dyDescent="0.25">
      <c r="A24" s="2" t="s">
        <v>720</v>
      </c>
      <c r="B24" s="2">
        <v>57</v>
      </c>
      <c r="C24" s="2" t="s">
        <v>1401</v>
      </c>
      <c r="D24" s="125" t="s">
        <v>676</v>
      </c>
      <c r="E24" s="4" t="s">
        <v>676</v>
      </c>
      <c r="F24" s="2" t="s">
        <v>1436</v>
      </c>
      <c r="G24" s="3" t="s">
        <v>149</v>
      </c>
      <c r="H24" s="3" t="s">
        <v>676</v>
      </c>
      <c r="I24" s="3" t="s">
        <v>676</v>
      </c>
      <c r="J24" s="3" t="s">
        <v>1437</v>
      </c>
      <c r="K24" s="3" t="s">
        <v>1380</v>
      </c>
      <c r="L24" s="3" t="s">
        <v>1375</v>
      </c>
      <c r="M24" s="145" t="s">
        <v>3436</v>
      </c>
      <c r="N24" s="116">
        <v>0.92</v>
      </c>
      <c r="O24" s="132">
        <v>0.79905931314862921</v>
      </c>
    </row>
    <row r="25" spans="1:15" ht="14.1" customHeight="1" x14ac:dyDescent="0.25">
      <c r="A25" s="2" t="s">
        <v>721</v>
      </c>
      <c r="B25" s="2">
        <v>8</v>
      </c>
      <c r="C25" s="2" t="s">
        <v>1369</v>
      </c>
      <c r="D25" s="125" t="s">
        <v>3435</v>
      </c>
      <c r="E25" s="4" t="s">
        <v>676</v>
      </c>
      <c r="F25" s="2" t="s">
        <v>1439</v>
      </c>
      <c r="G25" s="3" t="s">
        <v>155</v>
      </c>
      <c r="H25" s="3" t="s">
        <v>676</v>
      </c>
      <c r="I25" s="3" t="s">
        <v>676</v>
      </c>
      <c r="J25" s="3" t="s">
        <v>1398</v>
      </c>
      <c r="K25" s="3" t="s">
        <v>1380</v>
      </c>
      <c r="L25" s="3" t="s">
        <v>1375</v>
      </c>
      <c r="M25" s="145" t="s">
        <v>3436</v>
      </c>
      <c r="N25" s="116">
        <v>1.2</v>
      </c>
      <c r="O25" s="132">
        <v>0.72452599557522035</v>
      </c>
    </row>
    <row r="26" spans="1:15" ht="14.1" customHeight="1" x14ac:dyDescent="0.25">
      <c r="A26" s="2" t="s">
        <v>722</v>
      </c>
      <c r="B26" s="2">
        <v>40</v>
      </c>
      <c r="C26" s="2" t="s">
        <v>1369</v>
      </c>
      <c r="D26" s="125" t="s">
        <v>3435</v>
      </c>
      <c r="E26" s="4" t="s">
        <v>676</v>
      </c>
      <c r="F26" s="2" t="s">
        <v>1441</v>
      </c>
      <c r="G26" s="3" t="s">
        <v>187</v>
      </c>
      <c r="H26" s="3" t="s">
        <v>676</v>
      </c>
      <c r="I26" s="3" t="s">
        <v>676</v>
      </c>
      <c r="J26" s="3" t="s">
        <v>1429</v>
      </c>
      <c r="K26" s="3" t="s">
        <v>1380</v>
      </c>
      <c r="L26" s="3" t="s">
        <v>1375</v>
      </c>
      <c r="M26" s="145" t="s">
        <v>3436</v>
      </c>
      <c r="N26" s="116">
        <v>1.38</v>
      </c>
      <c r="O26" s="132">
        <v>0.51349087309070218</v>
      </c>
    </row>
    <row r="27" spans="1:15" ht="14.1" customHeight="1" x14ac:dyDescent="0.25">
      <c r="A27" s="2" t="s">
        <v>723</v>
      </c>
      <c r="B27" s="2">
        <v>68</v>
      </c>
      <c r="C27" s="2" t="s">
        <v>1369</v>
      </c>
      <c r="D27" s="125" t="s">
        <v>3435</v>
      </c>
      <c r="E27" s="4" t="s">
        <v>676</v>
      </c>
      <c r="F27" s="2" t="s">
        <v>1443</v>
      </c>
      <c r="G27" s="3" t="s">
        <v>168</v>
      </c>
      <c r="H27" s="3" t="s">
        <v>676</v>
      </c>
      <c r="I27" s="3" t="s">
        <v>676</v>
      </c>
      <c r="J27" s="3" t="s">
        <v>1444</v>
      </c>
      <c r="K27" s="3" t="s">
        <v>1445</v>
      </c>
      <c r="L27" s="3" t="s">
        <v>1375</v>
      </c>
      <c r="M27" s="145" t="s">
        <v>3436</v>
      </c>
      <c r="N27" s="116">
        <v>0.91</v>
      </c>
      <c r="O27" s="132">
        <v>0.90210088389871401</v>
      </c>
    </row>
    <row r="28" spans="1:15" ht="14.1" customHeight="1" x14ac:dyDescent="0.25">
      <c r="A28" s="2" t="s">
        <v>857</v>
      </c>
      <c r="B28" s="2">
        <v>14496</v>
      </c>
      <c r="C28" s="2" t="s">
        <v>1369</v>
      </c>
      <c r="D28" s="125" t="s">
        <v>3435</v>
      </c>
      <c r="E28" s="4" t="s">
        <v>676</v>
      </c>
      <c r="F28" s="2" t="s">
        <v>1447</v>
      </c>
      <c r="G28" s="3" t="s">
        <v>168</v>
      </c>
      <c r="H28" s="3" t="s">
        <v>676</v>
      </c>
      <c r="I28" s="3" t="s">
        <v>676</v>
      </c>
      <c r="J28" s="3" t="s">
        <v>1444</v>
      </c>
      <c r="K28" s="3" t="s">
        <v>1380</v>
      </c>
      <c r="L28" s="3" t="s">
        <v>1375</v>
      </c>
      <c r="M28" s="145" t="s">
        <v>3436</v>
      </c>
      <c r="N28" s="116">
        <v>0.89</v>
      </c>
      <c r="O28" s="132">
        <v>0.94609653147616668</v>
      </c>
    </row>
    <row r="29" spans="1:15" ht="14.1" customHeight="1" x14ac:dyDescent="0.25">
      <c r="A29" s="2" t="s">
        <v>725</v>
      </c>
      <c r="B29" s="2">
        <v>73</v>
      </c>
      <c r="C29" s="2" t="s">
        <v>1369</v>
      </c>
      <c r="D29" s="125" t="s">
        <v>3435</v>
      </c>
      <c r="E29" s="4" t="s">
        <v>676</v>
      </c>
      <c r="F29" s="2" t="s">
        <v>1449</v>
      </c>
      <c r="G29" s="3" t="s">
        <v>168</v>
      </c>
      <c r="H29" s="3" t="s">
        <v>676</v>
      </c>
      <c r="I29" s="3" t="s">
        <v>676</v>
      </c>
      <c r="J29" s="3" t="s">
        <v>1381</v>
      </c>
      <c r="K29" s="3" t="s">
        <v>1380</v>
      </c>
      <c r="L29" s="3" t="s">
        <v>1375</v>
      </c>
      <c r="M29" s="145" t="s">
        <v>3436</v>
      </c>
      <c r="N29" s="116">
        <v>0.75</v>
      </c>
      <c r="O29" s="132">
        <v>0.86168538324420341</v>
      </c>
    </row>
    <row r="30" spans="1:15" ht="14.1" customHeight="1" x14ac:dyDescent="0.25">
      <c r="A30" s="2" t="s">
        <v>726</v>
      </c>
      <c r="B30" s="2">
        <v>77</v>
      </c>
      <c r="C30" s="2" t="s">
        <v>1369</v>
      </c>
      <c r="D30" s="125" t="s">
        <v>3435</v>
      </c>
      <c r="E30" s="4" t="s">
        <v>676</v>
      </c>
      <c r="F30" s="2" t="s">
        <v>1451</v>
      </c>
      <c r="G30" s="3" t="s">
        <v>155</v>
      </c>
      <c r="H30" s="3" t="s">
        <v>676</v>
      </c>
      <c r="I30" s="3" t="s">
        <v>676</v>
      </c>
      <c r="J30" s="3" t="s">
        <v>1452</v>
      </c>
      <c r="K30" s="3" t="s">
        <v>1380</v>
      </c>
      <c r="L30" s="3" t="s">
        <v>1375</v>
      </c>
      <c r="M30" s="145" t="s">
        <v>3436</v>
      </c>
      <c r="N30" s="116">
        <v>0.76</v>
      </c>
      <c r="O30" s="132">
        <v>0.94490787109652641</v>
      </c>
    </row>
    <row r="31" spans="1:15" ht="14.1" customHeight="1" x14ac:dyDescent="0.25">
      <c r="A31" s="2" t="s">
        <v>860</v>
      </c>
      <c r="B31" s="2">
        <v>6546</v>
      </c>
      <c r="C31" s="2" t="s">
        <v>1386</v>
      </c>
      <c r="D31" s="125" t="s">
        <v>676</v>
      </c>
      <c r="E31" s="4" t="s">
        <v>3435</v>
      </c>
      <c r="F31" s="2" t="s">
        <v>1454</v>
      </c>
      <c r="G31" s="3" t="s">
        <v>149</v>
      </c>
      <c r="H31" s="3" t="s">
        <v>1389</v>
      </c>
      <c r="I31" s="3" t="s">
        <v>676</v>
      </c>
      <c r="J31" s="3" t="s">
        <v>1373</v>
      </c>
      <c r="K31" s="3" t="s">
        <v>1380</v>
      </c>
      <c r="L31" s="3" t="s">
        <v>1375</v>
      </c>
      <c r="M31" s="145" t="s">
        <v>3436</v>
      </c>
      <c r="N31" s="116">
        <v>1.05</v>
      </c>
      <c r="O31" s="132">
        <v>1.5944061790156769</v>
      </c>
    </row>
    <row r="32" spans="1:15" ht="14.1" customHeight="1" x14ac:dyDescent="0.25">
      <c r="A32" s="2" t="s">
        <v>728</v>
      </c>
      <c r="B32" s="2">
        <v>83</v>
      </c>
      <c r="C32" s="2" t="s">
        <v>1369</v>
      </c>
      <c r="D32" s="125" t="s">
        <v>3435</v>
      </c>
      <c r="E32" s="4" t="s">
        <v>676</v>
      </c>
      <c r="F32" s="2" t="s">
        <v>1456</v>
      </c>
      <c r="G32" s="3" t="s">
        <v>149</v>
      </c>
      <c r="H32" s="3" t="s">
        <v>1372</v>
      </c>
      <c r="I32" s="3" t="s">
        <v>676</v>
      </c>
      <c r="J32" s="3" t="s">
        <v>1457</v>
      </c>
      <c r="K32" s="3" t="s">
        <v>1380</v>
      </c>
      <c r="L32" s="3" t="s">
        <v>1375</v>
      </c>
      <c r="M32" s="145" t="s">
        <v>3436</v>
      </c>
      <c r="N32" s="116">
        <v>0.84</v>
      </c>
      <c r="O32" s="132">
        <v>0.8381361162130655</v>
      </c>
    </row>
    <row r="33" spans="1:15" ht="14.1" customHeight="1" x14ac:dyDescent="0.25">
      <c r="A33" s="2" t="s">
        <v>729</v>
      </c>
      <c r="B33" s="2">
        <v>85</v>
      </c>
      <c r="C33" s="2" t="s">
        <v>1369</v>
      </c>
      <c r="D33" s="125" t="s">
        <v>3435</v>
      </c>
      <c r="E33" s="4" t="s">
        <v>676</v>
      </c>
      <c r="F33" s="2" t="s">
        <v>1459</v>
      </c>
      <c r="G33" s="3" t="s">
        <v>149</v>
      </c>
      <c r="H33" s="3" t="s">
        <v>1372</v>
      </c>
      <c r="I33" s="3" t="s">
        <v>676</v>
      </c>
      <c r="J33" s="3" t="s">
        <v>1460</v>
      </c>
      <c r="K33" s="3" t="s">
        <v>1380</v>
      </c>
      <c r="L33" s="3" t="s">
        <v>1375</v>
      </c>
      <c r="M33" s="145" t="s">
        <v>3436</v>
      </c>
      <c r="N33" s="116">
        <v>0.81</v>
      </c>
      <c r="O33" s="132">
        <v>0.92162202473339594</v>
      </c>
    </row>
    <row r="34" spans="1:15" ht="14.1" customHeight="1" x14ac:dyDescent="0.25">
      <c r="A34" s="2" t="s">
        <v>730</v>
      </c>
      <c r="B34" s="2">
        <v>133</v>
      </c>
      <c r="C34" s="2" t="s">
        <v>1369</v>
      </c>
      <c r="D34" s="125" t="s">
        <v>3435</v>
      </c>
      <c r="E34" s="4" t="s">
        <v>676</v>
      </c>
      <c r="F34" s="2" t="s">
        <v>1462</v>
      </c>
      <c r="G34" s="3" t="s">
        <v>172</v>
      </c>
      <c r="H34" s="3" t="s">
        <v>676</v>
      </c>
      <c r="I34" s="3" t="s">
        <v>676</v>
      </c>
      <c r="J34" s="3" t="s">
        <v>1444</v>
      </c>
      <c r="K34" s="3" t="s">
        <v>1380</v>
      </c>
      <c r="L34" s="3" t="s">
        <v>1375</v>
      </c>
      <c r="M34" s="145" t="s">
        <v>3436</v>
      </c>
      <c r="N34" s="116">
        <v>0.99</v>
      </c>
      <c r="O34" s="132">
        <v>0.97264463327370487</v>
      </c>
    </row>
    <row r="35" spans="1:15" ht="14.1" customHeight="1" x14ac:dyDescent="0.25">
      <c r="A35" s="2" t="s">
        <v>731</v>
      </c>
      <c r="B35" s="2">
        <v>88</v>
      </c>
      <c r="C35" s="2" t="s">
        <v>1401</v>
      </c>
      <c r="D35" s="125" t="s">
        <v>676</v>
      </c>
      <c r="E35" s="4" t="s">
        <v>676</v>
      </c>
      <c r="F35" s="2" t="s">
        <v>1464</v>
      </c>
      <c r="G35" s="3" t="s">
        <v>187</v>
      </c>
      <c r="H35" s="3" t="s">
        <v>676</v>
      </c>
      <c r="I35" s="3" t="s">
        <v>676</v>
      </c>
      <c r="J35" s="3" t="s">
        <v>1421</v>
      </c>
      <c r="K35" s="3" t="s">
        <v>1380</v>
      </c>
      <c r="L35" s="3" t="s">
        <v>1375</v>
      </c>
      <c r="M35" s="145" t="s">
        <v>3436</v>
      </c>
      <c r="N35" s="116">
        <v>1.51</v>
      </c>
      <c r="O35" s="132">
        <v>0.65983998482549355</v>
      </c>
    </row>
    <row r="36" spans="1:15" ht="14.1" customHeight="1" x14ac:dyDescent="0.25">
      <c r="A36" s="2" t="s">
        <v>732</v>
      </c>
      <c r="B36" s="2">
        <v>89</v>
      </c>
      <c r="C36" s="2" t="s">
        <v>1413</v>
      </c>
      <c r="D36" s="125" t="s">
        <v>676</v>
      </c>
      <c r="E36" s="4" t="s">
        <v>3435</v>
      </c>
      <c r="F36" s="2" t="s">
        <v>1409</v>
      </c>
      <c r="G36" s="3" t="s">
        <v>159</v>
      </c>
      <c r="H36" s="3" t="s">
        <v>676</v>
      </c>
      <c r="I36" s="3" t="s">
        <v>676</v>
      </c>
      <c r="J36" s="3" t="s">
        <v>1421</v>
      </c>
      <c r="K36" s="3" t="s">
        <v>1380</v>
      </c>
      <c r="L36" s="3" t="s">
        <v>1375</v>
      </c>
      <c r="M36" s="145" t="s">
        <v>3436</v>
      </c>
      <c r="N36" s="116">
        <v>0.83</v>
      </c>
      <c r="O36" s="132">
        <v>1.2002007638446897</v>
      </c>
    </row>
    <row r="37" spans="1:15" ht="14.1" customHeight="1" x14ac:dyDescent="0.25">
      <c r="A37" s="2" t="s">
        <v>733</v>
      </c>
      <c r="B37" s="2">
        <v>91</v>
      </c>
      <c r="C37" s="2" t="s">
        <v>1408</v>
      </c>
      <c r="D37" s="125" t="s">
        <v>676</v>
      </c>
      <c r="E37" s="4" t="s">
        <v>3435</v>
      </c>
      <c r="F37" s="2" t="s">
        <v>1409</v>
      </c>
      <c r="G37" s="3" t="s">
        <v>159</v>
      </c>
      <c r="H37" s="3" t="s">
        <v>1389</v>
      </c>
      <c r="I37" s="3" t="s">
        <v>1415</v>
      </c>
      <c r="J37" s="3" t="s">
        <v>1421</v>
      </c>
      <c r="K37" s="3" t="s">
        <v>1380</v>
      </c>
      <c r="L37" s="3" t="s">
        <v>1375</v>
      </c>
      <c r="M37" s="145" t="s">
        <v>3436</v>
      </c>
      <c r="N37" s="116">
        <v>1.29</v>
      </c>
      <c r="O37" s="132">
        <v>1.7204030118817657</v>
      </c>
    </row>
    <row r="38" spans="1:15" ht="14.1" customHeight="1" x14ac:dyDescent="0.25">
      <c r="A38" s="2" t="s">
        <v>958</v>
      </c>
      <c r="B38" s="2">
        <v>3111</v>
      </c>
      <c r="C38" s="2" t="s">
        <v>1369</v>
      </c>
      <c r="D38" s="125" t="s">
        <v>3435</v>
      </c>
      <c r="E38" s="4" t="s">
        <v>676</v>
      </c>
      <c r="F38" s="2" t="s">
        <v>1470</v>
      </c>
      <c r="G38" s="3" t="s">
        <v>159</v>
      </c>
      <c r="H38" s="3" t="s">
        <v>1372</v>
      </c>
      <c r="I38" s="3" t="s">
        <v>676</v>
      </c>
      <c r="J38" s="3" t="s">
        <v>1460</v>
      </c>
      <c r="K38" s="3" t="s">
        <v>1380</v>
      </c>
      <c r="L38" s="3" t="s">
        <v>1375</v>
      </c>
      <c r="M38" s="145" t="s">
        <v>3436</v>
      </c>
      <c r="N38" s="116">
        <v>0.97</v>
      </c>
      <c r="O38" s="132">
        <v>0.86923703584461631</v>
      </c>
    </row>
    <row r="39" spans="1:15" ht="14.1" customHeight="1" x14ac:dyDescent="0.25">
      <c r="A39" s="2" t="s">
        <v>735</v>
      </c>
      <c r="B39" s="2">
        <v>6547</v>
      </c>
      <c r="C39" s="2" t="s">
        <v>1369</v>
      </c>
      <c r="D39" s="125" t="s">
        <v>3435</v>
      </c>
      <c r="E39" s="4" t="s">
        <v>676</v>
      </c>
      <c r="F39" s="2" t="s">
        <v>1387</v>
      </c>
      <c r="G39" s="3" t="s">
        <v>155</v>
      </c>
      <c r="H39" s="3" t="s">
        <v>676</v>
      </c>
      <c r="I39" s="3" t="s">
        <v>676</v>
      </c>
      <c r="J39" s="3" t="s">
        <v>1473</v>
      </c>
      <c r="K39" s="3" t="s">
        <v>1380</v>
      </c>
      <c r="L39" s="3" t="s">
        <v>1375</v>
      </c>
      <c r="M39" s="145" t="s">
        <v>3437</v>
      </c>
      <c r="N39" s="116">
        <v>0.82</v>
      </c>
      <c r="O39" s="132">
        <v>0.96852396904101345</v>
      </c>
    </row>
    <row r="40" spans="1:15" ht="14.1" customHeight="1" x14ac:dyDescent="0.25">
      <c r="A40" s="2" t="s">
        <v>736</v>
      </c>
      <c r="B40" s="2">
        <v>3110</v>
      </c>
      <c r="C40" s="2" t="s">
        <v>1369</v>
      </c>
      <c r="D40" s="125" t="s">
        <v>3435</v>
      </c>
      <c r="E40" s="4" t="s">
        <v>676</v>
      </c>
      <c r="F40" s="2" t="s">
        <v>1475</v>
      </c>
      <c r="G40" s="3" t="s">
        <v>172</v>
      </c>
      <c r="H40" s="3" t="s">
        <v>676</v>
      </c>
      <c r="I40" s="3" t="s">
        <v>676</v>
      </c>
      <c r="J40" s="3" t="s">
        <v>1476</v>
      </c>
      <c r="K40" s="3" t="s">
        <v>1380</v>
      </c>
      <c r="L40" s="3" t="s">
        <v>1477</v>
      </c>
      <c r="M40" s="145" t="s">
        <v>3438</v>
      </c>
      <c r="N40" s="116">
        <v>1.03</v>
      </c>
      <c r="O40" s="132">
        <v>0.92894520927887503</v>
      </c>
    </row>
    <row r="41" spans="1:15" ht="14.1" customHeight="1" x14ac:dyDescent="0.25">
      <c r="A41" s="2" t="s">
        <v>737</v>
      </c>
      <c r="B41" s="2">
        <v>97</v>
      </c>
      <c r="C41" s="2" t="s">
        <v>1401</v>
      </c>
      <c r="D41" s="125" t="s">
        <v>676</v>
      </c>
      <c r="E41" s="4" t="s">
        <v>676</v>
      </c>
      <c r="F41" s="2" t="s">
        <v>1479</v>
      </c>
      <c r="G41" s="3" t="s">
        <v>172</v>
      </c>
      <c r="H41" s="3" t="s">
        <v>676</v>
      </c>
      <c r="I41" s="3" t="s">
        <v>676</v>
      </c>
      <c r="J41" s="3" t="s">
        <v>1480</v>
      </c>
      <c r="K41" s="3" t="s">
        <v>1380</v>
      </c>
      <c r="L41" s="3" t="s">
        <v>1375</v>
      </c>
      <c r="M41" s="145" t="s">
        <v>3436</v>
      </c>
      <c r="N41" s="116">
        <v>0.85</v>
      </c>
      <c r="O41" s="132">
        <v>0.85627068265509576</v>
      </c>
    </row>
    <row r="42" spans="1:15" ht="14.1" customHeight="1" x14ac:dyDescent="0.25">
      <c r="A42" s="2" t="s">
        <v>959</v>
      </c>
      <c r="B42" s="2">
        <v>99</v>
      </c>
      <c r="C42" s="2" t="s">
        <v>1369</v>
      </c>
      <c r="D42" s="125" t="s">
        <v>3435</v>
      </c>
      <c r="E42" s="4" t="s">
        <v>676</v>
      </c>
      <c r="F42" s="2" t="s">
        <v>1482</v>
      </c>
      <c r="G42" s="3" t="s">
        <v>144</v>
      </c>
      <c r="H42" s="3" t="s">
        <v>676</v>
      </c>
      <c r="I42" s="3" t="s">
        <v>676</v>
      </c>
      <c r="J42" s="3" t="s">
        <v>1484</v>
      </c>
      <c r="K42" s="3" t="s">
        <v>1380</v>
      </c>
      <c r="L42" s="3" t="s">
        <v>1477</v>
      </c>
      <c r="M42" s="145" t="s">
        <v>3438</v>
      </c>
      <c r="N42" s="116">
        <v>0.93</v>
      </c>
      <c r="O42" s="132">
        <v>0.85277418881025757</v>
      </c>
    </row>
    <row r="43" spans="1:15" ht="14.1" customHeight="1" x14ac:dyDescent="0.25">
      <c r="A43" s="2" t="s">
        <v>739</v>
      </c>
      <c r="B43" s="2">
        <v>100</v>
      </c>
      <c r="C43" s="2" t="s">
        <v>1386</v>
      </c>
      <c r="D43" s="125" t="s">
        <v>676</v>
      </c>
      <c r="E43" s="4" t="s">
        <v>676</v>
      </c>
      <c r="F43" s="2" t="s">
        <v>1486</v>
      </c>
      <c r="G43" s="3" t="s">
        <v>159</v>
      </c>
      <c r="H43" s="3" t="s">
        <v>676</v>
      </c>
      <c r="I43" s="3" t="s">
        <v>676</v>
      </c>
      <c r="J43" s="3" t="s">
        <v>1373</v>
      </c>
      <c r="K43" s="3" t="s">
        <v>1380</v>
      </c>
      <c r="L43" s="3" t="s">
        <v>1375</v>
      </c>
      <c r="M43" s="145" t="s">
        <v>3436</v>
      </c>
      <c r="N43" s="116">
        <v>0.9</v>
      </c>
      <c r="O43" s="132">
        <v>0.82549777719207595</v>
      </c>
    </row>
    <row r="44" spans="1:15" ht="14.1" customHeight="1" x14ac:dyDescent="0.25">
      <c r="A44" s="2" t="s">
        <v>740</v>
      </c>
      <c r="B44" s="2">
        <v>101</v>
      </c>
      <c r="C44" s="2" t="s">
        <v>1401</v>
      </c>
      <c r="D44" s="125" t="s">
        <v>676</v>
      </c>
      <c r="E44" s="4" t="s">
        <v>676</v>
      </c>
      <c r="F44" s="2" t="s">
        <v>1488</v>
      </c>
      <c r="G44" s="3" t="s">
        <v>187</v>
      </c>
      <c r="H44" s="3" t="s">
        <v>676</v>
      </c>
      <c r="I44" s="3" t="s">
        <v>676</v>
      </c>
      <c r="J44" s="3" t="s">
        <v>1421</v>
      </c>
      <c r="K44" s="3" t="s">
        <v>1380</v>
      </c>
      <c r="L44" s="3" t="s">
        <v>1375</v>
      </c>
      <c r="M44" s="145" t="s">
        <v>3436</v>
      </c>
      <c r="N44" s="116">
        <v>1.79</v>
      </c>
      <c r="O44" s="132">
        <v>0.55883223880596988</v>
      </c>
    </row>
    <row r="45" spans="1:15" ht="14.1" customHeight="1" x14ac:dyDescent="0.25">
      <c r="A45" s="2" t="s">
        <v>1490</v>
      </c>
      <c r="B45" s="2">
        <v>11467</v>
      </c>
      <c r="C45" s="2" t="s">
        <v>1369</v>
      </c>
      <c r="D45" s="125" t="s">
        <v>3435</v>
      </c>
      <c r="E45" s="4" t="s">
        <v>676</v>
      </c>
      <c r="F45" s="2" t="s">
        <v>1491</v>
      </c>
      <c r="G45" s="3" t="s">
        <v>149</v>
      </c>
      <c r="H45" s="3" t="s">
        <v>676</v>
      </c>
      <c r="I45" s="3" t="s">
        <v>676</v>
      </c>
      <c r="J45" s="3" t="s">
        <v>1492</v>
      </c>
      <c r="K45" s="3" t="s">
        <v>1380</v>
      </c>
      <c r="L45" s="3" t="s">
        <v>1477</v>
      </c>
      <c r="M45" s="145" t="s">
        <v>3438</v>
      </c>
      <c r="N45" s="116">
        <v>1.02</v>
      </c>
      <c r="O45" s="132">
        <v>0.89307224310776812</v>
      </c>
    </row>
    <row r="46" spans="1:15" ht="14.1" customHeight="1" x14ac:dyDescent="0.25">
      <c r="A46" s="2" t="s">
        <v>742</v>
      </c>
      <c r="B46" s="2">
        <v>103</v>
      </c>
      <c r="C46" s="2" t="s">
        <v>1413</v>
      </c>
      <c r="D46" s="125" t="s">
        <v>676</v>
      </c>
      <c r="E46" s="4" t="s">
        <v>676</v>
      </c>
      <c r="F46" s="2" t="s">
        <v>1409</v>
      </c>
      <c r="G46" s="3" t="s">
        <v>159</v>
      </c>
      <c r="H46" s="3" t="s">
        <v>676</v>
      </c>
      <c r="I46" s="3" t="s">
        <v>676</v>
      </c>
      <c r="J46" s="3" t="s">
        <v>1373</v>
      </c>
      <c r="K46" s="3" t="s">
        <v>1380</v>
      </c>
      <c r="L46" s="3" t="s">
        <v>1375</v>
      </c>
      <c r="M46" s="145" t="s">
        <v>3436</v>
      </c>
      <c r="N46" s="116">
        <v>0.83</v>
      </c>
      <c r="O46" s="132">
        <v>1.8170458371735689</v>
      </c>
    </row>
    <row r="47" spans="1:15" ht="14.1" customHeight="1" x14ac:dyDescent="0.25">
      <c r="A47" s="2" t="s">
        <v>743</v>
      </c>
      <c r="B47" s="2">
        <v>105</v>
      </c>
      <c r="C47" s="2" t="s">
        <v>1401</v>
      </c>
      <c r="D47" s="125" t="s">
        <v>676</v>
      </c>
      <c r="E47" s="4" t="s">
        <v>676</v>
      </c>
      <c r="F47" s="2" t="s">
        <v>1495</v>
      </c>
      <c r="G47" s="3" t="s">
        <v>159</v>
      </c>
      <c r="H47" s="3" t="s">
        <v>676</v>
      </c>
      <c r="I47" s="3" t="s">
        <v>676</v>
      </c>
      <c r="J47" s="3" t="s">
        <v>1421</v>
      </c>
      <c r="K47" s="3" t="s">
        <v>1380</v>
      </c>
      <c r="L47" s="3" t="s">
        <v>1375</v>
      </c>
      <c r="M47" s="145" t="s">
        <v>3436</v>
      </c>
      <c r="N47" s="116">
        <v>0.95</v>
      </c>
      <c r="O47" s="132">
        <v>0.80065314326187953</v>
      </c>
    </row>
    <row r="48" spans="1:15" ht="14.1" customHeight="1" x14ac:dyDescent="0.25">
      <c r="A48" s="2" t="s">
        <v>2906</v>
      </c>
      <c r="B48" s="2">
        <v>21965</v>
      </c>
      <c r="C48" s="2" t="s">
        <v>1401</v>
      </c>
      <c r="D48" s="125" t="s">
        <v>676</v>
      </c>
      <c r="E48" s="4" t="s">
        <v>676</v>
      </c>
      <c r="F48" s="2" t="s">
        <v>3327</v>
      </c>
      <c r="G48" s="3" t="s">
        <v>155</v>
      </c>
      <c r="H48" s="3" t="s">
        <v>676</v>
      </c>
      <c r="I48" s="3" t="s">
        <v>676</v>
      </c>
      <c r="J48" s="3" t="s">
        <v>1398</v>
      </c>
      <c r="K48" s="3" t="s">
        <v>3328</v>
      </c>
      <c r="L48" s="3" t="s">
        <v>1375</v>
      </c>
      <c r="M48" s="145" t="s">
        <v>3436</v>
      </c>
      <c r="N48" s="116" t="s">
        <v>676</v>
      </c>
      <c r="O48" s="132">
        <v>0.74050765306122446</v>
      </c>
    </row>
    <row r="49" spans="1:15" ht="14.1" customHeight="1" x14ac:dyDescent="0.25">
      <c r="A49" s="2" t="s">
        <v>744</v>
      </c>
      <c r="B49" s="2">
        <v>345</v>
      </c>
      <c r="C49" s="2" t="s">
        <v>1369</v>
      </c>
      <c r="D49" s="125" t="s">
        <v>3435</v>
      </c>
      <c r="E49" s="4" t="s">
        <v>676</v>
      </c>
      <c r="F49" s="2" t="s">
        <v>1497</v>
      </c>
      <c r="G49" s="3" t="s">
        <v>149</v>
      </c>
      <c r="H49" s="3" t="s">
        <v>1372</v>
      </c>
      <c r="I49" s="3" t="s">
        <v>676</v>
      </c>
      <c r="J49" s="3" t="s">
        <v>1421</v>
      </c>
      <c r="K49" s="3" t="s">
        <v>1380</v>
      </c>
      <c r="L49" s="3" t="s">
        <v>1375</v>
      </c>
      <c r="M49" s="145" t="s">
        <v>3436</v>
      </c>
      <c r="N49" s="116">
        <v>0.93</v>
      </c>
      <c r="O49" s="132">
        <v>0.91382744826266749</v>
      </c>
    </row>
    <row r="50" spans="1:15" ht="14.1" customHeight="1" x14ac:dyDescent="0.25">
      <c r="A50" s="2" t="s">
        <v>745</v>
      </c>
      <c r="B50" s="2">
        <v>3112</v>
      </c>
      <c r="C50" s="2" t="s">
        <v>1369</v>
      </c>
      <c r="D50" s="125" t="s">
        <v>3435</v>
      </c>
      <c r="E50" s="4" t="s">
        <v>676</v>
      </c>
      <c r="F50" s="2" t="s">
        <v>1499</v>
      </c>
      <c r="G50" s="3" t="s">
        <v>149</v>
      </c>
      <c r="H50" s="3" t="s">
        <v>1372</v>
      </c>
      <c r="I50" s="3" t="s">
        <v>676</v>
      </c>
      <c r="J50" s="3" t="s">
        <v>1373</v>
      </c>
      <c r="K50" s="3" t="s">
        <v>1380</v>
      </c>
      <c r="L50" s="3" t="s">
        <v>1375</v>
      </c>
      <c r="M50" s="145" t="s">
        <v>3436</v>
      </c>
      <c r="N50" s="116">
        <v>0.81</v>
      </c>
      <c r="O50" s="132">
        <v>0.84638424387565492</v>
      </c>
    </row>
    <row r="51" spans="1:15" ht="14.1" customHeight="1" x14ac:dyDescent="0.25">
      <c r="A51" s="2" t="s">
        <v>746</v>
      </c>
      <c r="B51" s="2">
        <v>127</v>
      </c>
      <c r="C51" s="2" t="s">
        <v>1386</v>
      </c>
      <c r="D51" s="125" t="s">
        <v>3435</v>
      </c>
      <c r="E51" s="4" t="s">
        <v>3435</v>
      </c>
      <c r="F51" s="2" t="s">
        <v>1501</v>
      </c>
      <c r="G51" s="3" t="s">
        <v>168</v>
      </c>
      <c r="H51" s="3" t="s">
        <v>676</v>
      </c>
      <c r="I51" s="3" t="s">
        <v>676</v>
      </c>
      <c r="J51" s="3" t="s">
        <v>1476</v>
      </c>
      <c r="K51" s="3" t="s">
        <v>1380</v>
      </c>
      <c r="L51" s="3" t="s">
        <v>1477</v>
      </c>
      <c r="M51" s="145" t="s">
        <v>3438</v>
      </c>
      <c r="N51" s="116">
        <v>1.01</v>
      </c>
      <c r="O51" s="132">
        <v>0.98455106783075808</v>
      </c>
    </row>
    <row r="52" spans="1:15" ht="14.1" customHeight="1" x14ac:dyDescent="0.25">
      <c r="A52" s="2" t="s">
        <v>962</v>
      </c>
      <c r="B52" s="2">
        <v>6963</v>
      </c>
      <c r="C52" s="2" t="s">
        <v>1413</v>
      </c>
      <c r="D52" s="125" t="s">
        <v>676</v>
      </c>
      <c r="E52" s="4" t="s">
        <v>676</v>
      </c>
      <c r="F52" s="2" t="s">
        <v>1409</v>
      </c>
      <c r="G52" s="3" t="s">
        <v>159</v>
      </c>
      <c r="H52" s="3" t="s">
        <v>676</v>
      </c>
      <c r="I52" s="3" t="s">
        <v>676</v>
      </c>
      <c r="J52" s="3" t="s">
        <v>1503</v>
      </c>
      <c r="K52" s="3" t="s">
        <v>1380</v>
      </c>
      <c r="L52" s="3" t="s">
        <v>1375</v>
      </c>
      <c r="M52" s="145" t="s">
        <v>3438</v>
      </c>
      <c r="N52" s="116">
        <v>0.75</v>
      </c>
      <c r="O52" s="132">
        <v>2.7486060975609763</v>
      </c>
    </row>
    <row r="53" spans="1:15" ht="14.1" customHeight="1" x14ac:dyDescent="0.25">
      <c r="A53" s="2" t="s">
        <v>749</v>
      </c>
      <c r="B53" s="2">
        <v>25</v>
      </c>
      <c r="C53" s="2" t="s">
        <v>1369</v>
      </c>
      <c r="D53" s="125" t="s">
        <v>3435</v>
      </c>
      <c r="E53" s="4" t="s">
        <v>676</v>
      </c>
      <c r="F53" s="2" t="s">
        <v>1505</v>
      </c>
      <c r="G53" s="3" t="s">
        <v>144</v>
      </c>
      <c r="H53" s="3" t="s">
        <v>676</v>
      </c>
      <c r="I53" s="3" t="s">
        <v>676</v>
      </c>
      <c r="J53" s="3" t="s">
        <v>1506</v>
      </c>
      <c r="K53" s="3" t="s">
        <v>1380</v>
      </c>
      <c r="L53" s="3" t="s">
        <v>1375</v>
      </c>
      <c r="M53" s="145" t="s">
        <v>3436</v>
      </c>
      <c r="N53" s="116">
        <v>0.95</v>
      </c>
      <c r="O53" s="132">
        <v>0.74918360433604447</v>
      </c>
    </row>
    <row r="54" spans="1:15" ht="14.1" customHeight="1" x14ac:dyDescent="0.25">
      <c r="A54" s="2" t="s">
        <v>750</v>
      </c>
      <c r="B54" s="2">
        <v>122</v>
      </c>
      <c r="C54" s="2" t="s">
        <v>1369</v>
      </c>
      <c r="D54" s="125" t="s">
        <v>3435</v>
      </c>
      <c r="E54" s="4" t="s">
        <v>676</v>
      </c>
      <c r="F54" s="2" t="s">
        <v>1508</v>
      </c>
      <c r="G54" s="3" t="s">
        <v>144</v>
      </c>
      <c r="H54" s="3" t="s">
        <v>1510</v>
      </c>
      <c r="I54" s="3" t="s">
        <v>676</v>
      </c>
      <c r="J54" s="3" t="s">
        <v>1511</v>
      </c>
      <c r="K54" s="3" t="s">
        <v>1380</v>
      </c>
      <c r="L54" s="3" t="s">
        <v>1375</v>
      </c>
      <c r="M54" s="145" t="s">
        <v>3436</v>
      </c>
      <c r="N54" s="116">
        <v>0.99</v>
      </c>
      <c r="O54" s="132">
        <v>0.8635444722995077</v>
      </c>
    </row>
    <row r="55" spans="1:15" ht="14.1" customHeight="1" x14ac:dyDescent="0.25">
      <c r="A55" s="2" t="s">
        <v>751</v>
      </c>
      <c r="B55" s="2">
        <v>3113</v>
      </c>
      <c r="C55" s="2" t="s">
        <v>1369</v>
      </c>
      <c r="D55" s="125" t="s">
        <v>3435</v>
      </c>
      <c r="E55" s="4" t="s">
        <v>676</v>
      </c>
      <c r="F55" s="2" t="s">
        <v>1513</v>
      </c>
      <c r="G55" s="3" t="s">
        <v>152</v>
      </c>
      <c r="H55" s="3" t="s">
        <v>1510</v>
      </c>
      <c r="I55" s="3" t="s">
        <v>676</v>
      </c>
      <c r="J55" s="3" t="s">
        <v>1514</v>
      </c>
      <c r="K55" s="3" t="s">
        <v>1380</v>
      </c>
      <c r="L55" s="3" t="s">
        <v>1375</v>
      </c>
      <c r="M55" s="145" t="s">
        <v>3436</v>
      </c>
      <c r="N55" s="116">
        <v>0.91</v>
      </c>
      <c r="O55" s="132">
        <v>1.0057884959910679</v>
      </c>
    </row>
    <row r="56" spans="1:15" ht="14.1" customHeight="1" x14ac:dyDescent="0.25">
      <c r="A56" s="2" t="s">
        <v>846</v>
      </c>
      <c r="B56" s="2">
        <v>42</v>
      </c>
      <c r="C56" s="2" t="s">
        <v>1386</v>
      </c>
      <c r="D56" s="125" t="s">
        <v>3435</v>
      </c>
      <c r="E56" s="4" t="s">
        <v>3435</v>
      </c>
      <c r="F56" s="2" t="s">
        <v>1516</v>
      </c>
      <c r="G56" s="3" t="s">
        <v>159</v>
      </c>
      <c r="H56" s="3" t="s">
        <v>676</v>
      </c>
      <c r="I56" s="3" t="s">
        <v>676</v>
      </c>
      <c r="J56" s="3" t="s">
        <v>1484</v>
      </c>
      <c r="K56" s="3" t="s">
        <v>1380</v>
      </c>
      <c r="L56" s="3" t="s">
        <v>1477</v>
      </c>
      <c r="M56" s="145" t="s">
        <v>3438</v>
      </c>
      <c r="N56" s="116">
        <v>0.91</v>
      </c>
      <c r="O56" s="132">
        <v>0.91437096774193294</v>
      </c>
    </row>
    <row r="57" spans="1:15" ht="14.1" customHeight="1" x14ac:dyDescent="0.25">
      <c r="A57" s="2" t="s">
        <v>753</v>
      </c>
      <c r="B57" s="2">
        <v>8701</v>
      </c>
      <c r="C57" s="2" t="s">
        <v>1369</v>
      </c>
      <c r="D57" s="125" t="s">
        <v>3435</v>
      </c>
      <c r="E57" s="4" t="s">
        <v>676</v>
      </c>
      <c r="F57" s="2" t="s">
        <v>1505</v>
      </c>
      <c r="G57" s="3" t="s">
        <v>144</v>
      </c>
      <c r="H57" s="3" t="s">
        <v>1372</v>
      </c>
      <c r="I57" s="3" t="s">
        <v>676</v>
      </c>
      <c r="J57" s="3" t="s">
        <v>1484</v>
      </c>
      <c r="K57" s="3" t="s">
        <v>1380</v>
      </c>
      <c r="L57" s="3" t="s">
        <v>1477</v>
      </c>
      <c r="M57" s="145" t="s">
        <v>3438</v>
      </c>
      <c r="N57" s="116">
        <v>1</v>
      </c>
      <c r="O57" s="132">
        <v>0.84470560350732526</v>
      </c>
    </row>
    <row r="58" spans="1:15" ht="14.1" customHeight="1" x14ac:dyDescent="0.25">
      <c r="A58" s="2" t="s">
        <v>849</v>
      </c>
      <c r="B58" s="2">
        <v>75</v>
      </c>
      <c r="C58" s="2" t="s">
        <v>1369</v>
      </c>
      <c r="D58" s="125" t="s">
        <v>3435</v>
      </c>
      <c r="E58" s="4" t="s">
        <v>676</v>
      </c>
      <c r="F58" s="2" t="s">
        <v>1519</v>
      </c>
      <c r="G58" s="3" t="s">
        <v>149</v>
      </c>
      <c r="H58" s="3" t="s">
        <v>676</v>
      </c>
      <c r="I58" s="3" t="s">
        <v>676</v>
      </c>
      <c r="J58" s="3" t="s">
        <v>1484</v>
      </c>
      <c r="K58" s="3" t="s">
        <v>1380</v>
      </c>
      <c r="L58" s="3" t="s">
        <v>1477</v>
      </c>
      <c r="M58" s="145" t="s">
        <v>3438</v>
      </c>
      <c r="N58" s="116">
        <v>1.05</v>
      </c>
      <c r="O58" s="132">
        <v>0.8164059260747345</v>
      </c>
    </row>
    <row r="59" spans="1:15" ht="14.1" customHeight="1" x14ac:dyDescent="0.25">
      <c r="A59" s="2" t="s">
        <v>850</v>
      </c>
      <c r="B59" s="2">
        <v>41</v>
      </c>
      <c r="C59" s="2" t="s">
        <v>1369</v>
      </c>
      <c r="D59" s="125" t="s">
        <v>3435</v>
      </c>
      <c r="E59" s="4" t="s">
        <v>676</v>
      </c>
      <c r="F59" s="2" t="s">
        <v>1521</v>
      </c>
      <c r="G59" s="3" t="s">
        <v>172</v>
      </c>
      <c r="H59" s="3" t="s">
        <v>676</v>
      </c>
      <c r="I59" s="3" t="s">
        <v>676</v>
      </c>
      <c r="J59" s="3" t="s">
        <v>1484</v>
      </c>
      <c r="K59" s="3" t="s">
        <v>1380</v>
      </c>
      <c r="L59" s="3" t="s">
        <v>1477</v>
      </c>
      <c r="M59" s="145" t="s">
        <v>3438</v>
      </c>
      <c r="N59" s="116" t="s">
        <v>676</v>
      </c>
      <c r="O59" s="132" t="s">
        <v>676</v>
      </c>
    </row>
    <row r="60" spans="1:15" ht="14.1" customHeight="1" x14ac:dyDescent="0.25">
      <c r="A60" s="2" t="s">
        <v>851</v>
      </c>
      <c r="B60" s="2">
        <v>114</v>
      </c>
      <c r="C60" s="2" t="s">
        <v>1369</v>
      </c>
      <c r="D60" s="125" t="s">
        <v>3435</v>
      </c>
      <c r="E60" s="4" t="s">
        <v>676</v>
      </c>
      <c r="F60" s="2" t="s">
        <v>1523</v>
      </c>
      <c r="G60" s="3" t="s">
        <v>152</v>
      </c>
      <c r="H60" s="3" t="s">
        <v>676</v>
      </c>
      <c r="I60" s="3" t="s">
        <v>676</v>
      </c>
      <c r="J60" s="3" t="s">
        <v>1484</v>
      </c>
      <c r="K60" s="3" t="s">
        <v>1380</v>
      </c>
      <c r="L60" s="3" t="s">
        <v>1477</v>
      </c>
      <c r="M60" s="145" t="s">
        <v>3438</v>
      </c>
      <c r="N60" s="116">
        <v>1.0900000000000001</v>
      </c>
      <c r="O60" s="132">
        <v>0.98123171265877873</v>
      </c>
    </row>
    <row r="61" spans="1:15" ht="14.1" customHeight="1" x14ac:dyDescent="0.25">
      <c r="A61" s="2" t="s">
        <v>852</v>
      </c>
      <c r="B61" s="2">
        <v>126</v>
      </c>
      <c r="C61" s="2" t="s">
        <v>1386</v>
      </c>
      <c r="D61" s="125" t="s">
        <v>3435</v>
      </c>
      <c r="E61" s="4" t="s">
        <v>3435</v>
      </c>
      <c r="F61" s="2" t="s">
        <v>1525</v>
      </c>
      <c r="G61" s="3" t="s">
        <v>159</v>
      </c>
      <c r="H61" s="3" t="s">
        <v>1510</v>
      </c>
      <c r="I61" s="3" t="s">
        <v>676</v>
      </c>
      <c r="J61" s="3" t="s">
        <v>1484</v>
      </c>
      <c r="K61" s="3" t="s">
        <v>1380</v>
      </c>
      <c r="L61" s="3" t="s">
        <v>1477</v>
      </c>
      <c r="M61" s="145" t="s">
        <v>3438</v>
      </c>
      <c r="N61" s="116">
        <v>1.1000000000000001</v>
      </c>
      <c r="O61" s="132">
        <v>1.2515253133568414</v>
      </c>
    </row>
    <row r="62" spans="1:15" ht="14.1" customHeight="1" x14ac:dyDescent="0.25">
      <c r="A62" s="2" t="s">
        <v>758</v>
      </c>
      <c r="B62" s="2">
        <v>129</v>
      </c>
      <c r="C62" s="2" t="s">
        <v>1369</v>
      </c>
      <c r="D62" s="125" t="s">
        <v>3435</v>
      </c>
      <c r="E62" s="4" t="s">
        <v>676</v>
      </c>
      <c r="F62" s="2" t="s">
        <v>1527</v>
      </c>
      <c r="G62" s="3" t="s">
        <v>172</v>
      </c>
      <c r="H62" s="3" t="s">
        <v>676</v>
      </c>
      <c r="I62" s="3" t="s">
        <v>676</v>
      </c>
      <c r="J62" s="3" t="s">
        <v>1528</v>
      </c>
      <c r="K62" s="3" t="s">
        <v>1380</v>
      </c>
      <c r="L62" s="3" t="s">
        <v>1375</v>
      </c>
      <c r="M62" s="145" t="s">
        <v>3436</v>
      </c>
      <c r="N62" s="116">
        <v>0.99</v>
      </c>
      <c r="O62" s="132">
        <v>0.85817370335603327</v>
      </c>
    </row>
    <row r="63" spans="1:15" ht="14.1" customHeight="1" x14ac:dyDescent="0.25">
      <c r="A63" s="2" t="s">
        <v>759</v>
      </c>
      <c r="B63" s="2">
        <v>104</v>
      </c>
      <c r="C63" s="2" t="s">
        <v>1408</v>
      </c>
      <c r="D63" s="125" t="s">
        <v>3435</v>
      </c>
      <c r="E63" s="4" t="s">
        <v>3435</v>
      </c>
      <c r="F63" s="2" t="s">
        <v>1409</v>
      </c>
      <c r="G63" s="3" t="s">
        <v>159</v>
      </c>
      <c r="H63" s="3" t="s">
        <v>1389</v>
      </c>
      <c r="I63" s="3" t="s">
        <v>676</v>
      </c>
      <c r="J63" s="3" t="s">
        <v>1460</v>
      </c>
      <c r="K63" s="3" t="s">
        <v>1380</v>
      </c>
      <c r="L63" s="3" t="s">
        <v>1375</v>
      </c>
      <c r="M63" s="145" t="s">
        <v>3436</v>
      </c>
      <c r="N63" s="116">
        <v>1.08</v>
      </c>
      <c r="O63" s="132">
        <v>1.6000907638594775</v>
      </c>
    </row>
    <row r="64" spans="1:15" ht="14.1" customHeight="1" x14ac:dyDescent="0.25">
      <c r="A64" s="2" t="s">
        <v>760</v>
      </c>
      <c r="B64" s="2">
        <v>3115</v>
      </c>
      <c r="C64" s="2" t="s">
        <v>1408</v>
      </c>
      <c r="D64" s="125" t="s">
        <v>3435</v>
      </c>
      <c r="E64" s="4" t="s">
        <v>3435</v>
      </c>
      <c r="F64" s="2" t="s">
        <v>1501</v>
      </c>
      <c r="G64" s="3" t="s">
        <v>168</v>
      </c>
      <c r="H64" s="3" t="s">
        <v>1389</v>
      </c>
      <c r="I64" s="3" t="s">
        <v>1415</v>
      </c>
      <c r="J64" s="3" t="s">
        <v>1444</v>
      </c>
      <c r="K64" s="3" t="s">
        <v>1380</v>
      </c>
      <c r="L64" s="3" t="s">
        <v>1375</v>
      </c>
      <c r="M64" s="145" t="s">
        <v>3436</v>
      </c>
      <c r="N64" s="116">
        <v>1.17</v>
      </c>
      <c r="O64" s="132">
        <v>1.2322330130607952</v>
      </c>
    </row>
    <row r="65" spans="1:15" ht="14.1" customHeight="1" x14ac:dyDescent="0.25">
      <c r="A65" s="2" t="s">
        <v>861</v>
      </c>
      <c r="B65" s="2">
        <v>138</v>
      </c>
      <c r="C65" s="2" t="s">
        <v>1401</v>
      </c>
      <c r="D65" s="125" t="s">
        <v>676</v>
      </c>
      <c r="E65" s="4" t="s">
        <v>676</v>
      </c>
      <c r="F65" s="2" t="s">
        <v>1532</v>
      </c>
      <c r="G65" s="3" t="s">
        <v>149</v>
      </c>
      <c r="H65" s="3" t="s">
        <v>676</v>
      </c>
      <c r="I65" s="3" t="s">
        <v>676</v>
      </c>
      <c r="J65" s="3" t="s">
        <v>1373</v>
      </c>
      <c r="K65" s="3" t="s">
        <v>1380</v>
      </c>
      <c r="L65" s="3" t="s">
        <v>1375</v>
      </c>
      <c r="M65" s="145" t="s">
        <v>3436</v>
      </c>
      <c r="N65" s="116">
        <v>0.88</v>
      </c>
      <c r="O65" s="132">
        <v>0.72454541343668388</v>
      </c>
    </row>
    <row r="66" spans="1:15" x14ac:dyDescent="0.25">
      <c r="B66" s="2"/>
      <c r="D66" s="125"/>
      <c r="G66" s="3"/>
      <c r="M66" s="145"/>
      <c r="N66" s="116"/>
    </row>
    <row r="67" spans="1:15" x14ac:dyDescent="0.25">
      <c r="A67" s="2" t="s">
        <v>2112</v>
      </c>
      <c r="B67" s="2"/>
      <c r="D67" s="125"/>
      <c r="G67" s="3"/>
      <c r="M67" s="145"/>
      <c r="N67" s="116"/>
    </row>
    <row r="68" spans="1:15" x14ac:dyDescent="0.25">
      <c r="A68" s="2" t="s">
        <v>2113</v>
      </c>
      <c r="B68" s="2"/>
      <c r="D68" s="125"/>
      <c r="G68" s="3"/>
      <c r="M68" s="145"/>
      <c r="N68" s="116"/>
    </row>
    <row r="69" spans="1:15" ht="14.4" x14ac:dyDescent="0.3">
      <c r="A69" s="282" t="s">
        <v>2192</v>
      </c>
      <c r="B69" s="2"/>
      <c r="D69" s="125"/>
      <c r="G69" s="3"/>
      <c r="M69" s="145"/>
      <c r="N69" s="116"/>
    </row>
    <row r="70" spans="1:15" x14ac:dyDescent="0.25">
      <c r="B70" s="2"/>
      <c r="D70" s="125"/>
      <c r="G70" s="3"/>
      <c r="M70" s="145"/>
      <c r="N70" s="116"/>
    </row>
    <row r="71" spans="1:15" x14ac:dyDescent="0.25">
      <c r="B71" s="2"/>
      <c r="D71" s="125"/>
      <c r="G71" s="3"/>
      <c r="M71" s="145"/>
      <c r="N71" s="116"/>
    </row>
    <row r="72" spans="1:15" x14ac:dyDescent="0.25">
      <c r="D72" s="125"/>
      <c r="G72" s="3"/>
      <c r="M72" s="145"/>
      <c r="N72" s="116"/>
    </row>
    <row r="73" spans="1:15" x14ac:dyDescent="0.25">
      <c r="D73" s="125"/>
      <c r="G73" s="3"/>
      <c r="M73" s="145"/>
      <c r="N73" s="116"/>
    </row>
    <row r="74" spans="1:15" x14ac:dyDescent="0.25">
      <c r="D74" s="125"/>
      <c r="G74" s="3"/>
      <c r="M74" s="145"/>
      <c r="N74" s="116"/>
    </row>
    <row r="75" spans="1:15" x14ac:dyDescent="0.25">
      <c r="D75" s="125"/>
      <c r="G75" s="3"/>
      <c r="M75" s="145"/>
      <c r="N75" s="116"/>
    </row>
    <row r="76" spans="1:15" x14ac:dyDescent="0.25">
      <c r="D76" s="125"/>
      <c r="G76" s="3"/>
      <c r="M76" s="145"/>
      <c r="N76" s="116"/>
    </row>
    <row r="77" spans="1:15" x14ac:dyDescent="0.25">
      <c r="D77" s="125"/>
      <c r="G77" s="3"/>
      <c r="M77" s="145"/>
      <c r="N77" s="116"/>
    </row>
    <row r="78" spans="1:15" x14ac:dyDescent="0.25">
      <c r="D78" s="125"/>
      <c r="G78" s="3"/>
      <c r="M78" s="145"/>
      <c r="N78" s="116"/>
    </row>
    <row r="79" spans="1:15" x14ac:dyDescent="0.25">
      <c r="D79" s="125"/>
      <c r="G79" s="3"/>
      <c r="M79" s="145"/>
      <c r="N79" s="116"/>
    </row>
    <row r="80" spans="1:15" x14ac:dyDescent="0.25">
      <c r="D80" s="125"/>
      <c r="G80" s="3"/>
      <c r="M80" s="145"/>
      <c r="N80" s="116"/>
    </row>
    <row r="81" spans="4:4" x14ac:dyDescent="0.25">
      <c r="D81" s="126"/>
    </row>
    <row r="82" spans="4:4" x14ac:dyDescent="0.25">
      <c r="D82" s="126"/>
    </row>
    <row r="83" spans="4:4" x14ac:dyDescent="0.25">
      <c r="D83" s="126"/>
    </row>
    <row r="84" spans="4:4" x14ac:dyDescent="0.25">
      <c r="D84" s="126"/>
    </row>
  </sheetData>
  <autoFilter ref="A1:A2" xr:uid="{00000000-0001-0000-0200-000000000000}"/>
  <mergeCells count="1">
    <mergeCell ref="D3:E3"/>
  </mergeCells>
  <conditionalFormatting sqref="A5:O65">
    <cfRule type="containsBlanks" dxfId="39" priority="4">
      <formula>LEN(TRIM(A5))=0</formula>
    </cfRule>
  </conditionalFormatting>
  <conditionalFormatting sqref="A1:XFD1048576">
    <cfRule type="containsErrors" dxfId="38" priority="1">
      <formula>ISERROR(A1)</formula>
    </cfRule>
  </conditionalFormatting>
  <hyperlinks>
    <hyperlink ref="A69" r:id="rId1" display="https://www.mass.gov/info-details/trauma-hospital-destinations" xr:uid="{AFD7AC6A-8D20-4BFB-904D-710090EAE9FD}"/>
  </hyperlinks>
  <pageMargins left="0.7" right="0.7" top="0.75" bottom="0.75" header="0.3" footer="0.3"/>
  <pageSetup paperSize="17" scale="68"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6" tint="0.39997558519241921"/>
  </sheetPr>
  <dimension ref="A1:AI82"/>
  <sheetViews>
    <sheetView zoomScaleNormal="100" workbookViewId="0">
      <pane xSplit="4" ySplit="4" topLeftCell="AF59" activePane="bottomRight" state="frozen"/>
      <selection pane="topRight" activeCell="E1" sqref="E1"/>
      <selection pane="bottomLeft" activeCell="A5" sqref="A5"/>
      <selection pane="bottomRight"/>
    </sheetView>
  </sheetViews>
  <sheetFormatPr defaultColWidth="8.5546875" defaultRowHeight="13.8" x14ac:dyDescent="0.25"/>
  <cols>
    <col min="1" max="1" width="49.44140625" style="57" bestFit="1" customWidth="1"/>
    <col min="2" max="2" width="8.5546875" style="194" bestFit="1" customWidth="1"/>
    <col min="3" max="3" width="35.5546875" style="58" bestFit="1" customWidth="1"/>
    <col min="4" max="4" width="33.21875" style="57" bestFit="1" customWidth="1"/>
    <col min="5" max="6" width="20.5546875" style="194" bestFit="1" customWidth="1"/>
    <col min="7" max="7" width="18.5546875" style="58" bestFit="1" customWidth="1"/>
    <col min="8" max="8" width="27" style="58" bestFit="1" customWidth="1"/>
    <col min="9" max="9" width="21.44140625" style="58" bestFit="1" customWidth="1"/>
    <col min="10" max="10" width="17.5546875" style="63" bestFit="1" customWidth="1"/>
    <col min="11" max="11" width="31.5546875" style="63" bestFit="1" customWidth="1"/>
    <col min="12" max="12" width="37.77734375" style="63" bestFit="1" customWidth="1"/>
    <col min="13" max="13" width="31.44140625" style="63" bestFit="1" customWidth="1"/>
    <col min="14" max="14" width="37.5546875" style="63" bestFit="1" customWidth="1"/>
    <col min="15" max="15" width="25.77734375" style="63" bestFit="1" customWidth="1"/>
    <col min="16" max="16" width="19.44140625" style="63" bestFit="1" customWidth="1"/>
    <col min="17" max="17" width="30.77734375" style="63" bestFit="1" customWidth="1"/>
    <col min="18" max="18" width="40.77734375" style="63" bestFit="1" customWidth="1"/>
    <col min="19" max="19" width="46.77734375" style="63" bestFit="1" customWidth="1"/>
    <col min="20" max="20" width="15.77734375" style="63" bestFit="1" customWidth="1"/>
    <col min="21" max="21" width="27.21875" style="63" bestFit="1" customWidth="1"/>
    <col min="22" max="22" width="37.5546875" style="63" bestFit="1" customWidth="1"/>
    <col min="23" max="23" width="17.21875" style="63" bestFit="1" customWidth="1"/>
    <col min="24" max="24" width="31.5546875" style="63" bestFit="1" customWidth="1"/>
    <col min="25" max="25" width="37.77734375" style="63" bestFit="1" customWidth="1"/>
    <col min="26" max="26" width="31.44140625" style="63" bestFit="1" customWidth="1"/>
    <col min="27" max="27" width="37.5546875" style="63" bestFit="1" customWidth="1"/>
    <col min="28" max="28" width="25.77734375" style="63" bestFit="1" customWidth="1"/>
    <col min="29" max="29" width="19.44140625" style="63" bestFit="1" customWidth="1"/>
    <col min="30" max="30" width="30.77734375" style="63" bestFit="1" customWidth="1"/>
    <col min="31" max="31" width="40.77734375" style="63" bestFit="1" customWidth="1"/>
    <col min="32" max="32" width="46.77734375" style="63" bestFit="1" customWidth="1"/>
    <col min="33" max="33" width="15.77734375" style="63" bestFit="1" customWidth="1"/>
    <col min="34" max="34" width="27.21875" style="63" bestFit="1" customWidth="1"/>
    <col min="35" max="35" width="37.5546875" style="63" bestFit="1" customWidth="1"/>
    <col min="36" max="16384" width="8.5546875" style="58"/>
  </cols>
  <sheetData>
    <row r="1" spans="1:35" x14ac:dyDescent="0.25">
      <c r="A1" s="247" t="s">
        <v>77</v>
      </c>
      <c r="D1" s="248"/>
    </row>
    <row r="2" spans="1:35" ht="14.4" thickBot="1" x14ac:dyDescent="0.3">
      <c r="A2" s="247" t="s">
        <v>86</v>
      </c>
      <c r="D2" s="248"/>
      <c r="X2" s="251"/>
      <c r="Y2" s="251"/>
      <c r="Z2" s="251"/>
      <c r="AA2" s="251"/>
      <c r="AB2" s="251"/>
      <c r="AC2" s="251"/>
      <c r="AD2" s="251"/>
      <c r="AE2" s="251"/>
      <c r="AF2" s="251"/>
      <c r="AG2" s="251"/>
      <c r="AH2" s="251"/>
      <c r="AI2" s="251"/>
    </row>
    <row r="3" spans="1:35" ht="14.4" thickBot="1" x14ac:dyDescent="0.3">
      <c r="D3" s="194"/>
      <c r="E3" s="188" t="s">
        <v>87</v>
      </c>
      <c r="F3" s="188" t="s">
        <v>88</v>
      </c>
      <c r="G3" s="188" t="s">
        <v>89</v>
      </c>
      <c r="H3" s="188" t="s">
        <v>20</v>
      </c>
      <c r="I3" s="188" t="s">
        <v>90</v>
      </c>
      <c r="J3" s="189" t="s">
        <v>24</v>
      </c>
      <c r="K3" s="189" t="s">
        <v>91</v>
      </c>
      <c r="L3" s="189" t="s">
        <v>92</v>
      </c>
      <c r="M3" s="189" t="s">
        <v>93</v>
      </c>
      <c r="N3" s="189" t="s">
        <v>94</v>
      </c>
      <c r="O3" s="189" t="s">
        <v>95</v>
      </c>
      <c r="P3" s="189" t="s">
        <v>96</v>
      </c>
      <c r="Q3" s="189" t="s">
        <v>97</v>
      </c>
      <c r="R3" s="189" t="s">
        <v>98</v>
      </c>
      <c r="S3" s="189" t="s">
        <v>99</v>
      </c>
      <c r="T3" s="189" t="s">
        <v>100</v>
      </c>
      <c r="U3" s="189" t="s">
        <v>101</v>
      </c>
      <c r="V3" s="189" t="s">
        <v>102</v>
      </c>
      <c r="W3" s="189" t="s">
        <v>24</v>
      </c>
      <c r="X3" s="189" t="s">
        <v>91</v>
      </c>
      <c r="Y3" s="189" t="s">
        <v>92</v>
      </c>
      <c r="Z3" s="189" t="s">
        <v>93</v>
      </c>
      <c r="AA3" s="189" t="s">
        <v>94</v>
      </c>
      <c r="AB3" s="189" t="s">
        <v>95</v>
      </c>
      <c r="AC3" s="189" t="s">
        <v>96</v>
      </c>
      <c r="AD3" s="189" t="s">
        <v>97</v>
      </c>
      <c r="AE3" s="189" t="s">
        <v>98</v>
      </c>
      <c r="AF3" s="189" t="s">
        <v>99</v>
      </c>
      <c r="AG3" s="189" t="s">
        <v>100</v>
      </c>
      <c r="AH3" s="189" t="s">
        <v>101</v>
      </c>
      <c r="AI3" s="189" t="s">
        <v>102</v>
      </c>
    </row>
    <row r="4" spans="1:35" ht="14.4" thickBot="1" x14ac:dyDescent="0.3">
      <c r="A4" s="247" t="s">
        <v>103</v>
      </c>
      <c r="B4" s="249" t="s">
        <v>104</v>
      </c>
      <c r="C4" s="109" t="s">
        <v>10</v>
      </c>
      <c r="D4" s="247" t="s">
        <v>5</v>
      </c>
      <c r="E4" s="188" t="s">
        <v>3439</v>
      </c>
      <c r="F4" s="188" t="s">
        <v>3439</v>
      </c>
      <c r="G4" s="188" t="s">
        <v>3439</v>
      </c>
      <c r="H4" s="188" t="s">
        <v>3439</v>
      </c>
      <c r="I4" s="188" t="s">
        <v>3439</v>
      </c>
      <c r="J4" s="189" t="s">
        <v>3439</v>
      </c>
      <c r="K4" s="189" t="s">
        <v>3439</v>
      </c>
      <c r="L4" s="189" t="s">
        <v>3439</v>
      </c>
      <c r="M4" s="189" t="s">
        <v>3439</v>
      </c>
      <c r="N4" s="189" t="s">
        <v>3439</v>
      </c>
      <c r="O4" s="189" t="s">
        <v>3439</v>
      </c>
      <c r="P4" s="189" t="s">
        <v>3439</v>
      </c>
      <c r="Q4" s="189" t="s">
        <v>3439</v>
      </c>
      <c r="R4" s="189" t="s">
        <v>3439</v>
      </c>
      <c r="S4" s="189" t="s">
        <v>3439</v>
      </c>
      <c r="T4" s="189" t="s">
        <v>3439</v>
      </c>
      <c r="U4" s="189" t="s">
        <v>3439</v>
      </c>
      <c r="V4" s="189" t="s">
        <v>3439</v>
      </c>
      <c r="W4" s="189" t="s">
        <v>3440</v>
      </c>
      <c r="X4" s="189" t="s">
        <v>3440</v>
      </c>
      <c r="Y4" s="189" t="s">
        <v>3440</v>
      </c>
      <c r="Z4" s="189" t="s">
        <v>3440</v>
      </c>
      <c r="AA4" s="189" t="s">
        <v>3440</v>
      </c>
      <c r="AB4" s="189" t="s">
        <v>3440</v>
      </c>
      <c r="AC4" s="189" t="s">
        <v>3440</v>
      </c>
      <c r="AD4" s="189" t="s">
        <v>3440</v>
      </c>
      <c r="AE4" s="189" t="s">
        <v>3440</v>
      </c>
      <c r="AF4" s="189" t="s">
        <v>3440</v>
      </c>
      <c r="AG4" s="189" t="s">
        <v>3440</v>
      </c>
      <c r="AH4" s="189" t="s">
        <v>3440</v>
      </c>
      <c r="AI4" s="189" t="s">
        <v>3440</v>
      </c>
    </row>
    <row r="5" spans="1:35" x14ac:dyDescent="0.25">
      <c r="A5" s="57" t="s">
        <v>701</v>
      </c>
      <c r="B5" s="276">
        <v>1</v>
      </c>
      <c r="C5" s="250" t="s">
        <v>1373</v>
      </c>
      <c r="D5" s="250" t="s">
        <v>1369</v>
      </c>
      <c r="E5" s="57">
        <v>136</v>
      </c>
      <c r="F5" s="57">
        <v>129</v>
      </c>
      <c r="G5" s="57">
        <v>129</v>
      </c>
      <c r="H5" s="277">
        <v>0.55620000000000003</v>
      </c>
      <c r="I5" s="58">
        <v>627.24</v>
      </c>
      <c r="J5" s="63">
        <v>361105591</v>
      </c>
      <c r="K5" s="63">
        <v>65711469</v>
      </c>
      <c r="L5" s="63">
        <v>120348337</v>
      </c>
      <c r="M5" s="63">
        <v>32763210</v>
      </c>
      <c r="N5" s="63">
        <v>5675265</v>
      </c>
      <c r="O5" s="63">
        <v>2457011</v>
      </c>
      <c r="P5" s="63">
        <v>3973364</v>
      </c>
      <c r="Q5" s="63">
        <v>4552218</v>
      </c>
      <c r="R5" s="63">
        <v>101795903</v>
      </c>
      <c r="S5" s="63">
        <v>12410913</v>
      </c>
      <c r="T5" s="63">
        <v>0</v>
      </c>
      <c r="U5" s="63">
        <v>10600113</v>
      </c>
      <c r="V5" s="63">
        <v>817788</v>
      </c>
      <c r="W5" s="63">
        <v>309566163</v>
      </c>
      <c r="X5" s="63">
        <v>49654447</v>
      </c>
      <c r="Y5" s="63">
        <v>112764162</v>
      </c>
      <c r="Z5" s="63">
        <v>28471164</v>
      </c>
      <c r="AA5" s="63">
        <v>5539877</v>
      </c>
      <c r="AB5" s="63">
        <v>1530931</v>
      </c>
      <c r="AC5" s="63">
        <v>2889958</v>
      </c>
      <c r="AD5" s="63">
        <v>3527021</v>
      </c>
      <c r="AE5" s="63">
        <v>83279266</v>
      </c>
      <c r="AF5" s="63">
        <v>13674216</v>
      </c>
      <c r="AG5" s="63">
        <v>0</v>
      </c>
      <c r="AH5" s="63">
        <v>7579108</v>
      </c>
      <c r="AI5" s="63">
        <v>656013</v>
      </c>
    </row>
    <row r="6" spans="1:35" x14ac:dyDescent="0.25">
      <c r="A6" s="57" t="s">
        <v>895</v>
      </c>
      <c r="B6" s="276">
        <v>2</v>
      </c>
      <c r="C6" s="57" t="s">
        <v>1381</v>
      </c>
      <c r="D6" s="57" t="s">
        <v>1369</v>
      </c>
      <c r="E6" s="57">
        <v>25</v>
      </c>
      <c r="F6" s="57">
        <v>21</v>
      </c>
      <c r="G6" s="57">
        <v>21</v>
      </c>
      <c r="H6" s="277">
        <v>0.55720000000000003</v>
      </c>
      <c r="I6" s="58">
        <v>159.25</v>
      </c>
      <c r="J6" s="63">
        <v>105093960</v>
      </c>
      <c r="K6" s="63">
        <v>23902048</v>
      </c>
      <c r="L6" s="63">
        <v>30352140</v>
      </c>
      <c r="M6" s="63">
        <v>7627517</v>
      </c>
      <c r="N6" s="63">
        <v>11662015</v>
      </c>
      <c r="O6" s="63">
        <v>655878</v>
      </c>
      <c r="P6" s="63">
        <v>1233009</v>
      </c>
      <c r="Q6" s="63">
        <v>2292703</v>
      </c>
      <c r="R6" s="63">
        <v>23619007</v>
      </c>
      <c r="S6" s="63">
        <v>1428175</v>
      </c>
      <c r="T6" s="63">
        <v>0</v>
      </c>
      <c r="U6" s="63">
        <v>2037980</v>
      </c>
      <c r="V6" s="63">
        <v>283488</v>
      </c>
      <c r="W6" s="63">
        <v>91406849</v>
      </c>
      <c r="X6" s="63">
        <v>18061546</v>
      </c>
      <c r="Y6" s="63">
        <v>25731964</v>
      </c>
      <c r="Z6" s="63">
        <v>7221243</v>
      </c>
      <c r="AA6" s="63">
        <v>12159627</v>
      </c>
      <c r="AB6" s="63">
        <v>645112</v>
      </c>
      <c r="AC6" s="63">
        <v>677607</v>
      </c>
      <c r="AD6" s="63">
        <v>1767100</v>
      </c>
      <c r="AE6" s="63">
        <v>21525276</v>
      </c>
      <c r="AF6" s="63">
        <v>2208617</v>
      </c>
      <c r="AG6" s="63">
        <v>0</v>
      </c>
      <c r="AH6" s="63">
        <v>1257768</v>
      </c>
      <c r="AI6" s="63">
        <v>150989</v>
      </c>
    </row>
    <row r="7" spans="1:35" x14ac:dyDescent="0.25">
      <c r="A7" s="57" t="s">
        <v>703</v>
      </c>
      <c r="B7" s="276">
        <v>5</v>
      </c>
      <c r="C7" s="57" t="s">
        <v>1384</v>
      </c>
      <c r="D7" s="57" t="s">
        <v>1369</v>
      </c>
      <c r="E7" s="57">
        <v>107</v>
      </c>
      <c r="F7" s="57">
        <v>107</v>
      </c>
      <c r="G7" s="57">
        <v>107</v>
      </c>
      <c r="H7" s="277">
        <v>0.51200000000000001</v>
      </c>
      <c r="I7" s="58">
        <v>494.01</v>
      </c>
      <c r="J7" s="63">
        <v>353357478</v>
      </c>
      <c r="K7" s="63">
        <v>54077177</v>
      </c>
      <c r="L7" s="63">
        <v>110849634</v>
      </c>
      <c r="M7" s="63">
        <v>42527659</v>
      </c>
      <c r="N7" s="63">
        <v>26712677</v>
      </c>
      <c r="O7" s="63">
        <v>1620044</v>
      </c>
      <c r="P7" s="63">
        <v>2395136</v>
      </c>
      <c r="Q7" s="63">
        <v>14859904</v>
      </c>
      <c r="R7" s="63">
        <v>89636648</v>
      </c>
      <c r="S7" s="63">
        <v>3175999</v>
      </c>
      <c r="T7" s="63">
        <v>0</v>
      </c>
      <c r="U7" s="63">
        <v>5531846</v>
      </c>
      <c r="V7" s="63">
        <v>1970754</v>
      </c>
      <c r="W7" s="63">
        <v>335857616</v>
      </c>
      <c r="X7" s="63">
        <v>48892672</v>
      </c>
      <c r="Y7" s="63">
        <v>104408498</v>
      </c>
      <c r="Z7" s="63">
        <v>29388649</v>
      </c>
      <c r="AA7" s="63">
        <v>41420777</v>
      </c>
      <c r="AB7" s="63">
        <v>1647088</v>
      </c>
      <c r="AC7" s="63">
        <v>1400752</v>
      </c>
      <c r="AD7" s="63">
        <v>13283267</v>
      </c>
      <c r="AE7" s="63">
        <v>85553268</v>
      </c>
      <c r="AF7" s="63">
        <v>3600426</v>
      </c>
      <c r="AG7" s="63">
        <v>130461</v>
      </c>
      <c r="AH7" s="63">
        <v>5042475</v>
      </c>
      <c r="AI7" s="63">
        <v>1089283</v>
      </c>
    </row>
    <row r="8" spans="1:35" x14ac:dyDescent="0.25">
      <c r="A8" s="57" t="s">
        <v>704</v>
      </c>
      <c r="B8" s="276">
        <v>4</v>
      </c>
      <c r="C8" s="57" t="s">
        <v>1384</v>
      </c>
      <c r="D8" s="57" t="s">
        <v>1386</v>
      </c>
      <c r="E8" s="57">
        <v>825</v>
      </c>
      <c r="F8" s="57">
        <v>825</v>
      </c>
      <c r="G8" s="57">
        <v>825</v>
      </c>
      <c r="H8" s="277">
        <v>0.79859999999999998</v>
      </c>
      <c r="I8" s="58">
        <v>7005.66</v>
      </c>
      <c r="J8" s="63">
        <v>3767853118</v>
      </c>
      <c r="K8" s="63">
        <v>806021111</v>
      </c>
      <c r="L8" s="63">
        <v>990602199</v>
      </c>
      <c r="M8" s="63">
        <v>616911301</v>
      </c>
      <c r="N8" s="63">
        <v>271015370</v>
      </c>
      <c r="O8" s="63">
        <v>13513525</v>
      </c>
      <c r="P8" s="63">
        <v>16219647</v>
      </c>
      <c r="Q8" s="63">
        <v>123972692</v>
      </c>
      <c r="R8" s="63">
        <v>832703206</v>
      </c>
      <c r="S8" s="63">
        <v>57714910</v>
      </c>
      <c r="T8" s="63">
        <v>0</v>
      </c>
      <c r="U8" s="63">
        <v>22470908</v>
      </c>
      <c r="V8" s="63">
        <v>16708249</v>
      </c>
      <c r="W8" s="63">
        <v>3537707400</v>
      </c>
      <c r="X8" s="63">
        <v>705014130</v>
      </c>
      <c r="Y8" s="63">
        <v>936547614</v>
      </c>
      <c r="Z8" s="63">
        <v>573973247</v>
      </c>
      <c r="AA8" s="63">
        <v>278027197</v>
      </c>
      <c r="AB8" s="63">
        <v>14703833</v>
      </c>
      <c r="AC8" s="63">
        <v>13775919</v>
      </c>
      <c r="AD8" s="63">
        <v>116815693</v>
      </c>
      <c r="AE8" s="63">
        <v>809208341</v>
      </c>
      <c r="AF8" s="63">
        <v>59704430</v>
      </c>
      <c r="AG8" s="63">
        <v>0</v>
      </c>
      <c r="AH8" s="63">
        <v>17308555</v>
      </c>
      <c r="AI8" s="63">
        <v>12628441</v>
      </c>
    </row>
    <row r="9" spans="1:35" x14ac:dyDescent="0.25">
      <c r="A9" s="57" t="s">
        <v>705</v>
      </c>
      <c r="B9" s="276">
        <v>106</v>
      </c>
      <c r="C9" s="57" t="s">
        <v>1384</v>
      </c>
      <c r="D9" s="57" t="s">
        <v>1369</v>
      </c>
      <c r="E9" s="57">
        <v>66</v>
      </c>
      <c r="F9" s="57">
        <v>66</v>
      </c>
      <c r="G9" s="57">
        <v>66</v>
      </c>
      <c r="H9" s="277">
        <v>0.53859999999999997</v>
      </c>
      <c r="I9" s="58">
        <v>375.74</v>
      </c>
      <c r="J9" s="63">
        <v>228586817</v>
      </c>
      <c r="K9" s="63">
        <v>46563271</v>
      </c>
      <c r="L9" s="63">
        <v>65482273</v>
      </c>
      <c r="M9" s="63">
        <v>27485255</v>
      </c>
      <c r="N9" s="63">
        <v>11347346</v>
      </c>
      <c r="O9" s="63">
        <v>1632136</v>
      </c>
      <c r="P9" s="63">
        <v>2050904</v>
      </c>
      <c r="Q9" s="63">
        <v>6743478</v>
      </c>
      <c r="R9" s="63">
        <v>59008917</v>
      </c>
      <c r="S9" s="63">
        <v>3992144</v>
      </c>
      <c r="T9" s="63">
        <v>0</v>
      </c>
      <c r="U9" s="63">
        <v>2460218</v>
      </c>
      <c r="V9" s="63">
        <v>1820875</v>
      </c>
      <c r="W9" s="63">
        <v>227030912</v>
      </c>
      <c r="X9" s="63">
        <v>45338194</v>
      </c>
      <c r="Y9" s="63">
        <v>63144989</v>
      </c>
      <c r="Z9" s="63">
        <v>30524865</v>
      </c>
      <c r="AA9" s="63">
        <v>12540997</v>
      </c>
      <c r="AB9" s="63">
        <v>908949</v>
      </c>
      <c r="AC9" s="63">
        <v>1342527</v>
      </c>
      <c r="AD9" s="63">
        <v>5844811</v>
      </c>
      <c r="AE9" s="63">
        <v>60873136</v>
      </c>
      <c r="AF9" s="63">
        <v>3960054</v>
      </c>
      <c r="AG9" s="63">
        <v>0</v>
      </c>
      <c r="AH9" s="63">
        <v>1595045</v>
      </c>
      <c r="AI9" s="63">
        <v>957345</v>
      </c>
    </row>
    <row r="10" spans="1:35" x14ac:dyDescent="0.25">
      <c r="A10" s="57" t="s">
        <v>706</v>
      </c>
      <c r="B10" s="276">
        <v>14495</v>
      </c>
      <c r="C10" s="57" t="s">
        <v>1384</v>
      </c>
      <c r="D10" s="57" t="s">
        <v>1369</v>
      </c>
      <c r="E10" s="57">
        <v>46</v>
      </c>
      <c r="F10" s="57">
        <v>46</v>
      </c>
      <c r="G10" s="57">
        <v>46</v>
      </c>
      <c r="H10" s="277">
        <v>0.92540000000000011</v>
      </c>
      <c r="I10" s="58">
        <v>492.97</v>
      </c>
      <c r="J10" s="63">
        <v>270087925</v>
      </c>
      <c r="K10" s="63">
        <v>52976734</v>
      </c>
      <c r="L10" s="63">
        <v>78089584</v>
      </c>
      <c r="M10" s="63">
        <v>38546632</v>
      </c>
      <c r="N10" s="63">
        <v>11075183</v>
      </c>
      <c r="O10" s="63">
        <v>1409706</v>
      </c>
      <c r="P10" s="63">
        <v>2125479</v>
      </c>
      <c r="Q10" s="63">
        <v>7640891</v>
      </c>
      <c r="R10" s="63">
        <v>68798518</v>
      </c>
      <c r="S10" s="63">
        <v>4143393</v>
      </c>
      <c r="T10" s="63">
        <v>14348</v>
      </c>
      <c r="U10" s="63">
        <v>2644780</v>
      </c>
      <c r="V10" s="63">
        <v>2622677</v>
      </c>
      <c r="W10" s="63">
        <v>277833964</v>
      </c>
      <c r="X10" s="63">
        <v>53668373</v>
      </c>
      <c r="Y10" s="63">
        <v>82835665</v>
      </c>
      <c r="Z10" s="63">
        <v>36207587</v>
      </c>
      <c r="AA10" s="63">
        <v>20775271</v>
      </c>
      <c r="AB10" s="63">
        <v>1410385</v>
      </c>
      <c r="AC10" s="63">
        <v>2042916</v>
      </c>
      <c r="AD10" s="63">
        <v>7002608</v>
      </c>
      <c r="AE10" s="63">
        <v>67386310</v>
      </c>
      <c r="AF10" s="63">
        <v>3640783</v>
      </c>
      <c r="AG10" s="63">
        <v>28060</v>
      </c>
      <c r="AH10" s="63">
        <v>1725434</v>
      </c>
      <c r="AI10" s="63">
        <v>1110572</v>
      </c>
    </row>
    <row r="11" spans="1:35" x14ac:dyDescent="0.25">
      <c r="A11" s="57" t="s">
        <v>707</v>
      </c>
      <c r="B11" s="276">
        <v>6309</v>
      </c>
      <c r="C11" s="57" t="s">
        <v>1398</v>
      </c>
      <c r="D11" s="57" t="s">
        <v>1369</v>
      </c>
      <c r="E11" s="57">
        <v>318</v>
      </c>
      <c r="F11" s="57">
        <v>292</v>
      </c>
      <c r="G11" s="57">
        <v>193</v>
      </c>
      <c r="H11" s="277">
        <v>0.90870000000000006</v>
      </c>
      <c r="I11" s="58">
        <v>2561.58</v>
      </c>
      <c r="J11" s="63">
        <v>1459399142</v>
      </c>
      <c r="K11" s="63">
        <v>151029205</v>
      </c>
      <c r="L11" s="63">
        <v>634795213</v>
      </c>
      <c r="M11" s="63">
        <v>217852711</v>
      </c>
      <c r="N11" s="63">
        <v>38417543</v>
      </c>
      <c r="O11" s="63">
        <v>6658928</v>
      </c>
      <c r="P11" s="63">
        <v>20500199</v>
      </c>
      <c r="Q11" s="63">
        <v>34151941</v>
      </c>
      <c r="R11" s="63">
        <v>216119020</v>
      </c>
      <c r="S11" s="63">
        <v>97829808</v>
      </c>
      <c r="T11" s="63">
        <v>0</v>
      </c>
      <c r="U11" s="63">
        <v>38225634</v>
      </c>
      <c r="V11" s="63">
        <v>3818940</v>
      </c>
      <c r="W11" s="63">
        <v>1303341121</v>
      </c>
      <c r="X11" s="63">
        <v>114392635</v>
      </c>
      <c r="Y11" s="63">
        <v>579142879</v>
      </c>
      <c r="Z11" s="63">
        <v>215227239</v>
      </c>
      <c r="AA11" s="63">
        <v>31607338</v>
      </c>
      <c r="AB11" s="63">
        <v>7192247</v>
      </c>
      <c r="AC11" s="63">
        <v>17250163</v>
      </c>
      <c r="AD11" s="63">
        <v>27659492</v>
      </c>
      <c r="AE11" s="63">
        <v>197724584</v>
      </c>
      <c r="AF11" s="63">
        <v>84887751</v>
      </c>
      <c r="AG11" s="63">
        <v>0</v>
      </c>
      <c r="AH11" s="63">
        <v>26370927</v>
      </c>
      <c r="AI11" s="63">
        <v>1885866</v>
      </c>
    </row>
    <row r="12" spans="1:35" x14ac:dyDescent="0.25">
      <c r="A12" s="57" t="s">
        <v>708</v>
      </c>
      <c r="B12" s="276">
        <v>98</v>
      </c>
      <c r="C12" s="57" t="s">
        <v>1373</v>
      </c>
      <c r="D12" s="57" t="s">
        <v>1401</v>
      </c>
      <c r="E12" s="57">
        <v>102</v>
      </c>
      <c r="F12" s="57">
        <v>102</v>
      </c>
      <c r="G12" s="57">
        <v>102</v>
      </c>
      <c r="H12" s="277">
        <v>0.71970000000000001</v>
      </c>
      <c r="I12" s="58">
        <v>661.15</v>
      </c>
      <c r="J12" s="63">
        <v>379514368</v>
      </c>
      <c r="K12" s="63">
        <v>72355441</v>
      </c>
      <c r="L12" s="63">
        <v>119190578</v>
      </c>
      <c r="M12" s="63">
        <v>35497371</v>
      </c>
      <c r="N12" s="63">
        <v>7786993</v>
      </c>
      <c r="O12" s="63">
        <v>5208451</v>
      </c>
      <c r="P12" s="63">
        <v>5846935</v>
      </c>
      <c r="Q12" s="63">
        <v>394827</v>
      </c>
      <c r="R12" s="63">
        <v>106162615</v>
      </c>
      <c r="S12" s="63">
        <v>9119501</v>
      </c>
      <c r="T12" s="63">
        <v>0</v>
      </c>
      <c r="U12" s="63">
        <v>16706820</v>
      </c>
      <c r="V12" s="63">
        <v>1244836</v>
      </c>
      <c r="W12" s="63">
        <v>349130216</v>
      </c>
      <c r="X12" s="63">
        <v>65272608</v>
      </c>
      <c r="Y12" s="63">
        <v>112228607</v>
      </c>
      <c r="Z12" s="63">
        <v>33957715</v>
      </c>
      <c r="AA12" s="63">
        <v>6586941</v>
      </c>
      <c r="AB12" s="63">
        <v>4908597</v>
      </c>
      <c r="AC12" s="63">
        <v>3886454</v>
      </c>
      <c r="AD12" s="63">
        <v>606938</v>
      </c>
      <c r="AE12" s="63">
        <v>99029218</v>
      </c>
      <c r="AF12" s="63">
        <v>7200394</v>
      </c>
      <c r="AG12" s="63">
        <v>0</v>
      </c>
      <c r="AH12" s="63">
        <v>14713477</v>
      </c>
      <c r="AI12" s="63">
        <v>739267</v>
      </c>
    </row>
    <row r="13" spans="1:35" x14ac:dyDescent="0.25">
      <c r="A13" s="57" t="s">
        <v>709</v>
      </c>
      <c r="B13" s="276">
        <v>53</v>
      </c>
      <c r="C13" s="57" t="s">
        <v>1373</v>
      </c>
      <c r="D13" s="57" t="s">
        <v>1401</v>
      </c>
      <c r="E13" s="57">
        <v>73</v>
      </c>
      <c r="F13" s="57">
        <v>73</v>
      </c>
      <c r="G13" s="57">
        <v>73</v>
      </c>
      <c r="H13" s="277">
        <v>0.8073999999999999</v>
      </c>
      <c r="I13" s="58">
        <v>647.28</v>
      </c>
      <c r="J13" s="63">
        <v>376349357</v>
      </c>
      <c r="K13" s="63">
        <v>62876419</v>
      </c>
      <c r="L13" s="63">
        <v>135258460</v>
      </c>
      <c r="M13" s="63">
        <v>21065495</v>
      </c>
      <c r="N13" s="63">
        <v>8489877</v>
      </c>
      <c r="O13" s="63">
        <v>2987746</v>
      </c>
      <c r="P13" s="63">
        <v>2981647</v>
      </c>
      <c r="Q13" s="63">
        <v>716037</v>
      </c>
      <c r="R13" s="63">
        <v>116624390</v>
      </c>
      <c r="S13" s="63">
        <v>6767899</v>
      </c>
      <c r="T13" s="63">
        <v>0</v>
      </c>
      <c r="U13" s="63">
        <v>17964717</v>
      </c>
      <c r="V13" s="63">
        <v>616670</v>
      </c>
      <c r="W13" s="63">
        <v>321594450</v>
      </c>
      <c r="X13" s="63">
        <v>47845992</v>
      </c>
      <c r="Y13" s="63">
        <v>118106061</v>
      </c>
      <c r="Z13" s="63">
        <v>18436450</v>
      </c>
      <c r="AA13" s="63">
        <v>6726062</v>
      </c>
      <c r="AB13" s="63">
        <v>2802477</v>
      </c>
      <c r="AC13" s="63">
        <v>1615422</v>
      </c>
      <c r="AD13" s="63">
        <v>844662</v>
      </c>
      <c r="AE13" s="63">
        <v>105345376</v>
      </c>
      <c r="AF13" s="63">
        <v>5630449</v>
      </c>
      <c r="AG13" s="63">
        <v>0</v>
      </c>
      <c r="AH13" s="63">
        <v>13624829</v>
      </c>
      <c r="AI13" s="63">
        <v>616670</v>
      </c>
    </row>
    <row r="14" spans="1:35" x14ac:dyDescent="0.25">
      <c r="A14" s="57" t="s">
        <v>710</v>
      </c>
      <c r="B14" s="276">
        <v>79</v>
      </c>
      <c r="C14" s="57" t="s">
        <v>1373</v>
      </c>
      <c r="D14" s="57" t="s">
        <v>1369</v>
      </c>
      <c r="E14" s="57">
        <v>193</v>
      </c>
      <c r="F14" s="57">
        <v>193</v>
      </c>
      <c r="G14" s="57">
        <v>193</v>
      </c>
      <c r="H14" s="277">
        <v>0.8095</v>
      </c>
      <c r="I14" s="58">
        <v>1366</v>
      </c>
      <c r="J14" s="63">
        <v>945518661</v>
      </c>
      <c r="K14" s="63">
        <v>161938455</v>
      </c>
      <c r="L14" s="63">
        <v>393998887</v>
      </c>
      <c r="M14" s="63">
        <v>78596885</v>
      </c>
      <c r="N14" s="63">
        <v>16647386</v>
      </c>
      <c r="O14" s="63">
        <v>5673026</v>
      </c>
      <c r="P14" s="63">
        <v>6128588</v>
      </c>
      <c r="Q14" s="63">
        <v>12333203</v>
      </c>
      <c r="R14" s="63">
        <v>213253868</v>
      </c>
      <c r="S14" s="63">
        <v>18368699</v>
      </c>
      <c r="T14" s="63">
        <v>0</v>
      </c>
      <c r="U14" s="63">
        <v>36739040</v>
      </c>
      <c r="V14" s="63">
        <v>1840624</v>
      </c>
      <c r="W14" s="63">
        <v>874716512</v>
      </c>
      <c r="X14" s="63">
        <v>134492453</v>
      </c>
      <c r="Y14" s="63">
        <v>371279109</v>
      </c>
      <c r="Z14" s="63">
        <v>78573771</v>
      </c>
      <c r="AA14" s="63">
        <v>15661216</v>
      </c>
      <c r="AB14" s="63">
        <v>9769429</v>
      </c>
      <c r="AC14" s="63">
        <v>4727233</v>
      </c>
      <c r="AD14" s="63">
        <v>11256630</v>
      </c>
      <c r="AE14" s="63">
        <v>203053144</v>
      </c>
      <c r="AF14" s="63">
        <v>16290986</v>
      </c>
      <c r="AG14" s="63">
        <v>0</v>
      </c>
      <c r="AH14" s="63">
        <v>28633789</v>
      </c>
      <c r="AI14" s="63">
        <v>978752</v>
      </c>
    </row>
    <row r="15" spans="1:35" x14ac:dyDescent="0.25">
      <c r="A15" s="57" t="s">
        <v>711</v>
      </c>
      <c r="B15" s="276">
        <v>8702</v>
      </c>
      <c r="C15" s="57" t="s">
        <v>1373</v>
      </c>
      <c r="D15" s="57" t="s">
        <v>1408</v>
      </c>
      <c r="E15" s="57">
        <v>876</v>
      </c>
      <c r="F15" s="57">
        <v>876</v>
      </c>
      <c r="G15" s="57">
        <v>876</v>
      </c>
      <c r="H15" s="277">
        <v>0.80689999999999995</v>
      </c>
      <c r="I15" s="58">
        <v>9566</v>
      </c>
      <c r="J15" s="63">
        <v>5029685019</v>
      </c>
      <c r="K15" s="63">
        <v>891531049</v>
      </c>
      <c r="L15" s="63">
        <v>1504541303</v>
      </c>
      <c r="M15" s="63">
        <v>398088814</v>
      </c>
      <c r="N15" s="63">
        <v>244938049</v>
      </c>
      <c r="O15" s="63">
        <v>17672583</v>
      </c>
      <c r="P15" s="63">
        <v>39454701</v>
      </c>
      <c r="Q15" s="63">
        <v>33382998</v>
      </c>
      <c r="R15" s="63">
        <v>1503052671</v>
      </c>
      <c r="S15" s="63">
        <v>162181759</v>
      </c>
      <c r="T15" s="63">
        <v>0</v>
      </c>
      <c r="U15" s="63">
        <v>187902435</v>
      </c>
      <c r="V15" s="63">
        <v>46938657</v>
      </c>
      <c r="W15" s="63">
        <v>4198800265</v>
      </c>
      <c r="X15" s="63">
        <v>691424953</v>
      </c>
      <c r="Y15" s="63">
        <v>1286869454</v>
      </c>
      <c r="Z15" s="63">
        <v>335635535</v>
      </c>
      <c r="AA15" s="63">
        <v>208598019</v>
      </c>
      <c r="AB15" s="63">
        <v>13789264</v>
      </c>
      <c r="AC15" s="63">
        <v>20410502</v>
      </c>
      <c r="AD15" s="63">
        <v>30419635</v>
      </c>
      <c r="AE15" s="63">
        <v>1294889928</v>
      </c>
      <c r="AF15" s="63">
        <v>134198886</v>
      </c>
      <c r="AG15" s="63">
        <v>0</v>
      </c>
      <c r="AH15" s="63">
        <v>155670395</v>
      </c>
      <c r="AI15" s="63">
        <v>26893694</v>
      </c>
    </row>
    <row r="16" spans="1:35" x14ac:dyDescent="0.25">
      <c r="A16" s="57" t="s">
        <v>712</v>
      </c>
      <c r="B16" s="276">
        <v>46</v>
      </c>
      <c r="C16" s="57" t="s">
        <v>1416</v>
      </c>
      <c r="D16" s="57" t="s">
        <v>1413</v>
      </c>
      <c r="E16" s="57">
        <v>478</v>
      </c>
      <c r="F16" s="57">
        <v>478</v>
      </c>
      <c r="G16" s="57">
        <v>478</v>
      </c>
      <c r="H16" s="277">
        <v>0.78969999999999996</v>
      </c>
      <c r="I16" s="58">
        <v>10783.26</v>
      </c>
      <c r="J16" s="63">
        <v>4066272998</v>
      </c>
      <c r="K16" s="63">
        <v>0</v>
      </c>
      <c r="L16" s="63">
        <v>35906063</v>
      </c>
      <c r="M16" s="63">
        <v>953712613</v>
      </c>
      <c r="N16" s="63">
        <v>368807195</v>
      </c>
      <c r="O16" s="63">
        <v>0</v>
      </c>
      <c r="P16" s="63">
        <v>6506463</v>
      </c>
      <c r="Q16" s="63">
        <v>415050679</v>
      </c>
      <c r="R16" s="63">
        <v>1160189459</v>
      </c>
      <c r="S16" s="63">
        <v>1115986455</v>
      </c>
      <c r="T16" s="63">
        <v>0</v>
      </c>
      <c r="U16" s="63">
        <v>1492258</v>
      </c>
      <c r="V16" s="63">
        <v>8621813</v>
      </c>
      <c r="W16" s="63">
        <v>3669972893</v>
      </c>
      <c r="X16" s="63">
        <v>0</v>
      </c>
      <c r="Y16" s="63">
        <v>33749606</v>
      </c>
      <c r="Z16" s="63">
        <v>784568101</v>
      </c>
      <c r="AA16" s="63">
        <v>358522604</v>
      </c>
      <c r="AB16" s="63">
        <v>0</v>
      </c>
      <c r="AC16" s="63">
        <v>5112366</v>
      </c>
      <c r="AD16" s="63">
        <v>377145935</v>
      </c>
      <c r="AE16" s="63">
        <v>1071230737</v>
      </c>
      <c r="AF16" s="63">
        <v>1026120094</v>
      </c>
      <c r="AG16" s="63">
        <v>0</v>
      </c>
      <c r="AH16" s="63">
        <v>901555</v>
      </c>
      <c r="AI16" s="63">
        <v>12621895</v>
      </c>
    </row>
    <row r="17" spans="1:35" x14ac:dyDescent="0.25">
      <c r="A17" s="57" t="s">
        <v>713</v>
      </c>
      <c r="B17" s="276">
        <v>3107</v>
      </c>
      <c r="C17" s="57" t="s">
        <v>1419</v>
      </c>
      <c r="D17" s="57" t="s">
        <v>1408</v>
      </c>
      <c r="E17" s="57">
        <v>539</v>
      </c>
      <c r="F17" s="57">
        <v>539</v>
      </c>
      <c r="G17" s="57">
        <v>539</v>
      </c>
      <c r="H17" s="277">
        <v>0.91620000000000001</v>
      </c>
      <c r="I17" s="58">
        <v>9861</v>
      </c>
      <c r="J17" s="63">
        <v>4919409873</v>
      </c>
      <c r="K17" s="63">
        <v>806767204</v>
      </c>
      <c r="L17" s="63">
        <v>634387990</v>
      </c>
      <c r="M17" s="63">
        <v>1344594807</v>
      </c>
      <c r="N17" s="63">
        <v>601918733</v>
      </c>
      <c r="O17" s="63">
        <v>34428980</v>
      </c>
      <c r="P17" s="63">
        <v>48175674</v>
      </c>
      <c r="Q17" s="63">
        <v>24985916</v>
      </c>
      <c r="R17" s="63">
        <v>697682882</v>
      </c>
      <c r="S17" s="63">
        <v>184901539</v>
      </c>
      <c r="T17" s="63">
        <v>0</v>
      </c>
      <c r="U17" s="63">
        <v>211013448</v>
      </c>
      <c r="V17" s="63">
        <v>330552700</v>
      </c>
      <c r="W17" s="63">
        <v>4297995584</v>
      </c>
      <c r="X17" s="63">
        <v>660440496</v>
      </c>
      <c r="Y17" s="63">
        <v>566040674</v>
      </c>
      <c r="Z17" s="63">
        <v>1251785627</v>
      </c>
      <c r="AA17" s="63">
        <v>560364643</v>
      </c>
      <c r="AB17" s="63">
        <v>26580786</v>
      </c>
      <c r="AC17" s="63">
        <v>36974065</v>
      </c>
      <c r="AD17" s="63">
        <v>22371522</v>
      </c>
      <c r="AE17" s="63">
        <v>595470461</v>
      </c>
      <c r="AF17" s="63">
        <v>140374035</v>
      </c>
      <c r="AG17" s="63">
        <v>0</v>
      </c>
      <c r="AH17" s="63">
        <v>151178103</v>
      </c>
      <c r="AI17" s="63">
        <v>286415172</v>
      </c>
    </row>
    <row r="18" spans="1:35" x14ac:dyDescent="0.25">
      <c r="A18" s="57" t="s">
        <v>714</v>
      </c>
      <c r="B18" s="276">
        <v>59</v>
      </c>
      <c r="C18" s="57" t="s">
        <v>1421</v>
      </c>
      <c r="D18" s="57" t="s">
        <v>1386</v>
      </c>
      <c r="E18" s="57">
        <v>171</v>
      </c>
      <c r="F18" s="57">
        <v>171</v>
      </c>
      <c r="G18" s="57">
        <v>171</v>
      </c>
      <c r="H18" s="277">
        <v>0.84959999999999991</v>
      </c>
      <c r="I18" s="58">
        <v>1304</v>
      </c>
      <c r="J18" s="63">
        <v>1180990565</v>
      </c>
      <c r="K18" s="63">
        <v>163744854</v>
      </c>
      <c r="L18" s="63">
        <v>369022704</v>
      </c>
      <c r="M18" s="63">
        <v>124502632</v>
      </c>
      <c r="N18" s="63">
        <v>48717423</v>
      </c>
      <c r="O18" s="63">
        <v>6532662</v>
      </c>
      <c r="P18" s="63">
        <v>14130470</v>
      </c>
      <c r="Q18" s="63">
        <v>54459599</v>
      </c>
      <c r="R18" s="63">
        <v>358132852</v>
      </c>
      <c r="S18" s="63">
        <v>28582847</v>
      </c>
      <c r="T18" s="63">
        <v>0</v>
      </c>
      <c r="U18" s="63">
        <v>9623438</v>
      </c>
      <c r="V18" s="63">
        <v>3541084</v>
      </c>
      <c r="W18" s="63">
        <v>1121973771</v>
      </c>
      <c r="X18" s="63">
        <v>142376833</v>
      </c>
      <c r="Y18" s="63">
        <v>366128855</v>
      </c>
      <c r="Z18" s="63">
        <v>83001538</v>
      </c>
      <c r="AA18" s="63">
        <v>79376036</v>
      </c>
      <c r="AB18" s="63">
        <v>6783860</v>
      </c>
      <c r="AC18" s="63">
        <v>11520818</v>
      </c>
      <c r="AD18" s="63">
        <v>40366421</v>
      </c>
      <c r="AE18" s="63">
        <v>357621719</v>
      </c>
      <c r="AF18" s="63">
        <v>28810883</v>
      </c>
      <c r="AG18" s="63">
        <v>0</v>
      </c>
      <c r="AH18" s="63">
        <v>4155080</v>
      </c>
      <c r="AI18" s="63">
        <v>1831728</v>
      </c>
    </row>
    <row r="19" spans="1:35" x14ac:dyDescent="0.25">
      <c r="A19" s="57" t="s">
        <v>715</v>
      </c>
      <c r="B19" s="276">
        <v>22</v>
      </c>
      <c r="C19" s="57" t="s">
        <v>1421</v>
      </c>
      <c r="D19" s="57" t="s">
        <v>1408</v>
      </c>
      <c r="E19" s="57">
        <v>912</v>
      </c>
      <c r="F19" s="57">
        <v>912</v>
      </c>
      <c r="G19" s="57">
        <v>912</v>
      </c>
      <c r="H19" s="277">
        <v>0.9423999999999999</v>
      </c>
      <c r="I19" s="58">
        <v>10182</v>
      </c>
      <c r="J19" s="63">
        <v>10158618305</v>
      </c>
      <c r="K19" s="63">
        <v>1298857781</v>
      </c>
      <c r="L19" s="63">
        <v>3012249041</v>
      </c>
      <c r="M19" s="63">
        <v>853174167</v>
      </c>
      <c r="N19" s="63">
        <v>377517917</v>
      </c>
      <c r="O19" s="63">
        <v>35027674</v>
      </c>
      <c r="P19" s="63">
        <v>132407030</v>
      </c>
      <c r="Q19" s="63">
        <v>499236626</v>
      </c>
      <c r="R19" s="63">
        <v>3466174716</v>
      </c>
      <c r="S19" s="63">
        <v>401911519</v>
      </c>
      <c r="T19" s="63">
        <v>0</v>
      </c>
      <c r="U19" s="63">
        <v>67006277</v>
      </c>
      <c r="V19" s="63">
        <v>15055557</v>
      </c>
      <c r="W19" s="63">
        <v>9372468796</v>
      </c>
      <c r="X19" s="63">
        <v>1076369590</v>
      </c>
      <c r="Y19" s="63">
        <v>2828047258</v>
      </c>
      <c r="Z19" s="63">
        <v>487796542</v>
      </c>
      <c r="AA19" s="63">
        <v>608529268</v>
      </c>
      <c r="AB19" s="63">
        <v>31282467</v>
      </c>
      <c r="AC19" s="63">
        <v>116597729</v>
      </c>
      <c r="AD19" s="63">
        <v>389018996</v>
      </c>
      <c r="AE19" s="63">
        <v>3413661433</v>
      </c>
      <c r="AF19" s="63">
        <v>380976066</v>
      </c>
      <c r="AG19" s="63">
        <v>0</v>
      </c>
      <c r="AH19" s="63">
        <v>32059311</v>
      </c>
      <c r="AI19" s="63">
        <v>8130136</v>
      </c>
    </row>
    <row r="20" spans="1:35" x14ac:dyDescent="0.25">
      <c r="A20" s="57" t="s">
        <v>716</v>
      </c>
      <c r="B20" s="276">
        <v>3108</v>
      </c>
      <c r="C20" s="57" t="s">
        <v>716</v>
      </c>
      <c r="D20" s="57" t="s">
        <v>1386</v>
      </c>
      <c r="E20" s="57">
        <v>417</v>
      </c>
      <c r="F20" s="57">
        <v>331</v>
      </c>
      <c r="G20" s="57">
        <v>331</v>
      </c>
      <c r="H20" s="277">
        <v>0.58920000000000006</v>
      </c>
      <c r="I20" s="58">
        <v>4003.19</v>
      </c>
      <c r="J20" s="63">
        <v>1327649596</v>
      </c>
      <c r="K20" s="63">
        <v>140013277</v>
      </c>
      <c r="L20" s="63">
        <v>139339140</v>
      </c>
      <c r="M20" s="63">
        <v>387821831</v>
      </c>
      <c r="N20" s="63">
        <v>256927268</v>
      </c>
      <c r="O20" s="63">
        <v>7387140</v>
      </c>
      <c r="P20" s="63">
        <v>11544216</v>
      </c>
      <c r="Q20" s="63">
        <v>1741930</v>
      </c>
      <c r="R20" s="63">
        <v>214464863</v>
      </c>
      <c r="S20" s="63">
        <v>58095101</v>
      </c>
      <c r="T20" s="63">
        <v>0</v>
      </c>
      <c r="U20" s="63">
        <v>73272549</v>
      </c>
      <c r="V20" s="63">
        <v>37042281</v>
      </c>
      <c r="W20" s="63">
        <v>1064343090</v>
      </c>
      <c r="X20" s="63">
        <v>101468835</v>
      </c>
      <c r="Y20" s="63">
        <v>121730006</v>
      </c>
      <c r="Z20" s="63">
        <v>302702320</v>
      </c>
      <c r="AA20" s="63">
        <v>229887985</v>
      </c>
      <c r="AB20" s="63">
        <v>5442045</v>
      </c>
      <c r="AC20" s="63">
        <v>9676924</v>
      </c>
      <c r="AD20" s="63">
        <v>1437211</v>
      </c>
      <c r="AE20" s="63">
        <v>192599059</v>
      </c>
      <c r="AF20" s="63">
        <v>36269731</v>
      </c>
      <c r="AG20" s="63">
        <v>0</v>
      </c>
      <c r="AH20" s="63">
        <v>45635646</v>
      </c>
      <c r="AI20" s="63">
        <v>17493328</v>
      </c>
    </row>
    <row r="21" spans="1:35" x14ac:dyDescent="0.25">
      <c r="A21" s="57" t="s">
        <v>717</v>
      </c>
      <c r="B21" s="276">
        <v>39</v>
      </c>
      <c r="C21" s="57" t="s">
        <v>1429</v>
      </c>
      <c r="D21" s="57" t="s">
        <v>1369</v>
      </c>
      <c r="E21" s="57">
        <v>269</v>
      </c>
      <c r="F21" s="57">
        <v>269</v>
      </c>
      <c r="G21" s="57">
        <v>269</v>
      </c>
      <c r="H21" s="277">
        <v>0.80709999999999993</v>
      </c>
      <c r="I21" s="58">
        <v>1915.84</v>
      </c>
      <c r="J21" s="63">
        <v>1764122071</v>
      </c>
      <c r="K21" s="63">
        <v>261534578</v>
      </c>
      <c r="L21" s="63">
        <v>814280507</v>
      </c>
      <c r="M21" s="63">
        <v>109075384</v>
      </c>
      <c r="N21" s="63">
        <v>112614793</v>
      </c>
      <c r="O21" s="63">
        <v>8496630</v>
      </c>
      <c r="P21" s="63">
        <v>14855669</v>
      </c>
      <c r="Q21" s="63">
        <v>34851002</v>
      </c>
      <c r="R21" s="63">
        <v>261534742</v>
      </c>
      <c r="S21" s="63">
        <v>62156353</v>
      </c>
      <c r="T21" s="63">
        <v>1986</v>
      </c>
      <c r="U21" s="63">
        <v>70359460</v>
      </c>
      <c r="V21" s="63">
        <v>14360967</v>
      </c>
      <c r="W21" s="63">
        <v>1659590956</v>
      </c>
      <c r="X21" s="63">
        <v>238288167</v>
      </c>
      <c r="Y21" s="63">
        <v>764654975</v>
      </c>
      <c r="Z21" s="63">
        <v>138644025</v>
      </c>
      <c r="AA21" s="63">
        <v>88758120</v>
      </c>
      <c r="AB21" s="63">
        <v>8914865</v>
      </c>
      <c r="AC21" s="63">
        <v>9276142</v>
      </c>
      <c r="AD21" s="63">
        <v>32216196</v>
      </c>
      <c r="AE21" s="63">
        <v>250453121</v>
      </c>
      <c r="AF21" s="63">
        <v>63508535</v>
      </c>
      <c r="AG21" s="63">
        <v>10000</v>
      </c>
      <c r="AH21" s="63">
        <v>55273425</v>
      </c>
      <c r="AI21" s="63">
        <v>9593385</v>
      </c>
    </row>
    <row r="22" spans="1:35" x14ac:dyDescent="0.25">
      <c r="A22" s="57" t="s">
        <v>856</v>
      </c>
      <c r="B22" s="276">
        <v>50</v>
      </c>
      <c r="C22" s="57" t="s">
        <v>1421</v>
      </c>
      <c r="D22" s="57" t="s">
        <v>1369</v>
      </c>
      <c r="E22" s="57">
        <v>151</v>
      </c>
      <c r="F22" s="57">
        <v>151</v>
      </c>
      <c r="G22" s="57">
        <v>151</v>
      </c>
      <c r="H22" s="277">
        <v>0.57440000000000002</v>
      </c>
      <c r="I22" s="58">
        <v>988.15</v>
      </c>
      <c r="J22" s="63">
        <v>793060586</v>
      </c>
      <c r="K22" s="63">
        <v>122021631</v>
      </c>
      <c r="L22" s="63">
        <v>282831227</v>
      </c>
      <c r="M22" s="63">
        <v>68301538</v>
      </c>
      <c r="N22" s="63">
        <v>22408814</v>
      </c>
      <c r="O22" s="63">
        <v>3591037</v>
      </c>
      <c r="P22" s="63">
        <v>6639363</v>
      </c>
      <c r="Q22" s="63">
        <v>75418093</v>
      </c>
      <c r="R22" s="63">
        <v>177218625</v>
      </c>
      <c r="S22" s="63">
        <v>15415701</v>
      </c>
      <c r="T22" s="63">
        <v>0</v>
      </c>
      <c r="U22" s="63">
        <v>18580517</v>
      </c>
      <c r="V22" s="63">
        <v>634040</v>
      </c>
      <c r="W22" s="63">
        <v>715217772</v>
      </c>
      <c r="X22" s="63">
        <v>103719515</v>
      </c>
      <c r="Y22" s="63">
        <v>260471631</v>
      </c>
      <c r="Z22" s="63">
        <v>43462617</v>
      </c>
      <c r="AA22" s="63">
        <v>44275018</v>
      </c>
      <c r="AB22" s="63">
        <v>3567597</v>
      </c>
      <c r="AC22" s="63">
        <v>5170154</v>
      </c>
      <c r="AD22" s="63">
        <v>59556244</v>
      </c>
      <c r="AE22" s="63">
        <v>166975744</v>
      </c>
      <c r="AF22" s="63">
        <v>16422499</v>
      </c>
      <c r="AG22" s="63">
        <v>0</v>
      </c>
      <c r="AH22" s="63">
        <v>10988364</v>
      </c>
      <c r="AI22" s="63">
        <v>608389</v>
      </c>
    </row>
    <row r="23" spans="1:35" x14ac:dyDescent="0.25">
      <c r="A23" s="57" t="s">
        <v>719</v>
      </c>
      <c r="B23" s="276">
        <v>51</v>
      </c>
      <c r="C23" s="57" t="s">
        <v>1434</v>
      </c>
      <c r="D23" s="57" t="s">
        <v>1413</v>
      </c>
      <c r="E23" s="57">
        <v>30</v>
      </c>
      <c r="F23" s="57">
        <v>30</v>
      </c>
      <c r="G23" s="57">
        <v>30</v>
      </c>
      <c r="H23" s="277">
        <v>0.96040000000000003</v>
      </c>
      <c r="I23" s="58">
        <v>7355</v>
      </c>
      <c r="J23" s="63">
        <v>6657505617</v>
      </c>
      <c r="K23" s="63">
        <v>913258105</v>
      </c>
      <c r="L23" s="63">
        <v>2341624442</v>
      </c>
      <c r="M23" s="63">
        <v>429561154</v>
      </c>
      <c r="N23" s="63">
        <v>56151951</v>
      </c>
      <c r="O23" s="63">
        <v>5170421</v>
      </c>
      <c r="P23" s="63">
        <v>11250424</v>
      </c>
      <c r="Q23" s="63">
        <v>42000287</v>
      </c>
      <c r="R23" s="63">
        <v>2506554317</v>
      </c>
      <c r="S23" s="63">
        <v>241924045</v>
      </c>
      <c r="T23" s="63">
        <v>0</v>
      </c>
      <c r="U23" s="63">
        <v>52120448</v>
      </c>
      <c r="V23" s="63">
        <v>57890023</v>
      </c>
      <c r="W23" s="63">
        <v>5781095022</v>
      </c>
      <c r="X23" s="63">
        <v>709510624</v>
      </c>
      <c r="Y23" s="63">
        <v>2076289042</v>
      </c>
      <c r="Z23" s="63">
        <v>357284488</v>
      </c>
      <c r="AA23" s="63">
        <v>56274836</v>
      </c>
      <c r="AB23" s="63">
        <v>3180656</v>
      </c>
      <c r="AC23" s="63">
        <v>9974086</v>
      </c>
      <c r="AD23" s="63">
        <v>38651021</v>
      </c>
      <c r="AE23" s="63">
        <v>2234292428</v>
      </c>
      <c r="AF23" s="63">
        <v>233162074</v>
      </c>
      <c r="AG23" s="63">
        <v>0</v>
      </c>
      <c r="AH23" s="63">
        <v>21876808</v>
      </c>
      <c r="AI23" s="63">
        <v>40598959</v>
      </c>
    </row>
    <row r="24" spans="1:35" x14ac:dyDescent="0.25">
      <c r="A24" s="57" t="s">
        <v>720</v>
      </c>
      <c r="B24" s="276">
        <v>57</v>
      </c>
      <c r="C24" s="57" t="s">
        <v>1437</v>
      </c>
      <c r="D24" s="57" t="s">
        <v>1401</v>
      </c>
      <c r="E24" s="57">
        <v>179</v>
      </c>
      <c r="F24" s="57">
        <v>179</v>
      </c>
      <c r="G24" s="57">
        <v>179</v>
      </c>
      <c r="H24" s="277">
        <v>0.57840000000000003</v>
      </c>
      <c r="I24" s="58">
        <v>1526.59</v>
      </c>
      <c r="J24" s="63">
        <v>950811148</v>
      </c>
      <c r="K24" s="63">
        <v>145947193</v>
      </c>
      <c r="L24" s="63">
        <v>264847871</v>
      </c>
      <c r="M24" s="63">
        <v>20513367</v>
      </c>
      <c r="N24" s="63">
        <v>23545258</v>
      </c>
      <c r="O24" s="63">
        <v>4681927</v>
      </c>
      <c r="P24" s="63">
        <v>9617968</v>
      </c>
      <c r="Q24" s="63">
        <v>16676302</v>
      </c>
      <c r="R24" s="63">
        <v>335169422</v>
      </c>
      <c r="S24" s="63">
        <v>102388205</v>
      </c>
      <c r="T24" s="63">
        <v>0</v>
      </c>
      <c r="U24" s="63">
        <v>26841122</v>
      </c>
      <c r="V24" s="63">
        <v>582513</v>
      </c>
      <c r="W24" s="63">
        <v>904788508</v>
      </c>
      <c r="X24" s="63">
        <v>121872869</v>
      </c>
      <c r="Y24" s="63">
        <v>257672064</v>
      </c>
      <c r="Z24" s="63">
        <v>13372138</v>
      </c>
      <c r="AA24" s="63">
        <v>28203067</v>
      </c>
      <c r="AB24" s="63">
        <v>5349302</v>
      </c>
      <c r="AC24" s="63">
        <v>11733432</v>
      </c>
      <c r="AD24" s="63">
        <v>16629327</v>
      </c>
      <c r="AE24" s="63">
        <v>322650889</v>
      </c>
      <c r="AF24" s="63">
        <v>102106312</v>
      </c>
      <c r="AG24" s="63">
        <v>0</v>
      </c>
      <c r="AH24" s="63">
        <v>24741999</v>
      </c>
      <c r="AI24" s="63">
        <v>457109</v>
      </c>
    </row>
    <row r="25" spans="1:35" x14ac:dyDescent="0.25">
      <c r="A25" s="57" t="s">
        <v>721</v>
      </c>
      <c r="B25" s="276">
        <v>8</v>
      </c>
      <c r="C25" s="57" t="s">
        <v>1398</v>
      </c>
      <c r="D25" s="57" t="s">
        <v>1369</v>
      </c>
      <c r="E25" s="57">
        <v>29</v>
      </c>
      <c r="F25" s="57">
        <v>29</v>
      </c>
      <c r="G25" s="57">
        <v>28</v>
      </c>
      <c r="H25" s="277">
        <v>0.30829999999999996</v>
      </c>
      <c r="I25" s="58">
        <v>352.13</v>
      </c>
      <c r="J25" s="63">
        <v>164493648</v>
      </c>
      <c r="K25" s="63">
        <v>15751580</v>
      </c>
      <c r="L25" s="63">
        <v>71374325</v>
      </c>
      <c r="M25" s="63">
        <v>17065327</v>
      </c>
      <c r="N25" s="63">
        <v>4653390</v>
      </c>
      <c r="O25" s="63">
        <v>924553</v>
      </c>
      <c r="P25" s="63">
        <v>2726978</v>
      </c>
      <c r="Q25" s="63">
        <v>3648939</v>
      </c>
      <c r="R25" s="63">
        <v>26589611</v>
      </c>
      <c r="S25" s="63">
        <v>15274778</v>
      </c>
      <c r="T25" s="63">
        <v>0</v>
      </c>
      <c r="U25" s="63">
        <v>6074819</v>
      </c>
      <c r="V25" s="63">
        <v>409348</v>
      </c>
      <c r="W25" s="63">
        <v>156267974</v>
      </c>
      <c r="X25" s="63">
        <v>13381288</v>
      </c>
      <c r="Y25" s="63">
        <v>68407328</v>
      </c>
      <c r="Z25" s="63">
        <v>18239084</v>
      </c>
      <c r="AA25" s="63">
        <v>4159697</v>
      </c>
      <c r="AB25" s="63">
        <v>1119099</v>
      </c>
      <c r="AC25" s="63">
        <v>2148644</v>
      </c>
      <c r="AD25" s="63">
        <v>3760454</v>
      </c>
      <c r="AE25" s="63">
        <v>25972421</v>
      </c>
      <c r="AF25" s="63">
        <v>14350005</v>
      </c>
      <c r="AG25" s="63">
        <v>0</v>
      </c>
      <c r="AH25" s="63">
        <v>4512424</v>
      </c>
      <c r="AI25" s="63">
        <v>217530</v>
      </c>
    </row>
    <row r="26" spans="1:35" x14ac:dyDescent="0.25">
      <c r="A26" s="57" t="s">
        <v>722</v>
      </c>
      <c r="B26" s="276">
        <v>40</v>
      </c>
      <c r="C26" s="57" t="s">
        <v>1429</v>
      </c>
      <c r="D26" s="57" t="s">
        <v>1369</v>
      </c>
      <c r="E26" s="57">
        <v>81</v>
      </c>
      <c r="F26" s="57">
        <v>81</v>
      </c>
      <c r="G26" s="57">
        <v>81</v>
      </c>
      <c r="H26" s="277">
        <v>0.79769999999999996</v>
      </c>
      <c r="I26" s="58">
        <v>625.45000000000005</v>
      </c>
      <c r="J26" s="63">
        <v>534977539</v>
      </c>
      <c r="K26" s="63">
        <v>71943638</v>
      </c>
      <c r="L26" s="63">
        <v>244278880</v>
      </c>
      <c r="M26" s="63">
        <v>30812126</v>
      </c>
      <c r="N26" s="63">
        <v>32486957</v>
      </c>
      <c r="O26" s="63">
        <v>3665654</v>
      </c>
      <c r="P26" s="63">
        <v>4007629</v>
      </c>
      <c r="Q26" s="63">
        <v>12892550</v>
      </c>
      <c r="R26" s="63">
        <v>90170425</v>
      </c>
      <c r="S26" s="63">
        <v>22962254</v>
      </c>
      <c r="T26" s="63">
        <v>1746</v>
      </c>
      <c r="U26" s="63">
        <v>18194159</v>
      </c>
      <c r="V26" s="63">
        <v>3561521</v>
      </c>
      <c r="W26" s="63">
        <v>510882655</v>
      </c>
      <c r="X26" s="63">
        <v>59469462</v>
      </c>
      <c r="Y26" s="63">
        <v>242877045</v>
      </c>
      <c r="Z26" s="63">
        <v>34304831</v>
      </c>
      <c r="AA26" s="63">
        <v>31312292</v>
      </c>
      <c r="AB26" s="63">
        <v>4157983</v>
      </c>
      <c r="AC26" s="63">
        <v>2338162</v>
      </c>
      <c r="AD26" s="63">
        <v>12744226</v>
      </c>
      <c r="AE26" s="63">
        <v>84132664</v>
      </c>
      <c r="AF26" s="63">
        <v>21755303</v>
      </c>
      <c r="AG26" s="63">
        <v>0</v>
      </c>
      <c r="AH26" s="63">
        <v>15149897</v>
      </c>
      <c r="AI26" s="63">
        <v>2640790</v>
      </c>
    </row>
    <row r="27" spans="1:35" x14ac:dyDescent="0.25">
      <c r="A27" s="57" t="s">
        <v>723</v>
      </c>
      <c r="B27" s="276">
        <v>68</v>
      </c>
      <c r="C27" s="57" t="s">
        <v>1444</v>
      </c>
      <c r="D27" s="57" t="s">
        <v>1369</v>
      </c>
      <c r="E27" s="57">
        <v>129</v>
      </c>
      <c r="F27" s="57">
        <v>129</v>
      </c>
      <c r="G27" s="57">
        <v>129</v>
      </c>
      <c r="H27" s="277">
        <v>0.59560000000000002</v>
      </c>
      <c r="I27" s="58">
        <v>913.99</v>
      </c>
      <c r="J27" s="63">
        <v>645560736</v>
      </c>
      <c r="K27" s="63">
        <v>176351301</v>
      </c>
      <c r="L27" s="63">
        <v>162393059</v>
      </c>
      <c r="M27" s="63">
        <v>83990064</v>
      </c>
      <c r="N27" s="63">
        <v>38676768</v>
      </c>
      <c r="O27" s="63">
        <v>4049660</v>
      </c>
      <c r="P27" s="63">
        <v>3108936</v>
      </c>
      <c r="Q27" s="63">
        <v>16091063</v>
      </c>
      <c r="R27" s="63">
        <v>140208353</v>
      </c>
      <c r="S27" s="63">
        <v>4381710</v>
      </c>
      <c r="T27" s="63">
        <v>0</v>
      </c>
      <c r="U27" s="63">
        <v>13461061</v>
      </c>
      <c r="V27" s="63">
        <v>2848761</v>
      </c>
      <c r="W27" s="63">
        <v>486958463</v>
      </c>
      <c r="X27" s="63">
        <v>116208938</v>
      </c>
      <c r="Y27" s="63">
        <v>109666570</v>
      </c>
      <c r="Z27" s="63">
        <v>83988398</v>
      </c>
      <c r="AA27" s="63">
        <v>30244613</v>
      </c>
      <c r="AB27" s="63">
        <v>4744280</v>
      </c>
      <c r="AC27" s="63">
        <v>3275130</v>
      </c>
      <c r="AD27" s="63">
        <v>9656522</v>
      </c>
      <c r="AE27" s="63">
        <v>100617725</v>
      </c>
      <c r="AF27" s="63">
        <v>18635313</v>
      </c>
      <c r="AG27" s="63">
        <v>0</v>
      </c>
      <c r="AH27" s="63">
        <v>8473018</v>
      </c>
      <c r="AI27" s="63">
        <v>1447956</v>
      </c>
    </row>
    <row r="28" spans="1:35" x14ac:dyDescent="0.25">
      <c r="A28" s="57" t="s">
        <v>857</v>
      </c>
      <c r="B28" s="276">
        <v>14496</v>
      </c>
      <c r="C28" s="57" t="s">
        <v>1444</v>
      </c>
      <c r="D28" s="57" t="s">
        <v>1369</v>
      </c>
      <c r="E28" s="57">
        <v>138</v>
      </c>
      <c r="F28" s="57">
        <v>138</v>
      </c>
      <c r="G28" s="57">
        <v>112</v>
      </c>
      <c r="H28" s="277">
        <v>1.1266</v>
      </c>
      <c r="I28" s="58">
        <v>873.59</v>
      </c>
      <c r="J28" s="63">
        <v>991302932</v>
      </c>
      <c r="K28" s="63">
        <v>242106449</v>
      </c>
      <c r="L28" s="63">
        <v>283554761</v>
      </c>
      <c r="M28" s="63">
        <v>82413581</v>
      </c>
      <c r="N28" s="63">
        <v>94652715</v>
      </c>
      <c r="O28" s="63">
        <v>4470315</v>
      </c>
      <c r="P28" s="63">
        <v>3983144</v>
      </c>
      <c r="Q28" s="63">
        <v>34327652</v>
      </c>
      <c r="R28" s="63">
        <v>210414474</v>
      </c>
      <c r="S28" s="63">
        <v>8657034</v>
      </c>
      <c r="T28" s="63">
        <v>0</v>
      </c>
      <c r="U28" s="63">
        <v>19466213</v>
      </c>
      <c r="V28" s="63">
        <v>7256594</v>
      </c>
      <c r="W28" s="63">
        <v>836470167</v>
      </c>
      <c r="X28" s="63">
        <v>199563705</v>
      </c>
      <c r="Y28" s="63">
        <v>235354823</v>
      </c>
      <c r="Z28" s="63">
        <v>67236210</v>
      </c>
      <c r="AA28" s="63">
        <v>99805231</v>
      </c>
      <c r="AB28" s="63">
        <v>4841991</v>
      </c>
      <c r="AC28" s="63">
        <v>1900085</v>
      </c>
      <c r="AD28" s="63">
        <v>20354726</v>
      </c>
      <c r="AE28" s="63">
        <v>184325286</v>
      </c>
      <c r="AF28" s="63">
        <v>6265666</v>
      </c>
      <c r="AG28" s="63">
        <v>0</v>
      </c>
      <c r="AH28" s="63">
        <v>12100840</v>
      </c>
      <c r="AI28" s="63">
        <v>4721604</v>
      </c>
    </row>
    <row r="29" spans="1:35" x14ac:dyDescent="0.25">
      <c r="A29" s="57" t="s">
        <v>725</v>
      </c>
      <c r="B29" s="276">
        <v>73</v>
      </c>
      <c r="C29" s="57" t="s">
        <v>1381</v>
      </c>
      <c r="D29" s="57" t="s">
        <v>1369</v>
      </c>
      <c r="E29" s="57">
        <v>147</v>
      </c>
      <c r="F29" s="57">
        <v>147</v>
      </c>
      <c r="G29" s="57">
        <v>147</v>
      </c>
      <c r="H29" s="277">
        <v>0.41729999999999995</v>
      </c>
      <c r="I29" s="58">
        <v>775.33</v>
      </c>
      <c r="J29" s="63">
        <v>437912791</v>
      </c>
      <c r="K29" s="63">
        <v>91811352</v>
      </c>
      <c r="L29" s="63">
        <v>116986919</v>
      </c>
      <c r="M29" s="63">
        <v>39014720</v>
      </c>
      <c r="N29" s="63">
        <v>41561186</v>
      </c>
      <c r="O29" s="63">
        <v>2239591</v>
      </c>
      <c r="P29" s="63">
        <v>3634808</v>
      </c>
      <c r="Q29" s="63">
        <v>9989381</v>
      </c>
      <c r="R29" s="63">
        <v>117526892</v>
      </c>
      <c r="S29" s="63">
        <v>6000395</v>
      </c>
      <c r="T29" s="63">
        <v>0</v>
      </c>
      <c r="U29" s="63">
        <v>8169896</v>
      </c>
      <c r="V29" s="63">
        <v>977651</v>
      </c>
      <c r="W29" s="63">
        <v>366200953</v>
      </c>
      <c r="X29" s="63">
        <v>77368148</v>
      </c>
      <c r="Y29" s="63">
        <v>99564888</v>
      </c>
      <c r="Z29" s="63">
        <v>28964457</v>
      </c>
      <c r="AA29" s="63">
        <v>39583561</v>
      </c>
      <c r="AB29" s="63">
        <v>1673712</v>
      </c>
      <c r="AC29" s="63">
        <v>2456482</v>
      </c>
      <c r="AD29" s="63">
        <v>7954473</v>
      </c>
      <c r="AE29" s="63">
        <v>94460053</v>
      </c>
      <c r="AF29" s="63">
        <v>8999656</v>
      </c>
      <c r="AG29" s="63">
        <v>0</v>
      </c>
      <c r="AH29" s="63">
        <v>4583294</v>
      </c>
      <c r="AI29" s="63">
        <v>592229</v>
      </c>
    </row>
    <row r="30" spans="1:35" x14ac:dyDescent="0.25">
      <c r="A30" s="57" t="s">
        <v>726</v>
      </c>
      <c r="B30" s="276">
        <v>77</v>
      </c>
      <c r="C30" s="57" t="s">
        <v>1452</v>
      </c>
      <c r="D30" s="57" t="s">
        <v>1369</v>
      </c>
      <c r="E30" s="57">
        <v>219</v>
      </c>
      <c r="F30" s="57">
        <v>219</v>
      </c>
      <c r="G30" s="57">
        <v>213</v>
      </c>
      <c r="H30" s="277">
        <v>0.54830000000000001</v>
      </c>
      <c r="I30" s="58">
        <v>1367</v>
      </c>
      <c r="J30" s="63">
        <v>654517545</v>
      </c>
      <c r="K30" s="63">
        <v>159042768</v>
      </c>
      <c r="L30" s="63">
        <v>155739235</v>
      </c>
      <c r="M30" s="63">
        <v>113093503</v>
      </c>
      <c r="N30" s="63">
        <v>66047473</v>
      </c>
      <c r="O30" s="63">
        <v>5372144</v>
      </c>
      <c r="P30" s="63">
        <v>8178146</v>
      </c>
      <c r="Q30" s="63">
        <v>18709893</v>
      </c>
      <c r="R30" s="63">
        <v>108822244</v>
      </c>
      <c r="S30" s="63">
        <v>16046653</v>
      </c>
      <c r="T30" s="63">
        <v>0</v>
      </c>
      <c r="U30" s="63">
        <v>2481214</v>
      </c>
      <c r="V30" s="63">
        <v>984272</v>
      </c>
      <c r="W30" s="63">
        <v>592526582</v>
      </c>
      <c r="X30" s="63">
        <v>134793789</v>
      </c>
      <c r="Y30" s="63">
        <v>146774731</v>
      </c>
      <c r="Z30" s="63">
        <v>105390770</v>
      </c>
      <c r="AA30" s="63">
        <v>68776709</v>
      </c>
      <c r="AB30" s="63">
        <v>5194663</v>
      </c>
      <c r="AC30" s="63">
        <v>4636974</v>
      </c>
      <c r="AD30" s="63">
        <v>17365942</v>
      </c>
      <c r="AE30" s="63">
        <v>95092177</v>
      </c>
      <c r="AF30" s="63">
        <v>13311015</v>
      </c>
      <c r="AG30" s="63">
        <v>0</v>
      </c>
      <c r="AH30" s="63">
        <v>616099</v>
      </c>
      <c r="AI30" s="63">
        <v>573713</v>
      </c>
    </row>
    <row r="31" spans="1:35" x14ac:dyDescent="0.25">
      <c r="A31" s="57" t="s">
        <v>860</v>
      </c>
      <c r="B31" s="276">
        <v>6546</v>
      </c>
      <c r="C31" s="57" t="s">
        <v>1373</v>
      </c>
      <c r="D31" s="57" t="s">
        <v>1386</v>
      </c>
      <c r="E31" s="57">
        <v>343</v>
      </c>
      <c r="F31" s="57">
        <v>343</v>
      </c>
      <c r="G31" s="57">
        <v>343</v>
      </c>
      <c r="H31" s="277">
        <v>1.0266999999999999</v>
      </c>
      <c r="I31" s="58">
        <v>3901.63</v>
      </c>
      <c r="J31" s="63">
        <v>2725614449</v>
      </c>
      <c r="K31" s="63">
        <v>523006406</v>
      </c>
      <c r="L31" s="63">
        <v>932866846</v>
      </c>
      <c r="M31" s="63">
        <v>146538858</v>
      </c>
      <c r="N31" s="63">
        <v>54647674</v>
      </c>
      <c r="O31" s="63">
        <v>13159473</v>
      </c>
      <c r="P31" s="63">
        <v>22648669</v>
      </c>
      <c r="Q31" s="63">
        <v>46456038</v>
      </c>
      <c r="R31" s="63">
        <v>774513287</v>
      </c>
      <c r="S31" s="63">
        <v>147291448</v>
      </c>
      <c r="T31" s="63">
        <v>0</v>
      </c>
      <c r="U31" s="63">
        <v>59284016</v>
      </c>
      <c r="V31" s="63">
        <v>5201734</v>
      </c>
      <c r="W31" s="63">
        <v>2446778547</v>
      </c>
      <c r="X31" s="63">
        <v>452612249</v>
      </c>
      <c r="Y31" s="63">
        <v>842630717</v>
      </c>
      <c r="Z31" s="63">
        <v>132642665</v>
      </c>
      <c r="AA31" s="63">
        <v>59593423</v>
      </c>
      <c r="AB31" s="63">
        <v>7317169</v>
      </c>
      <c r="AC31" s="63">
        <v>19577223</v>
      </c>
      <c r="AD31" s="63">
        <v>45943345</v>
      </c>
      <c r="AE31" s="63">
        <v>701842519</v>
      </c>
      <c r="AF31" s="63">
        <v>128676122</v>
      </c>
      <c r="AG31" s="63">
        <v>0</v>
      </c>
      <c r="AH31" s="63">
        <v>51399572</v>
      </c>
      <c r="AI31" s="63">
        <v>4543543</v>
      </c>
    </row>
    <row r="32" spans="1:35" x14ac:dyDescent="0.25">
      <c r="A32" s="57" t="s">
        <v>728</v>
      </c>
      <c r="B32" s="276">
        <v>83</v>
      </c>
      <c r="C32" s="57" t="s">
        <v>1457</v>
      </c>
      <c r="D32" s="57" t="s">
        <v>1369</v>
      </c>
      <c r="E32" s="57">
        <v>227</v>
      </c>
      <c r="F32" s="57">
        <v>227</v>
      </c>
      <c r="G32" s="57">
        <v>220</v>
      </c>
      <c r="H32" s="277">
        <v>0.64209999999999989</v>
      </c>
      <c r="I32" s="58">
        <v>1421.73</v>
      </c>
      <c r="J32" s="63">
        <v>755451637</v>
      </c>
      <c r="K32" s="63">
        <v>143846496</v>
      </c>
      <c r="L32" s="63">
        <v>167765503</v>
      </c>
      <c r="M32" s="63">
        <v>50541415</v>
      </c>
      <c r="N32" s="63">
        <v>180801597</v>
      </c>
      <c r="O32" s="63">
        <v>4646421</v>
      </c>
      <c r="P32" s="63">
        <v>14046882</v>
      </c>
      <c r="Q32" s="63">
        <v>7500674</v>
      </c>
      <c r="R32" s="63">
        <v>125084725</v>
      </c>
      <c r="S32" s="63">
        <v>17234908</v>
      </c>
      <c r="T32" s="63">
        <v>0</v>
      </c>
      <c r="U32" s="63">
        <v>29482429</v>
      </c>
      <c r="V32" s="63">
        <v>14500587</v>
      </c>
      <c r="W32" s="63">
        <v>689090820</v>
      </c>
      <c r="X32" s="63">
        <v>119453286</v>
      </c>
      <c r="Y32" s="63">
        <v>165629928</v>
      </c>
      <c r="Z32" s="63">
        <v>88586705</v>
      </c>
      <c r="AA32" s="63">
        <v>121497244</v>
      </c>
      <c r="AB32" s="63">
        <v>4483388</v>
      </c>
      <c r="AC32" s="63">
        <v>11031233</v>
      </c>
      <c r="AD32" s="63">
        <v>9301604</v>
      </c>
      <c r="AE32" s="63">
        <v>116577738</v>
      </c>
      <c r="AF32" s="63">
        <v>15945890</v>
      </c>
      <c r="AG32" s="63">
        <v>0</v>
      </c>
      <c r="AH32" s="63">
        <v>19408664</v>
      </c>
      <c r="AI32" s="63">
        <v>17175140</v>
      </c>
    </row>
    <row r="33" spans="1:35" x14ac:dyDescent="0.25">
      <c r="A33" s="57" t="s">
        <v>729</v>
      </c>
      <c r="B33" s="276">
        <v>85</v>
      </c>
      <c r="C33" s="57" t="s">
        <v>1460</v>
      </c>
      <c r="D33" s="57" t="s">
        <v>1369</v>
      </c>
      <c r="E33" s="57">
        <v>428</v>
      </c>
      <c r="F33" s="57">
        <v>428</v>
      </c>
      <c r="G33" s="57">
        <v>324</v>
      </c>
      <c r="H33" s="277">
        <v>0.7752</v>
      </c>
      <c r="I33" s="58">
        <v>2447.19</v>
      </c>
      <c r="J33" s="63">
        <v>1477325733</v>
      </c>
      <c r="K33" s="63">
        <v>328063142</v>
      </c>
      <c r="L33" s="63">
        <v>379880513</v>
      </c>
      <c r="M33" s="63">
        <v>214953288</v>
      </c>
      <c r="N33" s="63">
        <v>98205684</v>
      </c>
      <c r="O33" s="63">
        <v>5442262</v>
      </c>
      <c r="P33" s="63">
        <v>16383405</v>
      </c>
      <c r="Q33" s="63">
        <v>11318659</v>
      </c>
      <c r="R33" s="63">
        <v>259870757</v>
      </c>
      <c r="S33" s="63">
        <v>102967432</v>
      </c>
      <c r="T33" s="63">
        <v>12850431</v>
      </c>
      <c r="U33" s="63">
        <v>40824861</v>
      </c>
      <c r="V33" s="63">
        <v>6565299</v>
      </c>
      <c r="W33" s="63">
        <v>1407617030</v>
      </c>
      <c r="X33" s="63">
        <v>288111346</v>
      </c>
      <c r="Y33" s="63">
        <v>365070927</v>
      </c>
      <c r="Z33" s="63">
        <v>222189012</v>
      </c>
      <c r="AA33" s="63">
        <v>93824797</v>
      </c>
      <c r="AB33" s="63">
        <v>5598104</v>
      </c>
      <c r="AC33" s="63">
        <v>12943188</v>
      </c>
      <c r="AD33" s="63">
        <v>10239856</v>
      </c>
      <c r="AE33" s="63">
        <v>252722130</v>
      </c>
      <c r="AF33" s="63">
        <v>110163986</v>
      </c>
      <c r="AG33" s="63">
        <v>12849981</v>
      </c>
      <c r="AH33" s="63">
        <v>31345022</v>
      </c>
      <c r="AI33" s="63">
        <v>2558681</v>
      </c>
    </row>
    <row r="34" spans="1:35" x14ac:dyDescent="0.25">
      <c r="A34" s="57" t="s">
        <v>730</v>
      </c>
      <c r="B34" s="276">
        <v>133</v>
      </c>
      <c r="C34" s="57" t="s">
        <v>1444</v>
      </c>
      <c r="D34" s="57" t="s">
        <v>1369</v>
      </c>
      <c r="E34" s="57">
        <v>79</v>
      </c>
      <c r="F34" s="57">
        <v>67</v>
      </c>
      <c r="G34" s="57">
        <v>67</v>
      </c>
      <c r="H34" s="277">
        <v>0.80249999999999999</v>
      </c>
      <c r="I34" s="58">
        <v>351.34</v>
      </c>
      <c r="J34" s="63">
        <v>421457110</v>
      </c>
      <c r="K34" s="63">
        <v>85821784</v>
      </c>
      <c r="L34" s="63">
        <v>107075660</v>
      </c>
      <c r="M34" s="63">
        <v>43047496</v>
      </c>
      <c r="N34" s="63">
        <v>45571010</v>
      </c>
      <c r="O34" s="63">
        <v>3113541</v>
      </c>
      <c r="P34" s="63">
        <v>5333090</v>
      </c>
      <c r="Q34" s="63">
        <v>6402291</v>
      </c>
      <c r="R34" s="63">
        <v>105981610</v>
      </c>
      <c r="S34" s="63">
        <v>3809864</v>
      </c>
      <c r="T34" s="63">
        <v>0</v>
      </c>
      <c r="U34" s="63">
        <v>9746308</v>
      </c>
      <c r="V34" s="63">
        <v>5554456</v>
      </c>
      <c r="W34" s="63">
        <v>385545480</v>
      </c>
      <c r="X34" s="63">
        <v>74087817</v>
      </c>
      <c r="Y34" s="63">
        <v>99096981</v>
      </c>
      <c r="Z34" s="63">
        <v>31502291</v>
      </c>
      <c r="AA34" s="63">
        <v>52111336</v>
      </c>
      <c r="AB34" s="63">
        <v>3267782</v>
      </c>
      <c r="AC34" s="63">
        <v>3427317</v>
      </c>
      <c r="AD34" s="63">
        <v>5347131</v>
      </c>
      <c r="AE34" s="63">
        <v>102578039</v>
      </c>
      <c r="AF34" s="63">
        <v>3865612</v>
      </c>
      <c r="AG34" s="63">
        <v>0</v>
      </c>
      <c r="AH34" s="63">
        <v>6229809</v>
      </c>
      <c r="AI34" s="63">
        <v>4031365</v>
      </c>
    </row>
    <row r="35" spans="1:35" x14ac:dyDescent="0.25">
      <c r="A35" s="57" t="s">
        <v>731</v>
      </c>
      <c r="B35" s="276">
        <v>88</v>
      </c>
      <c r="C35" s="57" t="s">
        <v>1421</v>
      </c>
      <c r="D35" s="57" t="s">
        <v>1401</v>
      </c>
      <c r="E35" s="57">
        <v>31</v>
      </c>
      <c r="F35" s="57">
        <v>31</v>
      </c>
      <c r="G35" s="57">
        <v>31</v>
      </c>
      <c r="H35" s="277">
        <v>0.44409999999999994</v>
      </c>
      <c r="I35" s="58">
        <v>426.49</v>
      </c>
      <c r="J35" s="63">
        <v>286717327</v>
      </c>
      <c r="K35" s="63">
        <v>10640948</v>
      </c>
      <c r="L35" s="63">
        <v>129668215</v>
      </c>
      <c r="M35" s="63">
        <v>23882658</v>
      </c>
      <c r="N35" s="63">
        <v>21311768</v>
      </c>
      <c r="O35" s="63">
        <v>1659961</v>
      </c>
      <c r="P35" s="63">
        <v>4262535</v>
      </c>
      <c r="Q35" s="63">
        <v>5382610</v>
      </c>
      <c r="R35" s="63">
        <v>74459730</v>
      </c>
      <c r="S35" s="63">
        <v>3772623</v>
      </c>
      <c r="T35" s="63">
        <v>0</v>
      </c>
      <c r="U35" s="63">
        <v>9967626</v>
      </c>
      <c r="V35" s="63">
        <v>1708653</v>
      </c>
      <c r="W35" s="63">
        <v>258554398</v>
      </c>
      <c r="X35" s="63">
        <v>9200905</v>
      </c>
      <c r="Y35" s="63">
        <v>110805820</v>
      </c>
      <c r="Z35" s="63">
        <v>1008855</v>
      </c>
      <c r="AA35" s="63">
        <v>33669992</v>
      </c>
      <c r="AB35" s="63">
        <v>1659482</v>
      </c>
      <c r="AC35" s="63">
        <v>2426904</v>
      </c>
      <c r="AD35" s="63">
        <v>6074414</v>
      </c>
      <c r="AE35" s="63">
        <v>81864273</v>
      </c>
      <c r="AF35" s="63">
        <v>5481007</v>
      </c>
      <c r="AG35" s="63">
        <v>0</v>
      </c>
      <c r="AH35" s="63">
        <v>5375075</v>
      </c>
      <c r="AI35" s="63">
        <v>987671</v>
      </c>
    </row>
    <row r="36" spans="1:35" x14ac:dyDescent="0.25">
      <c r="A36" s="57" t="s">
        <v>732</v>
      </c>
      <c r="B36" s="276">
        <v>89</v>
      </c>
      <c r="C36" s="57" t="s">
        <v>1421</v>
      </c>
      <c r="D36" s="57" t="s">
        <v>1413</v>
      </c>
      <c r="E36" s="57">
        <v>41</v>
      </c>
      <c r="F36" s="57">
        <v>41</v>
      </c>
      <c r="G36" s="57">
        <v>41</v>
      </c>
      <c r="H36" s="277">
        <v>0.42310000000000003</v>
      </c>
      <c r="I36" s="58">
        <v>959.22</v>
      </c>
      <c r="J36" s="63">
        <v>691653617</v>
      </c>
      <c r="K36" s="63">
        <v>83566965</v>
      </c>
      <c r="L36" s="63">
        <v>185132781</v>
      </c>
      <c r="M36" s="63">
        <v>46112679</v>
      </c>
      <c r="N36" s="63">
        <v>27565055</v>
      </c>
      <c r="O36" s="63">
        <v>0</v>
      </c>
      <c r="P36" s="63">
        <v>17218886</v>
      </c>
      <c r="Q36" s="63">
        <v>13891275</v>
      </c>
      <c r="R36" s="63">
        <v>205766174</v>
      </c>
      <c r="S36" s="63">
        <v>100688585</v>
      </c>
      <c r="T36" s="63">
        <v>0</v>
      </c>
      <c r="U36" s="63">
        <v>10013207</v>
      </c>
      <c r="V36" s="63">
        <v>1698010</v>
      </c>
      <c r="W36" s="63">
        <v>630063574</v>
      </c>
      <c r="X36" s="63">
        <v>74430253</v>
      </c>
      <c r="Y36" s="63">
        <v>170405041</v>
      </c>
      <c r="Z36" s="63">
        <v>33355739</v>
      </c>
      <c r="AA36" s="63">
        <v>33525784</v>
      </c>
      <c r="AB36" s="63">
        <v>0</v>
      </c>
      <c r="AC36" s="63">
        <v>17267292</v>
      </c>
      <c r="AD36" s="63">
        <v>12248464</v>
      </c>
      <c r="AE36" s="63">
        <v>195992062</v>
      </c>
      <c r="AF36" s="63">
        <v>86359366</v>
      </c>
      <c r="AG36" s="63">
        <v>0</v>
      </c>
      <c r="AH36" s="63">
        <v>5233829</v>
      </c>
      <c r="AI36" s="63">
        <v>1245744</v>
      </c>
    </row>
    <row r="37" spans="1:35" x14ac:dyDescent="0.25">
      <c r="A37" s="57" t="s">
        <v>733</v>
      </c>
      <c r="B37" s="276">
        <v>91</v>
      </c>
      <c r="C37" s="57" t="s">
        <v>1421</v>
      </c>
      <c r="D37" s="57" t="s">
        <v>1408</v>
      </c>
      <c r="E37" s="57">
        <v>1065</v>
      </c>
      <c r="F37" s="57">
        <v>1065</v>
      </c>
      <c r="G37" s="57">
        <v>1065</v>
      </c>
      <c r="H37" s="277">
        <v>0.93420000000000003</v>
      </c>
      <c r="I37" s="58">
        <v>13859.27</v>
      </c>
      <c r="J37" s="63">
        <v>14310377448</v>
      </c>
      <c r="K37" s="63">
        <v>1730863685</v>
      </c>
      <c r="L37" s="63">
        <v>4413089667</v>
      </c>
      <c r="M37" s="63">
        <v>1161623204</v>
      </c>
      <c r="N37" s="63">
        <v>715681341</v>
      </c>
      <c r="O37" s="63">
        <v>55951965</v>
      </c>
      <c r="P37" s="63">
        <v>196720686</v>
      </c>
      <c r="Q37" s="63">
        <v>838176074</v>
      </c>
      <c r="R37" s="63">
        <v>4432583679</v>
      </c>
      <c r="S37" s="63">
        <v>633553533</v>
      </c>
      <c r="T37" s="63">
        <v>0</v>
      </c>
      <c r="U37" s="63">
        <v>105388763</v>
      </c>
      <c r="V37" s="63">
        <v>26744851</v>
      </c>
      <c r="W37" s="63">
        <v>12930290590</v>
      </c>
      <c r="X37" s="63">
        <v>1425656443</v>
      </c>
      <c r="Y37" s="63">
        <v>4075358492</v>
      </c>
      <c r="Z37" s="63">
        <v>772389854</v>
      </c>
      <c r="AA37" s="63">
        <v>1054666685</v>
      </c>
      <c r="AB37" s="63">
        <v>64668806</v>
      </c>
      <c r="AC37" s="63">
        <v>135104112</v>
      </c>
      <c r="AD37" s="63">
        <v>662758001</v>
      </c>
      <c r="AE37" s="63">
        <v>4130252328</v>
      </c>
      <c r="AF37" s="63">
        <v>525349782</v>
      </c>
      <c r="AG37" s="63">
        <v>0</v>
      </c>
      <c r="AH37" s="63">
        <v>48070128</v>
      </c>
      <c r="AI37" s="63">
        <v>36015959</v>
      </c>
    </row>
    <row r="38" spans="1:35" x14ac:dyDescent="0.25">
      <c r="A38" s="57" t="s">
        <v>958</v>
      </c>
      <c r="B38" s="276">
        <v>3111</v>
      </c>
      <c r="C38" s="57" t="s">
        <v>1460</v>
      </c>
      <c r="D38" s="57" t="s">
        <v>1369</v>
      </c>
      <c r="E38" s="57">
        <v>232</v>
      </c>
      <c r="F38" s="57">
        <v>230</v>
      </c>
      <c r="G38" s="57">
        <v>172</v>
      </c>
      <c r="H38" s="277">
        <v>0.82950000000000002</v>
      </c>
      <c r="I38" s="58">
        <v>1213.26</v>
      </c>
      <c r="J38" s="63">
        <v>579623236</v>
      </c>
      <c r="K38" s="63">
        <v>114352947</v>
      </c>
      <c r="L38" s="63">
        <v>182815078</v>
      </c>
      <c r="M38" s="63">
        <v>53277359</v>
      </c>
      <c r="N38" s="63">
        <v>18496097</v>
      </c>
      <c r="O38" s="63">
        <v>2976167</v>
      </c>
      <c r="P38" s="63">
        <v>3845036</v>
      </c>
      <c r="Q38" s="63">
        <v>2232538</v>
      </c>
      <c r="R38" s="63">
        <v>159245817</v>
      </c>
      <c r="S38" s="63">
        <v>15780448</v>
      </c>
      <c r="T38" s="63">
        <v>4249430</v>
      </c>
      <c r="U38" s="63">
        <v>20193132</v>
      </c>
      <c r="V38" s="63">
        <v>2159187</v>
      </c>
      <c r="W38" s="63">
        <v>583913779</v>
      </c>
      <c r="X38" s="63">
        <v>108289065</v>
      </c>
      <c r="Y38" s="63">
        <v>189262603</v>
      </c>
      <c r="Z38" s="63">
        <v>58047142</v>
      </c>
      <c r="AA38" s="63">
        <v>19887624</v>
      </c>
      <c r="AB38" s="63">
        <v>2195515</v>
      </c>
      <c r="AC38" s="63">
        <v>4344880</v>
      </c>
      <c r="AD38" s="63">
        <v>2205464</v>
      </c>
      <c r="AE38" s="63">
        <v>176910042</v>
      </c>
      <c r="AF38" s="63">
        <v>3310853</v>
      </c>
      <c r="AG38" s="63">
        <v>3881500</v>
      </c>
      <c r="AH38" s="63">
        <v>15085773</v>
      </c>
      <c r="AI38" s="63">
        <v>493318</v>
      </c>
    </row>
    <row r="39" spans="1:35" x14ac:dyDescent="0.25">
      <c r="A39" s="57" t="s">
        <v>735</v>
      </c>
      <c r="B39" s="276">
        <v>6547</v>
      </c>
      <c r="C39" s="57" t="s">
        <v>1473</v>
      </c>
      <c r="D39" s="57" t="s">
        <v>1369</v>
      </c>
      <c r="E39" s="57">
        <v>267</v>
      </c>
      <c r="F39" s="57">
        <v>237</v>
      </c>
      <c r="G39" s="57">
        <v>237</v>
      </c>
      <c r="H39" s="277">
        <v>0.41670000000000001</v>
      </c>
      <c r="I39" s="58">
        <v>939</v>
      </c>
      <c r="J39" s="63">
        <v>730106684</v>
      </c>
      <c r="K39" s="63">
        <v>191550150</v>
      </c>
      <c r="L39" s="63">
        <v>183121028</v>
      </c>
      <c r="M39" s="63">
        <v>111228620</v>
      </c>
      <c r="N39" s="63">
        <v>48804705</v>
      </c>
      <c r="O39" s="63">
        <v>2499764</v>
      </c>
      <c r="P39" s="63">
        <v>2804856</v>
      </c>
      <c r="Q39" s="63">
        <v>18275109</v>
      </c>
      <c r="R39" s="63">
        <v>139181739</v>
      </c>
      <c r="S39" s="63">
        <v>27918133</v>
      </c>
      <c r="T39" s="63">
        <v>0</v>
      </c>
      <c r="U39" s="63">
        <v>0</v>
      </c>
      <c r="V39" s="63">
        <v>4722580</v>
      </c>
      <c r="W39" s="63">
        <v>648261903</v>
      </c>
      <c r="X39" s="63">
        <v>170073165</v>
      </c>
      <c r="Y39" s="63">
        <v>169432751</v>
      </c>
      <c r="Z39" s="63">
        <v>106222117</v>
      </c>
      <c r="AA39" s="63">
        <v>37812141</v>
      </c>
      <c r="AB39" s="63">
        <v>2312939</v>
      </c>
      <c r="AC39" s="63">
        <v>1666063</v>
      </c>
      <c r="AD39" s="63">
        <v>12109708</v>
      </c>
      <c r="AE39" s="63">
        <v>119825563</v>
      </c>
      <c r="AF39" s="63">
        <v>27438571</v>
      </c>
      <c r="AG39" s="63">
        <v>0</v>
      </c>
      <c r="AH39" s="63">
        <v>0</v>
      </c>
      <c r="AI39" s="63">
        <v>1368885</v>
      </c>
    </row>
    <row r="40" spans="1:35" x14ac:dyDescent="0.25">
      <c r="A40" s="57" t="s">
        <v>736</v>
      </c>
      <c r="B40" s="276">
        <v>3110</v>
      </c>
      <c r="C40" s="57" t="s">
        <v>1476</v>
      </c>
      <c r="D40" s="57" t="s">
        <v>1369</v>
      </c>
      <c r="E40" s="57">
        <v>283</v>
      </c>
      <c r="F40" s="57">
        <v>283</v>
      </c>
      <c r="G40" s="57">
        <v>283</v>
      </c>
      <c r="H40" s="277">
        <v>0.44170000000000004</v>
      </c>
      <c r="I40" s="58">
        <v>826.1</v>
      </c>
      <c r="J40" s="63">
        <v>1119257229</v>
      </c>
      <c r="K40" s="63">
        <v>208442806</v>
      </c>
      <c r="L40" s="63">
        <v>313770077</v>
      </c>
      <c r="M40" s="63">
        <v>123334329</v>
      </c>
      <c r="N40" s="63">
        <v>158661068</v>
      </c>
      <c r="O40" s="63">
        <v>2887509</v>
      </c>
      <c r="P40" s="63">
        <v>18108717</v>
      </c>
      <c r="Q40" s="63">
        <v>5038556</v>
      </c>
      <c r="R40" s="63">
        <v>247361912</v>
      </c>
      <c r="S40" s="63">
        <v>5778295</v>
      </c>
      <c r="T40" s="63">
        <v>0</v>
      </c>
      <c r="U40" s="63">
        <v>30125915</v>
      </c>
      <c r="V40" s="63">
        <v>5748045</v>
      </c>
      <c r="W40" s="63">
        <v>1198751064</v>
      </c>
      <c r="X40" s="63">
        <v>212332552</v>
      </c>
      <c r="Y40" s="63">
        <v>345291042</v>
      </c>
      <c r="Z40" s="63">
        <v>129856717</v>
      </c>
      <c r="AA40" s="63">
        <v>160771118</v>
      </c>
      <c r="AB40" s="63">
        <v>4036467</v>
      </c>
      <c r="AC40" s="63">
        <v>15939923</v>
      </c>
      <c r="AD40" s="63">
        <v>5002526</v>
      </c>
      <c r="AE40" s="63">
        <v>244140571</v>
      </c>
      <c r="AF40" s="63">
        <v>45955666</v>
      </c>
      <c r="AG40" s="63">
        <v>0</v>
      </c>
      <c r="AH40" s="63">
        <v>32302164</v>
      </c>
      <c r="AI40" s="63">
        <v>3122318</v>
      </c>
    </row>
    <row r="41" spans="1:35" x14ac:dyDescent="0.25">
      <c r="A41" s="57" t="s">
        <v>737</v>
      </c>
      <c r="B41" s="276">
        <v>97</v>
      </c>
      <c r="C41" s="57" t="s">
        <v>1480</v>
      </c>
      <c r="D41" s="57" t="s">
        <v>1401</v>
      </c>
      <c r="E41" s="57">
        <v>157</v>
      </c>
      <c r="F41" s="57">
        <v>157</v>
      </c>
      <c r="G41" s="57">
        <v>157</v>
      </c>
      <c r="H41" s="277">
        <v>0.61309999999999998</v>
      </c>
      <c r="I41" s="58">
        <v>1309.08</v>
      </c>
      <c r="J41" s="63">
        <v>626012778</v>
      </c>
      <c r="K41" s="63">
        <v>104823016</v>
      </c>
      <c r="L41" s="63">
        <v>179119285</v>
      </c>
      <c r="M41" s="63">
        <v>40172288</v>
      </c>
      <c r="N41" s="63">
        <v>36490805</v>
      </c>
      <c r="O41" s="63">
        <v>3818685</v>
      </c>
      <c r="P41" s="63">
        <v>7460717</v>
      </c>
      <c r="Q41" s="63">
        <v>4144368</v>
      </c>
      <c r="R41" s="63">
        <v>118089308</v>
      </c>
      <c r="S41" s="63">
        <v>115596536</v>
      </c>
      <c r="T41" s="63">
        <v>0</v>
      </c>
      <c r="U41" s="63">
        <v>14121462</v>
      </c>
      <c r="V41" s="63">
        <v>2176308</v>
      </c>
      <c r="W41" s="63">
        <v>643871105</v>
      </c>
      <c r="X41" s="63">
        <v>101142013</v>
      </c>
      <c r="Y41" s="63">
        <v>185152817</v>
      </c>
      <c r="Z41" s="63">
        <v>31515489</v>
      </c>
      <c r="AA41" s="63">
        <v>53286662</v>
      </c>
      <c r="AB41" s="63">
        <v>3415374</v>
      </c>
      <c r="AC41" s="63">
        <v>5653822</v>
      </c>
      <c r="AD41" s="63">
        <v>3147424</v>
      </c>
      <c r="AE41" s="63">
        <v>127633523</v>
      </c>
      <c r="AF41" s="63">
        <v>119432691</v>
      </c>
      <c r="AG41" s="63">
        <v>0</v>
      </c>
      <c r="AH41" s="63">
        <v>11687948</v>
      </c>
      <c r="AI41" s="63">
        <v>1803342</v>
      </c>
    </row>
    <row r="42" spans="1:35" x14ac:dyDescent="0.25">
      <c r="A42" s="57" t="s">
        <v>959</v>
      </c>
      <c r="B42" s="276">
        <v>99</v>
      </c>
      <c r="C42" s="57" t="s">
        <v>1484</v>
      </c>
      <c r="D42" s="57" t="s">
        <v>1369</v>
      </c>
      <c r="E42" s="57">
        <v>140</v>
      </c>
      <c r="F42" s="57">
        <v>149</v>
      </c>
      <c r="G42" s="57">
        <v>120</v>
      </c>
      <c r="H42" s="277">
        <v>0.95010000000000006</v>
      </c>
      <c r="I42" s="58">
        <v>807.72</v>
      </c>
      <c r="J42" s="63">
        <v>258524683</v>
      </c>
      <c r="K42" s="63">
        <v>43735083</v>
      </c>
      <c r="L42" s="63">
        <v>81661750</v>
      </c>
      <c r="M42" s="63">
        <v>26976345</v>
      </c>
      <c r="N42" s="63">
        <v>28199706</v>
      </c>
      <c r="O42" s="63">
        <v>3495202</v>
      </c>
      <c r="P42" s="63">
        <v>1791509</v>
      </c>
      <c r="Q42" s="63">
        <v>3324443</v>
      </c>
      <c r="R42" s="63">
        <v>58692847</v>
      </c>
      <c r="S42" s="63">
        <v>3576809</v>
      </c>
      <c r="T42" s="63">
        <v>0</v>
      </c>
      <c r="U42" s="63">
        <v>5949661</v>
      </c>
      <c r="V42" s="63">
        <v>1121328</v>
      </c>
      <c r="W42" s="63">
        <v>346640790</v>
      </c>
      <c r="X42" s="63">
        <v>52231160</v>
      </c>
      <c r="Y42" s="63">
        <v>118460997</v>
      </c>
      <c r="Z42" s="63">
        <v>35515305</v>
      </c>
      <c r="AA42" s="63">
        <v>40871044</v>
      </c>
      <c r="AB42" s="63">
        <v>4979882</v>
      </c>
      <c r="AC42" s="63">
        <v>5762015</v>
      </c>
      <c r="AD42" s="63">
        <v>4088159</v>
      </c>
      <c r="AE42" s="63">
        <v>72605687</v>
      </c>
      <c r="AF42" s="63">
        <v>4823002</v>
      </c>
      <c r="AG42" s="63">
        <v>0</v>
      </c>
      <c r="AH42" s="63">
        <v>6167583</v>
      </c>
      <c r="AI42" s="63">
        <v>1135956</v>
      </c>
    </row>
    <row r="43" spans="1:35" x14ac:dyDescent="0.25">
      <c r="A43" s="57" t="s">
        <v>739</v>
      </c>
      <c r="B43" s="276">
        <v>100</v>
      </c>
      <c r="C43" s="57" t="s">
        <v>1373</v>
      </c>
      <c r="D43" s="57" t="s">
        <v>1386</v>
      </c>
      <c r="E43" s="57">
        <v>255</v>
      </c>
      <c r="F43" s="57">
        <v>242</v>
      </c>
      <c r="G43" s="57">
        <v>242</v>
      </c>
      <c r="H43" s="277">
        <v>0.55830000000000002</v>
      </c>
      <c r="I43" s="58">
        <v>1734.79</v>
      </c>
      <c r="J43" s="63">
        <v>698027849</v>
      </c>
      <c r="K43" s="63">
        <v>112613827</v>
      </c>
      <c r="L43" s="63">
        <v>202881842</v>
      </c>
      <c r="M43" s="63">
        <v>47590094</v>
      </c>
      <c r="N43" s="63">
        <v>18199931</v>
      </c>
      <c r="O43" s="63">
        <v>3425669</v>
      </c>
      <c r="P43" s="63">
        <v>9670071</v>
      </c>
      <c r="Q43" s="63">
        <v>1516290</v>
      </c>
      <c r="R43" s="63">
        <v>255850304</v>
      </c>
      <c r="S43" s="63">
        <v>20735674</v>
      </c>
      <c r="T43" s="63">
        <v>0</v>
      </c>
      <c r="U43" s="63">
        <v>22224451</v>
      </c>
      <c r="V43" s="63">
        <v>3319696</v>
      </c>
      <c r="W43" s="63">
        <v>648192415</v>
      </c>
      <c r="X43" s="63">
        <v>101025402</v>
      </c>
      <c r="Y43" s="63">
        <v>190066939</v>
      </c>
      <c r="Z43" s="63">
        <v>43353821</v>
      </c>
      <c r="AA43" s="63">
        <v>23666111</v>
      </c>
      <c r="AB43" s="63">
        <v>1695740</v>
      </c>
      <c r="AC43" s="63">
        <v>8770430</v>
      </c>
      <c r="AD43" s="63">
        <v>1898995</v>
      </c>
      <c r="AE43" s="63">
        <v>233397152</v>
      </c>
      <c r="AF43" s="63">
        <v>21812398</v>
      </c>
      <c r="AG43" s="63">
        <v>0</v>
      </c>
      <c r="AH43" s="63">
        <v>17865869</v>
      </c>
      <c r="AI43" s="63">
        <v>4639558</v>
      </c>
    </row>
    <row r="44" spans="1:35" x14ac:dyDescent="0.25">
      <c r="A44" s="57" t="s">
        <v>740</v>
      </c>
      <c r="B44" s="276">
        <v>101</v>
      </c>
      <c r="C44" s="57" t="s">
        <v>1421</v>
      </c>
      <c r="D44" s="57" t="s">
        <v>1401</v>
      </c>
      <c r="E44" s="57">
        <v>18</v>
      </c>
      <c r="F44" s="57">
        <v>18</v>
      </c>
      <c r="G44" s="57">
        <v>18</v>
      </c>
      <c r="H44" s="277">
        <v>0.31379999999999997</v>
      </c>
      <c r="I44" s="58">
        <v>248.03</v>
      </c>
      <c r="J44" s="63">
        <v>144510606</v>
      </c>
      <c r="K44" s="63">
        <v>3465443</v>
      </c>
      <c r="L44" s="63">
        <v>44253951</v>
      </c>
      <c r="M44" s="63">
        <v>11679524</v>
      </c>
      <c r="N44" s="63">
        <v>11676262</v>
      </c>
      <c r="O44" s="63">
        <v>346112</v>
      </c>
      <c r="P44" s="63">
        <v>4523276</v>
      </c>
      <c r="Q44" s="63">
        <v>2479657</v>
      </c>
      <c r="R44" s="63">
        <v>36105425</v>
      </c>
      <c r="S44" s="63">
        <v>21795332</v>
      </c>
      <c r="T44" s="63">
        <v>0</v>
      </c>
      <c r="U44" s="63">
        <v>6951809</v>
      </c>
      <c r="V44" s="63">
        <v>1233815</v>
      </c>
      <c r="W44" s="63">
        <v>133648229</v>
      </c>
      <c r="X44" s="63">
        <v>3360500</v>
      </c>
      <c r="Y44" s="63">
        <v>39432698</v>
      </c>
      <c r="Z44" s="63">
        <v>6840453</v>
      </c>
      <c r="AA44" s="63">
        <v>18621189</v>
      </c>
      <c r="AB44" s="63">
        <v>325203</v>
      </c>
      <c r="AC44" s="63">
        <v>4051046</v>
      </c>
      <c r="AD44" s="63">
        <v>2436101</v>
      </c>
      <c r="AE44" s="63">
        <v>34149778</v>
      </c>
      <c r="AF44" s="63">
        <v>20173620</v>
      </c>
      <c r="AG44" s="63">
        <v>0</v>
      </c>
      <c r="AH44" s="63">
        <v>3405179</v>
      </c>
      <c r="AI44" s="63">
        <v>852462</v>
      </c>
    </row>
    <row r="45" spans="1:35" x14ac:dyDescent="0.25">
      <c r="A45" s="57" t="s">
        <v>1490</v>
      </c>
      <c r="B45" s="276">
        <v>11467</v>
      </c>
      <c r="C45" s="57" t="s">
        <v>1492</v>
      </c>
      <c r="D45" s="57" t="s">
        <v>1369</v>
      </c>
      <c r="E45" s="57">
        <v>77</v>
      </c>
      <c r="F45" s="57">
        <v>44</v>
      </c>
      <c r="G45" s="57">
        <v>36</v>
      </c>
      <c r="H45" s="277">
        <v>0.73970000000000002</v>
      </c>
      <c r="I45" s="58">
        <v>312.11</v>
      </c>
      <c r="J45" s="63">
        <v>108888364</v>
      </c>
      <c r="K45" s="63">
        <v>21548512</v>
      </c>
      <c r="L45" s="63">
        <v>27653052</v>
      </c>
      <c r="M45" s="63">
        <v>5976604</v>
      </c>
      <c r="N45" s="63">
        <v>8664987</v>
      </c>
      <c r="O45" s="63">
        <v>1222866</v>
      </c>
      <c r="P45" s="63">
        <v>2389780</v>
      </c>
      <c r="Q45" s="63">
        <v>5563350</v>
      </c>
      <c r="R45" s="63">
        <v>31201250</v>
      </c>
      <c r="S45" s="63">
        <v>1156968</v>
      </c>
      <c r="T45" s="63">
        <v>0</v>
      </c>
      <c r="U45" s="63">
        <v>2990969</v>
      </c>
      <c r="V45" s="63">
        <v>520026</v>
      </c>
      <c r="W45" s="63">
        <v>186454846</v>
      </c>
      <c r="X45" s="63">
        <v>31554309</v>
      </c>
      <c r="Y45" s="63">
        <v>55015506</v>
      </c>
      <c r="Z45" s="63">
        <v>8070139</v>
      </c>
      <c r="AA45" s="63">
        <v>16902354</v>
      </c>
      <c r="AB45" s="63">
        <v>1967667</v>
      </c>
      <c r="AC45" s="63">
        <v>3140833</v>
      </c>
      <c r="AD45" s="63">
        <v>8473345</v>
      </c>
      <c r="AE45" s="63">
        <v>55082078</v>
      </c>
      <c r="AF45" s="63">
        <v>1996788</v>
      </c>
      <c r="AG45" s="63">
        <v>0</v>
      </c>
      <c r="AH45" s="63">
        <v>3741231</v>
      </c>
      <c r="AI45" s="63">
        <v>510596</v>
      </c>
    </row>
    <row r="46" spans="1:35" x14ac:dyDescent="0.25">
      <c r="A46" s="57" t="s">
        <v>742</v>
      </c>
      <c r="B46" s="276">
        <v>103</v>
      </c>
      <c r="C46" s="57" t="s">
        <v>1373</v>
      </c>
      <c r="D46" s="57" t="s">
        <v>1413</v>
      </c>
      <c r="E46" s="57">
        <v>118</v>
      </c>
      <c r="F46" s="57">
        <v>118</v>
      </c>
      <c r="G46" s="57">
        <v>75</v>
      </c>
      <c r="H46" s="277">
        <v>0.32539999999999997</v>
      </c>
      <c r="I46" s="58">
        <v>704.66</v>
      </c>
      <c r="J46" s="63">
        <v>425099159</v>
      </c>
      <c r="K46" s="63">
        <v>132982427</v>
      </c>
      <c r="L46" s="63">
        <v>140113472</v>
      </c>
      <c r="M46" s="63">
        <v>11857396</v>
      </c>
      <c r="N46" s="63">
        <v>2576085</v>
      </c>
      <c r="O46" s="63">
        <v>8096509</v>
      </c>
      <c r="P46" s="63">
        <v>988446</v>
      </c>
      <c r="Q46" s="63">
        <v>1377694</v>
      </c>
      <c r="R46" s="63">
        <v>108584647</v>
      </c>
      <c r="S46" s="63">
        <v>13864458</v>
      </c>
      <c r="T46" s="63">
        <v>0</v>
      </c>
      <c r="U46" s="63">
        <v>4602512</v>
      </c>
      <c r="V46" s="63">
        <v>55513</v>
      </c>
      <c r="W46" s="63">
        <v>396557225</v>
      </c>
      <c r="X46" s="63">
        <v>45078056</v>
      </c>
      <c r="Y46" s="63">
        <v>160137457</v>
      </c>
      <c r="Z46" s="63">
        <v>4214950</v>
      </c>
      <c r="AA46" s="63">
        <v>3245020</v>
      </c>
      <c r="AB46" s="63">
        <v>12464977</v>
      </c>
      <c r="AC46" s="63">
        <v>12987976</v>
      </c>
      <c r="AD46" s="63">
        <v>818380</v>
      </c>
      <c r="AE46" s="63">
        <v>128899588</v>
      </c>
      <c r="AF46" s="63">
        <v>22350891</v>
      </c>
      <c r="AG46" s="63">
        <v>0</v>
      </c>
      <c r="AH46" s="63">
        <v>6281196</v>
      </c>
      <c r="AI46" s="63">
        <v>78734</v>
      </c>
    </row>
    <row r="47" spans="1:35" x14ac:dyDescent="0.25">
      <c r="A47" s="57" t="s">
        <v>743</v>
      </c>
      <c r="B47" s="276">
        <v>105</v>
      </c>
      <c r="C47" s="57" t="s">
        <v>1421</v>
      </c>
      <c r="D47" s="57" t="s">
        <v>1401</v>
      </c>
      <c r="E47" s="57">
        <v>339</v>
      </c>
      <c r="F47" s="57">
        <v>339</v>
      </c>
      <c r="G47" s="57">
        <v>339</v>
      </c>
      <c r="H47" s="277">
        <v>0.73950000000000005</v>
      </c>
      <c r="I47" s="58">
        <v>2564</v>
      </c>
      <c r="J47" s="63">
        <v>2096976300</v>
      </c>
      <c r="K47" s="63">
        <v>226817292</v>
      </c>
      <c r="L47" s="63">
        <v>626507404</v>
      </c>
      <c r="M47" s="63">
        <v>98249773</v>
      </c>
      <c r="N47" s="63">
        <v>50041181</v>
      </c>
      <c r="O47" s="63">
        <v>9381886</v>
      </c>
      <c r="P47" s="63">
        <v>15373326</v>
      </c>
      <c r="Q47" s="63">
        <v>86035467</v>
      </c>
      <c r="R47" s="63">
        <v>898620683</v>
      </c>
      <c r="S47" s="63">
        <v>69194117</v>
      </c>
      <c r="T47" s="63">
        <v>0</v>
      </c>
      <c r="U47" s="63">
        <v>13594943</v>
      </c>
      <c r="V47" s="63">
        <v>3160228</v>
      </c>
      <c r="W47" s="63">
        <v>2048862617</v>
      </c>
      <c r="X47" s="63">
        <v>199859528</v>
      </c>
      <c r="Y47" s="63">
        <v>615863906</v>
      </c>
      <c r="Z47" s="63">
        <v>71387031</v>
      </c>
      <c r="AA47" s="63">
        <v>75896633</v>
      </c>
      <c r="AB47" s="63">
        <v>8794338</v>
      </c>
      <c r="AC47" s="63">
        <v>13480576</v>
      </c>
      <c r="AD47" s="63">
        <v>69723911</v>
      </c>
      <c r="AE47" s="63">
        <v>911080780</v>
      </c>
      <c r="AF47" s="63">
        <v>74863486</v>
      </c>
      <c r="AG47" s="63">
        <v>0</v>
      </c>
      <c r="AH47" s="63">
        <v>6038844</v>
      </c>
      <c r="AI47" s="63">
        <v>1873584</v>
      </c>
    </row>
    <row r="48" spans="1:35" x14ac:dyDescent="0.25">
      <c r="A48" s="57" t="s">
        <v>2906</v>
      </c>
      <c r="B48" s="276">
        <v>21965</v>
      </c>
      <c r="C48" s="57" t="s">
        <v>1398</v>
      </c>
      <c r="D48" s="57" t="s">
        <v>1401</v>
      </c>
      <c r="E48" s="57">
        <v>18</v>
      </c>
      <c r="F48" s="57">
        <v>18</v>
      </c>
      <c r="G48" s="57">
        <v>10</v>
      </c>
      <c r="H48" s="277">
        <v>0.31180000000000002</v>
      </c>
      <c r="I48" s="58">
        <v>147.16</v>
      </c>
      <c r="J48" s="63">
        <v>68921384</v>
      </c>
      <c r="K48" s="63">
        <v>6296786</v>
      </c>
      <c r="L48" s="63">
        <v>25757603</v>
      </c>
      <c r="M48" s="63">
        <v>13152072</v>
      </c>
      <c r="N48" s="63">
        <v>1381987</v>
      </c>
      <c r="O48" s="63">
        <v>626675</v>
      </c>
      <c r="P48" s="63">
        <v>2032816</v>
      </c>
      <c r="Q48" s="63">
        <v>1320133</v>
      </c>
      <c r="R48" s="63">
        <v>11407462</v>
      </c>
      <c r="S48" s="63">
        <v>4904138</v>
      </c>
      <c r="T48" s="63">
        <v>0</v>
      </c>
      <c r="U48" s="63">
        <v>1883203</v>
      </c>
      <c r="V48" s="63">
        <v>158509</v>
      </c>
      <c r="W48" s="63" t="s">
        <v>676</v>
      </c>
      <c r="X48" s="63" t="s">
        <v>676</v>
      </c>
      <c r="Y48" s="63" t="s">
        <v>676</v>
      </c>
      <c r="Z48" s="63" t="s">
        <v>676</v>
      </c>
      <c r="AA48" s="63" t="s">
        <v>676</v>
      </c>
      <c r="AB48" s="63" t="s">
        <v>676</v>
      </c>
      <c r="AC48" s="63" t="s">
        <v>676</v>
      </c>
      <c r="AD48" s="63" t="s">
        <v>676</v>
      </c>
      <c r="AE48" s="63" t="s">
        <v>676</v>
      </c>
      <c r="AF48" s="63" t="s">
        <v>676</v>
      </c>
      <c r="AG48" s="63" t="s">
        <v>676</v>
      </c>
      <c r="AH48" s="63" t="s">
        <v>676</v>
      </c>
      <c r="AI48" s="63" t="s">
        <v>676</v>
      </c>
    </row>
    <row r="49" spans="1:35" x14ac:dyDescent="0.25">
      <c r="A49" s="57" t="s">
        <v>744</v>
      </c>
      <c r="B49" s="276">
        <v>345</v>
      </c>
      <c r="C49" s="57" t="s">
        <v>1421</v>
      </c>
      <c r="D49" s="57" t="s">
        <v>1369</v>
      </c>
      <c r="E49" s="57">
        <v>403</v>
      </c>
      <c r="F49" s="57">
        <v>403</v>
      </c>
      <c r="G49" s="57">
        <v>403</v>
      </c>
      <c r="H49" s="277">
        <v>0.78189999999999993</v>
      </c>
      <c r="I49" s="58">
        <v>2496</v>
      </c>
      <c r="J49" s="63">
        <v>1870344673</v>
      </c>
      <c r="K49" s="63">
        <v>299554146</v>
      </c>
      <c r="L49" s="63">
        <v>554914213</v>
      </c>
      <c r="M49" s="63">
        <v>188117689</v>
      </c>
      <c r="N49" s="63">
        <v>191940885</v>
      </c>
      <c r="O49" s="63">
        <v>5183532</v>
      </c>
      <c r="P49" s="63">
        <v>65020605</v>
      </c>
      <c r="Q49" s="63">
        <v>90739464</v>
      </c>
      <c r="R49" s="63">
        <v>401844668</v>
      </c>
      <c r="S49" s="63">
        <v>34062092</v>
      </c>
      <c r="T49" s="63">
        <v>0</v>
      </c>
      <c r="U49" s="63">
        <v>30613829</v>
      </c>
      <c r="V49" s="63">
        <v>8353550</v>
      </c>
      <c r="W49" s="63">
        <v>1837086710</v>
      </c>
      <c r="X49" s="63">
        <v>278440949</v>
      </c>
      <c r="Y49" s="63">
        <v>555392308</v>
      </c>
      <c r="Z49" s="63">
        <v>142164914</v>
      </c>
      <c r="AA49" s="63">
        <v>266569580</v>
      </c>
      <c r="AB49" s="63">
        <v>5980460</v>
      </c>
      <c r="AC49" s="63">
        <v>64946674</v>
      </c>
      <c r="AD49" s="63">
        <v>65105552</v>
      </c>
      <c r="AE49" s="63">
        <v>392891475</v>
      </c>
      <c r="AF49" s="63">
        <v>38559207</v>
      </c>
      <c r="AG49" s="63">
        <v>0</v>
      </c>
      <c r="AH49" s="63">
        <v>21670282</v>
      </c>
      <c r="AI49" s="63">
        <v>5365309</v>
      </c>
    </row>
    <row r="50" spans="1:35" x14ac:dyDescent="0.25">
      <c r="A50" s="57" t="s">
        <v>745</v>
      </c>
      <c r="B50" s="276">
        <v>3112</v>
      </c>
      <c r="C50" s="57" t="s">
        <v>1373</v>
      </c>
      <c r="D50" s="57" t="s">
        <v>1369</v>
      </c>
      <c r="E50" s="57">
        <v>413</v>
      </c>
      <c r="F50" s="57">
        <v>413</v>
      </c>
      <c r="G50" s="57">
        <v>413</v>
      </c>
      <c r="H50" s="277">
        <v>0.61649999999999994</v>
      </c>
      <c r="I50" s="58">
        <v>1770.28</v>
      </c>
      <c r="J50" s="63">
        <v>1304387288</v>
      </c>
      <c r="K50" s="63">
        <v>248697085</v>
      </c>
      <c r="L50" s="63">
        <v>429043419</v>
      </c>
      <c r="M50" s="63">
        <v>112619728</v>
      </c>
      <c r="N50" s="63">
        <v>59966573</v>
      </c>
      <c r="O50" s="63">
        <v>12449528</v>
      </c>
      <c r="P50" s="63">
        <v>7325404</v>
      </c>
      <c r="Q50" s="63">
        <v>11954118</v>
      </c>
      <c r="R50" s="63">
        <v>332817526</v>
      </c>
      <c r="S50" s="63">
        <v>47863761</v>
      </c>
      <c r="T50" s="63">
        <v>0</v>
      </c>
      <c r="U50" s="63">
        <v>32711165</v>
      </c>
      <c r="V50" s="63">
        <v>8938981</v>
      </c>
      <c r="W50" s="63">
        <v>1081668745</v>
      </c>
      <c r="X50" s="63">
        <v>196993919</v>
      </c>
      <c r="Y50" s="63">
        <v>371152449</v>
      </c>
      <c r="Z50" s="63">
        <v>77635742</v>
      </c>
      <c r="AA50" s="63">
        <v>65636501</v>
      </c>
      <c r="AB50" s="63">
        <v>8513742</v>
      </c>
      <c r="AC50" s="63">
        <v>6803289</v>
      </c>
      <c r="AD50" s="63">
        <v>9504556</v>
      </c>
      <c r="AE50" s="63">
        <v>278385566</v>
      </c>
      <c r="AF50" s="63">
        <v>38393985</v>
      </c>
      <c r="AG50" s="63">
        <v>0</v>
      </c>
      <c r="AH50" s="63">
        <v>25200730</v>
      </c>
      <c r="AI50" s="63">
        <v>3448266</v>
      </c>
    </row>
    <row r="51" spans="1:35" x14ac:dyDescent="0.25">
      <c r="A51" s="57" t="s">
        <v>746</v>
      </c>
      <c r="B51" s="276">
        <v>127</v>
      </c>
      <c r="C51" s="57" t="s">
        <v>1476</v>
      </c>
      <c r="D51" s="57" t="s">
        <v>1386</v>
      </c>
      <c r="E51" s="57">
        <v>333</v>
      </c>
      <c r="F51" s="57">
        <v>333</v>
      </c>
      <c r="G51" s="57">
        <v>333</v>
      </c>
      <c r="H51" s="277">
        <v>0.54120000000000001</v>
      </c>
      <c r="I51" s="58">
        <v>1377</v>
      </c>
      <c r="J51" s="63">
        <v>2347232466</v>
      </c>
      <c r="K51" s="63">
        <v>720464794</v>
      </c>
      <c r="L51" s="63">
        <v>507546125</v>
      </c>
      <c r="M51" s="63">
        <v>201030482</v>
      </c>
      <c r="N51" s="63">
        <v>188287956</v>
      </c>
      <c r="O51" s="63">
        <v>9119715</v>
      </c>
      <c r="P51" s="63">
        <v>15472652</v>
      </c>
      <c r="Q51" s="63">
        <v>33871199</v>
      </c>
      <c r="R51" s="63">
        <v>600085407</v>
      </c>
      <c r="S51" s="63">
        <v>14020307</v>
      </c>
      <c r="T51" s="63">
        <v>0</v>
      </c>
      <c r="U51" s="63">
        <v>53317796</v>
      </c>
      <c r="V51" s="63">
        <v>4016033</v>
      </c>
      <c r="W51" s="63">
        <v>2076276730</v>
      </c>
      <c r="X51" s="63">
        <v>615708208</v>
      </c>
      <c r="Y51" s="63">
        <v>478785001</v>
      </c>
      <c r="Z51" s="63">
        <v>150144181</v>
      </c>
      <c r="AA51" s="63">
        <v>211563389</v>
      </c>
      <c r="AB51" s="63">
        <v>8935164</v>
      </c>
      <c r="AC51" s="63">
        <v>12252655</v>
      </c>
      <c r="AD51" s="63">
        <v>32583099</v>
      </c>
      <c r="AE51" s="63">
        <v>516472968</v>
      </c>
      <c r="AF51" s="63">
        <v>7667395</v>
      </c>
      <c r="AG51" s="63">
        <v>0</v>
      </c>
      <c r="AH51" s="63">
        <v>38699503</v>
      </c>
      <c r="AI51" s="63">
        <v>3465167</v>
      </c>
    </row>
    <row r="52" spans="1:35" x14ac:dyDescent="0.25">
      <c r="A52" s="57" t="s">
        <v>962</v>
      </c>
      <c r="B52" s="276">
        <v>6963</v>
      </c>
      <c r="C52" s="57" t="s">
        <v>1503</v>
      </c>
      <c r="D52" s="57" t="s">
        <v>1413</v>
      </c>
      <c r="E52" s="57">
        <v>9</v>
      </c>
      <c r="F52" s="57">
        <v>9</v>
      </c>
      <c r="G52" s="57">
        <v>9</v>
      </c>
      <c r="H52" s="277">
        <v>0.38130000000000003</v>
      </c>
      <c r="I52" s="58">
        <v>139.49</v>
      </c>
      <c r="J52" s="63">
        <v>34527781</v>
      </c>
      <c r="K52" s="63">
        <v>0</v>
      </c>
      <c r="L52" s="63">
        <v>0</v>
      </c>
      <c r="M52" s="63">
        <v>7719424</v>
      </c>
      <c r="N52" s="63">
        <v>6808878</v>
      </c>
      <c r="O52" s="63">
        <v>0</v>
      </c>
      <c r="P52" s="63">
        <v>11597000</v>
      </c>
      <c r="Q52" s="63">
        <v>0</v>
      </c>
      <c r="R52" s="63">
        <v>7480121</v>
      </c>
      <c r="S52" s="63">
        <v>373768</v>
      </c>
      <c r="T52" s="63">
        <v>548590</v>
      </c>
      <c r="U52" s="63">
        <v>0</v>
      </c>
      <c r="V52" s="63">
        <v>0</v>
      </c>
      <c r="W52" s="63">
        <v>33434349</v>
      </c>
      <c r="X52" s="63">
        <v>0</v>
      </c>
      <c r="Y52" s="63">
        <v>0</v>
      </c>
      <c r="Z52" s="63">
        <v>6203819</v>
      </c>
      <c r="AA52" s="63">
        <v>4775466</v>
      </c>
      <c r="AB52" s="63">
        <v>0</v>
      </c>
      <c r="AC52" s="63">
        <v>13279065</v>
      </c>
      <c r="AD52" s="63">
        <v>0</v>
      </c>
      <c r="AE52" s="63">
        <v>7825269</v>
      </c>
      <c r="AF52" s="63">
        <v>860964</v>
      </c>
      <c r="AG52" s="63">
        <v>489766</v>
      </c>
      <c r="AH52" s="63">
        <v>0</v>
      </c>
      <c r="AI52" s="63">
        <v>0</v>
      </c>
    </row>
    <row r="53" spans="1:35" x14ac:dyDescent="0.25">
      <c r="A53" s="57" t="s">
        <v>749</v>
      </c>
      <c r="B53" s="276">
        <v>25</v>
      </c>
      <c r="C53" s="57" t="s">
        <v>1506</v>
      </c>
      <c r="D53" s="57" t="s">
        <v>1369</v>
      </c>
      <c r="E53" s="57">
        <v>216</v>
      </c>
      <c r="F53" s="57">
        <v>178</v>
      </c>
      <c r="G53" s="57">
        <v>178</v>
      </c>
      <c r="H53" s="277">
        <v>4.5499999999999999E-2</v>
      </c>
      <c r="I53" s="58">
        <v>956.44</v>
      </c>
      <c r="J53" s="63">
        <v>444158700</v>
      </c>
      <c r="K53" s="63">
        <v>97026083</v>
      </c>
      <c r="L53" s="63">
        <v>108243780</v>
      </c>
      <c r="M53" s="63">
        <v>83840016</v>
      </c>
      <c r="N53" s="63">
        <v>14254660</v>
      </c>
      <c r="O53" s="63">
        <v>3430361</v>
      </c>
      <c r="P53" s="63">
        <v>3100622</v>
      </c>
      <c r="Q53" s="63">
        <v>2574979</v>
      </c>
      <c r="R53" s="63">
        <v>89354561</v>
      </c>
      <c r="S53" s="63">
        <v>18842239</v>
      </c>
      <c r="T53" s="63">
        <v>0</v>
      </c>
      <c r="U53" s="63">
        <v>22245467</v>
      </c>
      <c r="V53" s="63">
        <v>1245932</v>
      </c>
      <c r="W53" s="63">
        <v>573873360</v>
      </c>
      <c r="X53" s="63">
        <v>117398325</v>
      </c>
      <c r="Y53" s="63">
        <v>147022354</v>
      </c>
      <c r="Z53" s="63">
        <v>131751126</v>
      </c>
      <c r="AA53" s="63">
        <v>29142250</v>
      </c>
      <c r="AB53" s="63">
        <v>3253432</v>
      </c>
      <c r="AC53" s="63">
        <v>2450279</v>
      </c>
      <c r="AD53" s="63">
        <v>5063881</v>
      </c>
      <c r="AE53" s="63">
        <v>95020197</v>
      </c>
      <c r="AF53" s="63">
        <v>23143544</v>
      </c>
      <c r="AG53" s="63">
        <v>0</v>
      </c>
      <c r="AH53" s="63">
        <v>17731165</v>
      </c>
      <c r="AI53" s="63">
        <v>1896807</v>
      </c>
    </row>
    <row r="54" spans="1:35" x14ac:dyDescent="0.25">
      <c r="A54" s="57" t="s">
        <v>750</v>
      </c>
      <c r="B54" s="276">
        <v>122</v>
      </c>
      <c r="C54" s="57" t="s">
        <v>1511</v>
      </c>
      <c r="D54" s="57" t="s">
        <v>1369</v>
      </c>
      <c r="E54" s="57">
        <v>441</v>
      </c>
      <c r="F54" s="57">
        <v>441</v>
      </c>
      <c r="G54" s="57">
        <v>441</v>
      </c>
      <c r="H54" s="277">
        <v>0.97420000000000007</v>
      </c>
      <c r="I54" s="58">
        <v>4315.32</v>
      </c>
      <c r="J54" s="63">
        <v>1756093463</v>
      </c>
      <c r="K54" s="63">
        <v>282818934</v>
      </c>
      <c r="L54" s="63">
        <v>588247517</v>
      </c>
      <c r="M54" s="63">
        <v>8056867</v>
      </c>
      <c r="N54" s="63">
        <v>229876689</v>
      </c>
      <c r="O54" s="63">
        <v>12744279</v>
      </c>
      <c r="P54" s="63">
        <v>9523847</v>
      </c>
      <c r="Q54" s="63">
        <v>17872536</v>
      </c>
      <c r="R54" s="63">
        <v>499049827</v>
      </c>
      <c r="S54" s="63">
        <v>43844899</v>
      </c>
      <c r="T54" s="63">
        <v>29483401</v>
      </c>
      <c r="U54" s="63">
        <v>26600574</v>
      </c>
      <c r="V54" s="63">
        <v>7974093</v>
      </c>
      <c r="W54" s="63">
        <v>1628778778</v>
      </c>
      <c r="X54" s="63">
        <v>238003081</v>
      </c>
      <c r="Y54" s="63">
        <v>551010795</v>
      </c>
      <c r="Z54" s="63">
        <v>34570445</v>
      </c>
      <c r="AA54" s="63">
        <v>191184452</v>
      </c>
      <c r="AB54" s="63">
        <v>11746338</v>
      </c>
      <c r="AC54" s="63">
        <v>5274799</v>
      </c>
      <c r="AD54" s="63">
        <v>17169639</v>
      </c>
      <c r="AE54" s="63">
        <v>491087015</v>
      </c>
      <c r="AF54" s="63">
        <v>40897254</v>
      </c>
      <c r="AG54" s="63">
        <v>24368032</v>
      </c>
      <c r="AH54" s="63">
        <v>18238919</v>
      </c>
      <c r="AI54" s="63">
        <v>5228009</v>
      </c>
    </row>
    <row r="55" spans="1:35" x14ac:dyDescent="0.25">
      <c r="A55" s="57" t="s">
        <v>751</v>
      </c>
      <c r="B55" s="276">
        <v>3113</v>
      </c>
      <c r="C55" s="57" t="s">
        <v>1514</v>
      </c>
      <c r="D55" s="57" t="s">
        <v>1369</v>
      </c>
      <c r="E55" s="57">
        <v>852</v>
      </c>
      <c r="F55" s="57">
        <v>738</v>
      </c>
      <c r="G55" s="57">
        <v>518</v>
      </c>
      <c r="H55" s="277">
        <v>0.88900000000000001</v>
      </c>
      <c r="I55" s="58">
        <v>4558.1099999999997</v>
      </c>
      <c r="J55" s="63">
        <v>3259880816</v>
      </c>
      <c r="K55" s="63">
        <v>694252979</v>
      </c>
      <c r="L55" s="63">
        <v>1056527495</v>
      </c>
      <c r="M55" s="63">
        <v>455482295</v>
      </c>
      <c r="N55" s="63">
        <v>209661629</v>
      </c>
      <c r="O55" s="63">
        <v>23731537</v>
      </c>
      <c r="P55" s="63">
        <v>15806940</v>
      </c>
      <c r="Q55" s="63">
        <v>34656576</v>
      </c>
      <c r="R55" s="63">
        <v>637031465</v>
      </c>
      <c r="S55" s="63">
        <v>66271119</v>
      </c>
      <c r="T55" s="63">
        <v>0</v>
      </c>
      <c r="U55" s="63">
        <v>38874651</v>
      </c>
      <c r="V55" s="63">
        <v>27584130</v>
      </c>
      <c r="W55" s="63">
        <v>2851895525</v>
      </c>
      <c r="X55" s="63">
        <v>531815846</v>
      </c>
      <c r="Y55" s="63">
        <v>966446875</v>
      </c>
      <c r="Z55" s="63">
        <v>474450798</v>
      </c>
      <c r="AA55" s="63">
        <v>139115354</v>
      </c>
      <c r="AB55" s="63">
        <v>21148704</v>
      </c>
      <c r="AC55" s="63">
        <v>10459221</v>
      </c>
      <c r="AD55" s="63">
        <v>30310958</v>
      </c>
      <c r="AE55" s="63">
        <v>567749264</v>
      </c>
      <c r="AF55" s="63">
        <v>61604985</v>
      </c>
      <c r="AG55" s="63">
        <v>0</v>
      </c>
      <c r="AH55" s="63">
        <v>28309644</v>
      </c>
      <c r="AI55" s="63">
        <v>20483876</v>
      </c>
    </row>
    <row r="56" spans="1:35" x14ac:dyDescent="0.25">
      <c r="A56" s="57" t="s">
        <v>846</v>
      </c>
      <c r="B56" s="276">
        <v>42</v>
      </c>
      <c r="C56" s="57" t="s">
        <v>1484</v>
      </c>
      <c r="D56" s="57" t="s">
        <v>1386</v>
      </c>
      <c r="E56" s="57">
        <v>159</v>
      </c>
      <c r="F56" s="57">
        <v>122</v>
      </c>
      <c r="G56" s="57">
        <v>81</v>
      </c>
      <c r="H56" s="277">
        <v>0.63340000000000007</v>
      </c>
      <c r="I56" s="58">
        <v>510.92</v>
      </c>
      <c r="J56" s="63">
        <v>99656495</v>
      </c>
      <c r="K56" s="63">
        <v>18510428</v>
      </c>
      <c r="L56" s="63">
        <v>14462925</v>
      </c>
      <c r="M56" s="63">
        <v>23486348</v>
      </c>
      <c r="N56" s="63">
        <v>13090555</v>
      </c>
      <c r="O56" s="63">
        <v>832878</v>
      </c>
      <c r="P56" s="63">
        <v>1836353</v>
      </c>
      <c r="Q56" s="63">
        <v>895527</v>
      </c>
      <c r="R56" s="63">
        <v>20202998</v>
      </c>
      <c r="S56" s="63">
        <v>1844575</v>
      </c>
      <c r="T56" s="63">
        <v>0</v>
      </c>
      <c r="U56" s="63">
        <v>3589499</v>
      </c>
      <c r="V56" s="63">
        <v>904409</v>
      </c>
      <c r="W56" s="63">
        <v>178658470</v>
      </c>
      <c r="X56" s="63">
        <v>33350085</v>
      </c>
      <c r="Y56" s="63">
        <v>26846319</v>
      </c>
      <c r="Z56" s="63">
        <v>38980802</v>
      </c>
      <c r="AA56" s="63">
        <v>25586978</v>
      </c>
      <c r="AB56" s="63">
        <v>1834820</v>
      </c>
      <c r="AC56" s="63">
        <v>1613869</v>
      </c>
      <c r="AD56" s="63">
        <v>1717255</v>
      </c>
      <c r="AE56" s="63">
        <v>39662120</v>
      </c>
      <c r="AF56" s="63">
        <v>3425981</v>
      </c>
      <c r="AG56" s="63">
        <v>0</v>
      </c>
      <c r="AH56" s="63">
        <v>4526585</v>
      </c>
      <c r="AI56" s="63">
        <v>1113656</v>
      </c>
    </row>
    <row r="57" spans="1:35" x14ac:dyDescent="0.25">
      <c r="A57" s="57" t="s">
        <v>753</v>
      </c>
      <c r="B57" s="276">
        <v>8701</v>
      </c>
      <c r="C57" s="57" t="s">
        <v>1484</v>
      </c>
      <c r="D57" s="57" t="s">
        <v>1369</v>
      </c>
      <c r="E57" s="57">
        <v>235</v>
      </c>
      <c r="F57" s="57">
        <v>235</v>
      </c>
      <c r="G57" s="57">
        <v>191</v>
      </c>
      <c r="H57" s="277">
        <v>0.85549999999999993</v>
      </c>
      <c r="I57" s="58">
        <v>1115.57</v>
      </c>
      <c r="J57" s="63">
        <v>441139455</v>
      </c>
      <c r="K57" s="63">
        <v>93907192</v>
      </c>
      <c r="L57" s="63">
        <v>118141372</v>
      </c>
      <c r="M57" s="63">
        <v>38563327</v>
      </c>
      <c r="N57" s="63">
        <v>70960660</v>
      </c>
      <c r="O57" s="63">
        <v>5766381</v>
      </c>
      <c r="P57" s="63">
        <v>4146836</v>
      </c>
      <c r="Q57" s="63">
        <v>6548705</v>
      </c>
      <c r="R57" s="63">
        <v>80708126</v>
      </c>
      <c r="S57" s="63">
        <v>9733240</v>
      </c>
      <c r="T57" s="63">
        <v>0</v>
      </c>
      <c r="U57" s="63">
        <v>10086878</v>
      </c>
      <c r="V57" s="63">
        <v>2576738</v>
      </c>
      <c r="W57" s="63">
        <v>684627653</v>
      </c>
      <c r="X57" s="63">
        <v>133369172</v>
      </c>
      <c r="Y57" s="63">
        <v>194593061</v>
      </c>
      <c r="Z57" s="63">
        <v>54901922</v>
      </c>
      <c r="AA57" s="63">
        <v>105839803</v>
      </c>
      <c r="AB57" s="63">
        <v>11956646</v>
      </c>
      <c r="AC57" s="63">
        <v>2547100</v>
      </c>
      <c r="AD57" s="63">
        <v>12245726</v>
      </c>
      <c r="AE57" s="63">
        <v>138550398</v>
      </c>
      <c r="AF57" s="63">
        <v>15181849</v>
      </c>
      <c r="AG57" s="63">
        <v>0</v>
      </c>
      <c r="AH57" s="63">
        <v>12912069</v>
      </c>
      <c r="AI57" s="63">
        <v>2529907</v>
      </c>
    </row>
    <row r="58" spans="1:35" x14ac:dyDescent="0.25">
      <c r="A58" s="57" t="s">
        <v>849</v>
      </c>
      <c r="B58" s="276">
        <v>75</v>
      </c>
      <c r="C58" s="57" t="s">
        <v>1484</v>
      </c>
      <c r="D58" s="57" t="s">
        <v>1369</v>
      </c>
      <c r="E58" s="57">
        <v>348</v>
      </c>
      <c r="F58" s="57">
        <v>263</v>
      </c>
      <c r="G58" s="57">
        <v>141</v>
      </c>
      <c r="H58" s="277">
        <v>0.91620000000000001</v>
      </c>
      <c r="I58" s="58">
        <v>1035.73</v>
      </c>
      <c r="J58" s="63">
        <v>313083407</v>
      </c>
      <c r="K58" s="63">
        <v>56927567</v>
      </c>
      <c r="L58" s="63">
        <v>81098363</v>
      </c>
      <c r="M58" s="63">
        <v>33286405</v>
      </c>
      <c r="N58" s="63">
        <v>53606736</v>
      </c>
      <c r="O58" s="63">
        <v>1527247</v>
      </c>
      <c r="P58" s="63">
        <v>3940226</v>
      </c>
      <c r="Q58" s="63">
        <v>4043604</v>
      </c>
      <c r="R58" s="63">
        <v>64302825</v>
      </c>
      <c r="S58" s="63">
        <v>3504245</v>
      </c>
      <c r="T58" s="63">
        <v>0</v>
      </c>
      <c r="U58" s="63">
        <v>8621898</v>
      </c>
      <c r="V58" s="63">
        <v>2224291</v>
      </c>
      <c r="W58" s="63">
        <v>490259890</v>
      </c>
      <c r="X58" s="63">
        <v>84909552</v>
      </c>
      <c r="Y58" s="63">
        <v>132250896</v>
      </c>
      <c r="Z58" s="63">
        <v>54664833</v>
      </c>
      <c r="AA58" s="63">
        <v>76728445</v>
      </c>
      <c r="AB58" s="63">
        <v>3856822</v>
      </c>
      <c r="AC58" s="63">
        <v>4465477</v>
      </c>
      <c r="AD58" s="63">
        <v>5750694</v>
      </c>
      <c r="AE58" s="63">
        <v>109634358</v>
      </c>
      <c r="AF58" s="63">
        <v>6065371</v>
      </c>
      <c r="AG58" s="63">
        <v>0</v>
      </c>
      <c r="AH58" s="63">
        <v>9569818</v>
      </c>
      <c r="AI58" s="63">
        <v>2363624</v>
      </c>
    </row>
    <row r="59" spans="1:35" x14ac:dyDescent="0.25">
      <c r="A59" s="57" t="s">
        <v>850</v>
      </c>
      <c r="B59" s="276">
        <v>41</v>
      </c>
      <c r="C59" s="57" t="s">
        <v>1484</v>
      </c>
      <c r="D59" s="57" t="s">
        <v>1369</v>
      </c>
      <c r="E59" s="57">
        <v>0</v>
      </c>
      <c r="F59" s="57">
        <v>0</v>
      </c>
      <c r="G59" s="57">
        <v>0</v>
      </c>
      <c r="H59" s="277">
        <v>0</v>
      </c>
      <c r="I59" s="58">
        <v>72.98</v>
      </c>
      <c r="J59" s="63">
        <v>45479580</v>
      </c>
      <c r="K59" s="63">
        <v>8447860</v>
      </c>
      <c r="L59" s="63">
        <v>19335577</v>
      </c>
      <c r="M59" s="63">
        <v>632896</v>
      </c>
      <c r="N59" s="63">
        <v>1599305</v>
      </c>
      <c r="O59" s="63">
        <v>214527</v>
      </c>
      <c r="P59" s="63">
        <v>40415</v>
      </c>
      <c r="Q59" s="63">
        <v>837445</v>
      </c>
      <c r="R59" s="63">
        <v>12230665</v>
      </c>
      <c r="S59" s="63">
        <v>177101</v>
      </c>
      <c r="T59" s="63">
        <v>0</v>
      </c>
      <c r="U59" s="63">
        <v>1957683</v>
      </c>
      <c r="V59" s="63">
        <v>6106</v>
      </c>
      <c r="W59" s="63">
        <v>57720628</v>
      </c>
      <c r="X59" s="63">
        <v>10825743</v>
      </c>
      <c r="Y59" s="63">
        <v>22667339</v>
      </c>
      <c r="Z59" s="63">
        <v>488657</v>
      </c>
      <c r="AA59" s="63">
        <v>3968105</v>
      </c>
      <c r="AB59" s="63">
        <v>251032</v>
      </c>
      <c r="AC59" s="63">
        <v>28187</v>
      </c>
      <c r="AD59" s="63">
        <v>305154</v>
      </c>
      <c r="AE59" s="63">
        <v>16839218</v>
      </c>
      <c r="AF59" s="63">
        <v>218079</v>
      </c>
      <c r="AG59" s="63">
        <v>0</v>
      </c>
      <c r="AH59" s="63">
        <v>2121593</v>
      </c>
      <c r="AI59" s="63">
        <v>7521</v>
      </c>
    </row>
    <row r="60" spans="1:35" x14ac:dyDescent="0.25">
      <c r="A60" s="57" t="s">
        <v>851</v>
      </c>
      <c r="B60" s="276">
        <v>114</v>
      </c>
      <c r="C60" s="57" t="s">
        <v>1484</v>
      </c>
      <c r="D60" s="57" t="s">
        <v>1369</v>
      </c>
      <c r="E60" s="57">
        <v>211</v>
      </c>
      <c r="F60" s="57">
        <v>170</v>
      </c>
      <c r="G60" s="57">
        <v>164</v>
      </c>
      <c r="H60" s="277">
        <v>0.72900000000000009</v>
      </c>
      <c r="I60" s="58">
        <v>1014.62</v>
      </c>
      <c r="J60" s="63">
        <v>605215211</v>
      </c>
      <c r="K60" s="63">
        <v>148745670</v>
      </c>
      <c r="L60" s="63">
        <v>183904550</v>
      </c>
      <c r="M60" s="63">
        <v>29791348</v>
      </c>
      <c r="N60" s="63">
        <v>67582343</v>
      </c>
      <c r="O60" s="63">
        <v>3618646</v>
      </c>
      <c r="P60" s="63">
        <v>2257117</v>
      </c>
      <c r="Q60" s="63">
        <v>3938578</v>
      </c>
      <c r="R60" s="63">
        <v>144713964</v>
      </c>
      <c r="S60" s="63">
        <v>5715168</v>
      </c>
      <c r="T60" s="63">
        <v>0</v>
      </c>
      <c r="U60" s="63">
        <v>13161172</v>
      </c>
      <c r="V60" s="63">
        <v>1786655</v>
      </c>
      <c r="W60" s="63">
        <v>854554879</v>
      </c>
      <c r="X60" s="63">
        <v>191166924</v>
      </c>
      <c r="Y60" s="63">
        <v>273026368</v>
      </c>
      <c r="Z60" s="63">
        <v>46006077</v>
      </c>
      <c r="AA60" s="63">
        <v>102104224</v>
      </c>
      <c r="AB60" s="63">
        <v>4805913</v>
      </c>
      <c r="AC60" s="63">
        <v>3058764</v>
      </c>
      <c r="AD60" s="63">
        <v>7081084</v>
      </c>
      <c r="AE60" s="63">
        <v>200413981</v>
      </c>
      <c r="AF60" s="63">
        <v>10211751</v>
      </c>
      <c r="AG60" s="63">
        <v>0</v>
      </c>
      <c r="AH60" s="63">
        <v>14865447</v>
      </c>
      <c r="AI60" s="63">
        <v>1814346</v>
      </c>
    </row>
    <row r="61" spans="1:35" x14ac:dyDescent="0.25">
      <c r="A61" s="57" t="s">
        <v>852</v>
      </c>
      <c r="B61" s="276">
        <v>126</v>
      </c>
      <c r="C61" s="57" t="s">
        <v>1484</v>
      </c>
      <c r="D61" s="57" t="s">
        <v>1386</v>
      </c>
      <c r="E61" s="57">
        <v>326</v>
      </c>
      <c r="F61" s="57">
        <v>325</v>
      </c>
      <c r="G61" s="57">
        <v>217</v>
      </c>
      <c r="H61" s="277">
        <v>0.753</v>
      </c>
      <c r="I61" s="58">
        <v>1591.96</v>
      </c>
      <c r="J61" s="63">
        <v>481886199</v>
      </c>
      <c r="K61" s="63">
        <v>90808474</v>
      </c>
      <c r="L61" s="63">
        <v>145890337</v>
      </c>
      <c r="M61" s="63">
        <v>37158600</v>
      </c>
      <c r="N61" s="63">
        <v>51396673</v>
      </c>
      <c r="O61" s="63">
        <v>2175722</v>
      </c>
      <c r="P61" s="63">
        <v>2684804</v>
      </c>
      <c r="Q61" s="63">
        <v>10833600</v>
      </c>
      <c r="R61" s="63">
        <v>122630137</v>
      </c>
      <c r="S61" s="63">
        <v>4181299</v>
      </c>
      <c r="T61" s="63">
        <v>0</v>
      </c>
      <c r="U61" s="63">
        <v>12180239</v>
      </c>
      <c r="V61" s="63">
        <v>1946314</v>
      </c>
      <c r="W61" s="63">
        <v>760622427</v>
      </c>
      <c r="X61" s="63">
        <v>128789436</v>
      </c>
      <c r="Y61" s="63">
        <v>240192997</v>
      </c>
      <c r="Z61" s="63">
        <v>55594602</v>
      </c>
      <c r="AA61" s="63">
        <v>85788404</v>
      </c>
      <c r="AB61" s="63">
        <v>3855161</v>
      </c>
      <c r="AC61" s="63">
        <v>3502533</v>
      </c>
      <c r="AD61" s="63">
        <v>14826038</v>
      </c>
      <c r="AE61" s="63">
        <v>203997289</v>
      </c>
      <c r="AF61" s="63">
        <v>6152264</v>
      </c>
      <c r="AG61" s="63">
        <v>0</v>
      </c>
      <c r="AH61" s="63">
        <v>14956799</v>
      </c>
      <c r="AI61" s="63">
        <v>2966904</v>
      </c>
    </row>
    <row r="62" spans="1:35" x14ac:dyDescent="0.25">
      <c r="A62" s="57" t="s">
        <v>758</v>
      </c>
      <c r="B62" s="276">
        <v>129</v>
      </c>
      <c r="C62" s="57" t="s">
        <v>1528</v>
      </c>
      <c r="D62" s="57" t="s">
        <v>1369</v>
      </c>
      <c r="E62" s="57">
        <v>153</v>
      </c>
      <c r="F62" s="57">
        <v>153</v>
      </c>
      <c r="G62" s="57">
        <v>153</v>
      </c>
      <c r="H62" s="277">
        <v>0.66409999999999991</v>
      </c>
      <c r="I62" s="58">
        <v>1057.6199999999999</v>
      </c>
      <c r="J62" s="63">
        <v>548022933</v>
      </c>
      <c r="K62" s="63">
        <v>96064377</v>
      </c>
      <c r="L62" s="63">
        <v>176405991</v>
      </c>
      <c r="M62" s="63">
        <v>52883107</v>
      </c>
      <c r="N62" s="63">
        <v>25386669</v>
      </c>
      <c r="O62" s="63">
        <v>4537258</v>
      </c>
      <c r="P62" s="63">
        <v>5444922</v>
      </c>
      <c r="Q62" s="63">
        <v>4947703</v>
      </c>
      <c r="R62" s="63">
        <v>40530192</v>
      </c>
      <c r="S62" s="63">
        <v>123922432</v>
      </c>
      <c r="T62" s="63">
        <v>0</v>
      </c>
      <c r="U62" s="63">
        <v>16637718</v>
      </c>
      <c r="V62" s="63">
        <v>1262564</v>
      </c>
      <c r="W62" s="63">
        <v>517931034</v>
      </c>
      <c r="X62" s="63">
        <v>83183755</v>
      </c>
      <c r="Y62" s="63">
        <v>173615021</v>
      </c>
      <c r="Z62" s="63">
        <v>56918568</v>
      </c>
      <c r="AA62" s="63">
        <v>26581082</v>
      </c>
      <c r="AB62" s="63">
        <v>3800927</v>
      </c>
      <c r="AC62" s="63">
        <v>4276610</v>
      </c>
      <c r="AD62" s="63">
        <v>4505834</v>
      </c>
      <c r="AE62" s="63">
        <v>44601988</v>
      </c>
      <c r="AF62" s="63">
        <v>107150472</v>
      </c>
      <c r="AG62" s="63">
        <v>0</v>
      </c>
      <c r="AH62" s="63">
        <v>12586416</v>
      </c>
      <c r="AI62" s="63">
        <v>710361</v>
      </c>
    </row>
    <row r="63" spans="1:35" x14ac:dyDescent="0.25">
      <c r="A63" s="57" t="s">
        <v>759</v>
      </c>
      <c r="B63" s="276">
        <v>104</v>
      </c>
      <c r="C63" s="57" t="s">
        <v>1460</v>
      </c>
      <c r="D63" s="57" t="s">
        <v>1408</v>
      </c>
      <c r="E63" s="57">
        <v>370</v>
      </c>
      <c r="F63" s="57">
        <v>370</v>
      </c>
      <c r="G63" s="57">
        <v>370</v>
      </c>
      <c r="H63" s="277">
        <v>0.84200000000000008</v>
      </c>
      <c r="I63" s="58">
        <v>4633.54</v>
      </c>
      <c r="J63" s="63">
        <v>2979821381</v>
      </c>
      <c r="K63" s="63">
        <v>576835511</v>
      </c>
      <c r="L63" s="63">
        <v>711547977</v>
      </c>
      <c r="M63" s="63">
        <v>405397157</v>
      </c>
      <c r="N63" s="63">
        <v>218320443</v>
      </c>
      <c r="O63" s="63">
        <v>5738600</v>
      </c>
      <c r="P63" s="63">
        <v>28164982</v>
      </c>
      <c r="Q63" s="63">
        <v>31728584</v>
      </c>
      <c r="R63" s="63">
        <v>255811528</v>
      </c>
      <c r="S63" s="63">
        <v>633844952</v>
      </c>
      <c r="T63" s="63">
        <v>0</v>
      </c>
      <c r="U63" s="63">
        <v>91489981</v>
      </c>
      <c r="V63" s="63">
        <v>20941666</v>
      </c>
      <c r="W63" s="63">
        <v>2770980878</v>
      </c>
      <c r="X63" s="63">
        <v>573908394</v>
      </c>
      <c r="Y63" s="63">
        <v>702567394</v>
      </c>
      <c r="Z63" s="63">
        <v>427430578</v>
      </c>
      <c r="AA63" s="63">
        <v>192250018</v>
      </c>
      <c r="AB63" s="63">
        <v>6843112</v>
      </c>
      <c r="AC63" s="63">
        <v>28537371</v>
      </c>
      <c r="AD63" s="63">
        <v>29623124</v>
      </c>
      <c r="AE63" s="63">
        <v>674764457</v>
      </c>
      <c r="AF63" s="63">
        <v>82135158</v>
      </c>
      <c r="AG63" s="63">
        <v>0</v>
      </c>
      <c r="AH63" s="63">
        <v>45529313</v>
      </c>
      <c r="AI63" s="63">
        <v>7391959</v>
      </c>
    </row>
    <row r="64" spans="1:35" x14ac:dyDescent="0.25">
      <c r="A64" s="57" t="s">
        <v>760</v>
      </c>
      <c r="B64" s="276">
        <v>3115</v>
      </c>
      <c r="C64" s="57" t="s">
        <v>1444</v>
      </c>
      <c r="D64" s="57" t="s">
        <v>1408</v>
      </c>
      <c r="E64" s="57">
        <v>818</v>
      </c>
      <c r="F64" s="57">
        <v>809</v>
      </c>
      <c r="G64" s="57">
        <v>816</v>
      </c>
      <c r="H64" s="277">
        <v>0.93879999999999997</v>
      </c>
      <c r="I64" s="58">
        <v>8752</v>
      </c>
      <c r="J64" s="63">
        <v>8377792909</v>
      </c>
      <c r="K64" s="63">
        <v>1443854179</v>
      </c>
      <c r="L64" s="63">
        <v>2104660699</v>
      </c>
      <c r="M64" s="63">
        <v>772152725</v>
      </c>
      <c r="N64" s="63">
        <v>1060433764</v>
      </c>
      <c r="O64" s="63">
        <v>29482159</v>
      </c>
      <c r="P64" s="63">
        <v>49243246</v>
      </c>
      <c r="Q64" s="63">
        <v>212421158</v>
      </c>
      <c r="R64" s="63">
        <v>2037755134</v>
      </c>
      <c r="S64" s="63">
        <v>448412264</v>
      </c>
      <c r="T64" s="63">
        <v>0</v>
      </c>
      <c r="U64" s="63">
        <v>177384169</v>
      </c>
      <c r="V64" s="63">
        <v>41993412</v>
      </c>
      <c r="W64" s="63">
        <v>7402103286</v>
      </c>
      <c r="X64" s="63">
        <v>1229390152</v>
      </c>
      <c r="Y64" s="63">
        <v>1917525270</v>
      </c>
      <c r="Z64" s="63">
        <v>505853646</v>
      </c>
      <c r="AA64" s="63">
        <v>1168029589</v>
      </c>
      <c r="AB64" s="63">
        <v>22196122</v>
      </c>
      <c r="AC64" s="63">
        <v>42551326</v>
      </c>
      <c r="AD64" s="63">
        <v>176645669</v>
      </c>
      <c r="AE64" s="63">
        <v>1829485118</v>
      </c>
      <c r="AF64" s="63">
        <v>379412711</v>
      </c>
      <c r="AG64" s="63">
        <v>0</v>
      </c>
      <c r="AH64" s="63">
        <v>107463340</v>
      </c>
      <c r="AI64" s="63">
        <v>23550343</v>
      </c>
    </row>
    <row r="65" spans="1:35" x14ac:dyDescent="0.25">
      <c r="A65" s="57" t="s">
        <v>861</v>
      </c>
      <c r="B65" s="276">
        <v>138</v>
      </c>
      <c r="C65" s="57" t="s">
        <v>1373</v>
      </c>
      <c r="D65" s="57" t="s">
        <v>1401</v>
      </c>
      <c r="E65" s="57">
        <v>223</v>
      </c>
      <c r="F65" s="57">
        <v>223</v>
      </c>
      <c r="G65" s="57">
        <v>217</v>
      </c>
      <c r="H65" s="277">
        <v>0.68530000000000002</v>
      </c>
      <c r="I65" s="58">
        <v>1397.52</v>
      </c>
      <c r="J65" s="63">
        <v>889290745</v>
      </c>
      <c r="K65" s="63">
        <v>120715827</v>
      </c>
      <c r="L65" s="63">
        <v>249666044</v>
      </c>
      <c r="M65" s="63">
        <v>52590642</v>
      </c>
      <c r="N65" s="63">
        <v>5226268</v>
      </c>
      <c r="O65" s="63">
        <v>7556270</v>
      </c>
      <c r="P65" s="63">
        <v>10135820</v>
      </c>
      <c r="Q65" s="63">
        <v>16359672</v>
      </c>
      <c r="R65" s="63">
        <v>369612847</v>
      </c>
      <c r="S65" s="63">
        <v>34696725</v>
      </c>
      <c r="T65" s="63">
        <v>0</v>
      </c>
      <c r="U65" s="63">
        <v>20098805</v>
      </c>
      <c r="V65" s="63">
        <v>2631825</v>
      </c>
      <c r="W65" s="63">
        <v>755833021</v>
      </c>
      <c r="X65" s="63">
        <v>94795384</v>
      </c>
      <c r="Y65" s="63">
        <v>211179581</v>
      </c>
      <c r="Z65" s="63">
        <v>42520335</v>
      </c>
      <c r="AA65" s="63">
        <v>18313537</v>
      </c>
      <c r="AB65" s="63">
        <v>7117454</v>
      </c>
      <c r="AC65" s="63">
        <v>7556759</v>
      </c>
      <c r="AD65" s="63">
        <v>3845443</v>
      </c>
      <c r="AE65" s="63">
        <v>323820390</v>
      </c>
      <c r="AF65" s="63">
        <v>27728741</v>
      </c>
      <c r="AG65" s="63">
        <v>0</v>
      </c>
      <c r="AH65" s="63">
        <v>15507131</v>
      </c>
      <c r="AI65" s="63">
        <v>3448266</v>
      </c>
    </row>
    <row r="66" spans="1:35" x14ac:dyDescent="0.25">
      <c r="B66" s="57"/>
    </row>
    <row r="67" spans="1:35" x14ac:dyDescent="0.25">
      <c r="A67" s="57" t="s">
        <v>3405</v>
      </c>
      <c r="B67" s="57"/>
      <c r="G67" s="58" t="s">
        <v>17</v>
      </c>
      <c r="J67" s="63" t="s">
        <v>17</v>
      </c>
      <c r="K67" s="63" t="s">
        <v>17</v>
      </c>
      <c r="L67" s="63" t="s">
        <v>17</v>
      </c>
      <c r="M67" s="63" t="s">
        <v>17</v>
      </c>
      <c r="N67" s="63" t="s">
        <v>17</v>
      </c>
      <c r="O67" s="63" t="s">
        <v>17</v>
      </c>
      <c r="P67" s="63" t="s">
        <v>17</v>
      </c>
      <c r="Q67" s="63" t="s">
        <v>17</v>
      </c>
      <c r="R67" s="63" t="s">
        <v>17</v>
      </c>
      <c r="S67" s="63" t="s">
        <v>17</v>
      </c>
      <c r="T67" s="63" t="s">
        <v>17</v>
      </c>
      <c r="U67" s="63" t="s">
        <v>17</v>
      </c>
      <c r="V67" s="63" t="s">
        <v>17</v>
      </c>
      <c r="W67" s="63" t="s">
        <v>17</v>
      </c>
      <c r="X67" s="63" t="s">
        <v>17</v>
      </c>
      <c r="Y67" s="63" t="s">
        <v>17</v>
      </c>
      <c r="Z67" s="63" t="s">
        <v>17</v>
      </c>
      <c r="AA67" s="63" t="s">
        <v>17</v>
      </c>
      <c r="AB67" s="63" t="s">
        <v>17</v>
      </c>
      <c r="AC67" s="63" t="s">
        <v>17</v>
      </c>
      <c r="AD67" s="63" t="s">
        <v>17</v>
      </c>
      <c r="AE67" s="63" t="s">
        <v>17</v>
      </c>
      <c r="AF67" s="63" t="s">
        <v>17</v>
      </c>
      <c r="AG67" s="63" t="s">
        <v>17</v>
      </c>
      <c r="AH67" s="63" t="s">
        <v>17</v>
      </c>
      <c r="AI67" s="63" t="s">
        <v>17</v>
      </c>
    </row>
    <row r="68" spans="1:35" x14ac:dyDescent="0.25">
      <c r="A68" s="2" t="s">
        <v>3399</v>
      </c>
      <c r="B68" s="57"/>
    </row>
    <row r="69" spans="1:35" x14ac:dyDescent="0.25">
      <c r="B69" s="57"/>
    </row>
    <row r="70" spans="1:35" x14ac:dyDescent="0.25">
      <c r="B70" s="57"/>
    </row>
    <row r="71" spans="1:35" x14ac:dyDescent="0.25">
      <c r="B71" s="57"/>
    </row>
    <row r="72" spans="1:35" x14ac:dyDescent="0.25">
      <c r="B72" s="57"/>
    </row>
    <row r="73" spans="1:35" x14ac:dyDescent="0.25">
      <c r="B73" s="57"/>
    </row>
    <row r="74" spans="1:35" x14ac:dyDescent="0.25">
      <c r="B74" s="57"/>
    </row>
    <row r="75" spans="1:35" x14ac:dyDescent="0.25">
      <c r="B75" s="57"/>
    </row>
    <row r="76" spans="1:35" x14ac:dyDescent="0.25">
      <c r="B76" s="57"/>
    </row>
    <row r="77" spans="1:35" x14ac:dyDescent="0.25">
      <c r="B77" s="57"/>
    </row>
    <row r="78" spans="1:35" x14ac:dyDescent="0.25">
      <c r="B78" s="57"/>
    </row>
    <row r="79" spans="1:35" x14ac:dyDescent="0.25">
      <c r="B79" s="57"/>
    </row>
    <row r="80" spans="1:35" x14ac:dyDescent="0.25">
      <c r="B80" s="57"/>
    </row>
    <row r="81" spans="2:2" x14ac:dyDescent="0.25">
      <c r="B81" s="57"/>
    </row>
    <row r="82" spans="2:2" x14ac:dyDescent="0.25">
      <c r="B82" s="57"/>
    </row>
  </sheetData>
  <autoFilter ref="A1:A2" xr:uid="{00000000-0001-0000-0300-000000000000}"/>
  <phoneticPr fontId="75" type="noConversion"/>
  <conditionalFormatting sqref="A1:XFD1048576">
    <cfRule type="containsErrors" dxfId="37" priority="1">
      <formula>ISERROR(A1)</formula>
    </cfRule>
  </conditionalFormatting>
  <conditionalFormatting sqref="E5:AI65">
    <cfRule type="containsBlanks" dxfId="36" priority="4">
      <formula>LEN(TRIM(E5))=0</formula>
    </cfRule>
  </conditionalFormatting>
  <conditionalFormatting sqref="G53">
    <cfRule type="containsErrors" dxfId="35" priority="3">
      <formula>ISERROR(G53)</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A6BD6170C9164DA490496C365FD2E6" ma:contentTypeVersion="19" ma:contentTypeDescription="Create a new document." ma:contentTypeScope="" ma:versionID="58d7bfb87253e35f9ac5cf06786e28fa">
  <xsd:schema xmlns:xsd="http://www.w3.org/2001/XMLSchema" xmlns:xs="http://www.w3.org/2001/XMLSchema" xmlns:p="http://schemas.microsoft.com/office/2006/metadata/properties" xmlns:ns2="f1544004-7248-4312-b2d4-855665d7a2f6" xmlns:ns3="257aff42-bc22-40b0-a140-1b9cabdf45a7" targetNamespace="http://schemas.microsoft.com/office/2006/metadata/properties" ma:root="true" ma:fieldsID="d51c1c7ae074abbe9f2d8364ee683b4d" ns2:_="" ns3:_="">
    <xsd:import namespace="f1544004-7248-4312-b2d4-855665d7a2f6"/>
    <xsd:import namespace="257aff42-bc22-40b0-a140-1b9cabdf45a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4004-7248-4312-b2d4-855665d7a2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a9506d4-cf35-41b9-9e25-5432453bcc6f"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7aff42-bc22-40b0-a140-1b9cabdf45a7"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01c3576-58b5-4642-ab56-07af7ed19efb}" ma:internalName="TaxCatchAll" ma:showField="CatchAllData" ma:web="257aff42-bc22-40b0-a140-1b9cabdf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1544004-7248-4312-b2d4-855665d7a2f6">
      <Terms xmlns="http://schemas.microsoft.com/office/infopath/2007/PartnerControls"/>
    </lcf76f155ced4ddcb4097134ff3c332f>
    <TaxCatchAll xmlns="257aff42-bc22-40b0-a140-1b9cabdf45a7" xsi:nil="true"/>
  </documentManagement>
</p:properties>
</file>

<file path=customXml/itemProps1.xml><?xml version="1.0" encoding="utf-8"?>
<ds:datastoreItem xmlns:ds="http://schemas.openxmlformats.org/officeDocument/2006/customXml" ds:itemID="{BD3CB9E5-5214-44CB-AF56-A291A0D7CDFB}">
  <ds:schemaRefs>
    <ds:schemaRef ds:uri="http://schemas.microsoft.com/sharepoint/v3/contenttype/forms"/>
  </ds:schemaRefs>
</ds:datastoreItem>
</file>

<file path=customXml/itemProps2.xml><?xml version="1.0" encoding="utf-8"?>
<ds:datastoreItem xmlns:ds="http://schemas.openxmlformats.org/officeDocument/2006/customXml" ds:itemID="{22D4EFE9-4B59-4C2C-B3E1-A81B7FA0E180}"/>
</file>

<file path=customXml/itemProps3.xml><?xml version="1.0" encoding="utf-8"?>
<ds:datastoreItem xmlns:ds="http://schemas.openxmlformats.org/officeDocument/2006/customXml" ds:itemID="{93112067-C462-4A19-BEA4-47DEB6CEBD57}">
  <ds:schemaRefs>
    <ds:schemaRef ds:uri="http://www.w3.org/XML/1998/namespace"/>
    <ds:schemaRef ds:uri="http://schemas.microsoft.com/office/2006/documentManagement/types"/>
    <ds:schemaRef ds:uri="http://schemas.microsoft.com/office/2006/metadata/properties"/>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2266d1ff-ed7f-4f54-a3aa-41460bd214c7"/>
    <ds:schemaRef ds:uri="446efc58-8a09-489a-bd71-d9c485eb08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vt:i4>
      </vt:variant>
    </vt:vector>
  </HeadingPairs>
  <TitlesOfParts>
    <vt:vector size="56" baseType="lpstr">
      <vt:lpstr>Cover</vt:lpstr>
      <vt:lpstr>Table of Contents</vt:lpstr>
      <vt:lpstr>Intro</vt:lpstr>
      <vt:lpstr>Count of Hospitals Check</vt:lpstr>
      <vt:lpstr>Macro Steps</vt:lpstr>
      <vt:lpstr>ControlSheet</vt:lpstr>
      <vt:lpstr>Cost Reports Data Pull Check</vt:lpstr>
      <vt:lpstr>Appendix A</vt:lpstr>
      <vt:lpstr>Appendix B</vt:lpstr>
      <vt:lpstr>Appendix C</vt:lpstr>
      <vt:lpstr>Appendix D</vt:lpstr>
      <vt:lpstr>Appendix E</vt:lpstr>
      <vt:lpstr>Appendix F</vt:lpstr>
      <vt:lpstr>Appendix G</vt:lpstr>
      <vt:lpstr>Appendix H</vt:lpstr>
      <vt:lpstr>Appendix I</vt:lpstr>
      <vt:lpstr>Appendix J</vt:lpstr>
      <vt:lpstr>Appendix K</vt:lpstr>
      <vt:lpstr>Appendix L</vt:lpstr>
      <vt:lpstr>Appendix M</vt:lpstr>
      <vt:lpstr>Appendix N</vt:lpstr>
      <vt:lpstr>Appendix O</vt:lpstr>
      <vt:lpstr>Appendix P</vt:lpstr>
      <vt:lpstr>Static Acute</vt:lpstr>
      <vt:lpstr>Static Non-Acute</vt:lpstr>
      <vt:lpstr>PTM Data</vt:lpstr>
      <vt:lpstr>CRM Current Year</vt:lpstr>
      <vt:lpstr>CRM Prior Year</vt:lpstr>
      <vt:lpstr>CRM 2 Years Prior</vt:lpstr>
      <vt:lpstr>CRM 3 Years Prior</vt:lpstr>
      <vt:lpstr>CRM 4 Years Prior</vt:lpstr>
      <vt:lpstr>SFS Current Year</vt:lpstr>
      <vt:lpstr>SFS Prior Year</vt:lpstr>
      <vt:lpstr>SFS 2 Years Prior</vt:lpstr>
      <vt:lpstr>SFS 3 Years Prior</vt:lpstr>
      <vt:lpstr>SFS 4 Years Prior</vt:lpstr>
      <vt:lpstr>Top DRGs</vt:lpstr>
      <vt:lpstr>Top Communities</vt:lpstr>
      <vt:lpstr>Top Zip Codes</vt:lpstr>
      <vt:lpstr>CMI Current Year</vt:lpstr>
      <vt:lpstr>CMI Prior Year</vt:lpstr>
      <vt:lpstr>CMI 2 Years Prior</vt:lpstr>
      <vt:lpstr>CMI 3 Years Prior</vt:lpstr>
      <vt:lpstr>CMI 4 Years Prior</vt:lpstr>
      <vt:lpstr>DRG Shortnames</vt:lpstr>
      <vt:lpstr>Relative Price</vt:lpstr>
      <vt:lpstr>SuppRev Current Year</vt:lpstr>
      <vt:lpstr>SuppRev Prior Year</vt:lpstr>
      <vt:lpstr>SuppRev 2 Years Prior</vt:lpstr>
      <vt:lpstr>SuppRev 3 Years Prior</vt:lpstr>
      <vt:lpstr>SuppRev 4 Years Prior</vt:lpstr>
      <vt:lpstr>AppendixNA1</vt:lpstr>
      <vt:lpstr>'Appendix A'!Print_Area</vt:lpstr>
      <vt:lpstr>'Appendix M'!Print_Titles</vt:lpstr>
      <vt:lpstr>'Appendix N'!Print_Titles</vt:lpstr>
      <vt:lpstr>'Appendix 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MacNabb, Matthew</dc:creator>
  <cp:keywords/>
  <dc:description/>
  <cp:lastModifiedBy>Alexandra Jones</cp:lastModifiedBy>
  <cp:revision/>
  <cp:lastPrinted>2024-02-12T18:06:41Z</cp:lastPrinted>
  <dcterms:created xsi:type="dcterms:W3CDTF">2017-03-01T14:33:14Z</dcterms:created>
  <dcterms:modified xsi:type="dcterms:W3CDTF">2026-01-27T18:20:16Z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0x0101004BA6BD6170C9164DA490496C365FD2E6</vt:lpwstr>
  </property>
  <property fmtid="{D5CDD505-2E9C-101B-9397-08002B2CF9AE}" pid="3" name="MediaServiceImageTags">
    <vt:lpwstr/>
  </property>
</Properties>
</file>